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G:\Ports\2023\"/>
    </mc:Choice>
  </mc:AlternateContent>
  <xr:revisionPtr revIDLastSave="0" documentId="13_ncr:1_{7BBE82F2-7D73-41E9-B27C-B9322D810C36}" xr6:coauthVersionLast="47" xr6:coauthVersionMax="47" xr10:uidLastSave="{00000000-0000-0000-0000-000000000000}"/>
  <bookViews>
    <workbookView xWindow="57480" yWindow="-120" windowWidth="29040" windowHeight="15720" tabRatio="772" activeTab="6" xr2:uid="{4F92F107-8F48-4970-8877-630E3EB19E3A}"/>
  </bookViews>
  <sheets>
    <sheet name="Contact" sheetId="24" r:id="rId1"/>
    <sheet name="Notes and Definitions" sheetId="23" r:id="rId2"/>
    <sheet name="Table 1" sheetId="11" r:id="rId3"/>
    <sheet name="Table 2a" sheetId="12" r:id="rId4"/>
    <sheet name="Table 2b" sheetId="16" r:id="rId5"/>
    <sheet name="Table 3" sheetId="18" r:id="rId6"/>
    <sheet name="Table 4" sheetId="21" r:id="rId7"/>
    <sheet name="Working" sheetId="4" state="hidden" r:id="rId8"/>
    <sheet name="Data;_Historical_Data" sheetId="5" state="hidden" r:id="rId9"/>
    <sheet name="Data;_Major_Ports" sheetId="6" state="hidden" r:id="rId10"/>
    <sheet name="Data;_Minor_Ports" sheetId="7" state="hidden" r:id="rId11"/>
    <sheet name="Closed_Ports" sheetId="8" state="hidden" r:id="rId12"/>
    <sheet name="QA_IAM_(Minor)" sheetId="9" state="hidden" r:id="rId13"/>
  </sheets>
  <definedNames>
    <definedName name="_xlnm._FilterDatabase" localSheetId="9" hidden="1">'Data;_Major_Ports'!$E$47:$K$4754</definedName>
    <definedName name="_xlnm._FilterDatabase" localSheetId="10" hidden="1">'Data;_Minor_Ports'!$E$58:$K$4891</definedName>
    <definedName name="_xlnm.Print_Area" localSheetId="7">Working!$A$1:$BI$187</definedName>
  </definedNames>
  <calcPr calcId="191029"/>
  <pivotCaches>
    <pivotCache cacheId="11"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0" i="8" l="1"/>
  <c r="E187" i="4"/>
  <c r="AJ187" i="4" s="1"/>
  <c r="BI186" i="4"/>
  <c r="BH186" i="4"/>
  <c r="BG186" i="4"/>
  <c r="BF186" i="4"/>
  <c r="BE186" i="4"/>
  <c r="BD186" i="4"/>
  <c r="BC186" i="4"/>
  <c r="BB186" i="4"/>
  <c r="BA186" i="4"/>
  <c r="AZ186" i="4"/>
  <c r="AY186" i="4"/>
  <c r="AX186" i="4"/>
  <c r="AW186" i="4"/>
  <c r="AV186" i="4"/>
  <c r="AU186" i="4"/>
  <c r="AT186" i="4"/>
  <c r="AS186" i="4"/>
  <c r="AR186" i="4"/>
  <c r="AQ186" i="4"/>
  <c r="AP186" i="4"/>
  <c r="AO186" i="4"/>
  <c r="AN186" i="4"/>
  <c r="AM186" i="4"/>
  <c r="AL186" i="4"/>
  <c r="E186" i="4"/>
  <c r="AF186" i="4" s="1"/>
  <c r="E185" i="4"/>
  <c r="AH185" i="4" s="1"/>
  <c r="BI184" i="4"/>
  <c r="BH184" i="4"/>
  <c r="BG184" i="4"/>
  <c r="BF184" i="4"/>
  <c r="BE184" i="4"/>
  <c r="BD184" i="4"/>
  <c r="BC184" i="4"/>
  <c r="BB184" i="4"/>
  <c r="BA184" i="4"/>
  <c r="AZ184" i="4"/>
  <c r="AY184" i="4"/>
  <c r="AX184" i="4"/>
  <c r="AW184" i="4"/>
  <c r="AV184" i="4"/>
  <c r="AU184" i="4"/>
  <c r="AT184" i="4"/>
  <c r="AS184" i="4"/>
  <c r="AR184" i="4"/>
  <c r="AQ184" i="4"/>
  <c r="AP184" i="4"/>
  <c r="AO184" i="4"/>
  <c r="AN184" i="4"/>
  <c r="AM184" i="4"/>
  <c r="AL184" i="4"/>
  <c r="E184" i="4"/>
  <c r="AH184" i="4" s="1"/>
  <c r="BI183" i="4"/>
  <c r="BH183" i="4"/>
  <c r="BG183" i="4"/>
  <c r="BF183" i="4"/>
  <c r="BE183" i="4"/>
  <c r="BD183" i="4"/>
  <c r="BC183" i="4"/>
  <c r="BB183" i="4"/>
  <c r="BA183" i="4"/>
  <c r="AZ183" i="4"/>
  <c r="AY183" i="4"/>
  <c r="AX183" i="4"/>
  <c r="AW183" i="4"/>
  <c r="AV183" i="4"/>
  <c r="AU183" i="4"/>
  <c r="AT183" i="4"/>
  <c r="AS183" i="4"/>
  <c r="AR183" i="4"/>
  <c r="AQ183" i="4"/>
  <c r="AP183" i="4"/>
  <c r="AO183" i="4"/>
  <c r="AN183" i="4"/>
  <c r="AM183" i="4"/>
  <c r="AL183" i="4"/>
  <c r="E183" i="4"/>
  <c r="AK183" i="4" s="1"/>
  <c r="BI182" i="4"/>
  <c r="BH182" i="4"/>
  <c r="BG182" i="4"/>
  <c r="BF182" i="4"/>
  <c r="BE182" i="4"/>
  <c r="BD182" i="4"/>
  <c r="BC182" i="4"/>
  <c r="BB182" i="4"/>
  <c r="BA182" i="4"/>
  <c r="AZ182" i="4"/>
  <c r="AY182" i="4"/>
  <c r="AX182" i="4"/>
  <c r="AW182" i="4"/>
  <c r="AV182" i="4"/>
  <c r="AU182" i="4"/>
  <c r="AT182" i="4"/>
  <c r="AS182" i="4"/>
  <c r="AR182" i="4"/>
  <c r="AQ182" i="4"/>
  <c r="AP182" i="4"/>
  <c r="AO182" i="4"/>
  <c r="AN182" i="4"/>
  <c r="AM182" i="4"/>
  <c r="AL182" i="4"/>
  <c r="E182" i="4"/>
  <c r="BI181" i="4"/>
  <c r="BH181" i="4"/>
  <c r="BG181" i="4"/>
  <c r="BF181" i="4"/>
  <c r="BE181" i="4"/>
  <c r="BD181" i="4"/>
  <c r="BC181" i="4"/>
  <c r="BB181" i="4"/>
  <c r="BA181" i="4"/>
  <c r="AZ181" i="4"/>
  <c r="AY181" i="4"/>
  <c r="AX181" i="4"/>
  <c r="AW181" i="4"/>
  <c r="AV181" i="4"/>
  <c r="AU181" i="4"/>
  <c r="AT181" i="4"/>
  <c r="AS181" i="4"/>
  <c r="AR181" i="4"/>
  <c r="AQ181" i="4"/>
  <c r="AP181" i="4"/>
  <c r="AO181" i="4"/>
  <c r="AN181" i="4"/>
  <c r="AM181" i="4"/>
  <c r="AL181" i="4"/>
  <c r="E181" i="4"/>
  <c r="AK181" i="4" s="1"/>
  <c r="BI180" i="4"/>
  <c r="BH180" i="4"/>
  <c r="BG180" i="4"/>
  <c r="BF180" i="4"/>
  <c r="BE180" i="4"/>
  <c r="BD180" i="4"/>
  <c r="BC180" i="4"/>
  <c r="BB180" i="4"/>
  <c r="BA180" i="4"/>
  <c r="AZ180" i="4"/>
  <c r="AY180" i="4"/>
  <c r="AX180" i="4"/>
  <c r="AW180" i="4"/>
  <c r="AV180" i="4"/>
  <c r="AU180" i="4"/>
  <c r="AT180" i="4"/>
  <c r="AS180" i="4"/>
  <c r="AR180" i="4"/>
  <c r="AQ180" i="4"/>
  <c r="AP180" i="4"/>
  <c r="AO180" i="4"/>
  <c r="AN180" i="4"/>
  <c r="AM180" i="4"/>
  <c r="AL180" i="4"/>
  <c r="AK180" i="4"/>
  <c r="AJ180" i="4"/>
  <c r="AI180" i="4"/>
  <c r="AH180" i="4"/>
  <c r="AG180" i="4"/>
  <c r="AF180" i="4"/>
  <c r="AE180" i="4"/>
  <c r="AD180" i="4"/>
  <c r="AC180" i="4"/>
  <c r="AB180" i="4"/>
  <c r="AA180" i="4"/>
  <c r="Z180" i="4"/>
  <c r="Y180" i="4"/>
  <c r="X180" i="4"/>
  <c r="W180" i="4"/>
  <c r="V180" i="4"/>
  <c r="U180" i="4"/>
  <c r="T180" i="4"/>
  <c r="E180" i="4"/>
  <c r="BI179" i="4"/>
  <c r="BH179" i="4"/>
  <c r="BG179" i="4"/>
  <c r="BF179" i="4"/>
  <c r="BE179" i="4"/>
  <c r="BC179" i="4"/>
  <c r="E179" i="4"/>
  <c r="AK179" i="4" s="1"/>
  <c r="BI178" i="4"/>
  <c r="BH178" i="4"/>
  <c r="BG178" i="4"/>
  <c r="BF178" i="4"/>
  <c r="BE178" i="4"/>
  <c r="BC178" i="4"/>
  <c r="E178" i="4"/>
  <c r="BI177" i="4"/>
  <c r="BH177" i="4"/>
  <c r="BG177" i="4"/>
  <c r="BF177" i="4"/>
  <c r="BE177" i="4"/>
  <c r="BC177" i="4"/>
  <c r="S177" i="4"/>
  <c r="R177" i="4"/>
  <c r="Q177" i="4"/>
  <c r="P177" i="4"/>
  <c r="O177" i="4"/>
  <c r="N177" i="4"/>
  <c r="M177" i="4"/>
  <c r="L177" i="4"/>
  <c r="K177" i="4"/>
  <c r="E177" i="4"/>
  <c r="AH177" i="4" s="1"/>
  <c r="BI176" i="4"/>
  <c r="BH176" i="4"/>
  <c r="BG176" i="4"/>
  <c r="BF176" i="4"/>
  <c r="BE176" i="4"/>
  <c r="BC176" i="4"/>
  <c r="K176" i="4"/>
  <c r="E176" i="4"/>
  <c r="Y176" i="4" s="1"/>
  <c r="BI175" i="4"/>
  <c r="BH175" i="4"/>
  <c r="BG175" i="4"/>
  <c r="BF175" i="4"/>
  <c r="BE175" i="4"/>
  <c r="BD175" i="4"/>
  <c r="BC175" i="4"/>
  <c r="BB175" i="4"/>
  <c r="BA175" i="4"/>
  <c r="AZ175" i="4"/>
  <c r="AY175" i="4"/>
  <c r="AX175" i="4"/>
  <c r="AW175" i="4"/>
  <c r="AV175" i="4"/>
  <c r="AU175" i="4"/>
  <c r="AT175" i="4"/>
  <c r="AS175" i="4"/>
  <c r="AR175" i="4"/>
  <c r="AQ175" i="4"/>
  <c r="AP175" i="4"/>
  <c r="AO175" i="4"/>
  <c r="AN175" i="4"/>
  <c r="AM175" i="4"/>
  <c r="AL175" i="4"/>
  <c r="AK175" i="4"/>
  <c r="AJ175" i="4"/>
  <c r="AI175" i="4"/>
  <c r="AH175" i="4"/>
  <c r="E175" i="4"/>
  <c r="AE175" i="4" s="1"/>
  <c r="BI174" i="4"/>
  <c r="BH174" i="4"/>
  <c r="BG174" i="4"/>
  <c r="BF174" i="4"/>
  <c r="BE174" i="4"/>
  <c r="BD174" i="4"/>
  <c r="BC174" i="4"/>
  <c r="BB174" i="4"/>
  <c r="BA174" i="4"/>
  <c r="AZ174" i="4"/>
  <c r="AY174" i="4"/>
  <c r="AX174" i="4"/>
  <c r="AW174" i="4"/>
  <c r="AV174" i="4"/>
  <c r="AU174" i="4"/>
  <c r="AT174" i="4"/>
  <c r="AS174" i="4"/>
  <c r="AR174" i="4"/>
  <c r="AQ174" i="4"/>
  <c r="E174" i="4"/>
  <c r="BI173" i="4"/>
  <c r="BH173" i="4"/>
  <c r="BG173" i="4"/>
  <c r="BF173" i="4"/>
  <c r="BE173" i="4"/>
  <c r="BC173" i="4"/>
  <c r="S173" i="4"/>
  <c r="R173" i="4"/>
  <c r="Q173" i="4"/>
  <c r="P173" i="4"/>
  <c r="O173" i="4"/>
  <c r="N173" i="4"/>
  <c r="M173" i="4"/>
  <c r="L173" i="4"/>
  <c r="K173" i="4"/>
  <c r="E173" i="4"/>
  <c r="AH173" i="4" s="1"/>
  <c r="BI172" i="4"/>
  <c r="BH172" i="4"/>
  <c r="BG172" i="4"/>
  <c r="BF172" i="4"/>
  <c r="BE172" i="4"/>
  <c r="BD172" i="4"/>
  <c r="BC172" i="4"/>
  <c r="BB172" i="4"/>
  <c r="BA172" i="4"/>
  <c r="AZ172" i="4"/>
  <c r="AY172" i="4"/>
  <c r="AX172" i="4"/>
  <c r="AW172" i="4"/>
  <c r="AV172" i="4"/>
  <c r="AU172" i="4"/>
  <c r="AT172" i="4"/>
  <c r="AS172" i="4"/>
  <c r="AR172" i="4"/>
  <c r="AQ172" i="4"/>
  <c r="AP172" i="4"/>
  <c r="AO172" i="4"/>
  <c r="AN172" i="4"/>
  <c r="AM172" i="4"/>
  <c r="AL172" i="4"/>
  <c r="AK172" i="4"/>
  <c r="AJ172" i="4"/>
  <c r="AI172" i="4"/>
  <c r="S172" i="4"/>
  <c r="R172" i="4"/>
  <c r="Q172" i="4"/>
  <c r="P172" i="4"/>
  <c r="O172" i="4"/>
  <c r="N172" i="4"/>
  <c r="M172" i="4"/>
  <c r="L172" i="4"/>
  <c r="K172" i="4"/>
  <c r="E172" i="4"/>
  <c r="Z172" i="4" s="1"/>
  <c r="BI171" i="4"/>
  <c r="BH171" i="4"/>
  <c r="BG171" i="4"/>
  <c r="BF171" i="4"/>
  <c r="BE171" i="4"/>
  <c r="BD171" i="4"/>
  <c r="BC171" i="4"/>
  <c r="BB171" i="4"/>
  <c r="BA171" i="4"/>
  <c r="AZ171" i="4"/>
  <c r="AY171" i="4"/>
  <c r="AX171" i="4"/>
  <c r="AW171" i="4"/>
  <c r="AV171" i="4"/>
  <c r="AU171" i="4"/>
  <c r="AT171" i="4"/>
  <c r="AS171" i="4"/>
  <c r="AR171" i="4"/>
  <c r="AQ171" i="4"/>
  <c r="AP171" i="4"/>
  <c r="AO171" i="4"/>
  <c r="AN171" i="4"/>
  <c r="AM171" i="4"/>
  <c r="AL171" i="4"/>
  <c r="AK171" i="4"/>
  <c r="AJ171" i="4"/>
  <c r="AI171" i="4"/>
  <c r="AH171" i="4"/>
  <c r="AG171" i="4"/>
  <c r="AF171" i="4"/>
  <c r="K171" i="4"/>
  <c r="E171" i="4"/>
  <c r="Z171" i="4" s="1"/>
  <c r="BI170" i="4"/>
  <c r="BH170" i="4"/>
  <c r="BG170" i="4"/>
  <c r="BF170" i="4"/>
  <c r="BE170" i="4"/>
  <c r="BD170" i="4"/>
  <c r="BC170" i="4"/>
  <c r="BB170" i="4"/>
  <c r="BA170" i="4"/>
  <c r="AZ170" i="4"/>
  <c r="AY170" i="4"/>
  <c r="AX170" i="4"/>
  <c r="AW170" i="4"/>
  <c r="AV170" i="4"/>
  <c r="AU170" i="4"/>
  <c r="AT170" i="4"/>
  <c r="AS170" i="4"/>
  <c r="AR170" i="4"/>
  <c r="AQ170" i="4"/>
  <c r="AP170" i="4"/>
  <c r="AO170" i="4"/>
  <c r="AN170" i="4"/>
  <c r="AM170" i="4"/>
  <c r="AL170" i="4"/>
  <c r="AK170" i="4"/>
  <c r="AJ170" i="4"/>
  <c r="AI170" i="4"/>
  <c r="AH170" i="4"/>
  <c r="AG170" i="4"/>
  <c r="AF170" i="4"/>
  <c r="AE170" i="4"/>
  <c r="AD170" i="4"/>
  <c r="AC170" i="4"/>
  <c r="AB170" i="4"/>
  <c r="AA170" i="4"/>
  <c r="Z170" i="4"/>
  <c r="Y170" i="4"/>
  <c r="X170" i="4"/>
  <c r="W170" i="4"/>
  <c r="V170" i="4"/>
  <c r="U170" i="4"/>
  <c r="T170" i="4"/>
  <c r="E170" i="4"/>
  <c r="R170" i="4" s="1"/>
  <c r="BI169" i="4"/>
  <c r="BH169" i="4"/>
  <c r="BG169" i="4"/>
  <c r="BF169" i="4"/>
  <c r="BE169" i="4"/>
  <c r="BC169" i="4"/>
  <c r="L169" i="4"/>
  <c r="K169" i="4"/>
  <c r="E169" i="4"/>
  <c r="AH169" i="4" s="1"/>
  <c r="BI168" i="4"/>
  <c r="BH168" i="4"/>
  <c r="BG168" i="4"/>
  <c r="BF168" i="4"/>
  <c r="BE168" i="4"/>
  <c r="BC168" i="4"/>
  <c r="BA168" i="4"/>
  <c r="AZ168" i="4"/>
  <c r="AY168" i="4"/>
  <c r="AX168" i="4"/>
  <c r="AW168" i="4"/>
  <c r="AV168" i="4"/>
  <c r="AU168" i="4"/>
  <c r="AT168" i="4"/>
  <c r="AS168" i="4"/>
  <c r="AR168" i="4"/>
  <c r="AQ168" i="4"/>
  <c r="AP168" i="4"/>
  <c r="AO168" i="4"/>
  <c r="AN168" i="4"/>
  <c r="AM168" i="4"/>
  <c r="AL168" i="4"/>
  <c r="AK168" i="4"/>
  <c r="AJ168" i="4"/>
  <c r="AI168" i="4"/>
  <c r="AH168" i="4"/>
  <c r="AG168" i="4"/>
  <c r="AF168" i="4"/>
  <c r="AE168" i="4"/>
  <c r="AD168" i="4"/>
  <c r="AC168" i="4"/>
  <c r="AB168" i="4"/>
  <c r="AA168" i="4"/>
  <c r="Z168" i="4"/>
  <c r="Y168" i="4"/>
  <c r="X168" i="4"/>
  <c r="W168" i="4"/>
  <c r="V168" i="4"/>
  <c r="U168" i="4"/>
  <c r="T168" i="4"/>
  <c r="S168" i="4"/>
  <c r="R168" i="4"/>
  <c r="Q168" i="4"/>
  <c r="P168" i="4"/>
  <c r="O168" i="4"/>
  <c r="N168" i="4"/>
  <c r="M168" i="4"/>
  <c r="L168" i="4"/>
  <c r="K168" i="4"/>
  <c r="E168" i="4"/>
  <c r="BI167" i="4"/>
  <c r="BH167" i="4"/>
  <c r="BG167" i="4"/>
  <c r="BF167" i="4"/>
  <c r="BE167" i="4"/>
  <c r="BC167" i="4"/>
  <c r="S167" i="4"/>
  <c r="R167" i="4"/>
  <c r="Q167" i="4"/>
  <c r="P167" i="4"/>
  <c r="O167" i="4"/>
  <c r="N167" i="4"/>
  <c r="M167" i="4"/>
  <c r="L167" i="4"/>
  <c r="K167" i="4"/>
  <c r="E167" i="4"/>
  <c r="AH167" i="4" s="1"/>
  <c r="BI166" i="4"/>
  <c r="BH166" i="4"/>
  <c r="BG166" i="4"/>
  <c r="BF166" i="4"/>
  <c r="BE166" i="4"/>
  <c r="BC166" i="4"/>
  <c r="S166" i="4"/>
  <c r="R166" i="4"/>
  <c r="Q166" i="4"/>
  <c r="P166" i="4"/>
  <c r="O166" i="4"/>
  <c r="N166" i="4"/>
  <c r="M166" i="4"/>
  <c r="L166" i="4"/>
  <c r="K166" i="4"/>
  <c r="E166" i="4"/>
  <c r="AH166" i="4" s="1"/>
  <c r="BI165" i="4"/>
  <c r="BH165" i="4"/>
  <c r="BG165" i="4"/>
  <c r="BF165" i="4"/>
  <c r="BE165" i="4"/>
  <c r="BC165" i="4"/>
  <c r="BB165" i="4"/>
  <c r="BA165" i="4"/>
  <c r="AZ165" i="4"/>
  <c r="AY165" i="4"/>
  <c r="AX165" i="4"/>
  <c r="AW165" i="4"/>
  <c r="AV165" i="4"/>
  <c r="AU165" i="4"/>
  <c r="AT165" i="4"/>
  <c r="AS165" i="4"/>
  <c r="AR165" i="4"/>
  <c r="AQ165" i="4"/>
  <c r="AP165" i="4"/>
  <c r="AO165" i="4"/>
  <c r="AN165" i="4"/>
  <c r="AM165" i="4"/>
  <c r="AL165" i="4"/>
  <c r="AK165" i="4"/>
  <c r="AJ165" i="4"/>
  <c r="AI165" i="4"/>
  <c r="AH165" i="4"/>
  <c r="T165" i="4"/>
  <c r="S165" i="4"/>
  <c r="R165" i="4"/>
  <c r="Q165" i="4"/>
  <c r="P165" i="4"/>
  <c r="O165" i="4"/>
  <c r="N165" i="4"/>
  <c r="M165" i="4"/>
  <c r="L165" i="4"/>
  <c r="K165" i="4"/>
  <c r="E165" i="4"/>
  <c r="BI164" i="4"/>
  <c r="BH164" i="4"/>
  <c r="BG164" i="4"/>
  <c r="BF164" i="4"/>
  <c r="BE164" i="4"/>
  <c r="BC164" i="4"/>
  <c r="E164" i="4"/>
  <c r="AK164" i="4" s="1"/>
  <c r="BI163" i="4"/>
  <c r="BH163" i="4"/>
  <c r="BG163" i="4"/>
  <c r="BF163" i="4"/>
  <c r="BE163" i="4"/>
  <c r="BD163" i="4"/>
  <c r="BC163" i="4"/>
  <c r="BB163" i="4"/>
  <c r="BA163" i="4"/>
  <c r="AZ163" i="4"/>
  <c r="AY163" i="4"/>
  <c r="AX163" i="4"/>
  <c r="AW163" i="4"/>
  <c r="AV163" i="4"/>
  <c r="AU163" i="4"/>
  <c r="AT163" i="4"/>
  <c r="AS163" i="4"/>
  <c r="AR163" i="4"/>
  <c r="AQ163" i="4"/>
  <c r="AP163" i="4"/>
  <c r="AO163" i="4"/>
  <c r="AN163" i="4"/>
  <c r="AM163" i="4"/>
  <c r="AL163" i="4"/>
  <c r="AK163" i="4"/>
  <c r="AJ163" i="4"/>
  <c r="AI163" i="4"/>
  <c r="AH163" i="4"/>
  <c r="AG163" i="4"/>
  <c r="AF163" i="4"/>
  <c r="AE163" i="4"/>
  <c r="AD163" i="4"/>
  <c r="AC163" i="4"/>
  <c r="AB163" i="4"/>
  <c r="AA163" i="4"/>
  <c r="Z163" i="4"/>
  <c r="Y163" i="4"/>
  <c r="X163" i="4"/>
  <c r="W163" i="4"/>
  <c r="V163" i="4"/>
  <c r="S163" i="4"/>
  <c r="R163" i="4"/>
  <c r="Q163" i="4"/>
  <c r="P163" i="4"/>
  <c r="O163" i="4"/>
  <c r="N163" i="4"/>
  <c r="M163" i="4"/>
  <c r="L163" i="4"/>
  <c r="K163" i="4"/>
  <c r="E163" i="4"/>
  <c r="T163" i="4" s="1"/>
  <c r="BI162" i="4"/>
  <c r="BH162" i="4"/>
  <c r="BG162" i="4"/>
  <c r="BF162" i="4"/>
  <c r="BE162" i="4"/>
  <c r="BC162" i="4"/>
  <c r="X162" i="4"/>
  <c r="W162" i="4"/>
  <c r="V162" i="4"/>
  <c r="U162" i="4"/>
  <c r="T162" i="4"/>
  <c r="S162" i="4"/>
  <c r="R162" i="4"/>
  <c r="Q162" i="4"/>
  <c r="P162" i="4"/>
  <c r="O162" i="4"/>
  <c r="N162" i="4"/>
  <c r="M162" i="4"/>
  <c r="L162" i="4"/>
  <c r="K162" i="4"/>
  <c r="E162" i="4"/>
  <c r="AJ162" i="4" s="1"/>
  <c r="BI161" i="4"/>
  <c r="BH161" i="4"/>
  <c r="BG161" i="4"/>
  <c r="BF161" i="4"/>
  <c r="BE161" i="4"/>
  <c r="BC161" i="4"/>
  <c r="S161" i="4"/>
  <c r="R161" i="4"/>
  <c r="Q161" i="4"/>
  <c r="P161" i="4"/>
  <c r="O161" i="4"/>
  <c r="N161" i="4"/>
  <c r="M161" i="4"/>
  <c r="L161" i="4"/>
  <c r="K161" i="4"/>
  <c r="E161" i="4"/>
  <c r="AK161" i="4" s="1"/>
  <c r="BI160" i="4"/>
  <c r="BH160" i="4"/>
  <c r="BG160" i="4"/>
  <c r="BF160" i="4"/>
  <c r="BE160" i="4"/>
  <c r="BC160" i="4"/>
  <c r="E160" i="4"/>
  <c r="AK160" i="4" s="1"/>
  <c r="BI159" i="4"/>
  <c r="BH159" i="4"/>
  <c r="BG159" i="4"/>
  <c r="BF159" i="4"/>
  <c r="BE159" i="4"/>
  <c r="BD159" i="4"/>
  <c r="BC159" i="4"/>
  <c r="BB159" i="4"/>
  <c r="BA159" i="4"/>
  <c r="AZ159" i="4"/>
  <c r="AY159" i="4"/>
  <c r="AX159" i="4"/>
  <c r="AW159" i="4"/>
  <c r="AV159" i="4"/>
  <c r="AU159" i="4"/>
  <c r="AT159" i="4"/>
  <c r="AS159" i="4"/>
  <c r="AR159" i="4"/>
  <c r="AQ159" i="4"/>
  <c r="AP159" i="4"/>
  <c r="AO159" i="4"/>
  <c r="AN159" i="4"/>
  <c r="AM159" i="4"/>
  <c r="AL159" i="4"/>
  <c r="AK159" i="4"/>
  <c r="S159" i="4"/>
  <c r="R159" i="4"/>
  <c r="Q159" i="4"/>
  <c r="P159" i="4"/>
  <c r="O159" i="4"/>
  <c r="N159" i="4"/>
  <c r="M159" i="4"/>
  <c r="L159" i="4"/>
  <c r="K159" i="4"/>
  <c r="E159" i="4"/>
  <c r="AE159" i="4" s="1"/>
  <c r="BI158" i="4"/>
  <c r="BH158" i="4"/>
  <c r="BG158" i="4"/>
  <c r="BF158" i="4"/>
  <c r="BE158" i="4"/>
  <c r="BC158" i="4"/>
  <c r="E158" i="4"/>
  <c r="AJ158" i="4" s="1"/>
  <c r="BI157" i="4"/>
  <c r="BH157" i="4"/>
  <c r="BG157" i="4"/>
  <c r="BF157" i="4"/>
  <c r="BE157" i="4"/>
  <c r="BC157" i="4"/>
  <c r="E157" i="4"/>
  <c r="AH157" i="4" s="1"/>
  <c r="BI156" i="4"/>
  <c r="BH156" i="4"/>
  <c r="BG156" i="4"/>
  <c r="BF156" i="4"/>
  <c r="BE156" i="4"/>
  <c r="BC156" i="4"/>
  <c r="S156" i="4"/>
  <c r="R156" i="4"/>
  <c r="Q156" i="4"/>
  <c r="P156" i="4"/>
  <c r="O156" i="4"/>
  <c r="N156" i="4"/>
  <c r="M156" i="4"/>
  <c r="L156" i="4"/>
  <c r="K156" i="4"/>
  <c r="E156" i="4"/>
  <c r="BI155" i="4"/>
  <c r="BH155" i="4"/>
  <c r="BG155" i="4"/>
  <c r="BF155" i="4"/>
  <c r="BE155" i="4"/>
  <c r="BC155" i="4"/>
  <c r="AT155" i="4"/>
  <c r="AS155" i="4"/>
  <c r="AR155" i="4"/>
  <c r="AQ155" i="4"/>
  <c r="AP155" i="4"/>
  <c r="AO155" i="4"/>
  <c r="AN155" i="4"/>
  <c r="AM155" i="4"/>
  <c r="AL155" i="4"/>
  <c r="AK155" i="4"/>
  <c r="AJ155" i="4"/>
  <c r="AI155" i="4"/>
  <c r="AH155" i="4"/>
  <c r="AG155" i="4"/>
  <c r="AF155" i="4"/>
  <c r="AE155" i="4"/>
  <c r="AD155" i="4"/>
  <c r="AC155" i="4"/>
  <c r="AB155" i="4"/>
  <c r="AA155" i="4"/>
  <c r="Z155" i="4"/>
  <c r="Y155" i="4"/>
  <c r="X155" i="4"/>
  <c r="W155" i="4"/>
  <c r="V155" i="4"/>
  <c r="U155" i="4"/>
  <c r="T155" i="4"/>
  <c r="S155" i="4"/>
  <c r="R155" i="4"/>
  <c r="Q155" i="4"/>
  <c r="P155" i="4"/>
  <c r="O155" i="4"/>
  <c r="N155" i="4"/>
  <c r="M155" i="4"/>
  <c r="L155" i="4"/>
  <c r="K155" i="4"/>
  <c r="E155" i="4"/>
  <c r="BI154" i="4"/>
  <c r="BH154" i="4"/>
  <c r="BG154" i="4"/>
  <c r="BF154" i="4"/>
  <c r="BE154" i="4"/>
  <c r="BD154" i="4"/>
  <c r="BC154" i="4"/>
  <c r="BB154" i="4"/>
  <c r="BA154" i="4"/>
  <c r="AZ154" i="4"/>
  <c r="AY154" i="4"/>
  <c r="AX154" i="4"/>
  <c r="AW154" i="4"/>
  <c r="AV154" i="4"/>
  <c r="AU154" i="4"/>
  <c r="AT154" i="4"/>
  <c r="AS154" i="4"/>
  <c r="AR154" i="4"/>
  <c r="AQ154" i="4"/>
  <c r="AP154" i="4"/>
  <c r="AO154" i="4"/>
  <c r="AN154" i="4"/>
  <c r="AM154" i="4"/>
  <c r="AL154" i="4"/>
  <c r="AK154" i="4"/>
  <c r="AJ154" i="4"/>
  <c r="AI154" i="4"/>
  <c r="S154" i="4"/>
  <c r="R154" i="4"/>
  <c r="Q154" i="4"/>
  <c r="P154" i="4"/>
  <c r="O154" i="4"/>
  <c r="N154" i="4"/>
  <c r="M154" i="4"/>
  <c r="L154" i="4"/>
  <c r="K154" i="4"/>
  <c r="E154" i="4"/>
  <c r="AA154" i="4" s="1"/>
  <c r="BI153" i="4"/>
  <c r="BH153" i="4"/>
  <c r="BG153" i="4"/>
  <c r="BF153" i="4"/>
  <c r="BE153" i="4"/>
  <c r="BC153" i="4"/>
  <c r="S153" i="4"/>
  <c r="R153" i="4"/>
  <c r="Q153" i="4"/>
  <c r="P153" i="4"/>
  <c r="O153" i="4"/>
  <c r="N153" i="4"/>
  <c r="M153" i="4"/>
  <c r="L153" i="4"/>
  <c r="K153" i="4"/>
  <c r="E153" i="4"/>
  <c r="AH153" i="4" s="1"/>
  <c r="BI152" i="4"/>
  <c r="BH152" i="4"/>
  <c r="BG152" i="4"/>
  <c r="BF152" i="4"/>
  <c r="BE152" i="4"/>
  <c r="BC152" i="4"/>
  <c r="Q152" i="4"/>
  <c r="P152" i="4"/>
  <c r="O152" i="4"/>
  <c r="N152" i="4"/>
  <c r="M152" i="4"/>
  <c r="L152" i="4"/>
  <c r="K152" i="4"/>
  <c r="E152" i="4"/>
  <c r="BI151" i="4"/>
  <c r="BH151" i="4"/>
  <c r="BG151" i="4"/>
  <c r="BF151" i="4"/>
  <c r="BE151" i="4"/>
  <c r="BD151" i="4"/>
  <c r="BC151" i="4"/>
  <c r="BB151" i="4"/>
  <c r="BA151" i="4"/>
  <c r="AZ151" i="4"/>
  <c r="AY151" i="4"/>
  <c r="AX151" i="4"/>
  <c r="AW151" i="4"/>
  <c r="AV151" i="4"/>
  <c r="AU151" i="4"/>
  <c r="AT151" i="4"/>
  <c r="AS151" i="4"/>
  <c r="AR151" i="4"/>
  <c r="AQ151" i="4"/>
  <c r="AP151" i="4"/>
  <c r="AO151" i="4"/>
  <c r="AN151" i="4"/>
  <c r="AM151" i="4"/>
  <c r="AL151" i="4"/>
  <c r="AK151" i="4"/>
  <c r="AJ151" i="4"/>
  <c r="AI151" i="4"/>
  <c r="AH151" i="4"/>
  <c r="AG151" i="4"/>
  <c r="AF151" i="4"/>
  <c r="AE151" i="4"/>
  <c r="Y151" i="4"/>
  <c r="X151" i="4"/>
  <c r="W151" i="4"/>
  <c r="V151" i="4"/>
  <c r="U151" i="4"/>
  <c r="T151" i="4"/>
  <c r="S151" i="4"/>
  <c r="R151" i="4"/>
  <c r="Q151" i="4"/>
  <c r="P151" i="4"/>
  <c r="O151" i="4"/>
  <c r="N151" i="4"/>
  <c r="M151" i="4"/>
  <c r="L151" i="4"/>
  <c r="K151" i="4"/>
  <c r="E151" i="4"/>
  <c r="Z151" i="4" s="1"/>
  <c r="BI150" i="4"/>
  <c r="BH150" i="4"/>
  <c r="BG150" i="4"/>
  <c r="BF150" i="4"/>
  <c r="BE150" i="4"/>
  <c r="BD150" i="4"/>
  <c r="BC150" i="4"/>
  <c r="BB150" i="4"/>
  <c r="BA150" i="4"/>
  <c r="AZ150" i="4"/>
  <c r="AY150" i="4"/>
  <c r="AX150" i="4"/>
  <c r="AW150" i="4"/>
  <c r="AV150" i="4"/>
  <c r="AU150" i="4"/>
  <c r="AT150" i="4"/>
  <c r="AS150" i="4"/>
  <c r="AR150" i="4"/>
  <c r="AQ150" i="4"/>
  <c r="AP150" i="4"/>
  <c r="AO150" i="4"/>
  <c r="AN150" i="4"/>
  <c r="AM150" i="4"/>
  <c r="AL150" i="4"/>
  <c r="AK150" i="4"/>
  <c r="AJ150" i="4"/>
  <c r="AI150" i="4"/>
  <c r="AH150" i="4"/>
  <c r="AG150" i="4"/>
  <c r="AF150" i="4"/>
  <c r="AE150" i="4"/>
  <c r="AD150" i="4"/>
  <c r="AC150" i="4"/>
  <c r="AB150" i="4"/>
  <c r="AA150" i="4"/>
  <c r="Z150" i="4"/>
  <c r="Y150" i="4"/>
  <c r="X150" i="4"/>
  <c r="W150" i="4"/>
  <c r="V150" i="4"/>
  <c r="U150" i="4"/>
  <c r="T150" i="4"/>
  <c r="K150" i="4"/>
  <c r="E150" i="4"/>
  <c r="M150" i="4" s="1"/>
  <c r="BI149" i="4"/>
  <c r="BH149" i="4"/>
  <c r="BG149" i="4"/>
  <c r="BF149" i="4"/>
  <c r="BE149" i="4"/>
  <c r="BD149" i="4"/>
  <c r="BC149" i="4"/>
  <c r="BB149" i="4"/>
  <c r="BA149" i="4"/>
  <c r="AZ149" i="4"/>
  <c r="AY149" i="4"/>
  <c r="AX149" i="4"/>
  <c r="AW149" i="4"/>
  <c r="AV149" i="4"/>
  <c r="AU149" i="4"/>
  <c r="AT149" i="4"/>
  <c r="AS149" i="4"/>
  <c r="AR149" i="4"/>
  <c r="AQ149" i="4"/>
  <c r="AP149" i="4"/>
  <c r="AO149" i="4"/>
  <c r="AN149" i="4"/>
  <c r="AM149" i="4"/>
  <c r="AL149" i="4"/>
  <c r="AK149" i="4"/>
  <c r="AJ149" i="4"/>
  <c r="Y149" i="4"/>
  <c r="X149" i="4"/>
  <c r="W149" i="4"/>
  <c r="V149" i="4"/>
  <c r="U149" i="4"/>
  <c r="T149" i="4"/>
  <c r="S149" i="4"/>
  <c r="R149" i="4"/>
  <c r="Q149" i="4"/>
  <c r="P149" i="4"/>
  <c r="O149" i="4"/>
  <c r="N149" i="4"/>
  <c r="M149" i="4"/>
  <c r="L149" i="4"/>
  <c r="K149" i="4"/>
  <c r="E149" i="4"/>
  <c r="BI148" i="4"/>
  <c r="BH148" i="4"/>
  <c r="BG148" i="4"/>
  <c r="BF148" i="4"/>
  <c r="BE148" i="4"/>
  <c r="BC148" i="4"/>
  <c r="AM148" i="4"/>
  <c r="AL148" i="4"/>
  <c r="AK148" i="4"/>
  <c r="AJ148" i="4"/>
  <c r="AI148" i="4"/>
  <c r="AH148" i="4"/>
  <c r="AG148" i="4"/>
  <c r="AF148" i="4"/>
  <c r="AE148" i="4"/>
  <c r="AD148" i="4"/>
  <c r="AC148" i="4"/>
  <c r="AB148" i="4"/>
  <c r="AA148" i="4"/>
  <c r="Z148" i="4"/>
  <c r="Y148" i="4"/>
  <c r="X148" i="4"/>
  <c r="W148" i="4"/>
  <c r="V148" i="4"/>
  <c r="U148" i="4"/>
  <c r="T148" i="4"/>
  <c r="S148" i="4"/>
  <c r="R148" i="4"/>
  <c r="Q148" i="4"/>
  <c r="P148" i="4"/>
  <c r="O148" i="4"/>
  <c r="N148" i="4"/>
  <c r="M148" i="4"/>
  <c r="L148" i="4"/>
  <c r="K148" i="4"/>
  <c r="E148" i="4"/>
  <c r="BI147" i="4"/>
  <c r="BH147" i="4"/>
  <c r="BG147" i="4"/>
  <c r="BF147" i="4"/>
  <c r="BE147" i="4"/>
  <c r="BC147" i="4"/>
  <c r="S147" i="4"/>
  <c r="R147" i="4"/>
  <c r="Q147" i="4"/>
  <c r="P147" i="4"/>
  <c r="O147" i="4"/>
  <c r="N147" i="4"/>
  <c r="M147" i="4"/>
  <c r="L147" i="4"/>
  <c r="K147" i="4"/>
  <c r="E147" i="4"/>
  <c r="AD147" i="4" s="1"/>
  <c r="BI146" i="4"/>
  <c r="BH146" i="4"/>
  <c r="BG146" i="4"/>
  <c r="BF146" i="4"/>
  <c r="BE146" i="4"/>
  <c r="BD146" i="4"/>
  <c r="BC146" i="4"/>
  <c r="BB146" i="4"/>
  <c r="BA146" i="4"/>
  <c r="AZ146" i="4"/>
  <c r="AY146" i="4"/>
  <c r="AX146" i="4"/>
  <c r="AW146" i="4"/>
  <c r="AV146" i="4"/>
  <c r="AU146" i="4"/>
  <c r="AT146" i="4"/>
  <c r="AS146" i="4"/>
  <c r="AR146" i="4"/>
  <c r="AQ146" i="4"/>
  <c r="AP146" i="4"/>
  <c r="AO146" i="4"/>
  <c r="AN146" i="4"/>
  <c r="AM146" i="4"/>
  <c r="AL146" i="4"/>
  <c r="AK146" i="4"/>
  <c r="AJ146" i="4"/>
  <c r="AI146" i="4"/>
  <c r="AH146" i="4"/>
  <c r="AG146" i="4"/>
  <c r="T146" i="4"/>
  <c r="S146" i="4"/>
  <c r="R146" i="4"/>
  <c r="Q146" i="4"/>
  <c r="P146" i="4"/>
  <c r="O146" i="4"/>
  <c r="N146" i="4"/>
  <c r="M146" i="4"/>
  <c r="L146" i="4"/>
  <c r="K146" i="4"/>
  <c r="E146" i="4"/>
  <c r="AC146" i="4" s="1"/>
  <c r="BI145" i="4"/>
  <c r="BH145" i="4"/>
  <c r="BG145" i="4"/>
  <c r="BF145" i="4"/>
  <c r="BE145" i="4"/>
  <c r="BC145" i="4"/>
  <c r="E145" i="4"/>
  <c r="AI145" i="4" s="1"/>
  <c r="BI144" i="4"/>
  <c r="BH144" i="4"/>
  <c r="BG144" i="4"/>
  <c r="BF144" i="4"/>
  <c r="BE144" i="4"/>
  <c r="BC144" i="4"/>
  <c r="S144" i="4"/>
  <c r="R144" i="4"/>
  <c r="Q144" i="4"/>
  <c r="P144" i="4"/>
  <c r="O144" i="4"/>
  <c r="N144" i="4"/>
  <c r="M144" i="4"/>
  <c r="L144" i="4"/>
  <c r="K144" i="4"/>
  <c r="E144" i="4"/>
  <c r="Y144" i="4" s="1"/>
  <c r="BI143" i="4"/>
  <c r="BH143" i="4"/>
  <c r="BG143" i="4"/>
  <c r="BF143" i="4"/>
  <c r="BE143" i="4"/>
  <c r="BD143" i="4"/>
  <c r="BC143" i="4"/>
  <c r="BB143" i="4"/>
  <c r="BA143" i="4"/>
  <c r="AZ143" i="4"/>
  <c r="AY143" i="4"/>
  <c r="AX143" i="4"/>
  <c r="AW143" i="4"/>
  <c r="AV143" i="4"/>
  <c r="AU143" i="4"/>
  <c r="AT143" i="4"/>
  <c r="AS143" i="4"/>
  <c r="AR143" i="4"/>
  <c r="AQ143" i="4"/>
  <c r="AP143" i="4"/>
  <c r="AG143" i="4"/>
  <c r="AF143" i="4"/>
  <c r="AE143" i="4"/>
  <c r="AD143" i="4"/>
  <c r="AC143" i="4"/>
  <c r="AB143" i="4"/>
  <c r="AA143" i="4"/>
  <c r="Z143" i="4"/>
  <c r="Y143" i="4"/>
  <c r="X143" i="4"/>
  <c r="W143" i="4"/>
  <c r="V143" i="4"/>
  <c r="U143" i="4"/>
  <c r="T143" i="4"/>
  <c r="S143" i="4"/>
  <c r="R143" i="4"/>
  <c r="Q143" i="4"/>
  <c r="P143" i="4"/>
  <c r="O143" i="4"/>
  <c r="N143" i="4"/>
  <c r="M143" i="4"/>
  <c r="L143" i="4"/>
  <c r="K143" i="4"/>
  <c r="E143" i="4"/>
  <c r="AJ143" i="4" s="1"/>
  <c r="BI142" i="4"/>
  <c r="BH142" i="4"/>
  <c r="BG142" i="4"/>
  <c r="BF142" i="4"/>
  <c r="BE142" i="4"/>
  <c r="BD142" i="4"/>
  <c r="BC142" i="4"/>
  <c r="BB142" i="4"/>
  <c r="BA142" i="4"/>
  <c r="AZ142" i="4"/>
  <c r="AY142" i="4"/>
  <c r="AX142" i="4"/>
  <c r="AW142" i="4"/>
  <c r="AV142" i="4"/>
  <c r="AU142" i="4"/>
  <c r="AT142" i="4"/>
  <c r="AS142" i="4"/>
  <c r="AR142" i="4"/>
  <c r="AQ142" i="4"/>
  <c r="AP142" i="4"/>
  <c r="AO142" i="4"/>
  <c r="AN142" i="4"/>
  <c r="AM142" i="4"/>
  <c r="AL142" i="4"/>
  <c r="AK142" i="4"/>
  <c r="AJ142" i="4"/>
  <c r="AI142" i="4"/>
  <c r="AH142" i="4"/>
  <c r="AG142" i="4"/>
  <c r="AF142" i="4"/>
  <c r="AE142" i="4"/>
  <c r="AD142" i="4"/>
  <c r="AC142" i="4"/>
  <c r="AB142" i="4"/>
  <c r="AA142" i="4"/>
  <c r="Z142" i="4"/>
  <c r="Y142" i="4"/>
  <c r="X142" i="4"/>
  <c r="E142" i="4"/>
  <c r="R142" i="4" s="1"/>
  <c r="BI141" i="4"/>
  <c r="BH141" i="4"/>
  <c r="BG141" i="4"/>
  <c r="BF141" i="4"/>
  <c r="BE141" i="4"/>
  <c r="BD141" i="4"/>
  <c r="BC141" i="4"/>
  <c r="BB141" i="4"/>
  <c r="BA141" i="4"/>
  <c r="AZ141" i="4"/>
  <c r="AY141" i="4"/>
  <c r="AX141" i="4"/>
  <c r="AW141" i="4"/>
  <c r="AV141" i="4"/>
  <c r="AU141" i="4"/>
  <c r="AT141" i="4"/>
  <c r="E141" i="4"/>
  <c r="AF141" i="4" s="1"/>
  <c r="BI140" i="4"/>
  <c r="BH140" i="4"/>
  <c r="BG140" i="4"/>
  <c r="BF140" i="4"/>
  <c r="BE140" i="4"/>
  <c r="BC140" i="4"/>
  <c r="S140" i="4"/>
  <c r="R140" i="4"/>
  <c r="Q140" i="4"/>
  <c r="P140" i="4"/>
  <c r="O140" i="4"/>
  <c r="N140" i="4"/>
  <c r="M140" i="4"/>
  <c r="L140" i="4"/>
  <c r="K140" i="4"/>
  <c r="E140" i="4"/>
  <c r="BI139" i="4"/>
  <c r="BH139" i="4"/>
  <c r="BG139" i="4"/>
  <c r="BF139" i="4"/>
  <c r="BE139" i="4"/>
  <c r="BC139" i="4"/>
  <c r="S139" i="4"/>
  <c r="R139" i="4"/>
  <c r="Q139" i="4"/>
  <c r="P139" i="4"/>
  <c r="O139" i="4"/>
  <c r="N139" i="4"/>
  <c r="M139" i="4"/>
  <c r="L139" i="4"/>
  <c r="K139" i="4"/>
  <c r="E139" i="4"/>
  <c r="AD139" i="4" s="1"/>
  <c r="BI138" i="4"/>
  <c r="BH138" i="4"/>
  <c r="BG138" i="4"/>
  <c r="BF138" i="4"/>
  <c r="BE138" i="4"/>
  <c r="BD138" i="4"/>
  <c r="BC138" i="4"/>
  <c r="BB138" i="4"/>
  <c r="BA138" i="4"/>
  <c r="AZ138" i="4"/>
  <c r="AY138" i="4"/>
  <c r="AX138" i="4"/>
  <c r="AW138" i="4"/>
  <c r="AV138" i="4"/>
  <c r="AU138" i="4"/>
  <c r="AT138" i="4"/>
  <c r="AS138" i="4"/>
  <c r="AR138" i="4"/>
  <c r="AQ138" i="4"/>
  <c r="AP138" i="4"/>
  <c r="AO138" i="4"/>
  <c r="AN138" i="4"/>
  <c r="AM138" i="4"/>
  <c r="AL138" i="4"/>
  <c r="AK138" i="4"/>
  <c r="AJ138" i="4"/>
  <c r="AI138" i="4"/>
  <c r="AH138" i="4"/>
  <c r="AG138" i="4"/>
  <c r="S138" i="4"/>
  <c r="R138" i="4"/>
  <c r="Q138" i="4"/>
  <c r="P138" i="4"/>
  <c r="O138" i="4"/>
  <c r="N138" i="4"/>
  <c r="M138" i="4"/>
  <c r="L138" i="4"/>
  <c r="K138" i="4"/>
  <c r="E138" i="4"/>
  <c r="T138" i="4" s="1"/>
  <c r="BI137" i="4"/>
  <c r="BH137" i="4"/>
  <c r="BG137" i="4"/>
  <c r="BF137" i="4"/>
  <c r="BE137" i="4"/>
  <c r="BC137" i="4"/>
  <c r="K137" i="4"/>
  <c r="E137" i="4"/>
  <c r="AH137" i="4" s="1"/>
  <c r="BI136" i="4"/>
  <c r="BH136" i="4"/>
  <c r="BG136" i="4"/>
  <c r="BF136" i="4"/>
  <c r="BE136" i="4"/>
  <c r="BC136" i="4"/>
  <c r="E136" i="4"/>
  <c r="AC136" i="4" s="1"/>
  <c r="BI135" i="4"/>
  <c r="BH135" i="4"/>
  <c r="BG135" i="4"/>
  <c r="BF135" i="4"/>
  <c r="BE135" i="4"/>
  <c r="BC135" i="4"/>
  <c r="L135" i="4"/>
  <c r="K135" i="4"/>
  <c r="E135" i="4"/>
  <c r="T135" i="4" s="1"/>
  <c r="BI134" i="4"/>
  <c r="BH134" i="4"/>
  <c r="BG134" i="4"/>
  <c r="BF134" i="4"/>
  <c r="BE134" i="4"/>
  <c r="BC134" i="4"/>
  <c r="L134" i="4"/>
  <c r="K134" i="4"/>
  <c r="E134" i="4"/>
  <c r="AF134" i="4" s="1"/>
  <c r="BI133" i="4"/>
  <c r="BH133" i="4"/>
  <c r="BG133" i="4"/>
  <c r="BF133" i="4"/>
  <c r="BE133" i="4"/>
  <c r="BC133" i="4"/>
  <c r="S133" i="4"/>
  <c r="R133" i="4"/>
  <c r="Q133" i="4"/>
  <c r="P133" i="4"/>
  <c r="O133" i="4"/>
  <c r="N133" i="4"/>
  <c r="M133" i="4"/>
  <c r="L133" i="4"/>
  <c r="K133" i="4"/>
  <c r="E133" i="4"/>
  <c r="AB133" i="4" s="1"/>
  <c r="BI132" i="4"/>
  <c r="BH132" i="4"/>
  <c r="BG132" i="4"/>
  <c r="BF132" i="4"/>
  <c r="BE132" i="4"/>
  <c r="BD132" i="4"/>
  <c r="BC132" i="4"/>
  <c r="BB132" i="4"/>
  <c r="BA132" i="4"/>
  <c r="AZ132" i="4"/>
  <c r="AY132" i="4"/>
  <c r="AX132" i="4"/>
  <c r="AW132" i="4"/>
  <c r="AV132" i="4"/>
  <c r="AU132" i="4"/>
  <c r="AT132" i="4"/>
  <c r="AS132" i="4"/>
  <c r="AR132" i="4"/>
  <c r="AQ132" i="4"/>
  <c r="AP132" i="4"/>
  <c r="AO132" i="4"/>
  <c r="AN132" i="4"/>
  <c r="Y132" i="4"/>
  <c r="X132" i="4"/>
  <c r="W132" i="4"/>
  <c r="V132" i="4"/>
  <c r="U132" i="4"/>
  <c r="T132" i="4"/>
  <c r="S132" i="4"/>
  <c r="R132" i="4"/>
  <c r="Q132" i="4"/>
  <c r="P132" i="4"/>
  <c r="O132" i="4"/>
  <c r="N132" i="4"/>
  <c r="M132" i="4"/>
  <c r="L132" i="4"/>
  <c r="K132" i="4"/>
  <c r="E132" i="4"/>
  <c r="AD132" i="4" s="1"/>
  <c r="BI131" i="4"/>
  <c r="BH131" i="4"/>
  <c r="BG131" i="4"/>
  <c r="BF131" i="4"/>
  <c r="BE131" i="4"/>
  <c r="BD131" i="4"/>
  <c r="BC131" i="4"/>
  <c r="BB131" i="4"/>
  <c r="S131" i="4"/>
  <c r="R131" i="4"/>
  <c r="Q131" i="4"/>
  <c r="P131" i="4"/>
  <c r="O131" i="4"/>
  <c r="N131" i="4"/>
  <c r="M131" i="4"/>
  <c r="L131" i="4"/>
  <c r="K131" i="4"/>
  <c r="E131" i="4"/>
  <c r="AJ131" i="4" s="1"/>
  <c r="BI130" i="4"/>
  <c r="BH130" i="4"/>
  <c r="BG130" i="4"/>
  <c r="BF130" i="4"/>
  <c r="BE130" i="4"/>
  <c r="BC130" i="4"/>
  <c r="E130" i="4"/>
  <c r="AF130" i="4" s="1"/>
  <c r="BI129" i="4"/>
  <c r="BH129" i="4"/>
  <c r="BG129" i="4"/>
  <c r="BF129" i="4"/>
  <c r="BE129" i="4"/>
  <c r="BD129" i="4"/>
  <c r="BC129" i="4"/>
  <c r="BB129" i="4"/>
  <c r="BA129" i="4"/>
  <c r="AZ129" i="4"/>
  <c r="AY129" i="4"/>
  <c r="AX129" i="4"/>
  <c r="AW129" i="4"/>
  <c r="AV129" i="4"/>
  <c r="AU129" i="4"/>
  <c r="AT129" i="4"/>
  <c r="AS129" i="4"/>
  <c r="AR129" i="4"/>
  <c r="AQ129" i="4"/>
  <c r="AP129" i="4"/>
  <c r="AO129" i="4"/>
  <c r="AN129" i="4"/>
  <c r="AM129" i="4"/>
  <c r="AL129" i="4"/>
  <c r="AK129" i="4"/>
  <c r="AJ129" i="4"/>
  <c r="AI129" i="4"/>
  <c r="AH129" i="4"/>
  <c r="AG129" i="4"/>
  <c r="AF129" i="4"/>
  <c r="S129" i="4"/>
  <c r="R129" i="4"/>
  <c r="Q129" i="4"/>
  <c r="P129" i="4"/>
  <c r="O129" i="4"/>
  <c r="N129" i="4"/>
  <c r="M129" i="4"/>
  <c r="L129" i="4"/>
  <c r="K129" i="4"/>
  <c r="E129" i="4"/>
  <c r="Z129" i="4" s="1"/>
  <c r="BI128" i="4"/>
  <c r="BH128" i="4"/>
  <c r="BG128" i="4"/>
  <c r="BF128" i="4"/>
  <c r="BE128" i="4"/>
  <c r="BD128" i="4"/>
  <c r="BC128" i="4"/>
  <c r="BB128" i="4"/>
  <c r="BA128" i="4"/>
  <c r="AZ128" i="4"/>
  <c r="AY128" i="4"/>
  <c r="AX128" i="4"/>
  <c r="AW128" i="4"/>
  <c r="AV128" i="4"/>
  <c r="AU128" i="4"/>
  <c r="AA128" i="4"/>
  <c r="Z128" i="4"/>
  <c r="Y128" i="4"/>
  <c r="X128" i="4"/>
  <c r="W128" i="4"/>
  <c r="V128" i="4"/>
  <c r="U128" i="4"/>
  <c r="T128" i="4"/>
  <c r="S128" i="4"/>
  <c r="R128" i="4"/>
  <c r="Q128" i="4"/>
  <c r="P128" i="4"/>
  <c r="O128" i="4"/>
  <c r="N128" i="4"/>
  <c r="M128" i="4"/>
  <c r="L128" i="4"/>
  <c r="K128" i="4"/>
  <c r="E128" i="4"/>
  <c r="BI127" i="4"/>
  <c r="BH127" i="4"/>
  <c r="BG127" i="4"/>
  <c r="BF127" i="4"/>
  <c r="BE127" i="4"/>
  <c r="BD127" i="4"/>
  <c r="BC127" i="4"/>
  <c r="BB127" i="4"/>
  <c r="BA127" i="4"/>
  <c r="AZ127" i="4"/>
  <c r="AY127" i="4"/>
  <c r="AX127" i="4"/>
  <c r="AW127" i="4"/>
  <c r="AV127" i="4"/>
  <c r="AU127" i="4"/>
  <c r="AT127" i="4"/>
  <c r="AR127" i="4"/>
  <c r="AQ127" i="4"/>
  <c r="AP127" i="4"/>
  <c r="AO127" i="4"/>
  <c r="AN127" i="4"/>
  <c r="AM127" i="4"/>
  <c r="AL127" i="4"/>
  <c r="AK127" i="4"/>
  <c r="AJ127" i="4"/>
  <c r="AI127" i="4"/>
  <c r="AH127" i="4"/>
  <c r="AG127" i="4"/>
  <c r="AF127" i="4"/>
  <c r="AE127" i="4"/>
  <c r="AD127" i="4"/>
  <c r="AC127" i="4"/>
  <c r="AB127" i="4"/>
  <c r="AA127" i="4"/>
  <c r="Z127" i="4"/>
  <c r="Y127" i="4"/>
  <c r="X127" i="4"/>
  <c r="W127" i="4"/>
  <c r="V127" i="4"/>
  <c r="U127" i="4"/>
  <c r="T127" i="4"/>
  <c r="S127" i="4"/>
  <c r="R127" i="4"/>
  <c r="Q127" i="4"/>
  <c r="P127" i="4"/>
  <c r="O127" i="4"/>
  <c r="N127" i="4"/>
  <c r="M127" i="4"/>
  <c r="L127" i="4"/>
  <c r="K127" i="4"/>
  <c r="E127" i="4"/>
  <c r="BI126" i="4"/>
  <c r="BH126" i="4"/>
  <c r="BG126" i="4"/>
  <c r="BF126" i="4"/>
  <c r="BE126" i="4"/>
  <c r="BD126" i="4"/>
  <c r="BC126" i="4"/>
  <c r="BB126" i="4"/>
  <c r="BA126" i="4"/>
  <c r="AZ126" i="4"/>
  <c r="AY126" i="4"/>
  <c r="AX126" i="4"/>
  <c r="AW126" i="4"/>
  <c r="AV126" i="4"/>
  <c r="AU126" i="4"/>
  <c r="AT126" i="4"/>
  <c r="AS126" i="4"/>
  <c r="AR126" i="4"/>
  <c r="AQ126" i="4"/>
  <c r="AP126" i="4"/>
  <c r="AO126" i="4"/>
  <c r="AN126" i="4"/>
  <c r="AM126" i="4"/>
  <c r="AL126" i="4"/>
  <c r="AK126" i="4"/>
  <c r="AJ126" i="4"/>
  <c r="AI126" i="4"/>
  <c r="AH126" i="4"/>
  <c r="AG126" i="4"/>
  <c r="AF126" i="4"/>
  <c r="AE126" i="4"/>
  <c r="AD126" i="4"/>
  <c r="AC126" i="4"/>
  <c r="S126" i="4"/>
  <c r="R126" i="4"/>
  <c r="Q126" i="4"/>
  <c r="P126" i="4"/>
  <c r="O126" i="4"/>
  <c r="N126" i="4"/>
  <c r="M126" i="4"/>
  <c r="L126" i="4"/>
  <c r="K126" i="4"/>
  <c r="E126" i="4"/>
  <c r="BI125" i="4"/>
  <c r="BH125" i="4"/>
  <c r="BG125" i="4"/>
  <c r="BF125" i="4"/>
  <c r="BE125" i="4"/>
  <c r="BC125" i="4"/>
  <c r="S125" i="4"/>
  <c r="R125" i="4"/>
  <c r="Q125" i="4"/>
  <c r="P125" i="4"/>
  <c r="O125" i="4"/>
  <c r="N125" i="4"/>
  <c r="M125" i="4"/>
  <c r="L125" i="4"/>
  <c r="K125" i="4"/>
  <c r="E125" i="4"/>
  <c r="AI125" i="4" s="1"/>
  <c r="BI124" i="4"/>
  <c r="BH124" i="4"/>
  <c r="BG124" i="4"/>
  <c r="BF124" i="4"/>
  <c r="BE124" i="4"/>
  <c r="BC124" i="4"/>
  <c r="E124" i="4"/>
  <c r="AH124" i="4" s="1"/>
  <c r="BI123" i="4"/>
  <c r="BH123" i="4"/>
  <c r="BG123" i="4"/>
  <c r="BF123" i="4"/>
  <c r="BE123" i="4"/>
  <c r="BC123" i="4"/>
  <c r="L123" i="4"/>
  <c r="K123" i="4"/>
  <c r="E123" i="4"/>
  <c r="AK123" i="4" s="1"/>
  <c r="BI122" i="4"/>
  <c r="BH122" i="4"/>
  <c r="BG122" i="4"/>
  <c r="BF122" i="4"/>
  <c r="BE122" i="4"/>
  <c r="BD122" i="4"/>
  <c r="BC122" i="4"/>
  <c r="BB122" i="4"/>
  <c r="BA122" i="4"/>
  <c r="AZ122" i="4"/>
  <c r="AY122" i="4"/>
  <c r="AX122" i="4"/>
  <c r="AW122" i="4"/>
  <c r="AV122" i="4"/>
  <c r="AU122" i="4"/>
  <c r="AT122" i="4"/>
  <c r="AS122" i="4"/>
  <c r="AR122" i="4"/>
  <c r="AQ122" i="4"/>
  <c r="AP122" i="4"/>
  <c r="AO122" i="4"/>
  <c r="AN122" i="4"/>
  <c r="AM122" i="4"/>
  <c r="AL122" i="4"/>
  <c r="AK122" i="4"/>
  <c r="AJ122" i="4"/>
  <c r="AI122" i="4"/>
  <c r="AH122" i="4"/>
  <c r="Y122" i="4"/>
  <c r="X122" i="4"/>
  <c r="W122" i="4"/>
  <c r="V122" i="4"/>
  <c r="U122" i="4"/>
  <c r="T122" i="4"/>
  <c r="S122" i="4"/>
  <c r="R122" i="4"/>
  <c r="Q122" i="4"/>
  <c r="P122" i="4"/>
  <c r="O122" i="4"/>
  <c r="N122" i="4"/>
  <c r="M122" i="4"/>
  <c r="L122" i="4"/>
  <c r="K122" i="4"/>
  <c r="E122" i="4"/>
  <c r="AD122" i="4" s="1"/>
  <c r="BI121" i="4"/>
  <c r="BH121" i="4"/>
  <c r="BG121" i="4"/>
  <c r="BF121" i="4"/>
  <c r="BE121" i="4"/>
  <c r="BC121" i="4"/>
  <c r="K121" i="4"/>
  <c r="E121" i="4"/>
  <c r="AK121" i="4" s="1"/>
  <c r="BI120" i="4"/>
  <c r="BH120" i="4"/>
  <c r="BG120" i="4"/>
  <c r="BF120" i="4"/>
  <c r="BE120" i="4"/>
  <c r="BC120" i="4"/>
  <c r="AU120" i="4"/>
  <c r="AT120" i="4"/>
  <c r="AS120" i="4"/>
  <c r="AR120" i="4"/>
  <c r="AQ120" i="4"/>
  <c r="AP120" i="4"/>
  <c r="AO120" i="4"/>
  <c r="AN120" i="4"/>
  <c r="AM120" i="4"/>
  <c r="AL120" i="4"/>
  <c r="AK120" i="4"/>
  <c r="AJ120" i="4"/>
  <c r="AI120" i="4"/>
  <c r="AH120" i="4"/>
  <c r="AG120" i="4"/>
  <c r="AF120" i="4"/>
  <c r="AE120" i="4"/>
  <c r="AD120" i="4"/>
  <c r="AC120" i="4"/>
  <c r="AB120" i="4"/>
  <c r="AA120" i="4"/>
  <c r="Z120" i="4"/>
  <c r="Y120" i="4"/>
  <c r="X120" i="4"/>
  <c r="W120" i="4"/>
  <c r="V120" i="4"/>
  <c r="U120" i="4"/>
  <c r="T120" i="4"/>
  <c r="S120" i="4"/>
  <c r="R120" i="4"/>
  <c r="Q120" i="4"/>
  <c r="P120" i="4"/>
  <c r="O120" i="4"/>
  <c r="N120" i="4"/>
  <c r="M120" i="4"/>
  <c r="L120" i="4"/>
  <c r="K120" i="4"/>
  <c r="E120" i="4"/>
  <c r="BI119" i="4"/>
  <c r="BH119" i="4"/>
  <c r="BG119" i="4"/>
  <c r="BF119" i="4"/>
  <c r="BE119" i="4"/>
  <c r="BD119" i="4"/>
  <c r="BC119" i="4"/>
  <c r="BB119" i="4"/>
  <c r="BA119" i="4"/>
  <c r="AZ119" i="4"/>
  <c r="AY119" i="4"/>
  <c r="AX119" i="4"/>
  <c r="AW119" i="4"/>
  <c r="AV119" i="4"/>
  <c r="AU119" i="4"/>
  <c r="AT119" i="4"/>
  <c r="AS119" i="4"/>
  <c r="AR119" i="4"/>
  <c r="AQ119" i="4"/>
  <c r="AP119" i="4"/>
  <c r="AO119" i="4"/>
  <c r="AN119" i="4"/>
  <c r="AM119" i="4"/>
  <c r="AL119" i="4"/>
  <c r="AK119" i="4"/>
  <c r="AJ119" i="4"/>
  <c r="AI119" i="4"/>
  <c r="AH119" i="4"/>
  <c r="AG119" i="4"/>
  <c r="AF119" i="4"/>
  <c r="AE119" i="4"/>
  <c r="AD119" i="4"/>
  <c r="X119" i="4"/>
  <c r="W119" i="4"/>
  <c r="V119" i="4"/>
  <c r="U119" i="4"/>
  <c r="T119" i="4"/>
  <c r="S119" i="4"/>
  <c r="R119" i="4"/>
  <c r="Q119" i="4"/>
  <c r="P119" i="4"/>
  <c r="O119" i="4"/>
  <c r="N119" i="4"/>
  <c r="M119" i="4"/>
  <c r="L119" i="4"/>
  <c r="K119" i="4"/>
  <c r="E119" i="4"/>
  <c r="AC119" i="4" s="1"/>
  <c r="BI118" i="4"/>
  <c r="BH118" i="4"/>
  <c r="BG118" i="4"/>
  <c r="BF118" i="4"/>
  <c r="BE118" i="4"/>
  <c r="BC118" i="4"/>
  <c r="E118" i="4"/>
  <c r="AH118" i="4" s="1"/>
  <c r="BI117" i="4"/>
  <c r="BH117" i="4"/>
  <c r="BG117" i="4"/>
  <c r="BF117" i="4"/>
  <c r="BE117" i="4"/>
  <c r="BC117" i="4"/>
  <c r="Y117" i="4"/>
  <c r="X117" i="4"/>
  <c r="W117" i="4"/>
  <c r="V117" i="4"/>
  <c r="U117" i="4"/>
  <c r="T117" i="4"/>
  <c r="S117" i="4"/>
  <c r="R117" i="4"/>
  <c r="Q117" i="4"/>
  <c r="P117" i="4"/>
  <c r="O117" i="4"/>
  <c r="N117" i="4"/>
  <c r="M117" i="4"/>
  <c r="L117" i="4"/>
  <c r="K117" i="4"/>
  <c r="E117" i="4"/>
  <c r="AH117" i="4" s="1"/>
  <c r="BI116" i="4"/>
  <c r="BH116" i="4"/>
  <c r="BG116" i="4"/>
  <c r="BF116" i="4"/>
  <c r="BE116" i="4"/>
  <c r="BD116" i="4"/>
  <c r="BC116" i="4"/>
  <c r="BB116" i="4"/>
  <c r="BA116" i="4"/>
  <c r="AZ116" i="4"/>
  <c r="AY116" i="4"/>
  <c r="AX116" i="4"/>
  <c r="AW116" i="4"/>
  <c r="AV116" i="4"/>
  <c r="AU116" i="4"/>
  <c r="AT116" i="4"/>
  <c r="AS116" i="4"/>
  <c r="AR116" i="4"/>
  <c r="AQ116" i="4"/>
  <c r="AP116" i="4"/>
  <c r="AO116" i="4"/>
  <c r="AN116" i="4"/>
  <c r="AM116" i="4"/>
  <c r="AL116" i="4"/>
  <c r="AK116" i="4"/>
  <c r="AJ116" i="4"/>
  <c r="AI116" i="4"/>
  <c r="AH116" i="4"/>
  <c r="AG116" i="4"/>
  <c r="AF116" i="4"/>
  <c r="AE116" i="4"/>
  <c r="AD116" i="4"/>
  <c r="AC116" i="4"/>
  <c r="Y116" i="4"/>
  <c r="X116" i="4"/>
  <c r="W116" i="4"/>
  <c r="V116" i="4"/>
  <c r="U116" i="4"/>
  <c r="T116" i="4"/>
  <c r="S116" i="4"/>
  <c r="R116" i="4"/>
  <c r="Q116" i="4"/>
  <c r="P116" i="4"/>
  <c r="O116" i="4"/>
  <c r="N116" i="4"/>
  <c r="M116" i="4"/>
  <c r="L116" i="4"/>
  <c r="K116" i="4"/>
  <c r="E116" i="4"/>
  <c r="Z116" i="4" s="1"/>
  <c r="BI115" i="4"/>
  <c r="BH115" i="4"/>
  <c r="BG115" i="4"/>
  <c r="BF115" i="4"/>
  <c r="BE115" i="4"/>
  <c r="BD115" i="4"/>
  <c r="BC115" i="4"/>
  <c r="BB115" i="4"/>
  <c r="BA115" i="4"/>
  <c r="AZ115" i="4"/>
  <c r="AY115" i="4"/>
  <c r="AX115" i="4"/>
  <c r="AW115" i="4"/>
  <c r="AV115" i="4"/>
  <c r="AU115" i="4"/>
  <c r="AT115" i="4"/>
  <c r="AS115" i="4"/>
  <c r="AR115" i="4"/>
  <c r="AQ115" i="4"/>
  <c r="AP115" i="4"/>
  <c r="AO115" i="4"/>
  <c r="AN115" i="4"/>
  <c r="AM115" i="4"/>
  <c r="AL115" i="4"/>
  <c r="AK115" i="4"/>
  <c r="AJ115" i="4"/>
  <c r="AI115" i="4"/>
  <c r="AH115" i="4"/>
  <c r="AG115" i="4"/>
  <c r="AF115" i="4"/>
  <c r="AE115" i="4"/>
  <c r="AD115" i="4"/>
  <c r="AC115" i="4"/>
  <c r="S115" i="4"/>
  <c r="R115" i="4"/>
  <c r="Q115" i="4"/>
  <c r="P115" i="4"/>
  <c r="O115" i="4"/>
  <c r="N115" i="4"/>
  <c r="M115" i="4"/>
  <c r="L115" i="4"/>
  <c r="K115" i="4"/>
  <c r="E115" i="4"/>
  <c r="X115" i="4" s="1"/>
  <c r="BI114" i="4"/>
  <c r="BH114" i="4"/>
  <c r="BG114" i="4"/>
  <c r="BF114" i="4"/>
  <c r="BE114" i="4"/>
  <c r="BC114" i="4"/>
  <c r="E114" i="4"/>
  <c r="AD114" i="4" s="1"/>
  <c r="BI113" i="4"/>
  <c r="BH113" i="4"/>
  <c r="BG113" i="4"/>
  <c r="BF113" i="4"/>
  <c r="BE113" i="4"/>
  <c r="BC113" i="4"/>
  <c r="S113" i="4"/>
  <c r="R113" i="4"/>
  <c r="Q113" i="4"/>
  <c r="P113" i="4"/>
  <c r="O113" i="4"/>
  <c r="N113" i="4"/>
  <c r="M113" i="4"/>
  <c r="L113" i="4"/>
  <c r="K113" i="4"/>
  <c r="E113" i="4"/>
  <c r="AI113" i="4" s="1"/>
  <c r="BI112" i="4"/>
  <c r="BH112" i="4"/>
  <c r="BG112" i="4"/>
  <c r="BF112" i="4"/>
  <c r="BE112" i="4"/>
  <c r="BC112" i="4"/>
  <c r="AT112" i="4"/>
  <c r="AS112" i="4"/>
  <c r="AR112" i="4"/>
  <c r="AQ112" i="4"/>
  <c r="AP112" i="4"/>
  <c r="AO112" i="4"/>
  <c r="AN112" i="4"/>
  <c r="AM112" i="4"/>
  <c r="AL112" i="4"/>
  <c r="AK112" i="4"/>
  <c r="AJ112" i="4"/>
  <c r="AI112" i="4"/>
  <c r="AH112" i="4"/>
  <c r="AG112" i="4"/>
  <c r="AF112" i="4"/>
  <c r="AE112" i="4"/>
  <c r="AD112" i="4"/>
  <c r="AC112" i="4"/>
  <c r="AB112" i="4"/>
  <c r="AA112" i="4"/>
  <c r="Z112" i="4"/>
  <c r="Y112" i="4"/>
  <c r="X112" i="4"/>
  <c r="W112" i="4"/>
  <c r="V112" i="4"/>
  <c r="U112" i="4"/>
  <c r="T112" i="4"/>
  <c r="S112" i="4"/>
  <c r="R112" i="4"/>
  <c r="Q112" i="4"/>
  <c r="P112" i="4"/>
  <c r="O112" i="4"/>
  <c r="N112" i="4"/>
  <c r="M112" i="4"/>
  <c r="L112" i="4"/>
  <c r="K112" i="4"/>
  <c r="E112" i="4"/>
  <c r="BI111" i="4"/>
  <c r="BH111" i="4"/>
  <c r="BG111" i="4"/>
  <c r="BF111" i="4"/>
  <c r="BE111" i="4"/>
  <c r="BD111" i="4"/>
  <c r="BC111" i="4"/>
  <c r="BB111" i="4"/>
  <c r="BA111" i="4"/>
  <c r="AZ111" i="4"/>
  <c r="AY111" i="4"/>
  <c r="AX111" i="4"/>
  <c r="AW111" i="4"/>
  <c r="AV111" i="4"/>
  <c r="AU111" i="4"/>
  <c r="AT111" i="4"/>
  <c r="AS111" i="4"/>
  <c r="AR111" i="4"/>
  <c r="AQ111" i="4"/>
  <c r="AP111" i="4"/>
  <c r="AO111" i="4"/>
  <c r="AN111" i="4"/>
  <c r="AM111" i="4"/>
  <c r="AL111" i="4"/>
  <c r="AK111" i="4"/>
  <c r="AJ111" i="4"/>
  <c r="AI111" i="4"/>
  <c r="AH111" i="4"/>
  <c r="AG111" i="4"/>
  <c r="AF111" i="4"/>
  <c r="AE111" i="4"/>
  <c r="AD111" i="4"/>
  <c r="AC111" i="4"/>
  <c r="AB111" i="4"/>
  <c r="AA111" i="4"/>
  <c r="Z111" i="4"/>
  <c r="S111" i="4"/>
  <c r="R111" i="4"/>
  <c r="Q111" i="4"/>
  <c r="P111" i="4"/>
  <c r="O111" i="4"/>
  <c r="N111" i="4"/>
  <c r="M111" i="4"/>
  <c r="L111" i="4"/>
  <c r="K111" i="4"/>
  <c r="E111" i="4"/>
  <c r="U111" i="4" s="1"/>
  <c r="BI110" i="4"/>
  <c r="BH110" i="4"/>
  <c r="BG110" i="4"/>
  <c r="BF110" i="4"/>
  <c r="BE110" i="4"/>
  <c r="BD110" i="4"/>
  <c r="BC110" i="4"/>
  <c r="BB110" i="4"/>
  <c r="BA110" i="4"/>
  <c r="AZ110" i="4"/>
  <c r="AY110" i="4"/>
  <c r="AX110" i="4"/>
  <c r="AW110" i="4"/>
  <c r="AV110" i="4"/>
  <c r="AU110" i="4"/>
  <c r="AT110" i="4"/>
  <c r="AS110" i="4"/>
  <c r="AR110" i="4"/>
  <c r="AQ110" i="4"/>
  <c r="AP110" i="4"/>
  <c r="AO110" i="4"/>
  <c r="AN110" i="4"/>
  <c r="AM110" i="4"/>
  <c r="S110" i="4"/>
  <c r="R110" i="4"/>
  <c r="Q110" i="4"/>
  <c r="P110" i="4"/>
  <c r="O110" i="4"/>
  <c r="N110" i="4"/>
  <c r="M110" i="4"/>
  <c r="L110" i="4"/>
  <c r="K110" i="4"/>
  <c r="E110" i="4"/>
  <c r="AJ110" i="4" s="1"/>
  <c r="BI109" i="4"/>
  <c r="BH109" i="4"/>
  <c r="BG109" i="4"/>
  <c r="BF109" i="4"/>
  <c r="BE109" i="4"/>
  <c r="BC109" i="4"/>
  <c r="AM109" i="4"/>
  <c r="AL109" i="4"/>
  <c r="AK109" i="4"/>
  <c r="AJ109" i="4"/>
  <c r="AI109" i="4"/>
  <c r="AH109" i="4"/>
  <c r="AG109" i="4"/>
  <c r="AF109" i="4"/>
  <c r="AE109" i="4"/>
  <c r="AD109" i="4"/>
  <c r="AC109" i="4"/>
  <c r="AB109" i="4"/>
  <c r="AA109" i="4"/>
  <c r="Z109" i="4"/>
  <c r="Y109" i="4"/>
  <c r="X109" i="4"/>
  <c r="W109" i="4"/>
  <c r="V109" i="4"/>
  <c r="U109" i="4"/>
  <c r="T109" i="4"/>
  <c r="S109" i="4"/>
  <c r="R109" i="4"/>
  <c r="Q109" i="4"/>
  <c r="P109" i="4"/>
  <c r="O109" i="4"/>
  <c r="N109" i="4"/>
  <c r="M109" i="4"/>
  <c r="L109" i="4"/>
  <c r="K109" i="4"/>
  <c r="E109" i="4"/>
  <c r="BI108" i="4"/>
  <c r="BH108" i="4"/>
  <c r="BG108" i="4"/>
  <c r="BF108" i="4"/>
  <c r="BE108" i="4"/>
  <c r="BC108" i="4"/>
  <c r="E108" i="4"/>
  <c r="AJ108" i="4" s="1"/>
  <c r="BI107" i="4"/>
  <c r="BH107" i="4"/>
  <c r="BG107" i="4"/>
  <c r="BF107" i="4"/>
  <c r="BE107" i="4"/>
  <c r="BD107" i="4"/>
  <c r="BC107" i="4"/>
  <c r="BB107" i="4"/>
  <c r="BA107" i="4"/>
  <c r="AZ107" i="4"/>
  <c r="AY107" i="4"/>
  <c r="AX107" i="4"/>
  <c r="AW107" i="4"/>
  <c r="AV107" i="4"/>
  <c r="AU107" i="4"/>
  <c r="AT107" i="4"/>
  <c r="AS107" i="4"/>
  <c r="AR107" i="4"/>
  <c r="AQ107" i="4"/>
  <c r="AP107" i="4"/>
  <c r="AO107" i="4"/>
  <c r="AN107" i="4"/>
  <c r="AM107" i="4"/>
  <c r="AL107" i="4"/>
  <c r="AK107" i="4"/>
  <c r="AJ107" i="4"/>
  <c r="AI107" i="4"/>
  <c r="AH107" i="4"/>
  <c r="AG107" i="4"/>
  <c r="AF107" i="4"/>
  <c r="AE107" i="4"/>
  <c r="AD107" i="4"/>
  <c r="AC107" i="4"/>
  <c r="S107" i="4"/>
  <c r="R107" i="4"/>
  <c r="Q107" i="4"/>
  <c r="P107" i="4"/>
  <c r="O107" i="4"/>
  <c r="N107" i="4"/>
  <c r="M107" i="4"/>
  <c r="L107" i="4"/>
  <c r="K107" i="4"/>
  <c r="E107" i="4"/>
  <c r="AB107" i="4" s="1"/>
  <c r="BI106" i="4"/>
  <c r="BH106" i="4"/>
  <c r="BG106" i="4"/>
  <c r="BF106" i="4"/>
  <c r="BE106" i="4"/>
  <c r="BC106" i="4"/>
  <c r="S106" i="4"/>
  <c r="R106" i="4"/>
  <c r="Q106" i="4"/>
  <c r="P106" i="4"/>
  <c r="O106" i="4"/>
  <c r="N106" i="4"/>
  <c r="M106" i="4"/>
  <c r="L106" i="4"/>
  <c r="K106" i="4"/>
  <c r="E106" i="4"/>
  <c r="BI105" i="4"/>
  <c r="BH105" i="4"/>
  <c r="BG105" i="4"/>
  <c r="BF105" i="4"/>
  <c r="BE105" i="4"/>
  <c r="BD105" i="4"/>
  <c r="BC105" i="4"/>
  <c r="BB105" i="4"/>
  <c r="BA105" i="4"/>
  <c r="AZ105" i="4"/>
  <c r="AY105" i="4"/>
  <c r="AX105" i="4"/>
  <c r="AW105" i="4"/>
  <c r="AV105" i="4"/>
  <c r="AU105" i="4"/>
  <c r="AT105" i="4"/>
  <c r="AS105" i="4"/>
  <c r="AR105" i="4"/>
  <c r="AQ105" i="4"/>
  <c r="AP105" i="4"/>
  <c r="AO105" i="4"/>
  <c r="AN105" i="4"/>
  <c r="S105" i="4"/>
  <c r="R105" i="4"/>
  <c r="Q105" i="4"/>
  <c r="P105" i="4"/>
  <c r="O105" i="4"/>
  <c r="N105" i="4"/>
  <c r="M105" i="4"/>
  <c r="L105" i="4"/>
  <c r="K105" i="4"/>
  <c r="E105" i="4"/>
  <c r="AI105" i="4" s="1"/>
  <c r="BI104" i="4"/>
  <c r="BH104" i="4"/>
  <c r="BG104" i="4"/>
  <c r="BF104" i="4"/>
  <c r="BE104" i="4"/>
  <c r="BD104" i="4"/>
  <c r="BC104" i="4"/>
  <c r="BB104" i="4"/>
  <c r="BA104" i="4"/>
  <c r="AZ104" i="4"/>
  <c r="AY104" i="4"/>
  <c r="AX104" i="4"/>
  <c r="AW104" i="4"/>
  <c r="AV104" i="4"/>
  <c r="AU104" i="4"/>
  <c r="AT104" i="4"/>
  <c r="L104" i="4"/>
  <c r="E104" i="4"/>
  <c r="AJ104" i="4" s="1"/>
  <c r="BI103" i="4"/>
  <c r="BH103" i="4"/>
  <c r="BG103" i="4"/>
  <c r="BF103" i="4"/>
  <c r="BE103" i="4"/>
  <c r="BD103" i="4"/>
  <c r="BC103" i="4"/>
  <c r="BB103" i="4"/>
  <c r="BA103" i="4"/>
  <c r="AZ103" i="4"/>
  <c r="AY103" i="4"/>
  <c r="AX103" i="4"/>
  <c r="AW103" i="4"/>
  <c r="AV103" i="4"/>
  <c r="AU103" i="4"/>
  <c r="AT103" i="4"/>
  <c r="AS103" i="4"/>
  <c r="S103" i="4"/>
  <c r="R103" i="4"/>
  <c r="Q103" i="4"/>
  <c r="P103" i="4"/>
  <c r="O103" i="4"/>
  <c r="N103" i="4"/>
  <c r="M103" i="4"/>
  <c r="L103" i="4"/>
  <c r="K103" i="4"/>
  <c r="E103" i="4"/>
  <c r="Z103" i="4" s="1"/>
  <c r="BI102" i="4"/>
  <c r="BH102" i="4"/>
  <c r="BG102" i="4"/>
  <c r="BF102" i="4"/>
  <c r="BE102" i="4"/>
  <c r="BC102" i="4"/>
  <c r="E102" i="4"/>
  <c r="AJ102" i="4" s="1"/>
  <c r="BI101" i="4"/>
  <c r="BH101" i="4"/>
  <c r="BG101" i="4"/>
  <c r="BF101" i="4"/>
  <c r="BE101" i="4"/>
  <c r="BD101" i="4"/>
  <c r="BC101" i="4"/>
  <c r="BB101" i="4"/>
  <c r="E101" i="4"/>
  <c r="AC101" i="4" s="1"/>
  <c r="BI100" i="4"/>
  <c r="BH100" i="4"/>
  <c r="BG100" i="4"/>
  <c r="BF100" i="4"/>
  <c r="BE100" i="4"/>
  <c r="BD100" i="4"/>
  <c r="BC100" i="4"/>
  <c r="BB100" i="4"/>
  <c r="AK100" i="4"/>
  <c r="AJ100" i="4"/>
  <c r="AI100" i="4"/>
  <c r="AH100" i="4"/>
  <c r="AG100" i="4"/>
  <c r="AF100" i="4"/>
  <c r="AE100" i="4"/>
  <c r="AD100" i="4"/>
  <c r="AC100" i="4"/>
  <c r="AB100" i="4"/>
  <c r="AA100" i="4"/>
  <c r="Z100" i="4"/>
  <c r="Y100" i="4"/>
  <c r="X100" i="4"/>
  <c r="W100" i="4"/>
  <c r="V100" i="4"/>
  <c r="U100" i="4"/>
  <c r="T100" i="4"/>
  <c r="S100" i="4"/>
  <c r="R100" i="4"/>
  <c r="Q100" i="4"/>
  <c r="P100" i="4"/>
  <c r="O100" i="4"/>
  <c r="N100" i="4"/>
  <c r="M100" i="4"/>
  <c r="L100" i="4"/>
  <c r="K100" i="4"/>
  <c r="E100" i="4"/>
  <c r="BI99" i="4"/>
  <c r="BH99" i="4"/>
  <c r="BG99" i="4"/>
  <c r="BF99" i="4"/>
  <c r="BE99" i="4"/>
  <c r="BD99" i="4"/>
  <c r="BC99" i="4"/>
  <c r="BB99" i="4"/>
  <c r="BA99" i="4"/>
  <c r="AZ99" i="4"/>
  <c r="AY99" i="4"/>
  <c r="AX99" i="4"/>
  <c r="AW99" i="4"/>
  <c r="AV99" i="4"/>
  <c r="AU99" i="4"/>
  <c r="AT99" i="4"/>
  <c r="AS99" i="4"/>
  <c r="AR99" i="4"/>
  <c r="S99" i="4"/>
  <c r="R99" i="4"/>
  <c r="Q99" i="4"/>
  <c r="P99" i="4"/>
  <c r="O99" i="4"/>
  <c r="N99" i="4"/>
  <c r="M99" i="4"/>
  <c r="L99" i="4"/>
  <c r="K99" i="4"/>
  <c r="E99" i="4"/>
  <c r="AK99" i="4" s="1"/>
  <c r="BI98" i="4"/>
  <c r="BH98" i="4"/>
  <c r="BG98" i="4"/>
  <c r="BF98" i="4"/>
  <c r="BE98" i="4"/>
  <c r="BD98" i="4"/>
  <c r="BC98" i="4"/>
  <c r="BB98" i="4"/>
  <c r="BA98" i="4"/>
  <c r="AZ98" i="4"/>
  <c r="AY98" i="4"/>
  <c r="AX98" i="4"/>
  <c r="AW98" i="4"/>
  <c r="AV98" i="4"/>
  <c r="AU98" i="4"/>
  <c r="AT98" i="4"/>
  <c r="AS98" i="4"/>
  <c r="AR98" i="4"/>
  <c r="S98" i="4"/>
  <c r="R98" i="4"/>
  <c r="Q98" i="4"/>
  <c r="P98" i="4"/>
  <c r="O98" i="4"/>
  <c r="N98" i="4"/>
  <c r="M98" i="4"/>
  <c r="L98" i="4"/>
  <c r="K98" i="4"/>
  <c r="E98" i="4"/>
  <c r="AJ98" i="4" s="1"/>
  <c r="BI97" i="4"/>
  <c r="BH97" i="4"/>
  <c r="BG97" i="4"/>
  <c r="BF97" i="4"/>
  <c r="BE97" i="4"/>
  <c r="BD97" i="4"/>
  <c r="BC97" i="4"/>
  <c r="BB97" i="4"/>
  <c r="BA97" i="4"/>
  <c r="AZ97" i="4"/>
  <c r="AY97" i="4"/>
  <c r="AX97" i="4"/>
  <c r="AW97" i="4"/>
  <c r="AV97" i="4"/>
  <c r="AU97" i="4"/>
  <c r="AT97" i="4"/>
  <c r="AR97" i="4"/>
  <c r="AQ97" i="4"/>
  <c r="AP97" i="4"/>
  <c r="AO97" i="4"/>
  <c r="AN97" i="4"/>
  <c r="AM97" i="4"/>
  <c r="AL97" i="4"/>
  <c r="AK97" i="4"/>
  <c r="AJ97" i="4"/>
  <c r="AI97" i="4"/>
  <c r="AH97" i="4"/>
  <c r="AG97" i="4"/>
  <c r="AF97" i="4"/>
  <c r="AE97" i="4"/>
  <c r="AD97" i="4"/>
  <c r="AC97" i="4"/>
  <c r="AB97" i="4"/>
  <c r="AA97" i="4"/>
  <c r="Z97" i="4"/>
  <c r="Y97" i="4"/>
  <c r="X97" i="4"/>
  <c r="W97" i="4"/>
  <c r="V97" i="4"/>
  <c r="U97" i="4"/>
  <c r="T97" i="4"/>
  <c r="S97" i="4"/>
  <c r="R97" i="4"/>
  <c r="Q97" i="4"/>
  <c r="P97" i="4"/>
  <c r="O97" i="4"/>
  <c r="N97" i="4"/>
  <c r="M97" i="4"/>
  <c r="L97" i="4"/>
  <c r="K97" i="4"/>
  <c r="E97" i="4"/>
  <c r="BI96" i="4"/>
  <c r="BH96" i="4"/>
  <c r="BG96" i="4"/>
  <c r="BF96" i="4"/>
  <c r="BE96" i="4"/>
  <c r="BC96" i="4"/>
  <c r="K96" i="4"/>
  <c r="E96" i="4"/>
  <c r="AA96" i="4" s="1"/>
  <c r="BI95" i="4"/>
  <c r="BH95" i="4"/>
  <c r="BG95" i="4"/>
  <c r="BF95" i="4"/>
  <c r="BE95" i="4"/>
  <c r="BC95" i="4"/>
  <c r="S95" i="4"/>
  <c r="R95" i="4"/>
  <c r="Q95" i="4"/>
  <c r="P95" i="4"/>
  <c r="O95" i="4"/>
  <c r="N95" i="4"/>
  <c r="M95" i="4"/>
  <c r="L95" i="4"/>
  <c r="K95" i="4"/>
  <c r="E95" i="4"/>
  <c r="BI94" i="4"/>
  <c r="BH94" i="4"/>
  <c r="BG94" i="4"/>
  <c r="BF94" i="4"/>
  <c r="BE94" i="4"/>
  <c r="BC94" i="4"/>
  <c r="Q94" i="4"/>
  <c r="P94" i="4"/>
  <c r="O94" i="4"/>
  <c r="N94" i="4"/>
  <c r="M94" i="4"/>
  <c r="L94" i="4"/>
  <c r="K94" i="4"/>
  <c r="E94" i="4"/>
  <c r="AJ94" i="4" s="1"/>
  <c r="BI93" i="4"/>
  <c r="BH93" i="4"/>
  <c r="BG93" i="4"/>
  <c r="BF93" i="4"/>
  <c r="BE93" i="4"/>
  <c r="BD93" i="4"/>
  <c r="BC93" i="4"/>
  <c r="BB93" i="4"/>
  <c r="BA93" i="4"/>
  <c r="AZ93" i="4"/>
  <c r="AY93" i="4"/>
  <c r="AX93" i="4"/>
  <c r="AW93" i="4"/>
  <c r="AV93" i="4"/>
  <c r="AU93" i="4"/>
  <c r="AT93" i="4"/>
  <c r="AS93" i="4"/>
  <c r="AR93" i="4"/>
  <c r="AQ93" i="4"/>
  <c r="AP93" i="4"/>
  <c r="AO93" i="4"/>
  <c r="AN93" i="4"/>
  <c r="AM93" i="4"/>
  <c r="E93" i="4"/>
  <c r="AF93" i="4" s="1"/>
  <c r="BI92" i="4"/>
  <c r="BH92" i="4"/>
  <c r="BG92" i="4"/>
  <c r="BF92" i="4"/>
  <c r="BE92" i="4"/>
  <c r="BC92" i="4"/>
  <c r="S92" i="4"/>
  <c r="R92" i="4"/>
  <c r="Q92" i="4"/>
  <c r="P92" i="4"/>
  <c r="O92" i="4"/>
  <c r="N92" i="4"/>
  <c r="M92" i="4"/>
  <c r="L92" i="4"/>
  <c r="K92" i="4"/>
  <c r="E92" i="4"/>
  <c r="AK92" i="4" s="1"/>
  <c r="BI91" i="4"/>
  <c r="BH91" i="4"/>
  <c r="BG91" i="4"/>
  <c r="BF91" i="4"/>
  <c r="BE91" i="4"/>
  <c r="BD91" i="4"/>
  <c r="BC91" i="4"/>
  <c r="BB91" i="4"/>
  <c r="BA91" i="4"/>
  <c r="AZ91" i="4"/>
  <c r="AY91" i="4"/>
  <c r="AX91" i="4"/>
  <c r="AW91" i="4"/>
  <c r="AV91" i="4"/>
  <c r="AU91" i="4"/>
  <c r="AT91" i="4"/>
  <c r="AS91" i="4"/>
  <c r="AR91" i="4"/>
  <c r="AQ91" i="4"/>
  <c r="AP91" i="4"/>
  <c r="AO91" i="4"/>
  <c r="AN91" i="4"/>
  <c r="AM91" i="4"/>
  <c r="AL91" i="4"/>
  <c r="S91" i="4"/>
  <c r="R91" i="4"/>
  <c r="Q91" i="4"/>
  <c r="P91" i="4"/>
  <c r="O91" i="4"/>
  <c r="N91" i="4"/>
  <c r="M91" i="4"/>
  <c r="L91" i="4"/>
  <c r="K91" i="4"/>
  <c r="E91" i="4"/>
  <c r="AC91" i="4" s="1"/>
  <c r="BI90" i="4"/>
  <c r="BH90" i="4"/>
  <c r="BG90" i="4"/>
  <c r="BF90" i="4"/>
  <c r="BE90" i="4"/>
  <c r="BD90" i="4"/>
  <c r="BC90" i="4"/>
  <c r="BB90" i="4"/>
  <c r="BA90" i="4"/>
  <c r="AZ90" i="4"/>
  <c r="AY90" i="4"/>
  <c r="AX90" i="4"/>
  <c r="AW90" i="4"/>
  <c r="AV90" i="4"/>
  <c r="AU90" i="4"/>
  <c r="AT90" i="4"/>
  <c r="AS90" i="4"/>
  <c r="AR90" i="4"/>
  <c r="AQ90" i="4"/>
  <c r="AP90" i="4"/>
  <c r="AO90" i="4"/>
  <c r="AN90" i="4"/>
  <c r="AM90" i="4"/>
  <c r="AL90" i="4"/>
  <c r="AK90" i="4"/>
  <c r="AJ90" i="4"/>
  <c r="AI90" i="4"/>
  <c r="Q90" i="4"/>
  <c r="P90" i="4"/>
  <c r="O90" i="4"/>
  <c r="N90" i="4"/>
  <c r="M90" i="4"/>
  <c r="L90" i="4"/>
  <c r="K90" i="4"/>
  <c r="E90" i="4"/>
  <c r="AC90" i="4" s="1"/>
  <c r="BI89" i="4"/>
  <c r="BH89" i="4"/>
  <c r="BG89" i="4"/>
  <c r="BF89" i="4"/>
  <c r="BE89" i="4"/>
  <c r="BD89" i="4"/>
  <c r="BC89" i="4"/>
  <c r="BB89" i="4"/>
  <c r="BA89" i="4"/>
  <c r="AZ89" i="4"/>
  <c r="AY89" i="4"/>
  <c r="AX89" i="4"/>
  <c r="AW89" i="4"/>
  <c r="AV89" i="4"/>
  <c r="AU89" i="4"/>
  <c r="AT89" i="4"/>
  <c r="AS89" i="4"/>
  <c r="AR89" i="4"/>
  <c r="AQ89" i="4"/>
  <c r="AP89" i="4"/>
  <c r="AO89" i="4"/>
  <c r="AN89" i="4"/>
  <c r="AM89" i="4"/>
  <c r="AL89" i="4"/>
  <c r="AK89" i="4"/>
  <c r="AJ89" i="4"/>
  <c r="AI89" i="4"/>
  <c r="AH89" i="4"/>
  <c r="AG89" i="4"/>
  <c r="AF89" i="4"/>
  <c r="AE89" i="4"/>
  <c r="AD89" i="4"/>
  <c r="AC89" i="4"/>
  <c r="AB89" i="4"/>
  <c r="E89" i="4"/>
  <c r="T89" i="4" s="1"/>
  <c r="BI88" i="4"/>
  <c r="BH88" i="4"/>
  <c r="BG88" i="4"/>
  <c r="BF88" i="4"/>
  <c r="BE88" i="4"/>
  <c r="BC88" i="4"/>
  <c r="AS88" i="4"/>
  <c r="AR88" i="4"/>
  <c r="AQ88" i="4"/>
  <c r="AP88" i="4"/>
  <c r="AO88" i="4"/>
  <c r="AN88" i="4"/>
  <c r="AM88" i="4"/>
  <c r="AL88" i="4"/>
  <c r="AK88" i="4"/>
  <c r="AJ88" i="4"/>
  <c r="AI88" i="4"/>
  <c r="AH88" i="4"/>
  <c r="AG88" i="4"/>
  <c r="AF88" i="4"/>
  <c r="AE88" i="4"/>
  <c r="AD88" i="4"/>
  <c r="AC88" i="4"/>
  <c r="AB88" i="4"/>
  <c r="AA88" i="4"/>
  <c r="Z88" i="4"/>
  <c r="Y88" i="4"/>
  <c r="X88" i="4"/>
  <c r="W88" i="4"/>
  <c r="V88" i="4"/>
  <c r="U88" i="4"/>
  <c r="T88" i="4"/>
  <c r="S88" i="4"/>
  <c r="R88" i="4"/>
  <c r="Q88" i="4"/>
  <c r="P88" i="4"/>
  <c r="O88" i="4"/>
  <c r="N88" i="4"/>
  <c r="M88" i="4"/>
  <c r="L88" i="4"/>
  <c r="K88" i="4"/>
  <c r="E88" i="4"/>
  <c r="BI87" i="4"/>
  <c r="BH87" i="4"/>
  <c r="BG87" i="4"/>
  <c r="BF87" i="4"/>
  <c r="BE87" i="4"/>
  <c r="BD87" i="4"/>
  <c r="BC87" i="4"/>
  <c r="BB87" i="4"/>
  <c r="BA87" i="4"/>
  <c r="AZ87" i="4"/>
  <c r="AY87" i="4"/>
  <c r="AX87" i="4"/>
  <c r="AW87" i="4"/>
  <c r="AV87" i="4"/>
  <c r="AU87" i="4"/>
  <c r="AT87" i="4"/>
  <c r="AS87" i="4"/>
  <c r="AR87" i="4"/>
  <c r="AQ87" i="4"/>
  <c r="AP87" i="4"/>
  <c r="AO87" i="4"/>
  <c r="AN87" i="4"/>
  <c r="AM87" i="4"/>
  <c r="AL87" i="4"/>
  <c r="S87" i="4"/>
  <c r="R87" i="4"/>
  <c r="Q87" i="4"/>
  <c r="P87" i="4"/>
  <c r="O87" i="4"/>
  <c r="N87" i="4"/>
  <c r="M87" i="4"/>
  <c r="L87" i="4"/>
  <c r="K87" i="4"/>
  <c r="E87" i="4"/>
  <c r="BI86" i="4"/>
  <c r="BH86" i="4"/>
  <c r="BG86" i="4"/>
  <c r="BF86" i="4"/>
  <c r="BE86" i="4"/>
  <c r="BC86" i="4"/>
  <c r="S86" i="4"/>
  <c r="R86" i="4"/>
  <c r="Q86" i="4"/>
  <c r="P86" i="4"/>
  <c r="O86" i="4"/>
  <c r="N86" i="4"/>
  <c r="M86" i="4"/>
  <c r="L86" i="4"/>
  <c r="K86" i="4"/>
  <c r="E86" i="4"/>
  <c r="AJ86" i="4" s="1"/>
  <c r="BI85" i="4"/>
  <c r="BH85" i="4"/>
  <c r="BG85" i="4"/>
  <c r="BF85" i="4"/>
  <c r="BE85" i="4"/>
  <c r="BC85" i="4"/>
  <c r="Q85" i="4"/>
  <c r="P85" i="4"/>
  <c r="O85" i="4"/>
  <c r="N85" i="4"/>
  <c r="M85" i="4"/>
  <c r="L85" i="4"/>
  <c r="K85" i="4"/>
  <c r="E85" i="4"/>
  <c r="AJ85" i="4" s="1"/>
  <c r="BI84" i="4"/>
  <c r="BH84" i="4"/>
  <c r="BG84" i="4"/>
  <c r="BF84" i="4"/>
  <c r="BE84" i="4"/>
  <c r="BD84" i="4"/>
  <c r="BC84" i="4"/>
  <c r="BB84" i="4"/>
  <c r="BA84" i="4"/>
  <c r="AZ84" i="4"/>
  <c r="AY84" i="4"/>
  <c r="AX84" i="4"/>
  <c r="AW84" i="4"/>
  <c r="AV84" i="4"/>
  <c r="AU84" i="4"/>
  <c r="AT84" i="4"/>
  <c r="AS84" i="4"/>
  <c r="AR84" i="4"/>
  <c r="AQ84" i="4"/>
  <c r="AP84" i="4"/>
  <c r="AO84" i="4"/>
  <c r="AN84" i="4"/>
  <c r="AM84" i="4"/>
  <c r="AL84" i="4"/>
  <c r="AK84" i="4"/>
  <c r="AJ84" i="4"/>
  <c r="AI84" i="4"/>
  <c r="AH84" i="4"/>
  <c r="AG84" i="4"/>
  <c r="AF84" i="4"/>
  <c r="AE84" i="4"/>
  <c r="AD84" i="4"/>
  <c r="AC84" i="4"/>
  <c r="AB84" i="4"/>
  <c r="AA84" i="4"/>
  <c r="Z84" i="4"/>
  <c r="S84" i="4"/>
  <c r="R84" i="4"/>
  <c r="Q84" i="4"/>
  <c r="P84" i="4"/>
  <c r="O84" i="4"/>
  <c r="N84" i="4"/>
  <c r="M84" i="4"/>
  <c r="L84" i="4"/>
  <c r="K84" i="4"/>
  <c r="E84" i="4"/>
  <c r="U84" i="4" s="1"/>
  <c r="BI83" i="4"/>
  <c r="BH83" i="4"/>
  <c r="BG83" i="4"/>
  <c r="BF83" i="4"/>
  <c r="BE83" i="4"/>
  <c r="BC83" i="4"/>
  <c r="E83" i="4"/>
  <c r="BI82" i="4"/>
  <c r="BH82" i="4"/>
  <c r="BG82" i="4"/>
  <c r="BF82" i="4"/>
  <c r="BE82" i="4"/>
  <c r="BC82" i="4"/>
  <c r="E82" i="4"/>
  <c r="AC82" i="4" s="1"/>
  <c r="BI81" i="4"/>
  <c r="BH81" i="4"/>
  <c r="BG81" i="4"/>
  <c r="BF81" i="4"/>
  <c r="BE81" i="4"/>
  <c r="BC81" i="4"/>
  <c r="S81" i="4"/>
  <c r="R81" i="4"/>
  <c r="Q81" i="4"/>
  <c r="P81" i="4"/>
  <c r="O81" i="4"/>
  <c r="N81" i="4"/>
  <c r="M81" i="4"/>
  <c r="L81" i="4"/>
  <c r="K81" i="4"/>
  <c r="E81" i="4"/>
  <c r="BI80" i="4"/>
  <c r="BH80" i="4"/>
  <c r="BG80" i="4"/>
  <c r="BF80" i="4"/>
  <c r="BE80" i="4"/>
  <c r="BC80" i="4"/>
  <c r="K80" i="4"/>
  <c r="E80" i="4"/>
  <c r="AJ80" i="4" s="1"/>
  <c r="BI79" i="4"/>
  <c r="BH79" i="4"/>
  <c r="BG79" i="4"/>
  <c r="BF79" i="4"/>
  <c r="BE79" i="4"/>
  <c r="BC79" i="4"/>
  <c r="E79" i="4"/>
  <c r="AI79" i="4" s="1"/>
  <c r="BI78" i="4"/>
  <c r="BH78" i="4"/>
  <c r="BG78" i="4"/>
  <c r="BF78" i="4"/>
  <c r="BE78" i="4"/>
  <c r="BC78" i="4"/>
  <c r="E78" i="4"/>
  <c r="BI77" i="4"/>
  <c r="BH77" i="4"/>
  <c r="BG77" i="4"/>
  <c r="BF77" i="4"/>
  <c r="BE77" i="4"/>
  <c r="BD77" i="4"/>
  <c r="BC77" i="4"/>
  <c r="BB77" i="4"/>
  <c r="BA77" i="4"/>
  <c r="AZ77" i="4"/>
  <c r="AY77" i="4"/>
  <c r="AX77" i="4"/>
  <c r="AW77" i="4"/>
  <c r="AV77" i="4"/>
  <c r="AU77" i="4"/>
  <c r="AT77" i="4"/>
  <c r="AR77" i="4"/>
  <c r="AQ77" i="4"/>
  <c r="AP77" i="4"/>
  <c r="AO77" i="4"/>
  <c r="AN77" i="4"/>
  <c r="AM77" i="4"/>
  <c r="AL77" i="4"/>
  <c r="AK77" i="4"/>
  <c r="AJ77" i="4"/>
  <c r="AI77" i="4"/>
  <c r="AH77" i="4"/>
  <c r="AG77" i="4"/>
  <c r="AF77" i="4"/>
  <c r="AE77" i="4"/>
  <c r="AD77" i="4"/>
  <c r="AC77" i="4"/>
  <c r="AB77" i="4"/>
  <c r="AA77" i="4"/>
  <c r="Z77" i="4"/>
  <c r="Y77" i="4"/>
  <c r="X77" i="4"/>
  <c r="W77" i="4"/>
  <c r="V77" i="4"/>
  <c r="U77" i="4"/>
  <c r="T77" i="4"/>
  <c r="S77" i="4"/>
  <c r="R77" i="4"/>
  <c r="Q77" i="4"/>
  <c r="P77" i="4"/>
  <c r="O77" i="4"/>
  <c r="N77" i="4"/>
  <c r="M77" i="4"/>
  <c r="L77" i="4"/>
  <c r="K77" i="4"/>
  <c r="E77" i="4"/>
  <c r="BI76" i="4"/>
  <c r="BH76" i="4"/>
  <c r="BG76" i="4"/>
  <c r="BF76" i="4"/>
  <c r="BE76" i="4"/>
  <c r="BC76" i="4"/>
  <c r="AX76" i="4"/>
  <c r="AW76" i="4"/>
  <c r="AV76" i="4"/>
  <c r="AU76" i="4"/>
  <c r="AT76" i="4"/>
  <c r="AS76" i="4"/>
  <c r="S76" i="4"/>
  <c r="R76" i="4"/>
  <c r="Q76" i="4"/>
  <c r="P76" i="4"/>
  <c r="O76" i="4"/>
  <c r="N76" i="4"/>
  <c r="M76" i="4"/>
  <c r="L76" i="4"/>
  <c r="K76" i="4"/>
  <c r="E76" i="4"/>
  <c r="AH76" i="4" s="1"/>
  <c r="BI75" i="4"/>
  <c r="BH75" i="4"/>
  <c r="BG75" i="4"/>
  <c r="BF75" i="4"/>
  <c r="BE75" i="4"/>
  <c r="BD75" i="4"/>
  <c r="BC75" i="4"/>
  <c r="BB75" i="4"/>
  <c r="BA75" i="4"/>
  <c r="AZ75" i="4"/>
  <c r="AY75" i="4"/>
  <c r="AX75" i="4"/>
  <c r="AW75" i="4"/>
  <c r="AV75" i="4"/>
  <c r="AU75" i="4"/>
  <c r="AT75" i="4"/>
  <c r="AS75" i="4"/>
  <c r="AR75" i="4"/>
  <c r="AQ75" i="4"/>
  <c r="AP75" i="4"/>
  <c r="AO75" i="4"/>
  <c r="AN75" i="4"/>
  <c r="AM75" i="4"/>
  <c r="AL75" i="4"/>
  <c r="AK75" i="4"/>
  <c r="AJ75" i="4"/>
  <c r="AI75" i="4"/>
  <c r="AH75" i="4"/>
  <c r="AG75" i="4"/>
  <c r="AF75" i="4"/>
  <c r="AE75" i="4"/>
  <c r="AD75" i="4"/>
  <c r="AC75" i="4"/>
  <c r="Y75" i="4"/>
  <c r="X75" i="4"/>
  <c r="W75" i="4"/>
  <c r="V75" i="4"/>
  <c r="U75" i="4"/>
  <c r="T75" i="4"/>
  <c r="S75" i="4"/>
  <c r="R75" i="4"/>
  <c r="Q75" i="4"/>
  <c r="P75" i="4"/>
  <c r="O75" i="4"/>
  <c r="N75" i="4"/>
  <c r="M75" i="4"/>
  <c r="L75" i="4"/>
  <c r="K75" i="4"/>
  <c r="E75" i="4"/>
  <c r="Z75" i="4" s="1"/>
  <c r="BI74" i="4"/>
  <c r="BH74" i="4"/>
  <c r="BG74" i="4"/>
  <c r="BF74" i="4"/>
  <c r="BE74" i="4"/>
  <c r="BC74" i="4"/>
  <c r="E74" i="4"/>
  <c r="AH74" i="4" s="1"/>
  <c r="BI73" i="4"/>
  <c r="BH73" i="4"/>
  <c r="BG73" i="4"/>
  <c r="BF73" i="4"/>
  <c r="BE73" i="4"/>
  <c r="BC73" i="4"/>
  <c r="S73" i="4"/>
  <c r="R73" i="4"/>
  <c r="Q73" i="4"/>
  <c r="P73" i="4"/>
  <c r="O73" i="4"/>
  <c r="N73" i="4"/>
  <c r="M73" i="4"/>
  <c r="L73" i="4"/>
  <c r="K73" i="4"/>
  <c r="E73" i="4"/>
  <c r="AH73" i="4" s="1"/>
  <c r="BI72" i="4"/>
  <c r="BH72" i="4"/>
  <c r="BG72" i="4"/>
  <c r="BF72" i="4"/>
  <c r="BE72" i="4"/>
  <c r="BC72" i="4"/>
  <c r="S72" i="4"/>
  <c r="R72" i="4"/>
  <c r="Q72" i="4"/>
  <c r="P72" i="4"/>
  <c r="O72" i="4"/>
  <c r="N72" i="4"/>
  <c r="M72" i="4"/>
  <c r="L72" i="4"/>
  <c r="K72" i="4"/>
  <c r="E72" i="4"/>
  <c r="BI71" i="4"/>
  <c r="BH71" i="4"/>
  <c r="BG71" i="4"/>
  <c r="BF71" i="4"/>
  <c r="BE71" i="4"/>
  <c r="BD71" i="4"/>
  <c r="BC71" i="4"/>
  <c r="BB71" i="4"/>
  <c r="BA71" i="4"/>
  <c r="AZ71" i="4"/>
  <c r="AY71" i="4"/>
  <c r="AX71" i="4"/>
  <c r="AW71" i="4"/>
  <c r="AV71" i="4"/>
  <c r="AU71" i="4"/>
  <c r="AT71" i="4"/>
  <c r="AS71" i="4"/>
  <c r="AR71" i="4"/>
  <c r="AQ71" i="4"/>
  <c r="AP71" i="4"/>
  <c r="AO71" i="4"/>
  <c r="AN71" i="4"/>
  <c r="AM71" i="4"/>
  <c r="AL71" i="4"/>
  <c r="AK71" i="4"/>
  <c r="AJ71" i="4"/>
  <c r="AI71" i="4"/>
  <c r="AH71" i="4"/>
  <c r="AG71" i="4"/>
  <c r="AF71" i="4"/>
  <c r="AE71" i="4"/>
  <c r="AD71" i="4"/>
  <c r="AC71" i="4"/>
  <c r="AB71" i="4"/>
  <c r="AA71" i="4"/>
  <c r="N71" i="4"/>
  <c r="M71" i="4"/>
  <c r="L71" i="4"/>
  <c r="K71" i="4"/>
  <c r="E71" i="4"/>
  <c r="Z71" i="4" s="1"/>
  <c r="E67" i="4"/>
  <c r="BI66" i="4"/>
  <c r="BH66" i="4"/>
  <c r="BG66" i="4"/>
  <c r="BF66" i="4"/>
  <c r="BE66" i="4"/>
  <c r="BD66" i="4"/>
  <c r="BC66" i="4"/>
  <c r="BB66" i="4"/>
  <c r="BA66" i="4"/>
  <c r="AZ66" i="4"/>
  <c r="AY66" i="4"/>
  <c r="AX66" i="4"/>
  <c r="AW66" i="4"/>
  <c r="AV66" i="4"/>
  <c r="AU66" i="4"/>
  <c r="AT66" i="4"/>
  <c r="AS66" i="4"/>
  <c r="AR66" i="4"/>
  <c r="AQ66" i="4"/>
  <c r="AP66" i="4"/>
  <c r="AO66" i="4"/>
  <c r="AN66" i="4"/>
  <c r="AM66" i="4"/>
  <c r="AL66" i="4"/>
  <c r="Q66" i="4"/>
  <c r="P66" i="4"/>
  <c r="O66" i="4"/>
  <c r="N66" i="4"/>
  <c r="M66" i="4"/>
  <c r="L66" i="4"/>
  <c r="K66" i="4"/>
  <c r="E66" i="4"/>
  <c r="AH66" i="4" s="1"/>
  <c r="BI65" i="4"/>
  <c r="BH65" i="4"/>
  <c r="BG65" i="4"/>
  <c r="BF65" i="4"/>
  <c r="BE65" i="4"/>
  <c r="BD65" i="4"/>
  <c r="BC65" i="4"/>
  <c r="BB65" i="4"/>
  <c r="BA65" i="4"/>
  <c r="AZ65" i="4"/>
  <c r="AY65" i="4"/>
  <c r="AX65" i="4"/>
  <c r="AW65" i="4"/>
  <c r="AV65" i="4"/>
  <c r="AU65" i="4"/>
  <c r="AT65" i="4"/>
  <c r="AS65" i="4"/>
  <c r="AR65" i="4"/>
  <c r="AQ65" i="4"/>
  <c r="AP65" i="4"/>
  <c r="AO65" i="4"/>
  <c r="AN65" i="4"/>
  <c r="AM65" i="4"/>
  <c r="AL65" i="4"/>
  <c r="E65" i="4"/>
  <c r="AH65" i="4" s="1"/>
  <c r="BI64" i="4"/>
  <c r="BH64" i="4"/>
  <c r="BG64" i="4"/>
  <c r="BF64" i="4"/>
  <c r="BE64" i="4"/>
  <c r="BD64" i="4"/>
  <c r="BC64" i="4"/>
  <c r="BB64" i="4"/>
  <c r="BA64" i="4"/>
  <c r="AZ64" i="4"/>
  <c r="AY64" i="4"/>
  <c r="AX64" i="4"/>
  <c r="AW64" i="4"/>
  <c r="AV64" i="4"/>
  <c r="AU64" i="4"/>
  <c r="AT64" i="4"/>
  <c r="AS64" i="4"/>
  <c r="AR64" i="4"/>
  <c r="AQ64" i="4"/>
  <c r="AP64" i="4"/>
  <c r="AO64" i="4"/>
  <c r="AN64" i="4"/>
  <c r="AM64" i="4"/>
  <c r="AL64" i="4"/>
  <c r="E64" i="4"/>
  <c r="AJ64" i="4" s="1"/>
  <c r="BI63" i="4"/>
  <c r="BH63" i="4"/>
  <c r="BG63" i="4"/>
  <c r="BF63" i="4"/>
  <c r="BE63" i="4"/>
  <c r="BD63" i="4"/>
  <c r="BC63" i="4"/>
  <c r="BB63" i="4"/>
  <c r="BA63" i="4"/>
  <c r="AZ63" i="4"/>
  <c r="AY63" i="4"/>
  <c r="AX63" i="4"/>
  <c r="AW63" i="4"/>
  <c r="AV63" i="4"/>
  <c r="AU63" i="4"/>
  <c r="AT63" i="4"/>
  <c r="AS63" i="4"/>
  <c r="AR63" i="4"/>
  <c r="AQ63" i="4"/>
  <c r="AP63" i="4"/>
  <c r="AO63" i="4"/>
  <c r="AN63" i="4"/>
  <c r="AM63" i="4"/>
  <c r="AL63" i="4"/>
  <c r="E63" i="4"/>
  <c r="BI62" i="4"/>
  <c r="BH62" i="4"/>
  <c r="BG62" i="4"/>
  <c r="BF62" i="4"/>
  <c r="BE62" i="4"/>
  <c r="BD62" i="4"/>
  <c r="BC62" i="4"/>
  <c r="BB62" i="4"/>
  <c r="BA62" i="4"/>
  <c r="AZ62" i="4"/>
  <c r="AY62" i="4"/>
  <c r="AX62" i="4"/>
  <c r="AW62" i="4"/>
  <c r="AV62" i="4"/>
  <c r="AU62" i="4"/>
  <c r="AT62" i="4"/>
  <c r="AS62" i="4"/>
  <c r="AR62" i="4"/>
  <c r="AQ62" i="4"/>
  <c r="AP62" i="4"/>
  <c r="AO62" i="4"/>
  <c r="AN62" i="4"/>
  <c r="AM62" i="4"/>
  <c r="AL62" i="4"/>
  <c r="E62" i="4"/>
  <c r="M62" i="4" s="1"/>
  <c r="BI61" i="4"/>
  <c r="BH61" i="4"/>
  <c r="BG61" i="4"/>
  <c r="BF61" i="4"/>
  <c r="BE61" i="4"/>
  <c r="BD61" i="4"/>
  <c r="BC61" i="4"/>
  <c r="BB61" i="4"/>
  <c r="BA61" i="4"/>
  <c r="AZ61" i="4"/>
  <c r="AY61" i="4"/>
  <c r="AX61" i="4"/>
  <c r="AW61" i="4"/>
  <c r="AV61" i="4"/>
  <c r="AU61" i="4"/>
  <c r="AT61" i="4"/>
  <c r="AS61" i="4"/>
  <c r="AR61" i="4"/>
  <c r="AQ61" i="4"/>
  <c r="AP61" i="4"/>
  <c r="AO61" i="4"/>
  <c r="AN61" i="4"/>
  <c r="AM61" i="4"/>
  <c r="AL61" i="4"/>
  <c r="O61" i="4"/>
  <c r="N61" i="4"/>
  <c r="M61" i="4"/>
  <c r="L61" i="4"/>
  <c r="K61" i="4"/>
  <c r="E61" i="4"/>
  <c r="AF61" i="4" s="1"/>
  <c r="BI60" i="4"/>
  <c r="BH60" i="4"/>
  <c r="BG60" i="4"/>
  <c r="BF60" i="4"/>
  <c r="BE60" i="4"/>
  <c r="BD60" i="4"/>
  <c r="BC60" i="4"/>
  <c r="BB60" i="4"/>
  <c r="BA60" i="4"/>
  <c r="AZ60" i="4"/>
  <c r="AY60" i="4"/>
  <c r="AX60" i="4"/>
  <c r="AW60" i="4"/>
  <c r="AV60" i="4"/>
  <c r="AU60" i="4"/>
  <c r="AT60" i="4"/>
  <c r="AS60" i="4"/>
  <c r="AR60" i="4"/>
  <c r="AQ60" i="4"/>
  <c r="AP60" i="4"/>
  <c r="AO60" i="4"/>
  <c r="AN60" i="4"/>
  <c r="AM60" i="4"/>
  <c r="AL60" i="4"/>
  <c r="E60" i="4"/>
  <c r="V60" i="4" s="1"/>
  <c r="BI59" i="4"/>
  <c r="BH59" i="4"/>
  <c r="BG59" i="4"/>
  <c r="BF59" i="4"/>
  <c r="BE59" i="4"/>
  <c r="BD59" i="4"/>
  <c r="BC59" i="4"/>
  <c r="BB59" i="4"/>
  <c r="BA59" i="4"/>
  <c r="AZ59" i="4"/>
  <c r="AY59" i="4"/>
  <c r="AX59" i="4"/>
  <c r="AW59" i="4"/>
  <c r="AV59" i="4"/>
  <c r="AU59" i="4"/>
  <c r="AT59" i="4"/>
  <c r="AS59" i="4"/>
  <c r="AR59" i="4"/>
  <c r="AQ59" i="4"/>
  <c r="AP59" i="4"/>
  <c r="AO59" i="4"/>
  <c r="AN59" i="4"/>
  <c r="AM59" i="4"/>
  <c r="AL59" i="4"/>
  <c r="E59" i="4"/>
  <c r="BI58" i="4"/>
  <c r="BH58" i="4"/>
  <c r="BG58" i="4"/>
  <c r="BF58" i="4"/>
  <c r="BE58" i="4"/>
  <c r="BD58" i="4"/>
  <c r="BC58" i="4"/>
  <c r="BB58" i="4"/>
  <c r="BA58" i="4"/>
  <c r="AZ58" i="4"/>
  <c r="AY58" i="4"/>
  <c r="AX58" i="4"/>
  <c r="AW58" i="4"/>
  <c r="AV58" i="4"/>
  <c r="AU58" i="4"/>
  <c r="AT58" i="4"/>
  <c r="AS58" i="4"/>
  <c r="AR58" i="4"/>
  <c r="AQ58" i="4"/>
  <c r="AP58" i="4"/>
  <c r="AO58" i="4"/>
  <c r="AN58" i="4"/>
  <c r="AM58" i="4"/>
  <c r="AL58" i="4"/>
  <c r="E58" i="4"/>
  <c r="BI57" i="4"/>
  <c r="BH57" i="4"/>
  <c r="BG57" i="4"/>
  <c r="BF57" i="4"/>
  <c r="BE57" i="4"/>
  <c r="BD57" i="4"/>
  <c r="BC57" i="4"/>
  <c r="BB57" i="4"/>
  <c r="BA57" i="4"/>
  <c r="AZ57" i="4"/>
  <c r="AY57" i="4"/>
  <c r="AX57" i="4"/>
  <c r="AW57" i="4"/>
  <c r="AV57" i="4"/>
  <c r="AU57" i="4"/>
  <c r="AT57" i="4"/>
  <c r="AS57" i="4"/>
  <c r="AR57" i="4"/>
  <c r="AQ57" i="4"/>
  <c r="AP57" i="4"/>
  <c r="AO57" i="4"/>
  <c r="AN57" i="4"/>
  <c r="AM57" i="4"/>
  <c r="AL57" i="4"/>
  <c r="M57" i="4"/>
  <c r="L57" i="4"/>
  <c r="K57" i="4"/>
  <c r="E57" i="4"/>
  <c r="BI56" i="4"/>
  <c r="BH56" i="4"/>
  <c r="BG56" i="4"/>
  <c r="BF56" i="4"/>
  <c r="BE56" i="4"/>
  <c r="BD56" i="4"/>
  <c r="BC56" i="4"/>
  <c r="BB56" i="4"/>
  <c r="BA56" i="4"/>
  <c r="AZ56" i="4"/>
  <c r="AY56" i="4"/>
  <c r="AX56" i="4"/>
  <c r="AW56" i="4"/>
  <c r="AV56" i="4"/>
  <c r="AU56" i="4"/>
  <c r="AT56" i="4"/>
  <c r="AS56" i="4"/>
  <c r="AR56" i="4"/>
  <c r="AQ56" i="4"/>
  <c r="AP56" i="4"/>
  <c r="AO56" i="4"/>
  <c r="AN56" i="4"/>
  <c r="AM56" i="4"/>
  <c r="AL56" i="4"/>
  <c r="Q56" i="4"/>
  <c r="P56" i="4"/>
  <c r="O56" i="4"/>
  <c r="N56" i="4"/>
  <c r="M56" i="4"/>
  <c r="L56" i="4"/>
  <c r="K56" i="4"/>
  <c r="E56" i="4"/>
  <c r="AE56" i="4" s="1"/>
  <c r="BI55" i="4"/>
  <c r="BH55" i="4"/>
  <c r="BG55" i="4"/>
  <c r="BF55" i="4"/>
  <c r="BE55" i="4"/>
  <c r="BD55" i="4"/>
  <c r="BC55" i="4"/>
  <c r="BB55" i="4"/>
  <c r="BA55" i="4"/>
  <c r="AZ55" i="4"/>
  <c r="AY55" i="4"/>
  <c r="AX55" i="4"/>
  <c r="AW55" i="4"/>
  <c r="AV55" i="4"/>
  <c r="AU55" i="4"/>
  <c r="AT55" i="4"/>
  <c r="AS55" i="4"/>
  <c r="AR55" i="4"/>
  <c r="AQ55" i="4"/>
  <c r="AP55" i="4"/>
  <c r="AO55" i="4"/>
  <c r="AN55" i="4"/>
  <c r="AM55" i="4"/>
  <c r="AL55" i="4"/>
  <c r="E55" i="4"/>
  <c r="AJ55" i="4" s="1"/>
  <c r="BI54" i="4"/>
  <c r="BH54" i="4"/>
  <c r="BG54" i="4"/>
  <c r="BF54" i="4"/>
  <c r="BE54" i="4"/>
  <c r="BD54" i="4"/>
  <c r="BC54" i="4"/>
  <c r="BB54" i="4"/>
  <c r="BA54" i="4"/>
  <c r="AZ54" i="4"/>
  <c r="AY54" i="4"/>
  <c r="AX54" i="4"/>
  <c r="AW54" i="4"/>
  <c r="AV54" i="4"/>
  <c r="AU54" i="4"/>
  <c r="AT54" i="4"/>
  <c r="AS54" i="4"/>
  <c r="AR54" i="4"/>
  <c r="AQ54" i="4"/>
  <c r="AP54" i="4"/>
  <c r="AO54" i="4"/>
  <c r="AN54" i="4"/>
  <c r="AM54" i="4"/>
  <c r="AL54" i="4"/>
  <c r="E54" i="4"/>
  <c r="BI53" i="4"/>
  <c r="BH53" i="4"/>
  <c r="BG53" i="4"/>
  <c r="BF53" i="4"/>
  <c r="BE53" i="4"/>
  <c r="BD53" i="4"/>
  <c r="BC53" i="4"/>
  <c r="BB53" i="4"/>
  <c r="BA53" i="4"/>
  <c r="AZ53" i="4"/>
  <c r="AY53" i="4"/>
  <c r="AX53" i="4"/>
  <c r="AW53" i="4"/>
  <c r="AV53" i="4"/>
  <c r="AU53" i="4"/>
  <c r="AT53" i="4"/>
  <c r="AS53" i="4"/>
  <c r="AR53" i="4"/>
  <c r="AQ53" i="4"/>
  <c r="AP53" i="4"/>
  <c r="AO53" i="4"/>
  <c r="AN53" i="4"/>
  <c r="AM53" i="4"/>
  <c r="AL53" i="4"/>
  <c r="E53" i="4"/>
  <c r="AD53" i="4" s="1"/>
  <c r="BI52" i="4"/>
  <c r="BH52" i="4"/>
  <c r="BG52" i="4"/>
  <c r="BF52" i="4"/>
  <c r="BE52" i="4"/>
  <c r="BD52" i="4"/>
  <c r="BC52" i="4"/>
  <c r="BB52" i="4"/>
  <c r="BA52" i="4"/>
  <c r="AZ52" i="4"/>
  <c r="AY52" i="4"/>
  <c r="AX52" i="4"/>
  <c r="AW52" i="4"/>
  <c r="AV52" i="4"/>
  <c r="AU52" i="4"/>
  <c r="AT52" i="4"/>
  <c r="AS52" i="4"/>
  <c r="AR52" i="4"/>
  <c r="AQ52" i="4"/>
  <c r="AP52" i="4"/>
  <c r="AO52" i="4"/>
  <c r="AN52" i="4"/>
  <c r="AM52" i="4"/>
  <c r="AL52" i="4"/>
  <c r="E52" i="4"/>
  <c r="AI52" i="4" s="1"/>
  <c r="BI51" i="4"/>
  <c r="BH51" i="4"/>
  <c r="BG51" i="4"/>
  <c r="BF51" i="4"/>
  <c r="BE51" i="4"/>
  <c r="BD51" i="4"/>
  <c r="BC51" i="4"/>
  <c r="BB51" i="4"/>
  <c r="BA51" i="4"/>
  <c r="AZ51" i="4"/>
  <c r="AY51" i="4"/>
  <c r="AX51" i="4"/>
  <c r="AW51" i="4"/>
  <c r="AV51" i="4"/>
  <c r="AU51" i="4"/>
  <c r="AT51" i="4"/>
  <c r="AS51" i="4"/>
  <c r="AR51" i="4"/>
  <c r="AQ51" i="4"/>
  <c r="AP51" i="4"/>
  <c r="AO51" i="4"/>
  <c r="AN51" i="4"/>
  <c r="AM51" i="4"/>
  <c r="AL51" i="4"/>
  <c r="E51" i="4"/>
  <c r="D51" i="4" s="1"/>
  <c r="BI50" i="4"/>
  <c r="BH50" i="4"/>
  <c r="BG50" i="4"/>
  <c r="BF50" i="4"/>
  <c r="BE50" i="4"/>
  <c r="BD50" i="4"/>
  <c r="BC50" i="4"/>
  <c r="BB50" i="4"/>
  <c r="BA50" i="4"/>
  <c r="AZ50" i="4"/>
  <c r="AY50" i="4"/>
  <c r="AX50" i="4"/>
  <c r="AW50" i="4"/>
  <c r="AV50" i="4"/>
  <c r="AU50" i="4"/>
  <c r="AT50" i="4"/>
  <c r="AS50" i="4"/>
  <c r="AR50" i="4"/>
  <c r="AQ50" i="4"/>
  <c r="AP50" i="4"/>
  <c r="AO50" i="4"/>
  <c r="AN50" i="4"/>
  <c r="AM50" i="4"/>
  <c r="AL50" i="4"/>
  <c r="E50" i="4"/>
  <c r="AK50" i="4" s="1"/>
  <c r="BI49" i="4"/>
  <c r="BH49" i="4"/>
  <c r="BG49" i="4"/>
  <c r="BF49" i="4"/>
  <c r="BE49" i="4"/>
  <c r="BD49" i="4"/>
  <c r="BC49" i="4"/>
  <c r="BB49" i="4"/>
  <c r="BA49" i="4"/>
  <c r="AZ49" i="4"/>
  <c r="AY49" i="4"/>
  <c r="AX49" i="4"/>
  <c r="AW49" i="4"/>
  <c r="AV49" i="4"/>
  <c r="AU49" i="4"/>
  <c r="AT49" i="4"/>
  <c r="AS49" i="4"/>
  <c r="AR49" i="4"/>
  <c r="AQ49" i="4"/>
  <c r="AP49" i="4"/>
  <c r="AO49" i="4"/>
  <c r="AN49" i="4"/>
  <c r="AM49" i="4"/>
  <c r="AL49" i="4"/>
  <c r="N49" i="4"/>
  <c r="L49" i="4"/>
  <c r="K49" i="4"/>
  <c r="E49" i="4"/>
  <c r="AH49" i="4" s="1"/>
  <c r="BI48" i="4"/>
  <c r="BH48" i="4"/>
  <c r="BG48" i="4"/>
  <c r="BF48" i="4"/>
  <c r="BE48" i="4"/>
  <c r="BD48" i="4"/>
  <c r="BC48" i="4"/>
  <c r="BB48" i="4"/>
  <c r="BA48" i="4"/>
  <c r="AZ48" i="4"/>
  <c r="AY48" i="4"/>
  <c r="AX48" i="4"/>
  <c r="AW48" i="4"/>
  <c r="AV48" i="4"/>
  <c r="AU48" i="4"/>
  <c r="AT48" i="4"/>
  <c r="AS48" i="4"/>
  <c r="AR48" i="4"/>
  <c r="AQ48" i="4"/>
  <c r="AP48" i="4"/>
  <c r="AO48" i="4"/>
  <c r="AN48" i="4"/>
  <c r="AM48" i="4"/>
  <c r="AL48" i="4"/>
  <c r="E48" i="4"/>
  <c r="AE48" i="4" s="1"/>
  <c r="BI47" i="4"/>
  <c r="BH47" i="4"/>
  <c r="BG47" i="4"/>
  <c r="BF47" i="4"/>
  <c r="BE47" i="4"/>
  <c r="BD47" i="4"/>
  <c r="BC47" i="4"/>
  <c r="BB47" i="4"/>
  <c r="BA47" i="4"/>
  <c r="AZ47" i="4"/>
  <c r="AY47" i="4"/>
  <c r="AX47" i="4"/>
  <c r="AW47" i="4"/>
  <c r="AV47" i="4"/>
  <c r="AU47" i="4"/>
  <c r="AT47" i="4"/>
  <c r="AS47" i="4"/>
  <c r="AR47" i="4"/>
  <c r="AQ47" i="4"/>
  <c r="AP47" i="4"/>
  <c r="AO47" i="4"/>
  <c r="AN47" i="4"/>
  <c r="AM47" i="4"/>
  <c r="AL47" i="4"/>
  <c r="E47" i="4"/>
  <c r="AJ47" i="4" s="1"/>
  <c r="BI46" i="4"/>
  <c r="BH46" i="4"/>
  <c r="BG46" i="4"/>
  <c r="BF46" i="4"/>
  <c r="BE46" i="4"/>
  <c r="BD46" i="4"/>
  <c r="BC46" i="4"/>
  <c r="BB46" i="4"/>
  <c r="BA46" i="4"/>
  <c r="AZ46" i="4"/>
  <c r="AY46" i="4"/>
  <c r="AX46" i="4"/>
  <c r="AW46" i="4"/>
  <c r="AV46" i="4"/>
  <c r="AU46" i="4"/>
  <c r="AT46" i="4"/>
  <c r="AS46" i="4"/>
  <c r="AR46" i="4"/>
  <c r="AQ46" i="4"/>
  <c r="AP46" i="4"/>
  <c r="AO46" i="4"/>
  <c r="AN46" i="4"/>
  <c r="AM46" i="4"/>
  <c r="AL46" i="4"/>
  <c r="E46" i="4"/>
  <c r="AI46" i="4" s="1"/>
  <c r="BI45" i="4"/>
  <c r="BH45" i="4"/>
  <c r="BG45" i="4"/>
  <c r="BF45" i="4"/>
  <c r="BE45" i="4"/>
  <c r="BD45" i="4"/>
  <c r="BC45" i="4"/>
  <c r="BB45" i="4"/>
  <c r="BA45" i="4"/>
  <c r="AZ45" i="4"/>
  <c r="AY45" i="4"/>
  <c r="AX45" i="4"/>
  <c r="AW45" i="4"/>
  <c r="AV45" i="4"/>
  <c r="AU45" i="4"/>
  <c r="AT45" i="4"/>
  <c r="AS45" i="4"/>
  <c r="AR45" i="4"/>
  <c r="AQ45" i="4"/>
  <c r="AP45" i="4"/>
  <c r="AO45" i="4"/>
  <c r="AN45" i="4"/>
  <c r="AM45" i="4"/>
  <c r="AL45" i="4"/>
  <c r="E45" i="4"/>
  <c r="AD45" i="4" s="1"/>
  <c r="BI44" i="4"/>
  <c r="BH44" i="4"/>
  <c r="BG44" i="4"/>
  <c r="BF44" i="4"/>
  <c r="BE44" i="4"/>
  <c r="BD44" i="4"/>
  <c r="BC44" i="4"/>
  <c r="BB44" i="4"/>
  <c r="BA44" i="4"/>
  <c r="AZ44" i="4"/>
  <c r="AY44" i="4"/>
  <c r="AX44" i="4"/>
  <c r="AW44" i="4"/>
  <c r="AV44" i="4"/>
  <c r="AU44" i="4"/>
  <c r="AT44" i="4"/>
  <c r="AS44" i="4"/>
  <c r="AR44" i="4"/>
  <c r="AQ44" i="4"/>
  <c r="AP44" i="4"/>
  <c r="AO44" i="4"/>
  <c r="AN44" i="4"/>
  <c r="AM44" i="4"/>
  <c r="AL44" i="4"/>
  <c r="E44" i="4"/>
  <c r="BI43" i="4"/>
  <c r="BH43" i="4"/>
  <c r="BG43" i="4"/>
  <c r="BF43" i="4"/>
  <c r="BE43" i="4"/>
  <c r="BD43" i="4"/>
  <c r="BC43" i="4"/>
  <c r="BB43" i="4"/>
  <c r="BA43" i="4"/>
  <c r="AZ43" i="4"/>
  <c r="AY43" i="4"/>
  <c r="AX43" i="4"/>
  <c r="AW43" i="4"/>
  <c r="AV43" i="4"/>
  <c r="AU43" i="4"/>
  <c r="AT43" i="4"/>
  <c r="AS43" i="4"/>
  <c r="AR43" i="4"/>
  <c r="AQ43" i="4"/>
  <c r="AP43" i="4"/>
  <c r="AO43" i="4"/>
  <c r="AN43" i="4"/>
  <c r="AM43" i="4"/>
  <c r="AL43" i="4"/>
  <c r="Q43" i="4"/>
  <c r="P43" i="4"/>
  <c r="O43" i="4"/>
  <c r="N43" i="4"/>
  <c r="M43" i="4"/>
  <c r="L43" i="4"/>
  <c r="K43" i="4"/>
  <c r="E43" i="4"/>
  <c r="D43" i="4" s="1"/>
  <c r="BI42" i="4"/>
  <c r="BH42" i="4"/>
  <c r="BG42" i="4"/>
  <c r="BF42" i="4"/>
  <c r="BE42" i="4"/>
  <c r="BD42" i="4"/>
  <c r="BC42" i="4"/>
  <c r="BB42" i="4"/>
  <c r="BA42" i="4"/>
  <c r="AZ42" i="4"/>
  <c r="AY42" i="4"/>
  <c r="AX42" i="4"/>
  <c r="AW42" i="4"/>
  <c r="AV42" i="4"/>
  <c r="AU42" i="4"/>
  <c r="AT42" i="4"/>
  <c r="AS42" i="4"/>
  <c r="AR42" i="4"/>
  <c r="AQ42" i="4"/>
  <c r="AP42" i="4"/>
  <c r="AO42" i="4"/>
  <c r="AN42" i="4"/>
  <c r="AM42" i="4"/>
  <c r="AL42" i="4"/>
  <c r="E42" i="4"/>
  <c r="BI41" i="4"/>
  <c r="BH41" i="4"/>
  <c r="BG41" i="4"/>
  <c r="BF41" i="4"/>
  <c r="BE41" i="4"/>
  <c r="BD41" i="4"/>
  <c r="BC41" i="4"/>
  <c r="BB41" i="4"/>
  <c r="BA41" i="4"/>
  <c r="AZ41" i="4"/>
  <c r="AY41" i="4"/>
  <c r="AX41" i="4"/>
  <c r="AW41" i="4"/>
  <c r="AV41" i="4"/>
  <c r="AU41" i="4"/>
  <c r="AT41" i="4"/>
  <c r="AS41" i="4"/>
  <c r="AR41" i="4"/>
  <c r="AQ41" i="4"/>
  <c r="AP41" i="4"/>
  <c r="AO41" i="4"/>
  <c r="AN41" i="4"/>
  <c r="AM41" i="4"/>
  <c r="AL41" i="4"/>
  <c r="AK41" i="4"/>
  <c r="AJ41" i="4"/>
  <c r="AI41" i="4"/>
  <c r="AH41" i="4"/>
  <c r="AG41" i="4"/>
  <c r="AF41" i="4"/>
  <c r="AE41" i="4"/>
  <c r="AD41" i="4"/>
  <c r="AC41" i="4"/>
  <c r="AB41" i="4"/>
  <c r="AA41" i="4"/>
  <c r="Z41" i="4"/>
  <c r="Y41" i="4"/>
  <c r="X41" i="4"/>
  <c r="W41" i="4"/>
  <c r="V41" i="4"/>
  <c r="U41" i="4"/>
  <c r="T41" i="4"/>
  <c r="S41" i="4"/>
  <c r="R41" i="4"/>
  <c r="Q41" i="4"/>
  <c r="P41" i="4"/>
  <c r="O41" i="4"/>
  <c r="N41" i="4"/>
  <c r="M41" i="4"/>
  <c r="L41" i="4"/>
  <c r="K41" i="4"/>
  <c r="E41" i="4"/>
  <c r="D41" i="4" s="1"/>
  <c r="BI40" i="4"/>
  <c r="BH40" i="4"/>
  <c r="BG40" i="4"/>
  <c r="BF40" i="4"/>
  <c r="BE40" i="4"/>
  <c r="BD40" i="4"/>
  <c r="BC40" i="4"/>
  <c r="BB40" i="4"/>
  <c r="BA40" i="4"/>
  <c r="AZ40" i="4"/>
  <c r="AY40" i="4"/>
  <c r="AX40" i="4"/>
  <c r="AW40" i="4"/>
  <c r="AV40" i="4"/>
  <c r="AU40" i="4"/>
  <c r="AT40" i="4"/>
  <c r="AS40" i="4"/>
  <c r="AR40" i="4"/>
  <c r="AQ40" i="4"/>
  <c r="AP40" i="4"/>
  <c r="AO40" i="4"/>
  <c r="AN40" i="4"/>
  <c r="AM40" i="4"/>
  <c r="AL40" i="4"/>
  <c r="E40" i="4"/>
  <c r="BI39" i="4"/>
  <c r="BH39" i="4"/>
  <c r="BG39" i="4"/>
  <c r="BF39" i="4"/>
  <c r="BE39" i="4"/>
  <c r="BD39" i="4"/>
  <c r="BC39" i="4"/>
  <c r="BB39" i="4"/>
  <c r="BA39" i="4"/>
  <c r="AZ39" i="4"/>
  <c r="AY39" i="4"/>
  <c r="AX39" i="4"/>
  <c r="AW39" i="4"/>
  <c r="AV39" i="4"/>
  <c r="AU39" i="4"/>
  <c r="AT39" i="4"/>
  <c r="AS39" i="4"/>
  <c r="AR39" i="4"/>
  <c r="AQ39" i="4"/>
  <c r="AP39" i="4"/>
  <c r="AO39" i="4"/>
  <c r="AN39" i="4"/>
  <c r="AM39" i="4"/>
  <c r="AL39" i="4"/>
  <c r="Q39" i="4"/>
  <c r="P39" i="4"/>
  <c r="O39" i="4"/>
  <c r="N39" i="4"/>
  <c r="M39" i="4"/>
  <c r="L39" i="4"/>
  <c r="K39" i="4"/>
  <c r="E39" i="4"/>
  <c r="AJ39" i="4" s="1"/>
  <c r="BI38" i="4"/>
  <c r="BH38" i="4"/>
  <c r="BG38" i="4"/>
  <c r="BF38" i="4"/>
  <c r="BE38" i="4"/>
  <c r="BD38" i="4"/>
  <c r="BC38" i="4"/>
  <c r="BB38" i="4"/>
  <c r="BA38" i="4"/>
  <c r="AZ38" i="4"/>
  <c r="AY38" i="4"/>
  <c r="AX38" i="4"/>
  <c r="AW38" i="4"/>
  <c r="AV38" i="4"/>
  <c r="AU38" i="4"/>
  <c r="AT38" i="4"/>
  <c r="AS38" i="4"/>
  <c r="AR38" i="4"/>
  <c r="AQ38" i="4"/>
  <c r="AP38" i="4"/>
  <c r="AO38" i="4"/>
  <c r="AN38" i="4"/>
  <c r="AM38" i="4"/>
  <c r="AL38" i="4"/>
  <c r="Y38" i="4"/>
  <c r="X38" i="4"/>
  <c r="W38" i="4"/>
  <c r="V38" i="4"/>
  <c r="U38" i="4"/>
  <c r="T38" i="4"/>
  <c r="S38" i="4"/>
  <c r="R38" i="4"/>
  <c r="Q38" i="4"/>
  <c r="P38" i="4"/>
  <c r="O38" i="4"/>
  <c r="N38" i="4"/>
  <c r="M38" i="4"/>
  <c r="L38" i="4"/>
  <c r="K38" i="4"/>
  <c r="E38" i="4"/>
  <c r="AJ38" i="4" s="1"/>
  <c r="BI37" i="4"/>
  <c r="BH37" i="4"/>
  <c r="BG37" i="4"/>
  <c r="BF37" i="4"/>
  <c r="BE37" i="4"/>
  <c r="BD37" i="4"/>
  <c r="BC37" i="4"/>
  <c r="BB37" i="4"/>
  <c r="BA37" i="4"/>
  <c r="AZ37" i="4"/>
  <c r="AY37" i="4"/>
  <c r="AX37" i="4"/>
  <c r="AW37" i="4"/>
  <c r="AV37" i="4"/>
  <c r="AU37" i="4"/>
  <c r="AT37" i="4"/>
  <c r="AS37" i="4"/>
  <c r="AR37" i="4"/>
  <c r="AQ37" i="4"/>
  <c r="AP37" i="4"/>
  <c r="AO37" i="4"/>
  <c r="AN37" i="4"/>
  <c r="AM37" i="4"/>
  <c r="AL37" i="4"/>
  <c r="E37" i="4"/>
  <c r="D37" i="4" s="1"/>
  <c r="BI36" i="4"/>
  <c r="BH36" i="4"/>
  <c r="BG36" i="4"/>
  <c r="BF36" i="4"/>
  <c r="BE36" i="4"/>
  <c r="BD36" i="4"/>
  <c r="BC36" i="4"/>
  <c r="BB36" i="4"/>
  <c r="BA36" i="4"/>
  <c r="AZ36" i="4"/>
  <c r="AY36" i="4"/>
  <c r="AX36" i="4"/>
  <c r="AW36" i="4"/>
  <c r="AV36" i="4"/>
  <c r="AU36" i="4"/>
  <c r="AT36" i="4"/>
  <c r="AS36" i="4"/>
  <c r="AR36" i="4"/>
  <c r="AQ36" i="4"/>
  <c r="AP36" i="4"/>
  <c r="AO36" i="4"/>
  <c r="AN36" i="4"/>
  <c r="AM36" i="4"/>
  <c r="AL36" i="4"/>
  <c r="E36" i="4"/>
  <c r="R36" i="4" s="1"/>
  <c r="BI35" i="4"/>
  <c r="BH35" i="4"/>
  <c r="BG35" i="4"/>
  <c r="BF35" i="4"/>
  <c r="BE35" i="4"/>
  <c r="BD35" i="4"/>
  <c r="BC35" i="4"/>
  <c r="BB35" i="4"/>
  <c r="BA35" i="4"/>
  <c r="AZ35" i="4"/>
  <c r="AY35" i="4"/>
  <c r="AX35" i="4"/>
  <c r="AW35" i="4"/>
  <c r="AV35" i="4"/>
  <c r="AU35" i="4"/>
  <c r="AT35" i="4"/>
  <c r="AS35" i="4"/>
  <c r="AR35" i="4"/>
  <c r="AQ35" i="4"/>
  <c r="AP35" i="4"/>
  <c r="AO35" i="4"/>
  <c r="AN35" i="4"/>
  <c r="AM35" i="4"/>
  <c r="AL35" i="4"/>
  <c r="E35" i="4"/>
  <c r="BI34" i="4"/>
  <c r="BH34" i="4"/>
  <c r="BG34" i="4"/>
  <c r="BF34" i="4"/>
  <c r="BE34" i="4"/>
  <c r="BD34" i="4"/>
  <c r="BC34" i="4"/>
  <c r="BB34" i="4"/>
  <c r="BA34" i="4"/>
  <c r="AZ34" i="4"/>
  <c r="AY34" i="4"/>
  <c r="AX34" i="4"/>
  <c r="AW34" i="4"/>
  <c r="AV34" i="4"/>
  <c r="AU34" i="4"/>
  <c r="AT34" i="4"/>
  <c r="AS34" i="4"/>
  <c r="AR34" i="4"/>
  <c r="AQ34" i="4"/>
  <c r="AP34" i="4"/>
  <c r="AO34" i="4"/>
  <c r="AN34" i="4"/>
  <c r="AM34" i="4"/>
  <c r="AL34" i="4"/>
  <c r="E34" i="4"/>
  <c r="AI34" i="4" s="1"/>
  <c r="BI33" i="4"/>
  <c r="BH33" i="4"/>
  <c r="BG33" i="4"/>
  <c r="BF33" i="4"/>
  <c r="BE33" i="4"/>
  <c r="BD33" i="4"/>
  <c r="BC33" i="4"/>
  <c r="BB33" i="4"/>
  <c r="BA33" i="4"/>
  <c r="AZ33" i="4"/>
  <c r="AY33" i="4"/>
  <c r="AX33" i="4"/>
  <c r="AW33" i="4"/>
  <c r="AV33" i="4"/>
  <c r="AU33" i="4"/>
  <c r="AT33" i="4"/>
  <c r="AS33" i="4"/>
  <c r="AR33" i="4"/>
  <c r="AQ33" i="4"/>
  <c r="AP33" i="4"/>
  <c r="AO33" i="4"/>
  <c r="AN33" i="4"/>
  <c r="AM33" i="4"/>
  <c r="AL33" i="4"/>
  <c r="E33" i="4"/>
  <c r="AG33" i="4" s="1"/>
  <c r="BI32" i="4"/>
  <c r="BH32" i="4"/>
  <c r="BG32" i="4"/>
  <c r="BF32" i="4"/>
  <c r="BE32" i="4"/>
  <c r="BD32" i="4"/>
  <c r="BC32" i="4"/>
  <c r="BB32" i="4"/>
  <c r="BA32" i="4"/>
  <c r="AZ32" i="4"/>
  <c r="AY32" i="4"/>
  <c r="AX32" i="4"/>
  <c r="AW32" i="4"/>
  <c r="AV32" i="4"/>
  <c r="AU32" i="4"/>
  <c r="AT32" i="4"/>
  <c r="AS32" i="4"/>
  <c r="AR32" i="4"/>
  <c r="AQ32" i="4"/>
  <c r="AP32" i="4"/>
  <c r="AO32" i="4"/>
  <c r="AN32" i="4"/>
  <c r="AM32" i="4"/>
  <c r="AL32" i="4"/>
  <c r="E32" i="4"/>
  <c r="AJ32" i="4" s="1"/>
  <c r="BI31" i="4"/>
  <c r="BH31" i="4"/>
  <c r="BG31" i="4"/>
  <c r="BF31" i="4"/>
  <c r="BE31" i="4"/>
  <c r="BD31" i="4"/>
  <c r="BC31" i="4"/>
  <c r="BB31" i="4"/>
  <c r="BA31" i="4"/>
  <c r="AZ31" i="4"/>
  <c r="AY31" i="4"/>
  <c r="AX31" i="4"/>
  <c r="AW31" i="4"/>
  <c r="AV31" i="4"/>
  <c r="AU31" i="4"/>
  <c r="AT31" i="4"/>
  <c r="AS31" i="4"/>
  <c r="AR31" i="4"/>
  <c r="AQ31" i="4"/>
  <c r="AP31" i="4"/>
  <c r="AO31" i="4"/>
  <c r="AN31" i="4"/>
  <c r="AM31" i="4"/>
  <c r="AL31" i="4"/>
  <c r="E31" i="4"/>
  <c r="BI30" i="4"/>
  <c r="BH30" i="4"/>
  <c r="BG30" i="4"/>
  <c r="BF30" i="4"/>
  <c r="BE30" i="4"/>
  <c r="BD30" i="4"/>
  <c r="BC30" i="4"/>
  <c r="BB30" i="4"/>
  <c r="BA30" i="4"/>
  <c r="AZ30" i="4"/>
  <c r="AY30" i="4"/>
  <c r="AX30" i="4"/>
  <c r="AW30" i="4"/>
  <c r="AV30" i="4"/>
  <c r="AU30" i="4"/>
  <c r="AT30" i="4"/>
  <c r="AS30" i="4"/>
  <c r="AR30" i="4"/>
  <c r="AQ30" i="4"/>
  <c r="AP30" i="4"/>
  <c r="AO30" i="4"/>
  <c r="AN30" i="4"/>
  <c r="AM30" i="4"/>
  <c r="AL30" i="4"/>
  <c r="E30" i="4"/>
  <c r="BI29" i="4"/>
  <c r="BH29" i="4"/>
  <c r="BG29" i="4"/>
  <c r="BF29" i="4"/>
  <c r="BE29" i="4"/>
  <c r="BD29" i="4"/>
  <c r="BC29" i="4"/>
  <c r="BB29" i="4"/>
  <c r="BA29" i="4"/>
  <c r="AZ29" i="4"/>
  <c r="AY29" i="4"/>
  <c r="AX29" i="4"/>
  <c r="AW29" i="4"/>
  <c r="AV29" i="4"/>
  <c r="AU29" i="4"/>
  <c r="AT29" i="4"/>
  <c r="AS29" i="4"/>
  <c r="AR29" i="4"/>
  <c r="AQ29" i="4"/>
  <c r="AP29" i="4"/>
  <c r="AO29" i="4"/>
  <c r="AN29" i="4"/>
  <c r="AM29" i="4"/>
  <c r="AL29" i="4"/>
  <c r="W29" i="4"/>
  <c r="V29" i="4"/>
  <c r="U29" i="4"/>
  <c r="T29" i="4"/>
  <c r="S29" i="4"/>
  <c r="R29" i="4"/>
  <c r="Q29" i="4"/>
  <c r="P29" i="4"/>
  <c r="O29" i="4"/>
  <c r="N29" i="4"/>
  <c r="M29" i="4"/>
  <c r="L29" i="4"/>
  <c r="K29" i="4"/>
  <c r="E29" i="4"/>
  <c r="AG29" i="4" s="1"/>
  <c r="BI28" i="4"/>
  <c r="BH28" i="4"/>
  <c r="BG28" i="4"/>
  <c r="BF28" i="4"/>
  <c r="BE28" i="4"/>
  <c r="BD28" i="4"/>
  <c r="BC28" i="4"/>
  <c r="BB28" i="4"/>
  <c r="BA28" i="4"/>
  <c r="AZ28" i="4"/>
  <c r="AY28" i="4"/>
  <c r="AX28" i="4"/>
  <c r="AW28" i="4"/>
  <c r="AV28" i="4"/>
  <c r="AU28" i="4"/>
  <c r="AT28" i="4"/>
  <c r="AS28" i="4"/>
  <c r="AR28" i="4"/>
  <c r="AQ28" i="4"/>
  <c r="AP28" i="4"/>
  <c r="AO28" i="4"/>
  <c r="AN28" i="4"/>
  <c r="AM28" i="4"/>
  <c r="AL28" i="4"/>
  <c r="E28" i="4"/>
  <c r="BI27" i="4"/>
  <c r="BH27" i="4"/>
  <c r="BG27" i="4"/>
  <c r="BF27" i="4"/>
  <c r="BE27" i="4"/>
  <c r="BD27" i="4"/>
  <c r="BC27" i="4"/>
  <c r="BB27" i="4"/>
  <c r="BA27" i="4"/>
  <c r="AZ27" i="4"/>
  <c r="AY27" i="4"/>
  <c r="AX27" i="4"/>
  <c r="AW27" i="4"/>
  <c r="AV27" i="4"/>
  <c r="AU27" i="4"/>
  <c r="AT27" i="4"/>
  <c r="AS27" i="4"/>
  <c r="AR27" i="4"/>
  <c r="AQ27" i="4"/>
  <c r="AP27" i="4"/>
  <c r="AO27" i="4"/>
  <c r="AN27" i="4"/>
  <c r="AM27" i="4"/>
  <c r="AL27" i="4"/>
  <c r="E27" i="4"/>
  <c r="Q27" i="4" s="1"/>
  <c r="BI26" i="4"/>
  <c r="BH26" i="4"/>
  <c r="BG26" i="4"/>
  <c r="BF26" i="4"/>
  <c r="BE26" i="4"/>
  <c r="BD26" i="4"/>
  <c r="BC26" i="4"/>
  <c r="BB26" i="4"/>
  <c r="BA26" i="4"/>
  <c r="AZ26" i="4"/>
  <c r="AY26" i="4"/>
  <c r="AX26" i="4"/>
  <c r="AW26" i="4"/>
  <c r="AV26" i="4"/>
  <c r="AU26" i="4"/>
  <c r="AT26" i="4"/>
  <c r="AS26" i="4"/>
  <c r="AR26" i="4"/>
  <c r="AQ26" i="4"/>
  <c r="AP26" i="4"/>
  <c r="AO26" i="4"/>
  <c r="AN26" i="4"/>
  <c r="AM26" i="4"/>
  <c r="AL26" i="4"/>
  <c r="E26" i="4"/>
  <c r="AF26" i="4" s="1"/>
  <c r="BI25" i="4"/>
  <c r="BH25" i="4"/>
  <c r="BG25" i="4"/>
  <c r="BF25" i="4"/>
  <c r="BE25" i="4"/>
  <c r="BD25" i="4"/>
  <c r="BC25" i="4"/>
  <c r="BB25" i="4"/>
  <c r="BA25" i="4"/>
  <c r="AZ25" i="4"/>
  <c r="AY25" i="4"/>
  <c r="AX25" i="4"/>
  <c r="AW25" i="4"/>
  <c r="AV25" i="4"/>
  <c r="AU25" i="4"/>
  <c r="AT25" i="4"/>
  <c r="AS25" i="4"/>
  <c r="AR25" i="4"/>
  <c r="AQ25" i="4"/>
  <c r="AP25" i="4"/>
  <c r="AO25" i="4"/>
  <c r="AN25" i="4"/>
  <c r="AM25" i="4"/>
  <c r="AL25" i="4"/>
  <c r="E25" i="4"/>
  <c r="AH25" i="4" s="1"/>
  <c r="BI24" i="4"/>
  <c r="BH24" i="4"/>
  <c r="BG24" i="4"/>
  <c r="BF24" i="4"/>
  <c r="BE24" i="4"/>
  <c r="BD24" i="4"/>
  <c r="BC24" i="4"/>
  <c r="BB24" i="4"/>
  <c r="BA24" i="4"/>
  <c r="AZ24" i="4"/>
  <c r="AY24" i="4"/>
  <c r="AX24" i="4"/>
  <c r="AW24" i="4"/>
  <c r="AV24" i="4"/>
  <c r="AU24" i="4"/>
  <c r="AT24" i="4"/>
  <c r="AS24" i="4"/>
  <c r="AR24" i="4"/>
  <c r="AQ24" i="4"/>
  <c r="AP24" i="4"/>
  <c r="AO24" i="4"/>
  <c r="AN24" i="4"/>
  <c r="AM24" i="4"/>
  <c r="AL24" i="4"/>
  <c r="K24" i="4"/>
  <c r="E24" i="4"/>
  <c r="N24" i="4" s="1"/>
  <c r="BI23" i="4"/>
  <c r="BH23" i="4"/>
  <c r="BG23" i="4"/>
  <c r="BF23" i="4"/>
  <c r="BE23" i="4"/>
  <c r="BD23" i="4"/>
  <c r="BC23" i="4"/>
  <c r="BB23" i="4"/>
  <c r="BA23" i="4"/>
  <c r="AZ23" i="4"/>
  <c r="AY23" i="4"/>
  <c r="AX23" i="4"/>
  <c r="AW23" i="4"/>
  <c r="AV23" i="4"/>
  <c r="AU23" i="4"/>
  <c r="AT23" i="4"/>
  <c r="AS23" i="4"/>
  <c r="AR23" i="4"/>
  <c r="AQ23" i="4"/>
  <c r="AP23" i="4"/>
  <c r="AO23" i="4"/>
  <c r="AN23" i="4"/>
  <c r="AM23" i="4"/>
  <c r="AL23" i="4"/>
  <c r="E23" i="4"/>
  <c r="BI22" i="4"/>
  <c r="BH22" i="4"/>
  <c r="BG22" i="4"/>
  <c r="BF22" i="4"/>
  <c r="BE22" i="4"/>
  <c r="BD22" i="4"/>
  <c r="BC22" i="4"/>
  <c r="BB22" i="4"/>
  <c r="BA22" i="4"/>
  <c r="AZ22" i="4"/>
  <c r="AY22" i="4"/>
  <c r="AX22" i="4"/>
  <c r="AW22" i="4"/>
  <c r="AV22" i="4"/>
  <c r="AU22" i="4"/>
  <c r="AT22" i="4"/>
  <c r="AS22" i="4"/>
  <c r="AR22" i="4"/>
  <c r="AQ22" i="4"/>
  <c r="AP22" i="4"/>
  <c r="AO22" i="4"/>
  <c r="AN22" i="4"/>
  <c r="AM22" i="4"/>
  <c r="AL22" i="4"/>
  <c r="E22" i="4"/>
  <c r="BI21" i="4"/>
  <c r="BH21" i="4"/>
  <c r="BG21" i="4"/>
  <c r="BF21" i="4"/>
  <c r="BE21" i="4"/>
  <c r="BD21" i="4"/>
  <c r="BC21" i="4"/>
  <c r="BB21" i="4"/>
  <c r="BA21" i="4"/>
  <c r="AZ21" i="4"/>
  <c r="AY21" i="4"/>
  <c r="AX21" i="4"/>
  <c r="AW21" i="4"/>
  <c r="AV21" i="4"/>
  <c r="AU21" i="4"/>
  <c r="AT21" i="4"/>
  <c r="AS21" i="4"/>
  <c r="AR21" i="4"/>
  <c r="AQ21" i="4"/>
  <c r="AP21" i="4"/>
  <c r="AO21" i="4"/>
  <c r="AN21" i="4"/>
  <c r="AM21" i="4"/>
  <c r="AL21" i="4"/>
  <c r="E21" i="4"/>
  <c r="V21" i="4" s="1"/>
  <c r="BI20" i="4"/>
  <c r="BH20" i="4"/>
  <c r="BG20" i="4"/>
  <c r="BF20" i="4"/>
  <c r="BE20" i="4"/>
  <c r="BD20" i="4"/>
  <c r="BC20" i="4"/>
  <c r="BB20" i="4"/>
  <c r="BA20" i="4"/>
  <c r="AZ20" i="4"/>
  <c r="AY20" i="4"/>
  <c r="AX20" i="4"/>
  <c r="AW20" i="4"/>
  <c r="AV20" i="4"/>
  <c r="AU20" i="4"/>
  <c r="AT20" i="4"/>
  <c r="AS20" i="4"/>
  <c r="AR20" i="4"/>
  <c r="AQ20" i="4"/>
  <c r="AP20" i="4"/>
  <c r="AO20" i="4"/>
  <c r="AN20" i="4"/>
  <c r="AM20" i="4"/>
  <c r="AL20" i="4"/>
  <c r="E20" i="4"/>
  <c r="AB20" i="4" s="1"/>
  <c r="BI19" i="4"/>
  <c r="BH19" i="4"/>
  <c r="BG19" i="4"/>
  <c r="BF19" i="4"/>
  <c r="BE19" i="4"/>
  <c r="BD19" i="4"/>
  <c r="BC19" i="4"/>
  <c r="BB19" i="4"/>
  <c r="BA19" i="4"/>
  <c r="AZ19" i="4"/>
  <c r="AY19" i="4"/>
  <c r="AX19" i="4"/>
  <c r="AW19" i="4"/>
  <c r="AV19" i="4"/>
  <c r="AU19" i="4"/>
  <c r="AT19" i="4"/>
  <c r="AS19" i="4"/>
  <c r="AR19" i="4"/>
  <c r="AQ19" i="4"/>
  <c r="AP19" i="4"/>
  <c r="AO19" i="4"/>
  <c r="AN19" i="4"/>
  <c r="AM19" i="4"/>
  <c r="AL19" i="4"/>
  <c r="E19" i="4"/>
  <c r="BI18" i="4"/>
  <c r="BH18" i="4"/>
  <c r="BG18" i="4"/>
  <c r="BF18" i="4"/>
  <c r="BE18" i="4"/>
  <c r="BD18" i="4"/>
  <c r="BC18" i="4"/>
  <c r="BB18" i="4"/>
  <c r="BA18" i="4"/>
  <c r="AZ18" i="4"/>
  <c r="AY18" i="4"/>
  <c r="AX18" i="4"/>
  <c r="AW18" i="4"/>
  <c r="AV18" i="4"/>
  <c r="AU18" i="4"/>
  <c r="AT18" i="4"/>
  <c r="AS18" i="4"/>
  <c r="AR18" i="4"/>
  <c r="AQ18" i="4"/>
  <c r="AP18" i="4"/>
  <c r="AO18" i="4"/>
  <c r="AN18" i="4"/>
  <c r="AM18" i="4"/>
  <c r="AL18" i="4"/>
  <c r="S18" i="4"/>
  <c r="Q18" i="4"/>
  <c r="P18" i="4"/>
  <c r="O18" i="4"/>
  <c r="N18" i="4"/>
  <c r="M18" i="4"/>
  <c r="L18" i="4"/>
  <c r="K18" i="4"/>
  <c r="E18" i="4"/>
  <c r="Y18" i="4" s="1"/>
  <c r="BI17" i="4"/>
  <c r="BH17" i="4"/>
  <c r="BG17" i="4"/>
  <c r="BF17" i="4"/>
  <c r="BE17" i="4"/>
  <c r="BD17" i="4"/>
  <c r="BC17" i="4"/>
  <c r="BB17" i="4"/>
  <c r="BA17" i="4"/>
  <c r="AZ17" i="4"/>
  <c r="AY17" i="4"/>
  <c r="AX17" i="4"/>
  <c r="AW17" i="4"/>
  <c r="AV17" i="4"/>
  <c r="AU17" i="4"/>
  <c r="AT17" i="4"/>
  <c r="AS17" i="4"/>
  <c r="AR17" i="4"/>
  <c r="AQ17" i="4"/>
  <c r="AP17" i="4"/>
  <c r="AO17" i="4"/>
  <c r="AN17" i="4"/>
  <c r="AM17" i="4"/>
  <c r="AL17" i="4"/>
  <c r="E17" i="4"/>
  <c r="AH17" i="4" s="1"/>
  <c r="BI16" i="4"/>
  <c r="BH16" i="4"/>
  <c r="BG16" i="4"/>
  <c r="BF16" i="4"/>
  <c r="BE16" i="4"/>
  <c r="BD16" i="4"/>
  <c r="BC16" i="4"/>
  <c r="BB16" i="4"/>
  <c r="BA16" i="4"/>
  <c r="AZ16" i="4"/>
  <c r="AY16" i="4"/>
  <c r="AX16" i="4"/>
  <c r="AW16" i="4"/>
  <c r="AV16" i="4"/>
  <c r="AU16" i="4"/>
  <c r="AT16" i="4"/>
  <c r="AS16" i="4"/>
  <c r="AR16" i="4"/>
  <c r="AQ16" i="4"/>
  <c r="AP16" i="4"/>
  <c r="AO16" i="4"/>
  <c r="AN16" i="4"/>
  <c r="AM16" i="4"/>
  <c r="AL16" i="4"/>
  <c r="E16" i="4"/>
  <c r="AE16" i="4" s="1"/>
  <c r="BI15" i="4"/>
  <c r="BH15" i="4"/>
  <c r="BG15" i="4"/>
  <c r="BF15" i="4"/>
  <c r="BE15" i="4"/>
  <c r="BD15" i="4"/>
  <c r="BC15" i="4"/>
  <c r="BB15" i="4"/>
  <c r="BA15" i="4"/>
  <c r="AZ15" i="4"/>
  <c r="AY15" i="4"/>
  <c r="AX15" i="4"/>
  <c r="AW15" i="4"/>
  <c r="AV15" i="4"/>
  <c r="AU15" i="4"/>
  <c r="AT15" i="4"/>
  <c r="AS15" i="4"/>
  <c r="AR15" i="4"/>
  <c r="AQ15" i="4"/>
  <c r="AP15" i="4"/>
  <c r="AO15" i="4"/>
  <c r="AN15" i="4"/>
  <c r="AM15" i="4"/>
  <c r="AL15" i="4"/>
  <c r="Q15" i="4"/>
  <c r="P15" i="4"/>
  <c r="O15" i="4"/>
  <c r="N15" i="4"/>
  <c r="M15" i="4"/>
  <c r="L15" i="4"/>
  <c r="K15" i="4"/>
  <c r="E15" i="4"/>
  <c r="V15" i="4" s="1"/>
  <c r="BI14" i="4"/>
  <c r="BH14" i="4"/>
  <c r="BG14" i="4"/>
  <c r="BF14" i="4"/>
  <c r="BE14" i="4"/>
  <c r="BD14" i="4"/>
  <c r="BC14" i="4"/>
  <c r="BB14" i="4"/>
  <c r="BA14" i="4"/>
  <c r="AZ14" i="4"/>
  <c r="AY14" i="4"/>
  <c r="AX14" i="4"/>
  <c r="AW14" i="4"/>
  <c r="AV14" i="4"/>
  <c r="AU14" i="4"/>
  <c r="AT14" i="4"/>
  <c r="AS14" i="4"/>
  <c r="AR14" i="4"/>
  <c r="AQ14" i="4"/>
  <c r="AP14" i="4"/>
  <c r="AO14" i="4"/>
  <c r="AN14" i="4"/>
  <c r="AM14" i="4"/>
  <c r="AL14" i="4"/>
  <c r="E14" i="4"/>
  <c r="O14" i="4" s="1"/>
  <c r="BK186" i="4"/>
  <c r="BK184" i="4"/>
  <c r="BJ184" i="4"/>
  <c r="BK183" i="4"/>
  <c r="BJ183" i="4"/>
  <c r="BK182" i="4"/>
  <c r="BJ182" i="4"/>
  <c r="BK181" i="4"/>
  <c r="BJ181" i="4"/>
  <c r="BK180" i="4"/>
  <c r="BJ180" i="4"/>
  <c r="BK179" i="4"/>
  <c r="BK177" i="4"/>
  <c r="BJ177" i="4"/>
  <c r="BK176" i="4"/>
  <c r="BJ176" i="4"/>
  <c r="BK175" i="4"/>
  <c r="BJ175" i="4"/>
  <c r="BK174" i="4"/>
  <c r="BJ174" i="4"/>
  <c r="BK172" i="4"/>
  <c r="BJ172" i="4"/>
  <c r="BK171" i="4"/>
  <c r="BJ171" i="4"/>
  <c r="BK170" i="4"/>
  <c r="BJ170" i="4"/>
  <c r="BK168" i="4"/>
  <c r="BJ168" i="4"/>
  <c r="BK167" i="4"/>
  <c r="BJ167" i="4"/>
  <c r="BK166" i="4"/>
  <c r="BJ166" i="4"/>
  <c r="BK165" i="4"/>
  <c r="BJ165" i="4"/>
  <c r="BK164" i="4"/>
  <c r="BJ164" i="4"/>
  <c r="BK163" i="4"/>
  <c r="BK162" i="4"/>
  <c r="BJ162" i="4"/>
  <c r="BK161" i="4"/>
  <c r="BJ161" i="4"/>
  <c r="BK160" i="4"/>
  <c r="BK159" i="4"/>
  <c r="BJ159" i="4"/>
  <c r="BK156" i="4"/>
  <c r="BJ156" i="4"/>
  <c r="BK155" i="4"/>
  <c r="BJ155" i="4"/>
  <c r="BK154" i="4"/>
  <c r="BJ154" i="4"/>
  <c r="BK153" i="4"/>
  <c r="BJ153" i="4"/>
  <c r="BK152" i="4"/>
  <c r="BJ152" i="4"/>
  <c r="BK151" i="4"/>
  <c r="BJ151" i="4"/>
  <c r="BK150" i="4"/>
  <c r="BJ150" i="4"/>
  <c r="BK148" i="4"/>
  <c r="BJ148" i="4"/>
  <c r="BK147" i="4"/>
  <c r="BJ147" i="4"/>
  <c r="BK146" i="4"/>
  <c r="BJ146" i="4"/>
  <c r="BK145" i="4"/>
  <c r="BJ145" i="4"/>
  <c r="BK144" i="4"/>
  <c r="BJ144" i="4"/>
  <c r="BK143" i="4"/>
  <c r="BJ143" i="4"/>
  <c r="BK142" i="4"/>
  <c r="BJ142" i="4"/>
  <c r="BK141" i="4"/>
  <c r="BJ141" i="4"/>
  <c r="BK140" i="4"/>
  <c r="BJ140" i="4"/>
  <c r="BK139" i="4"/>
  <c r="BJ139" i="4"/>
  <c r="BK138" i="4"/>
  <c r="BJ138" i="4"/>
  <c r="BK137" i="4"/>
  <c r="BJ137" i="4"/>
  <c r="BK136" i="4"/>
  <c r="BJ136" i="4"/>
  <c r="BK135" i="4"/>
  <c r="BJ135" i="4"/>
  <c r="BK134" i="4"/>
  <c r="BJ134" i="4"/>
  <c r="BK133" i="4"/>
  <c r="BJ133" i="4"/>
  <c r="BK132" i="4"/>
  <c r="BJ132" i="4"/>
  <c r="BK131" i="4"/>
  <c r="BJ131" i="4"/>
  <c r="BK130" i="4"/>
  <c r="BJ130" i="4"/>
  <c r="BK129" i="4"/>
  <c r="BJ129" i="4"/>
  <c r="BK128" i="4"/>
  <c r="BJ128" i="4"/>
  <c r="BK127" i="4"/>
  <c r="BJ127" i="4"/>
  <c r="BK126" i="4"/>
  <c r="BJ126" i="4"/>
  <c r="BJ124" i="4"/>
  <c r="BK123" i="4"/>
  <c r="BJ123" i="4"/>
  <c r="BK122" i="4"/>
  <c r="BJ122" i="4"/>
  <c r="BK121" i="4"/>
  <c r="BJ121" i="4"/>
  <c r="BK120" i="4"/>
  <c r="BJ120" i="4"/>
  <c r="BK119" i="4"/>
  <c r="BJ119" i="4"/>
  <c r="BK116" i="4"/>
  <c r="BJ116" i="4"/>
  <c r="BK115" i="4"/>
  <c r="BJ115" i="4"/>
  <c r="BK114" i="4"/>
  <c r="BJ114" i="4"/>
  <c r="BJ112" i="4"/>
  <c r="BK111" i="4"/>
  <c r="BJ111" i="4"/>
  <c r="BK110" i="4"/>
  <c r="BJ110" i="4"/>
  <c r="BK109" i="4"/>
  <c r="BJ109" i="4"/>
  <c r="BK108" i="4"/>
  <c r="BJ108" i="4"/>
  <c r="BK107" i="4"/>
  <c r="BJ107" i="4"/>
  <c r="BJ104" i="4"/>
  <c r="BJ103" i="4"/>
  <c r="BK102" i="4"/>
  <c r="BJ102" i="4"/>
  <c r="BK101" i="4"/>
  <c r="BJ101" i="4"/>
  <c r="BK99" i="4"/>
  <c r="BJ99" i="4"/>
  <c r="BK98" i="4"/>
  <c r="BK97" i="4"/>
  <c r="BJ97" i="4"/>
  <c r="BK96" i="4"/>
  <c r="BJ96" i="4"/>
  <c r="BK95" i="4"/>
  <c r="BJ95" i="4"/>
  <c r="BK94" i="4"/>
  <c r="BJ94" i="4"/>
  <c r="BK93" i="4"/>
  <c r="BJ93" i="4"/>
  <c r="BK92" i="4"/>
  <c r="BJ92" i="4"/>
  <c r="BK91" i="4"/>
  <c r="BJ91" i="4"/>
  <c r="BK90" i="4"/>
  <c r="BJ90" i="4"/>
  <c r="BJ89" i="4"/>
  <c r="BK88" i="4"/>
  <c r="BJ88" i="4"/>
  <c r="BK87" i="4"/>
  <c r="BJ87" i="4"/>
  <c r="BK86" i="4"/>
  <c r="BJ86" i="4"/>
  <c r="BK84" i="4"/>
  <c r="BJ84" i="4"/>
  <c r="BK83" i="4"/>
  <c r="BJ83" i="4"/>
  <c r="BK82" i="4"/>
  <c r="BJ82" i="4"/>
  <c r="BK81" i="4"/>
  <c r="BJ81" i="4"/>
  <c r="BK80" i="4"/>
  <c r="BJ80" i="4"/>
  <c r="BJ79" i="4"/>
  <c r="BK78" i="4"/>
  <c r="BJ78" i="4"/>
  <c r="BK77" i="4"/>
  <c r="BK76" i="4"/>
  <c r="BJ76" i="4"/>
  <c r="BK75" i="4"/>
  <c r="BJ75" i="4"/>
  <c r="BK74" i="4"/>
  <c r="BJ74" i="4"/>
  <c r="BK73" i="4"/>
  <c r="BJ73" i="4"/>
  <c r="BK72" i="4"/>
  <c r="BJ72" i="4"/>
  <c r="BK71" i="4"/>
  <c r="BJ71" i="4"/>
  <c r="BD70" i="4"/>
  <c r="BB70" i="4"/>
  <c r="BA70" i="4"/>
  <c r="AZ70" i="4"/>
  <c r="AY70" i="4"/>
  <c r="AX70" i="4"/>
  <c r="AW70" i="4"/>
  <c r="AV70" i="4"/>
  <c r="AU70" i="4"/>
  <c r="AT70" i="4"/>
  <c r="AS70" i="4"/>
  <c r="AR70" i="4"/>
  <c r="AQ70" i="4"/>
  <c r="AP70" i="4"/>
  <c r="AO70" i="4"/>
  <c r="AN70" i="4"/>
  <c r="AM70" i="4"/>
  <c r="AL70" i="4"/>
  <c r="AK70" i="4"/>
  <c r="AJ70" i="4"/>
  <c r="AI70" i="4"/>
  <c r="AH70" i="4"/>
  <c r="AG70" i="4"/>
  <c r="AF70" i="4"/>
  <c r="AE70" i="4"/>
  <c r="AD70" i="4"/>
  <c r="AC70" i="4"/>
  <c r="AB70" i="4"/>
  <c r="AA70" i="4"/>
  <c r="Z70" i="4"/>
  <c r="Y70" i="4"/>
  <c r="X70" i="4"/>
  <c r="W70" i="4"/>
  <c r="V70" i="4"/>
  <c r="U70" i="4"/>
  <c r="T70" i="4"/>
  <c r="S70" i="4"/>
  <c r="R70" i="4"/>
  <c r="Q70" i="4"/>
  <c r="P70" i="4"/>
  <c r="O70" i="4"/>
  <c r="N70" i="4"/>
  <c r="M70" i="4"/>
  <c r="L70" i="4"/>
  <c r="K70" i="4"/>
  <c r="BK66" i="4"/>
  <c r="BJ66" i="4"/>
  <c r="BK65" i="4"/>
  <c r="BK64" i="4"/>
  <c r="BJ64" i="4"/>
  <c r="BJ63" i="4"/>
  <c r="BK62" i="4"/>
  <c r="BJ62" i="4"/>
  <c r="BK61" i="4"/>
  <c r="BK59" i="4"/>
  <c r="BJ59" i="4"/>
  <c r="BK58" i="4"/>
  <c r="BJ58" i="4"/>
  <c r="BK57" i="4"/>
  <c r="BK56" i="4"/>
  <c r="BJ56" i="4"/>
  <c r="BK55" i="4"/>
  <c r="BJ55" i="4"/>
  <c r="BK43" i="4"/>
  <c r="K101" i="4" l="1"/>
  <c r="V145" i="4"/>
  <c r="BJ41" i="4"/>
  <c r="U101" i="4"/>
  <c r="BK54" i="4"/>
  <c r="BJ43" i="4"/>
  <c r="BK48" i="4"/>
  <c r="BJ44" i="4"/>
  <c r="BJ49" i="4"/>
  <c r="W124" i="4"/>
  <c r="BK60" i="4"/>
  <c r="AH144" i="4"/>
  <c r="BJ100" i="4"/>
  <c r="BK104" i="4"/>
  <c r="BK112" i="4"/>
  <c r="BK124" i="4"/>
  <c r="BJ169" i="4"/>
  <c r="BJ173" i="4"/>
  <c r="BJ186" i="4"/>
  <c r="BK105" i="4"/>
  <c r="BK113" i="4"/>
  <c r="BK117" i="4"/>
  <c r="BK125" i="4"/>
  <c r="BK149" i="4"/>
  <c r="BK157" i="4"/>
  <c r="BJ178" i="4"/>
  <c r="BJ31" i="4"/>
  <c r="BK100" i="4"/>
  <c r="BJ105" i="4"/>
  <c r="BJ113" i="4"/>
  <c r="BJ117" i="4"/>
  <c r="BJ125" i="4"/>
  <c r="BJ149" i="4"/>
  <c r="BJ157" i="4"/>
  <c r="BK169" i="4"/>
  <c r="BK173" i="4"/>
  <c r="BJ85" i="4"/>
  <c r="BJ106" i="4"/>
  <c r="BJ118" i="4"/>
  <c r="BJ158" i="4"/>
  <c r="BK178" i="4"/>
  <c r="BJ42" i="4"/>
  <c r="AI60" i="4"/>
  <c r="BJ57" i="4"/>
  <c r="BJ77" i="4"/>
  <c r="BK85" i="4"/>
  <c r="BJ98" i="4"/>
  <c r="BK106" i="4"/>
  <c r="BK118" i="4"/>
  <c r="BK158" i="4"/>
  <c r="BJ163" i="4"/>
  <c r="BJ179" i="4"/>
  <c r="BK26" i="4"/>
  <c r="BJ51" i="4"/>
  <c r="N47" i="4"/>
  <c r="BJ36" i="4"/>
  <c r="AI18" i="4"/>
  <c r="BK33" i="4"/>
  <c r="BK51" i="4"/>
  <c r="X24" i="4"/>
  <c r="AA53" i="4"/>
  <c r="M124" i="4"/>
  <c r="AJ167" i="4"/>
  <c r="AK167" i="4"/>
  <c r="M20" i="4"/>
  <c r="BJ48" i="4"/>
  <c r="AA49" i="4"/>
  <c r="BK31" i="4"/>
  <c r="BK22" i="4"/>
  <c r="BJ54" i="4"/>
  <c r="D56" i="4"/>
  <c r="AC108" i="4"/>
  <c r="X18" i="4"/>
  <c r="BJ28" i="4"/>
  <c r="O45" i="4"/>
  <c r="U64" i="4"/>
  <c r="T86" i="4"/>
  <c r="AA125" i="4"/>
  <c r="W129" i="4"/>
  <c r="M130" i="4"/>
  <c r="AA16" i="4"/>
  <c r="AA18" i="4"/>
  <c r="Z166" i="4"/>
  <c r="AE18" i="4"/>
  <c r="D47" i="4"/>
  <c r="M49" i="4"/>
  <c r="Y53" i="4"/>
  <c r="T167" i="4"/>
  <c r="U167" i="4"/>
  <c r="Q169" i="4"/>
  <c r="M80" i="4"/>
  <c r="K102" i="4"/>
  <c r="P108" i="4"/>
  <c r="T114" i="4"/>
  <c r="W167" i="4"/>
  <c r="BJ21" i="4"/>
  <c r="BK41" i="4"/>
  <c r="AE24" i="4"/>
  <c r="BK24" i="4"/>
  <c r="AK47" i="4"/>
  <c r="AE49" i="4"/>
  <c r="O80" i="4"/>
  <c r="Y108" i="4"/>
  <c r="AA167" i="4"/>
  <c r="V177" i="4"/>
  <c r="AJ87" i="4"/>
  <c r="AD87" i="4"/>
  <c r="BJ26" i="4"/>
  <c r="BK39" i="4"/>
  <c r="BJ27" i="4"/>
  <c r="BK30" i="4"/>
  <c r="O37" i="4"/>
  <c r="BK27" i="4"/>
  <c r="BK79" i="4"/>
  <c r="BJ29" i="4"/>
  <c r="BK44" i="4"/>
  <c r="BJ38" i="4"/>
  <c r="BK38" i="4"/>
  <c r="BK29" i="4"/>
  <c r="BJ39" i="4"/>
  <c r="S16" i="4"/>
  <c r="X16" i="4"/>
  <c r="K16" i="4"/>
  <c r="BJ30" i="4"/>
  <c r="AH72" i="4"/>
  <c r="Y72" i="4"/>
  <c r="X72" i="4"/>
  <c r="V72" i="4"/>
  <c r="BK49" i="4"/>
  <c r="BK42" i="4"/>
  <c r="BK63" i="4"/>
  <c r="BK89" i="4"/>
  <c r="AE39" i="4"/>
  <c r="AI53" i="4"/>
  <c r="M45" i="4"/>
  <c r="W50" i="4"/>
  <c r="S64" i="4"/>
  <c r="AJ118" i="4"/>
  <c r="L124" i="4"/>
  <c r="Q137" i="4"/>
  <c r="V167" i="4"/>
  <c r="L171" i="4"/>
  <c r="Q171" i="4"/>
  <c r="V55" i="4"/>
  <c r="S171" i="4"/>
  <c r="O65" i="4"/>
  <c r="AE80" i="4"/>
  <c r="AA89" i="4"/>
  <c r="AJ101" i="4"/>
  <c r="AA124" i="4"/>
  <c r="AE167" i="4"/>
  <c r="W169" i="4"/>
  <c r="AC171" i="4"/>
  <c r="Y177" i="4"/>
  <c r="AB179" i="4"/>
  <c r="K186" i="4"/>
  <c r="BK103" i="4"/>
  <c r="AC20" i="4"/>
  <c r="O53" i="4"/>
  <c r="AK56" i="4"/>
  <c r="AD61" i="4"/>
  <c r="AI124" i="4"/>
  <c r="AB144" i="4"/>
  <c r="AC162" i="4"/>
  <c r="AI167" i="4"/>
  <c r="AC169" i="4"/>
  <c r="AG177" i="4"/>
  <c r="AC160" i="4"/>
  <c r="S118" i="4"/>
  <c r="AJ136" i="4"/>
  <c r="AB169" i="4"/>
  <c r="BJ23" i="4"/>
  <c r="AG52" i="4"/>
  <c r="AP185" i="4"/>
  <c r="AX185" i="4"/>
  <c r="BF185" i="4"/>
  <c r="BJ53" i="4"/>
  <c r="BJ19" i="4"/>
  <c r="BK34" i="4"/>
  <c r="L26" i="4"/>
  <c r="O32" i="4"/>
  <c r="X45" i="4"/>
  <c r="P48" i="4"/>
  <c r="AE62" i="4"/>
  <c r="Q80" i="4"/>
  <c r="N93" i="4"/>
  <c r="L101" i="4"/>
  <c r="M102" i="4"/>
  <c r="U107" i="4"/>
  <c r="N123" i="4"/>
  <c r="R130" i="4"/>
  <c r="U138" i="4"/>
  <c r="AA147" i="4"/>
  <c r="AE169" i="4"/>
  <c r="L181" i="4"/>
  <c r="AQ185" i="4"/>
  <c r="AQ187" i="4" s="1"/>
  <c r="AY185" i="4"/>
  <c r="AY187" i="4" s="1"/>
  <c r="BG185" i="4"/>
  <c r="BJ34" i="4"/>
  <c r="N32" i="4"/>
  <c r="BK14" i="4"/>
  <c r="BK19" i="4"/>
  <c r="BJ35" i="4"/>
  <c r="BJ40" i="4"/>
  <c r="AK15" i="4"/>
  <c r="U18" i="4"/>
  <c r="D20" i="4"/>
  <c r="P26" i="4"/>
  <c r="P32" i="4"/>
  <c r="AJ45" i="4"/>
  <c r="BK45" i="4"/>
  <c r="BK46" i="4"/>
  <c r="U48" i="4"/>
  <c r="BK50" i="4"/>
  <c r="K53" i="4"/>
  <c r="Y80" i="4"/>
  <c r="AK85" i="4"/>
  <c r="Q93" i="4"/>
  <c r="O101" i="4"/>
  <c r="AD102" i="4"/>
  <c r="U123" i="4"/>
  <c r="AE130" i="4"/>
  <c r="AE138" i="4"/>
  <c r="AB139" i="4"/>
  <c r="AH154" i="4"/>
  <c r="N157" i="4"/>
  <c r="N169" i="4"/>
  <c r="AJ169" i="4"/>
  <c r="M170" i="4"/>
  <c r="U171" i="4"/>
  <c r="Y173" i="4"/>
  <c r="T181" i="4"/>
  <c r="BK23" i="4"/>
  <c r="BK20" i="4"/>
  <c r="BK25" i="4"/>
  <c r="BK35" i="4"/>
  <c r="BK40" i="4"/>
  <c r="BJ60" i="4"/>
  <c r="BD67" i="4"/>
  <c r="W18" i="4"/>
  <c r="O24" i="4"/>
  <c r="U26" i="4"/>
  <c r="Y32" i="4"/>
  <c r="BK37" i="4"/>
  <c r="M53" i="4"/>
  <c r="AC80" i="4"/>
  <c r="R101" i="4"/>
  <c r="AF102" i="4"/>
  <c r="AD123" i="4"/>
  <c r="X166" i="4"/>
  <c r="AG167" i="4"/>
  <c r="O169" i="4"/>
  <c r="V171" i="4"/>
  <c r="AS185" i="4"/>
  <c r="AS187" i="4" s="1"/>
  <c r="BA185" i="4"/>
  <c r="BI185" i="4"/>
  <c r="AE186" i="4"/>
  <c r="BJ47" i="4"/>
  <c r="AF32" i="4"/>
  <c r="BK32" i="4"/>
  <c r="BJ52" i="4"/>
  <c r="BK21" i="4"/>
  <c r="BK36" i="4"/>
  <c r="BK47" i="4"/>
  <c r="BK52" i="4"/>
  <c r="BJ61" i="4"/>
  <c r="BJ65" i="4"/>
  <c r="Y24" i="4"/>
  <c r="BK28" i="4"/>
  <c r="AG32" i="4"/>
  <c r="AD39" i="4"/>
  <c r="AG51" i="4"/>
  <c r="W53" i="4"/>
  <c r="AC56" i="4"/>
  <c r="L79" i="4"/>
  <c r="AH80" i="4"/>
  <c r="O82" i="4"/>
  <c r="AH101" i="4"/>
  <c r="K136" i="4"/>
  <c r="S169" i="4"/>
  <c r="N183" i="4"/>
  <c r="BJ22" i="4"/>
  <c r="BK53" i="4"/>
  <c r="BJ16" i="4"/>
  <c r="D52" i="4"/>
  <c r="T61" i="4"/>
  <c r="O79" i="4"/>
  <c r="AG82" i="4"/>
  <c r="AA136" i="4"/>
  <c r="T175" i="4"/>
  <c r="AE183" i="4"/>
  <c r="BJ14" i="4"/>
  <c r="AT67" i="4"/>
  <c r="AH28" i="4"/>
  <c r="AC28" i="4"/>
  <c r="U28" i="4"/>
  <c r="M28" i="4"/>
  <c r="L28" i="4"/>
  <c r="D28" i="4"/>
  <c r="AB28" i="4"/>
  <c r="AB15" i="4"/>
  <c r="BK15" i="4"/>
  <c r="L20" i="4"/>
  <c r="AG20" i="4"/>
  <c r="S26" i="4"/>
  <c r="AD37" i="4"/>
  <c r="AJ37" i="4"/>
  <c r="Y37" i="4"/>
  <c r="S37" i="4"/>
  <c r="AH29" i="4"/>
  <c r="AC29" i="4"/>
  <c r="D29" i="4"/>
  <c r="Y29" i="4"/>
  <c r="AK29" i="4"/>
  <c r="BJ45" i="4"/>
  <c r="AD17" i="4"/>
  <c r="AR67" i="4"/>
  <c r="AZ67" i="4"/>
  <c r="BK17" i="4"/>
  <c r="Q20" i="4"/>
  <c r="BJ32" i="4"/>
  <c r="BJ33" i="4"/>
  <c r="AC37" i="4"/>
  <c r="AI29" i="4"/>
  <c r="BK16" i="4"/>
  <c r="BJ37" i="4"/>
  <c r="AD23" i="4"/>
  <c r="AF23" i="4"/>
  <c r="AI44" i="4"/>
  <c r="L44" i="4"/>
  <c r="AK44" i="4"/>
  <c r="T44" i="4"/>
  <c r="N44" i="4"/>
  <c r="AJ59" i="4"/>
  <c r="U59" i="4"/>
  <c r="P59" i="4"/>
  <c r="S20" i="4"/>
  <c r="AQ67" i="4"/>
  <c r="BJ46" i="4"/>
  <c r="BJ50" i="4"/>
  <c r="P16" i="4"/>
  <c r="AH18" i="4"/>
  <c r="AG18" i="4"/>
  <c r="D18" i="4"/>
  <c r="AJ18" i="4"/>
  <c r="Y20" i="4"/>
  <c r="N23" i="4"/>
  <c r="AF44" i="4"/>
  <c r="S60" i="4"/>
  <c r="K60" i="4"/>
  <c r="AE60" i="4"/>
  <c r="D60" i="4"/>
  <c r="AD60" i="4"/>
  <c r="W60" i="4"/>
  <c r="Q60" i="4"/>
  <c r="M60" i="4"/>
  <c r="W16" i="4"/>
  <c r="BB67" i="4"/>
  <c r="X23" i="4"/>
  <c r="AH26" i="4"/>
  <c r="K26" i="4"/>
  <c r="AE26" i="4"/>
  <c r="AB26" i="4"/>
  <c r="R35" i="4"/>
  <c r="AA35" i="4"/>
  <c r="T20" i="4"/>
  <c r="O20" i="4"/>
  <c r="AE20" i="4"/>
  <c r="AD29" i="4"/>
  <c r="Q32" i="4"/>
  <c r="Q45" i="4"/>
  <c r="X48" i="4"/>
  <c r="P52" i="4"/>
  <c r="X56" i="4"/>
  <c r="R65" i="4"/>
  <c r="W72" i="4"/>
  <c r="U76" i="4"/>
  <c r="T80" i="4"/>
  <c r="U82" i="4"/>
  <c r="X85" i="4"/>
  <c r="AD98" i="4"/>
  <c r="AA103" i="4"/>
  <c r="Q108" i="4"/>
  <c r="W118" i="4"/>
  <c r="AE123" i="4"/>
  <c r="W125" i="4"/>
  <c r="O130" i="4"/>
  <c r="AH130" i="4"/>
  <c r="Y134" i="4"/>
  <c r="W138" i="4"/>
  <c r="AG147" i="4"/>
  <c r="U166" i="4"/>
  <c r="S170" i="4"/>
  <c r="S183" i="4"/>
  <c r="BJ25" i="4"/>
  <c r="U32" i="4"/>
  <c r="T34" i="4"/>
  <c r="S45" i="4"/>
  <c r="O50" i="4"/>
  <c r="U52" i="4"/>
  <c r="Y56" i="4"/>
  <c r="W65" i="4"/>
  <c r="Y71" i="4"/>
  <c r="AK76" i="4"/>
  <c r="W80" i="4"/>
  <c r="Z82" i="4"/>
  <c r="T107" i="4"/>
  <c r="S108" i="4"/>
  <c r="X110" i="4"/>
  <c r="AE118" i="4"/>
  <c r="AI123" i="4"/>
  <c r="Y125" i="4"/>
  <c r="Q130" i="4"/>
  <c r="AI130" i="4"/>
  <c r="Z134" i="4"/>
  <c r="L137" i="4"/>
  <c r="AC138" i="4"/>
  <c r="AC154" i="4"/>
  <c r="V166" i="4"/>
  <c r="T173" i="4"/>
  <c r="AI66" i="4"/>
  <c r="AG132" i="4"/>
  <c r="AC134" i="4"/>
  <c r="D32" i="4"/>
  <c r="AD32" i="4"/>
  <c r="Y45" i="4"/>
  <c r="Q47" i="4"/>
  <c r="AD50" i="4"/>
  <c r="AK53" i="4"/>
  <c r="AG56" i="4"/>
  <c r="AI72" i="4"/>
  <c r="L80" i="4"/>
  <c r="Z80" i="4"/>
  <c r="AJ82" i="4"/>
  <c r="Y87" i="4"/>
  <c r="Y107" i="4"/>
  <c r="AA108" i="4"/>
  <c r="U124" i="4"/>
  <c r="AG125" i="4"/>
  <c r="V129" i="4"/>
  <c r="W130" i="4"/>
  <c r="AE134" i="4"/>
  <c r="V137" i="4"/>
  <c r="K142" i="4"/>
  <c r="T144" i="4"/>
  <c r="AC157" i="4"/>
  <c r="M158" i="4"/>
  <c r="Y166" i="4"/>
  <c r="Y167" i="4"/>
  <c r="AA169" i="4"/>
  <c r="U172" i="4"/>
  <c r="AA173" i="4"/>
  <c r="U175" i="4"/>
  <c r="W177" i="4"/>
  <c r="V181" i="4"/>
  <c r="W184" i="4"/>
  <c r="AE32" i="4"/>
  <c r="AH38" i="4"/>
  <c r="D45" i="4"/>
  <c r="AB45" i="4"/>
  <c r="Y73" i="4"/>
  <c r="AH92" i="4"/>
  <c r="M104" i="4"/>
  <c r="Z107" i="4"/>
  <c r="AE113" i="4"/>
  <c r="AG122" i="4"/>
  <c r="Y130" i="4"/>
  <c r="AH134" i="4"/>
  <c r="AC137" i="4"/>
  <c r="L142" i="4"/>
  <c r="U158" i="4"/>
  <c r="AC173" i="4"/>
  <c r="X184" i="4"/>
  <c r="Y39" i="4"/>
  <c r="AI45" i="4"/>
  <c r="AA73" i="4"/>
  <c r="N80" i="4"/>
  <c r="AD80" i="4"/>
  <c r="AK87" i="4"/>
  <c r="X104" i="4"/>
  <c r="O123" i="4"/>
  <c r="Z124" i="4"/>
  <c r="Y129" i="4"/>
  <c r="K130" i="4"/>
  <c r="AA130" i="4"/>
  <c r="M134" i="4"/>
  <c r="AF137" i="4"/>
  <c r="S142" i="4"/>
  <c r="AG144" i="4"/>
  <c r="AC158" i="4"/>
  <c r="AE166" i="4"/>
  <c r="AD167" i="4"/>
  <c r="AD173" i="4"/>
  <c r="AC177" i="4"/>
  <c r="AL185" i="4"/>
  <c r="AT185" i="4"/>
  <c r="BB185" i="4"/>
  <c r="AB73" i="4"/>
  <c r="AK104" i="4"/>
  <c r="L130" i="4"/>
  <c r="AC130" i="4"/>
  <c r="O134" i="4"/>
  <c r="T142" i="4"/>
  <c r="U159" i="4"/>
  <c r="AI166" i="4"/>
  <c r="AK173" i="4"/>
  <c r="U185" i="4"/>
  <c r="AJ61" i="4"/>
  <c r="AE73" i="4"/>
  <c r="P134" i="4"/>
  <c r="AI177" i="4"/>
  <c r="O183" i="4"/>
  <c r="V185" i="4"/>
  <c r="AU67" i="4"/>
  <c r="AF16" i="4"/>
  <c r="AI16" i="4"/>
  <c r="Q16" i="4"/>
  <c r="AD16" i="4"/>
  <c r="N16" i="4"/>
  <c r="AC16" i="4"/>
  <c r="M16" i="4"/>
  <c r="AA14" i="4"/>
  <c r="W14" i="4"/>
  <c r="Q14" i="4"/>
  <c r="BJ20" i="4"/>
  <c r="AF30" i="4"/>
  <c r="AG30" i="4"/>
  <c r="D30" i="4"/>
  <c r="BJ18" i="4"/>
  <c r="BK18" i="4"/>
  <c r="K14" i="4"/>
  <c r="AI54" i="4"/>
  <c r="AA54" i="4"/>
  <c r="Z54" i="4"/>
  <c r="AF14" i="4"/>
  <c r="BI67" i="4"/>
  <c r="AK42" i="4"/>
  <c r="AD42" i="4"/>
  <c r="V42" i="4"/>
  <c r="Y19" i="4"/>
  <c r="AJ19" i="4"/>
  <c r="AB19" i="4"/>
  <c r="AM67" i="4"/>
  <c r="BC67" i="4"/>
  <c r="BJ15" i="4"/>
  <c r="V25" i="4"/>
  <c r="Z25" i="4"/>
  <c r="AY67" i="4"/>
  <c r="AI31" i="4"/>
  <c r="AK31" i="4"/>
  <c r="N31" i="4"/>
  <c r="AF57" i="4"/>
  <c r="V57" i="4"/>
  <c r="T57" i="4"/>
  <c r="AK57" i="4"/>
  <c r="Q57" i="4"/>
  <c r="AJ57" i="4"/>
  <c r="AE57" i="4"/>
  <c r="X57" i="4"/>
  <c r="D57" i="4"/>
  <c r="AB63" i="4"/>
  <c r="Z63" i="4"/>
  <c r="Y63" i="4"/>
  <c r="T63" i="4"/>
  <c r="BG67" i="4"/>
  <c r="AC18" i="4"/>
  <c r="BJ24" i="4"/>
  <c r="T18" i="4"/>
  <c r="AD18" i="4"/>
  <c r="R21" i="4"/>
  <c r="AE27" i="4"/>
  <c r="X27" i="4"/>
  <c r="D27" i="4"/>
  <c r="M31" i="4"/>
  <c r="AB31" i="4"/>
  <c r="AP67" i="4"/>
  <c r="AX67" i="4"/>
  <c r="V18" i="4"/>
  <c r="AF18" i="4"/>
  <c r="AH20" i="4"/>
  <c r="AK20" i="4"/>
  <c r="AA20" i="4"/>
  <c r="AJ31" i="4"/>
  <c r="BF67" i="4"/>
  <c r="AN67" i="4"/>
  <c r="AV67" i="4"/>
  <c r="Y57" i="4"/>
  <c r="AD36" i="4"/>
  <c r="AG36" i="4"/>
  <c r="AD57" i="4"/>
  <c r="AC62" i="4"/>
  <c r="AB62" i="4"/>
  <c r="Y62" i="4"/>
  <c r="T62" i="4"/>
  <c r="S62" i="4"/>
  <c r="N62" i="4"/>
  <c r="AD62" i="4"/>
  <c r="D62" i="4"/>
  <c r="AJ35" i="4"/>
  <c r="AC39" i="4"/>
  <c r="M44" i="4"/>
  <c r="AG44" i="4"/>
  <c r="Q48" i="4"/>
  <c r="Y49" i="4"/>
  <c r="V50" i="4"/>
  <c r="L53" i="4"/>
  <c r="X53" i="4"/>
  <c r="AJ53" i="4"/>
  <c r="U56" i="4"/>
  <c r="N59" i="4"/>
  <c r="X60" i="4"/>
  <c r="Q64" i="4"/>
  <c r="P65" i="4"/>
  <c r="W71" i="4"/>
  <c r="Q74" i="4"/>
  <c r="AC74" i="4"/>
  <c r="T76" i="4"/>
  <c r="AF76" i="4"/>
  <c r="W85" i="4"/>
  <c r="AI85" i="4"/>
  <c r="U92" i="4"/>
  <c r="Y98" i="4"/>
  <c r="AG102" i="4"/>
  <c r="W104" i="4"/>
  <c r="AI104" i="4"/>
  <c r="Y115" i="4"/>
  <c r="T123" i="4"/>
  <c r="AG123" i="4"/>
  <c r="Y124" i="4"/>
  <c r="X129" i="4"/>
  <c r="AD131" i="4"/>
  <c r="U137" i="4"/>
  <c r="AE137" i="4"/>
  <c r="Q145" i="4"/>
  <c r="AC153" i="4"/>
  <c r="L157" i="4"/>
  <c r="Y157" i="4"/>
  <c r="T159" i="4"/>
  <c r="U160" i="4"/>
  <c r="AA179" i="4"/>
  <c r="S181" i="4"/>
  <c r="S184" i="4"/>
  <c r="T185" i="4"/>
  <c r="T74" i="4"/>
  <c r="AD74" i="4"/>
  <c r="AE131" i="4"/>
  <c r="AB151" i="4"/>
  <c r="AE153" i="4"/>
  <c r="K74" i="4"/>
  <c r="U74" i="4"/>
  <c r="AE74" i="4"/>
  <c r="V76" i="4"/>
  <c r="Y85" i="4"/>
  <c r="AC94" i="4"/>
  <c r="AK98" i="4"/>
  <c r="AG103" i="4"/>
  <c r="N104" i="4"/>
  <c r="Y104" i="4"/>
  <c r="AI110" i="4"/>
  <c r="V123" i="4"/>
  <c r="AB129" i="4"/>
  <c r="AF131" i="4"/>
  <c r="M137" i="4"/>
  <c r="W137" i="4"/>
  <c r="AG137" i="4"/>
  <c r="AF139" i="4"/>
  <c r="Q141" i="4"/>
  <c r="W145" i="4"/>
  <c r="AC151" i="4"/>
  <c r="AF153" i="4"/>
  <c r="O157" i="4"/>
  <c r="AD157" i="4"/>
  <c r="V159" i="4"/>
  <c r="AI179" i="4"/>
  <c r="V26" i="4"/>
  <c r="AK28" i="4"/>
  <c r="X29" i="4"/>
  <c r="V32" i="4"/>
  <c r="AB38" i="4"/>
  <c r="AG39" i="4"/>
  <c r="U44" i="4"/>
  <c r="AC45" i="4"/>
  <c r="AC47" i="4"/>
  <c r="AF48" i="4"/>
  <c r="AF49" i="4"/>
  <c r="AE50" i="4"/>
  <c r="AC52" i="4"/>
  <c r="P53" i="4"/>
  <c r="AB53" i="4"/>
  <c r="AB56" i="4"/>
  <c r="V59" i="4"/>
  <c r="N60" i="4"/>
  <c r="AG60" i="4"/>
  <c r="P61" i="4"/>
  <c r="W64" i="4"/>
  <c r="X65" i="4"/>
  <c r="AE72" i="4"/>
  <c r="L74" i="4"/>
  <c r="V74" i="4"/>
  <c r="AF74" i="4"/>
  <c r="W76" i="4"/>
  <c r="T79" i="4"/>
  <c r="AA85" i="4"/>
  <c r="AE86" i="4"/>
  <c r="AK94" i="4"/>
  <c r="W101" i="4"/>
  <c r="S102" i="4"/>
  <c r="AJ103" i="4"/>
  <c r="O104" i="4"/>
  <c r="AA104" i="4"/>
  <c r="AD108" i="4"/>
  <c r="AG117" i="4"/>
  <c r="AE122" i="4"/>
  <c r="W123" i="4"/>
  <c r="O124" i="4"/>
  <c r="AF124" i="4"/>
  <c r="AJ125" i="4"/>
  <c r="AC129" i="4"/>
  <c r="T131" i="4"/>
  <c r="AG131" i="4"/>
  <c r="R134" i="4"/>
  <c r="AI134" i="4"/>
  <c r="N137" i="4"/>
  <c r="X137" i="4"/>
  <c r="AI137" i="4"/>
  <c r="U141" i="4"/>
  <c r="M142" i="4"/>
  <c r="AF145" i="4"/>
  <c r="AD151" i="4"/>
  <c r="T153" i="4"/>
  <c r="AG153" i="4"/>
  <c r="P157" i="4"/>
  <c r="AF157" i="4"/>
  <c r="AB159" i="4"/>
  <c r="W161" i="4"/>
  <c r="AF166" i="4"/>
  <c r="U169" i="4"/>
  <c r="AG169" i="4"/>
  <c r="AA171" i="4"/>
  <c r="AI173" i="4"/>
  <c r="AC175" i="4"/>
  <c r="K179" i="4"/>
  <c r="AJ179" i="4"/>
  <c r="AA181" i="4"/>
  <c r="AO185" i="4"/>
  <c r="AW185" i="4"/>
  <c r="BE185" i="4"/>
  <c r="Y185" i="4"/>
  <c r="AG43" i="4"/>
  <c r="X44" i="4"/>
  <c r="AG48" i="4"/>
  <c r="P49" i="4"/>
  <c r="AI49" i="4"/>
  <c r="Q53" i="4"/>
  <c r="AC53" i="4"/>
  <c r="X59" i="4"/>
  <c r="AG64" i="4"/>
  <c r="AC66" i="4"/>
  <c r="O71" i="4"/>
  <c r="AF72" i="4"/>
  <c r="M74" i="4"/>
  <c r="W74" i="4"/>
  <c r="AG74" i="4"/>
  <c r="AB76" i="4"/>
  <c r="W79" i="4"/>
  <c r="V80" i="4"/>
  <c r="AI80" i="4"/>
  <c r="K82" i="4"/>
  <c r="AC85" i="4"/>
  <c r="AH86" i="4"/>
  <c r="P89" i="4"/>
  <c r="AK96" i="4"/>
  <c r="Z101" i="4"/>
  <c r="V102" i="4"/>
  <c r="AK103" i="4"/>
  <c r="P104" i="4"/>
  <c r="AC104" i="4"/>
  <c r="Y105" i="4"/>
  <c r="O108" i="4"/>
  <c r="AK108" i="4"/>
  <c r="AK117" i="4"/>
  <c r="K118" i="4"/>
  <c r="W121" i="4"/>
  <c r="AF122" i="4"/>
  <c r="X123" i="4"/>
  <c r="P124" i="4"/>
  <c r="AG124" i="4"/>
  <c r="AK125" i="4"/>
  <c r="T129" i="4"/>
  <c r="AD129" i="4"/>
  <c r="X130" i="4"/>
  <c r="U131" i="4"/>
  <c r="AF132" i="4"/>
  <c r="W134" i="4"/>
  <c r="AJ134" i="4"/>
  <c r="O137" i="4"/>
  <c r="Y137" i="4"/>
  <c r="AJ137" i="4"/>
  <c r="V141" i="4"/>
  <c r="Q142" i="4"/>
  <c r="AJ145" i="4"/>
  <c r="V153" i="4"/>
  <c r="AK153" i="4"/>
  <c r="T157" i="4"/>
  <c r="AG157" i="4"/>
  <c r="AD159" i="4"/>
  <c r="Y161" i="4"/>
  <c r="U163" i="4"/>
  <c r="AG166" i="4"/>
  <c r="AC167" i="4"/>
  <c r="V169" i="4"/>
  <c r="AI169" i="4"/>
  <c r="AB171" i="4"/>
  <c r="AJ173" i="4"/>
  <c r="AD175" i="4"/>
  <c r="O176" i="4"/>
  <c r="AJ177" i="4"/>
  <c r="L179" i="4"/>
  <c r="AB181" i="4"/>
  <c r="AD183" i="4"/>
  <c r="K185" i="4"/>
  <c r="AC185" i="4"/>
  <c r="AC26" i="4"/>
  <c r="AB29" i="4"/>
  <c r="AC32" i="4"/>
  <c r="D35" i="4"/>
  <c r="D39" i="4"/>
  <c r="D44" i="4"/>
  <c r="Y44" i="4"/>
  <c r="D48" i="4"/>
  <c r="AK48" i="4"/>
  <c r="Q49" i="4"/>
  <c r="AJ49" i="4"/>
  <c r="Z51" i="4"/>
  <c r="D53" i="4"/>
  <c r="S53" i="4"/>
  <c r="AF53" i="4"/>
  <c r="AF56" i="4"/>
  <c r="AC59" i="4"/>
  <c r="AB61" i="4"/>
  <c r="AI64" i="4"/>
  <c r="Q71" i="4"/>
  <c r="AG72" i="4"/>
  <c r="N74" i="4"/>
  <c r="X74" i="4"/>
  <c r="AI74" i="4"/>
  <c r="AC76" i="4"/>
  <c r="AB79" i="4"/>
  <c r="AE85" i="4"/>
  <c r="AK86" i="4"/>
  <c r="AG101" i="4"/>
  <c r="W102" i="4"/>
  <c r="Q104" i="4"/>
  <c r="AE104" i="4"/>
  <c r="AJ105" i="4"/>
  <c r="M123" i="4"/>
  <c r="AC123" i="4"/>
  <c r="R124" i="4"/>
  <c r="U129" i="4"/>
  <c r="AE129" i="4"/>
  <c r="V131" i="4"/>
  <c r="X134" i="4"/>
  <c r="P137" i="4"/>
  <c r="AA137" i="4"/>
  <c r="AE141" i="4"/>
  <c r="AK145" i="4"/>
  <c r="W153" i="4"/>
  <c r="Z154" i="4"/>
  <c r="U157" i="4"/>
  <c r="AI157" i="4"/>
  <c r="S179" i="4"/>
  <c r="AI181" i="4"/>
  <c r="AR185" i="4"/>
  <c r="AZ185" i="4"/>
  <c r="BH185" i="4"/>
  <c r="L185" i="4"/>
  <c r="AD185" i="4"/>
  <c r="W39" i="4"/>
  <c r="AB44" i="4"/>
  <c r="D49" i="4"/>
  <c r="V49" i="4"/>
  <c r="U53" i="4"/>
  <c r="AG53" i="4"/>
  <c r="AK59" i="4"/>
  <c r="D64" i="4"/>
  <c r="S71" i="4"/>
  <c r="O74" i="4"/>
  <c r="Y74" i="4"/>
  <c r="AJ74" i="4"/>
  <c r="AD76" i="4"/>
  <c r="U85" i="4"/>
  <c r="AF85" i="4"/>
  <c r="U104" i="4"/>
  <c r="AF104" i="4"/>
  <c r="W131" i="4"/>
  <c r="AJ141" i="4"/>
  <c r="X153" i="4"/>
  <c r="W157" i="4"/>
  <c r="M169" i="4"/>
  <c r="Y169" i="4"/>
  <c r="AK169" i="4"/>
  <c r="K170" i="4"/>
  <c r="O171" i="4"/>
  <c r="AE171" i="4"/>
  <c r="W173" i="4"/>
  <c r="T179" i="4"/>
  <c r="K181" i="4"/>
  <c r="AJ181" i="4"/>
  <c r="AI183" i="4"/>
  <c r="M185" i="4"/>
  <c r="AE185" i="4"/>
  <c r="W49" i="4"/>
  <c r="U71" i="4"/>
  <c r="P74" i="4"/>
  <c r="AA74" i="4"/>
  <c r="AE76" i="4"/>
  <c r="V85" i="4"/>
  <c r="AG85" i="4"/>
  <c r="K104" i="4"/>
  <c r="V104" i="4"/>
  <c r="AG104" i="4"/>
  <c r="AC131" i="4"/>
  <c r="T137" i="4"/>
  <c r="AD137" i="4"/>
  <c r="AK141" i="4"/>
  <c r="AB153" i="4"/>
  <c r="K157" i="4"/>
  <c r="X157" i="4"/>
  <c r="V179" i="4"/>
  <c r="P185" i="4"/>
  <c r="AI185" i="4"/>
  <c r="AJ83" i="4"/>
  <c r="AK83" i="4"/>
  <c r="Y83" i="4"/>
  <c r="O83" i="4"/>
  <c r="AI83" i="4"/>
  <c r="X83" i="4"/>
  <c r="N83" i="4"/>
  <c r="AG83" i="4"/>
  <c r="W83" i="4"/>
  <c r="M83" i="4"/>
  <c r="AF83" i="4"/>
  <c r="V83" i="4"/>
  <c r="K83" i="4"/>
  <c r="AD83" i="4"/>
  <c r="S83" i="4"/>
  <c r="AC83" i="4"/>
  <c r="Q83" i="4"/>
  <c r="AE83" i="4"/>
  <c r="AA83" i="4"/>
  <c r="U83" i="4"/>
  <c r="P83" i="4"/>
  <c r="AL67" i="4"/>
  <c r="BE67" i="4"/>
  <c r="BH67" i="4"/>
  <c r="BJ17" i="4"/>
  <c r="X17" i="4"/>
  <c r="T17" i="4"/>
  <c r="AF17" i="4"/>
  <c r="K17" i="4"/>
  <c r="Z17" i="4"/>
  <c r="S17" i="4"/>
  <c r="R17" i="4"/>
  <c r="AJ17" i="4"/>
  <c r="P17" i="4"/>
  <c r="AB17" i="4"/>
  <c r="BJ160" i="4"/>
  <c r="L17" i="4"/>
  <c r="AH78" i="4"/>
  <c r="AJ78" i="4"/>
  <c r="AA78" i="4"/>
  <c r="Q78" i="4"/>
  <c r="AI78" i="4"/>
  <c r="Y78" i="4"/>
  <c r="P78" i="4"/>
  <c r="AG78" i="4"/>
  <c r="X78" i="4"/>
  <c r="O78" i="4"/>
  <c r="AF78" i="4"/>
  <c r="W78" i="4"/>
  <c r="N78" i="4"/>
  <c r="AC78" i="4"/>
  <c r="T78" i="4"/>
  <c r="K78" i="4"/>
  <c r="AD78" i="4"/>
  <c r="AB78" i="4"/>
  <c r="V78" i="4"/>
  <c r="U78" i="4"/>
  <c r="S78" i="4"/>
  <c r="M78" i="4"/>
  <c r="AK78" i="4"/>
  <c r="L78" i="4"/>
  <c r="AE78" i="4"/>
  <c r="AA15" i="4"/>
  <c r="AF15" i="4"/>
  <c r="X15" i="4"/>
  <c r="AH15" i="4"/>
  <c r="U15" i="4"/>
  <c r="Y14" i="4"/>
  <c r="W34" i="4"/>
  <c r="AF22" i="4"/>
  <c r="AK22" i="4"/>
  <c r="D22" i="4"/>
  <c r="AG22" i="4"/>
  <c r="AC22" i="4"/>
  <c r="Q22" i="4"/>
  <c r="M22" i="4"/>
  <c r="AD34" i="4"/>
  <c r="AI14" i="4"/>
  <c r="D16" i="4"/>
  <c r="U16" i="4"/>
  <c r="L19" i="4"/>
  <c r="U22" i="4"/>
  <c r="AJ24" i="4"/>
  <c r="AD24" i="4"/>
  <c r="S24" i="4"/>
  <c r="D24" i="4"/>
  <c r="AC24" i="4"/>
  <c r="Q24" i="4"/>
  <c r="AA24" i="4"/>
  <c r="P24" i="4"/>
  <c r="AG24" i="4"/>
  <c r="W24" i="4"/>
  <c r="M24" i="4"/>
  <c r="AF24" i="4"/>
  <c r="V24" i="4"/>
  <c r="AI24" i="4"/>
  <c r="AE40" i="4"/>
  <c r="D40" i="4"/>
  <c r="AG40" i="4"/>
  <c r="AF40" i="4"/>
  <c r="Y40" i="4"/>
  <c r="X40" i="4"/>
  <c r="Q40" i="4"/>
  <c r="P40" i="4"/>
  <c r="AK14" i="4"/>
  <c r="AS67" i="4"/>
  <c r="BA67" i="4"/>
  <c r="AJ16" i="4"/>
  <c r="AK16" i="4"/>
  <c r="Y16" i="4"/>
  <c r="O16" i="4"/>
  <c r="V16" i="4"/>
  <c r="AG16" i="4"/>
  <c r="T19" i="4"/>
  <c r="Y22" i="4"/>
  <c r="AK24" i="4"/>
  <c r="AJ106" i="4"/>
  <c r="AA106" i="4"/>
  <c r="AK106" i="4"/>
  <c r="Y106" i="4"/>
  <c r="AI106" i="4"/>
  <c r="X106" i="4"/>
  <c r="AG106" i="4"/>
  <c r="W106" i="4"/>
  <c r="AF106" i="4"/>
  <c r="V106" i="4"/>
  <c r="AE106" i="4"/>
  <c r="U106" i="4"/>
  <c r="AD106" i="4"/>
  <c r="AC106" i="4"/>
  <c r="AI23" i="4"/>
  <c r="V23" i="4"/>
  <c r="AK23" i="4"/>
  <c r="U23" i="4"/>
  <c r="AJ23" i="4"/>
  <c r="T23" i="4"/>
  <c r="AC23" i="4"/>
  <c r="M23" i="4"/>
  <c r="AB23" i="4"/>
  <c r="L23" i="4"/>
  <c r="AD21" i="4"/>
  <c r="Z21" i="4"/>
  <c r="AK34" i="4"/>
  <c r="AC34" i="4"/>
  <c r="S34" i="4"/>
  <c r="AB34" i="4"/>
  <c r="P34" i="4"/>
  <c r="AA34" i="4"/>
  <c r="O34" i="4"/>
  <c r="AJ34" i="4"/>
  <c r="X34" i="4"/>
  <c r="N34" i="4"/>
  <c r="AF34" i="4"/>
  <c r="V34" i="4"/>
  <c r="L34" i="4"/>
  <c r="AE34" i="4"/>
  <c r="U34" i="4"/>
  <c r="K34" i="4"/>
  <c r="O21" i="4"/>
  <c r="P23" i="4"/>
  <c r="U24" i="4"/>
  <c r="M34" i="4"/>
  <c r="Y28" i="4"/>
  <c r="AC31" i="4"/>
  <c r="T36" i="4"/>
  <c r="AJ36" i="4"/>
  <c r="P37" i="4"/>
  <c r="AA37" i="4"/>
  <c r="AK37" i="4"/>
  <c r="W42" i="4"/>
  <c r="AD47" i="4"/>
  <c r="Q52" i="4"/>
  <c r="AD52" i="4"/>
  <c r="Y55" i="4"/>
  <c r="Z66" i="4"/>
  <c r="AH135" i="4"/>
  <c r="AD135" i="4"/>
  <c r="U135" i="4"/>
  <c r="AI135" i="4"/>
  <c r="Y135" i="4"/>
  <c r="P135" i="4"/>
  <c r="AE135" i="4"/>
  <c r="S135" i="4"/>
  <c r="AC135" i="4"/>
  <c r="Q135" i="4"/>
  <c r="AB135" i="4"/>
  <c r="O135" i="4"/>
  <c r="AA135" i="4"/>
  <c r="N135" i="4"/>
  <c r="AK135" i="4"/>
  <c r="X135" i="4"/>
  <c r="M135" i="4"/>
  <c r="AJ135" i="4"/>
  <c r="W135" i="4"/>
  <c r="AG135" i="4"/>
  <c r="V135" i="4"/>
  <c r="AH149" i="4"/>
  <c r="AB149" i="4"/>
  <c r="AG149" i="4"/>
  <c r="AF149" i="4"/>
  <c r="AI149" i="4"/>
  <c r="AE149" i="4"/>
  <c r="AD149" i="4"/>
  <c r="AC149" i="4"/>
  <c r="AA149" i="4"/>
  <c r="T26" i="4"/>
  <c r="AD26" i="4"/>
  <c r="P27" i="4"/>
  <c r="K28" i="4"/>
  <c r="AA28" i="4"/>
  <c r="AA29" i="4"/>
  <c r="AJ29" i="4"/>
  <c r="L31" i="4"/>
  <c r="AD31" i="4"/>
  <c r="D36" i="4"/>
  <c r="V36" i="4"/>
  <c r="AK36" i="4"/>
  <c r="Q37" i="4"/>
  <c r="AB37" i="4"/>
  <c r="AA38" i="4"/>
  <c r="X42" i="4"/>
  <c r="V44" i="4"/>
  <c r="AJ44" i="4"/>
  <c r="P45" i="4"/>
  <c r="AA45" i="4"/>
  <c r="AK45" i="4"/>
  <c r="M47" i="4"/>
  <c r="AG47" i="4"/>
  <c r="T48" i="4"/>
  <c r="AJ48" i="4"/>
  <c r="O49" i="4"/>
  <c r="X49" i="4"/>
  <c r="AG49" i="4"/>
  <c r="AH51" i="4"/>
  <c r="T52" i="4"/>
  <c r="AF52" i="4"/>
  <c r="D55" i="4"/>
  <c r="AC55" i="4"/>
  <c r="U57" i="4"/>
  <c r="AH57" i="4"/>
  <c r="AJ60" i="4"/>
  <c r="AK60" i="4"/>
  <c r="Y60" i="4"/>
  <c r="U60" i="4"/>
  <c r="AF60" i="4"/>
  <c r="Q62" i="4"/>
  <c r="T64" i="4"/>
  <c r="AA66" i="4"/>
  <c r="AC114" i="4"/>
  <c r="R114" i="4"/>
  <c r="AA114" i="4"/>
  <c r="Q114" i="4"/>
  <c r="AJ114" i="4"/>
  <c r="Z114" i="4"/>
  <c r="O114" i="4"/>
  <c r="AI114" i="4"/>
  <c r="Y114" i="4"/>
  <c r="N114" i="4"/>
  <c r="AH114" i="4"/>
  <c r="W114" i="4"/>
  <c r="M114" i="4"/>
  <c r="AG114" i="4"/>
  <c r="V114" i="4"/>
  <c r="L114" i="4"/>
  <c r="AE114" i="4"/>
  <c r="U114" i="4"/>
  <c r="K114" i="4"/>
  <c r="AH133" i="4"/>
  <c r="AG133" i="4"/>
  <c r="X133" i="4"/>
  <c r="AK133" i="4"/>
  <c r="AA133" i="4"/>
  <c r="AJ133" i="4"/>
  <c r="Y133" i="4"/>
  <c r="AI133" i="4"/>
  <c r="W133" i="4"/>
  <c r="AF133" i="4"/>
  <c r="V133" i="4"/>
  <c r="AE133" i="4"/>
  <c r="U133" i="4"/>
  <c r="AD133" i="4"/>
  <c r="T133" i="4"/>
  <c r="AC133" i="4"/>
  <c r="Y36" i="4"/>
  <c r="AD55" i="4"/>
  <c r="L36" i="4"/>
  <c r="Z36" i="4"/>
  <c r="T37" i="4"/>
  <c r="AE37" i="4"/>
  <c r="AE42" i="4"/>
  <c r="R46" i="4"/>
  <c r="V52" i="4"/>
  <c r="AJ52" i="4"/>
  <c r="M55" i="4"/>
  <c r="AG55" i="4"/>
  <c r="AH174" i="4"/>
  <c r="AG174" i="4"/>
  <c r="Y174" i="4"/>
  <c r="S174" i="4"/>
  <c r="K174" i="4"/>
  <c r="M26" i="4"/>
  <c r="W26" i="4"/>
  <c r="AI26" i="4"/>
  <c r="Y27" i="4"/>
  <c r="Q28" i="4"/>
  <c r="AG28" i="4"/>
  <c r="T31" i="4"/>
  <c r="N36" i="4"/>
  <c r="AB36" i="4"/>
  <c r="K37" i="4"/>
  <c r="U37" i="4"/>
  <c r="AF37" i="4"/>
  <c r="N42" i="4"/>
  <c r="AF42" i="4"/>
  <c r="T45" i="4"/>
  <c r="AE45" i="4"/>
  <c r="S46" i="4"/>
  <c r="U47" i="4"/>
  <c r="Y48" i="4"/>
  <c r="S49" i="4"/>
  <c r="AB49" i="4"/>
  <c r="AK49" i="4"/>
  <c r="L52" i="4"/>
  <c r="X52" i="4"/>
  <c r="AK52" i="4"/>
  <c r="N55" i="4"/>
  <c r="AK55" i="4"/>
  <c r="AH61" i="4"/>
  <c r="AI61" i="4"/>
  <c r="S61" i="4"/>
  <c r="V61" i="4"/>
  <c r="AH62" i="4"/>
  <c r="AK62" i="4"/>
  <c r="AA62" i="4"/>
  <c r="O62" i="4"/>
  <c r="U62" i="4"/>
  <c r="AG62" i="4"/>
  <c r="AH64" i="4"/>
  <c r="AA64" i="4"/>
  <c r="M64" i="4"/>
  <c r="AK64" i="4"/>
  <c r="Y64" i="4"/>
  <c r="L64" i="4"/>
  <c r="AB64" i="4"/>
  <c r="AF135" i="4"/>
  <c r="U20" i="4"/>
  <c r="AI20" i="4"/>
  <c r="R25" i="4"/>
  <c r="N26" i="4"/>
  <c r="X26" i="4"/>
  <c r="AJ26" i="4"/>
  <c r="AF27" i="4"/>
  <c r="S28" i="4"/>
  <c r="AI28" i="4"/>
  <c r="AE29" i="4"/>
  <c r="Q30" i="4"/>
  <c r="U31" i="4"/>
  <c r="W32" i="4"/>
  <c r="AK32" i="4"/>
  <c r="P36" i="4"/>
  <c r="AC36" i="4"/>
  <c r="L37" i="4"/>
  <c r="W37" i="4"/>
  <c r="AG37" i="4"/>
  <c r="U39" i="4"/>
  <c r="AK39" i="4"/>
  <c r="O42" i="4"/>
  <c r="Y43" i="4"/>
  <c r="P44" i="4"/>
  <c r="AC44" i="4"/>
  <c r="K45" i="4"/>
  <c r="U45" i="4"/>
  <c r="AF45" i="4"/>
  <c r="Z46" i="4"/>
  <c r="V47" i="4"/>
  <c r="L48" i="4"/>
  <c r="AB48" i="4"/>
  <c r="T49" i="4"/>
  <c r="AC49" i="4"/>
  <c r="R51" i="4"/>
  <c r="M52" i="4"/>
  <c r="Y52" i="4"/>
  <c r="K54" i="4"/>
  <c r="Q55" i="4"/>
  <c r="O57" i="4"/>
  <c r="Z57" i="4"/>
  <c r="AD59" i="4"/>
  <c r="O60" i="4"/>
  <c r="AA60" i="4"/>
  <c r="X61" i="4"/>
  <c r="K62" i="4"/>
  <c r="V62" i="4"/>
  <c r="AI62" i="4"/>
  <c r="K64" i="4"/>
  <c r="AC64" i="4"/>
  <c r="AF95" i="4"/>
  <c r="AH95" i="4"/>
  <c r="AD95" i="4"/>
  <c r="Y95" i="4"/>
  <c r="V95" i="4"/>
  <c r="AB18" i="4"/>
  <c r="AK18" i="4"/>
  <c r="K20" i="4"/>
  <c r="W20" i="4"/>
  <c r="AJ20" i="4"/>
  <c r="O26" i="4"/>
  <c r="AA26" i="4"/>
  <c r="AK26" i="4"/>
  <c r="AG27" i="4"/>
  <c r="T28" i="4"/>
  <c r="AJ28" i="4"/>
  <c r="AF29" i="4"/>
  <c r="Y30" i="4"/>
  <c r="V31" i="4"/>
  <c r="M32" i="4"/>
  <c r="X32" i="4"/>
  <c r="Q36" i="4"/>
  <c r="M37" i="4"/>
  <c r="X37" i="4"/>
  <c r="AI37" i="4"/>
  <c r="V39" i="4"/>
  <c r="P42" i="4"/>
  <c r="Z43" i="4"/>
  <c r="Q44" i="4"/>
  <c r="AD44" i="4"/>
  <c r="L45" i="4"/>
  <c r="W45" i="4"/>
  <c r="AG45" i="4"/>
  <c r="AH46" i="4"/>
  <c r="Y47" i="4"/>
  <c r="M48" i="4"/>
  <c r="AC48" i="4"/>
  <c r="U49" i="4"/>
  <c r="AD49" i="4"/>
  <c r="N50" i="4"/>
  <c r="Y51" i="4"/>
  <c r="N52" i="4"/>
  <c r="AB52" i="4"/>
  <c r="T53" i="4"/>
  <c r="AE53" i="4"/>
  <c r="S54" i="4"/>
  <c r="U55" i="4"/>
  <c r="T56" i="4"/>
  <c r="AJ56" i="4"/>
  <c r="P57" i="4"/>
  <c r="AC57" i="4"/>
  <c r="M59" i="4"/>
  <c r="AF59" i="4"/>
  <c r="P60" i="4"/>
  <c r="AC60" i="4"/>
  <c r="AA61" i="4"/>
  <c r="L62" i="4"/>
  <c r="W62" i="4"/>
  <c r="AJ62" i="4"/>
  <c r="O64" i="4"/>
  <c r="AE64" i="4"/>
  <c r="AJ91" i="4"/>
  <c r="AA91" i="4"/>
  <c r="AK91" i="4"/>
  <c r="Y91" i="4"/>
  <c r="AI91" i="4"/>
  <c r="X91" i="4"/>
  <c r="AG91" i="4"/>
  <c r="W91" i="4"/>
  <c r="AF91" i="4"/>
  <c r="V91" i="4"/>
  <c r="AE91" i="4"/>
  <c r="U91" i="4"/>
  <c r="AD91" i="4"/>
  <c r="AI121" i="4"/>
  <c r="V121" i="4"/>
  <c r="AG121" i="4"/>
  <c r="S121" i="4"/>
  <c r="AF121" i="4"/>
  <c r="Q121" i="4"/>
  <c r="AE121" i="4"/>
  <c r="P121" i="4"/>
  <c r="AB121" i="4"/>
  <c r="O121" i="4"/>
  <c r="Y121" i="4"/>
  <c r="N121" i="4"/>
  <c r="X121" i="4"/>
  <c r="AG86" i="4"/>
  <c r="AA87" i="4"/>
  <c r="Q89" i="4"/>
  <c r="AA98" i="4"/>
  <c r="U102" i="4"/>
  <c r="AE102" i="4"/>
  <c r="Z105" i="4"/>
  <c r="AK105" i="4"/>
  <c r="Y110" i="4"/>
  <c r="AK110" i="4"/>
  <c r="AF113" i="4"/>
  <c r="Z115" i="4"/>
  <c r="X125" i="4"/>
  <c r="S141" i="4"/>
  <c r="S145" i="4"/>
  <c r="AI161" i="4"/>
  <c r="AJ161" i="4"/>
  <c r="X161" i="4"/>
  <c r="AF161" i="4"/>
  <c r="V161" i="4"/>
  <c r="AE161" i="4"/>
  <c r="U161" i="4"/>
  <c r="AD161" i="4"/>
  <c r="T161" i="4"/>
  <c r="AJ164" i="4"/>
  <c r="AC164" i="4"/>
  <c r="U164" i="4"/>
  <c r="M164" i="4"/>
  <c r="AH176" i="4"/>
  <c r="X176" i="4"/>
  <c r="W176" i="4"/>
  <c r="AI176" i="4"/>
  <c r="S176" i="4"/>
  <c r="AG176" i="4"/>
  <c r="Q176" i="4"/>
  <c r="AF176" i="4"/>
  <c r="P176" i="4"/>
  <c r="AC87" i="4"/>
  <c r="S89" i="4"/>
  <c r="AC98" i="4"/>
  <c r="AA105" i="4"/>
  <c r="AA110" i="4"/>
  <c r="Y119" i="4"/>
  <c r="V126" i="4"/>
  <c r="Z126" i="4"/>
  <c r="AI128" i="4"/>
  <c r="AH128" i="4"/>
  <c r="AH136" i="4"/>
  <c r="AI136" i="4"/>
  <c r="Q136" i="4"/>
  <c r="Z136" i="4"/>
  <c r="AG136" i="4"/>
  <c r="AH139" i="4"/>
  <c r="AC139" i="4"/>
  <c r="T139" i="4"/>
  <c r="AI139" i="4"/>
  <c r="Y139" i="4"/>
  <c r="AG139" i="4"/>
  <c r="X139" i="4"/>
  <c r="AE139" i="4"/>
  <c r="AH143" i="4"/>
  <c r="AK143" i="4"/>
  <c r="AI143" i="4"/>
  <c r="AH147" i="4"/>
  <c r="AF147" i="4"/>
  <c r="W147" i="4"/>
  <c r="AC147" i="4"/>
  <c r="T147" i="4"/>
  <c r="AK147" i="4"/>
  <c r="AB147" i="4"/>
  <c r="AE147" i="4"/>
  <c r="U89" i="4"/>
  <c r="U90" i="4"/>
  <c r="AC105" i="4"/>
  <c r="AC110" i="4"/>
  <c r="AA116" i="4"/>
  <c r="AA119" i="4"/>
  <c r="AH156" i="4"/>
  <c r="AC156" i="4"/>
  <c r="AH182" i="4"/>
  <c r="W182" i="4"/>
  <c r="S182" i="4"/>
  <c r="P182" i="4"/>
  <c r="AI182" i="4"/>
  <c r="O182" i="4"/>
  <c r="AF182" i="4"/>
  <c r="K182" i="4"/>
  <c r="AA72" i="4"/>
  <c r="AJ72" i="4"/>
  <c r="AG73" i="4"/>
  <c r="AA75" i="4"/>
  <c r="U86" i="4"/>
  <c r="U87" i="4"/>
  <c r="AE87" i="4"/>
  <c r="K89" i="4"/>
  <c r="V89" i="4"/>
  <c r="AH90" i="4"/>
  <c r="V93" i="4"/>
  <c r="U98" i="4"/>
  <c r="AE98" i="4"/>
  <c r="N102" i="4"/>
  <c r="X102" i="4"/>
  <c r="AI102" i="4"/>
  <c r="AE105" i="4"/>
  <c r="U108" i="4"/>
  <c r="AE108" i="4"/>
  <c r="AD110" i="4"/>
  <c r="AB116" i="4"/>
  <c r="AH125" i="4"/>
  <c r="AE125" i="4"/>
  <c r="V125" i="4"/>
  <c r="AB125" i="4"/>
  <c r="W126" i="4"/>
  <c r="AF128" i="4"/>
  <c r="O136" i="4"/>
  <c r="U139" i="4"/>
  <c r="AJ139" i="4"/>
  <c r="AA140" i="4"/>
  <c r="AB140" i="4"/>
  <c r="AH141" i="4"/>
  <c r="AC141" i="4"/>
  <c r="T141" i="4"/>
  <c r="K141" i="4"/>
  <c r="AI141" i="4"/>
  <c r="Y141" i="4"/>
  <c r="P141" i="4"/>
  <c r="AG141" i="4"/>
  <c r="X141" i="4"/>
  <c r="O141" i="4"/>
  <c r="W141" i="4"/>
  <c r="AH145" i="4"/>
  <c r="AG145" i="4"/>
  <c r="X145" i="4"/>
  <c r="O145" i="4"/>
  <c r="AD145" i="4"/>
  <c r="U145" i="4"/>
  <c r="L145" i="4"/>
  <c r="AC145" i="4"/>
  <c r="T145" i="4"/>
  <c r="K145" i="4"/>
  <c r="Y145" i="4"/>
  <c r="U147" i="4"/>
  <c r="AI147" i="4"/>
  <c r="AH178" i="4"/>
  <c r="W178" i="4"/>
  <c r="S178" i="4"/>
  <c r="P178" i="4"/>
  <c r="AI178" i="4"/>
  <c r="O178" i="4"/>
  <c r="AF178" i="4"/>
  <c r="K178" i="4"/>
  <c r="X182" i="4"/>
  <c r="Z65" i="4"/>
  <c r="T71" i="4"/>
  <c r="AB72" i="4"/>
  <c r="AK72" i="4"/>
  <c r="AI73" i="4"/>
  <c r="S74" i="4"/>
  <c r="AB74" i="4"/>
  <c r="AK74" i="4"/>
  <c r="AB75" i="4"/>
  <c r="X76" i="4"/>
  <c r="AG76" i="4"/>
  <c r="AE79" i="4"/>
  <c r="U80" i="4"/>
  <c r="AG80" i="4"/>
  <c r="S85" i="4"/>
  <c r="AD85" i="4"/>
  <c r="W86" i="4"/>
  <c r="V87" i="4"/>
  <c r="AF87" i="4"/>
  <c r="M89" i="4"/>
  <c r="W89" i="4"/>
  <c r="Y93" i="4"/>
  <c r="V98" i="4"/>
  <c r="AF98" i="4"/>
  <c r="AA99" i="4"/>
  <c r="AB101" i="4"/>
  <c r="O102" i="4"/>
  <c r="Y102" i="4"/>
  <c r="AK102" i="4"/>
  <c r="S104" i="4"/>
  <c r="AD104" i="4"/>
  <c r="T105" i="4"/>
  <c r="AG105" i="4"/>
  <c r="K108" i="4"/>
  <c r="V108" i="4"/>
  <c r="AF108" i="4"/>
  <c r="U110" i="4"/>
  <c r="AE110" i="4"/>
  <c r="V113" i="4"/>
  <c r="P123" i="4"/>
  <c r="Y123" i="4"/>
  <c r="AJ123" i="4"/>
  <c r="AE124" i="4"/>
  <c r="Q124" i="4"/>
  <c r="X124" i="4"/>
  <c r="AJ124" i="4"/>
  <c r="AC125" i="4"/>
  <c r="Y126" i="4"/>
  <c r="T130" i="4"/>
  <c r="X131" i="4"/>
  <c r="AI131" i="4"/>
  <c r="T134" i="4"/>
  <c r="R136" i="4"/>
  <c r="V139" i="4"/>
  <c r="AK139" i="4"/>
  <c r="L141" i="4"/>
  <c r="AA141" i="4"/>
  <c r="M145" i="4"/>
  <c r="AA145" i="4"/>
  <c r="V147" i="4"/>
  <c r="AJ147" i="4"/>
  <c r="Z156" i="4"/>
  <c r="AI159" i="4"/>
  <c r="AC159" i="4"/>
  <c r="Y159" i="4"/>
  <c r="AJ159" i="4"/>
  <c r="X159" i="4"/>
  <c r="AG159" i="4"/>
  <c r="W159" i="4"/>
  <c r="AF159" i="4"/>
  <c r="AB161" i="4"/>
  <c r="Z175" i="4"/>
  <c r="AB175" i="4"/>
  <c r="Q175" i="4"/>
  <c r="AA175" i="4"/>
  <c r="O175" i="4"/>
  <c r="Y175" i="4"/>
  <c r="N175" i="4"/>
  <c r="W175" i="4"/>
  <c r="M175" i="4"/>
  <c r="AG175" i="4"/>
  <c r="V175" i="4"/>
  <c r="L175" i="4"/>
  <c r="AA176" i="4"/>
  <c r="X178" i="4"/>
  <c r="AA182" i="4"/>
  <c r="AE65" i="4"/>
  <c r="T72" i="4"/>
  <c r="AC72" i="4"/>
  <c r="T73" i="4"/>
  <c r="AJ73" i="4"/>
  <c r="Y76" i="4"/>
  <c r="AI76" i="4"/>
  <c r="AJ79" i="4"/>
  <c r="AA86" i="4"/>
  <c r="W87" i="4"/>
  <c r="AG87" i="4"/>
  <c r="N89" i="4"/>
  <c r="X89" i="4"/>
  <c r="AD93" i="4"/>
  <c r="R96" i="4"/>
  <c r="W98" i="4"/>
  <c r="AG98" i="4"/>
  <c r="P102" i="4"/>
  <c r="AA102" i="4"/>
  <c r="U103" i="4"/>
  <c r="U105" i="4"/>
  <c r="AH105" i="4"/>
  <c r="M108" i="4"/>
  <c r="W108" i="4"/>
  <c r="AG108" i="4"/>
  <c r="V110" i="4"/>
  <c r="AF110" i="4"/>
  <c r="W113" i="4"/>
  <c r="V115" i="4"/>
  <c r="AA117" i="4"/>
  <c r="Q123" i="4"/>
  <c r="AA123" i="4"/>
  <c r="T125" i="4"/>
  <c r="AD125" i="4"/>
  <c r="AJ130" i="4"/>
  <c r="Z130" i="4"/>
  <c r="P130" i="4"/>
  <c r="U130" i="4"/>
  <c r="AG130" i="4"/>
  <c r="Y131" i="4"/>
  <c r="AA134" i="4"/>
  <c r="Q134" i="4"/>
  <c r="U134" i="4"/>
  <c r="AG134" i="4"/>
  <c r="T136" i="4"/>
  <c r="AF138" i="4"/>
  <c r="AB138" i="4"/>
  <c r="Z138" i="4"/>
  <c r="W139" i="4"/>
  <c r="M141" i="4"/>
  <c r="AB141" i="4"/>
  <c r="N145" i="4"/>
  <c r="AB145" i="4"/>
  <c r="X147" i="4"/>
  <c r="AA152" i="4"/>
  <c r="U152" i="4"/>
  <c r="S152" i="4"/>
  <c r="AK156" i="4"/>
  <c r="AC161" i="4"/>
  <c r="K175" i="4"/>
  <c r="AE176" i="4"/>
  <c r="AA178" i="4"/>
  <c r="AE182" i="4"/>
  <c r="U72" i="4"/>
  <c r="AD72" i="4"/>
  <c r="W73" i="4"/>
  <c r="AA76" i="4"/>
  <c r="AJ76" i="4"/>
  <c r="AC86" i="4"/>
  <c r="X87" i="4"/>
  <c r="AI87" i="4"/>
  <c r="O89" i="4"/>
  <c r="Y89" i="4"/>
  <c r="AG93" i="4"/>
  <c r="U94" i="4"/>
  <c r="X98" i="4"/>
  <c r="AI98" i="4"/>
  <c r="Q102" i="4"/>
  <c r="AC102" i="4"/>
  <c r="W105" i="4"/>
  <c r="N108" i="4"/>
  <c r="X108" i="4"/>
  <c r="AI108" i="4"/>
  <c r="W110" i="4"/>
  <c r="AG110" i="4"/>
  <c r="AC113" i="4"/>
  <c r="W115" i="4"/>
  <c r="AA122" i="4"/>
  <c r="AH123" i="4"/>
  <c r="AF123" i="4"/>
  <c r="S123" i="4"/>
  <c r="AB123" i="4"/>
  <c r="U125" i="4"/>
  <c r="AF125" i="4"/>
  <c r="AH131" i="4"/>
  <c r="AK131" i="4"/>
  <c r="AB131" i="4"/>
  <c r="AA131" i="4"/>
  <c r="AC132" i="4"/>
  <c r="X136" i="4"/>
  <c r="AA139" i="4"/>
  <c r="N141" i="4"/>
  <c r="AD141" i="4"/>
  <c r="P145" i="4"/>
  <c r="AE145" i="4"/>
  <c r="Y147" i="4"/>
  <c r="S150" i="4"/>
  <c r="R150" i="4"/>
  <c r="AI152" i="4"/>
  <c r="AJ160" i="4"/>
  <c r="M160" i="4"/>
  <c r="AG161" i="4"/>
  <c r="S175" i="4"/>
  <c r="AE178" i="4"/>
  <c r="AH186" i="4"/>
  <c r="AA186" i="4"/>
  <c r="X186" i="4"/>
  <c r="W186" i="4"/>
  <c r="S186" i="4"/>
  <c r="P186" i="4"/>
  <c r="AI186" i="4"/>
  <c r="O186" i="4"/>
  <c r="AC187" i="4"/>
  <c r="AJ144" i="4"/>
  <c r="Y153" i="4"/>
  <c r="AI153" i="4"/>
  <c r="Q157" i="4"/>
  <c r="AA157" i="4"/>
  <c r="AJ157" i="4"/>
  <c r="AD166" i="4"/>
  <c r="T171" i="4"/>
  <c r="AD171" i="4"/>
  <c r="AB173" i="4"/>
  <c r="AA177" i="4"/>
  <c r="AK177" i="4"/>
  <c r="W179" i="4"/>
  <c r="W181" i="4"/>
  <c r="T183" i="4"/>
  <c r="AJ183" i="4"/>
  <c r="AA184" i="4"/>
  <c r="N185" i="4"/>
  <c r="W185" i="4"/>
  <c r="AF185" i="4"/>
  <c r="AD187" i="4"/>
  <c r="AA153" i="4"/>
  <c r="AJ153" i="4"/>
  <c r="S157" i="4"/>
  <c r="AB157" i="4"/>
  <c r="AK157" i="4"/>
  <c r="AB177" i="4"/>
  <c r="V183" i="4"/>
  <c r="AE184" i="4"/>
  <c r="O185" i="4"/>
  <c r="X185" i="4"/>
  <c r="AG185" i="4"/>
  <c r="M187" i="4"/>
  <c r="AF187" i="4"/>
  <c r="W183" i="4"/>
  <c r="K184" i="4"/>
  <c r="AF184" i="4"/>
  <c r="N187" i="4"/>
  <c r="AK187" i="4"/>
  <c r="O170" i="4"/>
  <c r="M171" i="4"/>
  <c r="W171" i="4"/>
  <c r="AA172" i="4"/>
  <c r="U173" i="4"/>
  <c r="AE173" i="4"/>
  <c r="T177" i="4"/>
  <c r="AD177" i="4"/>
  <c r="N179" i="4"/>
  <c r="AD179" i="4"/>
  <c r="N181" i="4"/>
  <c r="AD181" i="4"/>
  <c r="AM185" i="4"/>
  <c r="AU185" i="4"/>
  <c r="BC185" i="4"/>
  <c r="K183" i="4"/>
  <c r="AA183" i="4"/>
  <c r="O184" i="4"/>
  <c r="AI184" i="4"/>
  <c r="Q185" i="4"/>
  <c r="AA185" i="4"/>
  <c r="AJ185" i="4"/>
  <c r="P187" i="4"/>
  <c r="AA129" i="4"/>
  <c r="S137" i="4"/>
  <c r="AB137" i="4"/>
  <c r="AK137" i="4"/>
  <c r="AA151" i="4"/>
  <c r="U153" i="4"/>
  <c r="AD153" i="4"/>
  <c r="M157" i="4"/>
  <c r="V157" i="4"/>
  <c r="AE157" i="4"/>
  <c r="AK158" i="4"/>
  <c r="AK162" i="4"/>
  <c r="W166" i="4"/>
  <c r="AB167" i="4"/>
  <c r="T169" i="4"/>
  <c r="AD169" i="4"/>
  <c r="P170" i="4"/>
  <c r="N171" i="4"/>
  <c r="Y171" i="4"/>
  <c r="AF172" i="4"/>
  <c r="V173" i="4"/>
  <c r="AG173" i="4"/>
  <c r="U177" i="4"/>
  <c r="AE177" i="4"/>
  <c r="O179" i="4"/>
  <c r="AE179" i="4"/>
  <c r="O181" i="4"/>
  <c r="AE181" i="4"/>
  <c r="AN185" i="4"/>
  <c r="AV185" i="4"/>
  <c r="BD185" i="4"/>
  <c r="L183" i="4"/>
  <c r="AB183" i="4"/>
  <c r="P184" i="4"/>
  <c r="S185" i="4"/>
  <c r="AB185" i="4"/>
  <c r="AK185" i="4"/>
  <c r="U187" i="4"/>
  <c r="V187" i="4"/>
  <c r="X187" i="4"/>
  <c r="AP178" i="4"/>
  <c r="AP176" i="4"/>
  <c r="AP179" i="4"/>
  <c r="AP177" i="4"/>
  <c r="AP173" i="4"/>
  <c r="AP169" i="4"/>
  <c r="AP167" i="4"/>
  <c r="AP166" i="4"/>
  <c r="AP164" i="4"/>
  <c r="AP162" i="4"/>
  <c r="AP160" i="4"/>
  <c r="AP158" i="4"/>
  <c r="AP174" i="4"/>
  <c r="AP161" i="4"/>
  <c r="AP157" i="4"/>
  <c r="AP153" i="4"/>
  <c r="AP147" i="4"/>
  <c r="AP145" i="4"/>
  <c r="AP141" i="4"/>
  <c r="AP139" i="4"/>
  <c r="AP137" i="4"/>
  <c r="AP135" i="4"/>
  <c r="AP133" i="4"/>
  <c r="AP131" i="4"/>
  <c r="AP125" i="4"/>
  <c r="AP123" i="4"/>
  <c r="AP121" i="4"/>
  <c r="AP148" i="4"/>
  <c r="AP144" i="4"/>
  <c r="AP136" i="4"/>
  <c r="AP156" i="4"/>
  <c r="AP128" i="4"/>
  <c r="AP130" i="4"/>
  <c r="AP118" i="4"/>
  <c r="AP113" i="4"/>
  <c r="AP108" i="4"/>
  <c r="AP106" i="4"/>
  <c r="AP104" i="4"/>
  <c r="AP102" i="4"/>
  <c r="AP100" i="4"/>
  <c r="AP98" i="4"/>
  <c r="AP134" i="4"/>
  <c r="AP124" i="4"/>
  <c r="AP114" i="4"/>
  <c r="AP152" i="4"/>
  <c r="AP140" i="4"/>
  <c r="AP101" i="4"/>
  <c r="AP95" i="4"/>
  <c r="AP96" i="4"/>
  <c r="AP94" i="4"/>
  <c r="AP117" i="4"/>
  <c r="AP109" i="4"/>
  <c r="AP103" i="4"/>
  <c r="AP99" i="4"/>
  <c r="AP85" i="4"/>
  <c r="AP83" i="4"/>
  <c r="AP82" i="4"/>
  <c r="AP80" i="4"/>
  <c r="AP79" i="4"/>
  <c r="AP73" i="4"/>
  <c r="AP92" i="4"/>
  <c r="AP86" i="4"/>
  <c r="AP81" i="4"/>
  <c r="AP78" i="4"/>
  <c r="AP76" i="4"/>
  <c r="AP74" i="4"/>
  <c r="AP72" i="4"/>
  <c r="AQ179" i="4"/>
  <c r="AQ176" i="4"/>
  <c r="AQ166" i="4"/>
  <c r="AQ164" i="4"/>
  <c r="AQ162" i="4"/>
  <c r="AQ160" i="4"/>
  <c r="AQ158" i="4"/>
  <c r="AQ156" i="4"/>
  <c r="AQ178" i="4"/>
  <c r="AQ177" i="4"/>
  <c r="AQ169" i="4"/>
  <c r="AQ161" i="4"/>
  <c r="AQ157" i="4"/>
  <c r="AQ153" i="4"/>
  <c r="AQ147" i="4"/>
  <c r="AQ145" i="4"/>
  <c r="AQ141" i="4"/>
  <c r="AQ167" i="4"/>
  <c r="AQ137" i="4"/>
  <c r="AQ173" i="4"/>
  <c r="AQ133" i="4"/>
  <c r="AQ134" i="4"/>
  <c r="AQ130" i="4"/>
  <c r="AQ123" i="4"/>
  <c r="AQ152" i="4"/>
  <c r="AQ140" i="4"/>
  <c r="AQ148" i="4"/>
  <c r="AQ144" i="4"/>
  <c r="AQ139" i="4"/>
  <c r="AQ136" i="4"/>
  <c r="AQ118" i="4"/>
  <c r="AQ135" i="4"/>
  <c r="AQ113" i="4"/>
  <c r="AQ108" i="4"/>
  <c r="AQ131" i="4"/>
  <c r="AQ128" i="4"/>
  <c r="AQ124" i="4"/>
  <c r="AQ114" i="4"/>
  <c r="AQ121" i="4"/>
  <c r="AQ117" i="4"/>
  <c r="AQ109" i="4"/>
  <c r="AQ100" i="4"/>
  <c r="AQ106" i="4"/>
  <c r="AQ98" i="4"/>
  <c r="AQ96" i="4"/>
  <c r="AQ94" i="4"/>
  <c r="AQ92" i="4"/>
  <c r="AQ103" i="4"/>
  <c r="AQ99" i="4"/>
  <c r="AQ125" i="4"/>
  <c r="AQ104" i="4"/>
  <c r="AQ102" i="4"/>
  <c r="AQ80" i="4"/>
  <c r="AQ79" i="4"/>
  <c r="AQ73" i="4"/>
  <c r="AQ95" i="4"/>
  <c r="AQ86" i="4"/>
  <c r="AQ81" i="4"/>
  <c r="AQ101" i="4"/>
  <c r="AQ85" i="4"/>
  <c r="AQ82" i="4"/>
  <c r="AQ83" i="4"/>
  <c r="AQ76" i="4"/>
  <c r="AQ74" i="4"/>
  <c r="AQ72" i="4"/>
  <c r="AQ78" i="4"/>
  <c r="AY178" i="4"/>
  <c r="AY177" i="4"/>
  <c r="AY167" i="4"/>
  <c r="AY164" i="4"/>
  <c r="AY162" i="4"/>
  <c r="AY160" i="4"/>
  <c r="AY158" i="4"/>
  <c r="AY156" i="4"/>
  <c r="AY173" i="4"/>
  <c r="AY166" i="4"/>
  <c r="AY176" i="4"/>
  <c r="AY179" i="4"/>
  <c r="AY169" i="4"/>
  <c r="AY161" i="4"/>
  <c r="AY157" i="4"/>
  <c r="AY155" i="4"/>
  <c r="AY153" i="4"/>
  <c r="AY147" i="4"/>
  <c r="AY145" i="4"/>
  <c r="AY140" i="4"/>
  <c r="AY139" i="4"/>
  <c r="AY136" i="4"/>
  <c r="AY152" i="4"/>
  <c r="AY144" i="4"/>
  <c r="AY137" i="4"/>
  <c r="AY148" i="4"/>
  <c r="AY133" i="4"/>
  <c r="AY135" i="4"/>
  <c r="AY125" i="4"/>
  <c r="AY134" i="4"/>
  <c r="AY131" i="4"/>
  <c r="AY124" i="4"/>
  <c r="AY123" i="4"/>
  <c r="AY121" i="4"/>
  <c r="AY120" i="4"/>
  <c r="AY112" i="4"/>
  <c r="AY108" i="4"/>
  <c r="AY118" i="4"/>
  <c r="AY113" i="4"/>
  <c r="AY130" i="4"/>
  <c r="AY114" i="4"/>
  <c r="AY109" i="4"/>
  <c r="AY95" i="4"/>
  <c r="AY101" i="4"/>
  <c r="AY94" i="4"/>
  <c r="AY92" i="4"/>
  <c r="AY88" i="4"/>
  <c r="AY117" i="4"/>
  <c r="AY100" i="4"/>
  <c r="AY96" i="4"/>
  <c r="AY106" i="4"/>
  <c r="AY79" i="4"/>
  <c r="AY73" i="4"/>
  <c r="AY83" i="4"/>
  <c r="AY82" i="4"/>
  <c r="AY80" i="4"/>
  <c r="AY102" i="4"/>
  <c r="AY81" i="4"/>
  <c r="AY85" i="4"/>
  <c r="AY74" i="4"/>
  <c r="AY72" i="4"/>
  <c r="AY76" i="4"/>
  <c r="AY78" i="4"/>
  <c r="AY86" i="4"/>
  <c r="AO67" i="4"/>
  <c r="AW67" i="4"/>
  <c r="AR178" i="4"/>
  <c r="AR176" i="4"/>
  <c r="AR166" i="4"/>
  <c r="AR164" i="4"/>
  <c r="AR162" i="4"/>
  <c r="AR160" i="4"/>
  <c r="AR158" i="4"/>
  <c r="AR156" i="4"/>
  <c r="AR152" i="4"/>
  <c r="AR148" i="4"/>
  <c r="AR177" i="4"/>
  <c r="AR169" i="4"/>
  <c r="AR161" i="4"/>
  <c r="AR157" i="4"/>
  <c r="AR153" i="4"/>
  <c r="AR147" i="4"/>
  <c r="AR145" i="4"/>
  <c r="AR141" i="4"/>
  <c r="AR173" i="4"/>
  <c r="AR167" i="4"/>
  <c r="AR137" i="4"/>
  <c r="AR133" i="4"/>
  <c r="AR117" i="4"/>
  <c r="AR113" i="4"/>
  <c r="AR134" i="4"/>
  <c r="AR130" i="4"/>
  <c r="AR140" i="4"/>
  <c r="AR131" i="4"/>
  <c r="AR124" i="4"/>
  <c r="AR139" i="4"/>
  <c r="AR135" i="4"/>
  <c r="AR108" i="4"/>
  <c r="AR106" i="4"/>
  <c r="AR104" i="4"/>
  <c r="AR102" i="4"/>
  <c r="AR100" i="4"/>
  <c r="AR96" i="4"/>
  <c r="AR136" i="4"/>
  <c r="AR128" i="4"/>
  <c r="AR114" i="4"/>
  <c r="AR179" i="4"/>
  <c r="AR123" i="4"/>
  <c r="AR121" i="4"/>
  <c r="AR109" i="4"/>
  <c r="AR144" i="4"/>
  <c r="AR125" i="4"/>
  <c r="AR94" i="4"/>
  <c r="AR92" i="4"/>
  <c r="AR103" i="4"/>
  <c r="AR85" i="4"/>
  <c r="AR83" i="4"/>
  <c r="AR81" i="4"/>
  <c r="AR118" i="4"/>
  <c r="AR101" i="4"/>
  <c r="AR95" i="4"/>
  <c r="AR86" i="4"/>
  <c r="AR78" i="4"/>
  <c r="AR76" i="4"/>
  <c r="AR74" i="4"/>
  <c r="AR72" i="4"/>
  <c r="AR82" i="4"/>
  <c r="AR79" i="4"/>
  <c r="AR73" i="4"/>
  <c r="AR80" i="4"/>
  <c r="AZ178" i="4"/>
  <c r="AZ176" i="4"/>
  <c r="AZ166" i="4"/>
  <c r="AZ164" i="4"/>
  <c r="AZ167" i="4"/>
  <c r="AZ162" i="4"/>
  <c r="AZ160" i="4"/>
  <c r="AZ158" i="4"/>
  <c r="AZ156" i="4"/>
  <c r="AZ152" i="4"/>
  <c r="AZ148" i="4"/>
  <c r="AZ173" i="4"/>
  <c r="AZ179" i="4"/>
  <c r="AZ169" i="4"/>
  <c r="AZ161" i="4"/>
  <c r="AZ157" i="4"/>
  <c r="AZ155" i="4"/>
  <c r="AZ153" i="4"/>
  <c r="AZ147" i="4"/>
  <c r="AZ145" i="4"/>
  <c r="AZ144" i="4"/>
  <c r="AZ137" i="4"/>
  <c r="AZ117" i="4"/>
  <c r="AZ113" i="4"/>
  <c r="AZ133" i="4"/>
  <c r="AZ134" i="4"/>
  <c r="AZ130" i="4"/>
  <c r="AZ123" i="4"/>
  <c r="AZ177" i="4"/>
  <c r="AZ140" i="4"/>
  <c r="AZ139" i="4"/>
  <c r="AZ136" i="4"/>
  <c r="AZ135" i="4"/>
  <c r="AZ131" i="4"/>
  <c r="AZ124" i="4"/>
  <c r="AZ121" i="4"/>
  <c r="AZ120" i="4"/>
  <c r="AZ112" i="4"/>
  <c r="AZ108" i="4"/>
  <c r="AZ106" i="4"/>
  <c r="AZ102" i="4"/>
  <c r="AZ100" i="4"/>
  <c r="AZ96" i="4"/>
  <c r="AZ118" i="4"/>
  <c r="AZ125" i="4"/>
  <c r="AZ114" i="4"/>
  <c r="AZ109" i="4"/>
  <c r="AZ101" i="4"/>
  <c r="AZ94" i="4"/>
  <c r="AZ92" i="4"/>
  <c r="AZ88" i="4"/>
  <c r="AZ85" i="4"/>
  <c r="AZ83" i="4"/>
  <c r="AZ81" i="4"/>
  <c r="AZ95" i="4"/>
  <c r="AZ82" i="4"/>
  <c r="AZ80" i="4"/>
  <c r="AZ86" i="4"/>
  <c r="AZ78" i="4"/>
  <c r="AZ76" i="4"/>
  <c r="AZ74" i="4"/>
  <c r="AZ72" i="4"/>
  <c r="AZ79" i="4"/>
  <c r="AZ73" i="4"/>
  <c r="AS179" i="4"/>
  <c r="AS177" i="4"/>
  <c r="AS178" i="4"/>
  <c r="AS176" i="4"/>
  <c r="AS166" i="4"/>
  <c r="AS169" i="4"/>
  <c r="AS161" i="4"/>
  <c r="AS157" i="4"/>
  <c r="AS153" i="4"/>
  <c r="AS173" i="4"/>
  <c r="AS167" i="4"/>
  <c r="AS133" i="4"/>
  <c r="AS141" i="4"/>
  <c r="AS134" i="4"/>
  <c r="AS130" i="4"/>
  <c r="AS123" i="4"/>
  <c r="AS156" i="4"/>
  <c r="AS147" i="4"/>
  <c r="AS140" i="4"/>
  <c r="AS131" i="4"/>
  <c r="AS124" i="4"/>
  <c r="AS158" i="4"/>
  <c r="AS152" i="4"/>
  <c r="AS145" i="4"/>
  <c r="AS135" i="4"/>
  <c r="AS128" i="4"/>
  <c r="AS125" i="4"/>
  <c r="AS121" i="4"/>
  <c r="AS164" i="4"/>
  <c r="AS144" i="4"/>
  <c r="AS139" i="4"/>
  <c r="AS160" i="4"/>
  <c r="AS137" i="4"/>
  <c r="AS162" i="4"/>
  <c r="AS108" i="4"/>
  <c r="AS113" i="4"/>
  <c r="AS136" i="4"/>
  <c r="AS114" i="4"/>
  <c r="AS127" i="4"/>
  <c r="AS148" i="4"/>
  <c r="AS117" i="4"/>
  <c r="AS118" i="4"/>
  <c r="AS106" i="4"/>
  <c r="AS96" i="4"/>
  <c r="AS109" i="4"/>
  <c r="AS104" i="4"/>
  <c r="AS102" i="4"/>
  <c r="AS101" i="4"/>
  <c r="AS97" i="4"/>
  <c r="AS95" i="4"/>
  <c r="AS81" i="4"/>
  <c r="AS92" i="4"/>
  <c r="AS85" i="4"/>
  <c r="AS78" i="4"/>
  <c r="AS74" i="4"/>
  <c r="AS72" i="4"/>
  <c r="AS82" i="4"/>
  <c r="AS83" i="4"/>
  <c r="AS80" i="4"/>
  <c r="AS79" i="4"/>
  <c r="AS77" i="4"/>
  <c r="AS73" i="4"/>
  <c r="AS100" i="4"/>
  <c r="AS94" i="4"/>
  <c r="AS86" i="4"/>
  <c r="AX178" i="4"/>
  <c r="AX176" i="4"/>
  <c r="AX179" i="4"/>
  <c r="AX177" i="4"/>
  <c r="AX173" i="4"/>
  <c r="AX169" i="4"/>
  <c r="AX167" i="4"/>
  <c r="AX164" i="4"/>
  <c r="AX162" i="4"/>
  <c r="AX160" i="4"/>
  <c r="AX158" i="4"/>
  <c r="AX166" i="4"/>
  <c r="AX161" i="4"/>
  <c r="AX157" i="4"/>
  <c r="AX155" i="4"/>
  <c r="AX153" i="4"/>
  <c r="AX147" i="4"/>
  <c r="AX145" i="4"/>
  <c r="AX139" i="4"/>
  <c r="AX137" i="4"/>
  <c r="AX135" i="4"/>
  <c r="AX133" i="4"/>
  <c r="AX131" i="4"/>
  <c r="AX125" i="4"/>
  <c r="AX123" i="4"/>
  <c r="AX121" i="4"/>
  <c r="AX140" i="4"/>
  <c r="AX136" i="4"/>
  <c r="AX156" i="4"/>
  <c r="AX152" i="4"/>
  <c r="AX144" i="4"/>
  <c r="AX148" i="4"/>
  <c r="AX124" i="4"/>
  <c r="AX117" i="4"/>
  <c r="AX134" i="4"/>
  <c r="AX120" i="4"/>
  <c r="AX112" i="4"/>
  <c r="AX108" i="4"/>
  <c r="AX106" i="4"/>
  <c r="AX102" i="4"/>
  <c r="AX100" i="4"/>
  <c r="AX118" i="4"/>
  <c r="AX113" i="4"/>
  <c r="AX130" i="4"/>
  <c r="AX114" i="4"/>
  <c r="AX109" i="4"/>
  <c r="AX95" i="4"/>
  <c r="AX101" i="4"/>
  <c r="AX94" i="4"/>
  <c r="AX96" i="4"/>
  <c r="AX85" i="4"/>
  <c r="AX83" i="4"/>
  <c r="AX92" i="4"/>
  <c r="AX88" i="4"/>
  <c r="AX79" i="4"/>
  <c r="AX73" i="4"/>
  <c r="AX82" i="4"/>
  <c r="AX80" i="4"/>
  <c r="AX81" i="4"/>
  <c r="AX86" i="4"/>
  <c r="AX78" i="4"/>
  <c r="AX74" i="4"/>
  <c r="AX72" i="4"/>
  <c r="BA179" i="4"/>
  <c r="BA177" i="4"/>
  <c r="BA178" i="4"/>
  <c r="BA176" i="4"/>
  <c r="BA173" i="4"/>
  <c r="BA164" i="4"/>
  <c r="BA166" i="4"/>
  <c r="BA169" i="4"/>
  <c r="BA161" i="4"/>
  <c r="BA157" i="4"/>
  <c r="BA155" i="4"/>
  <c r="BA153" i="4"/>
  <c r="BA167" i="4"/>
  <c r="BA144" i="4"/>
  <c r="BA137" i="4"/>
  <c r="BA156" i="4"/>
  <c r="BA152" i="4"/>
  <c r="BA148" i="4"/>
  <c r="BA133" i="4"/>
  <c r="BA158" i="4"/>
  <c r="BA134" i="4"/>
  <c r="BA130" i="4"/>
  <c r="BA131" i="4"/>
  <c r="BA124" i="4"/>
  <c r="BA162" i="4"/>
  <c r="BA147" i="4"/>
  <c r="BA145" i="4"/>
  <c r="BA139" i="4"/>
  <c r="BA121" i="4"/>
  <c r="BA120" i="4"/>
  <c r="BA112" i="4"/>
  <c r="BA108" i="4"/>
  <c r="BA136" i="4"/>
  <c r="BA123" i="4"/>
  <c r="BA118" i="4"/>
  <c r="BA113" i="4"/>
  <c r="BA125" i="4"/>
  <c r="BA114" i="4"/>
  <c r="BA140" i="4"/>
  <c r="BA117" i="4"/>
  <c r="BA109" i="4"/>
  <c r="BA100" i="4"/>
  <c r="BA96" i="4"/>
  <c r="BA135" i="4"/>
  <c r="BA106" i="4"/>
  <c r="BA160" i="4"/>
  <c r="BA102" i="4"/>
  <c r="BA95" i="4"/>
  <c r="BA83" i="4"/>
  <c r="BA101" i="4"/>
  <c r="BA81" i="4"/>
  <c r="BA86" i="4"/>
  <c r="BA78" i="4"/>
  <c r="BA76" i="4"/>
  <c r="BA74" i="4"/>
  <c r="BA72" i="4"/>
  <c r="BA94" i="4"/>
  <c r="BA79" i="4"/>
  <c r="BA73" i="4"/>
  <c r="BA85" i="4"/>
  <c r="BA88" i="4"/>
  <c r="BA92" i="4"/>
  <c r="BA80" i="4"/>
  <c r="BA82" i="4"/>
  <c r="AL179" i="4"/>
  <c r="AL177" i="4"/>
  <c r="AL178" i="4"/>
  <c r="AL176" i="4"/>
  <c r="AL174" i="4"/>
  <c r="AL166" i="4"/>
  <c r="AL173" i="4"/>
  <c r="AL167" i="4"/>
  <c r="AL161" i="4"/>
  <c r="AL157" i="4"/>
  <c r="AL169" i="4"/>
  <c r="AL164" i="4"/>
  <c r="AL162" i="4"/>
  <c r="AL160" i="4"/>
  <c r="AL158" i="4"/>
  <c r="AL156" i="4"/>
  <c r="AL152" i="4"/>
  <c r="AL144" i="4"/>
  <c r="AL140" i="4"/>
  <c r="AL136" i="4"/>
  <c r="AL134" i="4"/>
  <c r="AL132" i="4"/>
  <c r="AL130" i="4"/>
  <c r="AL128" i="4"/>
  <c r="AL124" i="4"/>
  <c r="AL153" i="4"/>
  <c r="AL145" i="4"/>
  <c r="AL131" i="4"/>
  <c r="AL135" i="4"/>
  <c r="AL125" i="4"/>
  <c r="AL121" i="4"/>
  <c r="AL139" i="4"/>
  <c r="AL118" i="4"/>
  <c r="AL137" i="4"/>
  <c r="AL143" i="4"/>
  <c r="AL133" i="4"/>
  <c r="AL123" i="4"/>
  <c r="AL114" i="4"/>
  <c r="AL147" i="4"/>
  <c r="AL117" i="4"/>
  <c r="AL105" i="4"/>
  <c r="AL103" i="4"/>
  <c r="AL101" i="4"/>
  <c r="AL99" i="4"/>
  <c r="AL141" i="4"/>
  <c r="AL104" i="4"/>
  <c r="AL102" i="4"/>
  <c r="AL110" i="4"/>
  <c r="AL93" i="4"/>
  <c r="AL95" i="4"/>
  <c r="AL108" i="4"/>
  <c r="AL100" i="4"/>
  <c r="AL106" i="4"/>
  <c r="AL98" i="4"/>
  <c r="AL96" i="4"/>
  <c r="AL94" i="4"/>
  <c r="AL92" i="4"/>
  <c r="AL86" i="4"/>
  <c r="AL82" i="4"/>
  <c r="AL78" i="4"/>
  <c r="AL76" i="4"/>
  <c r="AL74" i="4"/>
  <c r="AL72" i="4"/>
  <c r="AL113" i="4"/>
  <c r="AL83" i="4"/>
  <c r="AL79" i="4"/>
  <c r="AL73" i="4"/>
  <c r="AL81" i="4"/>
  <c r="AL80" i="4"/>
  <c r="AL85" i="4"/>
  <c r="AT179" i="4"/>
  <c r="AT177" i="4"/>
  <c r="AT178" i="4"/>
  <c r="AT176" i="4"/>
  <c r="AT166" i="4"/>
  <c r="AT169" i="4"/>
  <c r="AT161" i="4"/>
  <c r="AT157" i="4"/>
  <c r="AT173" i="4"/>
  <c r="AT167" i="4"/>
  <c r="AT164" i="4"/>
  <c r="AT162" i="4"/>
  <c r="AT160" i="4"/>
  <c r="AT158" i="4"/>
  <c r="AT156" i="4"/>
  <c r="AT152" i="4"/>
  <c r="AT148" i="4"/>
  <c r="AT144" i="4"/>
  <c r="AT140" i="4"/>
  <c r="AT136" i="4"/>
  <c r="AT134" i="4"/>
  <c r="AT130" i="4"/>
  <c r="AT128" i="4"/>
  <c r="AT124" i="4"/>
  <c r="AT133" i="4"/>
  <c r="AT123" i="4"/>
  <c r="AT147" i="4"/>
  <c r="AT131" i="4"/>
  <c r="AT145" i="4"/>
  <c r="AT135" i="4"/>
  <c r="AT125" i="4"/>
  <c r="AT139" i="4"/>
  <c r="AT118" i="4"/>
  <c r="AT153" i="4"/>
  <c r="AT113" i="4"/>
  <c r="AT137" i="4"/>
  <c r="AT114" i="4"/>
  <c r="AT109" i="4"/>
  <c r="AT101" i="4"/>
  <c r="AT121" i="4"/>
  <c r="AT117" i="4"/>
  <c r="AT108" i="4"/>
  <c r="AT102" i="4"/>
  <c r="AT95" i="4"/>
  <c r="AT100" i="4"/>
  <c r="AT94" i="4"/>
  <c r="AT92" i="4"/>
  <c r="AT88" i="4"/>
  <c r="AT86" i="4"/>
  <c r="AT82" i="4"/>
  <c r="AT85" i="4"/>
  <c r="AT78" i="4"/>
  <c r="AT74" i="4"/>
  <c r="AT72" i="4"/>
  <c r="AT83" i="4"/>
  <c r="AT80" i="4"/>
  <c r="AT79" i="4"/>
  <c r="AT73" i="4"/>
  <c r="AT106" i="4"/>
  <c r="AT96" i="4"/>
  <c r="AT81" i="4"/>
  <c r="BB179" i="4"/>
  <c r="BB177" i="4"/>
  <c r="BB178" i="4"/>
  <c r="BB176" i="4"/>
  <c r="BB168" i="4"/>
  <c r="BB166" i="4"/>
  <c r="BB169" i="4"/>
  <c r="BB161" i="4"/>
  <c r="BB157" i="4"/>
  <c r="BB167" i="4"/>
  <c r="BB162" i="4"/>
  <c r="BB160" i="4"/>
  <c r="BB158" i="4"/>
  <c r="BB156" i="4"/>
  <c r="BB152" i="4"/>
  <c r="BB148" i="4"/>
  <c r="BB144" i="4"/>
  <c r="BB140" i="4"/>
  <c r="BB136" i="4"/>
  <c r="BB134" i="4"/>
  <c r="BB130" i="4"/>
  <c r="BB124" i="4"/>
  <c r="BB173" i="4"/>
  <c r="BB133" i="4"/>
  <c r="BB155" i="4"/>
  <c r="BB153" i="4"/>
  <c r="BB123" i="4"/>
  <c r="BB164" i="4"/>
  <c r="BB135" i="4"/>
  <c r="BB125" i="4"/>
  <c r="BB121" i="4"/>
  <c r="BB120" i="4"/>
  <c r="BB118" i="4"/>
  <c r="BB139" i="4"/>
  <c r="BB137" i="4"/>
  <c r="BB113" i="4"/>
  <c r="BB147" i="4"/>
  <c r="BB114" i="4"/>
  <c r="BB109" i="4"/>
  <c r="BB145" i="4"/>
  <c r="BB117" i="4"/>
  <c r="BB108" i="4"/>
  <c r="BB96" i="4"/>
  <c r="BB106" i="4"/>
  <c r="BB112" i="4"/>
  <c r="BB102" i="4"/>
  <c r="BB95" i="4"/>
  <c r="BB94" i="4"/>
  <c r="BB92" i="4"/>
  <c r="BB88" i="4"/>
  <c r="BB86" i="4"/>
  <c r="BB82" i="4"/>
  <c r="BB81" i="4"/>
  <c r="BB78" i="4"/>
  <c r="BB76" i="4"/>
  <c r="BB74" i="4"/>
  <c r="BB72" i="4"/>
  <c r="BB85" i="4"/>
  <c r="BB79" i="4"/>
  <c r="BB73" i="4"/>
  <c r="BB80" i="4"/>
  <c r="BB83" i="4"/>
  <c r="AO178" i="4"/>
  <c r="AO179" i="4"/>
  <c r="AO177" i="4"/>
  <c r="AO173" i="4"/>
  <c r="AO167" i="4"/>
  <c r="AO176" i="4"/>
  <c r="AO166" i="4"/>
  <c r="AO164" i="4"/>
  <c r="AO162" i="4"/>
  <c r="AO160" i="4"/>
  <c r="AO158" i="4"/>
  <c r="AO156" i="4"/>
  <c r="AO152" i="4"/>
  <c r="AO169" i="4"/>
  <c r="AO174" i="4"/>
  <c r="AO139" i="4"/>
  <c r="AO157" i="4"/>
  <c r="AO148" i="4"/>
  <c r="AO144" i="4"/>
  <c r="AO136" i="4"/>
  <c r="AO118" i="4"/>
  <c r="AO137" i="4"/>
  <c r="AO141" i="4"/>
  <c r="AO147" i="4"/>
  <c r="AO143" i="4"/>
  <c r="AO133" i="4"/>
  <c r="AO145" i="4"/>
  <c r="AO161" i="4"/>
  <c r="AO140" i="4"/>
  <c r="AO135" i="4"/>
  <c r="AO125" i="4"/>
  <c r="AO124" i="4"/>
  <c r="AO117" i="4"/>
  <c r="AO109" i="4"/>
  <c r="AO130" i="4"/>
  <c r="AO131" i="4"/>
  <c r="AO113" i="4"/>
  <c r="AO153" i="4"/>
  <c r="AO134" i="4"/>
  <c r="AO128" i="4"/>
  <c r="AO123" i="4"/>
  <c r="AO114" i="4"/>
  <c r="AO121" i="4"/>
  <c r="AO101" i="4"/>
  <c r="AO100" i="4"/>
  <c r="AO95" i="4"/>
  <c r="AO106" i="4"/>
  <c r="AO98" i="4"/>
  <c r="AO108" i="4"/>
  <c r="AO96" i="4"/>
  <c r="AO94" i="4"/>
  <c r="AO92" i="4"/>
  <c r="AO103" i="4"/>
  <c r="AO99" i="4"/>
  <c r="AO104" i="4"/>
  <c r="AO102" i="4"/>
  <c r="AO83" i="4"/>
  <c r="AO82" i="4"/>
  <c r="AO80" i="4"/>
  <c r="AO79" i="4"/>
  <c r="AO73" i="4"/>
  <c r="AO86" i="4"/>
  <c r="AO81" i="4"/>
  <c r="AO78" i="4"/>
  <c r="AO76" i="4"/>
  <c r="AO74" i="4"/>
  <c r="AO72" i="4"/>
  <c r="AO85" i="4"/>
  <c r="AM173" i="4"/>
  <c r="AM179" i="4"/>
  <c r="AM167" i="4"/>
  <c r="AM161" i="4"/>
  <c r="AM157" i="4"/>
  <c r="AM176" i="4"/>
  <c r="AM177" i="4"/>
  <c r="AM178" i="4"/>
  <c r="AM169" i="4"/>
  <c r="AM166" i="4"/>
  <c r="AM164" i="4"/>
  <c r="AM162" i="4"/>
  <c r="AM160" i="4"/>
  <c r="AM158" i="4"/>
  <c r="AM156" i="4"/>
  <c r="AM152" i="4"/>
  <c r="AM144" i="4"/>
  <c r="AM140" i="4"/>
  <c r="AM134" i="4"/>
  <c r="AM132" i="4"/>
  <c r="AM131" i="4"/>
  <c r="AM135" i="4"/>
  <c r="AM125" i="4"/>
  <c r="AM124" i="4"/>
  <c r="AM121" i="4"/>
  <c r="AM139" i="4"/>
  <c r="AM128" i="4"/>
  <c r="AM136" i="4"/>
  <c r="AM137" i="4"/>
  <c r="AM174" i="4"/>
  <c r="AM147" i="4"/>
  <c r="AM141" i="4"/>
  <c r="AM153" i="4"/>
  <c r="AM145" i="4"/>
  <c r="AM123" i="4"/>
  <c r="AM130" i="4"/>
  <c r="AM118" i="4"/>
  <c r="AM117" i="4"/>
  <c r="AM143" i="4"/>
  <c r="AM133" i="4"/>
  <c r="AM113" i="4"/>
  <c r="AM108" i="4"/>
  <c r="AM114" i="4"/>
  <c r="AM104" i="4"/>
  <c r="AM102" i="4"/>
  <c r="AM101" i="4"/>
  <c r="AM95" i="4"/>
  <c r="AM105" i="4"/>
  <c r="AM100" i="4"/>
  <c r="AM106" i="4"/>
  <c r="AM98" i="4"/>
  <c r="AM103" i="4"/>
  <c r="AM96" i="4"/>
  <c r="AM94" i="4"/>
  <c r="AM92" i="4"/>
  <c r="AM86" i="4"/>
  <c r="AM99" i="4"/>
  <c r="AM78" i="4"/>
  <c r="AM76" i="4"/>
  <c r="AM74" i="4"/>
  <c r="AM72" i="4"/>
  <c r="AM83" i="4"/>
  <c r="AM82" i="4"/>
  <c r="AM80" i="4"/>
  <c r="AM81" i="4"/>
  <c r="AM85" i="4"/>
  <c r="AM79" i="4"/>
  <c r="AM73" i="4"/>
  <c r="AU177" i="4"/>
  <c r="AU161" i="4"/>
  <c r="AU157" i="4"/>
  <c r="AU178" i="4"/>
  <c r="AU173" i="4"/>
  <c r="AU167" i="4"/>
  <c r="AU164" i="4"/>
  <c r="AU162" i="4"/>
  <c r="AU160" i="4"/>
  <c r="AU158" i="4"/>
  <c r="AU156" i="4"/>
  <c r="AU152" i="4"/>
  <c r="AU148" i="4"/>
  <c r="AU144" i="4"/>
  <c r="AU140" i="4"/>
  <c r="AU179" i="4"/>
  <c r="AU166" i="4"/>
  <c r="AU169" i="4"/>
  <c r="AU147" i="4"/>
  <c r="AU134" i="4"/>
  <c r="AU131" i="4"/>
  <c r="AU130" i="4"/>
  <c r="AU145" i="4"/>
  <c r="AU135" i="4"/>
  <c r="AU125" i="4"/>
  <c r="AU124" i="4"/>
  <c r="AU121" i="4"/>
  <c r="AU139" i="4"/>
  <c r="AU176" i="4"/>
  <c r="AU155" i="4"/>
  <c r="AU153" i="4"/>
  <c r="AU136" i="4"/>
  <c r="AU137" i="4"/>
  <c r="AU133" i="4"/>
  <c r="AU114" i="4"/>
  <c r="AU109" i="4"/>
  <c r="AU117" i="4"/>
  <c r="AU123" i="4"/>
  <c r="AU118" i="4"/>
  <c r="AU112" i="4"/>
  <c r="AU108" i="4"/>
  <c r="AU102" i="4"/>
  <c r="AU95" i="4"/>
  <c r="AU101" i="4"/>
  <c r="AU100" i="4"/>
  <c r="AU94" i="4"/>
  <c r="AU92" i="4"/>
  <c r="AU88" i="4"/>
  <c r="AU86" i="4"/>
  <c r="AU113" i="4"/>
  <c r="AU106" i="4"/>
  <c r="AU96" i="4"/>
  <c r="AU85" i="4"/>
  <c r="AU78" i="4"/>
  <c r="AU74" i="4"/>
  <c r="AU72" i="4"/>
  <c r="AU81" i="4"/>
  <c r="AU83" i="4"/>
  <c r="AU79" i="4"/>
  <c r="AU73" i="4"/>
  <c r="AU80" i="4"/>
  <c r="AU82" i="4"/>
  <c r="BD179" i="4"/>
  <c r="BD177" i="4"/>
  <c r="BD173" i="4"/>
  <c r="BD169" i="4"/>
  <c r="BD167" i="4"/>
  <c r="BD165" i="4"/>
  <c r="BD166" i="4"/>
  <c r="BD161" i="4"/>
  <c r="BD157" i="4"/>
  <c r="BD155" i="4"/>
  <c r="BD153" i="4"/>
  <c r="BD147" i="4"/>
  <c r="BD176" i="4"/>
  <c r="BD168" i="4"/>
  <c r="BD162" i="4"/>
  <c r="BD160" i="4"/>
  <c r="BD158" i="4"/>
  <c r="BD156" i="4"/>
  <c r="BD152" i="4"/>
  <c r="BD148" i="4"/>
  <c r="BD144" i="4"/>
  <c r="BD140" i="4"/>
  <c r="BD164" i="4"/>
  <c r="BD178" i="4"/>
  <c r="BD134" i="4"/>
  <c r="BD130" i="4"/>
  <c r="BD135" i="4"/>
  <c r="BD125" i="4"/>
  <c r="BD124" i="4"/>
  <c r="BD121" i="4"/>
  <c r="BD120" i="4"/>
  <c r="BD118" i="4"/>
  <c r="BD114" i="4"/>
  <c r="BD112" i="4"/>
  <c r="BD139" i="4"/>
  <c r="BD145" i="4"/>
  <c r="BD136" i="4"/>
  <c r="BD137" i="4"/>
  <c r="BD133" i="4"/>
  <c r="BD109" i="4"/>
  <c r="BD95" i="4"/>
  <c r="BD117" i="4"/>
  <c r="BD108" i="4"/>
  <c r="BD102" i="4"/>
  <c r="BD113" i="4"/>
  <c r="BD94" i="4"/>
  <c r="BD92" i="4"/>
  <c r="BD88" i="4"/>
  <c r="BD86" i="4"/>
  <c r="BD82" i="4"/>
  <c r="BD80" i="4"/>
  <c r="BD123" i="4"/>
  <c r="BD96" i="4"/>
  <c r="BD85" i="4"/>
  <c r="BD79" i="4"/>
  <c r="BD73" i="4"/>
  <c r="BD106" i="4"/>
  <c r="BD83" i="4"/>
  <c r="BD81" i="4"/>
  <c r="BD72" i="4"/>
  <c r="BD76" i="4"/>
  <c r="BD78" i="4"/>
  <c r="BD74" i="4"/>
  <c r="AN179" i="4"/>
  <c r="AN177" i="4"/>
  <c r="AN173" i="4"/>
  <c r="AN169" i="4"/>
  <c r="AN167" i="4"/>
  <c r="AN161" i="4"/>
  <c r="AN157" i="4"/>
  <c r="AN153" i="4"/>
  <c r="AN147" i="4"/>
  <c r="AN176" i="4"/>
  <c r="AN178" i="4"/>
  <c r="AN166" i="4"/>
  <c r="AN164" i="4"/>
  <c r="AN162" i="4"/>
  <c r="AN160" i="4"/>
  <c r="AN158" i="4"/>
  <c r="AN156" i="4"/>
  <c r="AN152" i="4"/>
  <c r="AN148" i="4"/>
  <c r="AN144" i="4"/>
  <c r="AN140" i="4"/>
  <c r="AN174" i="4"/>
  <c r="AN135" i="4"/>
  <c r="AN139" i="4"/>
  <c r="AN128" i="4"/>
  <c r="AN136" i="4"/>
  <c r="AN118" i="4"/>
  <c r="AN114" i="4"/>
  <c r="AN137" i="4"/>
  <c r="AN141" i="4"/>
  <c r="AN143" i="4"/>
  <c r="AN134" i="4"/>
  <c r="AN131" i="4"/>
  <c r="AN130" i="4"/>
  <c r="AN125" i="4"/>
  <c r="AN121" i="4"/>
  <c r="AN117" i="4"/>
  <c r="AN109" i="4"/>
  <c r="AN103" i="4"/>
  <c r="AN101" i="4"/>
  <c r="AN99" i="4"/>
  <c r="AN95" i="4"/>
  <c r="AN133" i="4"/>
  <c r="AN113" i="4"/>
  <c r="AN108" i="4"/>
  <c r="AN145" i="4"/>
  <c r="AN124" i="4"/>
  <c r="AN123" i="4"/>
  <c r="AN100" i="4"/>
  <c r="AN106" i="4"/>
  <c r="AN98" i="4"/>
  <c r="AN96" i="4"/>
  <c r="AN94" i="4"/>
  <c r="AN92" i="4"/>
  <c r="AN86" i="4"/>
  <c r="AN82" i="4"/>
  <c r="AN80" i="4"/>
  <c r="AN83" i="4"/>
  <c r="AN102" i="4"/>
  <c r="AN79" i="4"/>
  <c r="AN73" i="4"/>
  <c r="AN85" i="4"/>
  <c r="AN81" i="4"/>
  <c r="AN78" i="4"/>
  <c r="AN104" i="4"/>
  <c r="AN76" i="4"/>
  <c r="AN74" i="4"/>
  <c r="AN72" i="4"/>
  <c r="AV179" i="4"/>
  <c r="AV177" i="4"/>
  <c r="AV173" i="4"/>
  <c r="AV169" i="4"/>
  <c r="AV167" i="4"/>
  <c r="AV161" i="4"/>
  <c r="AV157" i="4"/>
  <c r="AV155" i="4"/>
  <c r="AV153" i="4"/>
  <c r="AV147" i="4"/>
  <c r="AV178" i="4"/>
  <c r="AV164" i="4"/>
  <c r="AV162" i="4"/>
  <c r="AV160" i="4"/>
  <c r="AV158" i="4"/>
  <c r="AV156" i="4"/>
  <c r="AV152" i="4"/>
  <c r="AV148" i="4"/>
  <c r="AV144" i="4"/>
  <c r="AV140" i="4"/>
  <c r="AV176" i="4"/>
  <c r="AV166" i="4"/>
  <c r="AV134" i="4"/>
  <c r="AV131" i="4"/>
  <c r="AV145" i="4"/>
  <c r="AV135" i="4"/>
  <c r="AV125" i="4"/>
  <c r="AV124" i="4"/>
  <c r="AV121" i="4"/>
  <c r="AV139" i="4"/>
  <c r="AV120" i="4"/>
  <c r="AV118" i="4"/>
  <c r="AV114" i="4"/>
  <c r="AV136" i="4"/>
  <c r="AV137" i="4"/>
  <c r="AV123" i="4"/>
  <c r="AV109" i="4"/>
  <c r="AV101" i="4"/>
  <c r="AV95" i="4"/>
  <c r="AV117" i="4"/>
  <c r="AV133" i="4"/>
  <c r="AV112" i="4"/>
  <c r="AV108" i="4"/>
  <c r="AV113" i="4"/>
  <c r="AV130" i="4"/>
  <c r="AV102" i="4"/>
  <c r="AV100" i="4"/>
  <c r="AV94" i="4"/>
  <c r="AV92" i="4"/>
  <c r="AV88" i="4"/>
  <c r="AV86" i="4"/>
  <c r="AV82" i="4"/>
  <c r="AV80" i="4"/>
  <c r="AV106" i="4"/>
  <c r="AV96" i="4"/>
  <c r="AV83" i="4"/>
  <c r="AV79" i="4"/>
  <c r="AV73" i="4"/>
  <c r="AV81" i="4"/>
  <c r="AV85" i="4"/>
  <c r="AV74" i="4"/>
  <c r="AV72" i="4"/>
  <c r="AV78" i="4"/>
  <c r="AW178" i="4"/>
  <c r="AW179" i="4"/>
  <c r="AW177" i="4"/>
  <c r="AW173" i="4"/>
  <c r="AW167" i="4"/>
  <c r="AW164" i="4"/>
  <c r="AW162" i="4"/>
  <c r="AW160" i="4"/>
  <c r="AW158" i="4"/>
  <c r="AW156" i="4"/>
  <c r="AW152" i="4"/>
  <c r="AW176" i="4"/>
  <c r="AW166" i="4"/>
  <c r="AW169" i="4"/>
  <c r="AW157" i="4"/>
  <c r="AW147" i="4"/>
  <c r="AW145" i="4"/>
  <c r="AW135" i="4"/>
  <c r="AW139" i="4"/>
  <c r="AW120" i="4"/>
  <c r="AW118" i="4"/>
  <c r="AW140" i="4"/>
  <c r="AW136" i="4"/>
  <c r="AW155" i="4"/>
  <c r="AW153" i="4"/>
  <c r="AW137" i="4"/>
  <c r="AW144" i="4"/>
  <c r="AW148" i="4"/>
  <c r="AW134" i="4"/>
  <c r="AW131" i="4"/>
  <c r="AW130" i="4"/>
  <c r="AW161" i="4"/>
  <c r="AW109" i="4"/>
  <c r="AW117" i="4"/>
  <c r="AW133" i="4"/>
  <c r="AW124" i="4"/>
  <c r="AW123" i="4"/>
  <c r="AW121" i="4"/>
  <c r="AW125" i="4"/>
  <c r="AW113" i="4"/>
  <c r="AW102" i="4"/>
  <c r="AW108" i="4"/>
  <c r="AW95" i="4"/>
  <c r="AW101" i="4"/>
  <c r="AW100" i="4"/>
  <c r="AW94" i="4"/>
  <c r="AW92" i="4"/>
  <c r="AW88" i="4"/>
  <c r="AW106" i="4"/>
  <c r="AW96" i="4"/>
  <c r="AW112" i="4"/>
  <c r="AW83" i="4"/>
  <c r="AW79" i="4"/>
  <c r="AW73" i="4"/>
  <c r="AW82" i="4"/>
  <c r="AW80" i="4"/>
  <c r="AW114" i="4"/>
  <c r="AW86" i="4"/>
  <c r="AW85" i="4"/>
  <c r="AW78" i="4"/>
  <c r="AW74" i="4"/>
  <c r="AW72" i="4"/>
  <c r="AW81" i="4"/>
  <c r="AD14" i="4"/>
  <c r="V14" i="4"/>
  <c r="N14" i="4"/>
  <c r="AE14" i="4"/>
  <c r="U14" i="4"/>
  <c r="L14" i="4"/>
  <c r="AC14" i="4"/>
  <c r="S14" i="4"/>
  <c r="D14" i="4"/>
  <c r="AB14" i="4"/>
  <c r="R14" i="4"/>
  <c r="AH14" i="4"/>
  <c r="X14" i="4"/>
  <c r="M14" i="4"/>
  <c r="Z14" i="4"/>
  <c r="P14" i="4"/>
  <c r="AG14" i="4"/>
  <c r="T14" i="4"/>
  <c r="AJ14" i="4"/>
  <c r="AG15" i="4"/>
  <c r="Y15" i="4"/>
  <c r="D15" i="4"/>
  <c r="AE15" i="4"/>
  <c r="W15" i="4"/>
  <c r="AD15" i="4"/>
  <c r="T15" i="4"/>
  <c r="AC15" i="4"/>
  <c r="S15" i="4"/>
  <c r="AJ15" i="4"/>
  <c r="Z15" i="4"/>
  <c r="R15" i="4"/>
  <c r="AI15" i="4"/>
  <c r="P19" i="4"/>
  <c r="AF19" i="4"/>
  <c r="AK21" i="4"/>
  <c r="AC21" i="4"/>
  <c r="U21" i="4"/>
  <c r="M21" i="4"/>
  <c r="AJ21" i="4"/>
  <c r="AB21" i="4"/>
  <c r="T21" i="4"/>
  <c r="L21" i="4"/>
  <c r="AI21" i="4"/>
  <c r="AA21" i="4"/>
  <c r="S21" i="4"/>
  <c r="K21" i="4"/>
  <c r="AG21" i="4"/>
  <c r="Y21" i="4"/>
  <c r="Q21" i="4"/>
  <c r="D21" i="4"/>
  <c r="AF21" i="4"/>
  <c r="X21" i="4"/>
  <c r="P21" i="4"/>
  <c r="AE21" i="4"/>
  <c r="AG25" i="4"/>
  <c r="Y25" i="4"/>
  <c r="Q25" i="4"/>
  <c r="D25" i="4"/>
  <c r="AF25" i="4"/>
  <c r="X25" i="4"/>
  <c r="P25" i="4"/>
  <c r="AE25" i="4"/>
  <c r="W25" i="4"/>
  <c r="O25" i="4"/>
  <c r="AK25" i="4"/>
  <c r="AC25" i="4"/>
  <c r="U25" i="4"/>
  <c r="M25" i="4"/>
  <c r="AJ25" i="4"/>
  <c r="AB25" i="4"/>
  <c r="T25" i="4"/>
  <c r="L25" i="4"/>
  <c r="AI25" i="4"/>
  <c r="AA25" i="4"/>
  <c r="S25" i="4"/>
  <c r="K25" i="4"/>
  <c r="AG17" i="4"/>
  <c r="Y17" i="4"/>
  <c r="Q17" i="4"/>
  <c r="D17" i="4"/>
  <c r="AE17" i="4"/>
  <c r="W17" i="4"/>
  <c r="O17" i="4"/>
  <c r="AK17" i="4"/>
  <c r="AC17" i="4"/>
  <c r="U17" i="4"/>
  <c r="M17" i="4"/>
  <c r="V17" i="4"/>
  <c r="AI17" i="4"/>
  <c r="Q19" i="4"/>
  <c r="AG19" i="4"/>
  <c r="N21" i="4"/>
  <c r="AH21" i="4"/>
  <c r="N25" i="4"/>
  <c r="R19" i="4"/>
  <c r="AH19" i="4"/>
  <c r="N17" i="4"/>
  <c r="AA17" i="4"/>
  <c r="X19" i="4"/>
  <c r="D19" i="4"/>
  <c r="W21" i="4"/>
  <c r="AD25" i="4"/>
  <c r="AE19" i="4"/>
  <c r="W19" i="4"/>
  <c r="O19" i="4"/>
  <c r="AD19" i="4"/>
  <c r="V19" i="4"/>
  <c r="N19" i="4"/>
  <c r="AK19" i="4"/>
  <c r="AC19" i="4"/>
  <c r="U19" i="4"/>
  <c r="M19" i="4"/>
  <c r="AI19" i="4"/>
  <c r="AA19" i="4"/>
  <c r="S19" i="4"/>
  <c r="K19" i="4"/>
  <c r="Z19" i="4"/>
  <c r="R33" i="4"/>
  <c r="Z33" i="4"/>
  <c r="AH33" i="4"/>
  <c r="AF58" i="4"/>
  <c r="X58" i="4"/>
  <c r="P58" i="4"/>
  <c r="AD58" i="4"/>
  <c r="V58" i="4"/>
  <c r="N58" i="4"/>
  <c r="AJ58" i="4"/>
  <c r="AB58" i="4"/>
  <c r="T58" i="4"/>
  <c r="L58" i="4"/>
  <c r="AH58" i="4"/>
  <c r="U58" i="4"/>
  <c r="D58" i="4"/>
  <c r="AG58" i="4"/>
  <c r="S58" i="4"/>
  <c r="AE58" i="4"/>
  <c r="R58" i="4"/>
  <c r="AC58" i="4"/>
  <c r="Q58" i="4"/>
  <c r="AA58" i="4"/>
  <c r="O58" i="4"/>
  <c r="Z58" i="4"/>
  <c r="M58" i="4"/>
  <c r="AK58" i="4"/>
  <c r="Y58" i="4"/>
  <c r="K58" i="4"/>
  <c r="R22" i="4"/>
  <c r="Z22" i="4"/>
  <c r="AH22" i="4"/>
  <c r="R30" i="4"/>
  <c r="Z30" i="4"/>
  <c r="AH30" i="4"/>
  <c r="K33" i="4"/>
  <c r="S33" i="4"/>
  <c r="AA33" i="4"/>
  <c r="AI33" i="4"/>
  <c r="AF35" i="4"/>
  <c r="X35" i="4"/>
  <c r="P35" i="4"/>
  <c r="S35" i="4"/>
  <c r="AB35" i="4"/>
  <c r="AK35" i="4"/>
  <c r="W58" i="4"/>
  <c r="K22" i="4"/>
  <c r="S22" i="4"/>
  <c r="AA22" i="4"/>
  <c r="AI22" i="4"/>
  <c r="R27" i="4"/>
  <c r="Z27" i="4"/>
  <c r="AH27" i="4"/>
  <c r="K30" i="4"/>
  <c r="S30" i="4"/>
  <c r="AA30" i="4"/>
  <c r="AI30" i="4"/>
  <c r="L33" i="4"/>
  <c r="T33" i="4"/>
  <c r="AB33" i="4"/>
  <c r="AJ33" i="4"/>
  <c r="K35" i="4"/>
  <c r="T35" i="4"/>
  <c r="AC35" i="4"/>
  <c r="AI58" i="4"/>
  <c r="R16" i="4"/>
  <c r="Z16" i="4"/>
  <c r="AH16" i="4"/>
  <c r="N20" i="4"/>
  <c r="V20" i="4"/>
  <c r="AD20" i="4"/>
  <c r="L22" i="4"/>
  <c r="T22" i="4"/>
  <c r="AB22" i="4"/>
  <c r="AJ22" i="4"/>
  <c r="O23" i="4"/>
  <c r="W23" i="4"/>
  <c r="AE23" i="4"/>
  <c r="R24" i="4"/>
  <c r="Z24" i="4"/>
  <c r="AH24" i="4"/>
  <c r="K27" i="4"/>
  <c r="S27" i="4"/>
  <c r="AA27" i="4"/>
  <c r="AI27" i="4"/>
  <c r="N28" i="4"/>
  <c r="V28" i="4"/>
  <c r="AD28" i="4"/>
  <c r="L30" i="4"/>
  <c r="T30" i="4"/>
  <c r="AB30" i="4"/>
  <c r="AJ30" i="4"/>
  <c r="O31" i="4"/>
  <c r="W31" i="4"/>
  <c r="AE31" i="4"/>
  <c r="R32" i="4"/>
  <c r="Z32" i="4"/>
  <c r="AH32" i="4"/>
  <c r="M33" i="4"/>
  <c r="U33" i="4"/>
  <c r="AC33" i="4"/>
  <c r="AK33" i="4"/>
  <c r="L35" i="4"/>
  <c r="U35" i="4"/>
  <c r="AD35" i="4"/>
  <c r="AI36" i="4"/>
  <c r="AA36" i="4"/>
  <c r="S36" i="4"/>
  <c r="K36" i="4"/>
  <c r="AE36" i="4"/>
  <c r="W36" i="4"/>
  <c r="O36" i="4"/>
  <c r="U36" i="4"/>
  <c r="AF36" i="4"/>
  <c r="AI38" i="4"/>
  <c r="AH43" i="4"/>
  <c r="AA46" i="4"/>
  <c r="AH54" i="4"/>
  <c r="D26" i="4"/>
  <c r="Q26" i="4"/>
  <c r="Y26" i="4"/>
  <c r="AG26" i="4"/>
  <c r="L27" i="4"/>
  <c r="T27" i="4"/>
  <c r="AB27" i="4"/>
  <c r="AJ27" i="4"/>
  <c r="O28" i="4"/>
  <c r="W28" i="4"/>
  <c r="AE28" i="4"/>
  <c r="Z29" i="4"/>
  <c r="M30" i="4"/>
  <c r="U30" i="4"/>
  <c r="AC30" i="4"/>
  <c r="AK30" i="4"/>
  <c r="P31" i="4"/>
  <c r="X31" i="4"/>
  <c r="AF31" i="4"/>
  <c r="K32" i="4"/>
  <c r="S32" i="4"/>
  <c r="AA32" i="4"/>
  <c r="AI32" i="4"/>
  <c r="N33" i="4"/>
  <c r="V33" i="4"/>
  <c r="AD33" i="4"/>
  <c r="D34" i="4"/>
  <c r="Q34" i="4"/>
  <c r="Y34" i="4"/>
  <c r="AG34" i="4"/>
  <c r="M35" i="4"/>
  <c r="V35" i="4"/>
  <c r="AE35" i="4"/>
  <c r="AF51" i="4"/>
  <c r="X51" i="4"/>
  <c r="P51" i="4"/>
  <c r="AE51" i="4"/>
  <c r="W51" i="4"/>
  <c r="O51" i="4"/>
  <c r="AD51" i="4"/>
  <c r="V51" i="4"/>
  <c r="N51" i="4"/>
  <c r="AK51" i="4"/>
  <c r="AC51" i="4"/>
  <c r="U51" i="4"/>
  <c r="M51" i="4"/>
  <c r="AJ51" i="4"/>
  <c r="AB51" i="4"/>
  <c r="T51" i="4"/>
  <c r="L51" i="4"/>
  <c r="AI51" i="4"/>
  <c r="AA51" i="4"/>
  <c r="S51" i="4"/>
  <c r="K51" i="4"/>
  <c r="L16" i="4"/>
  <c r="T16" i="4"/>
  <c r="AB16" i="4"/>
  <c r="R18" i="4"/>
  <c r="Z18" i="4"/>
  <c r="P20" i="4"/>
  <c r="X20" i="4"/>
  <c r="AF20" i="4"/>
  <c r="N22" i="4"/>
  <c r="V22" i="4"/>
  <c r="AD22" i="4"/>
  <c r="D23" i="4"/>
  <c r="Q23" i="4"/>
  <c r="Y23" i="4"/>
  <c r="AG23" i="4"/>
  <c r="L24" i="4"/>
  <c r="T24" i="4"/>
  <c r="AB24" i="4"/>
  <c r="R26" i="4"/>
  <c r="Z26" i="4"/>
  <c r="M27" i="4"/>
  <c r="U27" i="4"/>
  <c r="AC27" i="4"/>
  <c r="AK27" i="4"/>
  <c r="P28" i="4"/>
  <c r="X28" i="4"/>
  <c r="AF28" i="4"/>
  <c r="N30" i="4"/>
  <c r="V30" i="4"/>
  <c r="AD30" i="4"/>
  <c r="D31" i="4"/>
  <c r="Q31" i="4"/>
  <c r="Y31" i="4"/>
  <c r="AG31" i="4"/>
  <c r="L32" i="4"/>
  <c r="T32" i="4"/>
  <c r="AB32" i="4"/>
  <c r="O33" i="4"/>
  <c r="W33" i="4"/>
  <c r="AE33" i="4"/>
  <c r="R34" i="4"/>
  <c r="Z34" i="4"/>
  <c r="AH34" i="4"/>
  <c r="N35" i="4"/>
  <c r="W35" i="4"/>
  <c r="AG35" i="4"/>
  <c r="M36" i="4"/>
  <c r="X36" i="4"/>
  <c r="AH36" i="4"/>
  <c r="Q51" i="4"/>
  <c r="AG54" i="4"/>
  <c r="Y54" i="4"/>
  <c r="Q54" i="4"/>
  <c r="D54" i="4"/>
  <c r="AF54" i="4"/>
  <c r="X54" i="4"/>
  <c r="P54" i="4"/>
  <c r="AE54" i="4"/>
  <c r="W54" i="4"/>
  <c r="O54" i="4"/>
  <c r="AD54" i="4"/>
  <c r="V54" i="4"/>
  <c r="N54" i="4"/>
  <c r="AK54" i="4"/>
  <c r="AC54" i="4"/>
  <c r="U54" i="4"/>
  <c r="M54" i="4"/>
  <c r="AJ54" i="4"/>
  <c r="AB54" i="4"/>
  <c r="T54" i="4"/>
  <c r="L54" i="4"/>
  <c r="O22" i="4"/>
  <c r="W22" i="4"/>
  <c r="AE22" i="4"/>
  <c r="R23" i="4"/>
  <c r="Z23" i="4"/>
  <c r="AH23" i="4"/>
  <c r="N27" i="4"/>
  <c r="V27" i="4"/>
  <c r="AD27" i="4"/>
  <c r="O30" i="4"/>
  <c r="W30" i="4"/>
  <c r="AE30" i="4"/>
  <c r="R31" i="4"/>
  <c r="Z31" i="4"/>
  <c r="AH31" i="4"/>
  <c r="P33" i="4"/>
  <c r="X33" i="4"/>
  <c r="AF33" i="4"/>
  <c r="O35" i="4"/>
  <c r="Y35" i="4"/>
  <c r="AH35" i="4"/>
  <c r="AG46" i="4"/>
  <c r="Y46" i="4"/>
  <c r="Q46" i="4"/>
  <c r="D46" i="4"/>
  <c r="AF46" i="4"/>
  <c r="X46" i="4"/>
  <c r="P46" i="4"/>
  <c r="AE46" i="4"/>
  <c r="W46" i="4"/>
  <c r="O46" i="4"/>
  <c r="AD46" i="4"/>
  <c r="V46" i="4"/>
  <c r="N46" i="4"/>
  <c r="AK46" i="4"/>
  <c r="AC46" i="4"/>
  <c r="U46" i="4"/>
  <c r="M46" i="4"/>
  <c r="AJ46" i="4"/>
  <c r="AB46" i="4"/>
  <c r="T46" i="4"/>
  <c r="L46" i="4"/>
  <c r="R20" i="4"/>
  <c r="Z20" i="4"/>
  <c r="P22" i="4"/>
  <c r="X22" i="4"/>
  <c r="K23" i="4"/>
  <c r="S23" i="4"/>
  <c r="AA23" i="4"/>
  <c r="O27" i="4"/>
  <c r="W27" i="4"/>
  <c r="R28" i="4"/>
  <c r="Z28" i="4"/>
  <c r="P30" i="4"/>
  <c r="X30" i="4"/>
  <c r="K31" i="4"/>
  <c r="S31" i="4"/>
  <c r="AA31" i="4"/>
  <c r="D33" i="4"/>
  <c r="Q33" i="4"/>
  <c r="Y33" i="4"/>
  <c r="Q35" i="4"/>
  <c r="Z35" i="4"/>
  <c r="AI35" i="4"/>
  <c r="AG38" i="4"/>
  <c r="D38" i="4"/>
  <c r="AF38" i="4"/>
  <c r="AE38" i="4"/>
  <c r="AD38" i="4"/>
  <c r="AK38" i="4"/>
  <c r="AC38" i="4"/>
  <c r="Z38" i="4"/>
  <c r="AF43" i="4"/>
  <c r="X43" i="4"/>
  <c r="AE43" i="4"/>
  <c r="W43" i="4"/>
  <c r="AD43" i="4"/>
  <c r="V43" i="4"/>
  <c r="AK43" i="4"/>
  <c r="AC43" i="4"/>
  <c r="U43" i="4"/>
  <c r="AJ43" i="4"/>
  <c r="AB43" i="4"/>
  <c r="T43" i="4"/>
  <c r="AI43" i="4"/>
  <c r="AA43" i="4"/>
  <c r="S43" i="4"/>
  <c r="R43" i="4"/>
  <c r="K46" i="4"/>
  <c r="R54" i="4"/>
  <c r="AJ81" i="4"/>
  <c r="AB81" i="4"/>
  <c r="T81" i="4"/>
  <c r="AI81" i="4"/>
  <c r="Z81" i="4"/>
  <c r="AH81" i="4"/>
  <c r="Y81" i="4"/>
  <c r="AG81" i="4"/>
  <c r="X81" i="4"/>
  <c r="AF81" i="4"/>
  <c r="W81" i="4"/>
  <c r="AD81" i="4"/>
  <c r="U81" i="4"/>
  <c r="AC81" i="4"/>
  <c r="R40" i="4"/>
  <c r="Z40" i="4"/>
  <c r="AH40" i="4"/>
  <c r="O47" i="4"/>
  <c r="W47" i="4"/>
  <c r="AE47" i="4"/>
  <c r="R48" i="4"/>
  <c r="Z48" i="4"/>
  <c r="AH48" i="4"/>
  <c r="P50" i="4"/>
  <c r="X50" i="4"/>
  <c r="AF50" i="4"/>
  <c r="O55" i="4"/>
  <c r="W55" i="4"/>
  <c r="AE55" i="4"/>
  <c r="R56" i="4"/>
  <c r="Z56" i="4"/>
  <c r="AH56" i="4"/>
  <c r="R37" i="4"/>
  <c r="Z37" i="4"/>
  <c r="AH37" i="4"/>
  <c r="X39" i="4"/>
  <c r="AF39" i="4"/>
  <c r="K40" i="4"/>
  <c r="S40" i="4"/>
  <c r="AA40" i="4"/>
  <c r="AI40" i="4"/>
  <c r="D42" i="4"/>
  <c r="Q42" i="4"/>
  <c r="Y42" i="4"/>
  <c r="AG42" i="4"/>
  <c r="O44" i="4"/>
  <c r="W44" i="4"/>
  <c r="AE44" i="4"/>
  <c r="R45" i="4"/>
  <c r="Z45" i="4"/>
  <c r="AH45" i="4"/>
  <c r="P47" i="4"/>
  <c r="X47" i="4"/>
  <c r="AF47" i="4"/>
  <c r="K48" i="4"/>
  <c r="S48" i="4"/>
  <c r="AA48" i="4"/>
  <c r="AI48" i="4"/>
  <c r="D50" i="4"/>
  <c r="Q50" i="4"/>
  <c r="Y50" i="4"/>
  <c r="AG50" i="4"/>
  <c r="O52" i="4"/>
  <c r="W52" i="4"/>
  <c r="AE52" i="4"/>
  <c r="R53" i="4"/>
  <c r="Z53" i="4"/>
  <c r="AH53" i="4"/>
  <c r="P55" i="4"/>
  <c r="X55" i="4"/>
  <c r="AF55" i="4"/>
  <c r="S56" i="4"/>
  <c r="AA56" i="4"/>
  <c r="AI56" i="4"/>
  <c r="N57" i="4"/>
  <c r="W57" i="4"/>
  <c r="D63" i="4"/>
  <c r="AD65" i="4"/>
  <c r="V65" i="4"/>
  <c r="N65" i="4"/>
  <c r="AK65" i="4"/>
  <c r="AC65" i="4"/>
  <c r="U65" i="4"/>
  <c r="M65" i="4"/>
  <c r="AJ65" i="4"/>
  <c r="AB65" i="4"/>
  <c r="T65" i="4"/>
  <c r="L65" i="4"/>
  <c r="AI65" i="4"/>
  <c r="AA65" i="4"/>
  <c r="S65" i="4"/>
  <c r="K65" i="4"/>
  <c r="AG65" i="4"/>
  <c r="Y65" i="4"/>
  <c r="Q65" i="4"/>
  <c r="D65" i="4"/>
  <c r="AF65" i="4"/>
  <c r="V81" i="4"/>
  <c r="L40" i="4"/>
  <c r="T40" i="4"/>
  <c r="AB40" i="4"/>
  <c r="AJ40" i="4"/>
  <c r="R42" i="4"/>
  <c r="Z42" i="4"/>
  <c r="AH42" i="4"/>
  <c r="R50" i="4"/>
  <c r="Z50" i="4"/>
  <c r="AH50" i="4"/>
  <c r="AF63" i="4"/>
  <c r="X63" i="4"/>
  <c r="P63" i="4"/>
  <c r="AE63" i="4"/>
  <c r="W63" i="4"/>
  <c r="O63" i="4"/>
  <c r="AD63" i="4"/>
  <c r="V63" i="4"/>
  <c r="N63" i="4"/>
  <c r="AK63" i="4"/>
  <c r="AC63" i="4"/>
  <c r="U63" i="4"/>
  <c r="M63" i="4"/>
  <c r="AI63" i="4"/>
  <c r="AA63" i="4"/>
  <c r="S63" i="4"/>
  <c r="K63" i="4"/>
  <c r="AG63" i="4"/>
  <c r="AA81" i="4"/>
  <c r="R39" i="4"/>
  <c r="Z39" i="4"/>
  <c r="AH39" i="4"/>
  <c r="M40" i="4"/>
  <c r="U40" i="4"/>
  <c r="AC40" i="4"/>
  <c r="AK40" i="4"/>
  <c r="K42" i="4"/>
  <c r="S42" i="4"/>
  <c r="AA42" i="4"/>
  <c r="AI42" i="4"/>
  <c r="R47" i="4"/>
  <c r="Z47" i="4"/>
  <c r="AH47" i="4"/>
  <c r="K50" i="4"/>
  <c r="S50" i="4"/>
  <c r="AA50" i="4"/>
  <c r="AI50" i="4"/>
  <c r="R55" i="4"/>
  <c r="Z55" i="4"/>
  <c r="AH55" i="4"/>
  <c r="L63" i="4"/>
  <c r="AH63" i="4"/>
  <c r="AG66" i="4"/>
  <c r="Y66" i="4"/>
  <c r="D66" i="4"/>
  <c r="AF66" i="4"/>
  <c r="X66" i="4"/>
  <c r="AE66" i="4"/>
  <c r="W66" i="4"/>
  <c r="AD66" i="4"/>
  <c r="V66" i="4"/>
  <c r="AJ66" i="4"/>
  <c r="AB66" i="4"/>
  <c r="T66" i="4"/>
  <c r="R66" i="4"/>
  <c r="AK66" i="4"/>
  <c r="AE81" i="4"/>
  <c r="S39" i="4"/>
  <c r="AA39" i="4"/>
  <c r="AI39" i="4"/>
  <c r="N40" i="4"/>
  <c r="V40" i="4"/>
  <c r="AD40" i="4"/>
  <c r="L42" i="4"/>
  <c r="T42" i="4"/>
  <c r="AB42" i="4"/>
  <c r="AJ42" i="4"/>
  <c r="R44" i="4"/>
  <c r="Z44" i="4"/>
  <c r="AH44" i="4"/>
  <c r="K47" i="4"/>
  <c r="S47" i="4"/>
  <c r="AA47" i="4"/>
  <c r="AI47" i="4"/>
  <c r="N48" i="4"/>
  <c r="V48" i="4"/>
  <c r="AD48" i="4"/>
  <c r="L50" i="4"/>
  <c r="T50" i="4"/>
  <c r="AB50" i="4"/>
  <c r="AJ50" i="4"/>
  <c r="R52" i="4"/>
  <c r="Z52" i="4"/>
  <c r="AH52" i="4"/>
  <c r="K55" i="4"/>
  <c r="S55" i="4"/>
  <c r="AA55" i="4"/>
  <c r="AI55" i="4"/>
  <c r="V56" i="4"/>
  <c r="AD56" i="4"/>
  <c r="Q63" i="4"/>
  <c r="AJ63" i="4"/>
  <c r="S66" i="4"/>
  <c r="AK81" i="4"/>
  <c r="X84" i="4"/>
  <c r="V84" i="4"/>
  <c r="Y84" i="4"/>
  <c r="W84" i="4"/>
  <c r="T84" i="4"/>
  <c r="N37" i="4"/>
  <c r="V37" i="4"/>
  <c r="T39" i="4"/>
  <c r="AB39" i="4"/>
  <c r="O40" i="4"/>
  <c r="W40" i="4"/>
  <c r="M42" i="4"/>
  <c r="U42" i="4"/>
  <c r="AC42" i="4"/>
  <c r="K44" i="4"/>
  <c r="S44" i="4"/>
  <c r="AA44" i="4"/>
  <c r="N45" i="4"/>
  <c r="V45" i="4"/>
  <c r="L47" i="4"/>
  <c r="T47" i="4"/>
  <c r="AB47" i="4"/>
  <c r="O48" i="4"/>
  <c r="W48" i="4"/>
  <c r="R49" i="4"/>
  <c r="Z49" i="4"/>
  <c r="M50" i="4"/>
  <c r="U50" i="4"/>
  <c r="AC50" i="4"/>
  <c r="K52" i="4"/>
  <c r="S52" i="4"/>
  <c r="AA52" i="4"/>
  <c r="N53" i="4"/>
  <c r="V53" i="4"/>
  <c r="L55" i="4"/>
  <c r="T55" i="4"/>
  <c r="AB55" i="4"/>
  <c r="W56" i="4"/>
  <c r="AI57" i="4"/>
  <c r="AA57" i="4"/>
  <c r="S57" i="4"/>
  <c r="AG57" i="4"/>
  <c r="R57" i="4"/>
  <c r="AB57" i="4"/>
  <c r="R63" i="4"/>
  <c r="U66" i="4"/>
  <c r="U73" i="4"/>
  <c r="AC73" i="4"/>
  <c r="AK73" i="4"/>
  <c r="M79" i="4"/>
  <c r="U79" i="4"/>
  <c r="AC79" i="4"/>
  <c r="AK79" i="4"/>
  <c r="R80" i="4"/>
  <c r="AA80" i="4"/>
  <c r="L82" i="4"/>
  <c r="W82" i="4"/>
  <c r="AH82" i="4"/>
  <c r="Y86" i="4"/>
  <c r="AI86" i="4"/>
  <c r="Z90" i="4"/>
  <c r="Z92" i="4"/>
  <c r="O59" i="4"/>
  <c r="W59" i="4"/>
  <c r="AE59" i="4"/>
  <c r="R60" i="4"/>
  <c r="Z60" i="4"/>
  <c r="AH60" i="4"/>
  <c r="U61" i="4"/>
  <c r="AC61" i="4"/>
  <c r="AK61" i="4"/>
  <c r="P62" i="4"/>
  <c r="X62" i="4"/>
  <c r="AF62" i="4"/>
  <c r="N64" i="4"/>
  <c r="V64" i="4"/>
  <c r="AD64" i="4"/>
  <c r="V71" i="4"/>
  <c r="Z72" i="4"/>
  <c r="V73" i="4"/>
  <c r="AD73" i="4"/>
  <c r="R74" i="4"/>
  <c r="Z74" i="4"/>
  <c r="Z76" i="4"/>
  <c r="R78" i="4"/>
  <c r="Z78" i="4"/>
  <c r="N79" i="4"/>
  <c r="V79" i="4"/>
  <c r="AD79" i="4"/>
  <c r="AF80" i="4"/>
  <c r="X80" i="4"/>
  <c r="P80" i="4"/>
  <c r="S80" i="4"/>
  <c r="AB80" i="4"/>
  <c r="AK80" i="4"/>
  <c r="M82" i="4"/>
  <c r="Y82" i="4"/>
  <c r="AI82" i="4"/>
  <c r="Z86" i="4"/>
  <c r="AC92" i="4"/>
  <c r="D59" i="4"/>
  <c r="Q59" i="4"/>
  <c r="Y59" i="4"/>
  <c r="AG59" i="4"/>
  <c r="L60" i="4"/>
  <c r="T60" i="4"/>
  <c r="AB60" i="4"/>
  <c r="W61" i="4"/>
  <c r="AE61" i="4"/>
  <c r="R62" i="4"/>
  <c r="Z62" i="4"/>
  <c r="P64" i="4"/>
  <c r="X64" i="4"/>
  <c r="AF64" i="4"/>
  <c r="P71" i="4"/>
  <c r="X71" i="4"/>
  <c r="X73" i="4"/>
  <c r="AF73" i="4"/>
  <c r="P79" i="4"/>
  <c r="X79" i="4"/>
  <c r="AF79" i="4"/>
  <c r="Q82" i="4"/>
  <c r="AA82" i="4"/>
  <c r="AK82" i="4"/>
  <c r="AF86" i="4"/>
  <c r="X86" i="4"/>
  <c r="AD86" i="4"/>
  <c r="V86" i="4"/>
  <c r="AB86" i="4"/>
  <c r="R59" i="4"/>
  <c r="Z59" i="4"/>
  <c r="AH59" i="4"/>
  <c r="Q79" i="4"/>
  <c r="Y79" i="4"/>
  <c r="AG79" i="4"/>
  <c r="R82" i="4"/>
  <c r="AB82" i="4"/>
  <c r="K59" i="4"/>
  <c r="S59" i="4"/>
  <c r="AA59" i="4"/>
  <c r="AI59" i="4"/>
  <c r="D61" i="4"/>
  <c r="Q61" i="4"/>
  <c r="Y61" i="4"/>
  <c r="AG61" i="4"/>
  <c r="R64" i="4"/>
  <c r="Z64" i="4"/>
  <c r="R71" i="4"/>
  <c r="Z73" i="4"/>
  <c r="R79" i="4"/>
  <c r="Z79" i="4"/>
  <c r="AH79" i="4"/>
  <c r="S82" i="4"/>
  <c r="AJ92" i="4"/>
  <c r="AB92" i="4"/>
  <c r="T92" i="4"/>
  <c r="AI92" i="4"/>
  <c r="AA92" i="4"/>
  <c r="AG92" i="4"/>
  <c r="Y92" i="4"/>
  <c r="AF92" i="4"/>
  <c r="X92" i="4"/>
  <c r="AE92" i="4"/>
  <c r="W92" i="4"/>
  <c r="AD92" i="4"/>
  <c r="V92" i="4"/>
  <c r="L59" i="4"/>
  <c r="T59" i="4"/>
  <c r="AB59" i="4"/>
  <c r="R61" i="4"/>
  <c r="Z61" i="4"/>
  <c r="K79" i="4"/>
  <c r="S79" i="4"/>
  <c r="AA79" i="4"/>
  <c r="AF82" i="4"/>
  <c r="X82" i="4"/>
  <c r="P82" i="4"/>
  <c r="AD82" i="4"/>
  <c r="V82" i="4"/>
  <c r="N82" i="4"/>
  <c r="T82" i="4"/>
  <c r="AE82" i="4"/>
  <c r="AB90" i="4"/>
  <c r="T90" i="4"/>
  <c r="AA90" i="4"/>
  <c r="S90" i="4"/>
  <c r="AG90" i="4"/>
  <c r="Y90" i="4"/>
  <c r="AF90" i="4"/>
  <c r="X90" i="4"/>
  <c r="AE90" i="4"/>
  <c r="W90" i="4"/>
  <c r="AD90" i="4"/>
  <c r="V90" i="4"/>
  <c r="R90" i="4"/>
  <c r="R83" i="4"/>
  <c r="Z83" i="4"/>
  <c r="AH83" i="4"/>
  <c r="R85" i="4"/>
  <c r="Z85" i="4"/>
  <c r="AH85" i="4"/>
  <c r="Z87" i="4"/>
  <c r="AH87" i="4"/>
  <c r="R89" i="4"/>
  <c r="Z89" i="4"/>
  <c r="Z91" i="4"/>
  <c r="AH91" i="4"/>
  <c r="R93" i="4"/>
  <c r="Z93" i="4"/>
  <c r="AH93" i="4"/>
  <c r="V94" i="4"/>
  <c r="AD94" i="4"/>
  <c r="Z95" i="4"/>
  <c r="AI95" i="4"/>
  <c r="AJ96" i="4"/>
  <c r="AB96" i="4"/>
  <c r="T96" i="4"/>
  <c r="L96" i="4"/>
  <c r="S96" i="4"/>
  <c r="AC96" i="4"/>
  <c r="AF99" i="4"/>
  <c r="X99" i="4"/>
  <c r="AD99" i="4"/>
  <c r="V99" i="4"/>
  <c r="AB99" i="4"/>
  <c r="K93" i="4"/>
  <c r="S93" i="4"/>
  <c r="AA93" i="4"/>
  <c r="AI93" i="4"/>
  <c r="W94" i="4"/>
  <c r="AE94" i="4"/>
  <c r="AA95" i="4"/>
  <c r="AJ95" i="4"/>
  <c r="U96" i="4"/>
  <c r="AD96" i="4"/>
  <c r="AC99" i="4"/>
  <c r="M101" i="4"/>
  <c r="Y101" i="4"/>
  <c r="AI101" i="4"/>
  <c r="AF103" i="4"/>
  <c r="X103" i="4"/>
  <c r="AD103" i="4"/>
  <c r="V103" i="4"/>
  <c r="AB103" i="4"/>
  <c r="L83" i="4"/>
  <c r="T83" i="4"/>
  <c r="AB83" i="4"/>
  <c r="T85" i="4"/>
  <c r="AB85" i="4"/>
  <c r="T87" i="4"/>
  <c r="AB87" i="4"/>
  <c r="L89" i="4"/>
  <c r="T91" i="4"/>
  <c r="AB91" i="4"/>
  <c r="L93" i="4"/>
  <c r="T93" i="4"/>
  <c r="AB93" i="4"/>
  <c r="AJ93" i="4"/>
  <c r="X94" i="4"/>
  <c r="AF94" i="4"/>
  <c r="T95" i="4"/>
  <c r="AB95" i="4"/>
  <c r="AK95" i="4"/>
  <c r="M96" i="4"/>
  <c r="V96" i="4"/>
  <c r="AE96" i="4"/>
  <c r="T99" i="4"/>
  <c r="AE99" i="4"/>
  <c r="AC103" i="4"/>
  <c r="M93" i="4"/>
  <c r="U93" i="4"/>
  <c r="AC93" i="4"/>
  <c r="AK93" i="4"/>
  <c r="Y94" i="4"/>
  <c r="AG94" i="4"/>
  <c r="U95" i="4"/>
  <c r="AC95" i="4"/>
  <c r="N96" i="4"/>
  <c r="W96" i="4"/>
  <c r="AF96" i="4"/>
  <c r="U99" i="4"/>
  <c r="AG99" i="4"/>
  <c r="Q101" i="4"/>
  <c r="AA101" i="4"/>
  <c r="AK101" i="4"/>
  <c r="T103" i="4"/>
  <c r="AE103" i="4"/>
  <c r="AF105" i="4"/>
  <c r="X105" i="4"/>
  <c r="AD105" i="4"/>
  <c r="V105" i="4"/>
  <c r="AB105" i="4"/>
  <c r="R94" i="4"/>
  <c r="Z94" i="4"/>
  <c r="AH94" i="4"/>
  <c r="O96" i="4"/>
  <c r="X96" i="4"/>
  <c r="AG96" i="4"/>
  <c r="W99" i="4"/>
  <c r="AH99" i="4"/>
  <c r="Y111" i="4"/>
  <c r="X111" i="4"/>
  <c r="W111" i="4"/>
  <c r="V111" i="4"/>
  <c r="T111" i="4"/>
  <c r="O93" i="4"/>
  <c r="W93" i="4"/>
  <c r="AE93" i="4"/>
  <c r="S94" i="4"/>
  <c r="AA94" i="4"/>
  <c r="AI94" i="4"/>
  <c r="W95" i="4"/>
  <c r="AE95" i="4"/>
  <c r="P96" i="4"/>
  <c r="Y96" i="4"/>
  <c r="AH96" i="4"/>
  <c r="Y99" i="4"/>
  <c r="AI99" i="4"/>
  <c r="S101" i="4"/>
  <c r="W103" i="4"/>
  <c r="AH103" i="4"/>
  <c r="X107" i="4"/>
  <c r="W107" i="4"/>
  <c r="V107" i="4"/>
  <c r="AA107" i="4"/>
  <c r="P93" i="4"/>
  <c r="X93" i="4"/>
  <c r="T94" i="4"/>
  <c r="AB94" i="4"/>
  <c r="X95" i="4"/>
  <c r="AG95" i="4"/>
  <c r="Q96" i="4"/>
  <c r="Z96" i="4"/>
  <c r="AI96" i="4"/>
  <c r="Z99" i="4"/>
  <c r="AJ99" i="4"/>
  <c r="AF101" i="4"/>
  <c r="X101" i="4"/>
  <c r="P101" i="4"/>
  <c r="AD101" i="4"/>
  <c r="V101" i="4"/>
  <c r="N101" i="4"/>
  <c r="T101" i="4"/>
  <c r="AE101" i="4"/>
  <c r="Y103" i="4"/>
  <c r="AI103" i="4"/>
  <c r="U113" i="4"/>
  <c r="AD113" i="4"/>
  <c r="T118" i="4"/>
  <c r="AF146" i="4"/>
  <c r="X146" i="4"/>
  <c r="AE146" i="4"/>
  <c r="W146" i="4"/>
  <c r="AD146" i="4"/>
  <c r="V146" i="4"/>
  <c r="AA146" i="4"/>
  <c r="Z146" i="4"/>
  <c r="Y146" i="4"/>
  <c r="U146" i="4"/>
  <c r="AB146" i="4"/>
  <c r="AJ117" i="4"/>
  <c r="AB117" i="4"/>
  <c r="Z117" i="4"/>
  <c r="AI117" i="4"/>
  <c r="AG118" i="4"/>
  <c r="Y118" i="4"/>
  <c r="Q118" i="4"/>
  <c r="AF118" i="4"/>
  <c r="X118" i="4"/>
  <c r="P118" i="4"/>
  <c r="AD118" i="4"/>
  <c r="V118" i="4"/>
  <c r="N118" i="4"/>
  <c r="U118" i="4"/>
  <c r="AI118" i="4"/>
  <c r="Z98" i="4"/>
  <c r="AH98" i="4"/>
  <c r="R102" i="4"/>
  <c r="Z102" i="4"/>
  <c r="AH102" i="4"/>
  <c r="R104" i="4"/>
  <c r="Z104" i="4"/>
  <c r="AH104" i="4"/>
  <c r="Z106" i="4"/>
  <c r="AH106" i="4"/>
  <c r="R108" i="4"/>
  <c r="Z108" i="4"/>
  <c r="AH108" i="4"/>
  <c r="Z110" i="4"/>
  <c r="AH110" i="4"/>
  <c r="X113" i="4"/>
  <c r="AG113" i="4"/>
  <c r="AB115" i="4"/>
  <c r="T115" i="4"/>
  <c r="AA115" i="4"/>
  <c r="AC117" i="4"/>
  <c r="L118" i="4"/>
  <c r="Z118" i="4"/>
  <c r="AK118" i="4"/>
  <c r="Y113" i="4"/>
  <c r="AH113" i="4"/>
  <c r="AD117" i="4"/>
  <c r="M118" i="4"/>
  <c r="AA118" i="4"/>
  <c r="AD128" i="4"/>
  <c r="AE128" i="4"/>
  <c r="AC128" i="4"/>
  <c r="AK128" i="4"/>
  <c r="AB128" i="4"/>
  <c r="AJ128" i="4"/>
  <c r="AG128" i="4"/>
  <c r="T98" i="4"/>
  <c r="AB98" i="4"/>
  <c r="L102" i="4"/>
  <c r="T102" i="4"/>
  <c r="AB102" i="4"/>
  <c r="T104" i="4"/>
  <c r="AB104" i="4"/>
  <c r="T106" i="4"/>
  <c r="AB106" i="4"/>
  <c r="L108" i="4"/>
  <c r="T108" i="4"/>
  <c r="AB108" i="4"/>
  <c r="T110" i="4"/>
  <c r="AB110" i="4"/>
  <c r="Z113" i="4"/>
  <c r="AF114" i="4"/>
  <c r="X114" i="4"/>
  <c r="P114" i="4"/>
  <c r="S114" i="4"/>
  <c r="AB114" i="4"/>
  <c r="AK114" i="4"/>
  <c r="U115" i="4"/>
  <c r="AE117" i="4"/>
  <c r="O118" i="4"/>
  <c r="AB118" i="4"/>
  <c r="AJ113" i="4"/>
  <c r="AB113" i="4"/>
  <c r="T113" i="4"/>
  <c r="AA113" i="4"/>
  <c r="AK113" i="4"/>
  <c r="AF117" i="4"/>
  <c r="R118" i="4"/>
  <c r="AC118" i="4"/>
  <c r="X126" i="4"/>
  <c r="AE132" i="4"/>
  <c r="P136" i="4"/>
  <c r="Y136" i="4"/>
  <c r="AD138" i="4"/>
  <c r="V138" i="4"/>
  <c r="AA138" i="4"/>
  <c r="AF144" i="4"/>
  <c r="X144" i="4"/>
  <c r="AE144" i="4"/>
  <c r="W144" i="4"/>
  <c r="AD144" i="4"/>
  <c r="V144" i="4"/>
  <c r="AC144" i="4"/>
  <c r="AJ152" i="4"/>
  <c r="AB152" i="4"/>
  <c r="T152" i="4"/>
  <c r="AG152" i="4"/>
  <c r="Y152" i="4"/>
  <c r="AF152" i="4"/>
  <c r="X152" i="4"/>
  <c r="AE152" i="4"/>
  <c r="W152" i="4"/>
  <c r="AD152" i="4"/>
  <c r="V152" i="4"/>
  <c r="R152" i="4"/>
  <c r="AK152" i="4"/>
  <c r="AF140" i="4"/>
  <c r="X140" i="4"/>
  <c r="AE140" i="4"/>
  <c r="W140" i="4"/>
  <c r="AD140" i="4"/>
  <c r="V140" i="4"/>
  <c r="AC140" i="4"/>
  <c r="AF165" i="4"/>
  <c r="X165" i="4"/>
  <c r="Z165" i="4"/>
  <c r="Y165" i="4"/>
  <c r="AG165" i="4"/>
  <c r="W165" i="4"/>
  <c r="AE165" i="4"/>
  <c r="V165" i="4"/>
  <c r="AD165" i="4"/>
  <c r="U165" i="4"/>
  <c r="AC165" i="4"/>
  <c r="AB165" i="4"/>
  <c r="Z119" i="4"/>
  <c r="AH121" i="4"/>
  <c r="Z121" i="4"/>
  <c r="R121" i="4"/>
  <c r="AA121" i="4"/>
  <c r="AJ121" i="4"/>
  <c r="Z122" i="4"/>
  <c r="AA126" i="4"/>
  <c r="AH132" i="4"/>
  <c r="AD136" i="4"/>
  <c r="V136" i="4"/>
  <c r="N136" i="4"/>
  <c r="S136" i="4"/>
  <c r="AB136" i="4"/>
  <c r="AK136" i="4"/>
  <c r="AG140" i="4"/>
  <c r="U144" i="4"/>
  <c r="AI144" i="4"/>
  <c r="Z152" i="4"/>
  <c r="AB126" i="4"/>
  <c r="Z132" i="4"/>
  <c r="AI132" i="4"/>
  <c r="T140" i="4"/>
  <c r="AH140" i="4"/>
  <c r="AB154" i="4"/>
  <c r="T154" i="4"/>
  <c r="AG154" i="4"/>
  <c r="Y154" i="4"/>
  <c r="AF154" i="4"/>
  <c r="X154" i="4"/>
  <c r="AE154" i="4"/>
  <c r="W154" i="4"/>
  <c r="AD154" i="4"/>
  <c r="V154" i="4"/>
  <c r="AJ156" i="4"/>
  <c r="AB156" i="4"/>
  <c r="T156" i="4"/>
  <c r="AI156" i="4"/>
  <c r="AA156" i="4"/>
  <c r="AG156" i="4"/>
  <c r="Y156" i="4"/>
  <c r="AF156" i="4"/>
  <c r="X156" i="4"/>
  <c r="AE156" i="4"/>
  <c r="W156" i="4"/>
  <c r="AD156" i="4"/>
  <c r="V156" i="4"/>
  <c r="AB119" i="4"/>
  <c r="L121" i="4"/>
  <c r="T121" i="4"/>
  <c r="AC121" i="4"/>
  <c r="AB122" i="4"/>
  <c r="AD124" i="4"/>
  <c r="V124" i="4"/>
  <c r="N124" i="4"/>
  <c r="S124" i="4"/>
  <c r="AB124" i="4"/>
  <c r="AK124" i="4"/>
  <c r="T126" i="4"/>
  <c r="AA132" i="4"/>
  <c r="AJ132" i="4"/>
  <c r="L136" i="4"/>
  <c r="U136" i="4"/>
  <c r="AE136" i="4"/>
  <c r="X138" i="4"/>
  <c r="U140" i="4"/>
  <c r="AI140" i="4"/>
  <c r="Z144" i="4"/>
  <c r="AK144" i="4"/>
  <c r="AC152" i="4"/>
  <c r="AA165" i="4"/>
  <c r="M121" i="4"/>
  <c r="U121" i="4"/>
  <c r="AD121" i="4"/>
  <c r="AC122" i="4"/>
  <c r="K124" i="4"/>
  <c r="T124" i="4"/>
  <c r="AC124" i="4"/>
  <c r="U126" i="4"/>
  <c r="AD130" i="4"/>
  <c r="V130" i="4"/>
  <c r="N130" i="4"/>
  <c r="S130" i="4"/>
  <c r="AB130" i="4"/>
  <c r="AK130" i="4"/>
  <c r="AB132" i="4"/>
  <c r="AK132" i="4"/>
  <c r="AD134" i="4"/>
  <c r="V134" i="4"/>
  <c r="N134" i="4"/>
  <c r="S134" i="4"/>
  <c r="AB134" i="4"/>
  <c r="AK134" i="4"/>
  <c r="M136" i="4"/>
  <c r="W136" i="4"/>
  <c r="AF136" i="4"/>
  <c r="Y138" i="4"/>
  <c r="Y140" i="4"/>
  <c r="AJ140" i="4"/>
  <c r="P142" i="4"/>
  <c r="W142" i="4"/>
  <c r="O142" i="4"/>
  <c r="V142" i="4"/>
  <c r="N142" i="4"/>
  <c r="U142" i="4"/>
  <c r="AA144" i="4"/>
  <c r="L150" i="4"/>
  <c r="Q150" i="4"/>
  <c r="P150" i="4"/>
  <c r="O150" i="4"/>
  <c r="N150" i="4"/>
  <c r="AH152" i="4"/>
  <c r="U154" i="4"/>
  <c r="U156" i="4"/>
  <c r="Z140" i="4"/>
  <c r="AK140" i="4"/>
  <c r="R123" i="4"/>
  <c r="Z123" i="4"/>
  <c r="Z125" i="4"/>
  <c r="Z131" i="4"/>
  <c r="Z133" i="4"/>
  <c r="R135" i="4"/>
  <c r="Z135" i="4"/>
  <c r="R137" i="4"/>
  <c r="Z137" i="4"/>
  <c r="Z139" i="4"/>
  <c r="R141" i="4"/>
  <c r="Z141" i="4"/>
  <c r="R145" i="4"/>
  <c r="Z145" i="4"/>
  <c r="Z147" i="4"/>
  <c r="Z149" i="4"/>
  <c r="Z153" i="4"/>
  <c r="R157" i="4"/>
  <c r="Z157" i="4"/>
  <c r="N158" i="4"/>
  <c r="V158" i="4"/>
  <c r="AD158" i="4"/>
  <c r="Z159" i="4"/>
  <c r="AH159" i="4"/>
  <c r="N160" i="4"/>
  <c r="V160" i="4"/>
  <c r="AD160" i="4"/>
  <c r="Z161" i="4"/>
  <c r="AH161" i="4"/>
  <c r="AD162" i="4"/>
  <c r="N164" i="4"/>
  <c r="V164" i="4"/>
  <c r="AD164" i="4"/>
  <c r="AJ166" i="4"/>
  <c r="AB166" i="4"/>
  <c r="T166" i="4"/>
  <c r="AA166" i="4"/>
  <c r="AK166" i="4"/>
  <c r="Q170" i="4"/>
  <c r="W172" i="4"/>
  <c r="AG172" i="4"/>
  <c r="O174" i="4"/>
  <c r="Z174" i="4"/>
  <c r="O158" i="4"/>
  <c r="W158" i="4"/>
  <c r="AE158" i="4"/>
  <c r="AA159" i="4"/>
  <c r="O160" i="4"/>
  <c r="W160" i="4"/>
  <c r="AE160" i="4"/>
  <c r="AA161" i="4"/>
  <c r="AE162" i="4"/>
  <c r="O164" i="4"/>
  <c r="W164" i="4"/>
  <c r="AE164" i="4"/>
  <c r="AC166" i="4"/>
  <c r="X172" i="4"/>
  <c r="AH172" i="4"/>
  <c r="P174" i="4"/>
  <c r="AA174" i="4"/>
  <c r="P158" i="4"/>
  <c r="X158" i="4"/>
  <c r="AF158" i="4"/>
  <c r="P160" i="4"/>
  <c r="X160" i="4"/>
  <c r="AF160" i="4"/>
  <c r="AF162" i="4"/>
  <c r="P164" i="4"/>
  <c r="X164" i="4"/>
  <c r="AF164" i="4"/>
  <c r="Y172" i="4"/>
  <c r="Q174" i="4"/>
  <c r="AE174" i="4"/>
  <c r="Q158" i="4"/>
  <c r="Y158" i="4"/>
  <c r="AG158" i="4"/>
  <c r="Q160" i="4"/>
  <c r="Y160" i="4"/>
  <c r="AG160" i="4"/>
  <c r="Y162" i="4"/>
  <c r="AG162" i="4"/>
  <c r="Q164" i="4"/>
  <c r="Y164" i="4"/>
  <c r="AG164" i="4"/>
  <c r="N170" i="4"/>
  <c r="L170" i="4"/>
  <c r="R174" i="4"/>
  <c r="AF174" i="4"/>
  <c r="R158" i="4"/>
  <c r="Z158" i="4"/>
  <c r="AH158" i="4"/>
  <c r="R160" i="4"/>
  <c r="Z160" i="4"/>
  <c r="AH160" i="4"/>
  <c r="Z162" i="4"/>
  <c r="AH162" i="4"/>
  <c r="R164" i="4"/>
  <c r="Z164" i="4"/>
  <c r="AH164" i="4"/>
  <c r="K158" i="4"/>
  <c r="S158" i="4"/>
  <c r="AA158" i="4"/>
  <c r="AI158" i="4"/>
  <c r="K160" i="4"/>
  <c r="S160" i="4"/>
  <c r="AA160" i="4"/>
  <c r="AI160" i="4"/>
  <c r="AA162" i="4"/>
  <c r="AI162" i="4"/>
  <c r="K164" i="4"/>
  <c r="S164" i="4"/>
  <c r="AA164" i="4"/>
  <c r="AI164" i="4"/>
  <c r="AD172" i="4"/>
  <c r="V172" i="4"/>
  <c r="AB172" i="4"/>
  <c r="T172" i="4"/>
  <c r="AC172" i="4"/>
  <c r="W174" i="4"/>
  <c r="L158" i="4"/>
  <c r="T158" i="4"/>
  <c r="AB158" i="4"/>
  <c r="L160" i="4"/>
  <c r="T160" i="4"/>
  <c r="AB160" i="4"/>
  <c r="AB162" i="4"/>
  <c r="L164" i="4"/>
  <c r="T164" i="4"/>
  <c r="AB164" i="4"/>
  <c r="AE172" i="4"/>
  <c r="AD174" i="4"/>
  <c r="V174" i="4"/>
  <c r="N174" i="4"/>
  <c r="AK174" i="4"/>
  <c r="AC174" i="4"/>
  <c r="U174" i="4"/>
  <c r="M174" i="4"/>
  <c r="AJ174" i="4"/>
  <c r="AB174" i="4"/>
  <c r="T174" i="4"/>
  <c r="L174" i="4"/>
  <c r="X174" i="4"/>
  <c r="AI174" i="4"/>
  <c r="O187" i="4"/>
  <c r="W187" i="4"/>
  <c r="AE187" i="4"/>
  <c r="X167" i="4"/>
  <c r="AF167" i="4"/>
  <c r="P169" i="4"/>
  <c r="X169" i="4"/>
  <c r="AF169" i="4"/>
  <c r="P171" i="4"/>
  <c r="X171" i="4"/>
  <c r="X173" i="4"/>
  <c r="AF173" i="4"/>
  <c r="P175" i="4"/>
  <c r="X175" i="4"/>
  <c r="AF175" i="4"/>
  <c r="L176" i="4"/>
  <c r="T176" i="4"/>
  <c r="AB176" i="4"/>
  <c r="AJ176" i="4"/>
  <c r="X177" i="4"/>
  <c r="AF177" i="4"/>
  <c r="L178" i="4"/>
  <c r="T178" i="4"/>
  <c r="AB178" i="4"/>
  <c r="AJ178" i="4"/>
  <c r="P179" i="4"/>
  <c r="X179" i="4"/>
  <c r="AF179" i="4"/>
  <c r="P181" i="4"/>
  <c r="X181" i="4"/>
  <c r="AF181" i="4"/>
  <c r="L182" i="4"/>
  <c r="T182" i="4"/>
  <c r="AB182" i="4"/>
  <c r="AJ182" i="4"/>
  <c r="P183" i="4"/>
  <c r="X183" i="4"/>
  <c r="AF183" i="4"/>
  <c r="L184" i="4"/>
  <c r="T184" i="4"/>
  <c r="AB184" i="4"/>
  <c r="AJ184" i="4"/>
  <c r="L186" i="4"/>
  <c r="T186" i="4"/>
  <c r="AB186" i="4"/>
  <c r="AJ186" i="4"/>
  <c r="M176" i="4"/>
  <c r="U176" i="4"/>
  <c r="AC176" i="4"/>
  <c r="AK176" i="4"/>
  <c r="M178" i="4"/>
  <c r="U178" i="4"/>
  <c r="AC178" i="4"/>
  <c r="AK178" i="4"/>
  <c r="Q179" i="4"/>
  <c r="Y179" i="4"/>
  <c r="AG179" i="4"/>
  <c r="Q181" i="4"/>
  <c r="Y181" i="4"/>
  <c r="AG181" i="4"/>
  <c r="M182" i="4"/>
  <c r="U182" i="4"/>
  <c r="AC182" i="4"/>
  <c r="AK182" i="4"/>
  <c r="Q183" i="4"/>
  <c r="Y183" i="4"/>
  <c r="AG183" i="4"/>
  <c r="M184" i="4"/>
  <c r="U184" i="4"/>
  <c r="AC184" i="4"/>
  <c r="AK184" i="4"/>
  <c r="M186" i="4"/>
  <c r="U186" i="4"/>
  <c r="AC186" i="4"/>
  <c r="AK186" i="4"/>
  <c r="Q187" i="4"/>
  <c r="Y187" i="4"/>
  <c r="AG187" i="4"/>
  <c r="Z167" i="4"/>
  <c r="R169" i="4"/>
  <c r="Z169" i="4"/>
  <c r="R171" i="4"/>
  <c r="Z173" i="4"/>
  <c r="R175" i="4"/>
  <c r="N176" i="4"/>
  <c r="V176" i="4"/>
  <c r="AD176" i="4"/>
  <c r="Z177" i="4"/>
  <c r="N178" i="4"/>
  <c r="V178" i="4"/>
  <c r="AD178" i="4"/>
  <c r="R179" i="4"/>
  <c r="Z179" i="4"/>
  <c r="AH179" i="4"/>
  <c r="R181" i="4"/>
  <c r="Z181" i="4"/>
  <c r="AH181" i="4"/>
  <c r="N182" i="4"/>
  <c r="V182" i="4"/>
  <c r="AD182" i="4"/>
  <c r="R183" i="4"/>
  <c r="Z183" i="4"/>
  <c r="AH183" i="4"/>
  <c r="N184" i="4"/>
  <c r="V184" i="4"/>
  <c r="AD184" i="4"/>
  <c r="R185" i="4"/>
  <c r="Z185" i="4"/>
  <c r="N186" i="4"/>
  <c r="V186" i="4"/>
  <c r="AD186" i="4"/>
  <c r="R187" i="4"/>
  <c r="Z187" i="4"/>
  <c r="AH187" i="4"/>
  <c r="K187" i="4"/>
  <c r="S187" i="4"/>
  <c r="AA187" i="4"/>
  <c r="AI187" i="4"/>
  <c r="L187" i="4"/>
  <c r="T187" i="4"/>
  <c r="AB187" i="4"/>
  <c r="Q178" i="4"/>
  <c r="Y178" i="4"/>
  <c r="AG178" i="4"/>
  <c r="M179" i="4"/>
  <c r="U179" i="4"/>
  <c r="AC179" i="4"/>
  <c r="M181" i="4"/>
  <c r="U181" i="4"/>
  <c r="AC181" i="4"/>
  <c r="Q182" i="4"/>
  <c r="Y182" i="4"/>
  <c r="AG182" i="4"/>
  <c r="M183" i="4"/>
  <c r="U183" i="4"/>
  <c r="AC183" i="4"/>
  <c r="Q184" i="4"/>
  <c r="Y184" i="4"/>
  <c r="AG184" i="4"/>
  <c r="Q186" i="4"/>
  <c r="Y186" i="4"/>
  <c r="AG186" i="4"/>
  <c r="R176" i="4"/>
  <c r="Z176" i="4"/>
  <c r="R178" i="4"/>
  <c r="Z178" i="4"/>
  <c r="R182" i="4"/>
  <c r="Z182" i="4"/>
  <c r="R184" i="4"/>
  <c r="Z184" i="4"/>
  <c r="R186" i="4"/>
  <c r="Z186" i="4"/>
  <c r="BA187" i="4" l="1"/>
  <c r="AX187" i="4"/>
  <c r="AP187" i="4"/>
  <c r="BG187" i="4"/>
  <c r="BI187" i="4"/>
  <c r="BF187" i="4"/>
  <c r="AT187" i="4"/>
  <c r="AL187" i="4"/>
  <c r="BB187" i="4"/>
  <c r="BH187" i="4"/>
  <c r="BK185" i="4"/>
  <c r="BJ185" i="4"/>
  <c r="BE187" i="4"/>
  <c r="AZ187" i="4"/>
  <c r="AW187" i="4"/>
  <c r="AR187" i="4"/>
  <c r="AO187" i="4"/>
  <c r="BD187" i="4"/>
  <c r="AU187" i="4"/>
  <c r="AV187" i="4"/>
  <c r="AM187" i="4"/>
  <c r="AN187" i="4"/>
  <c r="BK67" i="4"/>
  <c r="BJ67" i="4"/>
  <c r="BC187" i="4"/>
  <c r="AC67" i="4"/>
  <c r="O67" i="4"/>
  <c r="R180" i="4"/>
  <c r="O180" i="4"/>
  <c r="S180" i="4"/>
  <c r="M67" i="4"/>
  <c r="L67" i="4"/>
  <c r="M180" i="4"/>
  <c r="Z67" i="4"/>
  <c r="K180" i="4"/>
  <c r="X67" i="4"/>
  <c r="U67" i="4"/>
  <c r="P180" i="4"/>
  <c r="AJ67" i="4"/>
  <c r="AH67" i="4"/>
  <c r="AE67" i="4"/>
  <c r="AA67" i="4"/>
  <c r="AF67" i="4"/>
  <c r="AB67" i="4"/>
  <c r="T67" i="4"/>
  <c r="R67" i="4"/>
  <c r="N67" i="4"/>
  <c r="Q180" i="4"/>
  <c r="AI67" i="4"/>
  <c r="W67" i="4"/>
  <c r="P67" i="4"/>
  <c r="AD67" i="4"/>
  <c r="AG67" i="4"/>
  <c r="V67" i="4"/>
  <c r="N180" i="4"/>
  <c r="L180" i="4"/>
  <c r="K67" i="4"/>
  <c r="S67" i="4"/>
  <c r="Q67" i="4"/>
  <c r="Y67" i="4"/>
  <c r="AK67" i="4"/>
  <c r="BK187" i="4" l="1"/>
  <c r="BJ187" i="4"/>
</calcChain>
</file>

<file path=xl/sharedStrings.xml><?xml version="1.0" encoding="utf-8"?>
<sst xmlns="http://schemas.openxmlformats.org/spreadsheetml/2006/main" count="64037" uniqueCount="1092">
  <si>
    <t>Direction</t>
  </si>
  <si>
    <t>Both Directions</t>
  </si>
  <si>
    <t>Ports</t>
  </si>
  <si>
    <t>1976</t>
  </si>
  <si>
    <t>1977</t>
  </si>
  <si>
    <t>1978</t>
  </si>
  <si>
    <t>1979</t>
  </si>
  <si>
    <t>1981</t>
  </si>
  <si>
    <t>Aberdeen</t>
  </si>
  <si>
    <t>Scotland East Coast</t>
  </si>
  <si>
    <t>Major Port</t>
  </si>
  <si>
    <t>Belfast</t>
  </si>
  <si>
    <t>Northern Ireland</t>
  </si>
  <si>
    <t>z</t>
  </si>
  <si>
    <t>Boston</t>
  </si>
  <si>
    <t>Bristol</t>
  </si>
  <si>
    <t>Bristol Channel</t>
  </si>
  <si>
    <t>Scotland West Coast</t>
  </si>
  <si>
    <t>Cardiff</t>
  </si>
  <si>
    <t>Clyde</t>
  </si>
  <si>
    <t>Dover</t>
  </si>
  <si>
    <t>Thames and Kent</t>
  </si>
  <si>
    <t>Dundee</t>
  </si>
  <si>
    <t>Felixstowe</t>
  </si>
  <si>
    <t>Haven</t>
  </si>
  <si>
    <t>Fishguard</t>
  </si>
  <si>
    <t>West and North Wales</t>
  </si>
  <si>
    <t>Lancs and Cumbria</t>
  </si>
  <si>
    <t>Forth</t>
  </si>
  <si>
    <t>Fowey</t>
  </si>
  <si>
    <t>West Country</t>
  </si>
  <si>
    <t>Glensanda</t>
  </si>
  <si>
    <t>Goole</t>
  </si>
  <si>
    <t>Humber</t>
  </si>
  <si>
    <t>Great Yarmouth</t>
  </si>
  <si>
    <t>Heysham</t>
  </si>
  <si>
    <t>Holyhead</t>
  </si>
  <si>
    <t>Ipswich</t>
  </si>
  <si>
    <t>Kilroot Power Station Jetty</t>
  </si>
  <si>
    <t>Larne</t>
  </si>
  <si>
    <t>Liverpool</t>
  </si>
  <si>
    <t>London</t>
  </si>
  <si>
    <t>Londonderry</t>
  </si>
  <si>
    <t>Manchester</t>
  </si>
  <si>
    <t>Medway</t>
  </si>
  <si>
    <t>Milford Haven</t>
  </si>
  <si>
    <t>Newhaven</t>
  </si>
  <si>
    <t>Sussex and Hampshire</t>
  </si>
  <si>
    <t>Newport</t>
  </si>
  <si>
    <t>Orkney</t>
  </si>
  <si>
    <t>Peterhead</t>
  </si>
  <si>
    <t>Plymouth</t>
  </si>
  <si>
    <t>Poole</t>
  </si>
  <si>
    <t>Port Talbot</t>
  </si>
  <si>
    <t>Portsmouth</t>
  </si>
  <si>
    <t>Ramsgate</t>
  </si>
  <si>
    <t>Shoreham</t>
  </si>
  <si>
    <t>Southampton</t>
  </si>
  <si>
    <t>Sullom Voe</t>
  </si>
  <si>
    <t>Sunderland</t>
  </si>
  <si>
    <t>North East</t>
  </si>
  <si>
    <t>Swansea</t>
  </si>
  <si>
    <t>Tyne</t>
  </si>
  <si>
    <t>Warrenpoint</t>
  </si>
  <si>
    <t>Total Major Ports</t>
  </si>
  <si>
    <t>Anglesey Marine Terminal</t>
  </si>
  <si>
    <t>Minor Port</t>
  </si>
  <si>
    <t>Appledore</t>
  </si>
  <si>
    <t>Ardrishaig</t>
  </si>
  <si>
    <t>Ayr</t>
  </si>
  <si>
    <t>Bangor</t>
  </si>
  <si>
    <t>Barra Castlebay</t>
  </si>
  <si>
    <t>Barrow</t>
  </si>
  <si>
    <t>Barry</t>
  </si>
  <si>
    <t>Berwick-On-Tweed</t>
  </si>
  <si>
    <t>Bideford</t>
  </si>
  <si>
    <t>Blyth</t>
  </si>
  <si>
    <t>Bridgwater</t>
  </si>
  <si>
    <t>Bridport</t>
  </si>
  <si>
    <t>Buckie</t>
  </si>
  <si>
    <t>Burghead</t>
  </si>
  <si>
    <t>Burry Port</t>
  </si>
  <si>
    <t>Caernarfon</t>
  </si>
  <si>
    <t>Carrickfergus</t>
  </si>
  <si>
    <t>Charlestown</t>
  </si>
  <si>
    <t>Chichester</t>
  </si>
  <si>
    <t>Colchester</t>
  </si>
  <si>
    <t>Coleraine</t>
  </si>
  <si>
    <t>Corpach</t>
  </si>
  <si>
    <t>Cowes, Isle of Wight</t>
  </si>
  <si>
    <t>Craignure</t>
  </si>
  <si>
    <t>Dartmouth</t>
  </si>
  <si>
    <t>Dean Point Quarry</t>
  </si>
  <si>
    <t>Dutch River Wharf</t>
  </si>
  <si>
    <t>Exmouth</t>
  </si>
  <si>
    <t>Falmouth</t>
  </si>
  <si>
    <t>Fareham</t>
  </si>
  <si>
    <t>Folkestone</t>
  </si>
  <si>
    <t>Fosdyke</t>
  </si>
  <si>
    <t>Fraserburgh</t>
  </si>
  <si>
    <t>Garlieston</t>
  </si>
  <si>
    <t>Girvan</t>
  </si>
  <si>
    <t>Gweek</t>
  </si>
  <si>
    <t>Hughtown (St Mary's)</t>
  </si>
  <si>
    <t>Inverness</t>
  </si>
  <si>
    <t>Irvine</t>
  </si>
  <si>
    <t>Killyleagh</t>
  </si>
  <si>
    <t>Kilroot</t>
  </si>
  <si>
    <t>Kirkcudbright</t>
  </si>
  <si>
    <t>Kyle of Lochalsh</t>
  </si>
  <si>
    <t>Lancaster</t>
  </si>
  <si>
    <t>Larne Bank Quays</t>
  </si>
  <si>
    <t>Lerwick</t>
  </si>
  <si>
    <t>Littlehampton</t>
  </si>
  <si>
    <t>Llandulas</t>
  </si>
  <si>
    <t>Llanelli</t>
  </si>
  <si>
    <t>Loch Carnan</t>
  </si>
  <si>
    <t>Lochaline</t>
  </si>
  <si>
    <t>Lossiemouth</t>
  </si>
  <si>
    <t>Lowestoft</t>
  </si>
  <si>
    <t>Macduff</t>
  </si>
  <si>
    <t>Magheramorne</t>
  </si>
  <si>
    <t>Maldon</t>
  </si>
  <si>
    <t>Mistley</t>
  </si>
  <si>
    <t>Montrose</t>
  </si>
  <si>
    <t>Mostyn</t>
  </si>
  <si>
    <t>Neath</t>
  </si>
  <si>
    <t>Newlyn</t>
  </si>
  <si>
    <t>Newport, Isle of Wight</t>
  </si>
  <si>
    <t>Padstow</t>
  </si>
  <si>
    <t>Par</t>
  </si>
  <si>
    <t>Penarth</t>
  </si>
  <si>
    <t>Penryn</t>
  </si>
  <si>
    <t>Penzance</t>
  </si>
  <si>
    <t>Perth</t>
  </si>
  <si>
    <t>Port Askaig</t>
  </si>
  <si>
    <t>Port Penrhyn</t>
  </si>
  <si>
    <t>Porthoustock</t>
  </si>
  <si>
    <t>Portrush</t>
  </si>
  <si>
    <t>Preston</t>
  </si>
  <si>
    <t>Red Bay</t>
  </si>
  <si>
    <t>Rye</t>
  </si>
  <si>
    <t>Sandwich</t>
  </si>
  <si>
    <t>Scrabster</t>
  </si>
  <si>
    <t>Seaham</t>
  </si>
  <si>
    <t>Sharpness</t>
  </si>
  <si>
    <t>Shotton</t>
  </si>
  <si>
    <t>Silloth</t>
  </si>
  <si>
    <t>Stornoway</t>
  </si>
  <si>
    <t>Sutton Bridge</t>
  </si>
  <si>
    <t>Tayport</t>
  </si>
  <si>
    <t>Teignmouth</t>
  </si>
  <si>
    <t>Torquay</t>
  </si>
  <si>
    <t>Troon</t>
  </si>
  <si>
    <t>Truro</t>
  </si>
  <si>
    <t>Wallasea</t>
  </si>
  <si>
    <t>Warkworth</t>
  </si>
  <si>
    <t>Watchet</t>
  </si>
  <si>
    <t>Wells</t>
  </si>
  <si>
    <t>Whitehaven</t>
  </si>
  <si>
    <t>Whitstable</t>
  </si>
  <si>
    <t>Wick</t>
  </si>
  <si>
    <t>Wisbech</t>
  </si>
  <si>
    <t>Workington</t>
  </si>
  <si>
    <t>Total Minor ports</t>
  </si>
  <si>
    <t>England Total</t>
  </si>
  <si>
    <t>All Ports</t>
  </si>
  <si>
    <t>Wales Total</t>
  </si>
  <si>
    <t>Scotland Total</t>
  </si>
  <si>
    <t>Great Britain Total</t>
  </si>
  <si>
    <t>Northern Ireland Total</t>
  </si>
  <si>
    <t>United Kingdom Total</t>
  </si>
  <si>
    <r>
      <rPr>
        <i/>
        <sz val="16"/>
        <color rgb="FF66A498"/>
        <rFont val="Arial"/>
        <family val="2"/>
      </rPr>
      <t>Calculations;</t>
    </r>
    <r>
      <rPr>
        <b/>
        <sz val="16"/>
        <color rgb="FF66A498"/>
        <rFont val="Arial"/>
        <family val="2"/>
      </rPr>
      <t xml:space="preserve"> Workings</t>
    </r>
  </si>
  <si>
    <t>Department for Transport Statistics</t>
  </si>
  <si>
    <t xml:space="preserve">Port Freight Statistics </t>
  </si>
  <si>
    <t>Table PORT0101</t>
  </si>
  <si>
    <t>All UK port freight traffic, by port, cargo  category and direction, annually from 1965-2020</t>
  </si>
  <si>
    <t>Thousand tonnes</t>
  </si>
  <si>
    <t>Lookup</t>
  </si>
  <si>
    <t>Locode</t>
  </si>
  <si>
    <t>Type</t>
  </si>
  <si>
    <r>
      <t>Port Group</t>
    </r>
    <r>
      <rPr>
        <b/>
        <vertAlign val="superscript"/>
        <sz val="10"/>
        <color rgb="FF000000"/>
        <rFont val="Arial"/>
        <family val="2"/>
      </rPr>
      <t>1</t>
    </r>
  </si>
  <si>
    <t>% change</t>
  </si>
  <si>
    <t>Abs change</t>
  </si>
  <si>
    <t>(a) All traffic</t>
  </si>
  <si>
    <t>Major ports</t>
  </si>
  <si>
    <t>Both DirectionsAberdeen</t>
  </si>
  <si>
    <t>GBABD</t>
  </si>
  <si>
    <t>Major</t>
  </si>
  <si>
    <t>Both DirectionsBelfast</t>
  </si>
  <si>
    <t>GBBEL</t>
  </si>
  <si>
    <t>Both DirectionsBoston</t>
  </si>
  <si>
    <t>GBBOS</t>
  </si>
  <si>
    <t>Wash &amp; Northern E Anglia</t>
  </si>
  <si>
    <t>Both DirectionsBristol</t>
  </si>
  <si>
    <t>GBBRS</t>
  </si>
  <si>
    <t>Both DirectionsCairnryan</t>
  </si>
  <si>
    <t>GBCYN</t>
  </si>
  <si>
    <t>Cairnryan</t>
  </si>
  <si>
    <t>Both DirectionsCardiff</t>
  </si>
  <si>
    <t>GBCDF</t>
  </si>
  <si>
    <t>Both DirectionsClyde</t>
  </si>
  <si>
    <t>GBCYP</t>
  </si>
  <si>
    <t>Both DirectionsCromarty Firth</t>
  </si>
  <si>
    <t>GBCRN</t>
  </si>
  <si>
    <t>Cromarty Firth</t>
  </si>
  <si>
    <t>Both DirectionsDover</t>
  </si>
  <si>
    <t>GBDVR</t>
  </si>
  <si>
    <t>Both DirectionsDundee</t>
  </si>
  <si>
    <t>GBDUN</t>
  </si>
  <si>
    <t>Both DirectionsFelixstowe</t>
  </si>
  <si>
    <t>GBFXT</t>
  </si>
  <si>
    <t>Both DirectionsFishguard</t>
  </si>
  <si>
    <t>GBFIS</t>
  </si>
  <si>
    <t>Both DirectionsFleetwood</t>
  </si>
  <si>
    <t>GBFLE</t>
  </si>
  <si>
    <t>Fleetwood</t>
  </si>
  <si>
    <t>Both DirectionsForth</t>
  </si>
  <si>
    <t>GBFOR</t>
  </si>
  <si>
    <t>Both DirectionsFowey</t>
  </si>
  <si>
    <t>GBFOY</t>
  </si>
  <si>
    <t>Both DirectionsGlensanda</t>
  </si>
  <si>
    <t>GBGSA</t>
  </si>
  <si>
    <t>Both DirectionsGoole</t>
  </si>
  <si>
    <t>GBGOO</t>
  </si>
  <si>
    <t>Both DirectionsGreat Yarmouth</t>
  </si>
  <si>
    <t>GBGTY</t>
  </si>
  <si>
    <t>Both DirectionsGrimsby &amp; Immingham</t>
  </si>
  <si>
    <t>GBIMM</t>
  </si>
  <si>
    <t>Grimsby &amp; Immingham</t>
  </si>
  <si>
    <t>Both DirectionsHarwich</t>
  </si>
  <si>
    <t>GBHRW</t>
  </si>
  <si>
    <t>Harwich</t>
  </si>
  <si>
    <t>Both DirectionsHeysham</t>
  </si>
  <si>
    <t>GBHYM</t>
  </si>
  <si>
    <t>Both DirectionsHolyhead</t>
  </si>
  <si>
    <t>GBHLY</t>
  </si>
  <si>
    <t>Both DirectionsHull</t>
  </si>
  <si>
    <t>GBHUL</t>
  </si>
  <si>
    <t>Hull</t>
  </si>
  <si>
    <t>Both DirectionsIpswich</t>
  </si>
  <si>
    <t>GBIPS</t>
  </si>
  <si>
    <t>Both DirectionsKilroot Power Station Jetty</t>
  </si>
  <si>
    <t>GBKPS</t>
  </si>
  <si>
    <t>Both DirectionsLarne</t>
  </si>
  <si>
    <t>GBLAR</t>
  </si>
  <si>
    <t>Both DirectionsLiverpool</t>
  </si>
  <si>
    <t>GBLIV</t>
  </si>
  <si>
    <t>Both DirectionsLoch Ryan</t>
  </si>
  <si>
    <t>GBLRP</t>
  </si>
  <si>
    <t>Loch Ryan</t>
  </si>
  <si>
    <t>Both DirectionsLondon</t>
  </si>
  <si>
    <t>GBLON</t>
  </si>
  <si>
    <t>Both DirectionsLondonderry</t>
  </si>
  <si>
    <t>GBLDY</t>
  </si>
  <si>
    <t>Both DirectionsManchester</t>
  </si>
  <si>
    <t>GBMNC</t>
  </si>
  <si>
    <t>Both DirectionsMedway</t>
  </si>
  <si>
    <t>GBMED</t>
  </si>
  <si>
    <t>Both DirectionsMilford Haven</t>
  </si>
  <si>
    <t>GBMLF</t>
  </si>
  <si>
    <t>Both DirectionsNewhaven</t>
  </si>
  <si>
    <t>GBNHV</t>
  </si>
  <si>
    <t>Both DirectionsNewport</t>
  </si>
  <si>
    <t>GBNPT</t>
  </si>
  <si>
    <t>Both DirectionsOrkney</t>
  </si>
  <si>
    <t>GBKWL</t>
  </si>
  <si>
    <t>Both DirectionsPeterhead</t>
  </si>
  <si>
    <t>GBPHD</t>
  </si>
  <si>
    <t>Both DirectionsPlymouth</t>
  </si>
  <si>
    <t>GBPLY</t>
  </si>
  <si>
    <t>Both DirectionsPoole</t>
  </si>
  <si>
    <t>GBPOO</t>
  </si>
  <si>
    <t>Both DirectionsPort Talbot</t>
  </si>
  <si>
    <t>GBPTB</t>
  </si>
  <si>
    <t>Both DirectionsPortsmouth</t>
  </si>
  <si>
    <t>GBPME</t>
  </si>
  <si>
    <t>Both DirectionsRamsgate</t>
  </si>
  <si>
    <t>GBRMG</t>
  </si>
  <si>
    <t>Both DirectionsRiver Trent</t>
  </si>
  <si>
    <t>GB203</t>
  </si>
  <si>
    <t>River Trent</t>
  </si>
  <si>
    <t>Both DirectionsRivers Hull &amp; Humber</t>
  </si>
  <si>
    <t>GB221</t>
  </si>
  <si>
    <t>Rivers Hull &amp; Humber</t>
  </si>
  <si>
    <t>Both DirectionsShoreham</t>
  </si>
  <si>
    <t>GBSHO</t>
  </si>
  <si>
    <t>Both DirectionsSouthampton</t>
  </si>
  <si>
    <t>GBSOU</t>
  </si>
  <si>
    <t>Both DirectionsStranraer</t>
  </si>
  <si>
    <t>GBSTR</t>
  </si>
  <si>
    <t>Stranraer</t>
  </si>
  <si>
    <t>Both DirectionsSullom Voe</t>
  </si>
  <si>
    <t>GBSUL</t>
  </si>
  <si>
    <t>Both DirectionsSunderland</t>
  </si>
  <si>
    <t>GBSUN</t>
  </si>
  <si>
    <t>Both DirectionsSwansea</t>
  </si>
  <si>
    <t>GBSWA</t>
  </si>
  <si>
    <t>Both DirectionsTees &amp; Hartlepool</t>
  </si>
  <si>
    <t>GBMME</t>
  </si>
  <si>
    <t>Tees &amp; Hartlepool</t>
  </si>
  <si>
    <t>Both DirectionsTyne</t>
  </si>
  <si>
    <t>GBTYN</t>
  </si>
  <si>
    <t>Both DirectionsWarrenpoint</t>
  </si>
  <si>
    <t>GBWPT</t>
  </si>
  <si>
    <t>Minor ports</t>
  </si>
  <si>
    <t>Both DirectionsAnglesey Marine Terminal</t>
  </si>
  <si>
    <t>GBVLY</t>
  </si>
  <si>
    <t>Minor</t>
  </si>
  <si>
    <t>Both DirectionsAppledore</t>
  </si>
  <si>
    <t>GBAPP</t>
  </si>
  <si>
    <t>Both DirectionsArdrishaig</t>
  </si>
  <si>
    <t>GBASG</t>
  </si>
  <si>
    <t>Both DirectionsAyr</t>
  </si>
  <si>
    <t>GBAYR</t>
  </si>
  <si>
    <t>Both DirectionsBangor</t>
  </si>
  <si>
    <t>GBBNG</t>
  </si>
  <si>
    <t>Both DirectionsBarnstaple</t>
  </si>
  <si>
    <t>GBBND</t>
  </si>
  <si>
    <t>Barnstaple</t>
  </si>
  <si>
    <t>Both DirectionsBarra Castlebay</t>
  </si>
  <si>
    <t>GBCBA</t>
  </si>
  <si>
    <t>Both DirectionsBarrow</t>
  </si>
  <si>
    <t>GBBIF</t>
  </si>
  <si>
    <t>Both DirectionsBarry</t>
  </si>
  <si>
    <t>GBBAD</t>
  </si>
  <si>
    <t>Both DirectionsBerwick-On-Tweed</t>
  </si>
  <si>
    <t>GBBWK</t>
  </si>
  <si>
    <t>Both DirectionsBideford</t>
  </si>
  <si>
    <t>GBBID</t>
  </si>
  <si>
    <t>Both DirectionsBlyth</t>
  </si>
  <si>
    <t>GBBLY</t>
  </si>
  <si>
    <t>Both DirectionsBridgwater</t>
  </si>
  <si>
    <t>GBBRW</t>
  </si>
  <si>
    <t>Both DirectionsBridport</t>
  </si>
  <si>
    <t>GBBRP</t>
  </si>
  <si>
    <t>Both DirectionsBrightlingsea</t>
  </si>
  <si>
    <t>GBBLS</t>
  </si>
  <si>
    <t>Brightlingsea</t>
  </si>
  <si>
    <t>Both DirectionsBuckie</t>
  </si>
  <si>
    <t>GBBUC</t>
  </si>
  <si>
    <t>Both DirectionsBurghead</t>
  </si>
  <si>
    <t>GBBUH</t>
  </si>
  <si>
    <t>Both DirectionsBurry Port</t>
  </si>
  <si>
    <t>GBBPT</t>
  </si>
  <si>
    <t>Both DirectionsCaernarfon</t>
  </si>
  <si>
    <t>GB501</t>
  </si>
  <si>
    <t>Both DirectionsCarrickfergus</t>
  </si>
  <si>
    <t>GBCFG</t>
  </si>
  <si>
    <t>Both DirectionsCharlestown</t>
  </si>
  <si>
    <t>GBCHF</t>
  </si>
  <si>
    <t>Both DirectionsChichester</t>
  </si>
  <si>
    <t>GBCST</t>
  </si>
  <si>
    <t>Both DirectionsColchester</t>
  </si>
  <si>
    <t>GBCOL</t>
  </si>
  <si>
    <t>Both DirectionsColeraine</t>
  </si>
  <si>
    <t>GBCLR</t>
  </si>
  <si>
    <t>Both DirectionsCorpach</t>
  </si>
  <si>
    <t>GBCOR</t>
  </si>
  <si>
    <t>Both DirectionsCowes, Isle of Wight</t>
  </si>
  <si>
    <t>GBCOW</t>
  </si>
  <si>
    <t>Both DirectionsCraignure</t>
  </si>
  <si>
    <t>GBCNU</t>
  </si>
  <si>
    <t>Both DirectionsDartmouth</t>
  </si>
  <si>
    <t>GBDTM</t>
  </si>
  <si>
    <t>Both DirectionsDean Point Quarry</t>
  </si>
  <si>
    <t>GBDNQ</t>
  </si>
  <si>
    <t>Both DirectionsDutch River Wharf</t>
  </si>
  <si>
    <t>GB230</t>
  </si>
  <si>
    <t>Both DirectionsExmouth</t>
  </si>
  <si>
    <t>GBEXM</t>
  </si>
  <si>
    <t>Both DirectionsFalmouth</t>
  </si>
  <si>
    <t>GBFAL</t>
  </si>
  <si>
    <t>Both DirectionsFareham</t>
  </si>
  <si>
    <t>GBFHM</t>
  </si>
  <si>
    <t>Both DirectionsFolkestone</t>
  </si>
  <si>
    <t>GBFOL</t>
  </si>
  <si>
    <t>Both DirectionsFosdyke</t>
  </si>
  <si>
    <t>GBFDK</t>
  </si>
  <si>
    <t>Both DirectionsFraserburgh</t>
  </si>
  <si>
    <t>GBFRB</t>
  </si>
  <si>
    <t>Both DirectionsGarlieston</t>
  </si>
  <si>
    <t>GBGIS</t>
  </si>
  <si>
    <t>Both DirectionsGarston</t>
  </si>
  <si>
    <t>GBGTN</t>
  </si>
  <si>
    <t>Garston</t>
  </si>
  <si>
    <t>Both DirectionsGills Bay Scotland</t>
  </si>
  <si>
    <t>GBILL</t>
  </si>
  <si>
    <t>Gills Bay Scotland</t>
  </si>
  <si>
    <t>Both DirectionsGirvan</t>
  </si>
  <si>
    <t>GBGIR</t>
  </si>
  <si>
    <t>Both DirectionsGweek</t>
  </si>
  <si>
    <t>GB503</t>
  </si>
  <si>
    <t>Both DirectionsHughtown (St Mary's)</t>
  </si>
  <si>
    <t>GBHWZ</t>
  </si>
  <si>
    <t>Both DirectionsInverkeithing</t>
  </si>
  <si>
    <t>GBINK</t>
  </si>
  <si>
    <t>Inverkeithing</t>
  </si>
  <si>
    <t>Both DirectionsInverness</t>
  </si>
  <si>
    <t>GBINV</t>
  </si>
  <si>
    <t>Both DirectionsIrvine</t>
  </si>
  <si>
    <t>GBIRV</t>
  </si>
  <si>
    <t>Both DirectionsKillyleagh</t>
  </si>
  <si>
    <t>GB504</t>
  </si>
  <si>
    <t>Both DirectionsKilroot</t>
  </si>
  <si>
    <t>GBKLR</t>
  </si>
  <si>
    <t>Both DirectionsKings Lynn</t>
  </si>
  <si>
    <t>GBKLN</t>
  </si>
  <si>
    <t>Kings Lynn</t>
  </si>
  <si>
    <t>Both DirectionsKirkcudbright</t>
  </si>
  <si>
    <t>GBKPT</t>
  </si>
  <si>
    <t>Both DirectionsKyle of Lochalsh</t>
  </si>
  <si>
    <t>GBKLH</t>
  </si>
  <si>
    <t>Both DirectionsLancaster</t>
  </si>
  <si>
    <t>GBLAN</t>
  </si>
  <si>
    <t>Both DirectionsLarne Bank Quays</t>
  </si>
  <si>
    <t>GB120</t>
  </si>
  <si>
    <t>Both DirectionsLerwick</t>
  </si>
  <si>
    <t>GBLER</t>
  </si>
  <si>
    <t>Both DirectionsLittlehampton</t>
  </si>
  <si>
    <t>GBLIT</t>
  </si>
  <si>
    <t>Both DirectionsLlandulas</t>
  </si>
  <si>
    <t>GBLLD</t>
  </si>
  <si>
    <t>Both DirectionsLlanelli</t>
  </si>
  <si>
    <t>GBLLN</t>
  </si>
  <si>
    <t>Both DirectionsLoch Carnan</t>
  </si>
  <si>
    <t>GB231</t>
  </si>
  <si>
    <t>Both DirectionsLochaline</t>
  </si>
  <si>
    <t>GBLOL</t>
  </si>
  <si>
    <t>Both DirectionsLossiemouth</t>
  </si>
  <si>
    <t>GBLSS</t>
  </si>
  <si>
    <t>Both DirectionsLowestoft</t>
  </si>
  <si>
    <t>GBLOW</t>
  </si>
  <si>
    <t>Both DirectionsMacduff</t>
  </si>
  <si>
    <t>GBMCD</t>
  </si>
  <si>
    <t>Both DirectionsMagheramorne</t>
  </si>
  <si>
    <t>GBMGO</t>
  </si>
  <si>
    <t>Both DirectionsMaldon</t>
  </si>
  <si>
    <t>GBMAL</t>
  </si>
  <si>
    <t>Both DirectionsMistley</t>
  </si>
  <si>
    <t>GBMIS</t>
  </si>
  <si>
    <t>Both DirectionsMontrose</t>
  </si>
  <si>
    <t>GBMON</t>
  </si>
  <si>
    <t>Both DirectionsMostyn</t>
  </si>
  <si>
    <t>GBCHE</t>
  </si>
  <si>
    <t>Both DirectionsNeath</t>
  </si>
  <si>
    <t>GBNEA</t>
  </si>
  <si>
    <t>Both DirectionsNewlyn</t>
  </si>
  <si>
    <t>GBNYL</t>
  </si>
  <si>
    <t>Both DirectionsNewport, Isle of Wight</t>
  </si>
  <si>
    <t>GBNPO</t>
  </si>
  <si>
    <t>Both DirectionsPadstow</t>
  </si>
  <si>
    <t>GBPAD</t>
  </si>
  <si>
    <t>Both DirectionsPar</t>
  </si>
  <si>
    <t>GBPAR</t>
  </si>
  <si>
    <t>Both DirectionsPenarth</t>
  </si>
  <si>
    <t>GB502</t>
  </si>
  <si>
    <t>Both DirectionsPenryn</t>
  </si>
  <si>
    <t>GBPRY</t>
  </si>
  <si>
    <t>Both DirectionsPenzance</t>
  </si>
  <si>
    <t>GBPEN</t>
  </si>
  <si>
    <t>Both DirectionsPerth</t>
  </si>
  <si>
    <t>GBPER</t>
  </si>
  <si>
    <t>Both DirectionsPort Askaig</t>
  </si>
  <si>
    <t>GBPAK</t>
  </si>
  <si>
    <t>Both DirectionsPort Penrhyn</t>
  </si>
  <si>
    <t>GBPPE</t>
  </si>
  <si>
    <t>Both DirectionsPorthoustock</t>
  </si>
  <si>
    <t>GBPOH</t>
  </si>
  <si>
    <t>Both DirectionsPortrush</t>
  </si>
  <si>
    <t>GBPTR</t>
  </si>
  <si>
    <t>Both DirectionsPreston</t>
  </si>
  <si>
    <t>GBPRE</t>
  </si>
  <si>
    <t>Both DirectionsRed Bay</t>
  </si>
  <si>
    <t>GB070</t>
  </si>
  <si>
    <t>Both DirectionsRiver Ouse</t>
  </si>
  <si>
    <t>GB222</t>
  </si>
  <si>
    <t>River Ouse</t>
  </si>
  <si>
    <t>Both DirectionsRye</t>
  </si>
  <si>
    <t>GBRYE</t>
  </si>
  <si>
    <t>Both DirectionsSandwich</t>
  </si>
  <si>
    <t>GBSDW</t>
  </si>
  <si>
    <t>Both DirectionsScalloway</t>
  </si>
  <si>
    <t>GBSWY</t>
  </si>
  <si>
    <t>Scalloway</t>
  </si>
  <si>
    <t>Both DirectionsScrabster</t>
  </si>
  <si>
    <t>GBSCR</t>
  </si>
  <si>
    <t>Both DirectionsSeaham</t>
  </si>
  <si>
    <t>GBSEA</t>
  </si>
  <si>
    <t>Both DirectionsSharpness</t>
  </si>
  <si>
    <t>GBSSS</t>
  </si>
  <si>
    <t>Both DirectionsShotton</t>
  </si>
  <si>
    <t>GBSHT</t>
  </si>
  <si>
    <t>Both DirectionsSilloth</t>
  </si>
  <si>
    <t>GBSIL</t>
  </si>
  <si>
    <t>Both DirectionsStornoway</t>
  </si>
  <si>
    <t>GBSTO</t>
  </si>
  <si>
    <t>Both DirectionsSutton Bridge</t>
  </si>
  <si>
    <t>GBPSB</t>
  </si>
  <si>
    <t>Both DirectionsTayport</t>
  </si>
  <si>
    <t>GBTAY</t>
  </si>
  <si>
    <t>Both DirectionsTeignmouth</t>
  </si>
  <si>
    <t>GBTNM</t>
  </si>
  <si>
    <t>Both DirectionsTorquay</t>
  </si>
  <si>
    <t>GBTOR</t>
  </si>
  <si>
    <t>Both DirectionsTroon</t>
  </si>
  <si>
    <t>GBTRN</t>
  </si>
  <si>
    <t>Both DirectionsTruro</t>
  </si>
  <si>
    <t>GBTRU</t>
  </si>
  <si>
    <t>GBULL</t>
  </si>
  <si>
    <t>Ullapool</t>
  </si>
  <si>
    <t>Both DirectionsWallasea</t>
  </si>
  <si>
    <t>GBWLA</t>
  </si>
  <si>
    <t>Both DirectionsWarkworth</t>
  </si>
  <si>
    <t>GB506</t>
  </si>
  <si>
    <t>Both DirectionsWatchet</t>
  </si>
  <si>
    <t>GBWAT</t>
  </si>
  <si>
    <t>Both DirectionsWells</t>
  </si>
  <si>
    <t>GBWLS</t>
  </si>
  <si>
    <t>Both DirectionsWeymouth &amp; Portland</t>
  </si>
  <si>
    <t>GBWEY</t>
  </si>
  <si>
    <t>Weymouth &amp; Portland</t>
  </si>
  <si>
    <t>Both DirectionsWhitby &amp; Scarborough</t>
  </si>
  <si>
    <t>GBWTB</t>
  </si>
  <si>
    <t>Whitby &amp; Scarborough</t>
  </si>
  <si>
    <t>Both DirectionsWhitehaven</t>
  </si>
  <si>
    <t>GBWHV</t>
  </si>
  <si>
    <t>Both DirectionsWhitstable</t>
  </si>
  <si>
    <t>GBWTS</t>
  </si>
  <si>
    <t>Both DirectionsWick</t>
  </si>
  <si>
    <t>GBWIC</t>
  </si>
  <si>
    <t>Both DirectionsWisbech</t>
  </si>
  <si>
    <t>GBWIS</t>
  </si>
  <si>
    <t>Both DirectionsWorkington</t>
  </si>
  <si>
    <t>GBWOR</t>
  </si>
  <si>
    <t>Both DirectionsOther ports</t>
  </si>
  <si>
    <t>OTHER</t>
  </si>
  <si>
    <t>Other ports</t>
  </si>
  <si>
    <t>Both DirectionsTotal Minor ports</t>
  </si>
  <si>
    <t>Both DirectionsEngland Total</t>
  </si>
  <si>
    <t>England</t>
  </si>
  <si>
    <t>Both DirectionsWales Total</t>
  </si>
  <si>
    <t>Wales</t>
  </si>
  <si>
    <t>Both DirectionsScotland Total</t>
  </si>
  <si>
    <t>Scotland</t>
  </si>
  <si>
    <t>Both DirectionsGreat Britain Total</t>
  </si>
  <si>
    <t>Both DirectionsNorthern Ireland Total</t>
  </si>
  <si>
    <t>Both DirectionsUnited Kingdom Total</t>
  </si>
  <si>
    <r>
      <rPr>
        <i/>
        <sz val="16"/>
        <color rgb="FF66A498"/>
        <rFont val="Arial"/>
        <family val="2"/>
      </rPr>
      <t>INPUTS;</t>
    </r>
    <r>
      <rPr>
        <sz val="16"/>
        <color rgb="FF66A498"/>
        <rFont val="Arial"/>
        <family val="2"/>
      </rPr>
      <t xml:space="preserve"> </t>
    </r>
    <r>
      <rPr>
        <b/>
        <sz val="16"/>
        <color rgb="FF66A498"/>
        <rFont val="Arial"/>
        <family val="2"/>
      </rPr>
      <t>User Input 4: Historical Port Data</t>
    </r>
  </si>
  <si>
    <r>
      <t xml:space="preserve">The database only goes back to 2000. Data prior to then is taken from the published PORT0101 table. This worksheet has this data for both Major and Minor ports, and </t>
    </r>
    <r>
      <rPr>
        <b/>
        <sz val="10"/>
        <color rgb="FF000000"/>
        <rFont val="Arial"/>
        <family val="2"/>
      </rPr>
      <t>it is not intended for this to need to be modified.</t>
    </r>
  </si>
  <si>
    <t>Results Table</t>
  </si>
  <si>
    <t>PortType</t>
  </si>
  <si>
    <t>Port Name</t>
  </si>
  <si>
    <t>Port Group</t>
  </si>
  <si>
    <t>Inwards</t>
  </si>
  <si>
    <t>InwardsAberdeen</t>
  </si>
  <si>
    <t>InwardsBelfast</t>
  </si>
  <si>
    <t>InwardsBoston</t>
  </si>
  <si>
    <t>InwardsBristol</t>
  </si>
  <si>
    <t>InwardsCairnryan</t>
  </si>
  <si>
    <t>InwardsCardiff</t>
  </si>
  <si>
    <t>InwardsClyde</t>
  </si>
  <si>
    <t>InwardsCromarty Firth</t>
  </si>
  <si>
    <t>InwardsDover</t>
  </si>
  <si>
    <t>InwardsDundee</t>
  </si>
  <si>
    <t>InwardsFelixstowe</t>
  </si>
  <si>
    <t>InwardsFishguard</t>
  </si>
  <si>
    <t>InwardsFleetwood</t>
  </si>
  <si>
    <t>InwardsForth</t>
  </si>
  <si>
    <t>InwardsFowey</t>
  </si>
  <si>
    <t>InwardsGlensanda</t>
  </si>
  <si>
    <t>InwardsGoole</t>
  </si>
  <si>
    <t>InwardsGreat Yarmouth</t>
  </si>
  <si>
    <t>InwardsGrimsby &amp; Immingham</t>
  </si>
  <si>
    <t>InwardsHarwich</t>
  </si>
  <si>
    <t>InwardsHeysham</t>
  </si>
  <si>
    <t>InwardsHolyhead</t>
  </si>
  <si>
    <t>InwardsHull</t>
  </si>
  <si>
    <t>InwardsIpswich</t>
  </si>
  <si>
    <t>InwardsKilroot Power Station Jetty</t>
  </si>
  <si>
    <t>InwardsLarne</t>
  </si>
  <si>
    <t>InwardsLiverpool</t>
  </si>
  <si>
    <t>InwardsLoch Ryan</t>
  </si>
  <si>
    <t>InwardsLondon</t>
  </si>
  <si>
    <t>InwardsLondonderry</t>
  </si>
  <si>
    <t>InwardsManchester</t>
  </si>
  <si>
    <t>InwardsMedway</t>
  </si>
  <si>
    <t>InwardsMilford Haven</t>
  </si>
  <si>
    <t>InwardsNewhaven</t>
  </si>
  <si>
    <t>InwardsNewport</t>
  </si>
  <si>
    <t>InwardsOrkney</t>
  </si>
  <si>
    <t>InwardsPeterhead</t>
  </si>
  <si>
    <t>InwardsPlymouth</t>
  </si>
  <si>
    <t>InwardsPoole</t>
  </si>
  <si>
    <t>InwardsPort Talbot</t>
  </si>
  <si>
    <t>InwardsPortsmouth</t>
  </si>
  <si>
    <t>InwardsRamsgate</t>
  </si>
  <si>
    <t>InwardsRiver Trent</t>
  </si>
  <si>
    <t>InwardsRivers Hull &amp; Humber</t>
  </si>
  <si>
    <t>InwardsShoreham</t>
  </si>
  <si>
    <t>InwardsSouthampton</t>
  </si>
  <si>
    <t>InwardsStranraer</t>
  </si>
  <si>
    <t>InwardsSullom Voe</t>
  </si>
  <si>
    <t>InwardsSunderland</t>
  </si>
  <si>
    <t>InwardsSwansea</t>
  </si>
  <si>
    <t>InwardsTees &amp; Hartlepool</t>
  </si>
  <si>
    <t>InwardsTyne</t>
  </si>
  <si>
    <t>InwardsWarrenpoint</t>
  </si>
  <si>
    <t>..</t>
  </si>
  <si>
    <t>InwardsAnglesey Marine Terminal</t>
  </si>
  <si>
    <t>InwardsAppledore</t>
  </si>
  <si>
    <t>InwardsArdrishaig</t>
  </si>
  <si>
    <t>InwardsAyr</t>
  </si>
  <si>
    <t>InwardsBangor</t>
  </si>
  <si>
    <t>InwardsBarnstaple</t>
  </si>
  <si>
    <t>InwardsBarra Castlebay</t>
  </si>
  <si>
    <t>InwardsBarrow</t>
  </si>
  <si>
    <t>InwardsBarry</t>
  </si>
  <si>
    <t>InwardsBerwick-On-Tweed</t>
  </si>
  <si>
    <t>InwardsBideford</t>
  </si>
  <si>
    <t>InwardsBlyth</t>
  </si>
  <si>
    <t>InwardsBridgwater</t>
  </si>
  <si>
    <t>InwardsBridport</t>
  </si>
  <si>
    <t>InwardsBrightlingsea</t>
  </si>
  <si>
    <t>InwardsBuckie</t>
  </si>
  <si>
    <t>InwardsBurghead</t>
  </si>
  <si>
    <t>InwardsBurry Port</t>
  </si>
  <si>
    <t>InwardsCaernarfon</t>
  </si>
  <si>
    <t>InwardsCarrickfergus</t>
  </si>
  <si>
    <t>InwardsCharlestown</t>
  </si>
  <si>
    <t>InwardsChichester</t>
  </si>
  <si>
    <t>InwardsColchester</t>
  </si>
  <si>
    <t>InwardsColeraine</t>
  </si>
  <si>
    <t>InwardsCorpach</t>
  </si>
  <si>
    <t>InwardsCowes, Isle of Wight</t>
  </si>
  <si>
    <t>InwardsCraignure</t>
  </si>
  <si>
    <t>InwardsDartmouth</t>
  </si>
  <si>
    <t>InwardsDean Point Quarry</t>
  </si>
  <si>
    <t>InwardsDutch River Wharf</t>
  </si>
  <si>
    <t>InwardsExmouth</t>
  </si>
  <si>
    <t>InwardsFalmouth</t>
  </si>
  <si>
    <t>InwardsFareham</t>
  </si>
  <si>
    <t>InwardsFolkestone</t>
  </si>
  <si>
    <t>InwardsFosdyke</t>
  </si>
  <si>
    <t>InwardsFraserburgh</t>
  </si>
  <si>
    <t>InwardsGarlieston</t>
  </si>
  <si>
    <t>InwardsGarston</t>
  </si>
  <si>
    <t>InwardsGills Bay Scotland</t>
  </si>
  <si>
    <t>InwardsGirvan</t>
  </si>
  <si>
    <t>InwardsGweek</t>
  </si>
  <si>
    <t>InwardsHughtown (St Mary's)</t>
  </si>
  <si>
    <t>InwardsInverkeithing</t>
  </si>
  <si>
    <t>InwardsInverness</t>
  </si>
  <si>
    <t>InwardsIrvine</t>
  </si>
  <si>
    <t>InwardsKillyleagh</t>
  </si>
  <si>
    <t>InwardsKilroot</t>
  </si>
  <si>
    <t>InwardsKings Lynn</t>
  </si>
  <si>
    <t>InwardsKirkcudbright</t>
  </si>
  <si>
    <t>InwardsKyle of Lochalsh</t>
  </si>
  <si>
    <t>InwardsLancaster</t>
  </si>
  <si>
    <t>InwardsLarne Bank Quays</t>
  </si>
  <si>
    <t>InwardsLerwick</t>
  </si>
  <si>
    <t>InwardsLittlehampton</t>
  </si>
  <si>
    <t>InwardsLlandulas</t>
  </si>
  <si>
    <t>InwardsLlanelli</t>
  </si>
  <si>
    <t>InwardsLoch Carnan</t>
  </si>
  <si>
    <t>InwardsLochaline</t>
  </si>
  <si>
    <t>InwardsLossiemouth</t>
  </si>
  <si>
    <t>InwardsLowestoft</t>
  </si>
  <si>
    <t>InwardsMacduff</t>
  </si>
  <si>
    <t>InwardsMagheramorne</t>
  </si>
  <si>
    <t>InwardsMaldon</t>
  </si>
  <si>
    <t>InwardsMistley</t>
  </si>
  <si>
    <t>InwardsMontrose</t>
  </si>
  <si>
    <t>InwardsMostyn</t>
  </si>
  <si>
    <t>InwardsNeath</t>
  </si>
  <si>
    <t>InwardsNewlyn</t>
  </si>
  <si>
    <t>InwardsNewport, Isle of Wight</t>
  </si>
  <si>
    <t>InwardsPadstow</t>
  </si>
  <si>
    <t>InwardsPar</t>
  </si>
  <si>
    <t>InwardsPenarth</t>
  </si>
  <si>
    <t>InwardsPenryn</t>
  </si>
  <si>
    <t>InwardsPenzance</t>
  </si>
  <si>
    <t>InwardsPerth</t>
  </si>
  <si>
    <t>InwardsPort Askaig</t>
  </si>
  <si>
    <t>InwardsPort Penrhyn</t>
  </si>
  <si>
    <t>InwardsPorthoustock</t>
  </si>
  <si>
    <t>InwardsPortrush</t>
  </si>
  <si>
    <t>InwardsPreston</t>
  </si>
  <si>
    <t>InwardsRed Bay</t>
  </si>
  <si>
    <t>InwardsRiver Ouse</t>
  </si>
  <si>
    <t>InwardsRye</t>
  </si>
  <si>
    <t>InwardsSandwich</t>
  </si>
  <si>
    <t>InwardsScalloway</t>
  </si>
  <si>
    <t>InwardsScrabster</t>
  </si>
  <si>
    <t>InwardsSeaham</t>
  </si>
  <si>
    <t>InwardsSharpness</t>
  </si>
  <si>
    <t>InwardsShotton</t>
  </si>
  <si>
    <t>InwardsSilloth</t>
  </si>
  <si>
    <t>InwardsStornoway</t>
  </si>
  <si>
    <t>InwardsSutton Bridge</t>
  </si>
  <si>
    <t>InwardsTayport</t>
  </si>
  <si>
    <t>InwardsTeignmouth</t>
  </si>
  <si>
    <t>InwardsTorquay</t>
  </si>
  <si>
    <t>InwardsTroon</t>
  </si>
  <si>
    <t>InwardsTruro</t>
  </si>
  <si>
    <t>InwardsWallasea</t>
  </si>
  <si>
    <t>InwardsWarkworth</t>
  </si>
  <si>
    <t>InwardsWatchet</t>
  </si>
  <si>
    <t>InwardsWells</t>
  </si>
  <si>
    <t>InwardsWeymouth &amp; Portland</t>
  </si>
  <si>
    <t>InwardsWhitby &amp; Scarborough</t>
  </si>
  <si>
    <t>InwardsWhitehaven</t>
  </si>
  <si>
    <t>InwardsWhitstable</t>
  </si>
  <si>
    <t>InwardsWick</t>
  </si>
  <si>
    <t>InwardsWisbech</t>
  </si>
  <si>
    <t>InwardsWorkington</t>
  </si>
  <si>
    <t>InwardsOther ports</t>
  </si>
  <si>
    <t>InwardsTotal Minor ports</t>
  </si>
  <si>
    <t>InwardsEngland Total</t>
  </si>
  <si>
    <t>InwardsWales Total</t>
  </si>
  <si>
    <t>InwardsScotland Total</t>
  </si>
  <si>
    <t>InwardsGreat Britain Total</t>
  </si>
  <si>
    <t>InwardsNorthern Ireland Total</t>
  </si>
  <si>
    <t>InwardsUnited Kingdom Total</t>
  </si>
  <si>
    <t>Outwards</t>
  </si>
  <si>
    <t>OutwardsAberdeen</t>
  </si>
  <si>
    <t>OutwardsBelfast</t>
  </si>
  <si>
    <t>OutwardsBoston</t>
  </si>
  <si>
    <t>OutwardsBristol</t>
  </si>
  <si>
    <t>OutwardsCairnryan</t>
  </si>
  <si>
    <t>OutwardsCardiff</t>
  </si>
  <si>
    <t>OutwardsClyde</t>
  </si>
  <si>
    <t>OutwardsCromarty Firth</t>
  </si>
  <si>
    <t>OutwardsDover</t>
  </si>
  <si>
    <t>OutwardsDundee</t>
  </si>
  <si>
    <t>OutwardsFelixstowe</t>
  </si>
  <si>
    <t>OutwardsFishguard</t>
  </si>
  <si>
    <t>OutwardsFleetwood</t>
  </si>
  <si>
    <t>OutwardsForth</t>
  </si>
  <si>
    <t>OutwardsFowey</t>
  </si>
  <si>
    <t>OutwardsGlensanda</t>
  </si>
  <si>
    <t>OutwardsGoole</t>
  </si>
  <si>
    <t>OutwardsGreat Yarmouth</t>
  </si>
  <si>
    <t>OutwardsGrimsby &amp; Immingham</t>
  </si>
  <si>
    <t>OutwardsHarwich</t>
  </si>
  <si>
    <t>OutwardsHeysham</t>
  </si>
  <si>
    <t>OutwardsHolyhead</t>
  </si>
  <si>
    <t>OutwardsHull</t>
  </si>
  <si>
    <t>OutwardsIpswich</t>
  </si>
  <si>
    <t>OutwardsKilroot Power Station Jetty</t>
  </si>
  <si>
    <t>OutwardsLarne</t>
  </si>
  <si>
    <t>OutwardsLiverpool</t>
  </si>
  <si>
    <t>OutwardsLoch Ryan</t>
  </si>
  <si>
    <t xml:space="preserve">.. </t>
  </si>
  <si>
    <t>OutwardsLondon</t>
  </si>
  <si>
    <t>OutwardsLondonderry</t>
  </si>
  <si>
    <t>OutwardsManchester</t>
  </si>
  <si>
    <t>OutwardsMedway</t>
  </si>
  <si>
    <t>OutwardsMilford Haven</t>
  </si>
  <si>
    <t>OutwardsNewhaven</t>
  </si>
  <si>
    <t>OutwardsNewport</t>
  </si>
  <si>
    <t>OutwardsOrkney</t>
  </si>
  <si>
    <t>OutwardsPeterhead</t>
  </si>
  <si>
    <t>OutwardsPlymouth</t>
  </si>
  <si>
    <t>OutwardsPoole</t>
  </si>
  <si>
    <t>OutwardsPort Talbot</t>
  </si>
  <si>
    <t>OutwardsPortsmouth</t>
  </si>
  <si>
    <t>OutwardsRamsgate</t>
  </si>
  <si>
    <t>OutwardsRiver Trent</t>
  </si>
  <si>
    <t>OutwardsRivers Hull &amp; Humber</t>
  </si>
  <si>
    <t>OutwardsShoreham</t>
  </si>
  <si>
    <t>OutwardsSouthampton</t>
  </si>
  <si>
    <t>OutwardsStranraer</t>
  </si>
  <si>
    <t>OutwardsSullom Voe</t>
  </si>
  <si>
    <t>OutwardsSunderland</t>
  </si>
  <si>
    <t>OutwardsSwansea</t>
  </si>
  <si>
    <t>OutwardsTees &amp; Hartlepool</t>
  </si>
  <si>
    <t>OutwardsTyne</t>
  </si>
  <si>
    <t>OutwardsWarrenpoint</t>
  </si>
  <si>
    <t>OutwardsAnglesey Marine Terminal</t>
  </si>
  <si>
    <t>OutwardsAppledore</t>
  </si>
  <si>
    <t>OutwardsArdrishaig</t>
  </si>
  <si>
    <t>OutwardsAyr</t>
  </si>
  <si>
    <t>OutwardsBangor</t>
  </si>
  <si>
    <t>OutwardsBarnstaple</t>
  </si>
  <si>
    <t>OutwardsBarra Castlebay</t>
  </si>
  <si>
    <t>OutwardsBarrow</t>
  </si>
  <si>
    <t>OutwardsBarry</t>
  </si>
  <si>
    <t>OutwardsBerwick-On-Tweed</t>
  </si>
  <si>
    <t>OutwardsBideford</t>
  </si>
  <si>
    <t>OutwardsBlyth</t>
  </si>
  <si>
    <t>OutwardsBridgwater</t>
  </si>
  <si>
    <t>OutwardsBridport</t>
  </si>
  <si>
    <t>OutwardsBrightlingsea</t>
  </si>
  <si>
    <t>OutwardsBuckie</t>
  </si>
  <si>
    <t>OutwardsBurghead</t>
  </si>
  <si>
    <t>OutwardsBurry Port</t>
  </si>
  <si>
    <t>OutwardsCaernarfon</t>
  </si>
  <si>
    <t>OutwardsCarrickfergus</t>
  </si>
  <si>
    <t>OutwardsCharlestown</t>
  </si>
  <si>
    <t>OutwardsChichester</t>
  </si>
  <si>
    <t>OutwardsColchester</t>
  </si>
  <si>
    <t>OutwardsColeraine</t>
  </si>
  <si>
    <t>OutwardsCorpach</t>
  </si>
  <si>
    <t>OutwardsCowes, Isle of Wight</t>
  </si>
  <si>
    <t>OutwardsCraignure</t>
  </si>
  <si>
    <t>OutwardsDartmouth</t>
  </si>
  <si>
    <t>OutwardsDean Point Quarry</t>
  </si>
  <si>
    <t>OutwardsDutch River Wharf</t>
  </si>
  <si>
    <t>.</t>
  </si>
  <si>
    <t>OutwardsExmouth</t>
  </si>
  <si>
    <t>OutwardsFalmouth</t>
  </si>
  <si>
    <t>OutwardsFareham</t>
  </si>
  <si>
    <t>OutwardsFolkestone</t>
  </si>
  <si>
    <t>OutwardsFosdyke</t>
  </si>
  <si>
    <t>OutwardsFraserburgh</t>
  </si>
  <si>
    <t>OutwardsGarlieston</t>
  </si>
  <si>
    <t>OutwardsGarston</t>
  </si>
  <si>
    <t>OutwardsGills Bay Scotland</t>
  </si>
  <si>
    <t>OutwardsGirvan</t>
  </si>
  <si>
    <t>OutwardsGweek</t>
  </si>
  <si>
    <t>OutwardsHughtown (St Mary's)</t>
  </si>
  <si>
    <t>OutwardsInverkeithing</t>
  </si>
  <si>
    <t>OutwardsInverness</t>
  </si>
  <si>
    <t>OutwardsIrvine</t>
  </si>
  <si>
    <t>OutwardsKillyleagh</t>
  </si>
  <si>
    <t>OutwardsKilroot</t>
  </si>
  <si>
    <t>OutwardsKings Lynn</t>
  </si>
  <si>
    <t>OutwardsKirkcudbright</t>
  </si>
  <si>
    <t>OutwardsKyle of Lochalsh</t>
  </si>
  <si>
    <t>OutwardsLancaster</t>
  </si>
  <si>
    <t>OutwardsLarne Bank Quays</t>
  </si>
  <si>
    <t>OutwardsLerwick</t>
  </si>
  <si>
    <t>OutwardsLittlehampton</t>
  </si>
  <si>
    <t>OutwardsLlandulas</t>
  </si>
  <si>
    <t>OutwardsLlanelli</t>
  </si>
  <si>
    <t>OutwardsLoch Carnan</t>
  </si>
  <si>
    <t>OutwardsLochaline</t>
  </si>
  <si>
    <t>OutwardsLossiemouth</t>
  </si>
  <si>
    <t>OutwardsLowestoft</t>
  </si>
  <si>
    <t>OutwardsMacduff</t>
  </si>
  <si>
    <t>OutwardsMagheramorne</t>
  </si>
  <si>
    <t>OutwardsMaldon</t>
  </si>
  <si>
    <t>OutwardsMistley</t>
  </si>
  <si>
    <t>OutwardsMontrose</t>
  </si>
  <si>
    <t>OutwardsMostyn</t>
  </si>
  <si>
    <t>OutwardsNeath</t>
  </si>
  <si>
    <t>OutwardsNewlyn</t>
  </si>
  <si>
    <t>OutwardsNewport, Isle of Wight</t>
  </si>
  <si>
    <t>OutwardsPadstow</t>
  </si>
  <si>
    <t>OutwardsPar</t>
  </si>
  <si>
    <t>OutwardsPenarth</t>
  </si>
  <si>
    <t>OutwardsPenryn</t>
  </si>
  <si>
    <t>OutwardsPenzance</t>
  </si>
  <si>
    <t>OutwardsPerth</t>
  </si>
  <si>
    <t>OutwardsPort Askaig</t>
  </si>
  <si>
    <t>OutwardsPort Penrhyn</t>
  </si>
  <si>
    <t>OutwardsPorthoustock</t>
  </si>
  <si>
    <t>OutwardsPortrush</t>
  </si>
  <si>
    <t>OutwardsPreston</t>
  </si>
  <si>
    <t>OutwardsRed Bay</t>
  </si>
  <si>
    <t>OutwardsRiver Ouse</t>
  </si>
  <si>
    <t>OutwardsRye</t>
  </si>
  <si>
    <t>OutwardsSandwich</t>
  </si>
  <si>
    <t>OutwardsScalloway</t>
  </si>
  <si>
    <t>OutwardsScrabster</t>
  </si>
  <si>
    <t>OutwardsSeaham</t>
  </si>
  <si>
    <t>OutwardsSharpness</t>
  </si>
  <si>
    <t>OutwardsShotton</t>
  </si>
  <si>
    <t>OutwardsSilloth</t>
  </si>
  <si>
    <t>OutwardsStornoway</t>
  </si>
  <si>
    <t>OutwardsSutton Bridge</t>
  </si>
  <si>
    <t>OutwardsTayport</t>
  </si>
  <si>
    <t>OutwardsTeignmouth</t>
  </si>
  <si>
    <t>OutwardsTorquay</t>
  </si>
  <si>
    <t>OutwardsTroon</t>
  </si>
  <si>
    <t>OutwardsTruro</t>
  </si>
  <si>
    <t>OutwardsWallasea</t>
  </si>
  <si>
    <t>OutwardsWarkworth</t>
  </si>
  <si>
    <t>OutwardsWatchet</t>
  </si>
  <si>
    <t>OutwardsWells</t>
  </si>
  <si>
    <t>OutwardsWeymouth &amp; Portland</t>
  </si>
  <si>
    <t>OutwardsWhitby &amp; Scarborough</t>
  </si>
  <si>
    <t>OutwardsWhitehaven</t>
  </si>
  <si>
    <t>OutwardsWhitstable</t>
  </si>
  <si>
    <t>OutwardsWick</t>
  </si>
  <si>
    <t>OutwardsWisbech</t>
  </si>
  <si>
    <t>OutwardsWorkington</t>
  </si>
  <si>
    <t>OutwardsOther ports</t>
  </si>
  <si>
    <t>OutwardsTotal Minor ports</t>
  </si>
  <si>
    <t>OutwardsEngland Total</t>
  </si>
  <si>
    <t>OutwardsWales Total</t>
  </si>
  <si>
    <t>OutwardsScotland Total</t>
  </si>
  <si>
    <t>OutwardsGreat Britain Total</t>
  </si>
  <si>
    <t>OutwardsNorthern Ireland Total</t>
  </si>
  <si>
    <t>OutwardsUnited Kingdom Total</t>
  </si>
  <si>
    <r>
      <rPr>
        <i/>
        <sz val="16"/>
        <color rgb="FF66A498"/>
        <rFont val="Arial"/>
        <family val="2"/>
      </rPr>
      <t>INPUTS;</t>
    </r>
    <r>
      <rPr>
        <sz val="16"/>
        <color rgb="FF66A498"/>
        <rFont val="Arial"/>
        <family val="2"/>
      </rPr>
      <t xml:space="preserve"> </t>
    </r>
    <r>
      <rPr>
        <b/>
        <sz val="16"/>
        <color rgb="FF66A498"/>
        <rFont val="Arial"/>
        <family val="2"/>
      </rPr>
      <t>User Input 1: Major Port Data</t>
    </r>
  </si>
  <si>
    <t>SQL Query</t>
  </si>
  <si>
    <t>(SELECT p.Year,</t>
  </si>
  <si>
    <t xml:space="preserve">       p.Publication_StatPort_Locode,</t>
  </si>
  <si>
    <t xml:space="preserve">   p.StatPort_Name,</t>
  </si>
  <si>
    <t xml:space="preserve">   p.StatPort_UKCountry,</t>
  </si>
  <si>
    <t xml:space="preserve">   uk.PortGroup,</t>
  </si>
  <si>
    <t xml:space="preserve">   CASE p.direction</t>
  </si>
  <si>
    <t xml:space="preserve">     WHEN 1 THEN 'Inwards'</t>
  </si>
  <si>
    <t xml:space="preserve"> WHEN 2 THEN 'Outwards'</t>
  </si>
  <si>
    <t xml:space="preserve">   END 'Direction',</t>
  </si>
  <si>
    <t xml:space="preserve">   SUM(p.[MSD2XGrossWeight])/1000. 'Tonnage'</t>
  </si>
  <si>
    <t xml:space="preserve">  FROM MS_PortFreight.publication.portfreightdata p</t>
  </si>
  <si>
    <t xml:space="preserve">  </t>
  </si>
  <si>
    <t>JOIN MS_PortFreight.lookup.UKPorts uk ON p.StatPort_Locode=uk.Port_Locode</t>
  </si>
  <si>
    <t xml:space="preserve">  GROUP BY p.Year,</t>
  </si>
  <si>
    <t xml:space="preserve">       p.StatPort_Name,</t>
  </si>
  <si>
    <t xml:space="preserve">       p.StatPort_UKCountry,</t>
  </si>
  <si>
    <t xml:space="preserve">       p.direction</t>
  </si>
  <si>
    <t>)</t>
  </si>
  <si>
    <t>UNION</t>
  </si>
  <si>
    <t xml:space="preserve">   'Both Directions' 'Direction',</t>
  </si>
  <si>
    <t>Year</t>
  </si>
  <si>
    <t>Publication_StatPort_Locode</t>
  </si>
  <si>
    <t>StatPort_Name</t>
  </si>
  <si>
    <t>StatPort_UKCountry</t>
  </si>
  <si>
    <t>PortGroup</t>
  </si>
  <si>
    <t>Tonnage</t>
  </si>
  <si>
    <t>Wash and Northern East Anglia</t>
  </si>
  <si>
    <t>Ballylumford</t>
  </si>
  <si>
    <t>Weymouth</t>
  </si>
  <si>
    <t>GBCBT</t>
  </si>
  <si>
    <t>Campbeltown</t>
  </si>
  <si>
    <t>GBRFD</t>
  </si>
  <si>
    <t>Rochford</t>
  </si>
  <si>
    <t>GBSOY</t>
  </si>
  <si>
    <t>Stronsay</t>
  </si>
  <si>
    <t>GBARS</t>
  </si>
  <si>
    <t>Ardersier</t>
  </si>
  <si>
    <t>GBGWE</t>
  </si>
  <si>
    <t>OLD Newport Gwent</t>
  </si>
  <si>
    <t>GBLMA</t>
  </si>
  <si>
    <t>Lochmaddy</t>
  </si>
  <si>
    <t>GBMGT</t>
  </si>
  <si>
    <t>Margate</t>
  </si>
  <si>
    <t>GBTRK</t>
  </si>
  <si>
    <t>Thurrock</t>
  </si>
  <si>
    <t>Barrow-In-Furness</t>
  </si>
  <si>
    <r>
      <rPr>
        <i/>
        <sz val="16"/>
        <color rgb="FF66A498"/>
        <rFont val="Arial"/>
        <family val="2"/>
      </rPr>
      <t>INPUTS;</t>
    </r>
    <r>
      <rPr>
        <sz val="16"/>
        <color rgb="FF66A498"/>
        <rFont val="Arial"/>
        <family val="2"/>
      </rPr>
      <t xml:space="preserve"> </t>
    </r>
    <r>
      <rPr>
        <b/>
        <sz val="16"/>
        <color rgb="FF66A498"/>
        <rFont val="Arial"/>
        <family val="2"/>
      </rPr>
      <t>User Input 2: Minor Port Data</t>
    </r>
  </si>
  <si>
    <t xml:space="preserve">        p.publication_locode,</t>
  </si>
  <si>
    <t xml:space="preserve">    uk.Port_Name,</t>
  </si>
  <si>
    <t xml:space="preserve">    uk.StatPort_Country,</t>
  </si>
  <si>
    <t>uk.PortGroup,</t>
  </si>
  <si>
    <t xml:space="preserve">    'Inwards' 'Direction',</t>
  </si>
  <si>
    <t xml:space="preserve">    SUM(p.GROSSWEIGHTINWARD)/1000. 'Tonnage'</t>
  </si>
  <si>
    <t xml:space="preserve">  FROM MS_PortFreight.data.MSD5 p</t>
  </si>
  <si>
    <t xml:space="preserve">    JOIN MS_PortFreight.lookup.UKPorts uk ON p.Publication_Locode=UK.Port_Locode</t>
  </si>
  <si>
    <t xml:space="preserve">       uk.Port_Name,</t>
  </si>
  <si>
    <t xml:space="preserve">       uk.StatPort_Country</t>
  </si>
  <si>
    <t xml:space="preserve">    'Outwards' 'Direction',</t>
  </si>
  <si>
    <t xml:space="preserve">    SUM(p.GROSSWEIGHTOUTWARD)/1000. 'Tonnage'</t>
  </si>
  <si>
    <t xml:space="preserve">    'Both Directions' 'Direction',</t>
  </si>
  <si>
    <t xml:space="preserve">    SUM(p.GROSSWEIGHTOUTWARD + p.GROSSWEIGHTINWARD)/1000. 'Tonnage'</t>
  </si>
  <si>
    <t>publication_locode</t>
  </si>
  <si>
    <t>Port_Name</t>
  </si>
  <si>
    <t>StatPort_Country</t>
  </si>
  <si>
    <t>GBEXE</t>
  </si>
  <si>
    <t>Exeter</t>
  </si>
  <si>
    <t>GBGLD</t>
  </si>
  <si>
    <t>Glasson Dock</t>
  </si>
  <si>
    <t>Port Sutton Bridge</t>
  </si>
  <si>
    <t>Whitby</t>
  </si>
  <si>
    <t>GBKYL</t>
  </si>
  <si>
    <r>
      <rPr>
        <i/>
        <sz val="16"/>
        <color rgb="FF66A498"/>
        <rFont val="Arial"/>
        <family val="2"/>
      </rPr>
      <t>INPUTS;</t>
    </r>
    <r>
      <rPr>
        <sz val="16"/>
        <color rgb="FF66A498"/>
        <rFont val="Arial"/>
        <family val="2"/>
      </rPr>
      <t xml:space="preserve"> </t>
    </r>
    <r>
      <rPr>
        <b/>
        <sz val="16"/>
        <color rgb="FF66A498"/>
        <rFont val="Arial"/>
        <family val="2"/>
      </rPr>
      <t>User Input 3: List of Closed Ports</t>
    </r>
  </si>
  <si>
    <t>This list ensures that closed ports have the value "0" replaced with the appropriate symbol.</t>
  </si>
  <si>
    <t>Place a "z" in the columns where it is to appear in the publication. Ensure this is updated every year!</t>
  </si>
  <si>
    <t>Closed Ports</t>
  </si>
  <si>
    <t>Other</t>
  </si>
  <si>
    <t>SELECT Publication_Name, Year, GrossWeightInward, GrossWeightOutward</t>
  </si>
  <si>
    <t>FROM MS_PortFreight.Data.MSD5</t>
  </si>
  <si>
    <t>Publication_Name</t>
  </si>
  <si>
    <t>GrossWeightInward</t>
  </si>
  <si>
    <t>GrossWeightOutward</t>
  </si>
  <si>
    <t>Column Labels</t>
  </si>
  <si>
    <t>Total Sum of GrossWeightInward</t>
  </si>
  <si>
    <t>Total Sum of GrossWeightOutward</t>
  </si>
  <si>
    <t>Row Labels</t>
  </si>
  <si>
    <t>Sum of GrossWeightInward</t>
  </si>
  <si>
    <t>Sum of GrossWeightOutward</t>
  </si>
  <si>
    <t>Weymouth and Portland</t>
  </si>
  <si>
    <t>Grand Total</t>
  </si>
  <si>
    <t>Note: Data contained in this table includes all ports in Nortthern Ireland</t>
  </si>
  <si>
    <t>Belfast Inward</t>
  </si>
  <si>
    <t>Belfast Outward</t>
  </si>
  <si>
    <t>Belfast Total</t>
  </si>
  <si>
    <t>Larne Inward</t>
  </si>
  <si>
    <t>Larne Outward</t>
  </si>
  <si>
    <t>Larne Total</t>
  </si>
  <si>
    <t>Londonderry Inward</t>
  </si>
  <si>
    <t>Londonderry Outward</t>
  </si>
  <si>
    <t>Londonderry Total</t>
  </si>
  <si>
    <t>Warrenpoint Inward</t>
  </si>
  <si>
    <t>Warrenpoint Outward</t>
  </si>
  <si>
    <t>Warrenpoint Total</t>
  </si>
  <si>
    <t>Other Inward</t>
  </si>
  <si>
    <t>Other Outward</t>
  </si>
  <si>
    <t>Other Total</t>
  </si>
  <si>
    <t>Total Inward</t>
  </si>
  <si>
    <t>Total Outward</t>
  </si>
  <si>
    <t>Total</t>
  </si>
  <si>
    <t>Table 1: Tonnage of Goods Through the Principal Ports in Northern Ireland, 1998-2023 (thousand tonnes)</t>
  </si>
  <si>
    <t xml:space="preserve">Note: Data contained in this table only includes ports in Nortthern Ireland that handle roll on-roll off vehicles; Belfast, Larne and Warrenpoint. </t>
  </si>
  <si>
    <t>Belfast Inward Loaded</t>
  </si>
  <si>
    <t>Belfast Inward Unloaded</t>
  </si>
  <si>
    <t>Belfast Outward Loaded</t>
  </si>
  <si>
    <t>Belfast Outward Unloaded</t>
  </si>
  <si>
    <t>Belfast Total Loaded</t>
  </si>
  <si>
    <t>Belfast Total Unloaded</t>
  </si>
  <si>
    <t>Larne Inward Loaded</t>
  </si>
  <si>
    <t>Larne Inward Unloaded</t>
  </si>
  <si>
    <t>Larne Outward Loaded</t>
  </si>
  <si>
    <t>Larne Outward Unloaded</t>
  </si>
  <si>
    <t>Larne Total Loaded</t>
  </si>
  <si>
    <t>Larne Total Unloaded</t>
  </si>
  <si>
    <t>Warrenpoint Inward Loaded</t>
  </si>
  <si>
    <t>Warrenpoint Inward Unloaded</t>
  </si>
  <si>
    <t>Warrenpoint Outward Loaded</t>
  </si>
  <si>
    <t>Warrenpoint Outward Unloaded</t>
  </si>
  <si>
    <t>Warrenpoint Total Loaded</t>
  </si>
  <si>
    <t>Warrenpoint Total Unloaded</t>
  </si>
  <si>
    <t>Total Inward Loaded</t>
  </si>
  <si>
    <t>Total Inward Unloaded</t>
  </si>
  <si>
    <t>Total Outward Loaded</t>
  </si>
  <si>
    <t>Total Outward Unloaded</t>
  </si>
  <si>
    <t>Total Loaded</t>
  </si>
  <si>
    <t>Total Unloaded</t>
  </si>
  <si>
    <t>Table 2a: Number of Road Goods Vehicles Through the Principal Ports in Northern Ireland, 1998-2023</t>
  </si>
  <si>
    <t>Table 2b: Tonnage of Goods on Road Goods Vehicles Through the Principal Ports in Northern Ireland, 1998-2023 (thousand tonnes)</t>
  </si>
  <si>
    <t xml:space="preserve">Note: Data contained in this table only includes ports in Nortthern Ireland that handle load on-load off vehicles; Belfast and Warrenpoint. </t>
  </si>
  <si>
    <t>Table 4: Number of Twenty-Foot Equivalent Units (TEUs) Through the Principal Ports in Northern Ireland, 2000-2023</t>
  </si>
  <si>
    <t>Table 3: Number of Non-Freight Vehicles Through the Principal Ports in Northern Ireland, 1998-2023</t>
  </si>
  <si>
    <t>Overview</t>
  </si>
  <si>
    <t xml:space="preserve">Table 1 and Table 2a provide tonnage of goods through NI ports and exclude weights of containers and weights of materials shipped for dumping at sea. </t>
  </si>
  <si>
    <t>Inward Traffic</t>
  </si>
  <si>
    <t>Inward traffic refers to all goods taken into Northern Ireland from Great Britain and elsewhere through the Northern Ireland ports. Northern Ireland is not necessarily the ultimate destination for these goods.</t>
  </si>
  <si>
    <t>Outward Traffic</t>
  </si>
  <si>
    <t>Outward traffic covers all goods taken out through Northern Ireland ports, destined for Great Britain or for foreign countries. The origin of the goods is not necessarily in Northern Ireland.</t>
  </si>
  <si>
    <t>The weight of goods transported, including crates and other packaging.</t>
  </si>
  <si>
    <t>Non-freight vehicles</t>
  </si>
  <si>
    <t>Non-freight vehicles include passenger cars, motorcycles and accompanying trailers / caravans and passenger buses.</t>
  </si>
  <si>
    <t>Lift on-Lift off (Lo-Lo) traffic</t>
  </si>
  <si>
    <t>Lift on-Lift off (Lo-Lo) refers to standard shipping containers that are lifted on or off ships.</t>
  </si>
  <si>
    <t>TEUs (Twenty-foot equivalent units)</t>
  </si>
  <si>
    <t>This is a standardised measure to allow for the different sizes of container boxes.</t>
  </si>
  <si>
    <t>Size</t>
  </si>
  <si>
    <t>TEU</t>
  </si>
  <si>
    <t>20ft</t>
  </si>
  <si>
    <t>40ft</t>
  </si>
  <si>
    <t>&gt;20ft &amp; &lt;40ft</t>
  </si>
  <si>
    <t>&gt;40ft</t>
  </si>
  <si>
    <t xml:space="preserve">The following tables contain Northern Ireland Ports Traffic data for 1998 to 2023. </t>
  </si>
  <si>
    <t>Roll-on/roll-off refers to road goods vehicles include road goods vehicles (with accompanying trailers) and unaccompanied road goods trailers.</t>
  </si>
  <si>
    <t>Statistical Theme:</t>
  </si>
  <si>
    <t>Business</t>
  </si>
  <si>
    <t>Year of Data:</t>
  </si>
  <si>
    <t>Data Subset:</t>
  </si>
  <si>
    <t>Economy</t>
  </si>
  <si>
    <t>Dataset Title:</t>
  </si>
  <si>
    <t>Northern Ireland Ports Traffic 2023</t>
  </si>
  <si>
    <t>Coverage:</t>
  </si>
  <si>
    <t xml:space="preserve">Northern Ireland </t>
  </si>
  <si>
    <t>Source:</t>
  </si>
  <si>
    <t xml:space="preserve">Economic &amp; Labour Market Statistics Branch (NISRA) </t>
  </si>
  <si>
    <t>Responsible Statistician:</t>
  </si>
  <si>
    <t>Address:</t>
  </si>
  <si>
    <t xml:space="preserve">Economic &amp; Labour Market Statistics Branch, </t>
  </si>
  <si>
    <t xml:space="preserve"> </t>
  </si>
  <si>
    <t>Colby House</t>
  </si>
  <si>
    <t>Stranmillis Court</t>
  </si>
  <si>
    <t>BT9 5RR</t>
  </si>
  <si>
    <t>Yes</t>
  </si>
  <si>
    <t>Last Updated:</t>
  </si>
  <si>
    <t>Media Enquiries:</t>
  </si>
  <si>
    <t>DfE Communications Office</t>
  </si>
  <si>
    <t>Netherleigh, Massey Avenue</t>
  </si>
  <si>
    <t>BELFAST</t>
  </si>
  <si>
    <t>BT4 2JP</t>
  </si>
  <si>
    <r>
      <t>Telephone:</t>
    </r>
    <r>
      <rPr>
        <b/>
        <sz val="12"/>
        <color theme="1"/>
        <rFont val="Arial"/>
        <family val="2"/>
      </rPr>
      <t xml:space="preserve">  </t>
    </r>
    <r>
      <rPr>
        <sz val="12"/>
        <color theme="1"/>
        <rFont val="Arial"/>
        <family val="2"/>
      </rPr>
      <t>028 9052 9604</t>
    </r>
  </si>
  <si>
    <t>Email: pressoffice@economy-ni.gov.uk</t>
  </si>
  <si>
    <t>1998 to 2023</t>
  </si>
  <si>
    <t>Evan Elwood</t>
  </si>
  <si>
    <t>028 9081 6775</t>
  </si>
  <si>
    <t>Evan.Elwood@nisra.gov.uk</t>
  </si>
  <si>
    <t>Accredited Official Statistics:</t>
  </si>
  <si>
    <t>RoRo freight vehicles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</si>
</sst>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lt;0.5]&quot;~&quot;;#,##0"/>
    <numFmt numFmtId="165" formatCode="[&gt;0.5]#,##0;[&lt;-0.5]&quot;-&quot;#,##0;&quot;-&quot;"/>
    <numFmt numFmtId="166" formatCode="0.000"/>
    <numFmt numFmtId="167" formatCode="[&lt;0.5]&quot;-&quot;;#,##0"/>
    <numFmt numFmtId="168" formatCode="[=0]0;[&lt;0.5]&quot;LOW&quot;;#,##0"/>
    <numFmt numFmtId="169" formatCode="0.0&quot; &quot;"/>
    <numFmt numFmtId="170" formatCode="#,##0&quot; &quot;;&quot;(&quot;#,##0&quot;)&quot;"/>
    <numFmt numFmtId="171" formatCode="&quot; &quot;* #,##0&quot; &quot;;&quot;-&quot;* #,##0&quot; &quot;;&quot; &quot;* &quot;-&quot;#&quot; &quot;;&quot; &quot;@&quot; &quot;"/>
    <numFmt numFmtId="172" formatCode="0.0000000000000000"/>
    <numFmt numFmtId="173" formatCode="&quot; &quot;* #,##0.00&quot; &quot;;&quot;-&quot;* #,##0.00&quot; &quot;;&quot; &quot;* &quot;-&quot;#&quot; &quot;;&quot; &quot;@&quot; &quot;"/>
    <numFmt numFmtId="174" formatCode="0.0%"/>
  </numFmts>
  <fonts count="62" x14ac:knownFonts="1">
    <font>
      <sz val="10"/>
      <color rgb="FF000000"/>
      <name val="Arial"/>
      <family val="2"/>
    </font>
    <font>
      <sz val="10"/>
      <color rgb="FF000000"/>
      <name val="Arial"/>
      <family val="2"/>
    </font>
    <font>
      <sz val="11"/>
      <color rgb="FF9C0006"/>
      <name val="Arial"/>
      <family val="2"/>
    </font>
    <font>
      <sz val="11"/>
      <color rgb="FF006100"/>
      <name val="Arial"/>
      <family val="2"/>
    </font>
    <font>
      <b/>
      <sz val="15"/>
      <color rgb="FF000000"/>
      <name val="Arial"/>
      <family val="2"/>
    </font>
    <font>
      <b/>
      <sz val="15"/>
      <color rgb="FF003366"/>
      <name val="Calibri"/>
      <family val="2"/>
    </font>
    <font>
      <b/>
      <sz val="13"/>
      <color rgb="FF006853"/>
      <name val="Arial"/>
      <family val="2"/>
    </font>
    <font>
      <b/>
      <sz val="11"/>
      <color rgb="FF006853"/>
      <name val="Arial"/>
      <family val="2"/>
    </font>
    <font>
      <u/>
      <sz val="9"/>
      <color rgb="FF0000FF"/>
      <name val="Helv"/>
    </font>
    <font>
      <u/>
      <sz val="12"/>
      <color rgb="FF0000FF"/>
      <name val="Tms Rmn"/>
    </font>
    <font>
      <u/>
      <sz val="10"/>
      <color rgb="FF0563C1"/>
      <name val="Arial"/>
      <family val="2"/>
    </font>
    <font>
      <sz val="11"/>
      <color rgb="FF323437"/>
      <name val="Arial"/>
      <family val="2"/>
    </font>
    <font>
      <sz val="12"/>
      <color rgb="FF000000"/>
      <name val="Helv"/>
    </font>
    <font>
      <sz val="10"/>
      <color rgb="FF000000"/>
      <name val="Tms Rmn"/>
    </font>
    <font>
      <b/>
      <sz val="18"/>
      <color rgb="FF003366"/>
      <name val="Cambria"/>
      <family val="1"/>
    </font>
    <font>
      <sz val="10"/>
      <color rgb="FF323437"/>
      <name val="Arial"/>
      <family val="2"/>
    </font>
    <font>
      <b/>
      <u/>
      <sz val="10"/>
      <color rgb="FF323437"/>
      <name val="Arial"/>
      <family val="2"/>
    </font>
    <font>
      <b/>
      <sz val="10"/>
      <color rgb="FF323437"/>
      <name val="Arial"/>
      <family val="2"/>
    </font>
    <font>
      <b/>
      <sz val="12"/>
      <color rgb="FF000000"/>
      <name val="Arial"/>
      <family val="2"/>
    </font>
    <font>
      <b/>
      <sz val="16"/>
      <color rgb="FF66A498"/>
      <name val="Arial"/>
      <family val="2"/>
    </font>
    <font>
      <b/>
      <sz val="10"/>
      <color rgb="FF000000"/>
      <name val="Arial"/>
      <family val="2"/>
    </font>
    <font>
      <sz val="12"/>
      <color rgb="FF000000"/>
      <name val="Arial"/>
      <family val="2"/>
    </font>
    <font>
      <i/>
      <sz val="10"/>
      <color rgb="FF000000"/>
      <name val="Arial"/>
      <family val="2"/>
    </font>
    <font>
      <u/>
      <sz val="10"/>
      <color rgb="FF0000FF"/>
      <name val="Arial"/>
      <family val="2"/>
    </font>
    <font>
      <sz val="9"/>
      <color rgb="FF000000"/>
      <name val="Arial"/>
      <family val="2"/>
    </font>
    <font>
      <sz val="10"/>
      <color rgb="FFFF0000"/>
      <name val="Arial"/>
      <family val="2"/>
    </font>
    <font>
      <sz val="16"/>
      <color rgb="FF66A498"/>
      <name val="Arial"/>
      <family val="2"/>
    </font>
    <font>
      <i/>
      <sz val="16"/>
      <color rgb="FF66A498"/>
      <name val="Arial"/>
      <family val="2"/>
    </font>
    <font>
      <b/>
      <sz val="12"/>
      <color rgb="FFFF0000"/>
      <name val="Arial"/>
      <family val="2"/>
    </font>
    <font>
      <b/>
      <sz val="12"/>
      <color rgb="FF007662"/>
      <name val="Arial"/>
      <family val="2"/>
    </font>
    <font>
      <b/>
      <sz val="12"/>
      <color rgb="FF008080"/>
      <name val="Arial"/>
      <family val="2"/>
    </font>
    <font>
      <sz val="9"/>
      <color rgb="FFFF0000"/>
      <name val="Arial"/>
      <family val="2"/>
    </font>
    <font>
      <b/>
      <vertAlign val="superscript"/>
      <sz val="10"/>
      <color rgb="FF000000"/>
      <name val="Arial"/>
      <family val="2"/>
    </font>
    <font>
      <b/>
      <sz val="10"/>
      <color rgb="FFFF0000"/>
      <name val="Arial"/>
      <family val="2"/>
    </font>
    <font>
      <sz val="8"/>
      <color rgb="FF000000"/>
      <name val="Arial"/>
      <family val="2"/>
    </font>
    <font>
      <sz val="10"/>
      <color rgb="FF000000"/>
      <name val="Helv"/>
    </font>
    <font>
      <sz val="10"/>
      <color rgb="FFFF0000"/>
      <name val="Helv"/>
    </font>
    <font>
      <u/>
      <sz val="10"/>
      <color rgb="FF0000FF"/>
      <name val="Helv"/>
    </font>
    <font>
      <u/>
      <sz val="10"/>
      <color rgb="FFFF0000"/>
      <name val="Helv"/>
    </font>
    <font>
      <u/>
      <sz val="9"/>
      <color rgb="FFFF0000"/>
      <name val="Helv"/>
    </font>
    <font>
      <sz val="12"/>
      <color rgb="FFFF0000"/>
      <name val="Arial"/>
      <family val="2"/>
    </font>
    <font>
      <i/>
      <sz val="10"/>
      <color rgb="FF006853"/>
      <name val="Arial"/>
      <family val="2"/>
    </font>
    <font>
      <sz val="9"/>
      <color rgb="FF497C72"/>
      <name val="Arial"/>
      <family val="2"/>
    </font>
    <font>
      <b/>
      <sz val="10"/>
      <color rgb="FFFFFFFF"/>
      <name val="Arial"/>
      <family val="2"/>
    </font>
    <font>
      <sz val="10"/>
      <color theme="1"/>
      <name val="Arial"/>
      <family val="2"/>
    </font>
    <font>
      <b/>
      <sz val="12"/>
      <color theme="1"/>
      <name val="Arial"/>
      <family val="2"/>
    </font>
    <font>
      <sz val="8"/>
      <color theme="1"/>
      <name val="Arial"/>
      <family val="2"/>
    </font>
    <font>
      <b/>
      <sz val="10"/>
      <color theme="1"/>
      <name val="Arial"/>
      <family val="2"/>
    </font>
    <font>
      <b/>
      <i/>
      <sz val="10"/>
      <color theme="1"/>
      <name val="Arial"/>
      <family val="2"/>
    </font>
    <font>
      <i/>
      <sz val="10"/>
      <color theme="1"/>
      <name val="Arial"/>
      <family val="2"/>
    </font>
    <font>
      <sz val="12"/>
      <color theme="1"/>
      <name val="Arial"/>
      <family val="2"/>
    </font>
    <font>
      <b/>
      <sz val="14"/>
      <name val="Arial"/>
      <family val="2"/>
    </font>
    <font>
      <sz val="14"/>
      <name val="Arial"/>
      <family val="2"/>
    </font>
    <font>
      <u/>
      <sz val="14"/>
      <name val="Arial"/>
      <family val="2"/>
    </font>
    <font>
      <u/>
      <sz val="12"/>
      <color theme="10"/>
      <name val="Arial"/>
      <family val="2"/>
    </font>
    <font>
      <b/>
      <u/>
      <sz val="14"/>
      <name val="Arial"/>
      <family val="2"/>
    </font>
    <font>
      <u/>
      <sz val="12"/>
      <color theme="4"/>
      <name val="Arial"/>
      <family val="2"/>
    </font>
    <font>
      <b/>
      <sz val="12"/>
      <name val="Arial"/>
      <family val="2"/>
    </font>
    <font>
      <b/>
      <sz val="12"/>
      <color indexed="18"/>
      <name val="Arial"/>
      <family val="2"/>
    </font>
    <font>
      <sz val="12"/>
      <color indexed="18"/>
      <name val="Arial"/>
      <family val="2"/>
    </font>
    <font>
      <sz val="12"/>
      <name val="Arial"/>
      <family val="2"/>
    </font>
    <font>
      <u/>
      <sz val="12"/>
      <name val="Arial"/>
      <family val="2"/>
    </font>
  </fonts>
  <fills count="8">
    <fill>
      <patternFill patternType="none"/>
    </fill>
    <fill>
      <patternFill patternType="gray125"/>
    </fill>
    <fill>
      <patternFill patternType="solid">
        <fgColor rgb="FFFFC7CE"/>
        <bgColor rgb="FFFFC7CE"/>
      </patternFill>
    </fill>
    <fill>
      <patternFill patternType="solid">
        <fgColor rgb="FFC6EFCE"/>
        <bgColor rgb="FFC6EFCE"/>
      </patternFill>
    </fill>
    <fill>
      <patternFill patternType="solid">
        <fgColor rgb="FFFFFFFF"/>
        <bgColor rgb="FFFFFFFF"/>
      </patternFill>
    </fill>
    <fill>
      <patternFill patternType="solid">
        <fgColor rgb="FFE0EDEB"/>
        <bgColor rgb="FFE0EDEB"/>
      </patternFill>
    </fill>
    <fill>
      <patternFill patternType="solid">
        <fgColor rgb="FF66A498"/>
        <bgColor rgb="FF66A498"/>
      </patternFill>
    </fill>
    <fill>
      <patternFill patternType="solid">
        <fgColor rgb="FFD9D9D9"/>
        <bgColor rgb="FFD9D9D9"/>
      </patternFill>
    </fill>
  </fills>
  <borders count="29">
    <border>
      <left/>
      <right/>
      <top/>
      <bottom/>
      <diagonal/>
    </border>
    <border>
      <left/>
      <right/>
      <top/>
      <bottom style="thick">
        <color rgb="FF333399"/>
      </bottom>
      <diagonal/>
    </border>
    <border>
      <left/>
      <right/>
      <top/>
      <bottom style="thick">
        <color rgb="FF33FFD7"/>
      </bottom>
      <diagonal/>
    </border>
    <border>
      <left/>
      <right/>
      <top/>
      <bottom style="thin">
        <color rgb="FF000000"/>
      </bottom>
      <diagonal/>
    </border>
    <border>
      <left/>
      <right/>
      <top/>
      <bottom style="thick">
        <color rgb="FF66A498"/>
      </bottom>
      <diagonal/>
    </border>
    <border>
      <left/>
      <right/>
      <top/>
      <bottom style="medium">
        <color rgb="FF000000"/>
      </bottom>
      <diagonal/>
    </border>
    <border>
      <left/>
      <right/>
      <top style="medium">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medium">
        <color rgb="FF323437"/>
      </top>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top style="medium">
        <color auto="1"/>
      </top>
      <bottom style="medium">
        <color auto="1"/>
      </bottom>
      <diagonal/>
    </border>
    <border>
      <left/>
      <right style="mediumDashed">
        <color auto="1"/>
      </right>
      <top style="medium">
        <color auto="1"/>
      </top>
      <bottom style="medium">
        <color auto="1"/>
      </bottom>
      <diagonal/>
    </border>
    <border>
      <left/>
      <right style="mediumDashed">
        <color auto="1"/>
      </right>
      <top/>
      <bottom/>
      <diagonal/>
    </border>
    <border>
      <left/>
      <right/>
      <top/>
      <bottom style="medium">
        <color auto="1"/>
      </bottom>
      <diagonal/>
    </border>
    <border>
      <left/>
      <right style="mediumDashed">
        <color auto="1"/>
      </right>
      <top/>
      <bottom style="medium">
        <color auto="1"/>
      </bottom>
      <diagonal/>
    </border>
    <border>
      <left style="mediumDashed">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31">
    <xf numFmtId="0" fontId="0" fillId="0" borderId="0"/>
    <xf numFmtId="17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6" fillId="0" borderId="2" applyNumberFormat="0" applyFill="0" applyAlignment="0" applyProtection="0"/>
    <xf numFmtId="0" fontId="7" fillId="0" borderId="0" applyNumberForma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2" fillId="2" borderId="0" applyNumberFormat="0" applyBorder="0" applyAlignment="0" applyProtection="0"/>
    <xf numFmtId="0" fontId="5" fillId="0" borderId="1" applyNumberFormat="0" applyFill="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1" fillId="0" borderId="0" applyNumberFormat="0" applyBorder="0" applyProtection="0"/>
    <xf numFmtId="170" fontId="12" fillId="0" borderId="0" applyBorder="0" applyProtection="0"/>
    <xf numFmtId="0" fontId="1" fillId="0" borderId="0" applyNumberFormat="0" applyFont="0" applyBorder="0" applyProtection="0"/>
    <xf numFmtId="0" fontId="1" fillId="0" borderId="0" applyNumberFormat="0" applyFont="0" applyBorder="0" applyProtection="0"/>
    <xf numFmtId="169" fontId="13" fillId="0" borderId="0" applyBorder="0" applyProtection="0"/>
    <xf numFmtId="0" fontId="1" fillId="0" borderId="0" applyNumberFormat="0" applyFont="0" applyBorder="0" applyProtection="0"/>
    <xf numFmtId="9" fontId="1" fillId="0" borderId="0" applyFont="0" applyFill="0" applyBorder="0" applyAlignment="0" applyProtection="0"/>
    <xf numFmtId="9" fontId="1" fillId="0" borderId="0" applyFont="0" applyBorder="0" applyProtection="0"/>
    <xf numFmtId="9" fontId="1" fillId="0" borderId="0" applyFont="0" applyBorder="0" applyProtection="0"/>
    <xf numFmtId="9" fontId="1" fillId="0" borderId="0" applyFont="0" applyFill="0" applyBorder="0" applyAlignment="0" applyProtection="0"/>
    <xf numFmtId="0" fontId="14" fillId="0" borderId="0" applyNumberFormat="0" applyFill="0" applyBorder="0" applyAlignment="0" applyProtection="0"/>
  </cellStyleXfs>
  <cellXfs count="184">
    <xf numFmtId="0" fontId="0" fillId="0" borderId="0" xfId="0"/>
    <xf numFmtId="169" fontId="20" fillId="0" borderId="3" xfId="24" applyFont="1" applyBorder="1" applyAlignment="1">
      <alignment horizontal="left" vertical="center"/>
    </xf>
    <xf numFmtId="0" fontId="0" fillId="0" borderId="0" xfId="23" applyFont="1"/>
    <xf numFmtId="164" fontId="0" fillId="0" borderId="0" xfId="23" applyNumberFormat="1" applyFont="1" applyAlignment="1">
      <alignment horizontal="right"/>
    </xf>
    <xf numFmtId="168" fontId="0" fillId="0" borderId="0" xfId="23" applyNumberFormat="1" applyFont="1" applyAlignment="1">
      <alignment horizontal="right"/>
    </xf>
    <xf numFmtId="2" fontId="0" fillId="0" borderId="0" xfId="23" applyNumberFormat="1" applyFont="1"/>
    <xf numFmtId="167" fontId="0" fillId="0" borderId="0" xfId="23" applyNumberFormat="1" applyFont="1"/>
    <xf numFmtId="0" fontId="20" fillId="0" borderId="0" xfId="23" applyFont="1"/>
    <xf numFmtId="164" fontId="20" fillId="0" borderId="0" xfId="23" applyNumberFormat="1" applyFont="1" applyAlignment="1">
      <alignment horizontal="right"/>
    </xf>
    <xf numFmtId="168" fontId="20" fillId="0" borderId="0" xfId="23" applyNumberFormat="1" applyFont="1" applyAlignment="1">
      <alignment horizontal="right"/>
    </xf>
    <xf numFmtId="169" fontId="20" fillId="0" borderId="0" xfId="24" applyFont="1" applyAlignment="1">
      <alignment horizontal="left" vertical="center"/>
    </xf>
    <xf numFmtId="0" fontId="15" fillId="0" borderId="0" xfId="16" applyFont="1"/>
    <xf numFmtId="0" fontId="16" fillId="0" borderId="0" xfId="16" applyFont="1"/>
    <xf numFmtId="0" fontId="17" fillId="0" borderId="0" xfId="16" applyFont="1"/>
    <xf numFmtId="0" fontId="25" fillId="0" borderId="0" xfId="16" applyFont="1"/>
    <xf numFmtId="0" fontId="26" fillId="0" borderId="0" xfId="16" applyFont="1"/>
    <xf numFmtId="0" fontId="15" fillId="0" borderId="4" xfId="16" applyFont="1" applyBorder="1"/>
    <xf numFmtId="0" fontId="16" fillId="0" borderId="4" xfId="16" applyFont="1" applyBorder="1"/>
    <xf numFmtId="0" fontId="17" fillId="0" borderId="4" xfId="16" applyFont="1" applyBorder="1"/>
    <xf numFmtId="0" fontId="25" fillId="0" borderId="4" xfId="16" applyFont="1" applyBorder="1"/>
    <xf numFmtId="0" fontId="7" fillId="0" borderId="0" xfId="5" applyFill="1" applyAlignment="1">
      <alignment horizontal="right"/>
    </xf>
    <xf numFmtId="0" fontId="25" fillId="0" borderId="0" xfId="0" applyFont="1"/>
    <xf numFmtId="167" fontId="21" fillId="0" borderId="0" xfId="0" applyNumberFormat="1" applyFont="1"/>
    <xf numFmtId="167" fontId="18" fillId="0" borderId="0" xfId="0" applyNumberFormat="1" applyFont="1"/>
    <xf numFmtId="170" fontId="23" fillId="0" borderId="0" xfId="11" applyNumberFormat="1" applyFont="1" applyFill="1" applyAlignment="1"/>
    <xf numFmtId="167" fontId="28" fillId="0" borderId="0" xfId="0" applyNumberFormat="1" applyFont="1"/>
    <xf numFmtId="169" fontId="29" fillId="0" borderId="0" xfId="24" applyFont="1" applyAlignment="1">
      <alignment horizontal="left" vertical="center"/>
    </xf>
    <xf numFmtId="0" fontId="30" fillId="0" borderId="0" xfId="25" applyFont="1"/>
    <xf numFmtId="167" fontId="24" fillId="0" borderId="0" xfId="0" applyNumberFormat="1" applyFont="1"/>
    <xf numFmtId="167" fontId="31" fillId="0" borderId="0" xfId="0" applyNumberFormat="1" applyFont="1"/>
    <xf numFmtId="0" fontId="0" fillId="0" borderId="5" xfId="23" applyFont="1" applyBorder="1"/>
    <xf numFmtId="0" fontId="25" fillId="0" borderId="5" xfId="23" applyFont="1" applyBorder="1"/>
    <xf numFmtId="0" fontId="0" fillId="0" borderId="5" xfId="23" applyFont="1" applyBorder="1" applyAlignment="1">
      <alignment horizontal="right"/>
    </xf>
    <xf numFmtId="167" fontId="0" fillId="0" borderId="0" xfId="23" applyNumberFormat="1" applyFont="1" applyAlignment="1">
      <alignment horizontal="right"/>
    </xf>
    <xf numFmtId="169" fontId="20" fillId="0" borderId="6" xfId="24" applyFont="1" applyBorder="1" applyAlignment="1">
      <alignment horizontal="left" vertical="center"/>
    </xf>
    <xf numFmtId="0" fontId="20" fillId="0" borderId="6" xfId="23" applyFont="1" applyBorder="1" applyAlignment="1">
      <alignment horizontal="right" vertical="center"/>
    </xf>
    <xf numFmtId="0" fontId="33" fillId="0" borderId="6" xfId="23" applyFont="1" applyBorder="1" applyAlignment="1">
      <alignment horizontal="right" vertical="center"/>
    </xf>
    <xf numFmtId="0" fontId="20" fillId="0" borderId="0" xfId="23" applyFont="1" applyAlignment="1">
      <alignment horizontal="right"/>
    </xf>
    <xf numFmtId="0" fontId="33" fillId="0" borderId="0" xfId="23" applyFont="1" applyAlignment="1">
      <alignment horizontal="right"/>
    </xf>
    <xf numFmtId="3" fontId="20" fillId="0" borderId="0" xfId="23" applyNumberFormat="1" applyFont="1" applyAlignment="1">
      <alignment horizontal="right"/>
    </xf>
    <xf numFmtId="167" fontId="20" fillId="0" borderId="0" xfId="23" applyNumberFormat="1" applyFont="1" applyAlignment="1">
      <alignment horizontal="right"/>
    </xf>
    <xf numFmtId="1" fontId="21" fillId="0" borderId="0" xfId="0" applyNumberFormat="1" applyFont="1"/>
    <xf numFmtId="164" fontId="0" fillId="4" borderId="0" xfId="23" applyNumberFormat="1" applyFont="1" applyFill="1" applyAlignment="1">
      <alignment horizontal="left"/>
    </xf>
    <xf numFmtId="168" fontId="25" fillId="0" borderId="0" xfId="23" applyNumberFormat="1" applyFont="1" applyAlignment="1">
      <alignment horizontal="right"/>
    </xf>
    <xf numFmtId="9" fontId="1" fillId="0" borderId="0" xfId="2" applyFill="1" applyAlignment="1">
      <alignment horizontal="right"/>
    </xf>
    <xf numFmtId="171" fontId="1" fillId="0" borderId="0" xfId="1" applyNumberFormat="1" applyFill="1" applyAlignment="1">
      <alignment horizontal="right"/>
    </xf>
    <xf numFmtId="164" fontId="20" fillId="4" borderId="3" xfId="23" applyNumberFormat="1" applyFont="1" applyFill="1" applyBorder="1" applyAlignment="1">
      <alignment horizontal="left"/>
    </xf>
    <xf numFmtId="168" fontId="33" fillId="0" borderId="0" xfId="23" applyNumberFormat="1" applyFont="1" applyAlignment="1">
      <alignment horizontal="right"/>
    </xf>
    <xf numFmtId="164" fontId="0" fillId="4" borderId="0" xfId="23" applyNumberFormat="1" applyFont="1" applyFill="1" applyAlignment="1">
      <alignment horizontal="right"/>
    </xf>
    <xf numFmtId="164" fontId="25" fillId="0" borderId="0" xfId="23" applyNumberFormat="1" applyFont="1" applyAlignment="1">
      <alignment horizontal="right"/>
    </xf>
    <xf numFmtId="172" fontId="0" fillId="0" borderId="0" xfId="23" applyNumberFormat="1" applyFont="1" applyAlignment="1">
      <alignment horizontal="right"/>
    </xf>
    <xf numFmtId="164" fontId="0" fillId="4" borderId="3" xfId="23" applyNumberFormat="1" applyFont="1" applyFill="1" applyBorder="1" applyAlignment="1">
      <alignment horizontal="left"/>
    </xf>
    <xf numFmtId="164" fontId="33" fillId="0" borderId="0" xfId="23" applyNumberFormat="1" applyFont="1" applyAlignment="1">
      <alignment horizontal="right"/>
    </xf>
    <xf numFmtId="167" fontId="20" fillId="0" borderId="0" xfId="23" applyNumberFormat="1" applyFont="1"/>
    <xf numFmtId="164" fontId="20" fillId="4" borderId="0" xfId="23" applyNumberFormat="1" applyFont="1" applyFill="1" applyAlignment="1">
      <alignment horizontal="left"/>
    </xf>
    <xf numFmtId="164" fontId="20" fillId="4" borderId="5" xfId="23" applyNumberFormat="1" applyFont="1" applyFill="1" applyBorder="1" applyAlignment="1">
      <alignment horizontal="left"/>
    </xf>
    <xf numFmtId="0" fontId="34" fillId="0" borderId="0" xfId="23" applyFont="1"/>
    <xf numFmtId="0" fontId="25" fillId="0" borderId="0" xfId="23" applyFont="1"/>
    <xf numFmtId="3" fontId="34" fillId="0" borderId="0" xfId="23" applyNumberFormat="1" applyFont="1"/>
    <xf numFmtId="167" fontId="34" fillId="0" borderId="0" xfId="23" applyNumberFormat="1" applyFont="1"/>
    <xf numFmtId="167" fontId="25" fillId="0" borderId="0" xfId="23" applyNumberFormat="1" applyFont="1"/>
    <xf numFmtId="0" fontId="35" fillId="0" borderId="0" xfId="0" applyFont="1"/>
    <xf numFmtId="0" fontId="36" fillId="0" borderId="0" xfId="0" applyFont="1"/>
    <xf numFmtId="3" fontId="0" fillId="0" borderId="0" xfId="23" applyNumberFormat="1" applyFont="1"/>
    <xf numFmtId="0" fontId="0" fillId="0" borderId="0" xfId="0" applyAlignment="1">
      <alignment horizontal="right"/>
    </xf>
    <xf numFmtId="0" fontId="37" fillId="0" borderId="0" xfId="11" applyFont="1" applyFill="1" applyAlignment="1"/>
    <xf numFmtId="0" fontId="38" fillId="0" borderId="0" xfId="11" applyFont="1" applyFill="1" applyAlignment="1"/>
    <xf numFmtId="0" fontId="8" fillId="0" borderId="0" xfId="11" applyFill="1" applyAlignment="1"/>
    <xf numFmtId="0" fontId="39" fillId="0" borderId="0" xfId="11" applyFont="1" applyFill="1" applyAlignment="1"/>
    <xf numFmtId="0" fontId="22" fillId="0" borderId="0" xfId="0" applyFont="1"/>
    <xf numFmtId="165" fontId="0" fillId="0" borderId="0" xfId="0" applyNumberFormat="1"/>
    <xf numFmtId="166" fontId="35" fillId="0" borderId="0" xfId="0" applyNumberFormat="1" applyFont="1"/>
    <xf numFmtId="0" fontId="23" fillId="0" borderId="0" xfId="11" applyFont="1" applyFill="1" applyAlignment="1"/>
    <xf numFmtId="167" fontId="40" fillId="0" borderId="0" xfId="0" applyNumberFormat="1" applyFont="1"/>
    <xf numFmtId="0" fontId="7" fillId="0" borderId="0" xfId="5" applyAlignment="1">
      <alignment horizontal="right"/>
    </xf>
    <xf numFmtId="0" fontId="41" fillId="0" borderId="0" xfId="0" applyFont="1" applyAlignment="1">
      <alignment horizontal="right"/>
    </xf>
    <xf numFmtId="0" fontId="41" fillId="0" borderId="3" xfId="0" applyFont="1" applyBorder="1" applyAlignment="1">
      <alignment horizontal="right"/>
    </xf>
    <xf numFmtId="0" fontId="0" fillId="0" borderId="3" xfId="0" applyBorder="1"/>
    <xf numFmtId="0" fontId="20" fillId="4" borderId="6" xfId="23" applyFont="1" applyFill="1" applyBorder="1" applyAlignment="1">
      <alignment horizontal="right" vertical="center"/>
    </xf>
    <xf numFmtId="0" fontId="0" fillId="4" borderId="0" xfId="23" applyFont="1" applyFill="1"/>
    <xf numFmtId="168" fontId="0" fillId="4" borderId="0" xfId="23" applyNumberFormat="1" applyFont="1" applyFill="1" applyAlignment="1">
      <alignment horizontal="right"/>
    </xf>
    <xf numFmtId="2" fontId="0" fillId="4" borderId="0" xfId="23" applyNumberFormat="1" applyFont="1" applyFill="1"/>
    <xf numFmtId="167" fontId="0" fillId="4" borderId="0" xfId="23" applyNumberFormat="1" applyFont="1" applyFill="1"/>
    <xf numFmtId="0" fontId="20" fillId="4" borderId="0" xfId="23" applyFont="1" applyFill="1"/>
    <xf numFmtId="169" fontId="20" fillId="4" borderId="3" xfId="24" applyFont="1" applyFill="1" applyBorder="1" applyAlignment="1">
      <alignment horizontal="left" vertical="center"/>
    </xf>
    <xf numFmtId="168" fontId="0" fillId="4" borderId="0" xfId="23" applyNumberFormat="1" applyFont="1" applyFill="1"/>
    <xf numFmtId="0" fontId="20" fillId="4" borderId="0" xfId="23" applyFont="1" applyFill="1" applyAlignment="1">
      <alignment horizontal="right"/>
    </xf>
    <xf numFmtId="168" fontId="0" fillId="0" borderId="0" xfId="0" applyNumberFormat="1"/>
    <xf numFmtId="168" fontId="0" fillId="4" borderId="0" xfId="23" applyNumberFormat="1" applyFont="1" applyFill="1" applyAlignment="1">
      <alignment horizontal="right" wrapText="1"/>
    </xf>
    <xf numFmtId="168" fontId="0" fillId="4" borderId="5" xfId="23" applyNumberFormat="1" applyFont="1" applyFill="1" applyBorder="1" applyAlignment="1">
      <alignment horizontal="right"/>
    </xf>
    <xf numFmtId="168" fontId="0" fillId="4" borderId="5" xfId="23" applyNumberFormat="1" applyFont="1" applyFill="1" applyBorder="1"/>
    <xf numFmtId="0" fontId="42" fillId="0" borderId="0" xfId="16" applyFont="1"/>
    <xf numFmtId="0" fontId="0" fillId="5" borderId="7" xfId="0" applyFill="1" applyBorder="1"/>
    <xf numFmtId="0" fontId="0" fillId="5" borderId="8" xfId="0" applyFill="1" applyBorder="1"/>
    <xf numFmtId="0" fontId="0" fillId="5" borderId="9" xfId="0" applyFill="1" applyBorder="1"/>
    <xf numFmtId="0" fontId="0" fillId="5" borderId="10" xfId="0" applyFill="1" applyBorder="1"/>
    <xf numFmtId="0" fontId="0" fillId="5" borderId="0" xfId="0" applyFill="1"/>
    <xf numFmtId="0" fontId="0" fillId="5" borderId="11" xfId="0" applyFill="1" applyBorder="1"/>
    <xf numFmtId="0" fontId="0" fillId="5" borderId="12" xfId="0" applyFill="1" applyBorder="1"/>
    <xf numFmtId="0" fontId="0" fillId="5" borderId="3" xfId="0" applyFill="1" applyBorder="1"/>
    <xf numFmtId="0" fontId="0" fillId="5" borderId="13" xfId="0" applyFill="1" applyBorder="1"/>
    <xf numFmtId="0" fontId="15" fillId="0" borderId="3" xfId="16" applyFont="1" applyBorder="1"/>
    <xf numFmtId="0" fontId="16" fillId="0" borderId="3" xfId="16" applyFont="1" applyBorder="1"/>
    <xf numFmtId="0" fontId="17" fillId="0" borderId="3" xfId="16" applyFont="1" applyBorder="1"/>
    <xf numFmtId="0" fontId="43" fillId="6" borderId="14" xfId="0" applyFont="1" applyFill="1" applyBorder="1"/>
    <xf numFmtId="0" fontId="15" fillId="7" borderId="14" xfId="0" applyFont="1" applyFill="1" applyBorder="1"/>
    <xf numFmtId="1" fontId="15" fillId="7" borderId="14" xfId="0" applyNumberFormat="1" applyFont="1" applyFill="1" applyBorder="1"/>
    <xf numFmtId="0" fontId="15" fillId="0" borderId="0" xfId="0" applyFont="1"/>
    <xf numFmtId="1" fontId="15" fillId="0" borderId="0" xfId="0" applyNumberFormat="1" applyFont="1"/>
    <xf numFmtId="0" fontId="15" fillId="7" borderId="0" xfId="0" applyFont="1" applyFill="1"/>
    <xf numFmtId="1" fontId="15" fillId="7" borderId="0" xfId="0" applyNumberFormat="1" applyFont="1" applyFill="1"/>
    <xf numFmtId="0" fontId="0" fillId="0" borderId="0" xfId="0" applyAlignment="1">
      <alignment horizontal="center"/>
    </xf>
    <xf numFmtId="0" fontId="20" fillId="4" borderId="15" xfId="23" applyFont="1" applyFill="1" applyBorder="1" applyAlignment="1">
      <alignment horizontal="center" vertical="center"/>
    </xf>
    <xf numFmtId="167" fontId="21" fillId="4" borderId="0" xfId="0" applyNumberFormat="1" applyFont="1" applyFill="1" applyAlignment="1">
      <alignment horizontal="center"/>
    </xf>
    <xf numFmtId="0" fontId="0" fillId="0" borderId="16" xfId="0" applyBorder="1" applyAlignment="1">
      <alignment horizontal="center" vertical="center"/>
    </xf>
    <xf numFmtId="0" fontId="0" fillId="0" borderId="0" xfId="0" applyAlignment="1">
      <alignment horizontal="left"/>
    </xf>
    <xf numFmtId="0" fontId="45" fillId="0" borderId="0" xfId="0" applyFont="1"/>
    <xf numFmtId="0" fontId="46" fillId="0" borderId="0" xfId="0" applyFont="1"/>
    <xf numFmtId="0" fontId="47" fillId="0" borderId="17" xfId="0" applyFont="1" applyBorder="1"/>
    <xf numFmtId="0" fontId="47" fillId="0" borderId="17" xfId="0" applyFont="1" applyBorder="1" applyAlignment="1">
      <alignment horizontal="right" wrapText="1"/>
    </xf>
    <xf numFmtId="0" fontId="47" fillId="0" borderId="18" xfId="0" applyFont="1" applyBorder="1" applyAlignment="1">
      <alignment horizontal="right" wrapText="1"/>
    </xf>
    <xf numFmtId="0" fontId="48" fillId="0" borderId="17" xfId="0" applyFont="1" applyBorder="1" applyAlignment="1">
      <alignment horizontal="right" wrapText="1"/>
    </xf>
    <xf numFmtId="0" fontId="47" fillId="0" borderId="0" xfId="0" applyFont="1"/>
    <xf numFmtId="3" fontId="44" fillId="0" borderId="0" xfId="0" applyNumberFormat="1" applyFont="1"/>
    <xf numFmtId="3" fontId="44" fillId="0" borderId="19" xfId="0" applyNumberFormat="1" applyFont="1" applyBorder="1"/>
    <xf numFmtId="3" fontId="49" fillId="0" borderId="0" xfId="0" applyNumberFormat="1" applyFont="1"/>
    <xf numFmtId="0" fontId="47" fillId="0" borderId="20" xfId="0" applyFont="1" applyBorder="1"/>
    <xf numFmtId="3" fontId="44" fillId="0" borderId="20" xfId="0" applyNumberFormat="1" applyFont="1" applyBorder="1"/>
    <xf numFmtId="3" fontId="44" fillId="0" borderId="21" xfId="0" applyNumberFormat="1" applyFont="1" applyBorder="1"/>
    <xf numFmtId="3" fontId="49" fillId="0" borderId="20" xfId="0" applyNumberFormat="1" applyFont="1" applyBorder="1"/>
    <xf numFmtId="171" fontId="0" fillId="0" borderId="0" xfId="1" applyNumberFormat="1" applyFont="1"/>
    <xf numFmtId="171" fontId="44" fillId="0" borderId="19" xfId="1" applyNumberFormat="1" applyFont="1" applyBorder="1"/>
    <xf numFmtId="0" fontId="47" fillId="0" borderId="17" xfId="0" applyFont="1" applyBorder="1" applyAlignment="1">
      <alignment wrapText="1"/>
    </xf>
    <xf numFmtId="0" fontId="47" fillId="0" borderId="18" xfId="0" applyFont="1" applyBorder="1" applyAlignment="1">
      <alignment wrapText="1"/>
    </xf>
    <xf numFmtId="0" fontId="48" fillId="0" borderId="17" xfId="0" applyFont="1" applyBorder="1" applyAlignment="1">
      <alignment wrapText="1"/>
    </xf>
    <xf numFmtId="3" fontId="49" fillId="0" borderId="22" xfId="0" applyNumberFormat="1" applyFont="1" applyBorder="1"/>
    <xf numFmtId="0" fontId="50" fillId="0" borderId="0" xfId="0" applyFont="1"/>
    <xf numFmtId="0" fontId="50" fillId="0" borderId="23" xfId="0" applyFont="1" applyBorder="1"/>
    <xf numFmtId="0" fontId="50" fillId="0" borderId="24" xfId="0" applyFont="1" applyBorder="1"/>
    <xf numFmtId="0" fontId="50" fillId="0" borderId="25" xfId="0" applyFont="1" applyBorder="1"/>
    <xf numFmtId="0" fontId="50" fillId="0" borderId="26" xfId="0" applyFont="1" applyBorder="1"/>
    <xf numFmtId="0" fontId="50" fillId="0" borderId="27" xfId="0" applyFont="1" applyBorder="1"/>
    <xf numFmtId="0" fontId="50" fillId="0" borderId="28" xfId="0" applyFont="1" applyBorder="1"/>
    <xf numFmtId="0" fontId="52" fillId="0" borderId="0" xfId="17" applyFont="1" applyBorder="1"/>
    <xf numFmtId="14" fontId="51" fillId="0" borderId="0" xfId="17" applyNumberFormat="1" applyFont="1" applyBorder="1"/>
    <xf numFmtId="0" fontId="51" fillId="0" borderId="0" xfId="17" applyFont="1" applyBorder="1"/>
    <xf numFmtId="0" fontId="50" fillId="0" borderId="0" xfId="0" applyFont="1" applyAlignment="1">
      <alignment vertical="top" wrapText="1"/>
    </xf>
    <xf numFmtId="0" fontId="53" fillId="0" borderId="0" xfId="17" applyFont="1" applyBorder="1"/>
    <xf numFmtId="0" fontId="54" fillId="0" borderId="0" xfId="11" applyFont="1" applyBorder="1" applyAlignment="1" applyProtection="1"/>
    <xf numFmtId="0" fontId="51" fillId="0" borderId="0" xfId="17" applyFont="1" applyBorder="1" applyAlignment="1">
      <alignment horizontal="center"/>
    </xf>
    <xf numFmtId="0" fontId="55" fillId="0" borderId="0" xfId="17" applyFont="1" applyBorder="1" applyAlignment="1">
      <alignment horizontal="left"/>
    </xf>
    <xf numFmtId="0" fontId="52" fillId="0" borderId="0" xfId="17" applyFont="1" applyBorder="1" applyAlignment="1">
      <alignment horizontal="left"/>
    </xf>
    <xf numFmtId="0" fontId="56" fillId="0" borderId="0" xfId="11" applyFont="1" applyFill="1"/>
    <xf numFmtId="0" fontId="57" fillId="0" borderId="0" xfId="17" applyFont="1" applyBorder="1" applyAlignment="1">
      <alignment wrapText="1"/>
    </xf>
    <xf numFmtId="0" fontId="58" fillId="0" borderId="0" xfId="17" applyFont="1" applyBorder="1" applyAlignment="1">
      <alignment wrapText="1"/>
    </xf>
    <xf numFmtId="0" fontId="57" fillId="0" borderId="0" xfId="17" applyFont="1" applyBorder="1" applyAlignment="1">
      <alignment vertical="top" wrapText="1"/>
    </xf>
    <xf numFmtId="0" fontId="58" fillId="0" borderId="0" xfId="17" applyFont="1" applyBorder="1" applyAlignment="1">
      <alignment horizontal="left" vertical="top" wrapText="1"/>
    </xf>
    <xf numFmtId="0" fontId="59" fillId="0" borderId="0" xfId="17" applyFont="1" applyBorder="1" applyAlignment="1">
      <alignment wrapText="1"/>
    </xf>
    <xf numFmtId="0" fontId="59" fillId="0" borderId="0" xfId="17" applyFont="1" applyBorder="1" applyAlignment="1">
      <alignment vertical="top" wrapText="1"/>
    </xf>
    <xf numFmtId="0" fontId="58" fillId="0" borderId="0" xfId="17" applyFont="1" applyBorder="1" applyAlignment="1">
      <alignment vertical="top" wrapText="1"/>
    </xf>
    <xf numFmtId="0" fontId="60" fillId="0" borderId="0" xfId="17" applyFont="1" applyBorder="1" applyAlignment="1">
      <alignment vertical="top" wrapText="1"/>
    </xf>
    <xf numFmtId="0" fontId="57" fillId="0" borderId="0" xfId="17" applyFont="1" applyBorder="1"/>
    <xf numFmtId="14" fontId="60" fillId="0" borderId="0" xfId="17" applyNumberFormat="1" applyFont="1" applyBorder="1" applyAlignment="1">
      <alignment horizontal="left"/>
    </xf>
    <xf numFmtId="0" fontId="60" fillId="0" borderId="0" xfId="17" applyFont="1" applyBorder="1"/>
    <xf numFmtId="0" fontId="61" fillId="0" borderId="0" xfId="17" applyFont="1" applyBorder="1"/>
    <xf numFmtId="171" fontId="0" fillId="0" borderId="0" xfId="1" applyNumberFormat="1" applyFont="1" applyFill="1"/>
    <xf numFmtId="171" fontId="44" fillId="0" borderId="19" xfId="1" applyNumberFormat="1" applyFont="1" applyFill="1" applyBorder="1"/>
    <xf numFmtId="171" fontId="0" fillId="0" borderId="20" xfId="1" applyNumberFormat="1" applyFont="1" applyFill="1" applyBorder="1"/>
    <xf numFmtId="171" fontId="44" fillId="0" borderId="21" xfId="1" applyNumberFormat="1" applyFont="1" applyFill="1" applyBorder="1"/>
    <xf numFmtId="1" fontId="0" fillId="0" borderId="0" xfId="0" applyNumberFormat="1"/>
    <xf numFmtId="1" fontId="47" fillId="0" borderId="17" xfId="0" applyNumberFormat="1" applyFont="1" applyBorder="1" applyAlignment="1">
      <alignment horizontal="right" wrapText="1"/>
    </xf>
    <xf numFmtId="171" fontId="0" fillId="0" borderId="0" xfId="1" applyNumberFormat="1" applyFont="1" applyAlignment="1">
      <alignment horizontal="right"/>
    </xf>
    <xf numFmtId="171" fontId="49" fillId="0" borderId="0" xfId="1" applyNumberFormat="1" applyFont="1"/>
    <xf numFmtId="171" fontId="0" fillId="0" borderId="20" xfId="1" applyNumberFormat="1" applyFont="1" applyBorder="1"/>
    <xf numFmtId="171" fontId="0" fillId="0" borderId="20" xfId="1" applyNumberFormat="1" applyFont="1" applyBorder="1" applyAlignment="1">
      <alignment horizontal="right"/>
    </xf>
    <xf numFmtId="171" fontId="49" fillId="0" borderId="20" xfId="1" applyNumberFormat="1" applyFont="1" applyBorder="1"/>
    <xf numFmtId="171" fontId="44" fillId="0" borderId="0" xfId="1" applyNumberFormat="1" applyFont="1"/>
    <xf numFmtId="171" fontId="0" fillId="0" borderId="19" xfId="1" applyNumberFormat="1" applyFont="1" applyBorder="1"/>
    <xf numFmtId="171" fontId="0" fillId="0" borderId="21" xfId="1" applyNumberFormat="1" applyFont="1" applyBorder="1"/>
    <xf numFmtId="171" fontId="49" fillId="0" borderId="22" xfId="1" applyNumberFormat="1" applyFont="1" applyBorder="1"/>
    <xf numFmtId="10" fontId="0" fillId="0" borderId="0" xfId="0" applyNumberFormat="1"/>
    <xf numFmtId="174" fontId="0" fillId="0" borderId="0" xfId="0" applyNumberFormat="1"/>
    <xf numFmtId="9" fontId="44" fillId="0" borderId="0" xfId="0" applyNumberFormat="1" applyFont="1"/>
    <xf numFmtId="0" fontId="0" fillId="0" borderId="0" xfId="0" applyAlignment="1">
      <alignment horizontal="left" vertical="top" wrapText="1"/>
    </xf>
  </cellXfs>
  <cellStyles count="31">
    <cellStyle name="cf1" xfId="6" xr:uid="{5A027E13-5463-409A-9C74-9F44301C3B7C}"/>
    <cellStyle name="cf2" xfId="7" xr:uid="{E8E651B8-E85C-4925-81D7-A4870673C89A}"/>
    <cellStyle name="cf3" xfId="8" xr:uid="{26C4C5B8-153A-4209-A721-BC04F9554BDD}"/>
    <cellStyle name="cf4" xfId="9" xr:uid="{107CB8F1-AE39-4B2E-9073-B5538BE22DE8}"/>
    <cellStyle name="Comma" xfId="1" builtinId="3" customBuiltin="1"/>
    <cellStyle name="Heading 1" xfId="3" builtinId="16" customBuiltin="1"/>
    <cellStyle name="Heading 1 2" xfId="10" xr:uid="{3F59AA49-C813-44AE-B844-D5737895589C}"/>
    <cellStyle name="Heading 2" xfId="4" builtinId="17" customBuiltin="1"/>
    <cellStyle name="Heading 4" xfId="5" builtinId="19" customBuiltin="1"/>
    <cellStyle name="Hyperlink" xfId="11" xr:uid="{2B177A0D-39D5-4848-80DA-6C7267C91E9E}"/>
    <cellStyle name="Hyperlink 2" xfId="12" xr:uid="{04672789-4DB7-410F-8406-E38BC7EA6929}"/>
    <cellStyle name="Hyperlink 3" xfId="13" xr:uid="{1DC37F6C-C6B0-469F-B287-ABF7C19CB948}"/>
    <cellStyle name="Hyperlink 4" xfId="14" xr:uid="{0783F308-06C8-4789-B6A0-7FB219FAD524}"/>
    <cellStyle name="Hyperlink 4 2" xfId="15" xr:uid="{4986E0BF-9E1B-4FDF-8F7F-5BB16C2D8D80}"/>
    <cellStyle name="Normal" xfId="0" builtinId="0" customBuiltin="1"/>
    <cellStyle name="Normal 2" xfId="16" xr:uid="{207B354B-362F-4A16-B078-8F55832743EE}"/>
    <cellStyle name="Normal 2 2" xfId="17" xr:uid="{B5DFAF51-8B2C-4DD7-8055-996855DA9287}"/>
    <cellStyle name="Normal 2 2 2" xfId="18" xr:uid="{2B5B1773-B837-4A19-91A4-E8B9E215D12C}"/>
    <cellStyle name="Normal 2 3" xfId="19" xr:uid="{EEEA35AA-4377-4825-98CC-029A4BABF853}"/>
    <cellStyle name="Normal 3" xfId="20" xr:uid="{39172359-29EE-4F88-BEEA-93F24DE58945}"/>
    <cellStyle name="Normal 5" xfId="21" xr:uid="{E982BAD6-D26A-4CE5-A36F-E2ACD37E8984}"/>
    <cellStyle name="Normal 7" xfId="22" xr:uid="{55470230-F031-4A60-817B-6403D896261E}"/>
    <cellStyle name="Normal_Accumulated 1_3" xfId="23" xr:uid="{B240E996-317F-445B-B36A-578ECBEE46FF}"/>
    <cellStyle name="Normal_TABS203WKG" xfId="24" xr:uid="{81B56780-9778-41C7-8375-95CE56EAEADF}"/>
    <cellStyle name="Normal_TSGB 2010 - Chapter 5_MS 2009 - Ports" xfId="25" xr:uid="{55CBDE05-8F6B-4207-BF7F-DAB25CA34076}"/>
    <cellStyle name="Percent" xfId="2" builtinId="5" customBuiltin="1"/>
    <cellStyle name="Percent 2" xfId="26" xr:uid="{5C9A3AFE-8666-4982-A07C-8E20195551CA}"/>
    <cellStyle name="Percent 2 2" xfId="27" xr:uid="{B68EE52A-1213-4573-8892-CAB1AF52D774}"/>
    <cellStyle name="Percent 3" xfId="28" xr:uid="{F1518A65-F33F-42D5-A471-AA04E93D1DE8}"/>
    <cellStyle name="Percent 4" xfId="29" xr:uid="{1C28A3B6-00DE-477A-BE21-965CD9792888}"/>
    <cellStyle name="Title 2" xfId="30" xr:uid="{13E45D8E-7D77-4CBA-9890-9FE59EB7B4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923925</xdr:colOff>
      <xdr:row>0</xdr:row>
      <xdr:rowOff>38100</xdr:rowOff>
    </xdr:from>
    <xdr:to>
      <xdr:col>9</xdr:col>
      <xdr:colOff>565785</xdr:colOff>
      <xdr:row>5</xdr:row>
      <xdr:rowOff>333375</xdr:rowOff>
    </xdr:to>
    <xdr:pic>
      <xdr:nvPicPr>
        <xdr:cNvPr id="4" name="Picture 3" descr="Northern Ireland Statistics and Research Agency logo" title="Image of NISRA Logo">
          <a:extLst>
            <a:ext uri="{FF2B5EF4-FFF2-40B4-BE49-F238E27FC236}">
              <a16:creationId xmlns:a16="http://schemas.microsoft.com/office/drawing/2014/main" id="{5C206C79-3761-4E6A-845F-1EF6C7B64BC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019925" y="38100"/>
          <a:ext cx="3718560" cy="1600200"/>
        </a:xfrm>
        <a:prstGeom prst="rect">
          <a:avLst/>
        </a:prstGeom>
        <a:noFill/>
        <a:ln w="1">
          <a:noFill/>
          <a:miter lim="800000"/>
          <a:headEnd/>
          <a:tailEnd type="none" w="med" len="med"/>
        </a:ln>
        <a:effectLst/>
      </xdr:spPr>
    </xdr:pic>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 refreshedDate="0" createdVersion="8" refreshedVersion="8" recordCount="0" xr:uid="{268D6168-F598-4ED2-B72E-2A66059FA173}">
  <cacheSource type="worksheet">
    <worksheetSource ref="A9:D1550" sheet="QA_IAM_(Minor)"/>
  </cacheSource>
  <cacheFields count="4">
    <cacheField name="Year" numFmtId="0">
      <sharedItems containsSemiMixedTypes="0" containsNonDate="0" containsString="0"/>
    </cacheField>
    <cacheField name="Publication_Name" numFmtId="0">
      <sharedItems containsSemiMixedTypes="0" containsNonDate="0" containsString="0"/>
    </cacheField>
    <cacheField name="GrossWeightInward" numFmtId="0">
      <sharedItems containsSemiMixedTypes="0" containsNonDate="0" containsString="0"/>
    </cacheField>
    <cacheField name="GrossWeightOutward" numFmtId="0">
      <sharedItems containsSemiMixedTypes="0" containsNonDate="0" containsString="0"/>
    </cacheField>
  </cacheFields>
  <extLst>
    <ext xmlns:x14="http://schemas.microsoft.com/office/spreadsheetml/2009/9/main" uri="{725AE2AE-9491-48be-B2B4-4EB974FC3084}">
      <x14:pivotCacheDefinition/>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916F367-B691-49EF-806A-EA9F8B67774F}" name="PivotTable2" cacheId="11" applyNumberFormats="0" applyBorderFormats="0" applyFontFormats="0" applyPatternFormats="0" applyAlignmentFormats="0" applyWidthHeightFormats="1" dataCaption="Values" updatedVersion="8" minRefreshableVersion="3" useAutoFormatting="1" itemPrintTitles="1" createdVersion="8" indent="0" compact="0" compactData="0">
  <location ref="G10:AW106" firstHeaderRow="1" firstDataRow="3" firstDataCol="1"/>
  <pivotFields count="4">
    <pivotField axis="axisCol" compact="0" subtotalTop="0" showAll="0" includeNewItemsInFilter="1">
      <items count="1">
        <item t="default"/>
      </items>
    </pivotField>
    <pivotField axis="axisRow" compact="0" subtotalTop="0" showAll="0" includeNewItemsInFilter="1">
      <items count="1">
        <item t="default"/>
      </items>
    </pivotField>
    <pivotField dataField="1" compact="0" subtotalTop="0" showAll="0" includeNewItemsInFilter="1">
      <items count="1">
        <item t="default"/>
      </items>
    </pivotField>
    <pivotField dataField="1" compact="0" subtotalTop="0" showAll="0" includeNewItemsInFilter="1">
      <items count="1">
        <item t="default"/>
      </items>
    </pivotField>
  </pivotFields>
  <rowFields count="1">
    <field x="1"/>
  </rowFields>
  <colFields count="2">
    <field x="0"/>
    <field x="-2"/>
  </colFields>
  <dataFields count="2">
    <dataField name="Sum of GrossWeightInward" fld="2" baseField="2" baseItem="1048828"/>
    <dataField name="Sum of GrossWeightOutward" fld="3" baseField="3" baseItem="1048828"/>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van.Elwood@nisra.gov.uk" TargetMode="External"/><Relationship Id="rId1" Type="http://schemas.openxmlformats.org/officeDocument/2006/relationships/hyperlink" Target="mailto:pressoffice@detini.gov.uk" TargetMode="External"/><Relationship Id="rId4"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hyperlink" Target="https://www.gov.uk/government/collections/maritime-and-shipping-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E65BA-66B6-4D6F-AA1E-7FF1CAC379B4}">
  <dimension ref="A1:E79"/>
  <sheetViews>
    <sheetView showGridLines="0" workbookViewId="0">
      <selection activeCell="D22" sqref="D22"/>
    </sheetView>
  </sheetViews>
  <sheetFormatPr defaultRowHeight="17.399999999999999" x14ac:dyDescent="0.3"/>
  <cols>
    <col min="1" max="1" width="24.44140625" style="143" customWidth="1"/>
    <col min="2" max="2" width="48.33203125" style="143" customWidth="1"/>
    <col min="3" max="3" width="20.88671875" style="143" customWidth="1"/>
    <col min="4" max="4" width="15.44140625" style="143" bestFit="1" customWidth="1"/>
    <col min="5" max="256" width="9.109375" style="143"/>
    <col min="257" max="257" width="27.6640625" style="143" customWidth="1"/>
    <col min="258" max="258" width="42.88671875" style="143" customWidth="1"/>
    <col min="259" max="259" width="14.6640625" style="143" customWidth="1"/>
    <col min="260" max="512" width="9.109375" style="143"/>
    <col min="513" max="513" width="27.6640625" style="143" customWidth="1"/>
    <col min="514" max="514" width="42.88671875" style="143" customWidth="1"/>
    <col min="515" max="515" width="14.6640625" style="143" customWidth="1"/>
    <col min="516" max="768" width="9.109375" style="143"/>
    <col min="769" max="769" width="27.6640625" style="143" customWidth="1"/>
    <col min="770" max="770" width="42.88671875" style="143" customWidth="1"/>
    <col min="771" max="771" width="14.6640625" style="143" customWidth="1"/>
    <col min="772" max="1024" width="9.109375" style="143"/>
    <col min="1025" max="1025" width="27.6640625" style="143" customWidth="1"/>
    <col min="1026" max="1026" width="42.88671875" style="143" customWidth="1"/>
    <col min="1027" max="1027" width="14.6640625" style="143" customWidth="1"/>
    <col min="1028" max="1280" width="9.109375" style="143"/>
    <col min="1281" max="1281" width="27.6640625" style="143" customWidth="1"/>
    <col min="1282" max="1282" width="42.88671875" style="143" customWidth="1"/>
    <col min="1283" max="1283" width="14.6640625" style="143" customWidth="1"/>
    <col min="1284" max="1536" width="9.109375" style="143"/>
    <col min="1537" max="1537" width="27.6640625" style="143" customWidth="1"/>
    <col min="1538" max="1538" width="42.88671875" style="143" customWidth="1"/>
    <col min="1539" max="1539" width="14.6640625" style="143" customWidth="1"/>
    <col min="1540" max="1792" width="9.109375" style="143"/>
    <col min="1793" max="1793" width="27.6640625" style="143" customWidth="1"/>
    <col min="1794" max="1794" width="42.88671875" style="143" customWidth="1"/>
    <col min="1795" max="1795" width="14.6640625" style="143" customWidth="1"/>
    <col min="1796" max="2048" width="9.109375" style="143"/>
    <col min="2049" max="2049" width="27.6640625" style="143" customWidth="1"/>
    <col min="2050" max="2050" width="42.88671875" style="143" customWidth="1"/>
    <col min="2051" max="2051" width="14.6640625" style="143" customWidth="1"/>
    <col min="2052" max="2304" width="9.109375" style="143"/>
    <col min="2305" max="2305" width="27.6640625" style="143" customWidth="1"/>
    <col min="2306" max="2306" width="42.88671875" style="143" customWidth="1"/>
    <col min="2307" max="2307" width="14.6640625" style="143" customWidth="1"/>
    <col min="2308" max="2560" width="9.109375" style="143"/>
    <col min="2561" max="2561" width="27.6640625" style="143" customWidth="1"/>
    <col min="2562" max="2562" width="42.88671875" style="143" customWidth="1"/>
    <col min="2563" max="2563" width="14.6640625" style="143" customWidth="1"/>
    <col min="2564" max="2816" width="9.109375" style="143"/>
    <col min="2817" max="2817" width="27.6640625" style="143" customWidth="1"/>
    <col min="2818" max="2818" width="42.88671875" style="143" customWidth="1"/>
    <col min="2819" max="2819" width="14.6640625" style="143" customWidth="1"/>
    <col min="2820" max="3072" width="9.109375" style="143"/>
    <col min="3073" max="3073" width="27.6640625" style="143" customWidth="1"/>
    <col min="3074" max="3074" width="42.88671875" style="143" customWidth="1"/>
    <col min="3075" max="3075" width="14.6640625" style="143" customWidth="1"/>
    <col min="3076" max="3328" width="9.109375" style="143"/>
    <col min="3329" max="3329" width="27.6640625" style="143" customWidth="1"/>
    <col min="3330" max="3330" width="42.88671875" style="143" customWidth="1"/>
    <col min="3331" max="3331" width="14.6640625" style="143" customWidth="1"/>
    <col min="3332" max="3584" width="9.109375" style="143"/>
    <col min="3585" max="3585" width="27.6640625" style="143" customWidth="1"/>
    <col min="3586" max="3586" width="42.88671875" style="143" customWidth="1"/>
    <col min="3587" max="3587" width="14.6640625" style="143" customWidth="1"/>
    <col min="3588" max="3840" width="9.109375" style="143"/>
    <col min="3841" max="3841" width="27.6640625" style="143" customWidth="1"/>
    <col min="3842" max="3842" width="42.88671875" style="143" customWidth="1"/>
    <col min="3843" max="3843" width="14.6640625" style="143" customWidth="1"/>
    <col min="3844" max="4096" width="9.109375" style="143"/>
    <col min="4097" max="4097" width="27.6640625" style="143" customWidth="1"/>
    <col min="4098" max="4098" width="42.88671875" style="143" customWidth="1"/>
    <col min="4099" max="4099" width="14.6640625" style="143" customWidth="1"/>
    <col min="4100" max="4352" width="9.109375" style="143"/>
    <col min="4353" max="4353" width="27.6640625" style="143" customWidth="1"/>
    <col min="4354" max="4354" width="42.88671875" style="143" customWidth="1"/>
    <col min="4355" max="4355" width="14.6640625" style="143" customWidth="1"/>
    <col min="4356" max="4608" width="9.109375" style="143"/>
    <col min="4609" max="4609" width="27.6640625" style="143" customWidth="1"/>
    <col min="4610" max="4610" width="42.88671875" style="143" customWidth="1"/>
    <col min="4611" max="4611" width="14.6640625" style="143" customWidth="1"/>
    <col min="4612" max="4864" width="9.109375" style="143"/>
    <col min="4865" max="4865" width="27.6640625" style="143" customWidth="1"/>
    <col min="4866" max="4866" width="42.88671875" style="143" customWidth="1"/>
    <col min="4867" max="4867" width="14.6640625" style="143" customWidth="1"/>
    <col min="4868" max="5120" width="9.109375" style="143"/>
    <col min="5121" max="5121" width="27.6640625" style="143" customWidth="1"/>
    <col min="5122" max="5122" width="42.88671875" style="143" customWidth="1"/>
    <col min="5123" max="5123" width="14.6640625" style="143" customWidth="1"/>
    <col min="5124" max="5376" width="9.109375" style="143"/>
    <col min="5377" max="5377" width="27.6640625" style="143" customWidth="1"/>
    <col min="5378" max="5378" width="42.88671875" style="143" customWidth="1"/>
    <col min="5379" max="5379" width="14.6640625" style="143" customWidth="1"/>
    <col min="5380" max="5632" width="9.109375" style="143"/>
    <col min="5633" max="5633" width="27.6640625" style="143" customWidth="1"/>
    <col min="5634" max="5634" width="42.88671875" style="143" customWidth="1"/>
    <col min="5635" max="5635" width="14.6640625" style="143" customWidth="1"/>
    <col min="5636" max="5888" width="9.109375" style="143"/>
    <col min="5889" max="5889" width="27.6640625" style="143" customWidth="1"/>
    <col min="5890" max="5890" width="42.88671875" style="143" customWidth="1"/>
    <col min="5891" max="5891" width="14.6640625" style="143" customWidth="1"/>
    <col min="5892" max="6144" width="9.109375" style="143"/>
    <col min="6145" max="6145" width="27.6640625" style="143" customWidth="1"/>
    <col min="6146" max="6146" width="42.88671875" style="143" customWidth="1"/>
    <col min="6147" max="6147" width="14.6640625" style="143" customWidth="1"/>
    <col min="6148" max="6400" width="9.109375" style="143"/>
    <col min="6401" max="6401" width="27.6640625" style="143" customWidth="1"/>
    <col min="6402" max="6402" width="42.88671875" style="143" customWidth="1"/>
    <col min="6403" max="6403" width="14.6640625" style="143" customWidth="1"/>
    <col min="6404" max="6656" width="9.109375" style="143"/>
    <col min="6657" max="6657" width="27.6640625" style="143" customWidth="1"/>
    <col min="6658" max="6658" width="42.88671875" style="143" customWidth="1"/>
    <col min="6659" max="6659" width="14.6640625" style="143" customWidth="1"/>
    <col min="6660" max="6912" width="9.109375" style="143"/>
    <col min="6913" max="6913" width="27.6640625" style="143" customWidth="1"/>
    <col min="6914" max="6914" width="42.88671875" style="143" customWidth="1"/>
    <col min="6915" max="6915" width="14.6640625" style="143" customWidth="1"/>
    <col min="6916" max="7168" width="9.109375" style="143"/>
    <col min="7169" max="7169" width="27.6640625" style="143" customWidth="1"/>
    <col min="7170" max="7170" width="42.88671875" style="143" customWidth="1"/>
    <col min="7171" max="7171" width="14.6640625" style="143" customWidth="1"/>
    <col min="7172" max="7424" width="9.109375" style="143"/>
    <col min="7425" max="7425" width="27.6640625" style="143" customWidth="1"/>
    <col min="7426" max="7426" width="42.88671875" style="143" customWidth="1"/>
    <col min="7427" max="7427" width="14.6640625" style="143" customWidth="1"/>
    <col min="7428" max="7680" width="9.109375" style="143"/>
    <col min="7681" max="7681" width="27.6640625" style="143" customWidth="1"/>
    <col min="7682" max="7682" width="42.88671875" style="143" customWidth="1"/>
    <col min="7683" max="7683" width="14.6640625" style="143" customWidth="1"/>
    <col min="7684" max="7936" width="9.109375" style="143"/>
    <col min="7937" max="7937" width="27.6640625" style="143" customWidth="1"/>
    <col min="7938" max="7938" width="42.88671875" style="143" customWidth="1"/>
    <col min="7939" max="7939" width="14.6640625" style="143" customWidth="1"/>
    <col min="7940" max="8192" width="9.109375" style="143"/>
    <col min="8193" max="8193" width="27.6640625" style="143" customWidth="1"/>
    <col min="8194" max="8194" width="42.88671875" style="143" customWidth="1"/>
    <col min="8195" max="8195" width="14.6640625" style="143" customWidth="1"/>
    <col min="8196" max="8448" width="9.109375" style="143"/>
    <col min="8449" max="8449" width="27.6640625" style="143" customWidth="1"/>
    <col min="8450" max="8450" width="42.88671875" style="143" customWidth="1"/>
    <col min="8451" max="8451" width="14.6640625" style="143" customWidth="1"/>
    <col min="8452" max="8704" width="9.109375" style="143"/>
    <col min="8705" max="8705" width="27.6640625" style="143" customWidth="1"/>
    <col min="8706" max="8706" width="42.88671875" style="143" customWidth="1"/>
    <col min="8707" max="8707" width="14.6640625" style="143" customWidth="1"/>
    <col min="8708" max="8960" width="9.109375" style="143"/>
    <col min="8961" max="8961" width="27.6640625" style="143" customWidth="1"/>
    <col min="8962" max="8962" width="42.88671875" style="143" customWidth="1"/>
    <col min="8963" max="8963" width="14.6640625" style="143" customWidth="1"/>
    <col min="8964" max="9216" width="9.109375" style="143"/>
    <col min="9217" max="9217" width="27.6640625" style="143" customWidth="1"/>
    <col min="9218" max="9218" width="42.88671875" style="143" customWidth="1"/>
    <col min="9219" max="9219" width="14.6640625" style="143" customWidth="1"/>
    <col min="9220" max="9472" width="9.109375" style="143"/>
    <col min="9473" max="9473" width="27.6640625" style="143" customWidth="1"/>
    <col min="9474" max="9474" width="42.88671875" style="143" customWidth="1"/>
    <col min="9475" max="9475" width="14.6640625" style="143" customWidth="1"/>
    <col min="9476" max="9728" width="9.109375" style="143"/>
    <col min="9729" max="9729" width="27.6640625" style="143" customWidth="1"/>
    <col min="9730" max="9730" width="42.88671875" style="143" customWidth="1"/>
    <col min="9731" max="9731" width="14.6640625" style="143" customWidth="1"/>
    <col min="9732" max="9984" width="9.109375" style="143"/>
    <col min="9985" max="9985" width="27.6640625" style="143" customWidth="1"/>
    <col min="9986" max="9986" width="42.88671875" style="143" customWidth="1"/>
    <col min="9987" max="9987" width="14.6640625" style="143" customWidth="1"/>
    <col min="9988" max="10240" width="9.109375" style="143"/>
    <col min="10241" max="10241" width="27.6640625" style="143" customWidth="1"/>
    <col min="10242" max="10242" width="42.88671875" style="143" customWidth="1"/>
    <col min="10243" max="10243" width="14.6640625" style="143" customWidth="1"/>
    <col min="10244" max="10496" width="9.109375" style="143"/>
    <col min="10497" max="10497" width="27.6640625" style="143" customWidth="1"/>
    <col min="10498" max="10498" width="42.88671875" style="143" customWidth="1"/>
    <col min="10499" max="10499" width="14.6640625" style="143" customWidth="1"/>
    <col min="10500" max="10752" width="9.109375" style="143"/>
    <col min="10753" max="10753" width="27.6640625" style="143" customWidth="1"/>
    <col min="10754" max="10754" width="42.88671875" style="143" customWidth="1"/>
    <col min="10755" max="10755" width="14.6640625" style="143" customWidth="1"/>
    <col min="10756" max="11008" width="9.109375" style="143"/>
    <col min="11009" max="11009" width="27.6640625" style="143" customWidth="1"/>
    <col min="11010" max="11010" width="42.88671875" style="143" customWidth="1"/>
    <col min="11011" max="11011" width="14.6640625" style="143" customWidth="1"/>
    <col min="11012" max="11264" width="9.109375" style="143"/>
    <col min="11265" max="11265" width="27.6640625" style="143" customWidth="1"/>
    <col min="11266" max="11266" width="42.88671875" style="143" customWidth="1"/>
    <col min="11267" max="11267" width="14.6640625" style="143" customWidth="1"/>
    <col min="11268" max="11520" width="9.109375" style="143"/>
    <col min="11521" max="11521" width="27.6640625" style="143" customWidth="1"/>
    <col min="11522" max="11522" width="42.88671875" style="143" customWidth="1"/>
    <col min="11523" max="11523" width="14.6640625" style="143" customWidth="1"/>
    <col min="11524" max="11776" width="9.109375" style="143"/>
    <col min="11777" max="11777" width="27.6640625" style="143" customWidth="1"/>
    <col min="11778" max="11778" width="42.88671875" style="143" customWidth="1"/>
    <col min="11779" max="11779" width="14.6640625" style="143" customWidth="1"/>
    <col min="11780" max="12032" width="9.109375" style="143"/>
    <col min="12033" max="12033" width="27.6640625" style="143" customWidth="1"/>
    <col min="12034" max="12034" width="42.88671875" style="143" customWidth="1"/>
    <col min="12035" max="12035" width="14.6640625" style="143" customWidth="1"/>
    <col min="12036" max="12288" width="9.109375" style="143"/>
    <col min="12289" max="12289" width="27.6640625" style="143" customWidth="1"/>
    <col min="12290" max="12290" width="42.88671875" style="143" customWidth="1"/>
    <col min="12291" max="12291" width="14.6640625" style="143" customWidth="1"/>
    <col min="12292" max="12544" width="9.109375" style="143"/>
    <col min="12545" max="12545" width="27.6640625" style="143" customWidth="1"/>
    <col min="12546" max="12546" width="42.88671875" style="143" customWidth="1"/>
    <col min="12547" max="12547" width="14.6640625" style="143" customWidth="1"/>
    <col min="12548" max="12800" width="9.109375" style="143"/>
    <col min="12801" max="12801" width="27.6640625" style="143" customWidth="1"/>
    <col min="12802" max="12802" width="42.88671875" style="143" customWidth="1"/>
    <col min="12803" max="12803" width="14.6640625" style="143" customWidth="1"/>
    <col min="12804" max="13056" width="9.109375" style="143"/>
    <col min="13057" max="13057" width="27.6640625" style="143" customWidth="1"/>
    <col min="13058" max="13058" width="42.88671875" style="143" customWidth="1"/>
    <col min="13059" max="13059" width="14.6640625" style="143" customWidth="1"/>
    <col min="13060" max="13312" width="9.109375" style="143"/>
    <col min="13313" max="13313" width="27.6640625" style="143" customWidth="1"/>
    <col min="13314" max="13314" width="42.88671875" style="143" customWidth="1"/>
    <col min="13315" max="13315" width="14.6640625" style="143" customWidth="1"/>
    <col min="13316" max="13568" width="9.109375" style="143"/>
    <col min="13569" max="13569" width="27.6640625" style="143" customWidth="1"/>
    <col min="13570" max="13570" width="42.88671875" style="143" customWidth="1"/>
    <col min="13571" max="13571" width="14.6640625" style="143" customWidth="1"/>
    <col min="13572" max="13824" width="9.109375" style="143"/>
    <col min="13825" max="13825" width="27.6640625" style="143" customWidth="1"/>
    <col min="13826" max="13826" width="42.88671875" style="143" customWidth="1"/>
    <col min="13827" max="13827" width="14.6640625" style="143" customWidth="1"/>
    <col min="13828" max="14080" width="9.109375" style="143"/>
    <col min="14081" max="14081" width="27.6640625" style="143" customWidth="1"/>
    <col min="14082" max="14082" width="42.88671875" style="143" customWidth="1"/>
    <col min="14083" max="14083" width="14.6640625" style="143" customWidth="1"/>
    <col min="14084" max="14336" width="9.109375" style="143"/>
    <col min="14337" max="14337" width="27.6640625" style="143" customWidth="1"/>
    <col min="14338" max="14338" width="42.88671875" style="143" customWidth="1"/>
    <col min="14339" max="14339" width="14.6640625" style="143" customWidth="1"/>
    <col min="14340" max="14592" width="9.109375" style="143"/>
    <col min="14593" max="14593" width="27.6640625" style="143" customWidth="1"/>
    <col min="14594" max="14594" width="42.88671875" style="143" customWidth="1"/>
    <col min="14595" max="14595" width="14.6640625" style="143" customWidth="1"/>
    <col min="14596" max="14848" width="9.109375" style="143"/>
    <col min="14849" max="14849" width="27.6640625" style="143" customWidth="1"/>
    <col min="14850" max="14850" width="42.88671875" style="143" customWidth="1"/>
    <col min="14851" max="14851" width="14.6640625" style="143" customWidth="1"/>
    <col min="14852" max="15104" width="9.109375" style="143"/>
    <col min="15105" max="15105" width="27.6640625" style="143" customWidth="1"/>
    <col min="15106" max="15106" width="42.88671875" style="143" customWidth="1"/>
    <col min="15107" max="15107" width="14.6640625" style="143" customWidth="1"/>
    <col min="15108" max="15360" width="9.109375" style="143"/>
    <col min="15361" max="15361" width="27.6640625" style="143" customWidth="1"/>
    <col min="15362" max="15362" width="42.88671875" style="143" customWidth="1"/>
    <col min="15363" max="15363" width="14.6640625" style="143" customWidth="1"/>
    <col min="15364" max="15616" width="9.109375" style="143"/>
    <col min="15617" max="15617" width="27.6640625" style="143" customWidth="1"/>
    <col min="15618" max="15618" width="42.88671875" style="143" customWidth="1"/>
    <col min="15619" max="15619" width="14.6640625" style="143" customWidth="1"/>
    <col min="15620" max="15872" width="9.109375" style="143"/>
    <col min="15873" max="15873" width="27.6640625" style="143" customWidth="1"/>
    <col min="15874" max="15874" width="42.88671875" style="143" customWidth="1"/>
    <col min="15875" max="15875" width="14.6640625" style="143" customWidth="1"/>
    <col min="15876" max="16128" width="9.109375" style="143"/>
    <col min="16129" max="16129" width="27.6640625" style="143" customWidth="1"/>
    <col min="16130" max="16130" width="42.88671875" style="143" customWidth="1"/>
    <col min="16131" max="16131" width="14.6640625" style="143" customWidth="1"/>
    <col min="16132" max="16384" width="9.109375" style="143"/>
  </cols>
  <sheetData>
    <row r="1" spans="1:5" x14ac:dyDescent="0.3">
      <c r="A1" s="153" t="s">
        <v>1059</v>
      </c>
      <c r="B1" s="154" t="s">
        <v>1060</v>
      </c>
      <c r="C1" s="155" t="s">
        <v>1061</v>
      </c>
    </row>
    <row r="2" spans="1:5" x14ac:dyDescent="0.3">
      <c r="A2" s="153" t="s">
        <v>1062</v>
      </c>
      <c r="B2" s="154" t="s">
        <v>1063</v>
      </c>
      <c r="C2" s="156" t="s">
        <v>1086</v>
      </c>
    </row>
    <row r="3" spans="1:5" x14ac:dyDescent="0.3">
      <c r="A3" s="153" t="s">
        <v>1064</v>
      </c>
      <c r="B3" s="154" t="s">
        <v>1065</v>
      </c>
      <c r="C3" s="155"/>
    </row>
    <row r="4" spans="1:5" x14ac:dyDescent="0.3">
      <c r="A4" s="153" t="s">
        <v>1066</v>
      </c>
      <c r="B4" s="157" t="s">
        <v>1067</v>
      </c>
      <c r="C4" s="153"/>
      <c r="D4" s="144"/>
    </row>
    <row r="5" spans="1:5" ht="30.6" x14ac:dyDescent="0.3">
      <c r="A5" s="153" t="s">
        <v>1068</v>
      </c>
      <c r="B5" s="157" t="s">
        <v>1069</v>
      </c>
      <c r="C5" s="158"/>
    </row>
    <row r="6" spans="1:5" ht="38.25" customHeight="1" x14ac:dyDescent="0.3">
      <c r="A6" s="155" t="s">
        <v>1070</v>
      </c>
      <c r="B6" s="157" t="s">
        <v>1087</v>
      </c>
      <c r="C6" s="159"/>
    </row>
    <row r="7" spans="1:5" x14ac:dyDescent="0.3">
      <c r="A7" s="155"/>
      <c r="B7" s="157" t="s">
        <v>1088</v>
      </c>
      <c r="C7" s="158"/>
    </row>
    <row r="8" spans="1:5" x14ac:dyDescent="0.3">
      <c r="A8" s="155"/>
      <c r="B8" s="152" t="s">
        <v>1089</v>
      </c>
      <c r="C8" s="160"/>
    </row>
    <row r="9" spans="1:5" x14ac:dyDescent="0.3">
      <c r="B9" s="136"/>
      <c r="C9" s="160"/>
    </row>
    <row r="10" spans="1:5" x14ac:dyDescent="0.3">
      <c r="A10" s="155" t="s">
        <v>1071</v>
      </c>
      <c r="B10" s="136" t="s">
        <v>1072</v>
      </c>
      <c r="C10" s="160"/>
      <c r="E10" s="143" t="s">
        <v>1073</v>
      </c>
    </row>
    <row r="11" spans="1:5" x14ac:dyDescent="0.3">
      <c r="A11" s="155"/>
      <c r="B11" s="136" t="s">
        <v>1074</v>
      </c>
      <c r="C11" s="160"/>
    </row>
    <row r="12" spans="1:5" x14ac:dyDescent="0.3">
      <c r="A12" s="155"/>
      <c r="B12" s="136" t="s">
        <v>1075</v>
      </c>
      <c r="C12" s="160"/>
    </row>
    <row r="13" spans="1:5" x14ac:dyDescent="0.3">
      <c r="A13" s="155"/>
      <c r="B13" s="136" t="s">
        <v>11</v>
      </c>
      <c r="C13" s="160"/>
    </row>
    <row r="14" spans="1:5" x14ac:dyDescent="0.3">
      <c r="A14" s="155"/>
      <c r="B14" s="136" t="s">
        <v>1076</v>
      </c>
      <c r="C14" s="160"/>
    </row>
    <row r="15" spans="1:5" ht="31.2" x14ac:dyDescent="0.3">
      <c r="A15" s="153" t="s">
        <v>1090</v>
      </c>
      <c r="B15" s="157" t="s">
        <v>1077</v>
      </c>
      <c r="C15" s="160"/>
    </row>
    <row r="16" spans="1:5" x14ac:dyDescent="0.3">
      <c r="A16" s="161" t="s">
        <v>1078</v>
      </c>
      <c r="B16" s="162">
        <v>45624</v>
      </c>
      <c r="C16" s="163"/>
    </row>
    <row r="17" spans="1:3" x14ac:dyDescent="0.3">
      <c r="A17" s="163"/>
      <c r="B17" s="163"/>
      <c r="C17" s="163"/>
    </row>
    <row r="18" spans="1:3" x14ac:dyDescent="0.3">
      <c r="A18" s="161" t="s">
        <v>1079</v>
      </c>
      <c r="B18" s="146" t="s">
        <v>1080</v>
      </c>
      <c r="C18" s="163"/>
    </row>
    <row r="19" spans="1:3" x14ac:dyDescent="0.3">
      <c r="A19" s="164"/>
      <c r="B19" s="146" t="s">
        <v>1081</v>
      </c>
      <c r="C19" s="163"/>
    </row>
    <row r="20" spans="1:3" x14ac:dyDescent="0.3">
      <c r="A20" s="163"/>
      <c r="B20" s="146" t="s">
        <v>1082</v>
      </c>
      <c r="C20" s="163"/>
    </row>
    <row r="21" spans="1:3" x14ac:dyDescent="0.3">
      <c r="A21" s="163"/>
      <c r="B21" s="146" t="s">
        <v>1083</v>
      </c>
      <c r="C21" s="163"/>
    </row>
    <row r="22" spans="1:3" x14ac:dyDescent="0.3">
      <c r="A22" s="163"/>
      <c r="B22" s="146" t="s">
        <v>1084</v>
      </c>
      <c r="C22" s="163"/>
    </row>
    <row r="23" spans="1:3" x14ac:dyDescent="0.3">
      <c r="A23" s="163"/>
      <c r="B23" s="148" t="s">
        <v>1085</v>
      </c>
      <c r="C23" s="163"/>
    </row>
    <row r="24" spans="1:3" x14ac:dyDescent="0.3">
      <c r="A24" s="163"/>
      <c r="B24" s="163"/>
      <c r="C24" s="163"/>
    </row>
    <row r="28" spans="1:3" ht="12.75" customHeight="1" x14ac:dyDescent="0.3"/>
    <row r="30" spans="1:3" x14ac:dyDescent="0.3">
      <c r="A30" s="145"/>
    </row>
    <row r="31" spans="1:3" x14ac:dyDescent="0.3">
      <c r="A31" s="145"/>
    </row>
    <row r="32" spans="1:3" x14ac:dyDescent="0.3">
      <c r="A32" s="147"/>
    </row>
    <row r="36" spans="1:1" x14ac:dyDescent="0.3">
      <c r="A36" s="145"/>
    </row>
    <row r="37" spans="1:1" x14ac:dyDescent="0.3">
      <c r="A37" s="147"/>
    </row>
    <row r="39" spans="1:1" x14ac:dyDescent="0.3">
      <c r="A39" s="149"/>
    </row>
    <row r="40" spans="1:1" x14ac:dyDescent="0.3">
      <c r="A40" s="150"/>
    </row>
    <row r="44" spans="1:1" x14ac:dyDescent="0.3">
      <c r="A44" s="151"/>
    </row>
    <row r="45" spans="1:1" x14ac:dyDescent="0.3">
      <c r="A45" s="151"/>
    </row>
    <row r="46" spans="1:1" x14ac:dyDescent="0.3">
      <c r="A46" s="150"/>
    </row>
    <row r="51" spans="1:1" x14ac:dyDescent="0.3">
      <c r="A51" s="147"/>
    </row>
    <row r="53" spans="1:1" x14ac:dyDescent="0.3">
      <c r="A53" s="147"/>
    </row>
    <row r="58" spans="1:1" x14ac:dyDescent="0.3">
      <c r="A58" s="147"/>
    </row>
    <row r="59" spans="1:1" x14ac:dyDescent="0.3">
      <c r="A59" s="151"/>
    </row>
    <row r="60" spans="1:1" x14ac:dyDescent="0.3">
      <c r="A60" s="151"/>
    </row>
    <row r="61" spans="1:1" x14ac:dyDescent="0.3">
      <c r="A61" s="151"/>
    </row>
    <row r="65" spans="1:1" x14ac:dyDescent="0.3">
      <c r="A65" s="145"/>
    </row>
    <row r="75" spans="1:1" ht="12.75" customHeight="1" x14ac:dyDescent="0.3">
      <c r="A75" s="145"/>
    </row>
    <row r="79" spans="1:1" x14ac:dyDescent="0.3">
      <c r="A79" s="145"/>
    </row>
  </sheetData>
  <hyperlinks>
    <hyperlink ref="B23" r:id="rId1" display="pressoffice@detini.gov.uk" xr:uid="{FC707743-F632-42D0-B4D9-9104C6058A19}"/>
    <hyperlink ref="B8" r:id="rId2" xr:uid="{C180E785-5E4D-45A8-BC98-2480BF9DAD52}"/>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88B98-97D1-4F41-853B-7B23A94015BC}">
  <sheetPr>
    <tabColor rgb="FF00B050"/>
  </sheetPr>
  <dimension ref="C1:K5154"/>
  <sheetViews>
    <sheetView workbookViewId="0"/>
  </sheetViews>
  <sheetFormatPr defaultColWidth="9.5546875" defaultRowHeight="13.2" x14ac:dyDescent="0.25"/>
  <cols>
    <col min="1" max="4" width="2.88671875" customWidth="1"/>
    <col min="5" max="5" width="9.5546875" customWidth="1"/>
    <col min="6" max="6" width="31.5546875" customWidth="1"/>
    <col min="7" max="7" width="17.5546875" customWidth="1"/>
    <col min="8" max="8" width="22" customWidth="1"/>
    <col min="9" max="9" width="13" customWidth="1"/>
    <col min="10" max="10" width="11.88671875" customWidth="1"/>
    <col min="11" max="11" width="11.6640625" customWidth="1"/>
    <col min="12" max="12" width="9.5546875" customWidth="1"/>
  </cols>
  <sheetData>
    <row r="1" spans="3:8" s="11" customFormat="1" x14ac:dyDescent="0.25">
      <c r="C1" s="12"/>
      <c r="D1" s="13"/>
    </row>
    <row r="2" spans="3:8" s="11" customFormat="1" ht="21" x14ac:dyDescent="0.4">
      <c r="C2" s="12"/>
      <c r="D2" s="13"/>
      <c r="E2" s="15" t="s">
        <v>897</v>
      </c>
    </row>
    <row r="3" spans="3:8" s="16" customFormat="1" ht="13.8" thickBot="1" x14ac:dyDescent="0.3">
      <c r="C3" s="17"/>
      <c r="D3" s="18"/>
    </row>
    <row r="4" spans="3:8" s="11" customFormat="1" ht="13.8" thickTop="1" x14ac:dyDescent="0.25">
      <c r="C4" s="12"/>
      <c r="D4" s="13"/>
    </row>
    <row r="5" spans="3:8" s="11" customFormat="1" x14ac:dyDescent="0.25">
      <c r="C5" s="12" t="s">
        <v>898</v>
      </c>
      <c r="D5" s="13"/>
    </row>
    <row r="6" spans="3:8" s="11" customFormat="1" x14ac:dyDescent="0.25">
      <c r="C6" s="12"/>
      <c r="D6" s="13"/>
      <c r="E6" s="91"/>
    </row>
    <row r="7" spans="3:8" s="11" customFormat="1" x14ac:dyDescent="0.25">
      <c r="C7" s="12"/>
      <c r="D7" s="13"/>
      <c r="E7" s="92" t="s">
        <v>899</v>
      </c>
      <c r="F7" s="93"/>
      <c r="G7" s="93"/>
      <c r="H7" s="94"/>
    </row>
    <row r="8" spans="3:8" s="11" customFormat="1" x14ac:dyDescent="0.25">
      <c r="C8" s="12"/>
      <c r="D8" s="13"/>
      <c r="E8" s="95" t="s">
        <v>900</v>
      </c>
      <c r="F8" s="96"/>
      <c r="G8" s="96"/>
      <c r="H8" s="97"/>
    </row>
    <row r="9" spans="3:8" s="11" customFormat="1" x14ac:dyDescent="0.25">
      <c r="C9" s="12"/>
      <c r="D9" s="13"/>
      <c r="E9" s="95"/>
      <c r="F9" s="96" t="s">
        <v>901</v>
      </c>
      <c r="G9" s="96"/>
      <c r="H9" s="97"/>
    </row>
    <row r="10" spans="3:8" s="11" customFormat="1" x14ac:dyDescent="0.25">
      <c r="C10" s="12"/>
      <c r="D10" s="13"/>
      <c r="E10" s="95"/>
      <c r="F10" s="96" t="s">
        <v>902</v>
      </c>
      <c r="G10" s="96"/>
      <c r="H10" s="97"/>
    </row>
    <row r="11" spans="3:8" s="11" customFormat="1" x14ac:dyDescent="0.25">
      <c r="C11" s="12"/>
      <c r="D11" s="13"/>
      <c r="E11" s="95"/>
      <c r="F11" s="96" t="s">
        <v>903</v>
      </c>
      <c r="G11" s="96"/>
      <c r="H11" s="97"/>
    </row>
    <row r="12" spans="3:8" s="11" customFormat="1" x14ac:dyDescent="0.25">
      <c r="C12" s="12"/>
      <c r="D12" s="13"/>
      <c r="E12" s="95"/>
      <c r="F12" s="96" t="s">
        <v>904</v>
      </c>
      <c r="G12" s="96"/>
      <c r="H12" s="97"/>
    </row>
    <row r="13" spans="3:8" s="11" customFormat="1" x14ac:dyDescent="0.25">
      <c r="C13" s="12"/>
      <c r="D13" s="13"/>
      <c r="E13" s="95"/>
      <c r="F13" s="96" t="s">
        <v>905</v>
      </c>
      <c r="G13" s="96"/>
      <c r="H13" s="97"/>
    </row>
    <row r="14" spans="3:8" s="11" customFormat="1" x14ac:dyDescent="0.25">
      <c r="C14" s="12"/>
      <c r="D14" s="13"/>
      <c r="E14" s="95"/>
      <c r="F14" s="96"/>
      <c r="G14" s="96" t="s">
        <v>906</v>
      </c>
      <c r="H14" s="97"/>
    </row>
    <row r="15" spans="3:8" s="11" customFormat="1" x14ac:dyDescent="0.25">
      <c r="C15" s="12"/>
      <c r="D15" s="13"/>
      <c r="E15" s="95"/>
      <c r="F15" s="96" t="s">
        <v>907</v>
      </c>
      <c r="G15" s="96"/>
      <c r="H15" s="97"/>
    </row>
    <row r="16" spans="3:8" s="11" customFormat="1" x14ac:dyDescent="0.25">
      <c r="C16" s="12"/>
      <c r="D16" s="13"/>
      <c r="E16" s="95"/>
      <c r="F16" s="96" t="s">
        <v>908</v>
      </c>
      <c r="G16" s="96"/>
      <c r="H16" s="97"/>
    </row>
    <row r="17" spans="3:8" s="11" customFormat="1" x14ac:dyDescent="0.25">
      <c r="C17" s="12"/>
      <c r="D17" s="13"/>
      <c r="E17" s="95" t="s">
        <v>909</v>
      </c>
      <c r="F17" s="96"/>
      <c r="G17" s="96"/>
      <c r="H17" s="97"/>
    </row>
    <row r="18" spans="3:8" s="11" customFormat="1" x14ac:dyDescent="0.25">
      <c r="C18" s="12"/>
      <c r="D18" s="13"/>
      <c r="E18" s="95" t="s">
        <v>910</v>
      </c>
      <c r="F18" s="96" t="s">
        <v>911</v>
      </c>
      <c r="G18" s="96"/>
      <c r="H18" s="97"/>
    </row>
    <row r="19" spans="3:8" s="11" customFormat="1" x14ac:dyDescent="0.25">
      <c r="C19" s="12"/>
      <c r="D19" s="13"/>
      <c r="E19" s="95" t="s">
        <v>912</v>
      </c>
      <c r="F19" s="96"/>
      <c r="G19" s="96"/>
      <c r="H19" s="97"/>
    </row>
    <row r="20" spans="3:8" s="11" customFormat="1" x14ac:dyDescent="0.25">
      <c r="C20" s="12"/>
      <c r="D20" s="13"/>
      <c r="E20" s="95" t="s">
        <v>900</v>
      </c>
      <c r="F20" s="96"/>
      <c r="G20" s="96"/>
      <c r="H20" s="97"/>
    </row>
    <row r="21" spans="3:8" s="11" customFormat="1" x14ac:dyDescent="0.25">
      <c r="C21" s="12"/>
      <c r="D21" s="13"/>
      <c r="E21" s="95"/>
      <c r="F21" s="96" t="s">
        <v>913</v>
      </c>
      <c r="G21" s="96"/>
      <c r="H21" s="97"/>
    </row>
    <row r="22" spans="3:8" s="11" customFormat="1" x14ac:dyDescent="0.25">
      <c r="C22" s="12"/>
      <c r="D22" s="13"/>
      <c r="E22" s="95"/>
      <c r="F22" s="96" t="s">
        <v>914</v>
      </c>
      <c r="G22" s="96"/>
      <c r="H22" s="97"/>
    </row>
    <row r="23" spans="3:8" s="11" customFormat="1" x14ac:dyDescent="0.25">
      <c r="C23" s="12"/>
      <c r="D23" s="13"/>
      <c r="E23" s="95"/>
      <c r="F23" s="96"/>
      <c r="G23" s="96" t="s">
        <v>903</v>
      </c>
      <c r="H23" s="97"/>
    </row>
    <row r="24" spans="3:8" s="11" customFormat="1" x14ac:dyDescent="0.25">
      <c r="C24" s="12"/>
      <c r="D24" s="13"/>
      <c r="E24" s="95"/>
      <c r="F24" s="96" t="s">
        <v>915</v>
      </c>
      <c r="G24" s="96"/>
      <c r="H24" s="97"/>
    </row>
    <row r="25" spans="3:8" s="11" customFormat="1" x14ac:dyDescent="0.25">
      <c r="C25" s="12"/>
      <c r="D25" s="13"/>
      <c r="E25" s="95" t="s">
        <v>916</v>
      </c>
      <c r="F25" s="96"/>
      <c r="G25" s="96"/>
      <c r="H25" s="97"/>
    </row>
    <row r="26" spans="3:8" s="11" customFormat="1" x14ac:dyDescent="0.25">
      <c r="C26" s="12"/>
      <c r="D26" s="13"/>
      <c r="E26" s="95" t="s">
        <v>917</v>
      </c>
      <c r="F26" s="96"/>
      <c r="G26" s="96"/>
      <c r="H26" s="97"/>
    </row>
    <row r="27" spans="3:8" s="11" customFormat="1" x14ac:dyDescent="0.25">
      <c r="C27" s="12"/>
      <c r="D27" s="13"/>
      <c r="E27" s="95" t="s">
        <v>899</v>
      </c>
      <c r="F27" s="96"/>
      <c r="G27" s="96"/>
      <c r="H27" s="97"/>
    </row>
    <row r="28" spans="3:8" s="11" customFormat="1" x14ac:dyDescent="0.25">
      <c r="C28" s="12"/>
      <c r="D28" s="13"/>
      <c r="E28" s="95" t="s">
        <v>900</v>
      </c>
      <c r="F28" s="96"/>
      <c r="G28" s="96"/>
      <c r="H28" s="97"/>
    </row>
    <row r="29" spans="3:8" s="11" customFormat="1" x14ac:dyDescent="0.25">
      <c r="C29" s="12"/>
      <c r="D29" s="13"/>
      <c r="E29" s="95"/>
      <c r="F29" s="96" t="s">
        <v>901</v>
      </c>
      <c r="G29" s="96"/>
      <c r="H29" s="97"/>
    </row>
    <row r="30" spans="3:8" s="11" customFormat="1" x14ac:dyDescent="0.25">
      <c r="C30" s="12"/>
      <c r="D30" s="13"/>
      <c r="E30" s="95"/>
      <c r="F30" s="96" t="s">
        <v>902</v>
      </c>
      <c r="G30" s="96"/>
      <c r="H30" s="97"/>
    </row>
    <row r="31" spans="3:8" s="11" customFormat="1" x14ac:dyDescent="0.25">
      <c r="C31" s="12"/>
      <c r="D31" s="13"/>
      <c r="E31" s="95"/>
      <c r="F31" s="96" t="s">
        <v>903</v>
      </c>
      <c r="G31" s="96"/>
      <c r="H31" s="97"/>
    </row>
    <row r="32" spans="3:8" s="11" customFormat="1" x14ac:dyDescent="0.25">
      <c r="C32" s="12"/>
      <c r="D32" s="13"/>
      <c r="E32" s="95"/>
      <c r="F32" s="96" t="s">
        <v>918</v>
      </c>
      <c r="G32" s="96"/>
      <c r="H32" s="97"/>
    </row>
    <row r="33" spans="3:11" s="11" customFormat="1" x14ac:dyDescent="0.25">
      <c r="C33" s="12"/>
      <c r="D33" s="13"/>
      <c r="E33" s="95"/>
      <c r="F33" s="96" t="s">
        <v>908</v>
      </c>
      <c r="G33" s="96"/>
      <c r="H33" s="97"/>
    </row>
    <row r="34" spans="3:11" s="11" customFormat="1" x14ac:dyDescent="0.25">
      <c r="C34" s="12"/>
      <c r="D34" s="13"/>
      <c r="E34" s="95" t="s">
        <v>909</v>
      </c>
      <c r="F34" s="96"/>
      <c r="G34" s="96"/>
      <c r="H34" s="97"/>
    </row>
    <row r="35" spans="3:11" s="11" customFormat="1" x14ac:dyDescent="0.25">
      <c r="C35" s="12"/>
      <c r="D35" s="13"/>
      <c r="E35" s="95" t="s">
        <v>910</v>
      </c>
      <c r="F35" s="96" t="s">
        <v>911</v>
      </c>
      <c r="G35" s="96"/>
      <c r="H35" s="97"/>
    </row>
    <row r="36" spans="3:11" s="11" customFormat="1" x14ac:dyDescent="0.25">
      <c r="C36" s="12"/>
      <c r="D36" s="13"/>
      <c r="E36" s="95" t="s">
        <v>912</v>
      </c>
      <c r="F36" s="96"/>
      <c r="G36" s="96"/>
      <c r="H36" s="97"/>
    </row>
    <row r="37" spans="3:11" s="11" customFormat="1" x14ac:dyDescent="0.25">
      <c r="C37" s="12"/>
      <c r="D37" s="13"/>
      <c r="E37" s="95" t="s">
        <v>900</v>
      </c>
      <c r="F37" s="96"/>
      <c r="G37" s="96"/>
      <c r="H37" s="97"/>
    </row>
    <row r="38" spans="3:11" s="11" customFormat="1" x14ac:dyDescent="0.25">
      <c r="C38" s="12"/>
      <c r="D38" s="13"/>
      <c r="E38" s="95"/>
      <c r="F38" s="96" t="s">
        <v>913</v>
      </c>
      <c r="G38" s="96"/>
      <c r="H38" s="97"/>
    </row>
    <row r="39" spans="3:11" s="11" customFormat="1" x14ac:dyDescent="0.25">
      <c r="C39" s="12"/>
      <c r="D39" s="13"/>
      <c r="E39" s="95"/>
      <c r="F39" s="96" t="s">
        <v>914</v>
      </c>
      <c r="G39" s="96"/>
      <c r="H39" s="97"/>
    </row>
    <row r="40" spans="3:11" s="11" customFormat="1" x14ac:dyDescent="0.25">
      <c r="C40" s="12"/>
      <c r="D40" s="13"/>
      <c r="E40" s="95"/>
      <c r="F40" s="96"/>
      <c r="G40" s="96" t="s">
        <v>903</v>
      </c>
      <c r="H40" s="97"/>
    </row>
    <row r="41" spans="3:11" s="11" customFormat="1" x14ac:dyDescent="0.25">
      <c r="C41" s="12"/>
      <c r="D41" s="13"/>
      <c r="E41" s="95"/>
      <c r="F41" s="96" t="s">
        <v>915</v>
      </c>
      <c r="G41" s="96"/>
      <c r="H41" s="97"/>
    </row>
    <row r="42" spans="3:11" s="11" customFormat="1" x14ac:dyDescent="0.25">
      <c r="C42" s="12"/>
      <c r="D42" s="13"/>
      <c r="E42" s="98" t="s">
        <v>916</v>
      </c>
      <c r="F42" s="99"/>
      <c r="G42" s="99"/>
      <c r="H42" s="100"/>
    </row>
    <row r="43" spans="3:11" s="101" customFormat="1" x14ac:dyDescent="0.25">
      <c r="C43" s="102"/>
      <c r="D43" s="103"/>
    </row>
    <row r="44" spans="3:11" s="11" customFormat="1" x14ac:dyDescent="0.25">
      <c r="C44" s="12"/>
      <c r="D44" s="13"/>
    </row>
    <row r="45" spans="3:11" s="11" customFormat="1" x14ac:dyDescent="0.25">
      <c r="C45" s="12" t="s">
        <v>550</v>
      </c>
      <c r="D45" s="13"/>
    </row>
    <row r="46" spans="3:11" s="11" customFormat="1" ht="13.8" thickBot="1" x14ac:dyDescent="0.3">
      <c r="C46" s="12"/>
      <c r="D46" s="13"/>
    </row>
    <row r="47" spans="3:11" ht="13.8" thickBot="1" x14ac:dyDescent="0.3">
      <c r="E47" s="104" t="s">
        <v>919</v>
      </c>
      <c r="F47" s="104" t="s">
        <v>920</v>
      </c>
      <c r="G47" s="104" t="s">
        <v>921</v>
      </c>
      <c r="H47" s="104" t="s">
        <v>922</v>
      </c>
      <c r="I47" s="104" t="s">
        <v>923</v>
      </c>
      <c r="J47" s="104" t="s">
        <v>0</v>
      </c>
      <c r="K47" s="104" t="s">
        <v>924</v>
      </c>
    </row>
    <row r="48" spans="3:11" x14ac:dyDescent="0.25">
      <c r="E48" s="105">
        <v>2000</v>
      </c>
      <c r="F48" s="105" t="s">
        <v>283</v>
      </c>
      <c r="G48" s="105" t="s">
        <v>284</v>
      </c>
      <c r="H48" s="105" t="s">
        <v>540</v>
      </c>
      <c r="I48" s="105" t="s">
        <v>33</v>
      </c>
      <c r="J48" s="105" t="s">
        <v>1</v>
      </c>
      <c r="K48" s="106">
        <v>219.64599999999999</v>
      </c>
    </row>
    <row r="49" spans="5:11" x14ac:dyDescent="0.25">
      <c r="E49" s="107">
        <v>2000</v>
      </c>
      <c r="F49" s="107" t="s">
        <v>283</v>
      </c>
      <c r="G49" s="107" t="s">
        <v>284</v>
      </c>
      <c r="H49" s="107" t="s">
        <v>540</v>
      </c>
      <c r="I49" s="107" t="s">
        <v>33</v>
      </c>
      <c r="J49" s="107" t="s">
        <v>554</v>
      </c>
      <c r="K49" s="108">
        <v>8794.9779999999992</v>
      </c>
    </row>
    <row r="50" spans="5:11" x14ac:dyDescent="0.25">
      <c r="E50" s="109">
        <v>2000</v>
      </c>
      <c r="F50" s="109" t="s">
        <v>204</v>
      </c>
      <c r="G50" s="109" t="s">
        <v>205</v>
      </c>
      <c r="H50" s="109" t="s">
        <v>544</v>
      </c>
      <c r="I50" s="109" t="s">
        <v>9</v>
      </c>
      <c r="J50" s="109" t="s">
        <v>1</v>
      </c>
      <c r="K50" s="110">
        <v>1215.423</v>
      </c>
    </row>
    <row r="51" spans="5:11" x14ac:dyDescent="0.25">
      <c r="E51" s="107">
        <v>2000</v>
      </c>
      <c r="F51" s="107" t="s">
        <v>215</v>
      </c>
      <c r="G51" s="107" t="s">
        <v>216</v>
      </c>
      <c r="H51" s="107" t="s">
        <v>540</v>
      </c>
      <c r="I51" s="107" t="s">
        <v>27</v>
      </c>
      <c r="J51" s="107" t="s">
        <v>725</v>
      </c>
      <c r="K51" s="108">
        <v>767.26700000000005</v>
      </c>
    </row>
    <row r="52" spans="5:11" x14ac:dyDescent="0.25">
      <c r="E52" s="109">
        <v>2000</v>
      </c>
      <c r="F52" s="109" t="s">
        <v>376</v>
      </c>
      <c r="G52" s="109" t="s">
        <v>97</v>
      </c>
      <c r="H52" s="109" t="s">
        <v>540</v>
      </c>
      <c r="I52" s="109" t="s">
        <v>21</v>
      </c>
      <c r="J52" s="109" t="s">
        <v>554</v>
      </c>
      <c r="K52" s="110">
        <v>0</v>
      </c>
    </row>
    <row r="53" spans="5:11" x14ac:dyDescent="0.25">
      <c r="E53" s="107">
        <v>2000</v>
      </c>
      <c r="F53" s="107" t="s">
        <v>218</v>
      </c>
      <c r="G53" s="107" t="s">
        <v>28</v>
      </c>
      <c r="H53" s="107" t="s">
        <v>544</v>
      </c>
      <c r="I53" s="107" t="s">
        <v>9</v>
      </c>
      <c r="J53" s="107" t="s">
        <v>1</v>
      </c>
      <c r="K53" s="108">
        <v>37213.552000000003</v>
      </c>
    </row>
    <row r="54" spans="5:11" x14ac:dyDescent="0.25">
      <c r="E54" s="109">
        <v>2000</v>
      </c>
      <c r="F54" s="109" t="s">
        <v>226</v>
      </c>
      <c r="G54" s="109" t="s">
        <v>34</v>
      </c>
      <c r="H54" s="109" t="s">
        <v>540</v>
      </c>
      <c r="I54" s="109" t="s">
        <v>925</v>
      </c>
      <c r="J54" s="109" t="s">
        <v>725</v>
      </c>
      <c r="K54" s="110">
        <v>182.029</v>
      </c>
    </row>
    <row r="55" spans="5:11" x14ac:dyDescent="0.25">
      <c r="E55" s="107">
        <v>2000</v>
      </c>
      <c r="F55" s="107" t="s">
        <v>236</v>
      </c>
      <c r="G55" s="107" t="s">
        <v>36</v>
      </c>
      <c r="H55" s="107" t="s">
        <v>542</v>
      </c>
      <c r="I55" s="107" t="s">
        <v>26</v>
      </c>
      <c r="J55" s="107" t="s">
        <v>1</v>
      </c>
      <c r="K55" s="108">
        <v>1652.2729999999999</v>
      </c>
    </row>
    <row r="56" spans="5:11" x14ac:dyDescent="0.25">
      <c r="E56" s="109">
        <v>2000</v>
      </c>
      <c r="F56" s="109" t="s">
        <v>231</v>
      </c>
      <c r="G56" s="109" t="s">
        <v>232</v>
      </c>
      <c r="H56" s="109" t="s">
        <v>540</v>
      </c>
      <c r="I56" s="109" t="s">
        <v>24</v>
      </c>
      <c r="J56" s="109" t="s">
        <v>725</v>
      </c>
      <c r="K56" s="110">
        <v>1699.982</v>
      </c>
    </row>
    <row r="57" spans="5:11" x14ac:dyDescent="0.25">
      <c r="E57" s="107">
        <v>2000</v>
      </c>
      <c r="F57" s="107" t="s">
        <v>238</v>
      </c>
      <c r="G57" s="107" t="s">
        <v>239</v>
      </c>
      <c r="H57" s="107" t="s">
        <v>540</v>
      </c>
      <c r="I57" s="107" t="s">
        <v>33</v>
      </c>
      <c r="J57" s="107" t="s">
        <v>554</v>
      </c>
      <c r="K57" s="108">
        <v>6997.1540000000005</v>
      </c>
    </row>
    <row r="58" spans="5:11" x14ac:dyDescent="0.25">
      <c r="E58" s="109">
        <v>2000</v>
      </c>
      <c r="F58" s="109" t="s">
        <v>241</v>
      </c>
      <c r="G58" s="109" t="s">
        <v>37</v>
      </c>
      <c r="H58" s="109" t="s">
        <v>540</v>
      </c>
      <c r="I58" s="109" t="s">
        <v>24</v>
      </c>
      <c r="J58" s="109" t="s">
        <v>725</v>
      </c>
      <c r="K58" s="110">
        <v>952.32500000000005</v>
      </c>
    </row>
    <row r="59" spans="5:11" x14ac:dyDescent="0.25">
      <c r="E59" s="107">
        <v>2000</v>
      </c>
      <c r="F59" s="107" t="s">
        <v>266</v>
      </c>
      <c r="G59" s="107" t="s">
        <v>49</v>
      </c>
      <c r="H59" s="107" t="s">
        <v>544</v>
      </c>
      <c r="I59" s="107" t="s">
        <v>9</v>
      </c>
      <c r="J59" s="107" t="s">
        <v>554</v>
      </c>
      <c r="K59" s="108">
        <v>7182.4610000000002</v>
      </c>
    </row>
    <row r="60" spans="5:11" x14ac:dyDescent="0.25">
      <c r="E60" s="109">
        <v>2000</v>
      </c>
      <c r="F60" s="109" t="s">
        <v>258</v>
      </c>
      <c r="G60" s="109" t="s">
        <v>44</v>
      </c>
      <c r="H60" s="109" t="s">
        <v>540</v>
      </c>
      <c r="I60" s="109" t="s">
        <v>21</v>
      </c>
      <c r="J60" s="109" t="s">
        <v>725</v>
      </c>
      <c r="K60" s="110">
        <v>2411.6880000000001</v>
      </c>
    </row>
    <row r="61" spans="5:11" x14ac:dyDescent="0.25">
      <c r="E61" s="107">
        <v>2000</v>
      </c>
      <c r="F61" s="107" t="s">
        <v>299</v>
      </c>
      <c r="G61" s="107" t="s">
        <v>300</v>
      </c>
      <c r="H61" s="107" t="s">
        <v>540</v>
      </c>
      <c r="I61" s="107" t="s">
        <v>60</v>
      </c>
      <c r="J61" s="107" t="s">
        <v>1</v>
      </c>
      <c r="K61" s="108">
        <v>35692.031000000003</v>
      </c>
    </row>
    <row r="62" spans="5:11" x14ac:dyDescent="0.25">
      <c r="E62" s="109">
        <v>2000</v>
      </c>
      <c r="F62" s="109" t="s">
        <v>299</v>
      </c>
      <c r="G62" s="109" t="s">
        <v>300</v>
      </c>
      <c r="H62" s="109" t="s">
        <v>540</v>
      </c>
      <c r="I62" s="109" t="s">
        <v>60</v>
      </c>
      <c r="J62" s="109" t="s">
        <v>725</v>
      </c>
      <c r="K62" s="110">
        <v>35692.031000000003</v>
      </c>
    </row>
    <row r="63" spans="5:11" x14ac:dyDescent="0.25">
      <c r="E63" s="107">
        <v>2000</v>
      </c>
      <c r="F63" s="107" t="s">
        <v>256</v>
      </c>
      <c r="G63" s="107" t="s">
        <v>43</v>
      </c>
      <c r="H63" s="107" t="s">
        <v>540</v>
      </c>
      <c r="I63" s="107" t="s">
        <v>27</v>
      </c>
      <c r="J63" s="107" t="s">
        <v>1</v>
      </c>
      <c r="K63" s="108">
        <v>4998.0459999999903</v>
      </c>
    </row>
    <row r="64" spans="5:11" x14ac:dyDescent="0.25">
      <c r="E64" s="109">
        <v>2000</v>
      </c>
      <c r="F64" s="109" t="s">
        <v>256</v>
      </c>
      <c r="G64" s="109" t="s">
        <v>43</v>
      </c>
      <c r="H64" s="109" t="s">
        <v>540</v>
      </c>
      <c r="I64" s="109" t="s">
        <v>27</v>
      </c>
      <c r="J64" s="109" t="s">
        <v>554</v>
      </c>
      <c r="K64" s="110">
        <v>2688.6350000000002</v>
      </c>
    </row>
    <row r="65" spans="5:11" x14ac:dyDescent="0.25">
      <c r="E65" s="107">
        <v>2000</v>
      </c>
      <c r="F65" s="107" t="s">
        <v>262</v>
      </c>
      <c r="G65" s="107" t="s">
        <v>46</v>
      </c>
      <c r="H65" s="107" t="s">
        <v>540</v>
      </c>
      <c r="I65" s="107" t="s">
        <v>47</v>
      </c>
      <c r="J65" s="107" t="s">
        <v>1</v>
      </c>
      <c r="K65" s="108">
        <v>505.39</v>
      </c>
    </row>
    <row r="66" spans="5:11" x14ac:dyDescent="0.25">
      <c r="E66" s="109">
        <v>2000</v>
      </c>
      <c r="F66" s="109" t="s">
        <v>270</v>
      </c>
      <c r="G66" s="109" t="s">
        <v>51</v>
      </c>
      <c r="H66" s="109" t="s">
        <v>540</v>
      </c>
      <c r="I66" s="109" t="s">
        <v>30</v>
      </c>
      <c r="J66" s="109" t="s">
        <v>1</v>
      </c>
      <c r="K66" s="110">
        <v>1438.4929999999999</v>
      </c>
    </row>
    <row r="67" spans="5:11" x14ac:dyDescent="0.25">
      <c r="E67" s="107">
        <v>2000</v>
      </c>
      <c r="F67" s="107" t="s">
        <v>276</v>
      </c>
      <c r="G67" s="107" t="s">
        <v>54</v>
      </c>
      <c r="H67" s="107" t="s">
        <v>540</v>
      </c>
      <c r="I67" s="107" t="s">
        <v>47</v>
      </c>
      <c r="J67" s="107" t="s">
        <v>1</v>
      </c>
      <c r="K67" s="108">
        <v>2664.9389999999999</v>
      </c>
    </row>
    <row r="68" spans="5:11" x14ac:dyDescent="0.25">
      <c r="E68" s="109">
        <v>2000</v>
      </c>
      <c r="F68" s="109" t="s">
        <v>276</v>
      </c>
      <c r="G68" s="109" t="s">
        <v>54</v>
      </c>
      <c r="H68" s="109" t="s">
        <v>540</v>
      </c>
      <c r="I68" s="109" t="s">
        <v>47</v>
      </c>
      <c r="J68" s="109" t="s">
        <v>725</v>
      </c>
      <c r="K68" s="110">
        <v>1856.165</v>
      </c>
    </row>
    <row r="69" spans="5:11" x14ac:dyDescent="0.25">
      <c r="E69" s="107">
        <v>2000</v>
      </c>
      <c r="F69" s="107" t="s">
        <v>274</v>
      </c>
      <c r="G69" s="107" t="s">
        <v>53</v>
      </c>
      <c r="H69" s="107" t="s">
        <v>542</v>
      </c>
      <c r="I69" s="107" t="s">
        <v>16</v>
      </c>
      <c r="J69" s="107" t="s">
        <v>1</v>
      </c>
      <c r="K69" s="108">
        <v>317.89999999999998</v>
      </c>
    </row>
    <row r="70" spans="5:11" x14ac:dyDescent="0.25">
      <c r="E70" s="109">
        <v>2000</v>
      </c>
      <c r="F70" s="109" t="s">
        <v>274</v>
      </c>
      <c r="G70" s="109" t="s">
        <v>53</v>
      </c>
      <c r="H70" s="109" t="s">
        <v>542</v>
      </c>
      <c r="I70" s="109" t="s">
        <v>16</v>
      </c>
      <c r="J70" s="109" t="s">
        <v>725</v>
      </c>
      <c r="K70" s="110">
        <v>317.89999999999998</v>
      </c>
    </row>
    <row r="71" spans="5:11" x14ac:dyDescent="0.25">
      <c r="E71" s="107">
        <v>2000</v>
      </c>
      <c r="F71" s="107" t="s">
        <v>295</v>
      </c>
      <c r="G71" s="107" t="s">
        <v>59</v>
      </c>
      <c r="H71" s="107" t="s">
        <v>540</v>
      </c>
      <c r="I71" s="107" t="s">
        <v>60</v>
      </c>
      <c r="J71" s="107" t="s">
        <v>1</v>
      </c>
      <c r="K71" s="108">
        <v>322.37799999999999</v>
      </c>
    </row>
    <row r="72" spans="5:11" x14ac:dyDescent="0.25">
      <c r="E72" s="109">
        <v>2000</v>
      </c>
      <c r="F72" s="109" t="s">
        <v>302</v>
      </c>
      <c r="G72" s="109" t="s">
        <v>62</v>
      </c>
      <c r="H72" s="109" t="s">
        <v>540</v>
      </c>
      <c r="I72" s="109" t="s">
        <v>60</v>
      </c>
      <c r="J72" s="109" t="s">
        <v>1</v>
      </c>
      <c r="K72" s="110">
        <v>1342.162</v>
      </c>
    </row>
    <row r="73" spans="5:11" x14ac:dyDescent="0.25">
      <c r="E73" s="107">
        <v>2001</v>
      </c>
      <c r="F73" s="107" t="s">
        <v>280</v>
      </c>
      <c r="G73" s="107" t="s">
        <v>281</v>
      </c>
      <c r="H73" s="107" t="s">
        <v>540</v>
      </c>
      <c r="I73" s="107" t="s">
        <v>33</v>
      </c>
      <c r="J73" s="107" t="s">
        <v>1</v>
      </c>
      <c r="K73" s="108">
        <v>479.82199999999898</v>
      </c>
    </row>
    <row r="74" spans="5:11" x14ac:dyDescent="0.25">
      <c r="E74" s="109">
        <v>2001</v>
      </c>
      <c r="F74" s="109" t="s">
        <v>283</v>
      </c>
      <c r="G74" s="109" t="s">
        <v>284</v>
      </c>
      <c r="H74" s="109" t="s">
        <v>540</v>
      </c>
      <c r="I74" s="109" t="s">
        <v>33</v>
      </c>
      <c r="J74" s="109" t="s">
        <v>725</v>
      </c>
      <c r="K74" s="110">
        <v>190.73400000000001</v>
      </c>
    </row>
    <row r="75" spans="5:11" x14ac:dyDescent="0.25">
      <c r="E75" s="107">
        <v>2001</v>
      </c>
      <c r="F75" s="107" t="s">
        <v>187</v>
      </c>
      <c r="G75" s="107" t="s">
        <v>8</v>
      </c>
      <c r="H75" s="107" t="s">
        <v>544</v>
      </c>
      <c r="I75" s="107" t="s">
        <v>9</v>
      </c>
      <c r="J75" s="107" t="s">
        <v>725</v>
      </c>
      <c r="K75" s="108">
        <v>1727.104</v>
      </c>
    </row>
    <row r="76" spans="5:11" x14ac:dyDescent="0.25">
      <c r="E76" s="109">
        <v>2001</v>
      </c>
      <c r="F76" s="109" t="s">
        <v>192</v>
      </c>
      <c r="G76" s="109" t="s">
        <v>14</v>
      </c>
      <c r="H76" s="109" t="s">
        <v>540</v>
      </c>
      <c r="I76" s="109" t="s">
        <v>925</v>
      </c>
      <c r="J76" s="109" t="s">
        <v>725</v>
      </c>
      <c r="K76" s="110">
        <v>250.624</v>
      </c>
    </row>
    <row r="77" spans="5:11" x14ac:dyDescent="0.25">
      <c r="E77" s="107">
        <v>2001</v>
      </c>
      <c r="F77" s="107" t="s">
        <v>200</v>
      </c>
      <c r="G77" s="107" t="s">
        <v>18</v>
      </c>
      <c r="H77" s="107" t="s">
        <v>542</v>
      </c>
      <c r="I77" s="107" t="s">
        <v>16</v>
      </c>
      <c r="J77" s="107" t="s">
        <v>1</v>
      </c>
      <c r="K77" s="108">
        <v>610</v>
      </c>
    </row>
    <row r="78" spans="5:11" x14ac:dyDescent="0.25">
      <c r="E78" s="109">
        <v>2001</v>
      </c>
      <c r="F78" s="109" t="s">
        <v>204</v>
      </c>
      <c r="G78" s="109" t="s">
        <v>205</v>
      </c>
      <c r="H78" s="109" t="s">
        <v>544</v>
      </c>
      <c r="I78" s="109" t="s">
        <v>9</v>
      </c>
      <c r="J78" s="109" t="s">
        <v>554</v>
      </c>
      <c r="K78" s="110">
        <v>1152.373</v>
      </c>
    </row>
    <row r="79" spans="5:11" x14ac:dyDescent="0.25">
      <c r="E79" s="107">
        <v>2000</v>
      </c>
      <c r="F79" s="107" t="s">
        <v>325</v>
      </c>
      <c r="G79" s="107" t="s">
        <v>73</v>
      </c>
      <c r="H79" s="107" t="s">
        <v>542</v>
      </c>
      <c r="I79" s="107" t="s">
        <v>16</v>
      </c>
      <c r="J79" s="107" t="s">
        <v>554</v>
      </c>
      <c r="K79" s="108">
        <v>0</v>
      </c>
    </row>
    <row r="80" spans="5:11" x14ac:dyDescent="0.25">
      <c r="E80" s="109">
        <v>2000</v>
      </c>
      <c r="F80" s="109" t="s">
        <v>190</v>
      </c>
      <c r="G80" s="109" t="s">
        <v>11</v>
      </c>
      <c r="H80" s="109" t="s">
        <v>12</v>
      </c>
      <c r="I80" s="109" t="s">
        <v>12</v>
      </c>
      <c r="J80" s="109" t="s">
        <v>1</v>
      </c>
      <c r="K80" s="110">
        <v>2747.5540000000001</v>
      </c>
    </row>
    <row r="81" spans="5:11" x14ac:dyDescent="0.25">
      <c r="E81" s="107">
        <v>2000</v>
      </c>
      <c r="F81" s="107" t="s">
        <v>195</v>
      </c>
      <c r="G81" s="107" t="s">
        <v>15</v>
      </c>
      <c r="H81" s="107" t="s">
        <v>540</v>
      </c>
      <c r="I81" s="107" t="s">
        <v>16</v>
      </c>
      <c r="J81" s="107" t="s">
        <v>1</v>
      </c>
      <c r="K81" s="108">
        <v>1160.528</v>
      </c>
    </row>
    <row r="82" spans="5:11" x14ac:dyDescent="0.25">
      <c r="E82" s="109">
        <v>2000</v>
      </c>
      <c r="F82" s="109" t="s">
        <v>195</v>
      </c>
      <c r="G82" s="109" t="s">
        <v>15</v>
      </c>
      <c r="H82" s="109" t="s">
        <v>540</v>
      </c>
      <c r="I82" s="109" t="s">
        <v>16</v>
      </c>
      <c r="J82" s="109" t="s">
        <v>725</v>
      </c>
      <c r="K82" s="110">
        <v>1160.528</v>
      </c>
    </row>
    <row r="83" spans="5:11" x14ac:dyDescent="0.25">
      <c r="E83" s="107">
        <v>2000</v>
      </c>
      <c r="F83" s="107" t="s">
        <v>200</v>
      </c>
      <c r="G83" s="107" t="s">
        <v>18</v>
      </c>
      <c r="H83" s="107" t="s">
        <v>542</v>
      </c>
      <c r="I83" s="107" t="s">
        <v>16</v>
      </c>
      <c r="J83" s="107" t="s">
        <v>1</v>
      </c>
      <c r="K83" s="108">
        <v>657.5</v>
      </c>
    </row>
    <row r="84" spans="5:11" x14ac:dyDescent="0.25">
      <c r="E84" s="109">
        <v>2000</v>
      </c>
      <c r="F84" s="109" t="s">
        <v>200</v>
      </c>
      <c r="G84" s="109" t="s">
        <v>18</v>
      </c>
      <c r="H84" s="109" t="s">
        <v>542</v>
      </c>
      <c r="I84" s="109" t="s">
        <v>16</v>
      </c>
      <c r="J84" s="109" t="s">
        <v>725</v>
      </c>
      <c r="K84" s="110">
        <v>657.5</v>
      </c>
    </row>
    <row r="85" spans="5:11" x14ac:dyDescent="0.25">
      <c r="E85" s="107">
        <v>2000</v>
      </c>
      <c r="F85" s="107" t="s">
        <v>197</v>
      </c>
      <c r="G85" s="107" t="s">
        <v>198</v>
      </c>
      <c r="H85" s="107" t="s">
        <v>544</v>
      </c>
      <c r="I85" s="107" t="s">
        <v>17</v>
      </c>
      <c r="J85" s="107" t="s">
        <v>1</v>
      </c>
      <c r="K85" s="108">
        <v>1147.037</v>
      </c>
    </row>
    <row r="86" spans="5:11" x14ac:dyDescent="0.25">
      <c r="E86" s="109">
        <v>2000</v>
      </c>
      <c r="F86" s="109" t="s">
        <v>197</v>
      </c>
      <c r="G86" s="109" t="s">
        <v>198</v>
      </c>
      <c r="H86" s="109" t="s">
        <v>544</v>
      </c>
      <c r="I86" s="109" t="s">
        <v>17</v>
      </c>
      <c r="J86" s="109" t="s">
        <v>554</v>
      </c>
      <c r="K86" s="110">
        <v>1135.7280000000001</v>
      </c>
    </row>
    <row r="87" spans="5:11" x14ac:dyDescent="0.25">
      <c r="E87" s="107">
        <v>2000</v>
      </c>
      <c r="F87" s="107" t="s">
        <v>213</v>
      </c>
      <c r="G87" s="107" t="s">
        <v>25</v>
      </c>
      <c r="H87" s="107" t="s">
        <v>542</v>
      </c>
      <c r="I87" s="107" t="s">
        <v>26</v>
      </c>
      <c r="J87" s="107" t="s">
        <v>554</v>
      </c>
      <c r="K87" s="108">
        <v>202.19200000000001</v>
      </c>
    </row>
    <row r="88" spans="5:11" x14ac:dyDescent="0.25">
      <c r="E88" s="109">
        <v>2000</v>
      </c>
      <c r="F88" s="109" t="s">
        <v>215</v>
      </c>
      <c r="G88" s="109" t="s">
        <v>216</v>
      </c>
      <c r="H88" s="109" t="s">
        <v>540</v>
      </c>
      <c r="I88" s="109" t="s">
        <v>27</v>
      </c>
      <c r="J88" s="109" t="s">
        <v>1</v>
      </c>
      <c r="K88" s="110">
        <v>767.26700000000005</v>
      </c>
    </row>
    <row r="89" spans="5:11" x14ac:dyDescent="0.25">
      <c r="E89" s="107">
        <v>2000</v>
      </c>
      <c r="F89" s="107" t="s">
        <v>222</v>
      </c>
      <c r="G89" s="107" t="s">
        <v>31</v>
      </c>
      <c r="H89" s="107" t="s">
        <v>544</v>
      </c>
      <c r="I89" s="107" t="s">
        <v>17</v>
      </c>
      <c r="J89" s="107" t="s">
        <v>1</v>
      </c>
      <c r="K89" s="108">
        <v>5898.9669999999996</v>
      </c>
    </row>
    <row r="90" spans="5:11" x14ac:dyDescent="0.25">
      <c r="E90" s="109">
        <v>2000</v>
      </c>
      <c r="F90" s="109" t="s">
        <v>231</v>
      </c>
      <c r="G90" s="109" t="s">
        <v>232</v>
      </c>
      <c r="H90" s="109" t="s">
        <v>540</v>
      </c>
      <c r="I90" s="109" t="s">
        <v>24</v>
      </c>
      <c r="J90" s="109" t="s">
        <v>554</v>
      </c>
      <c r="K90" s="110">
        <v>2289.7159999999999</v>
      </c>
    </row>
    <row r="91" spans="5:11" x14ac:dyDescent="0.25">
      <c r="E91" s="107">
        <v>2000</v>
      </c>
      <c r="F91" s="107" t="s">
        <v>238</v>
      </c>
      <c r="G91" s="107" t="s">
        <v>239</v>
      </c>
      <c r="H91" s="107" t="s">
        <v>540</v>
      </c>
      <c r="I91" s="107" t="s">
        <v>33</v>
      </c>
      <c r="J91" s="107" t="s">
        <v>1</v>
      </c>
      <c r="K91" s="108">
        <v>3725.3150000000101</v>
      </c>
    </row>
    <row r="92" spans="5:11" x14ac:dyDescent="0.25">
      <c r="E92" s="109">
        <v>2000</v>
      </c>
      <c r="F92" s="109" t="s">
        <v>238</v>
      </c>
      <c r="G92" s="109" t="s">
        <v>239</v>
      </c>
      <c r="H92" s="109" t="s">
        <v>540</v>
      </c>
      <c r="I92" s="109" t="s">
        <v>33</v>
      </c>
      <c r="J92" s="109" t="s">
        <v>725</v>
      </c>
      <c r="K92" s="110">
        <v>3725.3150000000001</v>
      </c>
    </row>
    <row r="93" spans="5:11" x14ac:dyDescent="0.25">
      <c r="E93" s="107">
        <v>2000</v>
      </c>
      <c r="F93" s="107" t="s">
        <v>234</v>
      </c>
      <c r="G93" s="107" t="s">
        <v>35</v>
      </c>
      <c r="H93" s="107" t="s">
        <v>540</v>
      </c>
      <c r="I93" s="107" t="s">
        <v>27</v>
      </c>
      <c r="J93" s="107" t="s">
        <v>1</v>
      </c>
      <c r="K93" s="108">
        <v>1794.8119999999999</v>
      </c>
    </row>
    <row r="94" spans="5:11" x14ac:dyDescent="0.25">
      <c r="E94" s="109">
        <v>2000</v>
      </c>
      <c r="F94" s="109" t="s">
        <v>234</v>
      </c>
      <c r="G94" s="109" t="s">
        <v>35</v>
      </c>
      <c r="H94" s="109" t="s">
        <v>540</v>
      </c>
      <c r="I94" s="109" t="s">
        <v>27</v>
      </c>
      <c r="J94" s="109" t="s">
        <v>725</v>
      </c>
      <c r="K94" s="110">
        <v>1928.68</v>
      </c>
    </row>
    <row r="95" spans="5:11" x14ac:dyDescent="0.25">
      <c r="E95" s="107">
        <v>2000</v>
      </c>
      <c r="F95" s="107" t="s">
        <v>243</v>
      </c>
      <c r="G95" s="107" t="s">
        <v>926</v>
      </c>
      <c r="H95" s="107" t="s">
        <v>12</v>
      </c>
      <c r="I95" s="107" t="s">
        <v>12</v>
      </c>
      <c r="J95" s="107" t="s">
        <v>554</v>
      </c>
      <c r="K95" s="108">
        <v>1196.395</v>
      </c>
    </row>
    <row r="96" spans="5:11" x14ac:dyDescent="0.25">
      <c r="E96" s="109">
        <v>2000</v>
      </c>
      <c r="F96" s="109" t="s">
        <v>266</v>
      </c>
      <c r="G96" s="109" t="s">
        <v>49</v>
      </c>
      <c r="H96" s="109" t="s">
        <v>544</v>
      </c>
      <c r="I96" s="109" t="s">
        <v>9</v>
      </c>
      <c r="J96" s="109" t="s">
        <v>1</v>
      </c>
      <c r="K96" s="110">
        <v>15615.237999999999</v>
      </c>
    </row>
    <row r="97" spans="5:11" x14ac:dyDescent="0.25">
      <c r="E97" s="107">
        <v>2000</v>
      </c>
      <c r="F97" s="107" t="s">
        <v>252</v>
      </c>
      <c r="G97" s="107" t="s">
        <v>41</v>
      </c>
      <c r="H97" s="107" t="s">
        <v>540</v>
      </c>
      <c r="I97" s="107" t="s">
        <v>21</v>
      </c>
      <c r="J97" s="107" t="s">
        <v>1</v>
      </c>
      <c r="K97" s="108">
        <v>38041.845999999998</v>
      </c>
    </row>
    <row r="98" spans="5:11" x14ac:dyDescent="0.25">
      <c r="E98" s="109">
        <v>2000</v>
      </c>
      <c r="F98" s="109" t="s">
        <v>258</v>
      </c>
      <c r="G98" s="109" t="s">
        <v>44</v>
      </c>
      <c r="H98" s="109" t="s">
        <v>540</v>
      </c>
      <c r="I98" s="109" t="s">
        <v>21</v>
      </c>
      <c r="J98" s="109" t="s">
        <v>1</v>
      </c>
      <c r="K98" s="110">
        <v>12880.455</v>
      </c>
    </row>
    <row r="99" spans="5:11" x14ac:dyDescent="0.25">
      <c r="E99" s="107">
        <v>2000</v>
      </c>
      <c r="F99" s="107" t="s">
        <v>256</v>
      </c>
      <c r="G99" s="107" t="s">
        <v>43</v>
      </c>
      <c r="H99" s="107" t="s">
        <v>540</v>
      </c>
      <c r="I99" s="107" t="s">
        <v>27</v>
      </c>
      <c r="J99" s="107" t="s">
        <v>725</v>
      </c>
      <c r="K99" s="108">
        <v>4998.0459999999903</v>
      </c>
    </row>
    <row r="100" spans="5:11" x14ac:dyDescent="0.25">
      <c r="E100" s="109">
        <v>2000</v>
      </c>
      <c r="F100" s="109" t="s">
        <v>262</v>
      </c>
      <c r="G100" s="109" t="s">
        <v>46</v>
      </c>
      <c r="H100" s="109" t="s">
        <v>540</v>
      </c>
      <c r="I100" s="109" t="s">
        <v>47</v>
      </c>
      <c r="J100" s="109" t="s">
        <v>1</v>
      </c>
      <c r="K100" s="110">
        <v>72.984999999999999</v>
      </c>
    </row>
    <row r="101" spans="5:11" x14ac:dyDescent="0.25">
      <c r="E101" s="107">
        <v>2000</v>
      </c>
      <c r="F101" s="107" t="s">
        <v>270</v>
      </c>
      <c r="G101" s="107" t="s">
        <v>51</v>
      </c>
      <c r="H101" s="107" t="s">
        <v>540</v>
      </c>
      <c r="I101" s="107" t="s">
        <v>30</v>
      </c>
      <c r="J101" s="107" t="s">
        <v>1</v>
      </c>
      <c r="K101" s="108">
        <v>360.57900000000001</v>
      </c>
    </row>
    <row r="102" spans="5:11" x14ac:dyDescent="0.25">
      <c r="E102" s="109">
        <v>2000</v>
      </c>
      <c r="F102" s="109" t="s">
        <v>270</v>
      </c>
      <c r="G102" s="109" t="s">
        <v>51</v>
      </c>
      <c r="H102" s="109" t="s">
        <v>540</v>
      </c>
      <c r="I102" s="109" t="s">
        <v>30</v>
      </c>
      <c r="J102" s="109" t="s">
        <v>725</v>
      </c>
      <c r="K102" s="110">
        <v>360.57900000000001</v>
      </c>
    </row>
    <row r="103" spans="5:11" x14ac:dyDescent="0.25">
      <c r="E103" s="107">
        <v>2000</v>
      </c>
      <c r="F103" s="107" t="s">
        <v>272</v>
      </c>
      <c r="G103" s="107" t="s">
        <v>52</v>
      </c>
      <c r="H103" s="107" t="s">
        <v>540</v>
      </c>
      <c r="I103" s="107" t="s">
        <v>30</v>
      </c>
      <c r="J103" s="107" t="s">
        <v>554</v>
      </c>
      <c r="K103" s="108">
        <v>798.78800000000001</v>
      </c>
    </row>
    <row r="104" spans="5:11" x14ac:dyDescent="0.25">
      <c r="E104" s="109">
        <v>2000</v>
      </c>
      <c r="F104" s="109" t="s">
        <v>274</v>
      </c>
      <c r="G104" s="109" t="s">
        <v>53</v>
      </c>
      <c r="H104" s="109" t="s">
        <v>542</v>
      </c>
      <c r="I104" s="109" t="s">
        <v>16</v>
      </c>
      <c r="J104" s="109" t="s">
        <v>554</v>
      </c>
      <c r="K104" s="110">
        <v>11406.901</v>
      </c>
    </row>
    <row r="105" spans="5:11" x14ac:dyDescent="0.25">
      <c r="E105" s="107">
        <v>2000</v>
      </c>
      <c r="F105" s="107" t="s">
        <v>286</v>
      </c>
      <c r="G105" s="107" t="s">
        <v>56</v>
      </c>
      <c r="H105" s="107" t="s">
        <v>540</v>
      </c>
      <c r="I105" s="107" t="s">
        <v>47</v>
      </c>
      <c r="J105" s="107" t="s">
        <v>725</v>
      </c>
      <c r="K105" s="108">
        <v>164.99</v>
      </c>
    </row>
    <row r="106" spans="5:11" x14ac:dyDescent="0.25">
      <c r="E106" s="109">
        <v>2000</v>
      </c>
      <c r="F106" s="109" t="s">
        <v>293</v>
      </c>
      <c r="G106" s="109" t="s">
        <v>58</v>
      </c>
      <c r="H106" s="109" t="s">
        <v>544</v>
      </c>
      <c r="I106" s="109" t="s">
        <v>9</v>
      </c>
      <c r="J106" s="109" t="s">
        <v>1</v>
      </c>
      <c r="K106" s="110">
        <v>6151.1750000000002</v>
      </c>
    </row>
    <row r="107" spans="5:11" x14ac:dyDescent="0.25">
      <c r="E107" s="107">
        <v>2000</v>
      </c>
      <c r="F107" s="107" t="s">
        <v>295</v>
      </c>
      <c r="G107" s="107" t="s">
        <v>59</v>
      </c>
      <c r="H107" s="107" t="s">
        <v>540</v>
      </c>
      <c r="I107" s="107" t="s">
        <v>60</v>
      </c>
      <c r="J107" s="107" t="s">
        <v>554</v>
      </c>
      <c r="K107" s="108">
        <v>612.03200000000004</v>
      </c>
    </row>
    <row r="108" spans="5:11" x14ac:dyDescent="0.25">
      <c r="E108" s="109">
        <v>2000</v>
      </c>
      <c r="F108" s="109" t="s">
        <v>302</v>
      </c>
      <c r="G108" s="109" t="s">
        <v>62</v>
      </c>
      <c r="H108" s="109" t="s">
        <v>540</v>
      </c>
      <c r="I108" s="109" t="s">
        <v>60</v>
      </c>
      <c r="J108" s="109" t="s">
        <v>725</v>
      </c>
      <c r="K108" s="110">
        <v>1048.846</v>
      </c>
    </row>
    <row r="109" spans="5:11" x14ac:dyDescent="0.25">
      <c r="E109" s="107">
        <v>2000</v>
      </c>
      <c r="F109" s="107" t="s">
        <v>304</v>
      </c>
      <c r="G109" s="107" t="s">
        <v>63</v>
      </c>
      <c r="H109" s="107" t="s">
        <v>12</v>
      </c>
      <c r="I109" s="107" t="s">
        <v>12</v>
      </c>
      <c r="J109" s="107" t="s">
        <v>725</v>
      </c>
      <c r="K109" s="108">
        <v>551.58199999999999</v>
      </c>
    </row>
    <row r="110" spans="5:11" x14ac:dyDescent="0.25">
      <c r="E110" s="109">
        <v>2001</v>
      </c>
      <c r="F110" s="109" t="s">
        <v>197</v>
      </c>
      <c r="G110" s="109" t="s">
        <v>198</v>
      </c>
      <c r="H110" s="109" t="s">
        <v>544</v>
      </c>
      <c r="I110" s="109" t="s">
        <v>17</v>
      </c>
      <c r="J110" s="109" t="s">
        <v>725</v>
      </c>
      <c r="K110" s="110">
        <v>1060.864</v>
      </c>
    </row>
    <row r="111" spans="5:11" x14ac:dyDescent="0.25">
      <c r="E111" s="107">
        <v>2001</v>
      </c>
      <c r="F111" s="107" t="s">
        <v>207</v>
      </c>
      <c r="G111" s="107" t="s">
        <v>20</v>
      </c>
      <c r="H111" s="107" t="s">
        <v>540</v>
      </c>
      <c r="I111" s="107" t="s">
        <v>21</v>
      </c>
      <c r="J111" s="107" t="s">
        <v>1</v>
      </c>
      <c r="K111" s="108">
        <v>12154.084999999999</v>
      </c>
    </row>
    <row r="112" spans="5:11" x14ac:dyDescent="0.25">
      <c r="E112" s="109">
        <v>2001</v>
      </c>
      <c r="F112" s="109" t="s">
        <v>218</v>
      </c>
      <c r="G112" s="109" t="s">
        <v>28</v>
      </c>
      <c r="H112" s="109" t="s">
        <v>544</v>
      </c>
      <c r="I112" s="109" t="s">
        <v>9</v>
      </c>
      <c r="J112" s="109" t="s">
        <v>1</v>
      </c>
      <c r="K112" s="110">
        <v>36634.932999999997</v>
      </c>
    </row>
    <row r="113" spans="5:11" x14ac:dyDescent="0.25">
      <c r="E113" s="107">
        <v>2001</v>
      </c>
      <c r="F113" s="107" t="s">
        <v>218</v>
      </c>
      <c r="G113" s="107" t="s">
        <v>28</v>
      </c>
      <c r="H113" s="107" t="s">
        <v>544</v>
      </c>
      <c r="I113" s="107" t="s">
        <v>9</v>
      </c>
      <c r="J113" s="107" t="s">
        <v>554</v>
      </c>
      <c r="K113" s="108">
        <v>4972.3</v>
      </c>
    </row>
    <row r="114" spans="5:11" x14ac:dyDescent="0.25">
      <c r="E114" s="109">
        <v>2001</v>
      </c>
      <c r="F114" s="109" t="s">
        <v>220</v>
      </c>
      <c r="G114" s="109" t="s">
        <v>29</v>
      </c>
      <c r="H114" s="109" t="s">
        <v>540</v>
      </c>
      <c r="I114" s="109" t="s">
        <v>30</v>
      </c>
      <c r="J114" s="109" t="s">
        <v>725</v>
      </c>
      <c r="K114" s="110">
        <v>1523.5709999999999</v>
      </c>
    </row>
    <row r="115" spans="5:11" x14ac:dyDescent="0.25">
      <c r="E115" s="107">
        <v>2001</v>
      </c>
      <c r="F115" s="107" t="s">
        <v>211</v>
      </c>
      <c r="G115" s="107" t="s">
        <v>23</v>
      </c>
      <c r="H115" s="107" t="s">
        <v>540</v>
      </c>
      <c r="I115" s="107" t="s">
        <v>24</v>
      </c>
      <c r="J115" s="107" t="s">
        <v>1</v>
      </c>
      <c r="K115" s="108">
        <v>16830.2669999998</v>
      </c>
    </row>
    <row r="116" spans="5:11" x14ac:dyDescent="0.25">
      <c r="E116" s="109">
        <v>2001</v>
      </c>
      <c r="F116" s="109" t="s">
        <v>211</v>
      </c>
      <c r="G116" s="109" t="s">
        <v>23</v>
      </c>
      <c r="H116" s="109" t="s">
        <v>540</v>
      </c>
      <c r="I116" s="109" t="s">
        <v>24</v>
      </c>
      <c r="J116" s="109" t="s">
        <v>554</v>
      </c>
      <c r="K116" s="110">
        <v>16830.2669999998</v>
      </c>
    </row>
    <row r="117" spans="5:11" x14ac:dyDescent="0.25">
      <c r="E117" s="107">
        <v>2001</v>
      </c>
      <c r="F117" s="107" t="s">
        <v>224</v>
      </c>
      <c r="G117" s="107" t="s">
        <v>32</v>
      </c>
      <c r="H117" s="107" t="s">
        <v>540</v>
      </c>
      <c r="I117" s="107" t="s">
        <v>33</v>
      </c>
      <c r="J117" s="107" t="s">
        <v>1</v>
      </c>
      <c r="K117" s="108">
        <v>2040.09</v>
      </c>
    </row>
    <row r="118" spans="5:11" x14ac:dyDescent="0.25">
      <c r="E118" s="109">
        <v>2001</v>
      </c>
      <c r="F118" s="109" t="s">
        <v>238</v>
      </c>
      <c r="G118" s="109" t="s">
        <v>239</v>
      </c>
      <c r="H118" s="109" t="s">
        <v>540</v>
      </c>
      <c r="I118" s="109" t="s">
        <v>33</v>
      </c>
      <c r="J118" s="109" t="s">
        <v>725</v>
      </c>
      <c r="K118" s="110">
        <v>3134.3339999999998</v>
      </c>
    </row>
    <row r="119" spans="5:11" x14ac:dyDescent="0.25">
      <c r="E119" s="107">
        <v>2001</v>
      </c>
      <c r="F119" s="107" t="s">
        <v>228</v>
      </c>
      <c r="G119" s="107" t="s">
        <v>229</v>
      </c>
      <c r="H119" s="107" t="s">
        <v>540</v>
      </c>
      <c r="I119" s="107" t="s">
        <v>33</v>
      </c>
      <c r="J119" s="107" t="s">
        <v>554</v>
      </c>
      <c r="K119" s="108">
        <v>38842.682000000001</v>
      </c>
    </row>
    <row r="120" spans="5:11" x14ac:dyDescent="0.25">
      <c r="E120" s="109">
        <v>2001</v>
      </c>
      <c r="F120" s="109" t="s">
        <v>407</v>
      </c>
      <c r="G120" s="109" t="s">
        <v>408</v>
      </c>
      <c r="H120" s="109" t="s">
        <v>540</v>
      </c>
      <c r="I120" s="109" t="s">
        <v>925</v>
      </c>
      <c r="J120" s="109" t="s">
        <v>1</v>
      </c>
      <c r="K120" s="110">
        <v>0</v>
      </c>
    </row>
    <row r="121" spans="5:11" x14ac:dyDescent="0.25">
      <c r="E121" s="107">
        <v>2001</v>
      </c>
      <c r="F121" s="107" t="s">
        <v>407</v>
      </c>
      <c r="G121" s="107" t="s">
        <v>408</v>
      </c>
      <c r="H121" s="107" t="s">
        <v>540</v>
      </c>
      <c r="I121" s="107" t="s">
        <v>925</v>
      </c>
      <c r="J121" s="107" t="s">
        <v>725</v>
      </c>
      <c r="K121" s="108">
        <v>0</v>
      </c>
    </row>
    <row r="122" spans="5:11" x14ac:dyDescent="0.25">
      <c r="E122" s="109">
        <v>2001</v>
      </c>
      <c r="F122" s="109" t="s">
        <v>243</v>
      </c>
      <c r="G122" s="109" t="s">
        <v>926</v>
      </c>
      <c r="H122" s="109" t="s">
        <v>12</v>
      </c>
      <c r="I122" s="109" t="s">
        <v>12</v>
      </c>
      <c r="J122" s="109" t="s">
        <v>1</v>
      </c>
      <c r="K122" s="110">
        <v>1264.288</v>
      </c>
    </row>
    <row r="123" spans="5:11" x14ac:dyDescent="0.25">
      <c r="E123" s="107">
        <v>2001</v>
      </c>
      <c r="F123" s="107" t="s">
        <v>245</v>
      </c>
      <c r="G123" s="107" t="s">
        <v>39</v>
      </c>
      <c r="H123" s="107" t="s">
        <v>12</v>
      </c>
      <c r="I123" s="107" t="s">
        <v>12</v>
      </c>
      <c r="J123" s="107" t="s">
        <v>725</v>
      </c>
      <c r="K123" s="108">
        <v>1667.866</v>
      </c>
    </row>
    <row r="124" spans="5:11" x14ac:dyDescent="0.25">
      <c r="E124" s="109">
        <v>2001</v>
      </c>
      <c r="F124" s="109" t="s">
        <v>254</v>
      </c>
      <c r="G124" s="109" t="s">
        <v>42</v>
      </c>
      <c r="H124" s="109" t="s">
        <v>12</v>
      </c>
      <c r="I124" s="109" t="s">
        <v>12</v>
      </c>
      <c r="J124" s="109" t="s">
        <v>725</v>
      </c>
      <c r="K124" s="110">
        <v>17.177</v>
      </c>
    </row>
    <row r="125" spans="5:11" x14ac:dyDescent="0.25">
      <c r="E125" s="107">
        <v>2001</v>
      </c>
      <c r="F125" s="107" t="s">
        <v>247</v>
      </c>
      <c r="G125" s="107" t="s">
        <v>40</v>
      </c>
      <c r="H125" s="107" t="s">
        <v>540</v>
      </c>
      <c r="I125" s="107" t="s">
        <v>27</v>
      </c>
      <c r="J125" s="107" t="s">
        <v>725</v>
      </c>
      <c r="K125" s="108">
        <v>7239.7019999999902</v>
      </c>
    </row>
    <row r="126" spans="5:11" x14ac:dyDescent="0.25">
      <c r="E126" s="109">
        <v>2001</v>
      </c>
      <c r="F126" s="109" t="s">
        <v>440</v>
      </c>
      <c r="G126" s="109" t="s">
        <v>123</v>
      </c>
      <c r="H126" s="109" t="s">
        <v>540</v>
      </c>
      <c r="I126" s="109" t="s">
        <v>24</v>
      </c>
      <c r="J126" s="109" t="s">
        <v>1</v>
      </c>
      <c r="K126" s="110">
        <v>0</v>
      </c>
    </row>
    <row r="127" spans="5:11" x14ac:dyDescent="0.25">
      <c r="E127" s="107">
        <v>2001</v>
      </c>
      <c r="F127" s="107" t="s">
        <v>442</v>
      </c>
      <c r="G127" s="107" t="s">
        <v>124</v>
      </c>
      <c r="H127" s="107" t="s">
        <v>544</v>
      </c>
      <c r="I127" s="107" t="s">
        <v>9</v>
      </c>
      <c r="J127" s="107" t="s">
        <v>554</v>
      </c>
      <c r="K127" s="108">
        <v>0</v>
      </c>
    </row>
    <row r="128" spans="5:11" x14ac:dyDescent="0.25">
      <c r="E128" s="109">
        <v>2001</v>
      </c>
      <c r="F128" s="109" t="s">
        <v>262</v>
      </c>
      <c r="G128" s="109" t="s">
        <v>46</v>
      </c>
      <c r="H128" s="109" t="s">
        <v>540</v>
      </c>
      <c r="I128" s="109" t="s">
        <v>47</v>
      </c>
      <c r="J128" s="109" t="s">
        <v>1</v>
      </c>
      <c r="K128" s="110">
        <v>378.03</v>
      </c>
    </row>
    <row r="129" spans="5:11" x14ac:dyDescent="0.25">
      <c r="E129" s="107">
        <v>2001</v>
      </c>
      <c r="F129" s="107" t="s">
        <v>262</v>
      </c>
      <c r="G129" s="107" t="s">
        <v>46</v>
      </c>
      <c r="H129" s="107" t="s">
        <v>540</v>
      </c>
      <c r="I129" s="107" t="s">
        <v>47</v>
      </c>
      <c r="J129" s="107" t="s">
        <v>725</v>
      </c>
      <c r="K129" s="108">
        <v>378.03</v>
      </c>
    </row>
    <row r="130" spans="5:11" x14ac:dyDescent="0.25">
      <c r="E130" s="109">
        <v>2001</v>
      </c>
      <c r="F130" s="109" t="s">
        <v>264</v>
      </c>
      <c r="G130" s="109" t="s">
        <v>48</v>
      </c>
      <c r="H130" s="109" t="s">
        <v>542</v>
      </c>
      <c r="I130" s="109" t="s">
        <v>16</v>
      </c>
      <c r="J130" s="109" t="s">
        <v>725</v>
      </c>
      <c r="K130" s="110">
        <v>571.65200000000004</v>
      </c>
    </row>
    <row r="131" spans="5:11" x14ac:dyDescent="0.25">
      <c r="E131" s="107">
        <v>2001</v>
      </c>
      <c r="F131" s="107" t="s">
        <v>462</v>
      </c>
      <c r="G131" s="107" t="s">
        <v>134</v>
      </c>
      <c r="H131" s="107" t="s">
        <v>544</v>
      </c>
      <c r="I131" s="107" t="s">
        <v>9</v>
      </c>
      <c r="J131" s="107" t="s">
        <v>554</v>
      </c>
      <c r="K131" s="108">
        <v>0</v>
      </c>
    </row>
    <row r="132" spans="5:11" x14ac:dyDescent="0.25">
      <c r="E132" s="109">
        <v>2001</v>
      </c>
      <c r="F132" s="109" t="s">
        <v>270</v>
      </c>
      <c r="G132" s="109" t="s">
        <v>51</v>
      </c>
      <c r="H132" s="109" t="s">
        <v>540</v>
      </c>
      <c r="I132" s="109" t="s">
        <v>30</v>
      </c>
      <c r="J132" s="109" t="s">
        <v>554</v>
      </c>
      <c r="K132" s="110">
        <v>1515.8219999999999</v>
      </c>
    </row>
    <row r="133" spans="5:11" x14ac:dyDescent="0.25">
      <c r="E133" s="107">
        <v>2001</v>
      </c>
      <c r="F133" s="107" t="s">
        <v>276</v>
      </c>
      <c r="G133" s="107" t="s">
        <v>54</v>
      </c>
      <c r="H133" s="107" t="s">
        <v>540</v>
      </c>
      <c r="I133" s="107" t="s">
        <v>47</v>
      </c>
      <c r="J133" s="107" t="s">
        <v>1</v>
      </c>
      <c r="K133" s="108">
        <v>1666.3510000000001</v>
      </c>
    </row>
    <row r="134" spans="5:11" x14ac:dyDescent="0.25">
      <c r="E134" s="109">
        <v>2001</v>
      </c>
      <c r="F134" s="109" t="s">
        <v>274</v>
      </c>
      <c r="G134" s="109" t="s">
        <v>53</v>
      </c>
      <c r="H134" s="109" t="s">
        <v>542</v>
      </c>
      <c r="I134" s="109" t="s">
        <v>16</v>
      </c>
      <c r="J134" s="109" t="s">
        <v>554</v>
      </c>
      <c r="K134" s="110">
        <v>8123</v>
      </c>
    </row>
    <row r="135" spans="5:11" x14ac:dyDescent="0.25">
      <c r="E135" s="107">
        <v>2001</v>
      </c>
      <c r="F135" s="107" t="s">
        <v>274</v>
      </c>
      <c r="G135" s="107" t="s">
        <v>53</v>
      </c>
      <c r="H135" s="107" t="s">
        <v>542</v>
      </c>
      <c r="I135" s="107" t="s">
        <v>16</v>
      </c>
      <c r="J135" s="107" t="s">
        <v>725</v>
      </c>
      <c r="K135" s="108">
        <v>148</v>
      </c>
    </row>
    <row r="136" spans="5:11" x14ac:dyDescent="0.25">
      <c r="E136" s="109">
        <v>2001</v>
      </c>
      <c r="F136" s="109" t="s">
        <v>295</v>
      </c>
      <c r="G136" s="109" t="s">
        <v>59</v>
      </c>
      <c r="H136" s="109" t="s">
        <v>540</v>
      </c>
      <c r="I136" s="109" t="s">
        <v>60</v>
      </c>
      <c r="J136" s="109" t="s">
        <v>1</v>
      </c>
      <c r="K136" s="110">
        <v>573.61099999999999</v>
      </c>
    </row>
    <row r="137" spans="5:11" x14ac:dyDescent="0.25">
      <c r="E137" s="107">
        <v>2001</v>
      </c>
      <c r="F137" s="107" t="s">
        <v>506</v>
      </c>
      <c r="G137" s="107" t="s">
        <v>153</v>
      </c>
      <c r="H137" s="107" t="s">
        <v>544</v>
      </c>
      <c r="I137" s="107" t="s">
        <v>17</v>
      </c>
      <c r="J137" s="107" t="s">
        <v>1</v>
      </c>
      <c r="K137" s="108">
        <v>0</v>
      </c>
    </row>
    <row r="138" spans="5:11" x14ac:dyDescent="0.25">
      <c r="E138" s="109">
        <v>2001</v>
      </c>
      <c r="F138" s="109" t="s">
        <v>520</v>
      </c>
      <c r="G138" s="109" t="s">
        <v>927</v>
      </c>
      <c r="H138" s="109" t="s">
        <v>540</v>
      </c>
      <c r="I138" s="109" t="s">
        <v>30</v>
      </c>
      <c r="J138" s="109" t="s">
        <v>554</v>
      </c>
      <c r="K138" s="110">
        <v>0</v>
      </c>
    </row>
    <row r="139" spans="5:11" x14ac:dyDescent="0.25">
      <c r="E139" s="107">
        <v>2001</v>
      </c>
      <c r="F139" s="107" t="s">
        <v>304</v>
      </c>
      <c r="G139" s="107" t="s">
        <v>63</v>
      </c>
      <c r="H139" s="107" t="s">
        <v>12</v>
      </c>
      <c r="I139" s="107" t="s">
        <v>12</v>
      </c>
      <c r="J139" s="107" t="s">
        <v>1</v>
      </c>
      <c r="K139" s="108">
        <v>500.24</v>
      </c>
    </row>
    <row r="140" spans="5:11" x14ac:dyDescent="0.25">
      <c r="E140" s="109">
        <v>2001</v>
      </c>
      <c r="F140" s="109" t="s">
        <v>528</v>
      </c>
      <c r="G140" s="109" t="s">
        <v>160</v>
      </c>
      <c r="H140" s="109" t="s">
        <v>540</v>
      </c>
      <c r="I140" s="109" t="s">
        <v>21</v>
      </c>
      <c r="J140" s="109" t="s">
        <v>554</v>
      </c>
      <c r="K140" s="110">
        <v>0</v>
      </c>
    </row>
    <row r="141" spans="5:11" x14ac:dyDescent="0.25">
      <c r="E141" s="107">
        <v>2000</v>
      </c>
      <c r="F141" s="107" t="s">
        <v>280</v>
      </c>
      <c r="G141" s="107" t="s">
        <v>281</v>
      </c>
      <c r="H141" s="107" t="s">
        <v>540</v>
      </c>
      <c r="I141" s="107" t="s">
        <v>33</v>
      </c>
      <c r="J141" s="107" t="s">
        <v>1</v>
      </c>
      <c r="K141" s="108">
        <v>437.74299999999897</v>
      </c>
    </row>
    <row r="142" spans="5:11" x14ac:dyDescent="0.25">
      <c r="E142" s="109">
        <v>2000</v>
      </c>
      <c r="F142" s="109" t="s">
        <v>283</v>
      </c>
      <c r="G142" s="109" t="s">
        <v>284</v>
      </c>
      <c r="H142" s="109" t="s">
        <v>540</v>
      </c>
      <c r="I142" s="109" t="s">
        <v>33</v>
      </c>
      <c r="J142" s="109" t="s">
        <v>725</v>
      </c>
      <c r="K142" s="110">
        <v>219.64599999999999</v>
      </c>
    </row>
    <row r="143" spans="5:11" x14ac:dyDescent="0.25">
      <c r="E143" s="107">
        <v>2000</v>
      </c>
      <c r="F143" s="107" t="s">
        <v>192</v>
      </c>
      <c r="G143" s="107" t="s">
        <v>14</v>
      </c>
      <c r="H143" s="107" t="s">
        <v>540</v>
      </c>
      <c r="I143" s="107" t="s">
        <v>925</v>
      </c>
      <c r="J143" s="107" t="s">
        <v>554</v>
      </c>
      <c r="K143" s="108">
        <v>815.69299999999998</v>
      </c>
    </row>
    <row r="144" spans="5:11" x14ac:dyDescent="0.25">
      <c r="E144" s="109">
        <v>2000</v>
      </c>
      <c r="F144" s="109" t="s">
        <v>200</v>
      </c>
      <c r="G144" s="109" t="s">
        <v>18</v>
      </c>
      <c r="H144" s="109" t="s">
        <v>542</v>
      </c>
      <c r="I144" s="109" t="s">
        <v>16</v>
      </c>
      <c r="J144" s="109" t="s">
        <v>554</v>
      </c>
      <c r="K144" s="110">
        <v>2041.9</v>
      </c>
    </row>
    <row r="145" spans="5:11" x14ac:dyDescent="0.25">
      <c r="E145" s="107">
        <v>2000</v>
      </c>
      <c r="F145" s="107" t="s">
        <v>202</v>
      </c>
      <c r="G145" s="107" t="s">
        <v>19</v>
      </c>
      <c r="H145" s="107" t="s">
        <v>544</v>
      </c>
      <c r="I145" s="107" t="s">
        <v>17</v>
      </c>
      <c r="J145" s="107" t="s">
        <v>1</v>
      </c>
      <c r="K145" s="108">
        <v>4435.78</v>
      </c>
    </row>
    <row r="146" spans="5:11" x14ac:dyDescent="0.25">
      <c r="E146" s="109">
        <v>2000</v>
      </c>
      <c r="F146" s="109" t="s">
        <v>209</v>
      </c>
      <c r="G146" s="109" t="s">
        <v>22</v>
      </c>
      <c r="H146" s="109" t="s">
        <v>544</v>
      </c>
      <c r="I146" s="109" t="s">
        <v>9</v>
      </c>
      <c r="J146" s="109" t="s">
        <v>725</v>
      </c>
      <c r="K146" s="110">
        <v>289.54899999999998</v>
      </c>
    </row>
    <row r="147" spans="5:11" x14ac:dyDescent="0.25">
      <c r="E147" s="107">
        <v>2000</v>
      </c>
      <c r="F147" s="107" t="s">
        <v>218</v>
      </c>
      <c r="G147" s="107" t="s">
        <v>28</v>
      </c>
      <c r="H147" s="107" t="s">
        <v>544</v>
      </c>
      <c r="I147" s="107" t="s">
        <v>9</v>
      </c>
      <c r="J147" s="107" t="s">
        <v>554</v>
      </c>
      <c r="K147" s="108">
        <v>3929.0790000000002</v>
      </c>
    </row>
    <row r="148" spans="5:11" x14ac:dyDescent="0.25">
      <c r="E148" s="109">
        <v>2000</v>
      </c>
      <c r="F148" s="109" t="s">
        <v>220</v>
      </c>
      <c r="G148" s="109" t="s">
        <v>29</v>
      </c>
      <c r="H148" s="109" t="s">
        <v>540</v>
      </c>
      <c r="I148" s="109" t="s">
        <v>30</v>
      </c>
      <c r="J148" s="109" t="s">
        <v>554</v>
      </c>
      <c r="K148" s="110">
        <v>3.0910000000000002</v>
      </c>
    </row>
    <row r="149" spans="5:11" x14ac:dyDescent="0.25">
      <c r="E149" s="107">
        <v>2000</v>
      </c>
      <c r="F149" s="107" t="s">
        <v>211</v>
      </c>
      <c r="G149" s="107" t="s">
        <v>23</v>
      </c>
      <c r="H149" s="107" t="s">
        <v>540</v>
      </c>
      <c r="I149" s="107" t="s">
        <v>24</v>
      </c>
      <c r="J149" s="107" t="s">
        <v>554</v>
      </c>
      <c r="K149" s="108">
        <v>16900.9570000003</v>
      </c>
    </row>
    <row r="150" spans="5:11" x14ac:dyDescent="0.25">
      <c r="E150" s="109">
        <v>2000</v>
      </c>
      <c r="F150" s="109" t="s">
        <v>211</v>
      </c>
      <c r="G150" s="109" t="s">
        <v>23</v>
      </c>
      <c r="H150" s="109" t="s">
        <v>540</v>
      </c>
      <c r="I150" s="109" t="s">
        <v>24</v>
      </c>
      <c r="J150" s="109" t="s">
        <v>725</v>
      </c>
      <c r="K150" s="110">
        <v>12785.122000000099</v>
      </c>
    </row>
    <row r="151" spans="5:11" x14ac:dyDescent="0.25">
      <c r="E151" s="107">
        <v>2000</v>
      </c>
      <c r="F151" s="107" t="s">
        <v>226</v>
      </c>
      <c r="G151" s="107" t="s">
        <v>34</v>
      </c>
      <c r="H151" s="107" t="s">
        <v>540</v>
      </c>
      <c r="I151" s="107" t="s">
        <v>925</v>
      </c>
      <c r="J151" s="107" t="s">
        <v>554</v>
      </c>
      <c r="K151" s="108">
        <v>574.82899999999995</v>
      </c>
    </row>
    <row r="152" spans="5:11" x14ac:dyDescent="0.25">
      <c r="E152" s="109">
        <v>2000</v>
      </c>
      <c r="F152" s="109" t="s">
        <v>228</v>
      </c>
      <c r="G152" s="109" t="s">
        <v>229</v>
      </c>
      <c r="H152" s="109" t="s">
        <v>540</v>
      </c>
      <c r="I152" s="109" t="s">
        <v>33</v>
      </c>
      <c r="J152" s="109" t="s">
        <v>1</v>
      </c>
      <c r="K152" s="110">
        <v>35614.799999999901</v>
      </c>
    </row>
    <row r="153" spans="5:11" x14ac:dyDescent="0.25">
      <c r="E153" s="107">
        <v>2000</v>
      </c>
      <c r="F153" s="107" t="s">
        <v>241</v>
      </c>
      <c r="G153" s="107" t="s">
        <v>37</v>
      </c>
      <c r="H153" s="107" t="s">
        <v>540</v>
      </c>
      <c r="I153" s="107" t="s">
        <v>24</v>
      </c>
      <c r="J153" s="107" t="s">
        <v>554</v>
      </c>
      <c r="K153" s="108">
        <v>1973.0640000000001</v>
      </c>
    </row>
    <row r="154" spans="5:11" x14ac:dyDescent="0.25">
      <c r="E154" s="109">
        <v>2000</v>
      </c>
      <c r="F154" s="109" t="s">
        <v>407</v>
      </c>
      <c r="G154" s="109" t="s">
        <v>408</v>
      </c>
      <c r="H154" s="109" t="s">
        <v>540</v>
      </c>
      <c r="I154" s="109" t="s">
        <v>925</v>
      </c>
      <c r="J154" s="109" t="s">
        <v>554</v>
      </c>
      <c r="K154" s="110">
        <v>0</v>
      </c>
    </row>
    <row r="155" spans="5:11" x14ac:dyDescent="0.25">
      <c r="E155" s="107">
        <v>2000</v>
      </c>
      <c r="F155" s="107" t="s">
        <v>245</v>
      </c>
      <c r="G155" s="107" t="s">
        <v>39</v>
      </c>
      <c r="H155" s="107" t="s">
        <v>12</v>
      </c>
      <c r="I155" s="107" t="s">
        <v>12</v>
      </c>
      <c r="J155" s="107" t="s">
        <v>1</v>
      </c>
      <c r="K155" s="108">
        <v>2236.4169999999999</v>
      </c>
    </row>
    <row r="156" spans="5:11" x14ac:dyDescent="0.25">
      <c r="E156" s="109">
        <v>2000</v>
      </c>
      <c r="F156" s="109" t="s">
        <v>254</v>
      </c>
      <c r="G156" s="109" t="s">
        <v>42</v>
      </c>
      <c r="H156" s="109" t="s">
        <v>12</v>
      </c>
      <c r="I156" s="109" t="s">
        <v>12</v>
      </c>
      <c r="J156" s="109" t="s">
        <v>725</v>
      </c>
      <c r="K156" s="110">
        <v>18.091000000000001</v>
      </c>
    </row>
    <row r="157" spans="5:11" x14ac:dyDescent="0.25">
      <c r="E157" s="107">
        <v>2000</v>
      </c>
      <c r="F157" s="107" t="s">
        <v>247</v>
      </c>
      <c r="G157" s="107" t="s">
        <v>40</v>
      </c>
      <c r="H157" s="107" t="s">
        <v>540</v>
      </c>
      <c r="I157" s="107" t="s">
        <v>27</v>
      </c>
      <c r="J157" s="107" t="s">
        <v>554</v>
      </c>
      <c r="K157" s="108">
        <v>23491.9909999999</v>
      </c>
    </row>
    <row r="158" spans="5:11" x14ac:dyDescent="0.25">
      <c r="E158" s="109">
        <v>2000</v>
      </c>
      <c r="F158" s="109" t="s">
        <v>252</v>
      </c>
      <c r="G158" s="109" t="s">
        <v>41</v>
      </c>
      <c r="H158" s="109" t="s">
        <v>540</v>
      </c>
      <c r="I158" s="109" t="s">
        <v>21</v>
      </c>
      <c r="J158" s="109" t="s">
        <v>554</v>
      </c>
      <c r="K158" s="110">
        <v>38041.845999999998</v>
      </c>
    </row>
    <row r="159" spans="5:11" x14ac:dyDescent="0.25">
      <c r="E159" s="107">
        <v>2000</v>
      </c>
      <c r="F159" s="107" t="s">
        <v>432</v>
      </c>
      <c r="G159" s="107" t="s">
        <v>119</v>
      </c>
      <c r="H159" s="107" t="s">
        <v>540</v>
      </c>
      <c r="I159" s="107" t="s">
        <v>925</v>
      </c>
      <c r="J159" s="107" t="s">
        <v>554</v>
      </c>
      <c r="K159" s="108">
        <v>0</v>
      </c>
    </row>
    <row r="160" spans="5:11" x14ac:dyDescent="0.25">
      <c r="E160" s="109">
        <v>2000</v>
      </c>
      <c r="F160" s="109" t="s">
        <v>260</v>
      </c>
      <c r="G160" s="109" t="s">
        <v>45</v>
      </c>
      <c r="H160" s="109" t="s">
        <v>542</v>
      </c>
      <c r="I160" s="109" t="s">
        <v>26</v>
      </c>
      <c r="J160" s="109" t="s">
        <v>1</v>
      </c>
      <c r="K160" s="110">
        <v>13338.742</v>
      </c>
    </row>
    <row r="161" spans="5:11" x14ac:dyDescent="0.25">
      <c r="E161" s="107">
        <v>2000</v>
      </c>
      <c r="F161" s="107" t="s">
        <v>290</v>
      </c>
      <c r="G161" s="107" t="s">
        <v>291</v>
      </c>
      <c r="H161" s="107" t="s">
        <v>544</v>
      </c>
      <c r="I161" s="107" t="s">
        <v>17</v>
      </c>
      <c r="J161" s="107" t="s">
        <v>725</v>
      </c>
      <c r="K161" s="108">
        <v>741.52200000000005</v>
      </c>
    </row>
    <row r="162" spans="5:11" x14ac:dyDescent="0.25">
      <c r="E162" s="109">
        <v>2000</v>
      </c>
      <c r="F162" s="109" t="s">
        <v>302</v>
      </c>
      <c r="G162" s="109" t="s">
        <v>62</v>
      </c>
      <c r="H162" s="109" t="s">
        <v>540</v>
      </c>
      <c r="I162" s="109" t="s">
        <v>60</v>
      </c>
      <c r="J162" s="109" t="s">
        <v>1</v>
      </c>
      <c r="K162" s="110">
        <v>1048.846</v>
      </c>
    </row>
    <row r="163" spans="5:11" x14ac:dyDescent="0.25">
      <c r="E163" s="107">
        <v>2001</v>
      </c>
      <c r="F163" s="107" t="s">
        <v>280</v>
      </c>
      <c r="G163" s="107" t="s">
        <v>281</v>
      </c>
      <c r="H163" s="107" t="s">
        <v>540</v>
      </c>
      <c r="I163" s="107" t="s">
        <v>33</v>
      </c>
      <c r="J163" s="107" t="s">
        <v>1</v>
      </c>
      <c r="K163" s="108">
        <v>1915.9670000000001</v>
      </c>
    </row>
    <row r="164" spans="5:11" x14ac:dyDescent="0.25">
      <c r="E164" s="109">
        <v>2001</v>
      </c>
      <c r="F164" s="109" t="s">
        <v>444</v>
      </c>
      <c r="G164" s="109" t="s">
        <v>125</v>
      </c>
      <c r="H164" s="109" t="s">
        <v>542</v>
      </c>
      <c r="I164" s="109" t="s">
        <v>26</v>
      </c>
      <c r="J164" s="109" t="s">
        <v>1</v>
      </c>
      <c r="K164" s="110">
        <v>0</v>
      </c>
    </row>
    <row r="165" spans="5:11" x14ac:dyDescent="0.25">
      <c r="E165" s="107">
        <v>2001</v>
      </c>
      <c r="F165" s="107" t="s">
        <v>204</v>
      </c>
      <c r="G165" s="107" t="s">
        <v>205</v>
      </c>
      <c r="H165" s="107" t="s">
        <v>544</v>
      </c>
      <c r="I165" s="107" t="s">
        <v>9</v>
      </c>
      <c r="J165" s="107" t="s">
        <v>725</v>
      </c>
      <c r="K165" s="108">
        <v>992.31899999999996</v>
      </c>
    </row>
    <row r="166" spans="5:11" x14ac:dyDescent="0.25">
      <c r="E166" s="109">
        <v>2001</v>
      </c>
      <c r="F166" s="109" t="s">
        <v>202</v>
      </c>
      <c r="G166" s="109" t="s">
        <v>19</v>
      </c>
      <c r="H166" s="109" t="s">
        <v>544</v>
      </c>
      <c r="I166" s="109" t="s">
        <v>17</v>
      </c>
      <c r="J166" s="109" t="s">
        <v>1</v>
      </c>
      <c r="K166" s="110">
        <v>7880.232</v>
      </c>
    </row>
    <row r="167" spans="5:11" x14ac:dyDescent="0.25">
      <c r="E167" s="107">
        <v>2001</v>
      </c>
      <c r="F167" s="107" t="s">
        <v>209</v>
      </c>
      <c r="G167" s="107" t="s">
        <v>22</v>
      </c>
      <c r="H167" s="107" t="s">
        <v>544</v>
      </c>
      <c r="I167" s="107" t="s">
        <v>9</v>
      </c>
      <c r="J167" s="107" t="s">
        <v>554</v>
      </c>
      <c r="K167" s="108">
        <v>829.08199999999999</v>
      </c>
    </row>
    <row r="168" spans="5:11" x14ac:dyDescent="0.25">
      <c r="E168" s="109">
        <v>2001</v>
      </c>
      <c r="F168" s="109" t="s">
        <v>209</v>
      </c>
      <c r="G168" s="109" t="s">
        <v>22</v>
      </c>
      <c r="H168" s="109" t="s">
        <v>544</v>
      </c>
      <c r="I168" s="109" t="s">
        <v>9</v>
      </c>
      <c r="J168" s="109" t="s">
        <v>725</v>
      </c>
      <c r="K168" s="110">
        <v>271.82400000000001</v>
      </c>
    </row>
    <row r="169" spans="5:11" x14ac:dyDescent="0.25">
      <c r="E169" s="107">
        <v>2001</v>
      </c>
      <c r="F169" s="107" t="s">
        <v>372</v>
      </c>
      <c r="G169" s="107" t="s">
        <v>95</v>
      </c>
      <c r="H169" s="107" t="s">
        <v>540</v>
      </c>
      <c r="I169" s="107" t="s">
        <v>30</v>
      </c>
      <c r="J169" s="107" t="s">
        <v>554</v>
      </c>
      <c r="K169" s="108">
        <v>0</v>
      </c>
    </row>
    <row r="170" spans="5:11" x14ac:dyDescent="0.25">
      <c r="E170" s="109">
        <v>2001</v>
      </c>
      <c r="F170" s="109" t="s">
        <v>372</v>
      </c>
      <c r="G170" s="109" t="s">
        <v>95</v>
      </c>
      <c r="H170" s="109" t="s">
        <v>540</v>
      </c>
      <c r="I170" s="109" t="s">
        <v>30</v>
      </c>
      <c r="J170" s="109" t="s">
        <v>725</v>
      </c>
      <c r="K170" s="110">
        <v>0</v>
      </c>
    </row>
    <row r="171" spans="5:11" x14ac:dyDescent="0.25">
      <c r="E171" s="107">
        <v>2001</v>
      </c>
      <c r="F171" s="107" t="s">
        <v>213</v>
      </c>
      <c r="G171" s="107" t="s">
        <v>25</v>
      </c>
      <c r="H171" s="107" t="s">
        <v>542</v>
      </c>
      <c r="I171" s="107" t="s">
        <v>26</v>
      </c>
      <c r="J171" s="107" t="s">
        <v>1</v>
      </c>
      <c r="K171" s="108">
        <v>193.91800000000001</v>
      </c>
    </row>
    <row r="172" spans="5:11" x14ac:dyDescent="0.25">
      <c r="E172" s="109">
        <v>2002</v>
      </c>
      <c r="F172" s="109" t="s">
        <v>280</v>
      </c>
      <c r="G172" s="109" t="s">
        <v>281</v>
      </c>
      <c r="H172" s="109" t="s">
        <v>540</v>
      </c>
      <c r="I172" s="109" t="s">
        <v>33</v>
      </c>
      <c r="J172" s="109" t="s">
        <v>1</v>
      </c>
      <c r="K172" s="110">
        <v>1761.9269999999999</v>
      </c>
    </row>
    <row r="173" spans="5:11" x14ac:dyDescent="0.25">
      <c r="E173" s="107">
        <v>2002</v>
      </c>
      <c r="F173" s="107" t="s">
        <v>283</v>
      </c>
      <c r="G173" s="107" t="s">
        <v>284</v>
      </c>
      <c r="H173" s="107" t="s">
        <v>540</v>
      </c>
      <c r="I173" s="107" t="s">
        <v>33</v>
      </c>
      <c r="J173" s="107" t="s">
        <v>725</v>
      </c>
      <c r="K173" s="108">
        <v>233.29300000000001</v>
      </c>
    </row>
    <row r="174" spans="5:11" x14ac:dyDescent="0.25">
      <c r="E174" s="109">
        <v>2002</v>
      </c>
      <c r="F174" s="109" t="s">
        <v>314</v>
      </c>
      <c r="G174" s="109" t="s">
        <v>69</v>
      </c>
      <c r="H174" s="109" t="s">
        <v>544</v>
      </c>
      <c r="I174" s="109" t="s">
        <v>17</v>
      </c>
      <c r="J174" s="109" t="s">
        <v>554</v>
      </c>
      <c r="K174" s="110">
        <v>0</v>
      </c>
    </row>
    <row r="175" spans="5:11" x14ac:dyDescent="0.25">
      <c r="E175" s="107">
        <v>2002</v>
      </c>
      <c r="F175" s="107" t="s">
        <v>195</v>
      </c>
      <c r="G175" s="107" t="s">
        <v>15</v>
      </c>
      <c r="H175" s="107" t="s">
        <v>540</v>
      </c>
      <c r="I175" s="107" t="s">
        <v>16</v>
      </c>
      <c r="J175" s="107" t="s">
        <v>725</v>
      </c>
      <c r="K175" s="108">
        <v>1049.0129999999999</v>
      </c>
    </row>
    <row r="176" spans="5:11" x14ac:dyDescent="0.25">
      <c r="E176" s="109">
        <v>2002</v>
      </c>
      <c r="F176" s="109" t="s">
        <v>928</v>
      </c>
      <c r="G176" s="109" t="s">
        <v>929</v>
      </c>
      <c r="H176" s="109" t="s">
        <v>544</v>
      </c>
      <c r="I176" s="109" t="s">
        <v>17</v>
      </c>
      <c r="J176" s="109" t="s">
        <v>725</v>
      </c>
      <c r="K176" s="110">
        <v>0</v>
      </c>
    </row>
    <row r="177" spans="5:11" x14ac:dyDescent="0.25">
      <c r="E177" s="107">
        <v>2002</v>
      </c>
      <c r="F177" s="107" t="s">
        <v>204</v>
      </c>
      <c r="G177" s="107" t="s">
        <v>205</v>
      </c>
      <c r="H177" s="107" t="s">
        <v>544</v>
      </c>
      <c r="I177" s="107" t="s">
        <v>9</v>
      </c>
      <c r="J177" s="107" t="s">
        <v>1</v>
      </c>
      <c r="K177" s="108">
        <v>1479.1959999999999</v>
      </c>
    </row>
    <row r="178" spans="5:11" x14ac:dyDescent="0.25">
      <c r="E178" s="109">
        <v>2002</v>
      </c>
      <c r="F178" s="109" t="s">
        <v>197</v>
      </c>
      <c r="G178" s="109" t="s">
        <v>198</v>
      </c>
      <c r="H178" s="109" t="s">
        <v>544</v>
      </c>
      <c r="I178" s="109" t="s">
        <v>17</v>
      </c>
      <c r="J178" s="109" t="s">
        <v>1</v>
      </c>
      <c r="K178" s="110">
        <v>1084.502</v>
      </c>
    </row>
    <row r="179" spans="5:11" x14ac:dyDescent="0.25">
      <c r="E179" s="107">
        <v>2002</v>
      </c>
      <c r="F179" s="107" t="s">
        <v>207</v>
      </c>
      <c r="G179" s="107" t="s">
        <v>20</v>
      </c>
      <c r="H179" s="107" t="s">
        <v>540</v>
      </c>
      <c r="I179" s="107" t="s">
        <v>21</v>
      </c>
      <c r="J179" s="107" t="s">
        <v>1</v>
      </c>
      <c r="K179" s="108">
        <v>12769.076999999999</v>
      </c>
    </row>
    <row r="180" spans="5:11" x14ac:dyDescent="0.25">
      <c r="E180" s="109">
        <v>2002</v>
      </c>
      <c r="F180" s="109" t="s">
        <v>370</v>
      </c>
      <c r="G180" s="109" t="s">
        <v>94</v>
      </c>
      <c r="H180" s="109" t="s">
        <v>540</v>
      </c>
      <c r="I180" s="109" t="s">
        <v>30</v>
      </c>
      <c r="J180" s="109" t="s">
        <v>1</v>
      </c>
      <c r="K180" s="110">
        <v>0</v>
      </c>
    </row>
    <row r="181" spans="5:11" x14ac:dyDescent="0.25">
      <c r="E181" s="107">
        <v>2002</v>
      </c>
      <c r="F181" s="107" t="s">
        <v>215</v>
      </c>
      <c r="G181" s="107" t="s">
        <v>216</v>
      </c>
      <c r="H181" s="107" t="s">
        <v>540</v>
      </c>
      <c r="I181" s="107" t="s">
        <v>27</v>
      </c>
      <c r="J181" s="107" t="s">
        <v>554</v>
      </c>
      <c r="K181" s="108">
        <v>827.298</v>
      </c>
    </row>
    <row r="182" spans="5:11" x14ac:dyDescent="0.25">
      <c r="E182" s="109">
        <v>2002</v>
      </c>
      <c r="F182" s="109" t="s">
        <v>211</v>
      </c>
      <c r="G182" s="109" t="s">
        <v>23</v>
      </c>
      <c r="H182" s="109" t="s">
        <v>540</v>
      </c>
      <c r="I182" s="109" t="s">
        <v>24</v>
      </c>
      <c r="J182" s="109" t="s">
        <v>1</v>
      </c>
      <c r="K182" s="110">
        <v>15360.1679999999</v>
      </c>
    </row>
    <row r="183" spans="5:11" x14ac:dyDescent="0.25">
      <c r="E183" s="107">
        <v>2002</v>
      </c>
      <c r="F183" s="107" t="s">
        <v>224</v>
      </c>
      <c r="G183" s="107" t="s">
        <v>32</v>
      </c>
      <c r="H183" s="107" t="s">
        <v>540</v>
      </c>
      <c r="I183" s="107" t="s">
        <v>33</v>
      </c>
      <c r="J183" s="107" t="s">
        <v>554</v>
      </c>
      <c r="K183" s="108">
        <v>1811.7360000000001</v>
      </c>
    </row>
    <row r="184" spans="5:11" x14ac:dyDescent="0.25">
      <c r="E184" s="109">
        <v>2002</v>
      </c>
      <c r="F184" s="109" t="s">
        <v>224</v>
      </c>
      <c r="G184" s="109" t="s">
        <v>32</v>
      </c>
      <c r="H184" s="109" t="s">
        <v>540</v>
      </c>
      <c r="I184" s="109" t="s">
        <v>33</v>
      </c>
      <c r="J184" s="109" t="s">
        <v>725</v>
      </c>
      <c r="K184" s="110">
        <v>453.40100000000001</v>
      </c>
    </row>
    <row r="185" spans="5:11" x14ac:dyDescent="0.25">
      <c r="E185" s="107">
        <v>2002</v>
      </c>
      <c r="F185" s="107" t="s">
        <v>226</v>
      </c>
      <c r="G185" s="107" t="s">
        <v>34</v>
      </c>
      <c r="H185" s="107" t="s">
        <v>540</v>
      </c>
      <c r="I185" s="107" t="s">
        <v>925</v>
      </c>
      <c r="J185" s="107" t="s">
        <v>1</v>
      </c>
      <c r="K185" s="108">
        <v>189.18199999999999</v>
      </c>
    </row>
    <row r="186" spans="5:11" x14ac:dyDescent="0.25">
      <c r="E186" s="109">
        <v>2002</v>
      </c>
      <c r="F186" s="109" t="s">
        <v>226</v>
      </c>
      <c r="G186" s="109" t="s">
        <v>34</v>
      </c>
      <c r="H186" s="109" t="s">
        <v>540</v>
      </c>
      <c r="I186" s="109" t="s">
        <v>925</v>
      </c>
      <c r="J186" s="109" t="s">
        <v>725</v>
      </c>
      <c r="K186" s="110">
        <v>189.18199999999999</v>
      </c>
    </row>
    <row r="187" spans="5:11" x14ac:dyDescent="0.25">
      <c r="E187" s="107">
        <v>2002</v>
      </c>
      <c r="F187" s="107" t="s">
        <v>234</v>
      </c>
      <c r="G187" s="107" t="s">
        <v>35</v>
      </c>
      <c r="H187" s="107" t="s">
        <v>540</v>
      </c>
      <c r="I187" s="107" t="s">
        <v>27</v>
      </c>
      <c r="J187" s="107" t="s">
        <v>1</v>
      </c>
      <c r="K187" s="108">
        <v>1846.874</v>
      </c>
    </row>
    <row r="188" spans="5:11" x14ac:dyDescent="0.25">
      <c r="E188" s="109">
        <v>2002</v>
      </c>
      <c r="F188" s="109" t="s">
        <v>234</v>
      </c>
      <c r="G188" s="109" t="s">
        <v>35</v>
      </c>
      <c r="H188" s="109" t="s">
        <v>540</v>
      </c>
      <c r="I188" s="109" t="s">
        <v>27</v>
      </c>
      <c r="J188" s="109" t="s">
        <v>554</v>
      </c>
      <c r="K188" s="110">
        <v>1846.874</v>
      </c>
    </row>
    <row r="189" spans="5:11" x14ac:dyDescent="0.25">
      <c r="E189" s="107">
        <v>2002</v>
      </c>
      <c r="F189" s="107" t="s">
        <v>234</v>
      </c>
      <c r="G189" s="107" t="s">
        <v>35</v>
      </c>
      <c r="H189" s="107" t="s">
        <v>540</v>
      </c>
      <c r="I189" s="107" t="s">
        <v>27</v>
      </c>
      <c r="J189" s="107" t="s">
        <v>725</v>
      </c>
      <c r="K189" s="108">
        <v>1858.5139999999999</v>
      </c>
    </row>
    <row r="190" spans="5:11" x14ac:dyDescent="0.25">
      <c r="E190" s="109">
        <v>2002</v>
      </c>
      <c r="F190" s="109" t="s">
        <v>396</v>
      </c>
      <c r="G190" s="109" t="s">
        <v>397</v>
      </c>
      <c r="H190" s="109" t="s">
        <v>544</v>
      </c>
      <c r="I190" s="109" t="s">
        <v>9</v>
      </c>
      <c r="J190" s="109" t="s">
        <v>1</v>
      </c>
      <c r="K190" s="110">
        <v>0</v>
      </c>
    </row>
    <row r="191" spans="5:11" x14ac:dyDescent="0.25">
      <c r="E191" s="107">
        <v>2002</v>
      </c>
      <c r="F191" s="107" t="s">
        <v>241</v>
      </c>
      <c r="G191" s="107" t="s">
        <v>37</v>
      </c>
      <c r="H191" s="107" t="s">
        <v>540</v>
      </c>
      <c r="I191" s="107" t="s">
        <v>24</v>
      </c>
      <c r="J191" s="107" t="s">
        <v>1</v>
      </c>
      <c r="K191" s="108">
        <v>2426.1089999999999</v>
      </c>
    </row>
    <row r="192" spans="5:11" x14ac:dyDescent="0.25">
      <c r="E192" s="109">
        <v>2002</v>
      </c>
      <c r="F192" s="109" t="s">
        <v>405</v>
      </c>
      <c r="G192" s="109" t="s">
        <v>107</v>
      </c>
      <c r="H192" s="109" t="s">
        <v>12</v>
      </c>
      <c r="I192" s="109" t="s">
        <v>12</v>
      </c>
      <c r="J192" s="109" t="s">
        <v>1</v>
      </c>
      <c r="K192" s="110">
        <v>0</v>
      </c>
    </row>
    <row r="193" spans="5:11" x14ac:dyDescent="0.25">
      <c r="E193" s="107">
        <v>2002</v>
      </c>
      <c r="F193" s="107" t="s">
        <v>243</v>
      </c>
      <c r="G193" s="107" t="s">
        <v>926</v>
      </c>
      <c r="H193" s="107" t="s">
        <v>12</v>
      </c>
      <c r="I193" s="107" t="s">
        <v>12</v>
      </c>
      <c r="J193" s="107" t="s">
        <v>1</v>
      </c>
      <c r="K193" s="108">
        <v>1053.604</v>
      </c>
    </row>
    <row r="194" spans="5:11" x14ac:dyDescent="0.25">
      <c r="E194" s="109">
        <v>2002</v>
      </c>
      <c r="F194" s="109" t="s">
        <v>247</v>
      </c>
      <c r="G194" s="109" t="s">
        <v>40</v>
      </c>
      <c r="H194" s="109" t="s">
        <v>540</v>
      </c>
      <c r="I194" s="109" t="s">
        <v>27</v>
      </c>
      <c r="J194" s="109" t="s">
        <v>1</v>
      </c>
      <c r="K194" s="110">
        <v>7180.7780000000103</v>
      </c>
    </row>
    <row r="195" spans="5:11" x14ac:dyDescent="0.25">
      <c r="E195" s="107">
        <v>2002</v>
      </c>
      <c r="F195" s="107" t="s">
        <v>252</v>
      </c>
      <c r="G195" s="107" t="s">
        <v>41</v>
      </c>
      <c r="H195" s="107" t="s">
        <v>540</v>
      </c>
      <c r="I195" s="107" t="s">
        <v>21</v>
      </c>
      <c r="J195" s="107" t="s">
        <v>1</v>
      </c>
      <c r="K195" s="108">
        <v>42412.95</v>
      </c>
    </row>
    <row r="196" spans="5:11" x14ac:dyDescent="0.25">
      <c r="E196" s="109">
        <v>2002</v>
      </c>
      <c r="F196" s="109" t="s">
        <v>258</v>
      </c>
      <c r="G196" s="109" t="s">
        <v>44</v>
      </c>
      <c r="H196" s="109" t="s">
        <v>540</v>
      </c>
      <c r="I196" s="109" t="s">
        <v>21</v>
      </c>
      <c r="J196" s="109" t="s">
        <v>1</v>
      </c>
      <c r="K196" s="110">
        <v>12691.1050000001</v>
      </c>
    </row>
    <row r="197" spans="5:11" x14ac:dyDescent="0.25">
      <c r="E197" s="107">
        <v>2002</v>
      </c>
      <c r="F197" s="107" t="s">
        <v>258</v>
      </c>
      <c r="G197" s="107" t="s">
        <v>44</v>
      </c>
      <c r="H197" s="107" t="s">
        <v>540</v>
      </c>
      <c r="I197" s="107" t="s">
        <v>21</v>
      </c>
      <c r="J197" s="107" t="s">
        <v>554</v>
      </c>
      <c r="K197" s="108">
        <v>12691.105</v>
      </c>
    </row>
    <row r="198" spans="5:11" x14ac:dyDescent="0.25">
      <c r="E198" s="109">
        <v>2002</v>
      </c>
      <c r="F198" s="109" t="s">
        <v>256</v>
      </c>
      <c r="G198" s="109" t="s">
        <v>43</v>
      </c>
      <c r="H198" s="109" t="s">
        <v>540</v>
      </c>
      <c r="I198" s="109" t="s">
        <v>27</v>
      </c>
      <c r="J198" s="109" t="s">
        <v>554</v>
      </c>
      <c r="K198" s="110">
        <v>2517.4360000000001</v>
      </c>
    </row>
    <row r="199" spans="5:11" x14ac:dyDescent="0.25">
      <c r="E199" s="107">
        <v>2002</v>
      </c>
      <c r="F199" s="107" t="s">
        <v>256</v>
      </c>
      <c r="G199" s="107" t="s">
        <v>43</v>
      </c>
      <c r="H199" s="107" t="s">
        <v>540</v>
      </c>
      <c r="I199" s="107" t="s">
        <v>27</v>
      </c>
      <c r="J199" s="107" t="s">
        <v>725</v>
      </c>
      <c r="K199" s="108">
        <v>3761.9169999999999</v>
      </c>
    </row>
    <row r="200" spans="5:11" x14ac:dyDescent="0.25">
      <c r="E200" s="109">
        <v>2002</v>
      </c>
      <c r="F200" s="109" t="s">
        <v>264</v>
      </c>
      <c r="G200" s="109" t="s">
        <v>48</v>
      </c>
      <c r="H200" s="109" t="s">
        <v>542</v>
      </c>
      <c r="I200" s="109" t="s">
        <v>16</v>
      </c>
      <c r="J200" s="109" t="s">
        <v>554</v>
      </c>
      <c r="K200" s="110">
        <v>2369.63</v>
      </c>
    </row>
    <row r="201" spans="5:11" x14ac:dyDescent="0.25">
      <c r="E201" s="107">
        <v>2002</v>
      </c>
      <c r="F201" s="107" t="s">
        <v>276</v>
      </c>
      <c r="G201" s="107" t="s">
        <v>54</v>
      </c>
      <c r="H201" s="107" t="s">
        <v>540</v>
      </c>
      <c r="I201" s="107" t="s">
        <v>47</v>
      </c>
      <c r="J201" s="107" t="s">
        <v>554</v>
      </c>
      <c r="K201" s="108">
        <v>2733.9369999999999</v>
      </c>
    </row>
    <row r="202" spans="5:11" x14ac:dyDescent="0.25">
      <c r="E202" s="109">
        <v>2002</v>
      </c>
      <c r="F202" s="109" t="s">
        <v>930</v>
      </c>
      <c r="G202" s="109" t="s">
        <v>931</v>
      </c>
      <c r="H202" s="109" t="s">
        <v>540</v>
      </c>
      <c r="I202" s="109" t="s">
        <v>21</v>
      </c>
      <c r="J202" s="109" t="s">
        <v>1</v>
      </c>
      <c r="K202" s="110">
        <v>0</v>
      </c>
    </row>
    <row r="203" spans="5:11" x14ac:dyDescent="0.25">
      <c r="E203" s="107">
        <v>2001</v>
      </c>
      <c r="F203" s="107" t="s">
        <v>280</v>
      </c>
      <c r="G203" s="107" t="s">
        <v>281</v>
      </c>
      <c r="H203" s="107" t="s">
        <v>540</v>
      </c>
      <c r="I203" s="107" t="s">
        <v>33</v>
      </c>
      <c r="J203" s="107" t="s">
        <v>725</v>
      </c>
      <c r="K203" s="108">
        <v>479.822</v>
      </c>
    </row>
    <row r="204" spans="5:11" x14ac:dyDescent="0.25">
      <c r="E204" s="109">
        <v>2001</v>
      </c>
      <c r="F204" s="109" t="s">
        <v>283</v>
      </c>
      <c r="G204" s="109" t="s">
        <v>284</v>
      </c>
      <c r="H204" s="109" t="s">
        <v>540</v>
      </c>
      <c r="I204" s="109" t="s">
        <v>33</v>
      </c>
      <c r="J204" s="109" t="s">
        <v>554</v>
      </c>
      <c r="K204" s="110">
        <v>7654.8069999999998</v>
      </c>
    </row>
    <row r="205" spans="5:11" x14ac:dyDescent="0.25">
      <c r="E205" s="107">
        <v>2001</v>
      </c>
      <c r="F205" s="107" t="s">
        <v>331</v>
      </c>
      <c r="G205" s="107" t="s">
        <v>76</v>
      </c>
      <c r="H205" s="107" t="s">
        <v>540</v>
      </c>
      <c r="I205" s="107" t="s">
        <v>60</v>
      </c>
      <c r="J205" s="107" t="s">
        <v>725</v>
      </c>
      <c r="K205" s="108">
        <v>0</v>
      </c>
    </row>
    <row r="206" spans="5:11" x14ac:dyDescent="0.25">
      <c r="E206" s="109">
        <v>2001</v>
      </c>
      <c r="F206" s="109" t="s">
        <v>192</v>
      </c>
      <c r="G206" s="109" t="s">
        <v>14</v>
      </c>
      <c r="H206" s="109" t="s">
        <v>540</v>
      </c>
      <c r="I206" s="109" t="s">
        <v>925</v>
      </c>
      <c r="J206" s="109" t="s">
        <v>1</v>
      </c>
      <c r="K206" s="110">
        <v>596.56000000000097</v>
      </c>
    </row>
    <row r="207" spans="5:11" x14ac:dyDescent="0.25">
      <c r="E207" s="107">
        <v>2001</v>
      </c>
      <c r="F207" s="107" t="s">
        <v>195</v>
      </c>
      <c r="G207" s="107" t="s">
        <v>15</v>
      </c>
      <c r="H207" s="107" t="s">
        <v>540</v>
      </c>
      <c r="I207" s="107" t="s">
        <v>16</v>
      </c>
      <c r="J207" s="107" t="s">
        <v>554</v>
      </c>
      <c r="K207" s="108">
        <v>10042.566999999999</v>
      </c>
    </row>
    <row r="208" spans="5:11" x14ac:dyDescent="0.25">
      <c r="E208" s="109">
        <v>2001</v>
      </c>
      <c r="F208" s="109" t="s">
        <v>360</v>
      </c>
      <c r="G208" s="109" t="s">
        <v>89</v>
      </c>
      <c r="H208" s="109" t="s">
        <v>540</v>
      </c>
      <c r="I208" s="109" t="s">
        <v>47</v>
      </c>
      <c r="J208" s="109" t="s">
        <v>554</v>
      </c>
      <c r="K208" s="110">
        <v>0</v>
      </c>
    </row>
    <row r="209" spans="5:11" x14ac:dyDescent="0.25">
      <c r="E209" s="107">
        <v>2001</v>
      </c>
      <c r="F209" s="107" t="s">
        <v>197</v>
      </c>
      <c r="G209" s="107" t="s">
        <v>198</v>
      </c>
      <c r="H209" s="107" t="s">
        <v>544</v>
      </c>
      <c r="I209" s="107" t="s">
        <v>17</v>
      </c>
      <c r="J209" s="107" t="s">
        <v>554</v>
      </c>
      <c r="K209" s="108">
        <v>953.36400000000003</v>
      </c>
    </row>
    <row r="210" spans="5:11" x14ac:dyDescent="0.25">
      <c r="E210" s="109">
        <v>2001</v>
      </c>
      <c r="F210" s="109" t="s">
        <v>202</v>
      </c>
      <c r="G210" s="109" t="s">
        <v>19</v>
      </c>
      <c r="H210" s="109" t="s">
        <v>544</v>
      </c>
      <c r="I210" s="109" t="s">
        <v>17</v>
      </c>
      <c r="J210" s="109" t="s">
        <v>725</v>
      </c>
      <c r="K210" s="110">
        <v>3188.5940000000001</v>
      </c>
    </row>
    <row r="211" spans="5:11" x14ac:dyDescent="0.25">
      <c r="E211" s="107">
        <v>2001</v>
      </c>
      <c r="F211" s="107" t="s">
        <v>209</v>
      </c>
      <c r="G211" s="107" t="s">
        <v>22</v>
      </c>
      <c r="H211" s="107" t="s">
        <v>544</v>
      </c>
      <c r="I211" s="107" t="s">
        <v>9</v>
      </c>
      <c r="J211" s="107" t="s">
        <v>1</v>
      </c>
      <c r="K211" s="108">
        <v>271.82400000000001</v>
      </c>
    </row>
    <row r="212" spans="5:11" x14ac:dyDescent="0.25">
      <c r="E212" s="109">
        <v>2001</v>
      </c>
      <c r="F212" s="109" t="s">
        <v>209</v>
      </c>
      <c r="G212" s="109" t="s">
        <v>22</v>
      </c>
      <c r="H212" s="109" t="s">
        <v>544</v>
      </c>
      <c r="I212" s="109" t="s">
        <v>9</v>
      </c>
      <c r="J212" s="109" t="s">
        <v>1</v>
      </c>
      <c r="K212" s="110">
        <v>829.08199999999999</v>
      </c>
    </row>
    <row r="213" spans="5:11" x14ac:dyDescent="0.25">
      <c r="E213" s="107">
        <v>2001</v>
      </c>
      <c r="F213" s="107" t="s">
        <v>234</v>
      </c>
      <c r="G213" s="107" t="s">
        <v>35</v>
      </c>
      <c r="H213" s="107" t="s">
        <v>540</v>
      </c>
      <c r="I213" s="107" t="s">
        <v>27</v>
      </c>
      <c r="J213" s="107" t="s">
        <v>725</v>
      </c>
      <c r="K213" s="108">
        <v>2069.8850000000002</v>
      </c>
    </row>
    <row r="214" spans="5:11" x14ac:dyDescent="0.25">
      <c r="E214" s="109">
        <v>2001</v>
      </c>
      <c r="F214" s="109" t="s">
        <v>266</v>
      </c>
      <c r="G214" s="109" t="s">
        <v>49</v>
      </c>
      <c r="H214" s="109" t="s">
        <v>544</v>
      </c>
      <c r="I214" s="109" t="s">
        <v>9</v>
      </c>
      <c r="J214" s="109" t="s">
        <v>1</v>
      </c>
      <c r="K214" s="110">
        <v>5755.0870000000004</v>
      </c>
    </row>
    <row r="215" spans="5:11" x14ac:dyDescent="0.25">
      <c r="E215" s="107">
        <v>2001</v>
      </c>
      <c r="F215" s="107" t="s">
        <v>254</v>
      </c>
      <c r="G215" s="107" t="s">
        <v>42</v>
      </c>
      <c r="H215" s="107" t="s">
        <v>12</v>
      </c>
      <c r="I215" s="107" t="s">
        <v>12</v>
      </c>
      <c r="J215" s="107" t="s">
        <v>554</v>
      </c>
      <c r="K215" s="108">
        <v>1042.749</v>
      </c>
    </row>
    <row r="216" spans="5:11" x14ac:dyDescent="0.25">
      <c r="E216" s="109">
        <v>2001</v>
      </c>
      <c r="F216" s="109" t="s">
        <v>247</v>
      </c>
      <c r="G216" s="109" t="s">
        <v>40</v>
      </c>
      <c r="H216" s="109" t="s">
        <v>540</v>
      </c>
      <c r="I216" s="109" t="s">
        <v>27</v>
      </c>
      <c r="J216" s="109" t="s">
        <v>1</v>
      </c>
      <c r="K216" s="110">
        <v>7239.7019999999902</v>
      </c>
    </row>
    <row r="217" spans="5:11" x14ac:dyDescent="0.25">
      <c r="E217" s="107">
        <v>2001</v>
      </c>
      <c r="F217" s="107" t="s">
        <v>432</v>
      </c>
      <c r="G217" s="107" t="s">
        <v>119</v>
      </c>
      <c r="H217" s="107" t="s">
        <v>540</v>
      </c>
      <c r="I217" s="107" t="s">
        <v>925</v>
      </c>
      <c r="J217" s="107" t="s">
        <v>725</v>
      </c>
      <c r="K217" s="108">
        <v>0</v>
      </c>
    </row>
    <row r="218" spans="5:11" x14ac:dyDescent="0.25">
      <c r="E218" s="109">
        <v>2001</v>
      </c>
      <c r="F218" s="109" t="s">
        <v>260</v>
      </c>
      <c r="G218" s="109" t="s">
        <v>45</v>
      </c>
      <c r="H218" s="109" t="s">
        <v>542</v>
      </c>
      <c r="I218" s="109" t="s">
        <v>26</v>
      </c>
      <c r="J218" s="109" t="s">
        <v>1</v>
      </c>
      <c r="K218" s="110">
        <v>13512.281000000001</v>
      </c>
    </row>
    <row r="219" spans="5:11" x14ac:dyDescent="0.25">
      <c r="E219" s="107">
        <v>2001</v>
      </c>
      <c r="F219" s="107" t="s">
        <v>256</v>
      </c>
      <c r="G219" s="107" t="s">
        <v>43</v>
      </c>
      <c r="H219" s="107" t="s">
        <v>540</v>
      </c>
      <c r="I219" s="107" t="s">
        <v>27</v>
      </c>
      <c r="J219" s="107" t="s">
        <v>725</v>
      </c>
      <c r="K219" s="108">
        <v>4856.6210000000001</v>
      </c>
    </row>
    <row r="220" spans="5:11" x14ac:dyDescent="0.25">
      <c r="E220" s="109">
        <v>2001</v>
      </c>
      <c r="F220" s="109" t="s">
        <v>442</v>
      </c>
      <c r="G220" s="109" t="s">
        <v>124</v>
      </c>
      <c r="H220" s="109" t="s">
        <v>544</v>
      </c>
      <c r="I220" s="109" t="s">
        <v>9</v>
      </c>
      <c r="J220" s="109" t="s">
        <v>1</v>
      </c>
      <c r="K220" s="110">
        <v>0</v>
      </c>
    </row>
    <row r="221" spans="5:11" x14ac:dyDescent="0.25">
      <c r="E221" s="107">
        <v>2001</v>
      </c>
      <c r="F221" s="107" t="s">
        <v>264</v>
      </c>
      <c r="G221" s="107" t="s">
        <v>48</v>
      </c>
      <c r="H221" s="107" t="s">
        <v>542</v>
      </c>
      <c r="I221" s="107" t="s">
        <v>16</v>
      </c>
      <c r="J221" s="107" t="s">
        <v>554</v>
      </c>
      <c r="K221" s="108">
        <v>2408.5569999999998</v>
      </c>
    </row>
    <row r="222" spans="5:11" x14ac:dyDescent="0.25">
      <c r="E222" s="109">
        <v>2001</v>
      </c>
      <c r="F222" s="109" t="s">
        <v>268</v>
      </c>
      <c r="G222" s="109" t="s">
        <v>50</v>
      </c>
      <c r="H222" s="109" t="s">
        <v>544</v>
      </c>
      <c r="I222" s="109" t="s">
        <v>9</v>
      </c>
      <c r="J222" s="109" t="s">
        <v>554</v>
      </c>
      <c r="K222" s="110">
        <v>799.45299999999997</v>
      </c>
    </row>
    <row r="223" spans="5:11" x14ac:dyDescent="0.25">
      <c r="E223" s="107">
        <v>2001</v>
      </c>
      <c r="F223" s="107" t="s">
        <v>272</v>
      </c>
      <c r="G223" s="107" t="s">
        <v>52</v>
      </c>
      <c r="H223" s="107" t="s">
        <v>540</v>
      </c>
      <c r="I223" s="107" t="s">
        <v>30</v>
      </c>
      <c r="J223" s="107" t="s">
        <v>554</v>
      </c>
      <c r="K223" s="108">
        <v>1131.5409999999999</v>
      </c>
    </row>
    <row r="224" spans="5:11" x14ac:dyDescent="0.25">
      <c r="E224" s="109">
        <v>2001</v>
      </c>
      <c r="F224" s="109" t="s">
        <v>466</v>
      </c>
      <c r="G224" s="109" t="s">
        <v>136</v>
      </c>
      <c r="H224" s="109" t="s">
        <v>542</v>
      </c>
      <c r="I224" s="109" t="s">
        <v>26</v>
      </c>
      <c r="J224" s="109" t="s">
        <v>554</v>
      </c>
      <c r="K224" s="110">
        <v>0</v>
      </c>
    </row>
    <row r="225" spans="5:11" x14ac:dyDescent="0.25">
      <c r="E225" s="107">
        <v>2001</v>
      </c>
      <c r="F225" s="107" t="s">
        <v>278</v>
      </c>
      <c r="G225" s="107" t="s">
        <v>55</v>
      </c>
      <c r="H225" s="107" t="s">
        <v>540</v>
      </c>
      <c r="I225" s="107" t="s">
        <v>21</v>
      </c>
      <c r="J225" s="107" t="s">
        <v>1</v>
      </c>
      <c r="K225" s="108">
        <v>496.096</v>
      </c>
    </row>
    <row r="226" spans="5:11" x14ac:dyDescent="0.25">
      <c r="E226" s="109">
        <v>2001</v>
      </c>
      <c r="F226" s="109" t="s">
        <v>288</v>
      </c>
      <c r="G226" s="109" t="s">
        <v>57</v>
      </c>
      <c r="H226" s="109" t="s">
        <v>540</v>
      </c>
      <c r="I226" s="109" t="s">
        <v>47</v>
      </c>
      <c r="J226" s="109" t="s">
        <v>1</v>
      </c>
      <c r="K226" s="110">
        <v>22851.748999999902</v>
      </c>
    </row>
    <row r="227" spans="5:11" x14ac:dyDescent="0.25">
      <c r="E227" s="107">
        <v>2001</v>
      </c>
      <c r="F227" s="107" t="s">
        <v>932</v>
      </c>
      <c r="G227" s="107" t="s">
        <v>933</v>
      </c>
      <c r="H227" s="107" t="s">
        <v>544</v>
      </c>
      <c r="I227" s="107" t="s">
        <v>9</v>
      </c>
      <c r="J227" s="107" t="s">
        <v>554</v>
      </c>
      <c r="K227" s="108">
        <v>0</v>
      </c>
    </row>
    <row r="228" spans="5:11" x14ac:dyDescent="0.25">
      <c r="E228" s="109">
        <v>2001</v>
      </c>
      <c r="F228" s="109" t="s">
        <v>502</v>
      </c>
      <c r="G228" s="109" t="s">
        <v>151</v>
      </c>
      <c r="H228" s="109" t="s">
        <v>540</v>
      </c>
      <c r="I228" s="109" t="s">
        <v>30</v>
      </c>
      <c r="J228" s="109" t="s">
        <v>725</v>
      </c>
      <c r="K228" s="110">
        <v>0</v>
      </c>
    </row>
    <row r="229" spans="5:11" x14ac:dyDescent="0.25">
      <c r="E229" s="107">
        <v>2001</v>
      </c>
      <c r="F229" s="107" t="s">
        <v>302</v>
      </c>
      <c r="G229" s="107" t="s">
        <v>62</v>
      </c>
      <c r="H229" s="107" t="s">
        <v>540</v>
      </c>
      <c r="I229" s="107" t="s">
        <v>60</v>
      </c>
      <c r="J229" s="107" t="s">
        <v>554</v>
      </c>
      <c r="K229" s="108">
        <v>1584.452</v>
      </c>
    </row>
    <row r="230" spans="5:11" x14ac:dyDescent="0.25">
      <c r="E230" s="109">
        <v>2001</v>
      </c>
      <c r="F230" s="109" t="s">
        <v>304</v>
      </c>
      <c r="G230" s="109" t="s">
        <v>63</v>
      </c>
      <c r="H230" s="109" t="s">
        <v>12</v>
      </c>
      <c r="I230" s="109" t="s">
        <v>12</v>
      </c>
      <c r="J230" s="109" t="s">
        <v>554</v>
      </c>
      <c r="K230" s="110">
        <v>980.15700000000004</v>
      </c>
    </row>
    <row r="231" spans="5:11" x14ac:dyDescent="0.25">
      <c r="E231" s="107">
        <v>2001</v>
      </c>
      <c r="F231" s="107" t="s">
        <v>528</v>
      </c>
      <c r="G231" s="107" t="s">
        <v>160</v>
      </c>
      <c r="H231" s="107" t="s">
        <v>540</v>
      </c>
      <c r="I231" s="107" t="s">
        <v>21</v>
      </c>
      <c r="J231" s="107" t="s">
        <v>1</v>
      </c>
      <c r="K231" s="108">
        <v>0</v>
      </c>
    </row>
    <row r="232" spans="5:11" x14ac:dyDescent="0.25">
      <c r="E232" s="109">
        <v>2002</v>
      </c>
      <c r="F232" s="109" t="s">
        <v>187</v>
      </c>
      <c r="G232" s="109" t="s">
        <v>8</v>
      </c>
      <c r="H232" s="109" t="s">
        <v>544</v>
      </c>
      <c r="I232" s="109" t="s">
        <v>9</v>
      </c>
      <c r="J232" s="109" t="s">
        <v>1</v>
      </c>
      <c r="K232" s="110">
        <v>1980.2449999999999</v>
      </c>
    </row>
    <row r="233" spans="5:11" x14ac:dyDescent="0.25">
      <c r="E233" s="107">
        <v>2000</v>
      </c>
      <c r="F233" s="107" t="s">
        <v>187</v>
      </c>
      <c r="G233" s="107" t="s">
        <v>8</v>
      </c>
      <c r="H233" s="107" t="s">
        <v>544</v>
      </c>
      <c r="I233" s="107" t="s">
        <v>9</v>
      </c>
      <c r="J233" s="107" t="s">
        <v>1</v>
      </c>
      <c r="K233" s="108">
        <v>1479.126</v>
      </c>
    </row>
    <row r="234" spans="5:11" x14ac:dyDescent="0.25">
      <c r="E234" s="109">
        <v>2000</v>
      </c>
      <c r="F234" s="109" t="s">
        <v>192</v>
      </c>
      <c r="G234" s="109" t="s">
        <v>14</v>
      </c>
      <c r="H234" s="109" t="s">
        <v>540</v>
      </c>
      <c r="I234" s="109" t="s">
        <v>925</v>
      </c>
      <c r="J234" s="109" t="s">
        <v>725</v>
      </c>
      <c r="K234" s="110">
        <v>449.06299999999999</v>
      </c>
    </row>
    <row r="235" spans="5:11" x14ac:dyDescent="0.25">
      <c r="E235" s="107">
        <v>2000</v>
      </c>
      <c r="F235" s="107" t="s">
        <v>195</v>
      </c>
      <c r="G235" s="107" t="s">
        <v>15</v>
      </c>
      <c r="H235" s="107" t="s">
        <v>540</v>
      </c>
      <c r="I235" s="107" t="s">
        <v>16</v>
      </c>
      <c r="J235" s="107" t="s">
        <v>1</v>
      </c>
      <c r="K235" s="108">
        <v>8486.3799999999992</v>
      </c>
    </row>
    <row r="236" spans="5:11" x14ac:dyDescent="0.25">
      <c r="E236" s="109">
        <v>2000</v>
      </c>
      <c r="F236" s="109" t="s">
        <v>200</v>
      </c>
      <c r="G236" s="109" t="s">
        <v>18</v>
      </c>
      <c r="H236" s="109" t="s">
        <v>542</v>
      </c>
      <c r="I236" s="109" t="s">
        <v>16</v>
      </c>
      <c r="J236" s="109" t="s">
        <v>1</v>
      </c>
      <c r="K236" s="110">
        <v>2041.9</v>
      </c>
    </row>
    <row r="237" spans="5:11" x14ac:dyDescent="0.25">
      <c r="E237" s="107">
        <v>2000</v>
      </c>
      <c r="F237" s="107" t="s">
        <v>197</v>
      </c>
      <c r="G237" s="107" t="s">
        <v>198</v>
      </c>
      <c r="H237" s="107" t="s">
        <v>544</v>
      </c>
      <c r="I237" s="107" t="s">
        <v>17</v>
      </c>
      <c r="J237" s="107" t="s">
        <v>725</v>
      </c>
      <c r="K237" s="108">
        <v>1147.037</v>
      </c>
    </row>
    <row r="238" spans="5:11" x14ac:dyDescent="0.25">
      <c r="E238" s="109">
        <v>2000</v>
      </c>
      <c r="F238" s="109" t="s">
        <v>209</v>
      </c>
      <c r="G238" s="109" t="s">
        <v>22</v>
      </c>
      <c r="H238" s="109" t="s">
        <v>544</v>
      </c>
      <c r="I238" s="109" t="s">
        <v>9</v>
      </c>
      <c r="J238" s="109" t="s">
        <v>554</v>
      </c>
      <c r="K238" s="110">
        <v>757.03300000000002</v>
      </c>
    </row>
    <row r="239" spans="5:11" x14ac:dyDescent="0.25">
      <c r="E239" s="107">
        <v>2000</v>
      </c>
      <c r="F239" s="107" t="s">
        <v>207</v>
      </c>
      <c r="G239" s="107" t="s">
        <v>20</v>
      </c>
      <c r="H239" s="107" t="s">
        <v>540</v>
      </c>
      <c r="I239" s="107" t="s">
        <v>21</v>
      </c>
      <c r="J239" s="107" t="s">
        <v>554</v>
      </c>
      <c r="K239" s="108">
        <v>10579.269</v>
      </c>
    </row>
    <row r="240" spans="5:11" x14ac:dyDescent="0.25">
      <c r="E240" s="109">
        <v>2000</v>
      </c>
      <c r="F240" s="109" t="s">
        <v>207</v>
      </c>
      <c r="G240" s="109" t="s">
        <v>20</v>
      </c>
      <c r="H240" s="109" t="s">
        <v>540</v>
      </c>
      <c r="I240" s="109" t="s">
        <v>21</v>
      </c>
      <c r="J240" s="109" t="s">
        <v>725</v>
      </c>
      <c r="K240" s="110">
        <v>6854.473</v>
      </c>
    </row>
    <row r="241" spans="5:11" x14ac:dyDescent="0.25">
      <c r="E241" s="107">
        <v>2000</v>
      </c>
      <c r="F241" s="107" t="s">
        <v>376</v>
      </c>
      <c r="G241" s="107" t="s">
        <v>97</v>
      </c>
      <c r="H241" s="107" t="s">
        <v>540</v>
      </c>
      <c r="I241" s="107" t="s">
        <v>21</v>
      </c>
      <c r="J241" s="107" t="s">
        <v>1</v>
      </c>
      <c r="K241" s="108">
        <v>0</v>
      </c>
    </row>
    <row r="242" spans="5:11" x14ac:dyDescent="0.25">
      <c r="E242" s="109">
        <v>2000</v>
      </c>
      <c r="F242" s="109" t="s">
        <v>376</v>
      </c>
      <c r="G242" s="109" t="s">
        <v>97</v>
      </c>
      <c r="H242" s="109" t="s">
        <v>540</v>
      </c>
      <c r="I242" s="109" t="s">
        <v>21</v>
      </c>
      <c r="J242" s="109" t="s">
        <v>725</v>
      </c>
      <c r="K242" s="110">
        <v>0</v>
      </c>
    </row>
    <row r="243" spans="5:11" x14ac:dyDescent="0.25">
      <c r="E243" s="107">
        <v>2000</v>
      </c>
      <c r="F243" s="107" t="s">
        <v>220</v>
      </c>
      <c r="G243" s="107" t="s">
        <v>29</v>
      </c>
      <c r="H243" s="107" t="s">
        <v>540</v>
      </c>
      <c r="I243" s="107" t="s">
        <v>30</v>
      </c>
      <c r="J243" s="107" t="s">
        <v>1</v>
      </c>
      <c r="K243" s="108">
        <v>1524.385</v>
      </c>
    </row>
    <row r="244" spans="5:11" x14ac:dyDescent="0.25">
      <c r="E244" s="109">
        <v>2000</v>
      </c>
      <c r="F244" s="109" t="s">
        <v>220</v>
      </c>
      <c r="G244" s="109" t="s">
        <v>29</v>
      </c>
      <c r="H244" s="109" t="s">
        <v>540</v>
      </c>
      <c r="I244" s="109" t="s">
        <v>30</v>
      </c>
      <c r="J244" s="109" t="s">
        <v>725</v>
      </c>
      <c r="K244" s="110">
        <v>1524.385</v>
      </c>
    </row>
    <row r="245" spans="5:11" x14ac:dyDescent="0.25">
      <c r="E245" s="107">
        <v>2000</v>
      </c>
      <c r="F245" s="107" t="s">
        <v>224</v>
      </c>
      <c r="G245" s="107" t="s">
        <v>32</v>
      </c>
      <c r="H245" s="107" t="s">
        <v>540</v>
      </c>
      <c r="I245" s="107" t="s">
        <v>33</v>
      </c>
      <c r="J245" s="107" t="s">
        <v>1</v>
      </c>
      <c r="K245" s="108">
        <v>755.28399999999999</v>
      </c>
    </row>
    <row r="246" spans="5:11" x14ac:dyDescent="0.25">
      <c r="E246" s="109">
        <v>2000</v>
      </c>
      <c r="F246" s="109" t="s">
        <v>224</v>
      </c>
      <c r="G246" s="109" t="s">
        <v>32</v>
      </c>
      <c r="H246" s="109" t="s">
        <v>540</v>
      </c>
      <c r="I246" s="109" t="s">
        <v>33</v>
      </c>
      <c r="J246" s="109" t="s">
        <v>554</v>
      </c>
      <c r="K246" s="110">
        <v>1955.307</v>
      </c>
    </row>
    <row r="247" spans="5:11" x14ac:dyDescent="0.25">
      <c r="E247" s="107">
        <v>2000</v>
      </c>
      <c r="F247" s="107" t="s">
        <v>399</v>
      </c>
      <c r="G247" s="107" t="s">
        <v>104</v>
      </c>
      <c r="H247" s="107" t="s">
        <v>544</v>
      </c>
      <c r="I247" s="107" t="s">
        <v>9</v>
      </c>
      <c r="J247" s="107" t="s">
        <v>1</v>
      </c>
      <c r="K247" s="108">
        <v>0</v>
      </c>
    </row>
    <row r="248" spans="5:11" x14ac:dyDescent="0.25">
      <c r="E248" s="109">
        <v>2000</v>
      </c>
      <c r="F248" s="109" t="s">
        <v>399</v>
      </c>
      <c r="G248" s="109" t="s">
        <v>104</v>
      </c>
      <c r="H248" s="109" t="s">
        <v>544</v>
      </c>
      <c r="I248" s="109" t="s">
        <v>9</v>
      </c>
      <c r="J248" s="109" t="s">
        <v>725</v>
      </c>
      <c r="K248" s="110">
        <v>0</v>
      </c>
    </row>
    <row r="249" spans="5:11" x14ac:dyDescent="0.25">
      <c r="E249" s="107">
        <v>2000</v>
      </c>
      <c r="F249" s="107" t="s">
        <v>245</v>
      </c>
      <c r="G249" s="107" t="s">
        <v>39</v>
      </c>
      <c r="H249" s="107" t="s">
        <v>12</v>
      </c>
      <c r="I249" s="107" t="s">
        <v>12</v>
      </c>
      <c r="J249" s="107" t="s">
        <v>1</v>
      </c>
      <c r="K249" s="108">
        <v>2271.1930000000002</v>
      </c>
    </row>
    <row r="250" spans="5:11" x14ac:dyDescent="0.25">
      <c r="E250" s="109">
        <v>2000</v>
      </c>
      <c r="F250" s="109" t="s">
        <v>245</v>
      </c>
      <c r="G250" s="109" t="s">
        <v>39</v>
      </c>
      <c r="H250" s="109" t="s">
        <v>12</v>
      </c>
      <c r="I250" s="109" t="s">
        <v>12</v>
      </c>
      <c r="J250" s="109" t="s">
        <v>725</v>
      </c>
      <c r="K250" s="110">
        <v>2271.1930000000002</v>
      </c>
    </row>
    <row r="251" spans="5:11" x14ac:dyDescent="0.25">
      <c r="E251" s="107">
        <v>2000</v>
      </c>
      <c r="F251" s="107" t="s">
        <v>252</v>
      </c>
      <c r="G251" s="107" t="s">
        <v>41</v>
      </c>
      <c r="H251" s="107" t="s">
        <v>540</v>
      </c>
      <c r="I251" s="107" t="s">
        <v>21</v>
      </c>
      <c r="J251" s="107" t="s">
        <v>1</v>
      </c>
      <c r="K251" s="108">
        <v>9850.1199999999808</v>
      </c>
    </row>
    <row r="252" spans="5:11" x14ac:dyDescent="0.25">
      <c r="E252" s="109">
        <v>2000</v>
      </c>
      <c r="F252" s="109" t="s">
        <v>260</v>
      </c>
      <c r="G252" s="109" t="s">
        <v>45</v>
      </c>
      <c r="H252" s="109" t="s">
        <v>542</v>
      </c>
      <c r="I252" s="109" t="s">
        <v>26</v>
      </c>
      <c r="J252" s="109" t="s">
        <v>554</v>
      </c>
      <c r="K252" s="110">
        <v>20428.802</v>
      </c>
    </row>
    <row r="253" spans="5:11" x14ac:dyDescent="0.25">
      <c r="E253" s="107">
        <v>2000</v>
      </c>
      <c r="F253" s="107" t="s">
        <v>299</v>
      </c>
      <c r="G253" s="107" t="s">
        <v>300</v>
      </c>
      <c r="H253" s="107" t="s">
        <v>540</v>
      </c>
      <c r="I253" s="107" t="s">
        <v>60</v>
      </c>
      <c r="J253" s="107" t="s">
        <v>554</v>
      </c>
      <c r="K253" s="108">
        <v>15780.608</v>
      </c>
    </row>
    <row r="254" spans="5:11" x14ac:dyDescent="0.25">
      <c r="E254" s="109">
        <v>2000</v>
      </c>
      <c r="F254" s="109" t="s">
        <v>262</v>
      </c>
      <c r="G254" s="109" t="s">
        <v>46</v>
      </c>
      <c r="H254" s="109" t="s">
        <v>540</v>
      </c>
      <c r="I254" s="109" t="s">
        <v>47</v>
      </c>
      <c r="J254" s="109" t="s">
        <v>554</v>
      </c>
      <c r="K254" s="110">
        <v>505.39</v>
      </c>
    </row>
    <row r="255" spans="5:11" x14ac:dyDescent="0.25">
      <c r="E255" s="107">
        <v>2000</v>
      </c>
      <c r="F255" s="107" t="s">
        <v>264</v>
      </c>
      <c r="G255" s="107" t="s">
        <v>48</v>
      </c>
      <c r="H255" s="107" t="s">
        <v>542</v>
      </c>
      <c r="I255" s="107" t="s">
        <v>16</v>
      </c>
      <c r="J255" s="107" t="s">
        <v>554</v>
      </c>
      <c r="K255" s="108">
        <v>1753.7080000000001</v>
      </c>
    </row>
    <row r="256" spans="5:11" x14ac:dyDescent="0.25">
      <c r="E256" s="109">
        <v>2000</v>
      </c>
      <c r="F256" s="109" t="s">
        <v>268</v>
      </c>
      <c r="G256" s="109" t="s">
        <v>50</v>
      </c>
      <c r="H256" s="109" t="s">
        <v>544</v>
      </c>
      <c r="I256" s="109" t="s">
        <v>9</v>
      </c>
      <c r="J256" s="109" t="s">
        <v>554</v>
      </c>
      <c r="K256" s="110">
        <v>729.96699999999896</v>
      </c>
    </row>
    <row r="257" spans="5:11" x14ac:dyDescent="0.25">
      <c r="E257" s="107">
        <v>2000</v>
      </c>
      <c r="F257" s="107" t="s">
        <v>278</v>
      </c>
      <c r="G257" s="107" t="s">
        <v>55</v>
      </c>
      <c r="H257" s="107" t="s">
        <v>540</v>
      </c>
      <c r="I257" s="107" t="s">
        <v>21</v>
      </c>
      <c r="J257" s="107" t="s">
        <v>554</v>
      </c>
      <c r="K257" s="108">
        <v>771.22199999999998</v>
      </c>
    </row>
    <row r="258" spans="5:11" x14ac:dyDescent="0.25">
      <c r="E258" s="109">
        <v>2000</v>
      </c>
      <c r="F258" s="109" t="s">
        <v>286</v>
      </c>
      <c r="G258" s="109" t="s">
        <v>56</v>
      </c>
      <c r="H258" s="109" t="s">
        <v>540</v>
      </c>
      <c r="I258" s="109" t="s">
        <v>47</v>
      </c>
      <c r="J258" s="109" t="s">
        <v>554</v>
      </c>
      <c r="K258" s="110">
        <v>1597.34</v>
      </c>
    </row>
    <row r="259" spans="5:11" x14ac:dyDescent="0.25">
      <c r="E259" s="107">
        <v>2000</v>
      </c>
      <c r="F259" s="107" t="s">
        <v>288</v>
      </c>
      <c r="G259" s="107" t="s">
        <v>57</v>
      </c>
      <c r="H259" s="107" t="s">
        <v>540</v>
      </c>
      <c r="I259" s="107" t="s">
        <v>47</v>
      </c>
      <c r="J259" s="107" t="s">
        <v>554</v>
      </c>
      <c r="K259" s="108">
        <v>22435.826999999801</v>
      </c>
    </row>
    <row r="260" spans="5:11" x14ac:dyDescent="0.25">
      <c r="E260" s="109">
        <v>2000</v>
      </c>
      <c r="F260" s="109" t="s">
        <v>297</v>
      </c>
      <c r="G260" s="109" t="s">
        <v>61</v>
      </c>
      <c r="H260" s="109" t="s">
        <v>542</v>
      </c>
      <c r="I260" s="109" t="s">
        <v>16</v>
      </c>
      <c r="J260" s="109" t="s">
        <v>1</v>
      </c>
      <c r="K260" s="110">
        <v>303</v>
      </c>
    </row>
    <row r="261" spans="5:11" x14ac:dyDescent="0.25">
      <c r="E261" s="107">
        <v>2000</v>
      </c>
      <c r="F261" s="107" t="s">
        <v>297</v>
      </c>
      <c r="G261" s="107" t="s">
        <v>61</v>
      </c>
      <c r="H261" s="107" t="s">
        <v>542</v>
      </c>
      <c r="I261" s="107" t="s">
        <v>16</v>
      </c>
      <c r="J261" s="107" t="s">
        <v>554</v>
      </c>
      <c r="K261" s="108">
        <v>303</v>
      </c>
    </row>
    <row r="262" spans="5:11" x14ac:dyDescent="0.25">
      <c r="E262" s="109">
        <v>2001</v>
      </c>
      <c r="F262" s="109" t="s">
        <v>187</v>
      </c>
      <c r="G262" s="109" t="s">
        <v>8</v>
      </c>
      <c r="H262" s="109" t="s">
        <v>544</v>
      </c>
      <c r="I262" s="109" t="s">
        <v>9</v>
      </c>
      <c r="J262" s="109" t="s">
        <v>1</v>
      </c>
      <c r="K262" s="110">
        <v>1727.104</v>
      </c>
    </row>
    <row r="263" spans="5:11" x14ac:dyDescent="0.25">
      <c r="E263" s="107">
        <v>2001</v>
      </c>
      <c r="F263" s="107" t="s">
        <v>187</v>
      </c>
      <c r="G263" s="107" t="s">
        <v>8</v>
      </c>
      <c r="H263" s="107" t="s">
        <v>544</v>
      </c>
      <c r="I263" s="107" t="s">
        <v>9</v>
      </c>
      <c r="J263" s="107" t="s">
        <v>1</v>
      </c>
      <c r="K263" s="108">
        <v>2118.3139999999999</v>
      </c>
    </row>
    <row r="264" spans="5:11" x14ac:dyDescent="0.25">
      <c r="E264" s="109">
        <v>2000</v>
      </c>
      <c r="F264" s="109" t="s">
        <v>187</v>
      </c>
      <c r="G264" s="109" t="s">
        <v>8</v>
      </c>
      <c r="H264" s="109" t="s">
        <v>544</v>
      </c>
      <c r="I264" s="109" t="s">
        <v>9</v>
      </c>
      <c r="J264" s="109" t="s">
        <v>1</v>
      </c>
      <c r="K264" s="110">
        <v>1898.2929999999999</v>
      </c>
    </row>
    <row r="265" spans="5:11" x14ac:dyDescent="0.25">
      <c r="E265" s="107">
        <v>2000</v>
      </c>
      <c r="F265" s="107" t="s">
        <v>187</v>
      </c>
      <c r="G265" s="107" t="s">
        <v>8</v>
      </c>
      <c r="H265" s="107" t="s">
        <v>544</v>
      </c>
      <c r="I265" s="107" t="s">
        <v>9</v>
      </c>
      <c r="J265" s="107" t="s">
        <v>554</v>
      </c>
      <c r="K265" s="108">
        <v>1898.2929999999999</v>
      </c>
    </row>
    <row r="266" spans="5:11" x14ac:dyDescent="0.25">
      <c r="E266" s="109">
        <v>2000</v>
      </c>
      <c r="F266" s="109" t="s">
        <v>331</v>
      </c>
      <c r="G266" s="109" t="s">
        <v>76</v>
      </c>
      <c r="H266" s="109" t="s">
        <v>540</v>
      </c>
      <c r="I266" s="109" t="s">
        <v>60</v>
      </c>
      <c r="J266" s="109" t="s">
        <v>554</v>
      </c>
      <c r="K266" s="110">
        <v>0</v>
      </c>
    </row>
    <row r="267" spans="5:11" x14ac:dyDescent="0.25">
      <c r="E267" s="107">
        <v>2000</v>
      </c>
      <c r="F267" s="107" t="s">
        <v>195</v>
      </c>
      <c r="G267" s="107" t="s">
        <v>15</v>
      </c>
      <c r="H267" s="107" t="s">
        <v>540</v>
      </c>
      <c r="I267" s="107" t="s">
        <v>16</v>
      </c>
      <c r="J267" s="107" t="s">
        <v>554</v>
      </c>
      <c r="K267" s="108">
        <v>8486.3799999999992</v>
      </c>
    </row>
    <row r="268" spans="5:11" x14ac:dyDescent="0.25">
      <c r="E268" s="109">
        <v>2000</v>
      </c>
      <c r="F268" s="109" t="s">
        <v>204</v>
      </c>
      <c r="G268" s="109" t="s">
        <v>205</v>
      </c>
      <c r="H268" s="109" t="s">
        <v>544</v>
      </c>
      <c r="I268" s="109" t="s">
        <v>9</v>
      </c>
      <c r="J268" s="109" t="s">
        <v>1</v>
      </c>
      <c r="K268" s="110">
        <v>1113.6849999999999</v>
      </c>
    </row>
    <row r="269" spans="5:11" x14ac:dyDescent="0.25">
      <c r="E269" s="107">
        <v>2000</v>
      </c>
      <c r="F269" s="107" t="s">
        <v>209</v>
      </c>
      <c r="G269" s="107" t="s">
        <v>22</v>
      </c>
      <c r="H269" s="107" t="s">
        <v>544</v>
      </c>
      <c r="I269" s="107" t="s">
        <v>9</v>
      </c>
      <c r="J269" s="107" t="s">
        <v>1</v>
      </c>
      <c r="K269" s="108">
        <v>289.54899999999998</v>
      </c>
    </row>
    <row r="270" spans="5:11" x14ac:dyDescent="0.25">
      <c r="E270" s="109">
        <v>2000</v>
      </c>
      <c r="F270" s="109" t="s">
        <v>218</v>
      </c>
      <c r="G270" s="109" t="s">
        <v>28</v>
      </c>
      <c r="H270" s="109" t="s">
        <v>544</v>
      </c>
      <c r="I270" s="109" t="s">
        <v>9</v>
      </c>
      <c r="J270" s="109" t="s">
        <v>725</v>
      </c>
      <c r="K270" s="110">
        <v>37213.551999999901</v>
      </c>
    </row>
    <row r="271" spans="5:11" x14ac:dyDescent="0.25">
      <c r="E271" s="107">
        <v>2000</v>
      </c>
      <c r="F271" s="107" t="s">
        <v>224</v>
      </c>
      <c r="G271" s="107" t="s">
        <v>32</v>
      </c>
      <c r="H271" s="107" t="s">
        <v>540</v>
      </c>
      <c r="I271" s="107" t="s">
        <v>33</v>
      </c>
      <c r="J271" s="107" t="s">
        <v>725</v>
      </c>
      <c r="K271" s="108">
        <v>755.28399999999999</v>
      </c>
    </row>
    <row r="272" spans="5:11" x14ac:dyDescent="0.25">
      <c r="E272" s="109">
        <v>2000</v>
      </c>
      <c r="F272" s="109" t="s">
        <v>236</v>
      </c>
      <c r="G272" s="109" t="s">
        <v>36</v>
      </c>
      <c r="H272" s="109" t="s">
        <v>542</v>
      </c>
      <c r="I272" s="109" t="s">
        <v>26</v>
      </c>
      <c r="J272" s="109" t="s">
        <v>1</v>
      </c>
      <c r="K272" s="110">
        <v>1792.18</v>
      </c>
    </row>
    <row r="273" spans="5:11" x14ac:dyDescent="0.25">
      <c r="E273" s="107">
        <v>2000</v>
      </c>
      <c r="F273" s="107" t="s">
        <v>234</v>
      </c>
      <c r="G273" s="107" t="s">
        <v>35</v>
      </c>
      <c r="H273" s="107" t="s">
        <v>540</v>
      </c>
      <c r="I273" s="107" t="s">
        <v>27</v>
      </c>
      <c r="J273" s="107" t="s">
        <v>554</v>
      </c>
      <c r="K273" s="108">
        <v>1794.8119999999999</v>
      </c>
    </row>
    <row r="274" spans="5:11" x14ac:dyDescent="0.25">
      <c r="E274" s="109">
        <v>2000</v>
      </c>
      <c r="F274" s="109" t="s">
        <v>228</v>
      </c>
      <c r="G274" s="109" t="s">
        <v>229</v>
      </c>
      <c r="H274" s="109" t="s">
        <v>540</v>
      </c>
      <c r="I274" s="109" t="s">
        <v>33</v>
      </c>
      <c r="J274" s="109" t="s">
        <v>725</v>
      </c>
      <c r="K274" s="110">
        <v>16885.848000000002</v>
      </c>
    </row>
    <row r="275" spans="5:11" x14ac:dyDescent="0.25">
      <c r="E275" s="107">
        <v>2000</v>
      </c>
      <c r="F275" s="107" t="s">
        <v>245</v>
      </c>
      <c r="G275" s="107" t="s">
        <v>39</v>
      </c>
      <c r="H275" s="107" t="s">
        <v>12</v>
      </c>
      <c r="I275" s="107" t="s">
        <v>12</v>
      </c>
      <c r="J275" s="107" t="s">
        <v>554</v>
      </c>
      <c r="K275" s="108">
        <v>2236.4169999999999</v>
      </c>
    </row>
    <row r="276" spans="5:11" x14ac:dyDescent="0.25">
      <c r="E276" s="109">
        <v>2000</v>
      </c>
      <c r="F276" s="109" t="s">
        <v>254</v>
      </c>
      <c r="G276" s="109" t="s">
        <v>42</v>
      </c>
      <c r="H276" s="109" t="s">
        <v>12</v>
      </c>
      <c r="I276" s="109" t="s">
        <v>12</v>
      </c>
      <c r="J276" s="109" t="s">
        <v>554</v>
      </c>
      <c r="K276" s="110">
        <v>1115.038</v>
      </c>
    </row>
    <row r="277" spans="5:11" x14ac:dyDescent="0.25">
      <c r="E277" s="107">
        <v>2000</v>
      </c>
      <c r="F277" s="107" t="s">
        <v>252</v>
      </c>
      <c r="G277" s="107" t="s">
        <v>41</v>
      </c>
      <c r="H277" s="107" t="s">
        <v>540</v>
      </c>
      <c r="I277" s="107" t="s">
        <v>21</v>
      </c>
      <c r="J277" s="107" t="s">
        <v>725</v>
      </c>
      <c r="K277" s="108">
        <v>9850.1200000000008</v>
      </c>
    </row>
    <row r="278" spans="5:11" x14ac:dyDescent="0.25">
      <c r="E278" s="109">
        <v>2000</v>
      </c>
      <c r="F278" s="109" t="s">
        <v>299</v>
      </c>
      <c r="G278" s="109" t="s">
        <v>300</v>
      </c>
      <c r="H278" s="109" t="s">
        <v>540</v>
      </c>
      <c r="I278" s="109" t="s">
        <v>60</v>
      </c>
      <c r="J278" s="109" t="s">
        <v>1</v>
      </c>
      <c r="K278" s="110">
        <v>15780.608</v>
      </c>
    </row>
    <row r="279" spans="5:11" x14ac:dyDescent="0.25">
      <c r="E279" s="107">
        <v>2000</v>
      </c>
      <c r="F279" s="107" t="s">
        <v>268</v>
      </c>
      <c r="G279" s="107" t="s">
        <v>50</v>
      </c>
      <c r="H279" s="107" t="s">
        <v>544</v>
      </c>
      <c r="I279" s="107" t="s">
        <v>9</v>
      </c>
      <c r="J279" s="107" t="s">
        <v>1</v>
      </c>
      <c r="K279" s="108">
        <v>393.08199999999999</v>
      </c>
    </row>
    <row r="280" spans="5:11" x14ac:dyDescent="0.25">
      <c r="E280" s="109">
        <v>2000</v>
      </c>
      <c r="F280" s="109" t="s">
        <v>268</v>
      </c>
      <c r="G280" s="109" t="s">
        <v>50</v>
      </c>
      <c r="H280" s="109" t="s">
        <v>544</v>
      </c>
      <c r="I280" s="109" t="s">
        <v>9</v>
      </c>
      <c r="J280" s="109" t="s">
        <v>1</v>
      </c>
      <c r="K280" s="110">
        <v>729.96699999999896</v>
      </c>
    </row>
    <row r="281" spans="5:11" x14ac:dyDescent="0.25">
      <c r="E281" s="107">
        <v>2000</v>
      </c>
      <c r="F281" s="107" t="s">
        <v>272</v>
      </c>
      <c r="G281" s="107" t="s">
        <v>52</v>
      </c>
      <c r="H281" s="107" t="s">
        <v>540</v>
      </c>
      <c r="I281" s="107" t="s">
        <v>30</v>
      </c>
      <c r="J281" s="107" t="s">
        <v>1</v>
      </c>
      <c r="K281" s="108">
        <v>497.69799999999998</v>
      </c>
    </row>
    <row r="282" spans="5:11" x14ac:dyDescent="0.25">
      <c r="E282" s="109">
        <v>2000</v>
      </c>
      <c r="F282" s="109" t="s">
        <v>272</v>
      </c>
      <c r="G282" s="109" t="s">
        <v>52</v>
      </c>
      <c r="H282" s="109" t="s">
        <v>540</v>
      </c>
      <c r="I282" s="109" t="s">
        <v>30</v>
      </c>
      <c r="J282" s="109" t="s">
        <v>1</v>
      </c>
      <c r="K282" s="110">
        <v>798.78800000000001</v>
      </c>
    </row>
    <row r="283" spans="5:11" x14ac:dyDescent="0.25">
      <c r="E283" s="107">
        <v>2000</v>
      </c>
      <c r="F283" s="107" t="s">
        <v>272</v>
      </c>
      <c r="G283" s="107" t="s">
        <v>52</v>
      </c>
      <c r="H283" s="107" t="s">
        <v>540</v>
      </c>
      <c r="I283" s="107" t="s">
        <v>30</v>
      </c>
      <c r="J283" s="107" t="s">
        <v>725</v>
      </c>
      <c r="K283" s="108">
        <v>497.69799999999998</v>
      </c>
    </row>
    <row r="284" spans="5:11" x14ac:dyDescent="0.25">
      <c r="E284" s="109">
        <v>2000</v>
      </c>
      <c r="F284" s="109" t="s">
        <v>274</v>
      </c>
      <c r="G284" s="109" t="s">
        <v>53</v>
      </c>
      <c r="H284" s="109" t="s">
        <v>542</v>
      </c>
      <c r="I284" s="109" t="s">
        <v>16</v>
      </c>
      <c r="J284" s="109" t="s">
        <v>1</v>
      </c>
      <c r="K284" s="110">
        <v>11406.901</v>
      </c>
    </row>
    <row r="285" spans="5:11" x14ac:dyDescent="0.25">
      <c r="E285" s="107">
        <v>2000</v>
      </c>
      <c r="F285" s="107" t="s">
        <v>288</v>
      </c>
      <c r="G285" s="107" t="s">
        <v>57</v>
      </c>
      <c r="H285" s="107" t="s">
        <v>540</v>
      </c>
      <c r="I285" s="107" t="s">
        <v>47</v>
      </c>
      <c r="J285" s="107" t="s">
        <v>725</v>
      </c>
      <c r="K285" s="108">
        <v>12337.2159999998</v>
      </c>
    </row>
    <row r="286" spans="5:11" x14ac:dyDescent="0.25">
      <c r="E286" s="109">
        <v>2000</v>
      </c>
      <c r="F286" s="109" t="s">
        <v>290</v>
      </c>
      <c r="G286" s="109" t="s">
        <v>291</v>
      </c>
      <c r="H286" s="109" t="s">
        <v>544</v>
      </c>
      <c r="I286" s="109" t="s">
        <v>17</v>
      </c>
      <c r="J286" s="109" t="s">
        <v>1</v>
      </c>
      <c r="K286" s="110">
        <v>741.52200000000005</v>
      </c>
    </row>
    <row r="287" spans="5:11" x14ac:dyDescent="0.25">
      <c r="E287" s="107">
        <v>2000</v>
      </c>
      <c r="F287" s="107" t="s">
        <v>290</v>
      </c>
      <c r="G287" s="107" t="s">
        <v>291</v>
      </c>
      <c r="H287" s="107" t="s">
        <v>544</v>
      </c>
      <c r="I287" s="107" t="s">
        <v>17</v>
      </c>
      <c r="J287" s="107" t="s">
        <v>554</v>
      </c>
      <c r="K287" s="108">
        <v>764.41499999999996</v>
      </c>
    </row>
    <row r="288" spans="5:11" x14ac:dyDescent="0.25">
      <c r="E288" s="109">
        <v>2001</v>
      </c>
      <c r="F288" s="109" t="s">
        <v>280</v>
      </c>
      <c r="G288" s="109" t="s">
        <v>281</v>
      </c>
      <c r="H288" s="109" t="s">
        <v>540</v>
      </c>
      <c r="I288" s="109" t="s">
        <v>33</v>
      </c>
      <c r="J288" s="109" t="s">
        <v>554</v>
      </c>
      <c r="K288" s="110">
        <v>1915.9670000000001</v>
      </c>
    </row>
    <row r="289" spans="5:11" x14ac:dyDescent="0.25">
      <c r="E289" s="107">
        <v>2001</v>
      </c>
      <c r="F289" s="107" t="s">
        <v>283</v>
      </c>
      <c r="G289" s="107" t="s">
        <v>284</v>
      </c>
      <c r="H289" s="107" t="s">
        <v>540</v>
      </c>
      <c r="I289" s="107" t="s">
        <v>33</v>
      </c>
      <c r="J289" s="107" t="s">
        <v>1</v>
      </c>
      <c r="K289" s="108">
        <v>7654.8069999999998</v>
      </c>
    </row>
    <row r="290" spans="5:11" x14ac:dyDescent="0.25">
      <c r="E290" s="109">
        <v>2001</v>
      </c>
      <c r="F290" s="109" t="s">
        <v>325</v>
      </c>
      <c r="G290" s="109" t="s">
        <v>73</v>
      </c>
      <c r="H290" s="109" t="s">
        <v>542</v>
      </c>
      <c r="I290" s="109" t="s">
        <v>16</v>
      </c>
      <c r="J290" s="109" t="s">
        <v>554</v>
      </c>
      <c r="K290" s="110">
        <v>0</v>
      </c>
    </row>
    <row r="291" spans="5:11" x14ac:dyDescent="0.25">
      <c r="E291" s="107">
        <v>2001</v>
      </c>
      <c r="F291" s="107" t="s">
        <v>325</v>
      </c>
      <c r="G291" s="107" t="s">
        <v>73</v>
      </c>
      <c r="H291" s="107" t="s">
        <v>542</v>
      </c>
      <c r="I291" s="107" t="s">
        <v>16</v>
      </c>
      <c r="J291" s="107" t="s">
        <v>725</v>
      </c>
      <c r="K291" s="108">
        <v>0</v>
      </c>
    </row>
    <row r="292" spans="5:11" x14ac:dyDescent="0.25">
      <c r="E292" s="109">
        <v>2001</v>
      </c>
      <c r="F292" s="109" t="s">
        <v>331</v>
      </c>
      <c r="G292" s="109" t="s">
        <v>76</v>
      </c>
      <c r="H292" s="109" t="s">
        <v>540</v>
      </c>
      <c r="I292" s="109" t="s">
        <v>60</v>
      </c>
      <c r="J292" s="109" t="s">
        <v>1</v>
      </c>
      <c r="K292" s="110">
        <v>0</v>
      </c>
    </row>
    <row r="293" spans="5:11" x14ac:dyDescent="0.25">
      <c r="E293" s="107">
        <v>2001</v>
      </c>
      <c r="F293" s="107" t="s">
        <v>195</v>
      </c>
      <c r="G293" s="107" t="s">
        <v>15</v>
      </c>
      <c r="H293" s="107" t="s">
        <v>540</v>
      </c>
      <c r="I293" s="107" t="s">
        <v>16</v>
      </c>
      <c r="J293" s="107" t="s">
        <v>1</v>
      </c>
      <c r="K293" s="108">
        <v>852.47799999999995</v>
      </c>
    </row>
    <row r="294" spans="5:11" x14ac:dyDescent="0.25">
      <c r="E294" s="109">
        <v>2001</v>
      </c>
      <c r="F294" s="109" t="s">
        <v>195</v>
      </c>
      <c r="G294" s="109" t="s">
        <v>15</v>
      </c>
      <c r="H294" s="109" t="s">
        <v>540</v>
      </c>
      <c r="I294" s="109" t="s">
        <v>16</v>
      </c>
      <c r="J294" s="109" t="s">
        <v>1</v>
      </c>
      <c r="K294" s="110">
        <v>10042.566999999999</v>
      </c>
    </row>
    <row r="295" spans="5:11" x14ac:dyDescent="0.25">
      <c r="E295" s="107">
        <v>2000</v>
      </c>
      <c r="F295" s="107" t="s">
        <v>280</v>
      </c>
      <c r="G295" s="107" t="s">
        <v>281</v>
      </c>
      <c r="H295" s="107" t="s">
        <v>540</v>
      </c>
      <c r="I295" s="107" t="s">
        <v>33</v>
      </c>
      <c r="J295" s="107" t="s">
        <v>1</v>
      </c>
      <c r="K295" s="108">
        <v>2011.76</v>
      </c>
    </row>
    <row r="296" spans="5:11" x14ac:dyDescent="0.25">
      <c r="E296" s="109">
        <v>2000</v>
      </c>
      <c r="F296" s="109" t="s">
        <v>204</v>
      </c>
      <c r="G296" s="109" t="s">
        <v>205</v>
      </c>
      <c r="H296" s="109" t="s">
        <v>544</v>
      </c>
      <c r="I296" s="109" t="s">
        <v>9</v>
      </c>
      <c r="J296" s="109" t="s">
        <v>554</v>
      </c>
      <c r="K296" s="110">
        <v>1113.6849999999999</v>
      </c>
    </row>
    <row r="297" spans="5:11" x14ac:dyDescent="0.25">
      <c r="E297" s="107">
        <v>2000</v>
      </c>
      <c r="F297" s="107" t="s">
        <v>197</v>
      </c>
      <c r="G297" s="107" t="s">
        <v>198</v>
      </c>
      <c r="H297" s="107" t="s">
        <v>544</v>
      </c>
      <c r="I297" s="107" t="s">
        <v>17</v>
      </c>
      <c r="J297" s="107" t="s">
        <v>1</v>
      </c>
      <c r="K297" s="108">
        <v>1135.7280000000001</v>
      </c>
    </row>
    <row r="298" spans="5:11" x14ac:dyDescent="0.25">
      <c r="E298" s="109">
        <v>2000</v>
      </c>
      <c r="F298" s="109" t="s">
        <v>202</v>
      </c>
      <c r="G298" s="109" t="s">
        <v>19</v>
      </c>
      <c r="H298" s="109" t="s">
        <v>544</v>
      </c>
      <c r="I298" s="109" t="s">
        <v>17</v>
      </c>
      <c r="J298" s="109" t="s">
        <v>1</v>
      </c>
      <c r="K298" s="110">
        <v>2787.8670000000002</v>
      </c>
    </row>
    <row r="299" spans="5:11" x14ac:dyDescent="0.25">
      <c r="E299" s="107">
        <v>2000</v>
      </c>
      <c r="F299" s="107" t="s">
        <v>202</v>
      </c>
      <c r="G299" s="107" t="s">
        <v>19</v>
      </c>
      <c r="H299" s="107" t="s">
        <v>544</v>
      </c>
      <c r="I299" s="107" t="s">
        <v>17</v>
      </c>
      <c r="J299" s="107" t="s">
        <v>554</v>
      </c>
      <c r="K299" s="108">
        <v>4435.78</v>
      </c>
    </row>
    <row r="300" spans="5:11" x14ac:dyDescent="0.25">
      <c r="E300" s="109">
        <v>2000</v>
      </c>
      <c r="F300" s="109" t="s">
        <v>202</v>
      </c>
      <c r="G300" s="109" t="s">
        <v>19</v>
      </c>
      <c r="H300" s="109" t="s">
        <v>544</v>
      </c>
      <c r="I300" s="109" t="s">
        <v>17</v>
      </c>
      <c r="J300" s="109" t="s">
        <v>725</v>
      </c>
      <c r="K300" s="110">
        <v>2787.8670000000002</v>
      </c>
    </row>
    <row r="301" spans="5:11" x14ac:dyDescent="0.25">
      <c r="E301" s="107">
        <v>2000</v>
      </c>
      <c r="F301" s="107" t="s">
        <v>213</v>
      </c>
      <c r="G301" s="107" t="s">
        <v>25</v>
      </c>
      <c r="H301" s="107" t="s">
        <v>542</v>
      </c>
      <c r="I301" s="107" t="s">
        <v>26</v>
      </c>
      <c r="J301" s="107" t="s">
        <v>1</v>
      </c>
      <c r="K301" s="108">
        <v>218.96700000000001</v>
      </c>
    </row>
    <row r="302" spans="5:11" x14ac:dyDescent="0.25">
      <c r="E302" s="109">
        <v>2000</v>
      </c>
      <c r="F302" s="109" t="s">
        <v>213</v>
      </c>
      <c r="G302" s="109" t="s">
        <v>25</v>
      </c>
      <c r="H302" s="109" t="s">
        <v>542</v>
      </c>
      <c r="I302" s="109" t="s">
        <v>26</v>
      </c>
      <c r="J302" s="109" t="s">
        <v>725</v>
      </c>
      <c r="K302" s="110">
        <v>218.96700000000001</v>
      </c>
    </row>
    <row r="303" spans="5:11" x14ac:dyDescent="0.25">
      <c r="E303" s="107">
        <v>2000</v>
      </c>
      <c r="F303" s="107" t="s">
        <v>380</v>
      </c>
      <c r="G303" s="107" t="s">
        <v>99</v>
      </c>
      <c r="H303" s="107" t="s">
        <v>544</v>
      </c>
      <c r="I303" s="107" t="s">
        <v>9</v>
      </c>
      <c r="J303" s="107" t="s">
        <v>554</v>
      </c>
      <c r="K303" s="108">
        <v>0</v>
      </c>
    </row>
    <row r="304" spans="5:11" x14ac:dyDescent="0.25">
      <c r="E304" s="109">
        <v>2000</v>
      </c>
      <c r="F304" s="109" t="s">
        <v>211</v>
      </c>
      <c r="G304" s="109" t="s">
        <v>23</v>
      </c>
      <c r="H304" s="109" t="s">
        <v>540</v>
      </c>
      <c r="I304" s="109" t="s">
        <v>24</v>
      </c>
      <c r="J304" s="109" t="s">
        <v>1</v>
      </c>
      <c r="K304" s="110">
        <v>16900.9570000003</v>
      </c>
    </row>
    <row r="305" spans="5:11" x14ac:dyDescent="0.25">
      <c r="E305" s="107">
        <v>2000</v>
      </c>
      <c r="F305" s="107" t="s">
        <v>231</v>
      </c>
      <c r="G305" s="107" t="s">
        <v>232</v>
      </c>
      <c r="H305" s="107" t="s">
        <v>540</v>
      </c>
      <c r="I305" s="107" t="s">
        <v>24</v>
      </c>
      <c r="J305" s="107" t="s">
        <v>1</v>
      </c>
      <c r="K305" s="108">
        <v>1699.982</v>
      </c>
    </row>
    <row r="306" spans="5:11" x14ac:dyDescent="0.25">
      <c r="E306" s="109">
        <v>2000</v>
      </c>
      <c r="F306" s="109" t="s">
        <v>231</v>
      </c>
      <c r="G306" s="109" t="s">
        <v>232</v>
      </c>
      <c r="H306" s="109" t="s">
        <v>540</v>
      </c>
      <c r="I306" s="109" t="s">
        <v>24</v>
      </c>
      <c r="J306" s="109" t="s">
        <v>1</v>
      </c>
      <c r="K306" s="110">
        <v>2289.7159999999999</v>
      </c>
    </row>
    <row r="307" spans="5:11" x14ac:dyDescent="0.25">
      <c r="E307" s="107">
        <v>2000</v>
      </c>
      <c r="F307" s="107" t="s">
        <v>228</v>
      </c>
      <c r="G307" s="107" t="s">
        <v>229</v>
      </c>
      <c r="H307" s="107" t="s">
        <v>540</v>
      </c>
      <c r="I307" s="107" t="s">
        <v>33</v>
      </c>
      <c r="J307" s="107" t="s">
        <v>1</v>
      </c>
      <c r="K307" s="108">
        <v>16885.848000000002</v>
      </c>
    </row>
    <row r="308" spans="5:11" x14ac:dyDescent="0.25">
      <c r="E308" s="109">
        <v>2000</v>
      </c>
      <c r="F308" s="109" t="s">
        <v>241</v>
      </c>
      <c r="G308" s="109" t="s">
        <v>37</v>
      </c>
      <c r="H308" s="109" t="s">
        <v>540</v>
      </c>
      <c r="I308" s="109" t="s">
        <v>24</v>
      </c>
      <c r="J308" s="109" t="s">
        <v>1</v>
      </c>
      <c r="K308" s="110">
        <v>952.32500000000005</v>
      </c>
    </row>
    <row r="309" spans="5:11" x14ac:dyDescent="0.25">
      <c r="E309" s="107">
        <v>2000</v>
      </c>
      <c r="F309" s="107" t="s">
        <v>407</v>
      </c>
      <c r="G309" s="107" t="s">
        <v>408</v>
      </c>
      <c r="H309" s="107" t="s">
        <v>540</v>
      </c>
      <c r="I309" s="107" t="s">
        <v>925</v>
      </c>
      <c r="J309" s="107" t="s">
        <v>1</v>
      </c>
      <c r="K309" s="108">
        <v>0</v>
      </c>
    </row>
    <row r="310" spans="5:11" x14ac:dyDescent="0.25">
      <c r="E310" s="109">
        <v>2000</v>
      </c>
      <c r="F310" s="109" t="s">
        <v>266</v>
      </c>
      <c r="G310" s="109" t="s">
        <v>49</v>
      </c>
      <c r="H310" s="109" t="s">
        <v>544</v>
      </c>
      <c r="I310" s="109" t="s">
        <v>9</v>
      </c>
      <c r="J310" s="109" t="s">
        <v>1</v>
      </c>
      <c r="K310" s="110">
        <v>7182.4610000000002</v>
      </c>
    </row>
    <row r="311" spans="5:11" x14ac:dyDescent="0.25">
      <c r="E311" s="107">
        <v>2000</v>
      </c>
      <c r="F311" s="107" t="s">
        <v>254</v>
      </c>
      <c r="G311" s="107" t="s">
        <v>42</v>
      </c>
      <c r="H311" s="107" t="s">
        <v>12</v>
      </c>
      <c r="I311" s="107" t="s">
        <v>12</v>
      </c>
      <c r="J311" s="107" t="s">
        <v>1</v>
      </c>
      <c r="K311" s="108">
        <v>1115.038</v>
      </c>
    </row>
    <row r="312" spans="5:11" x14ac:dyDescent="0.25">
      <c r="E312" s="109">
        <v>2000</v>
      </c>
      <c r="F312" s="109" t="s">
        <v>247</v>
      </c>
      <c r="G312" s="109" t="s">
        <v>40</v>
      </c>
      <c r="H312" s="109" t="s">
        <v>540</v>
      </c>
      <c r="I312" s="109" t="s">
        <v>27</v>
      </c>
      <c r="J312" s="109" t="s">
        <v>1</v>
      </c>
      <c r="K312" s="110">
        <v>6928.7749999999896</v>
      </c>
    </row>
    <row r="313" spans="5:11" x14ac:dyDescent="0.25">
      <c r="E313" s="107">
        <v>2000</v>
      </c>
      <c r="F313" s="107" t="s">
        <v>247</v>
      </c>
      <c r="G313" s="107" t="s">
        <v>40</v>
      </c>
      <c r="H313" s="107" t="s">
        <v>540</v>
      </c>
      <c r="I313" s="107" t="s">
        <v>27</v>
      </c>
      <c r="J313" s="107" t="s">
        <v>1</v>
      </c>
      <c r="K313" s="108">
        <v>23491.991000000002</v>
      </c>
    </row>
    <row r="314" spans="5:11" x14ac:dyDescent="0.25">
      <c r="E314" s="109">
        <v>2000</v>
      </c>
      <c r="F314" s="109" t="s">
        <v>258</v>
      </c>
      <c r="G314" s="109" t="s">
        <v>44</v>
      </c>
      <c r="H314" s="109" t="s">
        <v>540</v>
      </c>
      <c r="I314" s="109" t="s">
        <v>21</v>
      </c>
      <c r="J314" s="109" t="s">
        <v>1</v>
      </c>
      <c r="K314" s="110">
        <v>2411.6880000000001</v>
      </c>
    </row>
    <row r="315" spans="5:11" x14ac:dyDescent="0.25">
      <c r="E315" s="107">
        <v>2000</v>
      </c>
      <c r="F315" s="107" t="s">
        <v>260</v>
      </c>
      <c r="G315" s="107" t="s">
        <v>45</v>
      </c>
      <c r="H315" s="107" t="s">
        <v>542</v>
      </c>
      <c r="I315" s="107" t="s">
        <v>26</v>
      </c>
      <c r="J315" s="107" t="s">
        <v>1</v>
      </c>
      <c r="K315" s="108">
        <v>20428.802</v>
      </c>
    </row>
    <row r="316" spans="5:11" x14ac:dyDescent="0.25">
      <c r="E316" s="109">
        <v>2000</v>
      </c>
      <c r="F316" s="109" t="s">
        <v>256</v>
      </c>
      <c r="G316" s="109" t="s">
        <v>43</v>
      </c>
      <c r="H316" s="109" t="s">
        <v>540</v>
      </c>
      <c r="I316" s="109" t="s">
        <v>27</v>
      </c>
      <c r="J316" s="109" t="s">
        <v>1</v>
      </c>
      <c r="K316" s="110">
        <v>2688.6350000000002</v>
      </c>
    </row>
    <row r="317" spans="5:11" x14ac:dyDescent="0.25">
      <c r="E317" s="107">
        <v>2000</v>
      </c>
      <c r="F317" s="107" t="s">
        <v>446</v>
      </c>
      <c r="G317" s="107" t="s">
        <v>126</v>
      </c>
      <c r="H317" s="107" t="s">
        <v>542</v>
      </c>
      <c r="I317" s="107" t="s">
        <v>16</v>
      </c>
      <c r="J317" s="107" t="s">
        <v>1</v>
      </c>
      <c r="K317" s="108">
        <v>0</v>
      </c>
    </row>
    <row r="318" spans="5:11" x14ac:dyDescent="0.25">
      <c r="E318" s="109">
        <v>2000</v>
      </c>
      <c r="F318" s="109" t="s">
        <v>276</v>
      </c>
      <c r="G318" s="109" t="s">
        <v>54</v>
      </c>
      <c r="H318" s="109" t="s">
        <v>540</v>
      </c>
      <c r="I318" s="109" t="s">
        <v>47</v>
      </c>
      <c r="J318" s="109" t="s">
        <v>554</v>
      </c>
      <c r="K318" s="110">
        <v>2664.9389999999999</v>
      </c>
    </row>
    <row r="319" spans="5:11" x14ac:dyDescent="0.25">
      <c r="E319" s="107">
        <v>2000</v>
      </c>
      <c r="F319" s="107" t="s">
        <v>278</v>
      </c>
      <c r="G319" s="107" t="s">
        <v>55</v>
      </c>
      <c r="H319" s="107" t="s">
        <v>540</v>
      </c>
      <c r="I319" s="107" t="s">
        <v>21</v>
      </c>
      <c r="J319" s="107" t="s">
        <v>725</v>
      </c>
      <c r="K319" s="108">
        <v>466.01600000000002</v>
      </c>
    </row>
    <row r="320" spans="5:11" x14ac:dyDescent="0.25">
      <c r="E320" s="109">
        <v>2000</v>
      </c>
      <c r="F320" s="109" t="s">
        <v>286</v>
      </c>
      <c r="G320" s="109" t="s">
        <v>56</v>
      </c>
      <c r="H320" s="109" t="s">
        <v>540</v>
      </c>
      <c r="I320" s="109" t="s">
        <v>47</v>
      </c>
      <c r="J320" s="109" t="s">
        <v>1</v>
      </c>
      <c r="K320" s="110">
        <v>1597.34</v>
      </c>
    </row>
    <row r="321" spans="5:11" x14ac:dyDescent="0.25">
      <c r="E321" s="107">
        <v>2000</v>
      </c>
      <c r="F321" s="107" t="s">
        <v>295</v>
      </c>
      <c r="G321" s="107" t="s">
        <v>59</v>
      </c>
      <c r="H321" s="107" t="s">
        <v>540</v>
      </c>
      <c r="I321" s="107" t="s">
        <v>60</v>
      </c>
      <c r="J321" s="107" t="s">
        <v>1</v>
      </c>
      <c r="K321" s="108">
        <v>612.03200000000004</v>
      </c>
    </row>
    <row r="322" spans="5:11" x14ac:dyDescent="0.25">
      <c r="E322" s="109">
        <v>2000</v>
      </c>
      <c r="F322" s="109" t="s">
        <v>295</v>
      </c>
      <c r="G322" s="109" t="s">
        <v>59</v>
      </c>
      <c r="H322" s="109" t="s">
        <v>540</v>
      </c>
      <c r="I322" s="109" t="s">
        <v>60</v>
      </c>
      <c r="J322" s="109" t="s">
        <v>725</v>
      </c>
      <c r="K322" s="110">
        <v>322.37799999999999</v>
      </c>
    </row>
    <row r="323" spans="5:11" x14ac:dyDescent="0.25">
      <c r="E323" s="107">
        <v>2000</v>
      </c>
      <c r="F323" s="107" t="s">
        <v>304</v>
      </c>
      <c r="G323" s="107" t="s">
        <v>63</v>
      </c>
      <c r="H323" s="107" t="s">
        <v>12</v>
      </c>
      <c r="I323" s="107" t="s">
        <v>12</v>
      </c>
      <c r="J323" s="107" t="s">
        <v>1</v>
      </c>
      <c r="K323" s="108">
        <v>1124.1389999999999</v>
      </c>
    </row>
    <row r="324" spans="5:11" x14ac:dyDescent="0.25">
      <c r="E324" s="109">
        <v>2001</v>
      </c>
      <c r="F324" s="109" t="s">
        <v>283</v>
      </c>
      <c r="G324" s="109" t="s">
        <v>284</v>
      </c>
      <c r="H324" s="109" t="s">
        <v>540</v>
      </c>
      <c r="I324" s="109" t="s">
        <v>33</v>
      </c>
      <c r="J324" s="109" t="s">
        <v>1</v>
      </c>
      <c r="K324" s="110">
        <v>190.73400000000001</v>
      </c>
    </row>
    <row r="325" spans="5:11" x14ac:dyDescent="0.25">
      <c r="E325" s="107">
        <v>2000</v>
      </c>
      <c r="F325" s="107" t="s">
        <v>283</v>
      </c>
      <c r="G325" s="107" t="s">
        <v>284</v>
      </c>
      <c r="H325" s="107" t="s">
        <v>540</v>
      </c>
      <c r="I325" s="107" t="s">
        <v>33</v>
      </c>
      <c r="J325" s="107" t="s">
        <v>1</v>
      </c>
      <c r="K325" s="108">
        <v>8794.9779999999992</v>
      </c>
    </row>
    <row r="326" spans="5:11" x14ac:dyDescent="0.25">
      <c r="E326" s="109">
        <v>2000</v>
      </c>
      <c r="F326" s="109" t="s">
        <v>325</v>
      </c>
      <c r="G326" s="109" t="s">
        <v>73</v>
      </c>
      <c r="H326" s="109" t="s">
        <v>542</v>
      </c>
      <c r="I326" s="109" t="s">
        <v>16</v>
      </c>
      <c r="J326" s="109" t="s">
        <v>1</v>
      </c>
      <c r="K326" s="110">
        <v>0</v>
      </c>
    </row>
    <row r="327" spans="5:11" x14ac:dyDescent="0.25">
      <c r="E327" s="107">
        <v>2000</v>
      </c>
      <c r="F327" s="107" t="s">
        <v>190</v>
      </c>
      <c r="G327" s="107" t="s">
        <v>11</v>
      </c>
      <c r="H327" s="107" t="s">
        <v>12</v>
      </c>
      <c r="I327" s="107" t="s">
        <v>12</v>
      </c>
      <c r="J327" s="107" t="s">
        <v>1</v>
      </c>
      <c r="K327" s="108">
        <v>9736.2540000000008</v>
      </c>
    </row>
    <row r="328" spans="5:11" x14ac:dyDescent="0.25">
      <c r="E328" s="109">
        <v>2000</v>
      </c>
      <c r="F328" s="109" t="s">
        <v>190</v>
      </c>
      <c r="G328" s="109" t="s">
        <v>11</v>
      </c>
      <c r="H328" s="109" t="s">
        <v>12</v>
      </c>
      <c r="I328" s="109" t="s">
        <v>12</v>
      </c>
      <c r="J328" s="109" t="s">
        <v>554</v>
      </c>
      <c r="K328" s="110">
        <v>9736.2539999999899</v>
      </c>
    </row>
    <row r="329" spans="5:11" x14ac:dyDescent="0.25">
      <c r="E329" s="107">
        <v>2000</v>
      </c>
      <c r="F329" s="107" t="s">
        <v>207</v>
      </c>
      <c r="G329" s="107" t="s">
        <v>20</v>
      </c>
      <c r="H329" s="107" t="s">
        <v>540</v>
      </c>
      <c r="I329" s="107" t="s">
        <v>21</v>
      </c>
      <c r="J329" s="107" t="s">
        <v>1</v>
      </c>
      <c r="K329" s="108">
        <v>6854.473</v>
      </c>
    </row>
    <row r="330" spans="5:11" x14ac:dyDescent="0.25">
      <c r="E330" s="109">
        <v>2000</v>
      </c>
      <c r="F330" s="109" t="s">
        <v>215</v>
      </c>
      <c r="G330" s="109" t="s">
        <v>216</v>
      </c>
      <c r="H330" s="109" t="s">
        <v>540</v>
      </c>
      <c r="I330" s="109" t="s">
        <v>27</v>
      </c>
      <c r="J330" s="109" t="s">
        <v>1</v>
      </c>
      <c r="K330" s="110">
        <v>762.59400000000005</v>
      </c>
    </row>
    <row r="331" spans="5:11" x14ac:dyDescent="0.25">
      <c r="E331" s="107">
        <v>2000</v>
      </c>
      <c r="F331" s="107" t="s">
        <v>215</v>
      </c>
      <c r="G331" s="107" t="s">
        <v>216</v>
      </c>
      <c r="H331" s="107" t="s">
        <v>540</v>
      </c>
      <c r="I331" s="107" t="s">
        <v>27</v>
      </c>
      <c r="J331" s="107" t="s">
        <v>554</v>
      </c>
      <c r="K331" s="108">
        <v>762.59400000000005</v>
      </c>
    </row>
    <row r="332" spans="5:11" x14ac:dyDescent="0.25">
      <c r="E332" s="109">
        <v>2000</v>
      </c>
      <c r="F332" s="109" t="s">
        <v>220</v>
      </c>
      <c r="G332" s="109" t="s">
        <v>29</v>
      </c>
      <c r="H332" s="109" t="s">
        <v>540</v>
      </c>
      <c r="I332" s="109" t="s">
        <v>30</v>
      </c>
      <c r="J332" s="109" t="s">
        <v>1</v>
      </c>
      <c r="K332" s="110">
        <v>3.0910000000000002</v>
      </c>
    </row>
    <row r="333" spans="5:11" x14ac:dyDescent="0.25">
      <c r="E333" s="107">
        <v>2000</v>
      </c>
      <c r="F333" s="107" t="s">
        <v>211</v>
      </c>
      <c r="G333" s="107" t="s">
        <v>23</v>
      </c>
      <c r="H333" s="107" t="s">
        <v>540</v>
      </c>
      <c r="I333" s="107" t="s">
        <v>24</v>
      </c>
      <c r="J333" s="107" t="s">
        <v>1</v>
      </c>
      <c r="K333" s="108">
        <v>12785.122000000199</v>
      </c>
    </row>
    <row r="334" spans="5:11" x14ac:dyDescent="0.25">
      <c r="E334" s="109">
        <v>2000</v>
      </c>
      <c r="F334" s="109" t="s">
        <v>224</v>
      </c>
      <c r="G334" s="109" t="s">
        <v>32</v>
      </c>
      <c r="H334" s="109" t="s">
        <v>540</v>
      </c>
      <c r="I334" s="109" t="s">
        <v>33</v>
      </c>
      <c r="J334" s="109" t="s">
        <v>1</v>
      </c>
      <c r="K334" s="110">
        <v>1955.307</v>
      </c>
    </row>
    <row r="335" spans="5:11" x14ac:dyDescent="0.25">
      <c r="E335" s="107">
        <v>2000</v>
      </c>
      <c r="F335" s="107" t="s">
        <v>226</v>
      </c>
      <c r="G335" s="107" t="s">
        <v>34</v>
      </c>
      <c r="H335" s="107" t="s">
        <v>540</v>
      </c>
      <c r="I335" s="107" t="s">
        <v>925</v>
      </c>
      <c r="J335" s="107" t="s">
        <v>1</v>
      </c>
      <c r="K335" s="108">
        <v>574.82899999999995</v>
      </c>
    </row>
    <row r="336" spans="5:11" x14ac:dyDescent="0.25">
      <c r="E336" s="109">
        <v>2000</v>
      </c>
      <c r="F336" s="109" t="s">
        <v>236</v>
      </c>
      <c r="G336" s="109" t="s">
        <v>36</v>
      </c>
      <c r="H336" s="109" t="s">
        <v>542</v>
      </c>
      <c r="I336" s="109" t="s">
        <v>26</v>
      </c>
      <c r="J336" s="109" t="s">
        <v>725</v>
      </c>
      <c r="K336" s="110">
        <v>1652.2729999999999</v>
      </c>
    </row>
    <row r="337" spans="5:11" x14ac:dyDescent="0.25">
      <c r="E337" s="107">
        <v>2000</v>
      </c>
      <c r="F337" s="107" t="s">
        <v>238</v>
      </c>
      <c r="G337" s="107" t="s">
        <v>239</v>
      </c>
      <c r="H337" s="107" t="s">
        <v>540</v>
      </c>
      <c r="I337" s="107" t="s">
        <v>33</v>
      </c>
      <c r="J337" s="107" t="s">
        <v>1</v>
      </c>
      <c r="K337" s="108">
        <v>6997.1539999999904</v>
      </c>
    </row>
    <row r="338" spans="5:11" x14ac:dyDescent="0.25">
      <c r="E338" s="109">
        <v>2000</v>
      </c>
      <c r="F338" s="109" t="s">
        <v>234</v>
      </c>
      <c r="G338" s="109" t="s">
        <v>35</v>
      </c>
      <c r="H338" s="109" t="s">
        <v>540</v>
      </c>
      <c r="I338" s="109" t="s">
        <v>27</v>
      </c>
      <c r="J338" s="109" t="s">
        <v>1</v>
      </c>
      <c r="K338" s="110">
        <v>1928.68</v>
      </c>
    </row>
    <row r="339" spans="5:11" x14ac:dyDescent="0.25">
      <c r="E339" s="107">
        <v>2000</v>
      </c>
      <c r="F339" s="107" t="s">
        <v>228</v>
      </c>
      <c r="G339" s="107" t="s">
        <v>229</v>
      </c>
      <c r="H339" s="107" t="s">
        <v>540</v>
      </c>
      <c r="I339" s="107" t="s">
        <v>33</v>
      </c>
      <c r="J339" s="107" t="s">
        <v>554</v>
      </c>
      <c r="K339" s="108">
        <v>35614.800000000003</v>
      </c>
    </row>
    <row r="340" spans="5:11" x14ac:dyDescent="0.25">
      <c r="E340" s="109">
        <v>2000</v>
      </c>
      <c r="F340" s="109" t="s">
        <v>241</v>
      </c>
      <c r="G340" s="109" t="s">
        <v>37</v>
      </c>
      <c r="H340" s="109" t="s">
        <v>540</v>
      </c>
      <c r="I340" s="109" t="s">
        <v>24</v>
      </c>
      <c r="J340" s="109" t="s">
        <v>1</v>
      </c>
      <c r="K340" s="110">
        <v>1973.0640000000001</v>
      </c>
    </row>
    <row r="341" spans="5:11" x14ac:dyDescent="0.25">
      <c r="E341" s="107">
        <v>2000</v>
      </c>
      <c r="F341" s="107" t="s">
        <v>407</v>
      </c>
      <c r="G341" s="107" t="s">
        <v>408</v>
      </c>
      <c r="H341" s="107" t="s">
        <v>540</v>
      </c>
      <c r="I341" s="107" t="s">
        <v>925</v>
      </c>
      <c r="J341" s="107" t="s">
        <v>725</v>
      </c>
      <c r="K341" s="108">
        <v>0</v>
      </c>
    </row>
    <row r="342" spans="5:11" x14ac:dyDescent="0.25">
      <c r="E342" s="109">
        <v>2000</v>
      </c>
      <c r="F342" s="109" t="s">
        <v>266</v>
      </c>
      <c r="G342" s="109" t="s">
        <v>49</v>
      </c>
      <c r="H342" s="109" t="s">
        <v>544</v>
      </c>
      <c r="I342" s="109" t="s">
        <v>9</v>
      </c>
      <c r="J342" s="109" t="s">
        <v>725</v>
      </c>
      <c r="K342" s="110">
        <v>15615.237999999999</v>
      </c>
    </row>
    <row r="343" spans="5:11" x14ac:dyDescent="0.25">
      <c r="E343" s="107">
        <v>2000</v>
      </c>
      <c r="F343" s="107" t="s">
        <v>247</v>
      </c>
      <c r="G343" s="107" t="s">
        <v>40</v>
      </c>
      <c r="H343" s="107" t="s">
        <v>540</v>
      </c>
      <c r="I343" s="107" t="s">
        <v>27</v>
      </c>
      <c r="J343" s="107" t="s">
        <v>725</v>
      </c>
      <c r="K343" s="108">
        <v>6928.7749999999996</v>
      </c>
    </row>
    <row r="344" spans="5:11" x14ac:dyDescent="0.25">
      <c r="E344" s="109">
        <v>2000</v>
      </c>
      <c r="F344" s="109" t="s">
        <v>432</v>
      </c>
      <c r="G344" s="109" t="s">
        <v>119</v>
      </c>
      <c r="H344" s="109" t="s">
        <v>540</v>
      </c>
      <c r="I344" s="109" t="s">
        <v>925</v>
      </c>
      <c r="J344" s="109" t="s">
        <v>1</v>
      </c>
      <c r="K344" s="110">
        <v>0</v>
      </c>
    </row>
    <row r="345" spans="5:11" x14ac:dyDescent="0.25">
      <c r="E345" s="107">
        <v>2000</v>
      </c>
      <c r="F345" s="107" t="s">
        <v>258</v>
      </c>
      <c r="G345" s="107" t="s">
        <v>44</v>
      </c>
      <c r="H345" s="107" t="s">
        <v>540</v>
      </c>
      <c r="I345" s="107" t="s">
        <v>21</v>
      </c>
      <c r="J345" s="107" t="s">
        <v>554</v>
      </c>
      <c r="K345" s="108">
        <v>12880.455</v>
      </c>
    </row>
    <row r="346" spans="5:11" x14ac:dyDescent="0.25">
      <c r="E346" s="109">
        <v>2000</v>
      </c>
      <c r="F346" s="109" t="s">
        <v>260</v>
      </c>
      <c r="G346" s="109" t="s">
        <v>45</v>
      </c>
      <c r="H346" s="109" t="s">
        <v>542</v>
      </c>
      <c r="I346" s="109" t="s">
        <v>26</v>
      </c>
      <c r="J346" s="109" t="s">
        <v>725</v>
      </c>
      <c r="K346" s="110">
        <v>13338.742</v>
      </c>
    </row>
    <row r="347" spans="5:11" x14ac:dyDescent="0.25">
      <c r="E347" s="107">
        <v>2000</v>
      </c>
      <c r="F347" s="107" t="s">
        <v>262</v>
      </c>
      <c r="G347" s="107" t="s">
        <v>46</v>
      </c>
      <c r="H347" s="107" t="s">
        <v>540</v>
      </c>
      <c r="I347" s="107" t="s">
        <v>47</v>
      </c>
      <c r="J347" s="107" t="s">
        <v>725</v>
      </c>
      <c r="K347" s="108">
        <v>72.984999999999999</v>
      </c>
    </row>
    <row r="348" spans="5:11" x14ac:dyDescent="0.25">
      <c r="E348" s="109">
        <v>2000</v>
      </c>
      <c r="F348" s="109" t="s">
        <v>264</v>
      </c>
      <c r="G348" s="109" t="s">
        <v>48</v>
      </c>
      <c r="H348" s="109" t="s">
        <v>542</v>
      </c>
      <c r="I348" s="109" t="s">
        <v>16</v>
      </c>
      <c r="J348" s="109" t="s">
        <v>1</v>
      </c>
      <c r="K348" s="110">
        <v>918.98800000000097</v>
      </c>
    </row>
    <row r="349" spans="5:11" x14ac:dyDescent="0.25">
      <c r="E349" s="107">
        <v>2000</v>
      </c>
      <c r="F349" s="107" t="s">
        <v>264</v>
      </c>
      <c r="G349" s="107" t="s">
        <v>48</v>
      </c>
      <c r="H349" s="107" t="s">
        <v>542</v>
      </c>
      <c r="I349" s="107" t="s">
        <v>16</v>
      </c>
      <c r="J349" s="107" t="s">
        <v>1</v>
      </c>
      <c r="K349" s="108">
        <v>1753.7080000000001</v>
      </c>
    </row>
    <row r="350" spans="5:11" x14ac:dyDescent="0.25">
      <c r="E350" s="109">
        <v>2000</v>
      </c>
      <c r="F350" s="109" t="s">
        <v>264</v>
      </c>
      <c r="G350" s="109" t="s">
        <v>48</v>
      </c>
      <c r="H350" s="109" t="s">
        <v>542</v>
      </c>
      <c r="I350" s="109" t="s">
        <v>16</v>
      </c>
      <c r="J350" s="109" t="s">
        <v>725</v>
      </c>
      <c r="K350" s="110">
        <v>918.98800000000006</v>
      </c>
    </row>
    <row r="351" spans="5:11" x14ac:dyDescent="0.25">
      <c r="E351" s="107">
        <v>2000</v>
      </c>
      <c r="F351" s="107" t="s">
        <v>268</v>
      </c>
      <c r="G351" s="107" t="s">
        <v>50</v>
      </c>
      <c r="H351" s="107" t="s">
        <v>544</v>
      </c>
      <c r="I351" s="107" t="s">
        <v>9</v>
      </c>
      <c r="J351" s="107" t="s">
        <v>725</v>
      </c>
      <c r="K351" s="108">
        <v>393.08199999999999</v>
      </c>
    </row>
    <row r="352" spans="5:11" x14ac:dyDescent="0.25">
      <c r="E352" s="109">
        <v>2000</v>
      </c>
      <c r="F352" s="109" t="s">
        <v>270</v>
      </c>
      <c r="G352" s="109" t="s">
        <v>51</v>
      </c>
      <c r="H352" s="109" t="s">
        <v>540</v>
      </c>
      <c r="I352" s="109" t="s">
        <v>30</v>
      </c>
      <c r="J352" s="109" t="s">
        <v>554</v>
      </c>
      <c r="K352" s="110">
        <v>1438.4929999999999</v>
      </c>
    </row>
    <row r="353" spans="5:11" x14ac:dyDescent="0.25">
      <c r="E353" s="107">
        <v>2000</v>
      </c>
      <c r="F353" s="107" t="s">
        <v>278</v>
      </c>
      <c r="G353" s="107" t="s">
        <v>55</v>
      </c>
      <c r="H353" s="107" t="s">
        <v>540</v>
      </c>
      <c r="I353" s="107" t="s">
        <v>21</v>
      </c>
      <c r="J353" s="107" t="s">
        <v>1</v>
      </c>
      <c r="K353" s="108">
        <v>466.01600000000002</v>
      </c>
    </row>
    <row r="354" spans="5:11" x14ac:dyDescent="0.25">
      <c r="E354" s="109">
        <v>2000</v>
      </c>
      <c r="F354" s="109" t="s">
        <v>278</v>
      </c>
      <c r="G354" s="109" t="s">
        <v>55</v>
      </c>
      <c r="H354" s="109" t="s">
        <v>540</v>
      </c>
      <c r="I354" s="109" t="s">
        <v>21</v>
      </c>
      <c r="J354" s="109" t="s">
        <v>1</v>
      </c>
      <c r="K354" s="110">
        <v>771.22199999999998</v>
      </c>
    </row>
    <row r="355" spans="5:11" x14ac:dyDescent="0.25">
      <c r="E355" s="107">
        <v>2000</v>
      </c>
      <c r="F355" s="107" t="s">
        <v>286</v>
      </c>
      <c r="G355" s="107" t="s">
        <v>56</v>
      </c>
      <c r="H355" s="107" t="s">
        <v>540</v>
      </c>
      <c r="I355" s="107" t="s">
        <v>47</v>
      </c>
      <c r="J355" s="107" t="s">
        <v>1</v>
      </c>
      <c r="K355" s="108">
        <v>164.99</v>
      </c>
    </row>
    <row r="356" spans="5:11" x14ac:dyDescent="0.25">
      <c r="E356" s="109">
        <v>2001</v>
      </c>
      <c r="F356" s="109" t="s">
        <v>218</v>
      </c>
      <c r="G356" s="109" t="s">
        <v>28</v>
      </c>
      <c r="H356" s="109" t="s">
        <v>544</v>
      </c>
      <c r="I356" s="109" t="s">
        <v>9</v>
      </c>
      <c r="J356" s="109" t="s">
        <v>1</v>
      </c>
      <c r="K356" s="110">
        <v>4972.3</v>
      </c>
    </row>
    <row r="357" spans="5:11" x14ac:dyDescent="0.25">
      <c r="E357" s="107">
        <v>2001</v>
      </c>
      <c r="F357" s="107" t="s">
        <v>220</v>
      </c>
      <c r="G357" s="107" t="s">
        <v>29</v>
      </c>
      <c r="H357" s="107" t="s">
        <v>540</v>
      </c>
      <c r="I357" s="107" t="s">
        <v>30</v>
      </c>
      <c r="J357" s="107" t="s">
        <v>1</v>
      </c>
      <c r="K357" s="108">
        <v>11.771000000000001</v>
      </c>
    </row>
    <row r="358" spans="5:11" x14ac:dyDescent="0.25">
      <c r="E358" s="109">
        <v>2001</v>
      </c>
      <c r="F358" s="109" t="s">
        <v>224</v>
      </c>
      <c r="G358" s="109" t="s">
        <v>32</v>
      </c>
      <c r="H358" s="109" t="s">
        <v>540</v>
      </c>
      <c r="I358" s="109" t="s">
        <v>33</v>
      </c>
      <c r="J358" s="109" t="s">
        <v>554</v>
      </c>
      <c r="K358" s="110">
        <v>2040.09</v>
      </c>
    </row>
    <row r="359" spans="5:11" x14ac:dyDescent="0.25">
      <c r="E359" s="107">
        <v>2001</v>
      </c>
      <c r="F359" s="107" t="s">
        <v>384</v>
      </c>
      <c r="G359" s="107" t="s">
        <v>385</v>
      </c>
      <c r="H359" s="107" t="s">
        <v>540</v>
      </c>
      <c r="I359" s="107" t="s">
        <v>27</v>
      </c>
      <c r="J359" s="107" t="s">
        <v>1</v>
      </c>
      <c r="K359" s="108">
        <v>0</v>
      </c>
    </row>
    <row r="360" spans="5:11" x14ac:dyDescent="0.25">
      <c r="E360" s="109">
        <v>2001</v>
      </c>
      <c r="F360" s="109" t="s">
        <v>226</v>
      </c>
      <c r="G360" s="109" t="s">
        <v>34</v>
      </c>
      <c r="H360" s="109" t="s">
        <v>540</v>
      </c>
      <c r="I360" s="109" t="s">
        <v>925</v>
      </c>
      <c r="J360" s="109" t="s">
        <v>1</v>
      </c>
      <c r="K360" s="110">
        <v>154.386</v>
      </c>
    </row>
    <row r="361" spans="5:11" x14ac:dyDescent="0.25">
      <c r="E361" s="107">
        <v>2001</v>
      </c>
      <c r="F361" s="107" t="s">
        <v>228</v>
      </c>
      <c r="G361" s="107" t="s">
        <v>229</v>
      </c>
      <c r="H361" s="107" t="s">
        <v>540</v>
      </c>
      <c r="I361" s="107" t="s">
        <v>33</v>
      </c>
      <c r="J361" s="107" t="s">
        <v>1</v>
      </c>
      <c r="K361" s="108">
        <v>38842.681999999899</v>
      </c>
    </row>
    <row r="362" spans="5:11" x14ac:dyDescent="0.25">
      <c r="E362" s="109">
        <v>2001</v>
      </c>
      <c r="F362" s="109" t="s">
        <v>228</v>
      </c>
      <c r="G362" s="109" t="s">
        <v>229</v>
      </c>
      <c r="H362" s="109" t="s">
        <v>540</v>
      </c>
      <c r="I362" s="109" t="s">
        <v>33</v>
      </c>
      <c r="J362" s="109" t="s">
        <v>725</v>
      </c>
      <c r="K362" s="110">
        <v>15988.029</v>
      </c>
    </row>
    <row r="363" spans="5:11" x14ac:dyDescent="0.25">
      <c r="E363" s="107">
        <v>2001</v>
      </c>
      <c r="F363" s="107" t="s">
        <v>241</v>
      </c>
      <c r="G363" s="107" t="s">
        <v>37</v>
      </c>
      <c r="H363" s="107" t="s">
        <v>540</v>
      </c>
      <c r="I363" s="107" t="s">
        <v>24</v>
      </c>
      <c r="J363" s="107" t="s">
        <v>725</v>
      </c>
      <c r="K363" s="108">
        <v>601.23400000000095</v>
      </c>
    </row>
    <row r="364" spans="5:11" x14ac:dyDescent="0.25">
      <c r="E364" s="109">
        <v>2001</v>
      </c>
      <c r="F364" s="109" t="s">
        <v>407</v>
      </c>
      <c r="G364" s="109" t="s">
        <v>408</v>
      </c>
      <c r="H364" s="109" t="s">
        <v>540</v>
      </c>
      <c r="I364" s="109" t="s">
        <v>925</v>
      </c>
      <c r="J364" s="109" t="s">
        <v>554</v>
      </c>
      <c r="K364" s="110">
        <v>0</v>
      </c>
    </row>
    <row r="365" spans="5:11" x14ac:dyDescent="0.25">
      <c r="E365" s="107">
        <v>2001</v>
      </c>
      <c r="F365" s="107" t="s">
        <v>254</v>
      </c>
      <c r="G365" s="107" t="s">
        <v>42</v>
      </c>
      <c r="H365" s="107" t="s">
        <v>12</v>
      </c>
      <c r="I365" s="107" t="s">
        <v>12</v>
      </c>
      <c r="J365" s="107" t="s">
        <v>1</v>
      </c>
      <c r="K365" s="108">
        <v>1042.749</v>
      </c>
    </row>
    <row r="366" spans="5:11" x14ac:dyDescent="0.25">
      <c r="E366" s="109">
        <v>2001</v>
      </c>
      <c r="F366" s="109" t="s">
        <v>418</v>
      </c>
      <c r="G366" s="109" t="s">
        <v>112</v>
      </c>
      <c r="H366" s="109" t="s">
        <v>544</v>
      </c>
      <c r="I366" s="109" t="s">
        <v>9</v>
      </c>
      <c r="J366" s="109" t="s">
        <v>1</v>
      </c>
      <c r="K366" s="110">
        <v>0</v>
      </c>
    </row>
    <row r="367" spans="5:11" x14ac:dyDescent="0.25">
      <c r="E367" s="107">
        <v>2001</v>
      </c>
      <c r="F367" s="107" t="s">
        <v>432</v>
      </c>
      <c r="G367" s="107" t="s">
        <v>119</v>
      </c>
      <c r="H367" s="107" t="s">
        <v>540</v>
      </c>
      <c r="I367" s="107" t="s">
        <v>925</v>
      </c>
      <c r="J367" s="107" t="s">
        <v>554</v>
      </c>
      <c r="K367" s="108">
        <v>0</v>
      </c>
    </row>
    <row r="368" spans="5:11" x14ac:dyDescent="0.25">
      <c r="E368" s="109">
        <v>2001</v>
      </c>
      <c r="F368" s="109" t="s">
        <v>258</v>
      </c>
      <c r="G368" s="109" t="s">
        <v>44</v>
      </c>
      <c r="H368" s="109" t="s">
        <v>540</v>
      </c>
      <c r="I368" s="109" t="s">
        <v>21</v>
      </c>
      <c r="J368" s="109" t="s">
        <v>554</v>
      </c>
      <c r="K368" s="110">
        <v>12835.3669999999</v>
      </c>
    </row>
    <row r="369" spans="5:11" x14ac:dyDescent="0.25">
      <c r="E369" s="107">
        <v>2001</v>
      </c>
      <c r="F369" s="107" t="s">
        <v>258</v>
      </c>
      <c r="G369" s="107" t="s">
        <v>44</v>
      </c>
      <c r="H369" s="107" t="s">
        <v>540</v>
      </c>
      <c r="I369" s="107" t="s">
        <v>21</v>
      </c>
      <c r="J369" s="107" t="s">
        <v>725</v>
      </c>
      <c r="K369" s="108">
        <v>2017.22300000001</v>
      </c>
    </row>
    <row r="370" spans="5:11" x14ac:dyDescent="0.25">
      <c r="E370" s="109">
        <v>2001</v>
      </c>
      <c r="F370" s="109" t="s">
        <v>299</v>
      </c>
      <c r="G370" s="109" t="s">
        <v>300</v>
      </c>
      <c r="H370" s="109" t="s">
        <v>540</v>
      </c>
      <c r="I370" s="109" t="s">
        <v>60</v>
      </c>
      <c r="J370" s="109" t="s">
        <v>554</v>
      </c>
      <c r="K370" s="110">
        <v>17596.868999999999</v>
      </c>
    </row>
    <row r="371" spans="5:11" x14ac:dyDescent="0.25">
      <c r="E371" s="107">
        <v>2001</v>
      </c>
      <c r="F371" s="107" t="s">
        <v>270</v>
      </c>
      <c r="G371" s="107" t="s">
        <v>51</v>
      </c>
      <c r="H371" s="107" t="s">
        <v>540</v>
      </c>
      <c r="I371" s="107" t="s">
        <v>30</v>
      </c>
      <c r="J371" s="107" t="s">
        <v>1</v>
      </c>
      <c r="K371" s="108">
        <v>361.55200000000002</v>
      </c>
    </row>
    <row r="372" spans="5:11" x14ac:dyDescent="0.25">
      <c r="E372" s="109">
        <v>2001</v>
      </c>
      <c r="F372" s="109" t="s">
        <v>479</v>
      </c>
      <c r="G372" s="109" t="s">
        <v>141</v>
      </c>
      <c r="H372" s="109" t="s">
        <v>540</v>
      </c>
      <c r="I372" s="109" t="s">
        <v>21</v>
      </c>
      <c r="J372" s="109" t="s">
        <v>554</v>
      </c>
      <c r="K372" s="110">
        <v>0</v>
      </c>
    </row>
    <row r="373" spans="5:11" x14ac:dyDescent="0.25">
      <c r="E373" s="107">
        <v>2001</v>
      </c>
      <c r="F373" s="107" t="s">
        <v>488</v>
      </c>
      <c r="G373" s="107" t="s">
        <v>144</v>
      </c>
      <c r="H373" s="107" t="s">
        <v>540</v>
      </c>
      <c r="I373" s="107" t="s">
        <v>60</v>
      </c>
      <c r="J373" s="107" t="s">
        <v>725</v>
      </c>
      <c r="K373" s="108">
        <v>0</v>
      </c>
    </row>
    <row r="374" spans="5:11" x14ac:dyDescent="0.25">
      <c r="E374" s="109">
        <v>2001</v>
      </c>
      <c r="F374" s="109" t="s">
        <v>290</v>
      </c>
      <c r="G374" s="109" t="s">
        <v>291</v>
      </c>
      <c r="H374" s="109" t="s">
        <v>544</v>
      </c>
      <c r="I374" s="109" t="s">
        <v>17</v>
      </c>
      <c r="J374" s="109" t="s">
        <v>1</v>
      </c>
      <c r="K374" s="110">
        <v>733.11599999999999</v>
      </c>
    </row>
    <row r="375" spans="5:11" x14ac:dyDescent="0.25">
      <c r="E375" s="107">
        <v>2001</v>
      </c>
      <c r="F375" s="107" t="s">
        <v>293</v>
      </c>
      <c r="G375" s="107" t="s">
        <v>58</v>
      </c>
      <c r="H375" s="107" t="s">
        <v>544</v>
      </c>
      <c r="I375" s="107" t="s">
        <v>9</v>
      </c>
      <c r="J375" s="107" t="s">
        <v>1</v>
      </c>
      <c r="K375" s="108">
        <v>5780.7979999999998</v>
      </c>
    </row>
    <row r="376" spans="5:11" x14ac:dyDescent="0.25">
      <c r="E376" s="109">
        <v>2001</v>
      </c>
      <c r="F376" s="109" t="s">
        <v>297</v>
      </c>
      <c r="G376" s="109" t="s">
        <v>61</v>
      </c>
      <c r="H376" s="109" t="s">
        <v>542</v>
      </c>
      <c r="I376" s="109" t="s">
        <v>16</v>
      </c>
      <c r="J376" s="109" t="s">
        <v>1</v>
      </c>
      <c r="K376" s="110">
        <v>584</v>
      </c>
    </row>
    <row r="377" spans="5:11" x14ac:dyDescent="0.25">
      <c r="E377" s="107">
        <v>2001</v>
      </c>
      <c r="F377" s="107" t="s">
        <v>297</v>
      </c>
      <c r="G377" s="107" t="s">
        <v>61</v>
      </c>
      <c r="H377" s="107" t="s">
        <v>542</v>
      </c>
      <c r="I377" s="107" t="s">
        <v>16</v>
      </c>
      <c r="J377" s="107" t="s">
        <v>554</v>
      </c>
      <c r="K377" s="108">
        <v>677</v>
      </c>
    </row>
    <row r="378" spans="5:11" x14ac:dyDescent="0.25">
      <c r="E378" s="109">
        <v>2001</v>
      </c>
      <c r="F378" s="109" t="s">
        <v>297</v>
      </c>
      <c r="G378" s="109" t="s">
        <v>61</v>
      </c>
      <c r="H378" s="109" t="s">
        <v>542</v>
      </c>
      <c r="I378" s="109" t="s">
        <v>16</v>
      </c>
      <c r="J378" s="109" t="s">
        <v>725</v>
      </c>
      <c r="K378" s="110">
        <v>584</v>
      </c>
    </row>
    <row r="379" spans="5:11" x14ac:dyDescent="0.25">
      <c r="E379" s="107">
        <v>2001</v>
      </c>
      <c r="F379" s="107" t="s">
        <v>302</v>
      </c>
      <c r="G379" s="107" t="s">
        <v>62</v>
      </c>
      <c r="H379" s="107" t="s">
        <v>540</v>
      </c>
      <c r="I379" s="107" t="s">
        <v>60</v>
      </c>
      <c r="J379" s="107" t="s">
        <v>725</v>
      </c>
      <c r="K379" s="108">
        <v>884.43399999999997</v>
      </c>
    </row>
    <row r="380" spans="5:11" x14ac:dyDescent="0.25">
      <c r="E380" s="109">
        <v>2001</v>
      </c>
      <c r="F380" s="109" t="s">
        <v>520</v>
      </c>
      <c r="G380" s="109" t="s">
        <v>927</v>
      </c>
      <c r="H380" s="109" t="s">
        <v>540</v>
      </c>
      <c r="I380" s="109" t="s">
        <v>30</v>
      </c>
      <c r="J380" s="109" t="s">
        <v>1</v>
      </c>
      <c r="K380" s="110">
        <v>0</v>
      </c>
    </row>
    <row r="381" spans="5:11" x14ac:dyDescent="0.25">
      <c r="E381" s="107">
        <v>2001</v>
      </c>
      <c r="F381" s="107" t="s">
        <v>534</v>
      </c>
      <c r="G381" s="107" t="s">
        <v>163</v>
      </c>
      <c r="H381" s="107" t="s">
        <v>540</v>
      </c>
      <c r="I381" s="107" t="s">
        <v>27</v>
      </c>
      <c r="J381" s="107" t="s">
        <v>554</v>
      </c>
      <c r="K381" s="108">
        <v>0</v>
      </c>
    </row>
    <row r="382" spans="5:11" x14ac:dyDescent="0.25">
      <c r="E382" s="109">
        <v>2002</v>
      </c>
      <c r="F382" s="109" t="s">
        <v>280</v>
      </c>
      <c r="G382" s="109" t="s">
        <v>281</v>
      </c>
      <c r="H382" s="109" t="s">
        <v>540</v>
      </c>
      <c r="I382" s="109" t="s">
        <v>33</v>
      </c>
      <c r="J382" s="109" t="s">
        <v>554</v>
      </c>
      <c r="K382" s="110">
        <v>1761.9269999999999</v>
      </c>
    </row>
    <row r="383" spans="5:11" x14ac:dyDescent="0.25">
      <c r="E383" s="107">
        <v>2002</v>
      </c>
      <c r="F383" s="107" t="s">
        <v>283</v>
      </c>
      <c r="G383" s="107" t="s">
        <v>284</v>
      </c>
      <c r="H383" s="107" t="s">
        <v>540</v>
      </c>
      <c r="I383" s="107" t="s">
        <v>33</v>
      </c>
      <c r="J383" s="107" t="s">
        <v>554</v>
      </c>
      <c r="K383" s="108">
        <v>8668.2950000000001</v>
      </c>
    </row>
    <row r="384" spans="5:11" x14ac:dyDescent="0.25">
      <c r="E384" s="109">
        <v>2002</v>
      </c>
      <c r="F384" s="109" t="s">
        <v>187</v>
      </c>
      <c r="G384" s="109" t="s">
        <v>8</v>
      </c>
      <c r="H384" s="109" t="s">
        <v>544</v>
      </c>
      <c r="I384" s="109" t="s">
        <v>9</v>
      </c>
      <c r="J384" s="109" t="s">
        <v>725</v>
      </c>
      <c r="K384" s="110">
        <v>1664.7950000000001</v>
      </c>
    </row>
    <row r="385" spans="5:11" x14ac:dyDescent="0.25">
      <c r="E385" s="107">
        <v>2002</v>
      </c>
      <c r="F385" s="107" t="s">
        <v>190</v>
      </c>
      <c r="G385" s="107" t="s">
        <v>11</v>
      </c>
      <c r="H385" s="107" t="s">
        <v>12</v>
      </c>
      <c r="I385" s="107" t="s">
        <v>12</v>
      </c>
      <c r="J385" s="107" t="s">
        <v>1</v>
      </c>
      <c r="K385" s="108">
        <v>9196.64</v>
      </c>
    </row>
    <row r="386" spans="5:11" x14ac:dyDescent="0.25">
      <c r="E386" s="109">
        <v>2002</v>
      </c>
      <c r="F386" s="109" t="s">
        <v>195</v>
      </c>
      <c r="G386" s="109" t="s">
        <v>15</v>
      </c>
      <c r="H386" s="109" t="s">
        <v>540</v>
      </c>
      <c r="I386" s="109" t="s">
        <v>16</v>
      </c>
      <c r="J386" s="109" t="s">
        <v>554</v>
      </c>
      <c r="K386" s="110">
        <v>9034.4099999999908</v>
      </c>
    </row>
    <row r="387" spans="5:11" x14ac:dyDescent="0.25">
      <c r="E387" s="107">
        <v>2002</v>
      </c>
      <c r="F387" s="107" t="s">
        <v>488</v>
      </c>
      <c r="G387" s="107" t="s">
        <v>144</v>
      </c>
      <c r="H387" s="107" t="s">
        <v>540</v>
      </c>
      <c r="I387" s="107" t="s">
        <v>60</v>
      </c>
      <c r="J387" s="107" t="s">
        <v>554</v>
      </c>
      <c r="K387" s="108">
        <v>0</v>
      </c>
    </row>
    <row r="388" spans="5:11" x14ac:dyDescent="0.25">
      <c r="E388" s="109">
        <v>2002</v>
      </c>
      <c r="F388" s="109" t="s">
        <v>490</v>
      </c>
      <c r="G388" s="109" t="s">
        <v>145</v>
      </c>
      <c r="H388" s="109" t="s">
        <v>540</v>
      </c>
      <c r="I388" s="109" t="s">
        <v>16</v>
      </c>
      <c r="J388" s="109" t="s">
        <v>725</v>
      </c>
      <c r="K388" s="110">
        <v>0</v>
      </c>
    </row>
    <row r="389" spans="5:11" x14ac:dyDescent="0.25">
      <c r="E389" s="107">
        <v>2002</v>
      </c>
      <c r="F389" s="107" t="s">
        <v>295</v>
      </c>
      <c r="G389" s="107" t="s">
        <v>59</v>
      </c>
      <c r="H389" s="107" t="s">
        <v>540</v>
      </c>
      <c r="I389" s="107" t="s">
        <v>60</v>
      </c>
      <c r="J389" s="107" t="s">
        <v>1</v>
      </c>
      <c r="K389" s="108">
        <v>390.56200000000001</v>
      </c>
    </row>
    <row r="390" spans="5:11" x14ac:dyDescent="0.25">
      <c r="E390" s="109">
        <v>2002</v>
      </c>
      <c r="F390" s="109" t="s">
        <v>297</v>
      </c>
      <c r="G390" s="109" t="s">
        <v>61</v>
      </c>
      <c r="H390" s="109" t="s">
        <v>542</v>
      </c>
      <c r="I390" s="109" t="s">
        <v>16</v>
      </c>
      <c r="J390" s="109" t="s">
        <v>554</v>
      </c>
      <c r="K390" s="110">
        <v>713</v>
      </c>
    </row>
    <row r="391" spans="5:11" x14ac:dyDescent="0.25">
      <c r="E391" s="107">
        <v>2002</v>
      </c>
      <c r="F391" s="107" t="s">
        <v>297</v>
      </c>
      <c r="G391" s="107" t="s">
        <v>61</v>
      </c>
      <c r="H391" s="107" t="s">
        <v>542</v>
      </c>
      <c r="I391" s="107" t="s">
        <v>16</v>
      </c>
      <c r="J391" s="107" t="s">
        <v>725</v>
      </c>
      <c r="K391" s="108">
        <v>356</v>
      </c>
    </row>
    <row r="392" spans="5:11" x14ac:dyDescent="0.25">
      <c r="E392" s="109">
        <v>2002</v>
      </c>
      <c r="F392" s="109" t="s">
        <v>302</v>
      </c>
      <c r="G392" s="109" t="s">
        <v>62</v>
      </c>
      <c r="H392" s="109" t="s">
        <v>540</v>
      </c>
      <c r="I392" s="109" t="s">
        <v>60</v>
      </c>
      <c r="J392" s="109" t="s">
        <v>1</v>
      </c>
      <c r="K392" s="110">
        <v>1612.4349999999999</v>
      </c>
    </row>
    <row r="393" spans="5:11" x14ac:dyDescent="0.25">
      <c r="E393" s="107">
        <v>2002</v>
      </c>
      <c r="F393" s="107" t="s">
        <v>304</v>
      </c>
      <c r="G393" s="107" t="s">
        <v>63</v>
      </c>
      <c r="H393" s="107" t="s">
        <v>12</v>
      </c>
      <c r="I393" s="107" t="s">
        <v>12</v>
      </c>
      <c r="J393" s="107" t="s">
        <v>725</v>
      </c>
      <c r="K393" s="108">
        <v>582.57399999999996</v>
      </c>
    </row>
    <row r="394" spans="5:11" x14ac:dyDescent="0.25">
      <c r="E394" s="109">
        <v>2003</v>
      </c>
      <c r="F394" s="109" t="s">
        <v>187</v>
      </c>
      <c r="G394" s="109" t="s">
        <v>8</v>
      </c>
      <c r="H394" s="109" t="s">
        <v>544</v>
      </c>
      <c r="I394" s="109" t="s">
        <v>9</v>
      </c>
      <c r="J394" s="109" t="s">
        <v>1</v>
      </c>
      <c r="K394" s="110">
        <v>1794.336</v>
      </c>
    </row>
    <row r="395" spans="5:11" x14ac:dyDescent="0.25">
      <c r="E395" s="107">
        <v>2003</v>
      </c>
      <c r="F395" s="107" t="s">
        <v>187</v>
      </c>
      <c r="G395" s="107" t="s">
        <v>8</v>
      </c>
      <c r="H395" s="107" t="s">
        <v>544</v>
      </c>
      <c r="I395" s="107" t="s">
        <v>9</v>
      </c>
      <c r="J395" s="107" t="s">
        <v>554</v>
      </c>
      <c r="K395" s="108">
        <v>1794.336</v>
      </c>
    </row>
    <row r="396" spans="5:11" x14ac:dyDescent="0.25">
      <c r="E396" s="109">
        <v>2003</v>
      </c>
      <c r="F396" s="109" t="s">
        <v>204</v>
      </c>
      <c r="G396" s="109" t="s">
        <v>205</v>
      </c>
      <c r="H396" s="109" t="s">
        <v>544</v>
      </c>
      <c r="I396" s="109" t="s">
        <v>9</v>
      </c>
      <c r="J396" s="109" t="s">
        <v>725</v>
      </c>
      <c r="K396" s="110">
        <v>1850.68</v>
      </c>
    </row>
    <row r="397" spans="5:11" x14ac:dyDescent="0.25">
      <c r="E397" s="107">
        <v>2003</v>
      </c>
      <c r="F397" s="107" t="s">
        <v>209</v>
      </c>
      <c r="G397" s="107" t="s">
        <v>22</v>
      </c>
      <c r="H397" s="107" t="s">
        <v>544</v>
      </c>
      <c r="I397" s="107" t="s">
        <v>9</v>
      </c>
      <c r="J397" s="107" t="s">
        <v>725</v>
      </c>
      <c r="K397" s="108">
        <v>263.55900000000003</v>
      </c>
    </row>
    <row r="398" spans="5:11" x14ac:dyDescent="0.25">
      <c r="E398" s="109">
        <v>2003</v>
      </c>
      <c r="F398" s="109" t="s">
        <v>215</v>
      </c>
      <c r="G398" s="109" t="s">
        <v>216</v>
      </c>
      <c r="H398" s="109" t="s">
        <v>540</v>
      </c>
      <c r="I398" s="109" t="s">
        <v>27</v>
      </c>
      <c r="J398" s="109" t="s">
        <v>1</v>
      </c>
      <c r="K398" s="110">
        <v>777.43</v>
      </c>
    </row>
    <row r="399" spans="5:11" x14ac:dyDescent="0.25">
      <c r="E399" s="107">
        <v>2003</v>
      </c>
      <c r="F399" s="107" t="s">
        <v>220</v>
      </c>
      <c r="G399" s="107" t="s">
        <v>29</v>
      </c>
      <c r="H399" s="107" t="s">
        <v>540</v>
      </c>
      <c r="I399" s="107" t="s">
        <v>30</v>
      </c>
      <c r="J399" s="107" t="s">
        <v>1</v>
      </c>
      <c r="K399" s="108">
        <v>1438.0239999999999</v>
      </c>
    </row>
    <row r="400" spans="5:11" x14ac:dyDescent="0.25">
      <c r="E400" s="109">
        <v>2003</v>
      </c>
      <c r="F400" s="109" t="s">
        <v>211</v>
      </c>
      <c r="G400" s="109" t="s">
        <v>23</v>
      </c>
      <c r="H400" s="109" t="s">
        <v>540</v>
      </c>
      <c r="I400" s="109" t="s">
        <v>24</v>
      </c>
      <c r="J400" s="109" t="s">
        <v>1</v>
      </c>
      <c r="K400" s="110">
        <v>8677.3120000000399</v>
      </c>
    </row>
    <row r="401" spans="5:11" x14ac:dyDescent="0.25">
      <c r="E401" s="107">
        <v>2003</v>
      </c>
      <c r="F401" s="107" t="s">
        <v>211</v>
      </c>
      <c r="G401" s="107" t="s">
        <v>23</v>
      </c>
      <c r="H401" s="107" t="s">
        <v>540</v>
      </c>
      <c r="I401" s="107" t="s">
        <v>24</v>
      </c>
      <c r="J401" s="107" t="s">
        <v>725</v>
      </c>
      <c r="K401" s="108">
        <v>8677.3120000000599</v>
      </c>
    </row>
    <row r="402" spans="5:11" x14ac:dyDescent="0.25">
      <c r="E402" s="109">
        <v>2003</v>
      </c>
      <c r="F402" s="109" t="s">
        <v>222</v>
      </c>
      <c r="G402" s="109" t="s">
        <v>31</v>
      </c>
      <c r="H402" s="109" t="s">
        <v>544</v>
      </c>
      <c r="I402" s="109" t="s">
        <v>17</v>
      </c>
      <c r="J402" s="109" t="s">
        <v>554</v>
      </c>
      <c r="K402" s="110">
        <v>3.3210000000000002</v>
      </c>
    </row>
    <row r="403" spans="5:11" x14ac:dyDescent="0.25">
      <c r="E403" s="107">
        <v>2003</v>
      </c>
      <c r="F403" s="107" t="s">
        <v>222</v>
      </c>
      <c r="G403" s="107" t="s">
        <v>31</v>
      </c>
      <c r="H403" s="107" t="s">
        <v>544</v>
      </c>
      <c r="I403" s="107" t="s">
        <v>17</v>
      </c>
      <c r="J403" s="107" t="s">
        <v>725</v>
      </c>
      <c r="K403" s="108">
        <v>5319.0649999999996</v>
      </c>
    </row>
    <row r="404" spans="5:11" x14ac:dyDescent="0.25">
      <c r="E404" s="109">
        <v>2003</v>
      </c>
      <c r="F404" s="109" t="s">
        <v>226</v>
      </c>
      <c r="G404" s="109" t="s">
        <v>34</v>
      </c>
      <c r="H404" s="109" t="s">
        <v>540</v>
      </c>
      <c r="I404" s="109" t="s">
        <v>925</v>
      </c>
      <c r="J404" s="109" t="s">
        <v>1</v>
      </c>
      <c r="K404" s="110">
        <v>212.75899999999999</v>
      </c>
    </row>
    <row r="405" spans="5:11" x14ac:dyDescent="0.25">
      <c r="E405" s="107">
        <v>2003</v>
      </c>
      <c r="F405" s="107" t="s">
        <v>226</v>
      </c>
      <c r="G405" s="107" t="s">
        <v>34</v>
      </c>
      <c r="H405" s="107" t="s">
        <v>540</v>
      </c>
      <c r="I405" s="107" t="s">
        <v>925</v>
      </c>
      <c r="J405" s="107" t="s">
        <v>1</v>
      </c>
      <c r="K405" s="108">
        <v>565.64599999999996</v>
      </c>
    </row>
    <row r="406" spans="5:11" x14ac:dyDescent="0.25">
      <c r="E406" s="109">
        <v>2003</v>
      </c>
      <c r="F406" s="109" t="s">
        <v>236</v>
      </c>
      <c r="G406" s="109" t="s">
        <v>36</v>
      </c>
      <c r="H406" s="109" t="s">
        <v>542</v>
      </c>
      <c r="I406" s="109" t="s">
        <v>26</v>
      </c>
      <c r="J406" s="109" t="s">
        <v>1</v>
      </c>
      <c r="K406" s="110">
        <v>1770.2</v>
      </c>
    </row>
    <row r="407" spans="5:11" x14ac:dyDescent="0.25">
      <c r="E407" s="107">
        <v>2003</v>
      </c>
      <c r="F407" s="107" t="s">
        <v>266</v>
      </c>
      <c r="G407" s="107" t="s">
        <v>49</v>
      </c>
      <c r="H407" s="107" t="s">
        <v>544</v>
      </c>
      <c r="I407" s="107" t="s">
        <v>9</v>
      </c>
      <c r="J407" s="107" t="s">
        <v>725</v>
      </c>
      <c r="K407" s="108">
        <v>9950.92</v>
      </c>
    </row>
    <row r="408" spans="5:11" x14ac:dyDescent="0.25">
      <c r="E408" s="109">
        <v>2003</v>
      </c>
      <c r="F408" s="109" t="s">
        <v>258</v>
      </c>
      <c r="G408" s="109" t="s">
        <v>44</v>
      </c>
      <c r="H408" s="109" t="s">
        <v>540</v>
      </c>
      <c r="I408" s="109" t="s">
        <v>21</v>
      </c>
      <c r="J408" s="109" t="s">
        <v>1</v>
      </c>
      <c r="K408" s="110">
        <v>2288.0389999999902</v>
      </c>
    </row>
    <row r="409" spans="5:11" x14ac:dyDescent="0.25">
      <c r="E409" s="107">
        <v>2003</v>
      </c>
      <c r="F409" s="107" t="s">
        <v>258</v>
      </c>
      <c r="G409" s="107" t="s">
        <v>44</v>
      </c>
      <c r="H409" s="107" t="s">
        <v>540</v>
      </c>
      <c r="I409" s="107" t="s">
        <v>21</v>
      </c>
      <c r="J409" s="107" t="s">
        <v>1</v>
      </c>
      <c r="K409" s="108">
        <v>13330.852000000001</v>
      </c>
    </row>
    <row r="410" spans="5:11" x14ac:dyDescent="0.25">
      <c r="E410" s="109">
        <v>2003</v>
      </c>
      <c r="F410" s="109" t="s">
        <v>258</v>
      </c>
      <c r="G410" s="109" t="s">
        <v>44</v>
      </c>
      <c r="H410" s="109" t="s">
        <v>540</v>
      </c>
      <c r="I410" s="109" t="s">
        <v>21</v>
      </c>
      <c r="J410" s="109" t="s">
        <v>725</v>
      </c>
      <c r="K410" s="110">
        <v>2288.0389999999902</v>
      </c>
    </row>
    <row r="411" spans="5:11" x14ac:dyDescent="0.25">
      <c r="E411" s="107">
        <v>2003</v>
      </c>
      <c r="F411" s="107" t="s">
        <v>440</v>
      </c>
      <c r="G411" s="107" t="s">
        <v>123</v>
      </c>
      <c r="H411" s="107" t="s">
        <v>540</v>
      </c>
      <c r="I411" s="107" t="s">
        <v>24</v>
      </c>
      <c r="J411" s="107" t="s">
        <v>1</v>
      </c>
      <c r="K411" s="108">
        <v>0</v>
      </c>
    </row>
    <row r="412" spans="5:11" x14ac:dyDescent="0.25">
      <c r="E412" s="109">
        <v>2003</v>
      </c>
      <c r="F412" s="109" t="s">
        <v>440</v>
      </c>
      <c r="G412" s="109" t="s">
        <v>123</v>
      </c>
      <c r="H412" s="109" t="s">
        <v>540</v>
      </c>
      <c r="I412" s="109" t="s">
        <v>24</v>
      </c>
      <c r="J412" s="109" t="s">
        <v>554</v>
      </c>
      <c r="K412" s="110">
        <v>0</v>
      </c>
    </row>
    <row r="413" spans="5:11" x14ac:dyDescent="0.25">
      <c r="E413" s="107">
        <v>2003</v>
      </c>
      <c r="F413" s="107" t="s">
        <v>256</v>
      </c>
      <c r="G413" s="107" t="s">
        <v>43</v>
      </c>
      <c r="H413" s="107" t="s">
        <v>540</v>
      </c>
      <c r="I413" s="107" t="s">
        <v>27</v>
      </c>
      <c r="J413" s="107" t="s">
        <v>1</v>
      </c>
      <c r="K413" s="108">
        <v>2732.3870000000002</v>
      </c>
    </row>
    <row r="414" spans="5:11" x14ac:dyDescent="0.25">
      <c r="E414" s="109">
        <v>2003</v>
      </c>
      <c r="F414" s="109" t="s">
        <v>262</v>
      </c>
      <c r="G414" s="109" t="s">
        <v>46</v>
      </c>
      <c r="H414" s="109" t="s">
        <v>540</v>
      </c>
      <c r="I414" s="109" t="s">
        <v>47</v>
      </c>
      <c r="J414" s="109" t="s">
        <v>1</v>
      </c>
      <c r="K414" s="110">
        <v>791.79200000000003</v>
      </c>
    </row>
    <row r="415" spans="5:11" x14ac:dyDescent="0.25">
      <c r="E415" s="107">
        <v>2003</v>
      </c>
      <c r="F415" s="107" t="s">
        <v>270</v>
      </c>
      <c r="G415" s="107" t="s">
        <v>51</v>
      </c>
      <c r="H415" s="107" t="s">
        <v>540</v>
      </c>
      <c r="I415" s="107" t="s">
        <v>30</v>
      </c>
      <c r="J415" s="107" t="s">
        <v>1</v>
      </c>
      <c r="K415" s="108">
        <v>1573.1220000000001</v>
      </c>
    </row>
    <row r="416" spans="5:11" x14ac:dyDescent="0.25">
      <c r="E416" s="109">
        <v>2003</v>
      </c>
      <c r="F416" s="109" t="s">
        <v>270</v>
      </c>
      <c r="G416" s="109" t="s">
        <v>51</v>
      </c>
      <c r="H416" s="109" t="s">
        <v>540</v>
      </c>
      <c r="I416" s="109" t="s">
        <v>30</v>
      </c>
      <c r="J416" s="109" t="s">
        <v>725</v>
      </c>
      <c r="K416" s="110">
        <v>480.02699999999999</v>
      </c>
    </row>
    <row r="417" spans="5:11" x14ac:dyDescent="0.25">
      <c r="E417" s="107">
        <v>2003</v>
      </c>
      <c r="F417" s="107" t="s">
        <v>276</v>
      </c>
      <c r="G417" s="107" t="s">
        <v>54</v>
      </c>
      <c r="H417" s="107" t="s">
        <v>540</v>
      </c>
      <c r="I417" s="107" t="s">
        <v>47</v>
      </c>
      <c r="J417" s="107" t="s">
        <v>1</v>
      </c>
      <c r="K417" s="108">
        <v>1602.972</v>
      </c>
    </row>
    <row r="418" spans="5:11" x14ac:dyDescent="0.25">
      <c r="E418" s="109">
        <v>2002</v>
      </c>
      <c r="F418" s="109" t="s">
        <v>314</v>
      </c>
      <c r="G418" s="109" t="s">
        <v>69</v>
      </c>
      <c r="H418" s="109" t="s">
        <v>544</v>
      </c>
      <c r="I418" s="109" t="s">
        <v>17</v>
      </c>
      <c r="J418" s="109" t="s">
        <v>1</v>
      </c>
      <c r="K418" s="110">
        <v>0</v>
      </c>
    </row>
    <row r="419" spans="5:11" x14ac:dyDescent="0.25">
      <c r="E419" s="107">
        <v>2002</v>
      </c>
      <c r="F419" s="107" t="s">
        <v>190</v>
      </c>
      <c r="G419" s="107" t="s">
        <v>11</v>
      </c>
      <c r="H419" s="107" t="s">
        <v>12</v>
      </c>
      <c r="I419" s="107" t="s">
        <v>12</v>
      </c>
      <c r="J419" s="107" t="s">
        <v>554</v>
      </c>
      <c r="K419" s="108">
        <v>9196.64</v>
      </c>
    </row>
    <row r="420" spans="5:11" x14ac:dyDescent="0.25">
      <c r="E420" s="109">
        <v>2002</v>
      </c>
      <c r="F420" s="109" t="s">
        <v>329</v>
      </c>
      <c r="G420" s="109" t="s">
        <v>75</v>
      </c>
      <c r="H420" s="109" t="s">
        <v>540</v>
      </c>
      <c r="I420" s="109" t="s">
        <v>16</v>
      </c>
      <c r="J420" s="109" t="s">
        <v>554</v>
      </c>
      <c r="K420" s="110">
        <v>0</v>
      </c>
    </row>
    <row r="421" spans="5:11" x14ac:dyDescent="0.25">
      <c r="E421" s="107">
        <v>2002</v>
      </c>
      <c r="F421" s="107" t="s">
        <v>337</v>
      </c>
      <c r="G421" s="107" t="s">
        <v>338</v>
      </c>
      <c r="H421" s="107" t="s">
        <v>540</v>
      </c>
      <c r="I421" s="107" t="s">
        <v>21</v>
      </c>
      <c r="J421" s="107" t="s">
        <v>554</v>
      </c>
      <c r="K421" s="108">
        <v>0</v>
      </c>
    </row>
    <row r="422" spans="5:11" x14ac:dyDescent="0.25">
      <c r="E422" s="109">
        <v>2002</v>
      </c>
      <c r="F422" s="109" t="s">
        <v>197</v>
      </c>
      <c r="G422" s="109" t="s">
        <v>198</v>
      </c>
      <c r="H422" s="109" t="s">
        <v>544</v>
      </c>
      <c r="I422" s="109" t="s">
        <v>17</v>
      </c>
      <c r="J422" s="109" t="s">
        <v>1</v>
      </c>
      <c r="K422" s="110">
        <v>1014.591</v>
      </c>
    </row>
    <row r="423" spans="5:11" x14ac:dyDescent="0.25">
      <c r="E423" s="107">
        <v>2002</v>
      </c>
      <c r="F423" s="107" t="s">
        <v>202</v>
      </c>
      <c r="G423" s="107" t="s">
        <v>19</v>
      </c>
      <c r="H423" s="107" t="s">
        <v>544</v>
      </c>
      <c r="I423" s="107" t="s">
        <v>17</v>
      </c>
      <c r="J423" s="107" t="s">
        <v>1</v>
      </c>
      <c r="K423" s="108">
        <v>3193.3530000000001</v>
      </c>
    </row>
    <row r="424" spans="5:11" x14ac:dyDescent="0.25">
      <c r="E424" s="109">
        <v>2002</v>
      </c>
      <c r="F424" s="109" t="s">
        <v>202</v>
      </c>
      <c r="G424" s="109" t="s">
        <v>19</v>
      </c>
      <c r="H424" s="109" t="s">
        <v>544</v>
      </c>
      <c r="I424" s="109" t="s">
        <v>17</v>
      </c>
      <c r="J424" s="109" t="s">
        <v>1</v>
      </c>
      <c r="K424" s="110">
        <v>6539.741</v>
      </c>
    </row>
    <row r="425" spans="5:11" x14ac:dyDescent="0.25">
      <c r="E425" s="107">
        <v>2002</v>
      </c>
      <c r="F425" s="107" t="s">
        <v>209</v>
      </c>
      <c r="G425" s="107" t="s">
        <v>22</v>
      </c>
      <c r="H425" s="107" t="s">
        <v>544</v>
      </c>
      <c r="I425" s="107" t="s">
        <v>9</v>
      </c>
      <c r="J425" s="107" t="s">
        <v>554</v>
      </c>
      <c r="K425" s="108">
        <v>827.08100000000002</v>
      </c>
    </row>
    <row r="426" spans="5:11" x14ac:dyDescent="0.25">
      <c r="E426" s="109">
        <v>2002</v>
      </c>
      <c r="F426" s="109" t="s">
        <v>372</v>
      </c>
      <c r="G426" s="109" t="s">
        <v>95</v>
      </c>
      <c r="H426" s="109" t="s">
        <v>540</v>
      </c>
      <c r="I426" s="109" t="s">
        <v>30</v>
      </c>
      <c r="J426" s="109" t="s">
        <v>725</v>
      </c>
      <c r="K426" s="110">
        <v>0</v>
      </c>
    </row>
    <row r="427" spans="5:11" x14ac:dyDescent="0.25">
      <c r="E427" s="107">
        <v>2002</v>
      </c>
      <c r="F427" s="107" t="s">
        <v>218</v>
      </c>
      <c r="G427" s="107" t="s">
        <v>28</v>
      </c>
      <c r="H427" s="107" t="s">
        <v>544</v>
      </c>
      <c r="I427" s="107" t="s">
        <v>9</v>
      </c>
      <c r="J427" s="107" t="s">
        <v>725</v>
      </c>
      <c r="K427" s="108">
        <v>37336.703999999998</v>
      </c>
    </row>
    <row r="428" spans="5:11" x14ac:dyDescent="0.25">
      <c r="E428" s="109">
        <v>2002</v>
      </c>
      <c r="F428" s="109" t="s">
        <v>380</v>
      </c>
      <c r="G428" s="109" t="s">
        <v>99</v>
      </c>
      <c r="H428" s="109" t="s">
        <v>544</v>
      </c>
      <c r="I428" s="109" t="s">
        <v>9</v>
      </c>
      <c r="J428" s="109" t="s">
        <v>725</v>
      </c>
      <c r="K428" s="110">
        <v>0</v>
      </c>
    </row>
    <row r="429" spans="5:11" x14ac:dyDescent="0.25">
      <c r="E429" s="107">
        <v>2002</v>
      </c>
      <c r="F429" s="107" t="s">
        <v>222</v>
      </c>
      <c r="G429" s="107" t="s">
        <v>31</v>
      </c>
      <c r="H429" s="107" t="s">
        <v>544</v>
      </c>
      <c r="I429" s="107" t="s">
        <v>17</v>
      </c>
      <c r="J429" s="107" t="s">
        <v>1</v>
      </c>
      <c r="K429" s="108">
        <v>5841.9679999999998</v>
      </c>
    </row>
    <row r="430" spans="5:11" x14ac:dyDescent="0.25">
      <c r="E430" s="109">
        <v>2002</v>
      </c>
      <c r="F430" s="109" t="s">
        <v>226</v>
      </c>
      <c r="G430" s="109" t="s">
        <v>34</v>
      </c>
      <c r="H430" s="109" t="s">
        <v>540</v>
      </c>
      <c r="I430" s="109" t="s">
        <v>925</v>
      </c>
      <c r="J430" s="109" t="s">
        <v>1</v>
      </c>
      <c r="K430" s="110">
        <v>521.58799999999997</v>
      </c>
    </row>
    <row r="431" spans="5:11" x14ac:dyDescent="0.25">
      <c r="E431" s="107">
        <v>2002</v>
      </c>
      <c r="F431" s="107" t="s">
        <v>236</v>
      </c>
      <c r="G431" s="107" t="s">
        <v>36</v>
      </c>
      <c r="H431" s="107" t="s">
        <v>542</v>
      </c>
      <c r="I431" s="107" t="s">
        <v>26</v>
      </c>
      <c r="J431" s="107" t="s">
        <v>725</v>
      </c>
      <c r="K431" s="108">
        <v>1544.2380000000001</v>
      </c>
    </row>
    <row r="432" spans="5:11" x14ac:dyDescent="0.25">
      <c r="E432" s="109">
        <v>2002</v>
      </c>
      <c r="F432" s="109" t="s">
        <v>231</v>
      </c>
      <c r="G432" s="109" t="s">
        <v>232</v>
      </c>
      <c r="H432" s="109" t="s">
        <v>540</v>
      </c>
      <c r="I432" s="109" t="s">
        <v>24</v>
      </c>
      <c r="J432" s="109" t="s">
        <v>1</v>
      </c>
      <c r="K432" s="110">
        <v>1238.7850000000001</v>
      </c>
    </row>
    <row r="433" spans="5:11" x14ac:dyDescent="0.25">
      <c r="E433" s="107">
        <v>2002</v>
      </c>
      <c r="F433" s="107" t="s">
        <v>231</v>
      </c>
      <c r="G433" s="107" t="s">
        <v>232</v>
      </c>
      <c r="H433" s="107" t="s">
        <v>540</v>
      </c>
      <c r="I433" s="107" t="s">
        <v>24</v>
      </c>
      <c r="J433" s="107" t="s">
        <v>554</v>
      </c>
      <c r="K433" s="108">
        <v>2256.549</v>
      </c>
    </row>
    <row r="434" spans="5:11" x14ac:dyDescent="0.25">
      <c r="E434" s="109">
        <v>2002</v>
      </c>
      <c r="F434" s="109" t="s">
        <v>238</v>
      </c>
      <c r="G434" s="109" t="s">
        <v>239</v>
      </c>
      <c r="H434" s="109" t="s">
        <v>540</v>
      </c>
      <c r="I434" s="109" t="s">
        <v>33</v>
      </c>
      <c r="J434" s="109" t="s">
        <v>1</v>
      </c>
      <c r="K434" s="110">
        <v>3275.47</v>
      </c>
    </row>
    <row r="435" spans="5:11" x14ac:dyDescent="0.25">
      <c r="E435" s="107">
        <v>2002</v>
      </c>
      <c r="F435" s="107" t="s">
        <v>228</v>
      </c>
      <c r="G435" s="107" t="s">
        <v>229</v>
      </c>
      <c r="H435" s="107" t="s">
        <v>540</v>
      </c>
      <c r="I435" s="107" t="s">
        <v>33</v>
      </c>
      <c r="J435" s="107" t="s">
        <v>1</v>
      </c>
      <c r="K435" s="108">
        <v>39791.930999999997</v>
      </c>
    </row>
    <row r="436" spans="5:11" x14ac:dyDescent="0.25">
      <c r="E436" s="109">
        <v>2002</v>
      </c>
      <c r="F436" s="109" t="s">
        <v>254</v>
      </c>
      <c r="G436" s="109" t="s">
        <v>42</v>
      </c>
      <c r="H436" s="109" t="s">
        <v>12</v>
      </c>
      <c r="I436" s="109" t="s">
        <v>12</v>
      </c>
      <c r="J436" s="109" t="s">
        <v>1</v>
      </c>
      <c r="K436" s="110">
        <v>42.442999999999998</v>
      </c>
    </row>
    <row r="437" spans="5:11" x14ac:dyDescent="0.25">
      <c r="E437" s="107">
        <v>2002</v>
      </c>
      <c r="F437" s="107" t="s">
        <v>418</v>
      </c>
      <c r="G437" s="107" t="s">
        <v>112</v>
      </c>
      <c r="H437" s="107" t="s">
        <v>544</v>
      </c>
      <c r="I437" s="107" t="s">
        <v>9</v>
      </c>
      <c r="J437" s="107" t="s">
        <v>1</v>
      </c>
      <c r="K437" s="108">
        <v>0</v>
      </c>
    </row>
    <row r="438" spans="5:11" x14ac:dyDescent="0.25">
      <c r="E438" s="109">
        <v>2002</v>
      </c>
      <c r="F438" s="109" t="s">
        <v>432</v>
      </c>
      <c r="G438" s="109" t="s">
        <v>119</v>
      </c>
      <c r="H438" s="109" t="s">
        <v>540</v>
      </c>
      <c r="I438" s="109" t="s">
        <v>925</v>
      </c>
      <c r="J438" s="109" t="s">
        <v>725</v>
      </c>
      <c r="K438" s="110">
        <v>0</v>
      </c>
    </row>
    <row r="439" spans="5:11" x14ac:dyDescent="0.25">
      <c r="E439" s="107">
        <v>2002</v>
      </c>
      <c r="F439" s="107" t="s">
        <v>260</v>
      </c>
      <c r="G439" s="107" t="s">
        <v>45</v>
      </c>
      <c r="H439" s="107" t="s">
        <v>542</v>
      </c>
      <c r="I439" s="107" t="s">
        <v>26</v>
      </c>
      <c r="J439" s="107" t="s">
        <v>725</v>
      </c>
      <c r="K439" s="108">
        <v>14851.736000000001</v>
      </c>
    </row>
    <row r="440" spans="5:11" x14ac:dyDescent="0.25">
      <c r="E440" s="109">
        <v>2002</v>
      </c>
      <c r="F440" s="109" t="s">
        <v>442</v>
      </c>
      <c r="G440" s="109" t="s">
        <v>124</v>
      </c>
      <c r="H440" s="109" t="s">
        <v>544</v>
      </c>
      <c r="I440" s="109" t="s">
        <v>9</v>
      </c>
      <c r="J440" s="109" t="s">
        <v>1</v>
      </c>
      <c r="K440" s="110">
        <v>0</v>
      </c>
    </row>
    <row r="441" spans="5:11" x14ac:dyDescent="0.25">
      <c r="E441" s="107">
        <v>2002</v>
      </c>
      <c r="F441" s="107" t="s">
        <v>268</v>
      </c>
      <c r="G441" s="107" t="s">
        <v>50</v>
      </c>
      <c r="H441" s="107" t="s">
        <v>544</v>
      </c>
      <c r="I441" s="107" t="s">
        <v>9</v>
      </c>
      <c r="J441" s="107" t="s">
        <v>1</v>
      </c>
      <c r="K441" s="108">
        <v>497.83100000000002</v>
      </c>
    </row>
    <row r="442" spans="5:11" x14ac:dyDescent="0.25">
      <c r="E442" s="109">
        <v>2002</v>
      </c>
      <c r="F442" s="109" t="s">
        <v>270</v>
      </c>
      <c r="G442" s="109" t="s">
        <v>51</v>
      </c>
      <c r="H442" s="109" t="s">
        <v>540</v>
      </c>
      <c r="I442" s="109" t="s">
        <v>30</v>
      </c>
      <c r="J442" s="109" t="s">
        <v>554</v>
      </c>
      <c r="K442" s="110">
        <v>1466.346</v>
      </c>
    </row>
    <row r="443" spans="5:11" x14ac:dyDescent="0.25">
      <c r="E443" s="107">
        <v>2002</v>
      </c>
      <c r="F443" s="107" t="s">
        <v>274</v>
      </c>
      <c r="G443" s="107" t="s">
        <v>53</v>
      </c>
      <c r="H443" s="107" t="s">
        <v>542</v>
      </c>
      <c r="I443" s="107" t="s">
        <v>16</v>
      </c>
      <c r="J443" s="107" t="s">
        <v>1</v>
      </c>
      <c r="K443" s="108">
        <v>4884</v>
      </c>
    </row>
    <row r="444" spans="5:11" x14ac:dyDescent="0.25">
      <c r="E444" s="109">
        <v>2002</v>
      </c>
      <c r="F444" s="109" t="s">
        <v>479</v>
      </c>
      <c r="G444" s="109" t="s">
        <v>141</v>
      </c>
      <c r="H444" s="109" t="s">
        <v>540</v>
      </c>
      <c r="I444" s="109" t="s">
        <v>21</v>
      </c>
      <c r="J444" s="109" t="s">
        <v>554</v>
      </c>
      <c r="K444" s="110">
        <v>0</v>
      </c>
    </row>
    <row r="445" spans="5:11" x14ac:dyDescent="0.25">
      <c r="E445" s="107">
        <v>2002</v>
      </c>
      <c r="F445" s="107" t="s">
        <v>488</v>
      </c>
      <c r="G445" s="107" t="s">
        <v>144</v>
      </c>
      <c r="H445" s="107" t="s">
        <v>540</v>
      </c>
      <c r="I445" s="107" t="s">
        <v>60</v>
      </c>
      <c r="J445" s="107" t="s">
        <v>725</v>
      </c>
      <c r="K445" s="108">
        <v>0</v>
      </c>
    </row>
    <row r="446" spans="5:11" x14ac:dyDescent="0.25">
      <c r="E446" s="109">
        <v>2002</v>
      </c>
      <c r="F446" s="109" t="s">
        <v>288</v>
      </c>
      <c r="G446" s="109" t="s">
        <v>57</v>
      </c>
      <c r="H446" s="109" t="s">
        <v>540</v>
      </c>
      <c r="I446" s="109" t="s">
        <v>47</v>
      </c>
      <c r="J446" s="109" t="s">
        <v>725</v>
      </c>
      <c r="K446" s="110">
        <v>11808.1349999999</v>
      </c>
    </row>
    <row r="447" spans="5:11" x14ac:dyDescent="0.25">
      <c r="E447" s="107">
        <v>2002</v>
      </c>
      <c r="F447" s="107" t="s">
        <v>290</v>
      </c>
      <c r="G447" s="107" t="s">
        <v>291</v>
      </c>
      <c r="H447" s="107" t="s">
        <v>544</v>
      </c>
      <c r="I447" s="107" t="s">
        <v>17</v>
      </c>
      <c r="J447" s="107" t="s">
        <v>1</v>
      </c>
      <c r="K447" s="108">
        <v>578.94399999999996</v>
      </c>
    </row>
    <row r="448" spans="5:11" x14ac:dyDescent="0.25">
      <c r="E448" s="109">
        <v>2001</v>
      </c>
      <c r="F448" s="109" t="s">
        <v>934</v>
      </c>
      <c r="G448" s="109" t="s">
        <v>935</v>
      </c>
      <c r="H448" s="109" t="s">
        <v>544</v>
      </c>
      <c r="I448" s="109" t="s">
        <v>9</v>
      </c>
      <c r="J448" s="109" t="s">
        <v>1</v>
      </c>
      <c r="K448" s="110">
        <v>0</v>
      </c>
    </row>
    <row r="449" spans="5:11" x14ac:dyDescent="0.25">
      <c r="E449" s="107">
        <v>2001</v>
      </c>
      <c r="F449" s="107" t="s">
        <v>314</v>
      </c>
      <c r="G449" s="107" t="s">
        <v>69</v>
      </c>
      <c r="H449" s="107" t="s">
        <v>544</v>
      </c>
      <c r="I449" s="107" t="s">
        <v>17</v>
      </c>
      <c r="J449" s="107" t="s">
        <v>554</v>
      </c>
      <c r="K449" s="108">
        <v>0</v>
      </c>
    </row>
    <row r="450" spans="5:11" x14ac:dyDescent="0.25">
      <c r="E450" s="109">
        <v>2001</v>
      </c>
      <c r="F450" s="109" t="s">
        <v>190</v>
      </c>
      <c r="G450" s="109" t="s">
        <v>11</v>
      </c>
      <c r="H450" s="109" t="s">
        <v>12</v>
      </c>
      <c r="I450" s="109" t="s">
        <v>12</v>
      </c>
      <c r="J450" s="109" t="s">
        <v>554</v>
      </c>
      <c r="K450" s="110">
        <v>9804.4320000000098</v>
      </c>
    </row>
    <row r="451" spans="5:11" x14ac:dyDescent="0.25">
      <c r="E451" s="107">
        <v>2001</v>
      </c>
      <c r="F451" s="107" t="s">
        <v>190</v>
      </c>
      <c r="G451" s="107" t="s">
        <v>11</v>
      </c>
      <c r="H451" s="107" t="s">
        <v>12</v>
      </c>
      <c r="I451" s="107" t="s">
        <v>12</v>
      </c>
      <c r="J451" s="107" t="s">
        <v>725</v>
      </c>
      <c r="K451" s="108">
        <v>3598.0360000000001</v>
      </c>
    </row>
    <row r="452" spans="5:11" x14ac:dyDescent="0.25">
      <c r="E452" s="109">
        <v>2001</v>
      </c>
      <c r="F452" s="109" t="s">
        <v>331</v>
      </c>
      <c r="G452" s="109" t="s">
        <v>76</v>
      </c>
      <c r="H452" s="109" t="s">
        <v>540</v>
      </c>
      <c r="I452" s="109" t="s">
        <v>60</v>
      </c>
      <c r="J452" s="109" t="s">
        <v>554</v>
      </c>
      <c r="K452" s="110">
        <v>0</v>
      </c>
    </row>
    <row r="453" spans="5:11" x14ac:dyDescent="0.25">
      <c r="E453" s="107">
        <v>2001</v>
      </c>
      <c r="F453" s="107" t="s">
        <v>200</v>
      </c>
      <c r="G453" s="107" t="s">
        <v>18</v>
      </c>
      <c r="H453" s="107" t="s">
        <v>542</v>
      </c>
      <c r="I453" s="107" t="s">
        <v>16</v>
      </c>
      <c r="J453" s="107" t="s">
        <v>1</v>
      </c>
      <c r="K453" s="108">
        <v>2129</v>
      </c>
    </row>
    <row r="454" spans="5:11" x14ac:dyDescent="0.25">
      <c r="E454" s="109">
        <v>2001</v>
      </c>
      <c r="F454" s="109" t="s">
        <v>197</v>
      </c>
      <c r="G454" s="109" t="s">
        <v>198</v>
      </c>
      <c r="H454" s="109" t="s">
        <v>544</v>
      </c>
      <c r="I454" s="109" t="s">
        <v>17</v>
      </c>
      <c r="J454" s="109" t="s">
        <v>1</v>
      </c>
      <c r="K454" s="110">
        <v>953.36400000000003</v>
      </c>
    </row>
    <row r="455" spans="5:11" x14ac:dyDescent="0.25">
      <c r="E455" s="107">
        <v>2001</v>
      </c>
      <c r="F455" s="107" t="s">
        <v>215</v>
      </c>
      <c r="G455" s="107" t="s">
        <v>216</v>
      </c>
      <c r="H455" s="107" t="s">
        <v>540</v>
      </c>
      <c r="I455" s="107" t="s">
        <v>27</v>
      </c>
      <c r="J455" s="107" t="s">
        <v>1</v>
      </c>
      <c r="K455" s="108">
        <v>774.70799999999997</v>
      </c>
    </row>
    <row r="456" spans="5:11" x14ac:dyDescent="0.25">
      <c r="E456" s="109">
        <v>2001</v>
      </c>
      <c r="F456" s="109" t="s">
        <v>231</v>
      </c>
      <c r="G456" s="109" t="s">
        <v>232</v>
      </c>
      <c r="H456" s="109" t="s">
        <v>540</v>
      </c>
      <c r="I456" s="109" t="s">
        <v>24</v>
      </c>
      <c r="J456" s="109" t="s">
        <v>725</v>
      </c>
      <c r="K456" s="110">
        <v>843.92399999999998</v>
      </c>
    </row>
    <row r="457" spans="5:11" x14ac:dyDescent="0.25">
      <c r="E457" s="107">
        <v>2001</v>
      </c>
      <c r="F457" s="107" t="s">
        <v>241</v>
      </c>
      <c r="G457" s="107" t="s">
        <v>37</v>
      </c>
      <c r="H457" s="107" t="s">
        <v>540</v>
      </c>
      <c r="I457" s="107" t="s">
        <v>24</v>
      </c>
      <c r="J457" s="107" t="s">
        <v>1</v>
      </c>
      <c r="K457" s="108">
        <v>601.23400000000095</v>
      </c>
    </row>
    <row r="458" spans="5:11" x14ac:dyDescent="0.25">
      <c r="E458" s="109">
        <v>2001</v>
      </c>
      <c r="F458" s="109" t="s">
        <v>241</v>
      </c>
      <c r="G458" s="109" t="s">
        <v>37</v>
      </c>
      <c r="H458" s="109" t="s">
        <v>540</v>
      </c>
      <c r="I458" s="109" t="s">
        <v>24</v>
      </c>
      <c r="J458" s="109" t="s">
        <v>554</v>
      </c>
      <c r="K458" s="110">
        <v>2322.7289999999998</v>
      </c>
    </row>
    <row r="459" spans="5:11" x14ac:dyDescent="0.25">
      <c r="E459" s="107">
        <v>2001</v>
      </c>
      <c r="F459" s="107" t="s">
        <v>243</v>
      </c>
      <c r="G459" s="107" t="s">
        <v>926</v>
      </c>
      <c r="H459" s="107" t="s">
        <v>12</v>
      </c>
      <c r="I459" s="107" t="s">
        <v>12</v>
      </c>
      <c r="J459" s="107" t="s">
        <v>554</v>
      </c>
      <c r="K459" s="108">
        <v>1264.288</v>
      </c>
    </row>
    <row r="460" spans="5:11" x14ac:dyDescent="0.25">
      <c r="E460" s="109">
        <v>2001</v>
      </c>
      <c r="F460" s="109" t="s">
        <v>266</v>
      </c>
      <c r="G460" s="109" t="s">
        <v>49</v>
      </c>
      <c r="H460" s="109" t="s">
        <v>544</v>
      </c>
      <c r="I460" s="109" t="s">
        <v>9</v>
      </c>
      <c r="J460" s="109" t="s">
        <v>725</v>
      </c>
      <c r="K460" s="110">
        <v>12651.652</v>
      </c>
    </row>
    <row r="461" spans="5:11" x14ac:dyDescent="0.25">
      <c r="E461" s="107">
        <v>2001</v>
      </c>
      <c r="F461" s="107" t="s">
        <v>418</v>
      </c>
      <c r="G461" s="107" t="s">
        <v>112</v>
      </c>
      <c r="H461" s="107" t="s">
        <v>544</v>
      </c>
      <c r="I461" s="107" t="s">
        <v>9</v>
      </c>
      <c r="J461" s="107" t="s">
        <v>725</v>
      </c>
      <c r="K461" s="108">
        <v>0</v>
      </c>
    </row>
    <row r="462" spans="5:11" x14ac:dyDescent="0.25">
      <c r="E462" s="109">
        <v>2001</v>
      </c>
      <c r="F462" s="109" t="s">
        <v>438</v>
      </c>
      <c r="G462" s="109" t="s">
        <v>122</v>
      </c>
      <c r="H462" s="109" t="s">
        <v>540</v>
      </c>
      <c r="I462" s="109" t="s">
        <v>21</v>
      </c>
      <c r="J462" s="109" t="s">
        <v>1</v>
      </c>
      <c r="K462" s="110">
        <v>0</v>
      </c>
    </row>
    <row r="463" spans="5:11" x14ac:dyDescent="0.25">
      <c r="E463" s="107">
        <v>2001</v>
      </c>
      <c r="F463" s="107" t="s">
        <v>299</v>
      </c>
      <c r="G463" s="107" t="s">
        <v>300</v>
      </c>
      <c r="H463" s="107" t="s">
        <v>540</v>
      </c>
      <c r="I463" s="107" t="s">
        <v>60</v>
      </c>
      <c r="J463" s="107" t="s">
        <v>1</v>
      </c>
      <c r="K463" s="108">
        <v>17596.868999999999</v>
      </c>
    </row>
    <row r="464" spans="5:11" x14ac:dyDescent="0.25">
      <c r="E464" s="109">
        <v>2001</v>
      </c>
      <c r="F464" s="109" t="s">
        <v>299</v>
      </c>
      <c r="G464" s="109" t="s">
        <v>300</v>
      </c>
      <c r="H464" s="109" t="s">
        <v>540</v>
      </c>
      <c r="I464" s="109" t="s">
        <v>60</v>
      </c>
      <c r="J464" s="109" t="s">
        <v>725</v>
      </c>
      <c r="K464" s="110">
        <v>33244.739000000001</v>
      </c>
    </row>
    <row r="465" spans="5:11" x14ac:dyDescent="0.25">
      <c r="E465" s="107">
        <v>2001</v>
      </c>
      <c r="F465" s="107" t="s">
        <v>462</v>
      </c>
      <c r="G465" s="107" t="s">
        <v>134</v>
      </c>
      <c r="H465" s="107" t="s">
        <v>544</v>
      </c>
      <c r="I465" s="107" t="s">
        <v>9</v>
      </c>
      <c r="J465" s="107" t="s">
        <v>1</v>
      </c>
      <c r="K465" s="108">
        <v>0</v>
      </c>
    </row>
    <row r="466" spans="5:11" x14ac:dyDescent="0.25">
      <c r="E466" s="109">
        <v>2001</v>
      </c>
      <c r="F466" s="109" t="s">
        <v>462</v>
      </c>
      <c r="G466" s="109" t="s">
        <v>134</v>
      </c>
      <c r="H466" s="109" t="s">
        <v>544</v>
      </c>
      <c r="I466" s="109" t="s">
        <v>9</v>
      </c>
      <c r="J466" s="109" t="s">
        <v>725</v>
      </c>
      <c r="K466" s="110">
        <v>0</v>
      </c>
    </row>
    <row r="467" spans="5:11" x14ac:dyDescent="0.25">
      <c r="E467" s="107">
        <v>2001</v>
      </c>
      <c r="F467" s="107" t="s">
        <v>276</v>
      </c>
      <c r="G467" s="107" t="s">
        <v>54</v>
      </c>
      <c r="H467" s="107" t="s">
        <v>540</v>
      </c>
      <c r="I467" s="107" t="s">
        <v>47</v>
      </c>
      <c r="J467" s="107" t="s">
        <v>1</v>
      </c>
      <c r="K467" s="108">
        <v>2615.683</v>
      </c>
    </row>
    <row r="468" spans="5:11" x14ac:dyDescent="0.25">
      <c r="E468" s="109">
        <v>2001</v>
      </c>
      <c r="F468" s="109" t="s">
        <v>286</v>
      </c>
      <c r="G468" s="109" t="s">
        <v>56</v>
      </c>
      <c r="H468" s="109" t="s">
        <v>540</v>
      </c>
      <c r="I468" s="109" t="s">
        <v>47</v>
      </c>
      <c r="J468" s="109" t="s">
        <v>1</v>
      </c>
      <c r="K468" s="110">
        <v>1694.4390000000001</v>
      </c>
    </row>
    <row r="469" spans="5:11" x14ac:dyDescent="0.25">
      <c r="E469" s="107">
        <v>2001</v>
      </c>
      <c r="F469" s="107" t="s">
        <v>286</v>
      </c>
      <c r="G469" s="107" t="s">
        <v>56</v>
      </c>
      <c r="H469" s="107" t="s">
        <v>540</v>
      </c>
      <c r="I469" s="107" t="s">
        <v>47</v>
      </c>
      <c r="J469" s="107" t="s">
        <v>725</v>
      </c>
      <c r="K469" s="108">
        <v>109.50700000000001</v>
      </c>
    </row>
    <row r="470" spans="5:11" x14ac:dyDescent="0.25">
      <c r="E470" s="109">
        <v>2001</v>
      </c>
      <c r="F470" s="109" t="s">
        <v>290</v>
      </c>
      <c r="G470" s="109" t="s">
        <v>291</v>
      </c>
      <c r="H470" s="109" t="s">
        <v>544</v>
      </c>
      <c r="I470" s="109" t="s">
        <v>17</v>
      </c>
      <c r="J470" s="109" t="s">
        <v>1</v>
      </c>
      <c r="K470" s="110">
        <v>671.26300000000003</v>
      </c>
    </row>
    <row r="471" spans="5:11" x14ac:dyDescent="0.25">
      <c r="E471" s="107">
        <v>2001</v>
      </c>
      <c r="F471" s="107" t="s">
        <v>290</v>
      </c>
      <c r="G471" s="107" t="s">
        <v>291</v>
      </c>
      <c r="H471" s="107" t="s">
        <v>544</v>
      </c>
      <c r="I471" s="107" t="s">
        <v>17</v>
      </c>
      <c r="J471" s="107" t="s">
        <v>725</v>
      </c>
      <c r="K471" s="108">
        <v>671.26300000000003</v>
      </c>
    </row>
    <row r="472" spans="5:11" x14ac:dyDescent="0.25">
      <c r="E472" s="109">
        <v>2001</v>
      </c>
      <c r="F472" s="109" t="s">
        <v>506</v>
      </c>
      <c r="G472" s="109" t="s">
        <v>153</v>
      </c>
      <c r="H472" s="109" t="s">
        <v>544</v>
      </c>
      <c r="I472" s="109" t="s">
        <v>17</v>
      </c>
      <c r="J472" s="109" t="s">
        <v>554</v>
      </c>
      <c r="K472" s="110">
        <v>0</v>
      </c>
    </row>
    <row r="473" spans="5:11" x14ac:dyDescent="0.25">
      <c r="E473" s="107">
        <v>2002</v>
      </c>
      <c r="F473" s="107" t="s">
        <v>325</v>
      </c>
      <c r="G473" s="107" t="s">
        <v>73</v>
      </c>
      <c r="H473" s="107" t="s">
        <v>542</v>
      </c>
      <c r="I473" s="107" t="s">
        <v>16</v>
      </c>
      <c r="J473" s="107" t="s">
        <v>725</v>
      </c>
      <c r="K473" s="108">
        <v>0</v>
      </c>
    </row>
    <row r="474" spans="5:11" x14ac:dyDescent="0.25">
      <c r="E474" s="109">
        <v>2002</v>
      </c>
      <c r="F474" s="109" t="s">
        <v>190</v>
      </c>
      <c r="G474" s="109" t="s">
        <v>11</v>
      </c>
      <c r="H474" s="109" t="s">
        <v>12</v>
      </c>
      <c r="I474" s="109" t="s">
        <v>12</v>
      </c>
      <c r="J474" s="109" t="s">
        <v>725</v>
      </c>
      <c r="K474" s="110">
        <v>3628.1770000000001</v>
      </c>
    </row>
    <row r="475" spans="5:11" x14ac:dyDescent="0.25">
      <c r="E475" s="107">
        <v>2002</v>
      </c>
      <c r="F475" s="107" t="s">
        <v>192</v>
      </c>
      <c r="G475" s="107" t="s">
        <v>14</v>
      </c>
      <c r="H475" s="107" t="s">
        <v>540</v>
      </c>
      <c r="I475" s="107" t="s">
        <v>925</v>
      </c>
      <c r="J475" s="107" t="s">
        <v>1</v>
      </c>
      <c r="K475" s="108">
        <v>223.202</v>
      </c>
    </row>
    <row r="476" spans="5:11" x14ac:dyDescent="0.25">
      <c r="E476" s="109">
        <v>2002</v>
      </c>
      <c r="F476" s="109" t="s">
        <v>192</v>
      </c>
      <c r="G476" s="109" t="s">
        <v>14</v>
      </c>
      <c r="H476" s="109" t="s">
        <v>540</v>
      </c>
      <c r="I476" s="109" t="s">
        <v>925</v>
      </c>
      <c r="J476" s="109" t="s">
        <v>554</v>
      </c>
      <c r="K476" s="110">
        <v>542.42600000000004</v>
      </c>
    </row>
    <row r="477" spans="5:11" x14ac:dyDescent="0.25">
      <c r="E477" s="107">
        <v>2002</v>
      </c>
      <c r="F477" s="107" t="s">
        <v>192</v>
      </c>
      <c r="G477" s="107" t="s">
        <v>14</v>
      </c>
      <c r="H477" s="107" t="s">
        <v>540</v>
      </c>
      <c r="I477" s="107" t="s">
        <v>925</v>
      </c>
      <c r="J477" s="107" t="s">
        <v>725</v>
      </c>
      <c r="K477" s="108">
        <v>223.202</v>
      </c>
    </row>
    <row r="478" spans="5:11" x14ac:dyDescent="0.25">
      <c r="E478" s="109">
        <v>2001</v>
      </c>
      <c r="F478" s="109" t="s">
        <v>314</v>
      </c>
      <c r="G478" s="109" t="s">
        <v>69</v>
      </c>
      <c r="H478" s="109" t="s">
        <v>544</v>
      </c>
      <c r="I478" s="109" t="s">
        <v>17</v>
      </c>
      <c r="J478" s="109" t="s">
        <v>1</v>
      </c>
      <c r="K478" s="110">
        <v>0</v>
      </c>
    </row>
    <row r="479" spans="5:11" x14ac:dyDescent="0.25">
      <c r="E479" s="107">
        <v>2001</v>
      </c>
      <c r="F479" s="107" t="s">
        <v>190</v>
      </c>
      <c r="G479" s="107" t="s">
        <v>11</v>
      </c>
      <c r="H479" s="107" t="s">
        <v>12</v>
      </c>
      <c r="I479" s="107" t="s">
        <v>12</v>
      </c>
      <c r="J479" s="107" t="s">
        <v>1</v>
      </c>
      <c r="K479" s="108">
        <v>3598.0360000000001</v>
      </c>
    </row>
    <row r="480" spans="5:11" x14ac:dyDescent="0.25">
      <c r="E480" s="109">
        <v>2001</v>
      </c>
      <c r="F480" s="109" t="s">
        <v>318</v>
      </c>
      <c r="G480" s="109" t="s">
        <v>319</v>
      </c>
      <c r="H480" s="109" t="s">
        <v>540</v>
      </c>
      <c r="I480" s="109" t="s">
        <v>16</v>
      </c>
      <c r="J480" s="109" t="s">
        <v>554</v>
      </c>
      <c r="K480" s="110">
        <v>0</v>
      </c>
    </row>
    <row r="481" spans="5:11" x14ac:dyDescent="0.25">
      <c r="E481" s="107">
        <v>2001</v>
      </c>
      <c r="F481" s="107" t="s">
        <v>928</v>
      </c>
      <c r="G481" s="107" t="s">
        <v>929</v>
      </c>
      <c r="H481" s="107" t="s">
        <v>544</v>
      </c>
      <c r="I481" s="107" t="s">
        <v>17</v>
      </c>
      <c r="J481" s="107" t="s">
        <v>1</v>
      </c>
      <c r="K481" s="108">
        <v>0</v>
      </c>
    </row>
    <row r="482" spans="5:11" x14ac:dyDescent="0.25">
      <c r="E482" s="109">
        <v>2001</v>
      </c>
      <c r="F482" s="109" t="s">
        <v>928</v>
      </c>
      <c r="G482" s="109" t="s">
        <v>929</v>
      </c>
      <c r="H482" s="109" t="s">
        <v>544</v>
      </c>
      <c r="I482" s="109" t="s">
        <v>17</v>
      </c>
      <c r="J482" s="109" t="s">
        <v>725</v>
      </c>
      <c r="K482" s="110">
        <v>0</v>
      </c>
    </row>
    <row r="483" spans="5:11" x14ac:dyDescent="0.25">
      <c r="E483" s="107">
        <v>2001</v>
      </c>
      <c r="F483" s="107" t="s">
        <v>202</v>
      </c>
      <c r="G483" s="107" t="s">
        <v>19</v>
      </c>
      <c r="H483" s="107" t="s">
        <v>544</v>
      </c>
      <c r="I483" s="107" t="s">
        <v>17</v>
      </c>
      <c r="J483" s="107" t="s">
        <v>1</v>
      </c>
      <c r="K483" s="108">
        <v>3188.5940000000001</v>
      </c>
    </row>
    <row r="484" spans="5:11" x14ac:dyDescent="0.25">
      <c r="E484" s="109">
        <v>2001</v>
      </c>
      <c r="F484" s="109" t="s">
        <v>202</v>
      </c>
      <c r="G484" s="109" t="s">
        <v>19</v>
      </c>
      <c r="H484" s="109" t="s">
        <v>544</v>
      </c>
      <c r="I484" s="109" t="s">
        <v>17</v>
      </c>
      <c r="J484" s="109" t="s">
        <v>554</v>
      </c>
      <c r="K484" s="110">
        <v>7880.232</v>
      </c>
    </row>
    <row r="485" spans="5:11" x14ac:dyDescent="0.25">
      <c r="E485" s="107">
        <v>2001</v>
      </c>
      <c r="F485" s="107" t="s">
        <v>215</v>
      </c>
      <c r="G485" s="107" t="s">
        <v>216</v>
      </c>
      <c r="H485" s="107" t="s">
        <v>540</v>
      </c>
      <c r="I485" s="107" t="s">
        <v>27</v>
      </c>
      <c r="J485" s="107" t="s">
        <v>554</v>
      </c>
      <c r="K485" s="108">
        <v>833.26900000000001</v>
      </c>
    </row>
    <row r="486" spans="5:11" x14ac:dyDescent="0.25">
      <c r="E486" s="109">
        <v>2001</v>
      </c>
      <c r="F486" s="109" t="s">
        <v>222</v>
      </c>
      <c r="G486" s="109" t="s">
        <v>31</v>
      </c>
      <c r="H486" s="109" t="s">
        <v>544</v>
      </c>
      <c r="I486" s="109" t="s">
        <v>17</v>
      </c>
      <c r="J486" s="109" t="s">
        <v>1</v>
      </c>
      <c r="K486" s="110">
        <v>2.613</v>
      </c>
    </row>
    <row r="487" spans="5:11" x14ac:dyDescent="0.25">
      <c r="E487" s="107">
        <v>2001</v>
      </c>
      <c r="F487" s="107" t="s">
        <v>222</v>
      </c>
      <c r="G487" s="107" t="s">
        <v>31</v>
      </c>
      <c r="H487" s="107" t="s">
        <v>544</v>
      </c>
      <c r="I487" s="107" t="s">
        <v>17</v>
      </c>
      <c r="J487" s="107" t="s">
        <v>725</v>
      </c>
      <c r="K487" s="108">
        <v>5468.241</v>
      </c>
    </row>
    <row r="488" spans="5:11" x14ac:dyDescent="0.25">
      <c r="E488" s="109">
        <v>2001</v>
      </c>
      <c r="F488" s="109" t="s">
        <v>236</v>
      </c>
      <c r="G488" s="109" t="s">
        <v>36</v>
      </c>
      <c r="H488" s="109" t="s">
        <v>542</v>
      </c>
      <c r="I488" s="109" t="s">
        <v>26</v>
      </c>
      <c r="J488" s="109" t="s">
        <v>1</v>
      </c>
      <c r="K488" s="110">
        <v>1474.191</v>
      </c>
    </row>
    <row r="489" spans="5:11" x14ac:dyDescent="0.25">
      <c r="E489" s="107">
        <v>2001</v>
      </c>
      <c r="F489" s="107" t="s">
        <v>236</v>
      </c>
      <c r="G489" s="107" t="s">
        <v>36</v>
      </c>
      <c r="H489" s="107" t="s">
        <v>542</v>
      </c>
      <c r="I489" s="107" t="s">
        <v>26</v>
      </c>
      <c r="J489" s="107" t="s">
        <v>725</v>
      </c>
      <c r="K489" s="108">
        <v>1474.191</v>
      </c>
    </row>
    <row r="490" spans="5:11" x14ac:dyDescent="0.25">
      <c r="E490" s="109">
        <v>2001</v>
      </c>
      <c r="F490" s="109" t="s">
        <v>231</v>
      </c>
      <c r="G490" s="109" t="s">
        <v>232</v>
      </c>
      <c r="H490" s="109" t="s">
        <v>540</v>
      </c>
      <c r="I490" s="109" t="s">
        <v>24</v>
      </c>
      <c r="J490" s="109" t="s">
        <v>1</v>
      </c>
      <c r="K490" s="110">
        <v>843.92399999999998</v>
      </c>
    </row>
    <row r="491" spans="5:11" x14ac:dyDescent="0.25">
      <c r="E491" s="107">
        <v>2001</v>
      </c>
      <c r="F491" s="107" t="s">
        <v>231</v>
      </c>
      <c r="G491" s="107" t="s">
        <v>232</v>
      </c>
      <c r="H491" s="107" t="s">
        <v>540</v>
      </c>
      <c r="I491" s="107" t="s">
        <v>24</v>
      </c>
      <c r="J491" s="107" t="s">
        <v>554</v>
      </c>
      <c r="K491" s="108">
        <v>1778.6489999999999</v>
      </c>
    </row>
    <row r="492" spans="5:11" x14ac:dyDescent="0.25">
      <c r="E492" s="109">
        <v>2001</v>
      </c>
      <c r="F492" s="109" t="s">
        <v>234</v>
      </c>
      <c r="G492" s="109" t="s">
        <v>35</v>
      </c>
      <c r="H492" s="109" t="s">
        <v>540</v>
      </c>
      <c r="I492" s="109" t="s">
        <v>27</v>
      </c>
      <c r="J492" s="109" t="s">
        <v>554</v>
      </c>
      <c r="K492" s="110">
        <v>1753.616</v>
      </c>
    </row>
    <row r="493" spans="5:11" x14ac:dyDescent="0.25">
      <c r="E493" s="107">
        <v>2001</v>
      </c>
      <c r="F493" s="107" t="s">
        <v>266</v>
      </c>
      <c r="G493" s="107" t="s">
        <v>49</v>
      </c>
      <c r="H493" s="107" t="s">
        <v>544</v>
      </c>
      <c r="I493" s="107" t="s">
        <v>9</v>
      </c>
      <c r="J493" s="107" t="s">
        <v>554</v>
      </c>
      <c r="K493" s="108">
        <v>5755.0870000000004</v>
      </c>
    </row>
    <row r="494" spans="5:11" x14ac:dyDescent="0.25">
      <c r="E494" s="109">
        <v>2001</v>
      </c>
      <c r="F494" s="109" t="s">
        <v>245</v>
      </c>
      <c r="G494" s="109" t="s">
        <v>39</v>
      </c>
      <c r="H494" s="109" t="s">
        <v>12</v>
      </c>
      <c r="I494" s="109" t="s">
        <v>12</v>
      </c>
      <c r="J494" s="109" t="s">
        <v>554</v>
      </c>
      <c r="K494" s="110">
        <v>1851.873</v>
      </c>
    </row>
    <row r="495" spans="5:11" x14ac:dyDescent="0.25">
      <c r="E495" s="107">
        <v>2001</v>
      </c>
      <c r="F495" s="107" t="s">
        <v>260</v>
      </c>
      <c r="G495" s="107" t="s">
        <v>45</v>
      </c>
      <c r="H495" s="107" t="s">
        <v>542</v>
      </c>
      <c r="I495" s="107" t="s">
        <v>26</v>
      </c>
      <c r="J495" s="107" t="s">
        <v>1</v>
      </c>
      <c r="K495" s="108">
        <v>20279.311000000002</v>
      </c>
    </row>
    <row r="496" spans="5:11" x14ac:dyDescent="0.25">
      <c r="E496" s="109">
        <v>2001</v>
      </c>
      <c r="F496" s="109" t="s">
        <v>260</v>
      </c>
      <c r="G496" s="109" t="s">
        <v>45</v>
      </c>
      <c r="H496" s="109" t="s">
        <v>542</v>
      </c>
      <c r="I496" s="109" t="s">
        <v>26</v>
      </c>
      <c r="J496" s="109" t="s">
        <v>554</v>
      </c>
      <c r="K496" s="110">
        <v>20279.311000000002</v>
      </c>
    </row>
    <row r="497" spans="5:11" x14ac:dyDescent="0.25">
      <c r="E497" s="107">
        <v>2001</v>
      </c>
      <c r="F497" s="107" t="s">
        <v>260</v>
      </c>
      <c r="G497" s="107" t="s">
        <v>45</v>
      </c>
      <c r="H497" s="107" t="s">
        <v>542</v>
      </c>
      <c r="I497" s="107" t="s">
        <v>26</v>
      </c>
      <c r="J497" s="107" t="s">
        <v>725</v>
      </c>
      <c r="K497" s="108">
        <v>13512.281000000001</v>
      </c>
    </row>
    <row r="498" spans="5:11" x14ac:dyDescent="0.25">
      <c r="E498" s="109">
        <v>2001</v>
      </c>
      <c r="F498" s="109" t="s">
        <v>268</v>
      </c>
      <c r="G498" s="109" t="s">
        <v>50</v>
      </c>
      <c r="H498" s="109" t="s">
        <v>544</v>
      </c>
      <c r="I498" s="109" t="s">
        <v>9</v>
      </c>
      <c r="J498" s="109" t="s">
        <v>1</v>
      </c>
      <c r="K498" s="110">
        <v>799.45299999999997</v>
      </c>
    </row>
    <row r="499" spans="5:11" x14ac:dyDescent="0.25">
      <c r="E499" s="107">
        <v>2001</v>
      </c>
      <c r="F499" s="107" t="s">
        <v>268</v>
      </c>
      <c r="G499" s="107" t="s">
        <v>50</v>
      </c>
      <c r="H499" s="107" t="s">
        <v>544</v>
      </c>
      <c r="I499" s="107" t="s">
        <v>9</v>
      </c>
      <c r="J499" s="107" t="s">
        <v>725</v>
      </c>
      <c r="K499" s="108">
        <v>539.80499999999995</v>
      </c>
    </row>
    <row r="500" spans="5:11" x14ac:dyDescent="0.25">
      <c r="E500" s="109">
        <v>2001</v>
      </c>
      <c r="F500" s="109" t="s">
        <v>276</v>
      </c>
      <c r="G500" s="109" t="s">
        <v>54</v>
      </c>
      <c r="H500" s="109" t="s">
        <v>540</v>
      </c>
      <c r="I500" s="109" t="s">
        <v>47</v>
      </c>
      <c r="J500" s="109" t="s">
        <v>554</v>
      </c>
      <c r="K500" s="110">
        <v>2615.683</v>
      </c>
    </row>
    <row r="501" spans="5:11" x14ac:dyDescent="0.25">
      <c r="E501" s="107">
        <v>2001</v>
      </c>
      <c r="F501" s="107" t="s">
        <v>466</v>
      </c>
      <c r="G501" s="107" t="s">
        <v>136</v>
      </c>
      <c r="H501" s="107" t="s">
        <v>542</v>
      </c>
      <c r="I501" s="107" t="s">
        <v>26</v>
      </c>
      <c r="J501" s="107" t="s">
        <v>1</v>
      </c>
      <c r="K501" s="108">
        <v>0</v>
      </c>
    </row>
    <row r="502" spans="5:11" x14ac:dyDescent="0.25">
      <c r="E502" s="109">
        <v>2001</v>
      </c>
      <c r="F502" s="109" t="s">
        <v>466</v>
      </c>
      <c r="G502" s="109" t="s">
        <v>136</v>
      </c>
      <c r="H502" s="109" t="s">
        <v>542</v>
      </c>
      <c r="I502" s="109" t="s">
        <v>26</v>
      </c>
      <c r="J502" s="109" t="s">
        <v>725</v>
      </c>
      <c r="K502" s="110">
        <v>0</v>
      </c>
    </row>
    <row r="503" spans="5:11" x14ac:dyDescent="0.25">
      <c r="E503" s="107">
        <v>2001</v>
      </c>
      <c r="F503" s="107" t="s">
        <v>274</v>
      </c>
      <c r="G503" s="107" t="s">
        <v>53</v>
      </c>
      <c r="H503" s="107" t="s">
        <v>542</v>
      </c>
      <c r="I503" s="107" t="s">
        <v>16</v>
      </c>
      <c r="J503" s="107" t="s">
        <v>1</v>
      </c>
      <c r="K503" s="108">
        <v>8123</v>
      </c>
    </row>
    <row r="504" spans="5:11" x14ac:dyDescent="0.25">
      <c r="E504" s="109">
        <v>2001</v>
      </c>
      <c r="F504" s="109" t="s">
        <v>278</v>
      </c>
      <c r="G504" s="109" t="s">
        <v>55</v>
      </c>
      <c r="H504" s="109" t="s">
        <v>540</v>
      </c>
      <c r="I504" s="109" t="s">
        <v>21</v>
      </c>
      <c r="J504" s="109" t="s">
        <v>554</v>
      </c>
      <c r="K504" s="110">
        <v>935.48400000000004</v>
      </c>
    </row>
    <row r="505" spans="5:11" x14ac:dyDescent="0.25">
      <c r="E505" s="107">
        <v>2001</v>
      </c>
      <c r="F505" s="107" t="s">
        <v>488</v>
      </c>
      <c r="G505" s="107" t="s">
        <v>144</v>
      </c>
      <c r="H505" s="107" t="s">
        <v>540</v>
      </c>
      <c r="I505" s="107" t="s">
        <v>60</v>
      </c>
      <c r="J505" s="107" t="s">
        <v>554</v>
      </c>
      <c r="K505" s="108">
        <v>0</v>
      </c>
    </row>
    <row r="506" spans="5:11" x14ac:dyDescent="0.25">
      <c r="E506" s="109">
        <v>2001</v>
      </c>
      <c r="F506" s="109" t="s">
        <v>286</v>
      </c>
      <c r="G506" s="109" t="s">
        <v>56</v>
      </c>
      <c r="H506" s="109" t="s">
        <v>540</v>
      </c>
      <c r="I506" s="109" t="s">
        <v>47</v>
      </c>
      <c r="J506" s="109" t="s">
        <v>554</v>
      </c>
      <c r="K506" s="110">
        <v>1694.4390000000001</v>
      </c>
    </row>
    <row r="507" spans="5:11" x14ac:dyDescent="0.25">
      <c r="E507" s="107">
        <v>2001</v>
      </c>
      <c r="F507" s="107" t="s">
        <v>288</v>
      </c>
      <c r="G507" s="107" t="s">
        <v>57</v>
      </c>
      <c r="H507" s="107" t="s">
        <v>540</v>
      </c>
      <c r="I507" s="107" t="s">
        <v>47</v>
      </c>
      <c r="J507" s="107" t="s">
        <v>1</v>
      </c>
      <c r="K507" s="108">
        <v>12837.282999999999</v>
      </c>
    </row>
    <row r="508" spans="5:11" x14ac:dyDescent="0.25">
      <c r="E508" s="109">
        <v>2000</v>
      </c>
      <c r="F508" s="109" t="s">
        <v>280</v>
      </c>
      <c r="G508" s="109" t="s">
        <v>281</v>
      </c>
      <c r="H508" s="109" t="s">
        <v>540</v>
      </c>
      <c r="I508" s="109" t="s">
        <v>33</v>
      </c>
      <c r="J508" s="109" t="s">
        <v>554</v>
      </c>
      <c r="K508" s="110">
        <v>2011.76</v>
      </c>
    </row>
    <row r="509" spans="5:11" x14ac:dyDescent="0.25">
      <c r="E509" s="107">
        <v>2000</v>
      </c>
      <c r="F509" s="107" t="s">
        <v>280</v>
      </c>
      <c r="G509" s="107" t="s">
        <v>281</v>
      </c>
      <c r="H509" s="107" t="s">
        <v>540</v>
      </c>
      <c r="I509" s="107" t="s">
        <v>33</v>
      </c>
      <c r="J509" s="107" t="s">
        <v>725</v>
      </c>
      <c r="K509" s="108">
        <v>437.74299999999897</v>
      </c>
    </row>
    <row r="510" spans="5:11" x14ac:dyDescent="0.25">
      <c r="E510" s="109">
        <v>2000</v>
      </c>
      <c r="F510" s="109" t="s">
        <v>187</v>
      </c>
      <c r="G510" s="109" t="s">
        <v>8</v>
      </c>
      <c r="H510" s="109" t="s">
        <v>544</v>
      </c>
      <c r="I510" s="109" t="s">
        <v>9</v>
      </c>
      <c r="J510" s="109" t="s">
        <v>725</v>
      </c>
      <c r="K510" s="110">
        <v>1479.126</v>
      </c>
    </row>
    <row r="511" spans="5:11" x14ac:dyDescent="0.25">
      <c r="E511" s="107">
        <v>2000</v>
      </c>
      <c r="F511" s="107" t="s">
        <v>190</v>
      </c>
      <c r="G511" s="107" t="s">
        <v>11</v>
      </c>
      <c r="H511" s="107" t="s">
        <v>12</v>
      </c>
      <c r="I511" s="107" t="s">
        <v>12</v>
      </c>
      <c r="J511" s="107" t="s">
        <v>725</v>
      </c>
      <c r="K511" s="108">
        <v>2747.5540000000001</v>
      </c>
    </row>
    <row r="512" spans="5:11" x14ac:dyDescent="0.25">
      <c r="E512" s="109">
        <v>2000</v>
      </c>
      <c r="F512" s="109" t="s">
        <v>331</v>
      </c>
      <c r="G512" s="109" t="s">
        <v>76</v>
      </c>
      <c r="H512" s="109" t="s">
        <v>540</v>
      </c>
      <c r="I512" s="109" t="s">
        <v>60</v>
      </c>
      <c r="J512" s="109" t="s">
        <v>1</v>
      </c>
      <c r="K512" s="110">
        <v>0</v>
      </c>
    </row>
    <row r="513" spans="5:11" x14ac:dyDescent="0.25">
      <c r="E513" s="107">
        <v>2000</v>
      </c>
      <c r="F513" s="107" t="s">
        <v>192</v>
      </c>
      <c r="G513" s="107" t="s">
        <v>14</v>
      </c>
      <c r="H513" s="107" t="s">
        <v>540</v>
      </c>
      <c r="I513" s="107" t="s">
        <v>925</v>
      </c>
      <c r="J513" s="107" t="s">
        <v>1</v>
      </c>
      <c r="K513" s="108">
        <v>449.06299999999999</v>
      </c>
    </row>
    <row r="514" spans="5:11" x14ac:dyDescent="0.25">
      <c r="E514" s="109">
        <v>2000</v>
      </c>
      <c r="F514" s="109" t="s">
        <v>192</v>
      </c>
      <c r="G514" s="109" t="s">
        <v>14</v>
      </c>
      <c r="H514" s="109" t="s">
        <v>540</v>
      </c>
      <c r="I514" s="109" t="s">
        <v>925</v>
      </c>
      <c r="J514" s="109" t="s">
        <v>1</v>
      </c>
      <c r="K514" s="110">
        <v>815.69299999999998</v>
      </c>
    </row>
    <row r="515" spans="5:11" x14ac:dyDescent="0.25">
      <c r="E515" s="107">
        <v>2000</v>
      </c>
      <c r="F515" s="107" t="s">
        <v>204</v>
      </c>
      <c r="G515" s="107" t="s">
        <v>205</v>
      </c>
      <c r="H515" s="107" t="s">
        <v>544</v>
      </c>
      <c r="I515" s="107" t="s">
        <v>9</v>
      </c>
      <c r="J515" s="107" t="s">
        <v>725</v>
      </c>
      <c r="K515" s="108">
        <v>1215.423</v>
      </c>
    </row>
    <row r="516" spans="5:11" x14ac:dyDescent="0.25">
      <c r="E516" s="109">
        <v>2000</v>
      </c>
      <c r="F516" s="109" t="s">
        <v>209</v>
      </c>
      <c r="G516" s="109" t="s">
        <v>22</v>
      </c>
      <c r="H516" s="109" t="s">
        <v>544</v>
      </c>
      <c r="I516" s="109" t="s">
        <v>9</v>
      </c>
      <c r="J516" s="109" t="s">
        <v>1</v>
      </c>
      <c r="K516" s="110">
        <v>757.03300000000002</v>
      </c>
    </row>
    <row r="517" spans="5:11" x14ac:dyDescent="0.25">
      <c r="E517" s="107">
        <v>2000</v>
      </c>
      <c r="F517" s="107" t="s">
        <v>207</v>
      </c>
      <c r="G517" s="107" t="s">
        <v>20</v>
      </c>
      <c r="H517" s="107" t="s">
        <v>540</v>
      </c>
      <c r="I517" s="107" t="s">
        <v>21</v>
      </c>
      <c r="J517" s="107" t="s">
        <v>1</v>
      </c>
      <c r="K517" s="108">
        <v>10579.269</v>
      </c>
    </row>
    <row r="518" spans="5:11" x14ac:dyDescent="0.25">
      <c r="E518" s="109">
        <v>2000</v>
      </c>
      <c r="F518" s="109" t="s">
        <v>213</v>
      </c>
      <c r="G518" s="109" t="s">
        <v>25</v>
      </c>
      <c r="H518" s="109" t="s">
        <v>542</v>
      </c>
      <c r="I518" s="109" t="s">
        <v>26</v>
      </c>
      <c r="J518" s="109" t="s">
        <v>1</v>
      </c>
      <c r="K518" s="110">
        <v>202.19200000000001</v>
      </c>
    </row>
    <row r="519" spans="5:11" x14ac:dyDescent="0.25">
      <c r="E519" s="107">
        <v>2000</v>
      </c>
      <c r="F519" s="107" t="s">
        <v>218</v>
      </c>
      <c r="G519" s="107" t="s">
        <v>28</v>
      </c>
      <c r="H519" s="107" t="s">
        <v>544</v>
      </c>
      <c r="I519" s="107" t="s">
        <v>9</v>
      </c>
      <c r="J519" s="107" t="s">
        <v>1</v>
      </c>
      <c r="K519" s="108">
        <v>3929.0790000000002</v>
      </c>
    </row>
    <row r="520" spans="5:11" x14ac:dyDescent="0.25">
      <c r="E520" s="109">
        <v>2000</v>
      </c>
      <c r="F520" s="109" t="s">
        <v>380</v>
      </c>
      <c r="G520" s="109" t="s">
        <v>99</v>
      </c>
      <c r="H520" s="109" t="s">
        <v>544</v>
      </c>
      <c r="I520" s="109" t="s">
        <v>9</v>
      </c>
      <c r="J520" s="109" t="s">
        <v>1</v>
      </c>
      <c r="K520" s="110">
        <v>0</v>
      </c>
    </row>
    <row r="521" spans="5:11" x14ac:dyDescent="0.25">
      <c r="E521" s="107">
        <v>2000</v>
      </c>
      <c r="F521" s="107" t="s">
        <v>222</v>
      </c>
      <c r="G521" s="107" t="s">
        <v>31</v>
      </c>
      <c r="H521" s="107" t="s">
        <v>544</v>
      </c>
      <c r="I521" s="107" t="s">
        <v>17</v>
      </c>
      <c r="J521" s="107" t="s">
        <v>725</v>
      </c>
      <c r="K521" s="108">
        <v>5898.9669999999996</v>
      </c>
    </row>
    <row r="522" spans="5:11" x14ac:dyDescent="0.25">
      <c r="E522" s="109">
        <v>2000</v>
      </c>
      <c r="F522" s="109" t="s">
        <v>226</v>
      </c>
      <c r="G522" s="109" t="s">
        <v>34</v>
      </c>
      <c r="H522" s="109" t="s">
        <v>540</v>
      </c>
      <c r="I522" s="109" t="s">
        <v>925</v>
      </c>
      <c r="J522" s="109" t="s">
        <v>1</v>
      </c>
      <c r="K522" s="110">
        <v>182.029</v>
      </c>
    </row>
    <row r="523" spans="5:11" x14ac:dyDescent="0.25">
      <c r="E523" s="107">
        <v>2000</v>
      </c>
      <c r="F523" s="107" t="s">
        <v>236</v>
      </c>
      <c r="G523" s="107" t="s">
        <v>36</v>
      </c>
      <c r="H523" s="107" t="s">
        <v>542</v>
      </c>
      <c r="I523" s="107" t="s">
        <v>26</v>
      </c>
      <c r="J523" s="107" t="s">
        <v>554</v>
      </c>
      <c r="K523" s="108">
        <v>1792.18</v>
      </c>
    </row>
    <row r="524" spans="5:11" x14ac:dyDescent="0.25">
      <c r="E524" s="109">
        <v>2000</v>
      </c>
      <c r="F524" s="109" t="s">
        <v>243</v>
      </c>
      <c r="G524" s="109" t="s">
        <v>926</v>
      </c>
      <c r="H524" s="109" t="s">
        <v>12</v>
      </c>
      <c r="I524" s="109" t="s">
        <v>12</v>
      </c>
      <c r="J524" s="109" t="s">
        <v>1</v>
      </c>
      <c r="K524" s="110">
        <v>1196.395</v>
      </c>
    </row>
    <row r="525" spans="5:11" x14ac:dyDescent="0.25">
      <c r="E525" s="107">
        <v>2000</v>
      </c>
      <c r="F525" s="107" t="s">
        <v>254</v>
      </c>
      <c r="G525" s="107" t="s">
        <v>42</v>
      </c>
      <c r="H525" s="107" t="s">
        <v>12</v>
      </c>
      <c r="I525" s="107" t="s">
        <v>12</v>
      </c>
      <c r="J525" s="107" t="s">
        <v>1</v>
      </c>
      <c r="K525" s="108">
        <v>18.091000000000001</v>
      </c>
    </row>
    <row r="526" spans="5:11" x14ac:dyDescent="0.25">
      <c r="E526" s="109">
        <v>2000</v>
      </c>
      <c r="F526" s="109" t="s">
        <v>446</v>
      </c>
      <c r="G526" s="109" t="s">
        <v>126</v>
      </c>
      <c r="H526" s="109" t="s">
        <v>542</v>
      </c>
      <c r="I526" s="109" t="s">
        <v>16</v>
      </c>
      <c r="J526" s="109" t="s">
        <v>725</v>
      </c>
      <c r="K526" s="110">
        <v>0</v>
      </c>
    </row>
    <row r="527" spans="5:11" x14ac:dyDescent="0.25">
      <c r="E527" s="107">
        <v>2000</v>
      </c>
      <c r="F527" s="107" t="s">
        <v>276</v>
      </c>
      <c r="G527" s="107" t="s">
        <v>54</v>
      </c>
      <c r="H527" s="107" t="s">
        <v>540</v>
      </c>
      <c r="I527" s="107" t="s">
        <v>47</v>
      </c>
      <c r="J527" s="107" t="s">
        <v>1</v>
      </c>
      <c r="K527" s="108">
        <v>1856.165</v>
      </c>
    </row>
    <row r="528" spans="5:11" x14ac:dyDescent="0.25">
      <c r="E528" s="109">
        <v>2000</v>
      </c>
      <c r="F528" s="109" t="s">
        <v>288</v>
      </c>
      <c r="G528" s="109" t="s">
        <v>57</v>
      </c>
      <c r="H528" s="109" t="s">
        <v>540</v>
      </c>
      <c r="I528" s="109" t="s">
        <v>47</v>
      </c>
      <c r="J528" s="109" t="s">
        <v>1</v>
      </c>
      <c r="K528" s="110">
        <v>12337.2159999999</v>
      </c>
    </row>
    <row r="529" spans="5:11" x14ac:dyDescent="0.25">
      <c r="E529" s="107">
        <v>2000</v>
      </c>
      <c r="F529" s="107" t="s">
        <v>290</v>
      </c>
      <c r="G529" s="107" t="s">
        <v>291</v>
      </c>
      <c r="H529" s="107" t="s">
        <v>544</v>
      </c>
      <c r="I529" s="107" t="s">
        <v>17</v>
      </c>
      <c r="J529" s="107" t="s">
        <v>1</v>
      </c>
      <c r="K529" s="108">
        <v>764.41499999999996</v>
      </c>
    </row>
    <row r="530" spans="5:11" x14ac:dyDescent="0.25">
      <c r="E530" s="109">
        <v>2000</v>
      </c>
      <c r="F530" s="109" t="s">
        <v>293</v>
      </c>
      <c r="G530" s="109" t="s">
        <v>58</v>
      </c>
      <c r="H530" s="109" t="s">
        <v>544</v>
      </c>
      <c r="I530" s="109" t="s">
        <v>9</v>
      </c>
      <c r="J530" s="109" t="s">
        <v>554</v>
      </c>
      <c r="K530" s="110">
        <v>6151.1750000000002</v>
      </c>
    </row>
    <row r="531" spans="5:11" x14ac:dyDescent="0.25">
      <c r="E531" s="107">
        <v>2000</v>
      </c>
      <c r="F531" s="107" t="s">
        <v>293</v>
      </c>
      <c r="G531" s="107" t="s">
        <v>58</v>
      </c>
      <c r="H531" s="107" t="s">
        <v>544</v>
      </c>
      <c r="I531" s="107" t="s">
        <v>9</v>
      </c>
      <c r="J531" s="107" t="s">
        <v>725</v>
      </c>
      <c r="K531" s="108">
        <v>32052.89</v>
      </c>
    </row>
    <row r="532" spans="5:11" x14ac:dyDescent="0.25">
      <c r="E532" s="109">
        <v>2000</v>
      </c>
      <c r="F532" s="109" t="s">
        <v>297</v>
      </c>
      <c r="G532" s="109" t="s">
        <v>61</v>
      </c>
      <c r="H532" s="109" t="s">
        <v>542</v>
      </c>
      <c r="I532" s="109" t="s">
        <v>16</v>
      </c>
      <c r="J532" s="109" t="s">
        <v>1</v>
      </c>
      <c r="K532" s="110">
        <v>710.6</v>
      </c>
    </row>
    <row r="533" spans="5:11" x14ac:dyDescent="0.25">
      <c r="E533" s="107">
        <v>2000</v>
      </c>
      <c r="F533" s="107" t="s">
        <v>302</v>
      </c>
      <c r="G533" s="107" t="s">
        <v>62</v>
      </c>
      <c r="H533" s="107" t="s">
        <v>540</v>
      </c>
      <c r="I533" s="107" t="s">
        <v>60</v>
      </c>
      <c r="J533" s="107" t="s">
        <v>554</v>
      </c>
      <c r="K533" s="108">
        <v>1342.162</v>
      </c>
    </row>
    <row r="534" spans="5:11" x14ac:dyDescent="0.25">
      <c r="E534" s="109">
        <v>2000</v>
      </c>
      <c r="F534" s="109" t="s">
        <v>304</v>
      </c>
      <c r="G534" s="109" t="s">
        <v>63</v>
      </c>
      <c r="H534" s="109" t="s">
        <v>12</v>
      </c>
      <c r="I534" s="109" t="s">
        <v>12</v>
      </c>
      <c r="J534" s="109" t="s">
        <v>1</v>
      </c>
      <c r="K534" s="110">
        <v>551.58199999999999</v>
      </c>
    </row>
    <row r="535" spans="5:11" x14ac:dyDescent="0.25">
      <c r="E535" s="107">
        <v>2001</v>
      </c>
      <c r="F535" s="107" t="s">
        <v>325</v>
      </c>
      <c r="G535" s="107" t="s">
        <v>73</v>
      </c>
      <c r="H535" s="107" t="s">
        <v>542</v>
      </c>
      <c r="I535" s="107" t="s">
        <v>16</v>
      </c>
      <c r="J535" s="107" t="s">
        <v>1</v>
      </c>
      <c r="K535" s="108">
        <v>0</v>
      </c>
    </row>
    <row r="536" spans="5:11" x14ac:dyDescent="0.25">
      <c r="E536" s="109">
        <v>2001</v>
      </c>
      <c r="F536" s="109" t="s">
        <v>190</v>
      </c>
      <c r="G536" s="109" t="s">
        <v>11</v>
      </c>
      <c r="H536" s="109" t="s">
        <v>12</v>
      </c>
      <c r="I536" s="109" t="s">
        <v>12</v>
      </c>
      <c r="J536" s="109" t="s">
        <v>1</v>
      </c>
      <c r="K536" s="110">
        <v>9804.4320000000007</v>
      </c>
    </row>
    <row r="537" spans="5:11" x14ac:dyDescent="0.25">
      <c r="E537" s="107">
        <v>2001</v>
      </c>
      <c r="F537" s="107" t="s">
        <v>928</v>
      </c>
      <c r="G537" s="107" t="s">
        <v>929</v>
      </c>
      <c r="H537" s="107" t="s">
        <v>544</v>
      </c>
      <c r="I537" s="107" t="s">
        <v>17</v>
      </c>
      <c r="J537" s="107" t="s">
        <v>554</v>
      </c>
      <c r="K537" s="108">
        <v>0</v>
      </c>
    </row>
    <row r="538" spans="5:11" x14ac:dyDescent="0.25">
      <c r="E538" s="109">
        <v>2001</v>
      </c>
      <c r="F538" s="109" t="s">
        <v>200</v>
      </c>
      <c r="G538" s="109" t="s">
        <v>18</v>
      </c>
      <c r="H538" s="109" t="s">
        <v>542</v>
      </c>
      <c r="I538" s="109" t="s">
        <v>16</v>
      </c>
      <c r="J538" s="109" t="s">
        <v>725</v>
      </c>
      <c r="K538" s="110">
        <v>610</v>
      </c>
    </row>
    <row r="539" spans="5:11" x14ac:dyDescent="0.25">
      <c r="E539" s="107">
        <v>2001</v>
      </c>
      <c r="F539" s="107" t="s">
        <v>360</v>
      </c>
      <c r="G539" s="107" t="s">
        <v>89</v>
      </c>
      <c r="H539" s="107" t="s">
        <v>540</v>
      </c>
      <c r="I539" s="107" t="s">
        <v>47</v>
      </c>
      <c r="J539" s="107" t="s">
        <v>1</v>
      </c>
      <c r="K539" s="108">
        <v>0</v>
      </c>
    </row>
    <row r="540" spans="5:11" x14ac:dyDescent="0.25">
      <c r="E540" s="109">
        <v>2001</v>
      </c>
      <c r="F540" s="109" t="s">
        <v>197</v>
      </c>
      <c r="G540" s="109" t="s">
        <v>198</v>
      </c>
      <c r="H540" s="109" t="s">
        <v>544</v>
      </c>
      <c r="I540" s="109" t="s">
        <v>17</v>
      </c>
      <c r="J540" s="109" t="s">
        <v>1</v>
      </c>
      <c r="K540" s="110">
        <v>1060.864</v>
      </c>
    </row>
    <row r="541" spans="5:11" x14ac:dyDescent="0.25">
      <c r="E541" s="107">
        <v>2001</v>
      </c>
      <c r="F541" s="107" t="s">
        <v>207</v>
      </c>
      <c r="G541" s="107" t="s">
        <v>20</v>
      </c>
      <c r="H541" s="107" t="s">
        <v>540</v>
      </c>
      <c r="I541" s="107" t="s">
        <v>21</v>
      </c>
      <c r="J541" s="107" t="s">
        <v>1</v>
      </c>
      <c r="K541" s="108">
        <v>6919.64</v>
      </c>
    </row>
    <row r="542" spans="5:11" x14ac:dyDescent="0.25">
      <c r="E542" s="109">
        <v>2001</v>
      </c>
      <c r="F542" s="109" t="s">
        <v>220</v>
      </c>
      <c r="G542" s="109" t="s">
        <v>29</v>
      </c>
      <c r="H542" s="109" t="s">
        <v>540</v>
      </c>
      <c r="I542" s="109" t="s">
        <v>30</v>
      </c>
      <c r="J542" s="109" t="s">
        <v>1</v>
      </c>
      <c r="K542" s="110">
        <v>1523.5709999999999</v>
      </c>
    </row>
    <row r="543" spans="5:11" x14ac:dyDescent="0.25">
      <c r="E543" s="107">
        <v>2001</v>
      </c>
      <c r="F543" s="107" t="s">
        <v>220</v>
      </c>
      <c r="G543" s="107" t="s">
        <v>29</v>
      </c>
      <c r="H543" s="107" t="s">
        <v>540</v>
      </c>
      <c r="I543" s="107" t="s">
        <v>30</v>
      </c>
      <c r="J543" s="107" t="s">
        <v>554</v>
      </c>
      <c r="K543" s="108">
        <v>11.771000000000001</v>
      </c>
    </row>
    <row r="544" spans="5:11" x14ac:dyDescent="0.25">
      <c r="E544" s="109">
        <v>2001</v>
      </c>
      <c r="F544" s="109" t="s">
        <v>380</v>
      </c>
      <c r="G544" s="109" t="s">
        <v>99</v>
      </c>
      <c r="H544" s="109" t="s">
        <v>544</v>
      </c>
      <c r="I544" s="109" t="s">
        <v>9</v>
      </c>
      <c r="J544" s="109" t="s">
        <v>554</v>
      </c>
      <c r="K544" s="110">
        <v>0</v>
      </c>
    </row>
    <row r="545" spans="5:11" x14ac:dyDescent="0.25">
      <c r="E545" s="107">
        <v>2001</v>
      </c>
      <c r="F545" s="107" t="s">
        <v>211</v>
      </c>
      <c r="G545" s="107" t="s">
        <v>23</v>
      </c>
      <c r="H545" s="107" t="s">
        <v>540</v>
      </c>
      <c r="I545" s="107" t="s">
        <v>24</v>
      </c>
      <c r="J545" s="107" t="s">
        <v>1</v>
      </c>
      <c r="K545" s="108">
        <v>11523.263999999799</v>
      </c>
    </row>
    <row r="546" spans="5:11" x14ac:dyDescent="0.25">
      <c r="E546" s="109">
        <v>2001</v>
      </c>
      <c r="F546" s="109" t="s">
        <v>224</v>
      </c>
      <c r="G546" s="109" t="s">
        <v>32</v>
      </c>
      <c r="H546" s="109" t="s">
        <v>540</v>
      </c>
      <c r="I546" s="109" t="s">
        <v>33</v>
      </c>
      <c r="J546" s="109" t="s">
        <v>725</v>
      </c>
      <c r="K546" s="110">
        <v>593.36199999999997</v>
      </c>
    </row>
    <row r="547" spans="5:11" x14ac:dyDescent="0.25">
      <c r="E547" s="107">
        <v>2001</v>
      </c>
      <c r="F547" s="107" t="s">
        <v>222</v>
      </c>
      <c r="G547" s="107" t="s">
        <v>31</v>
      </c>
      <c r="H547" s="107" t="s">
        <v>544</v>
      </c>
      <c r="I547" s="107" t="s">
        <v>17</v>
      </c>
      <c r="J547" s="107" t="s">
        <v>1</v>
      </c>
      <c r="K547" s="108">
        <v>5468.241</v>
      </c>
    </row>
    <row r="548" spans="5:11" x14ac:dyDescent="0.25">
      <c r="E548" s="109">
        <v>2001</v>
      </c>
      <c r="F548" s="109" t="s">
        <v>384</v>
      </c>
      <c r="G548" s="109" t="s">
        <v>385</v>
      </c>
      <c r="H548" s="109" t="s">
        <v>540</v>
      </c>
      <c r="I548" s="109" t="s">
        <v>27</v>
      </c>
      <c r="J548" s="109" t="s">
        <v>554</v>
      </c>
      <c r="K548" s="110">
        <v>0</v>
      </c>
    </row>
    <row r="549" spans="5:11" x14ac:dyDescent="0.25">
      <c r="E549" s="107">
        <v>2001</v>
      </c>
      <c r="F549" s="107" t="s">
        <v>226</v>
      </c>
      <c r="G549" s="107" t="s">
        <v>34</v>
      </c>
      <c r="H549" s="107" t="s">
        <v>540</v>
      </c>
      <c r="I549" s="107" t="s">
        <v>925</v>
      </c>
      <c r="J549" s="107" t="s">
        <v>1</v>
      </c>
      <c r="K549" s="108">
        <v>511.68299999999999</v>
      </c>
    </row>
    <row r="550" spans="5:11" x14ac:dyDescent="0.25">
      <c r="E550" s="109">
        <v>2001</v>
      </c>
      <c r="F550" s="109" t="s">
        <v>231</v>
      </c>
      <c r="G550" s="109" t="s">
        <v>232</v>
      </c>
      <c r="H550" s="109" t="s">
        <v>540</v>
      </c>
      <c r="I550" s="109" t="s">
        <v>24</v>
      </c>
      <c r="J550" s="109" t="s">
        <v>1</v>
      </c>
      <c r="K550" s="110">
        <v>1778.6489999999999</v>
      </c>
    </row>
    <row r="551" spans="5:11" x14ac:dyDescent="0.25">
      <c r="E551" s="107">
        <v>2001</v>
      </c>
      <c r="F551" s="107" t="s">
        <v>238</v>
      </c>
      <c r="G551" s="107" t="s">
        <v>239</v>
      </c>
      <c r="H551" s="107" t="s">
        <v>540</v>
      </c>
      <c r="I551" s="107" t="s">
        <v>33</v>
      </c>
      <c r="J551" s="107" t="s">
        <v>1</v>
      </c>
      <c r="K551" s="108">
        <v>3134.3339999999998</v>
      </c>
    </row>
    <row r="552" spans="5:11" x14ac:dyDescent="0.25">
      <c r="E552" s="109">
        <v>2001</v>
      </c>
      <c r="F552" s="109" t="s">
        <v>228</v>
      </c>
      <c r="G552" s="109" t="s">
        <v>229</v>
      </c>
      <c r="H552" s="109" t="s">
        <v>540</v>
      </c>
      <c r="I552" s="109" t="s">
        <v>33</v>
      </c>
      <c r="J552" s="109" t="s">
        <v>1</v>
      </c>
      <c r="K552" s="110">
        <v>15988.029</v>
      </c>
    </row>
    <row r="553" spans="5:11" x14ac:dyDescent="0.25">
      <c r="E553" s="107">
        <v>2001</v>
      </c>
      <c r="F553" s="107" t="s">
        <v>399</v>
      </c>
      <c r="G553" s="107" t="s">
        <v>104</v>
      </c>
      <c r="H553" s="107" t="s">
        <v>544</v>
      </c>
      <c r="I553" s="107" t="s">
        <v>9</v>
      </c>
      <c r="J553" s="107" t="s">
        <v>1</v>
      </c>
      <c r="K553" s="108">
        <v>0</v>
      </c>
    </row>
    <row r="554" spans="5:11" x14ac:dyDescent="0.25">
      <c r="E554" s="109">
        <v>2001</v>
      </c>
      <c r="F554" s="109" t="s">
        <v>399</v>
      </c>
      <c r="G554" s="109" t="s">
        <v>104</v>
      </c>
      <c r="H554" s="109" t="s">
        <v>544</v>
      </c>
      <c r="I554" s="109" t="s">
        <v>9</v>
      </c>
      <c r="J554" s="109" t="s">
        <v>554</v>
      </c>
      <c r="K554" s="110">
        <v>0</v>
      </c>
    </row>
    <row r="555" spans="5:11" x14ac:dyDescent="0.25">
      <c r="E555" s="107">
        <v>2001</v>
      </c>
      <c r="F555" s="107" t="s">
        <v>399</v>
      </c>
      <c r="G555" s="107" t="s">
        <v>104</v>
      </c>
      <c r="H555" s="107" t="s">
        <v>544</v>
      </c>
      <c r="I555" s="107" t="s">
        <v>9</v>
      </c>
      <c r="J555" s="107" t="s">
        <v>725</v>
      </c>
      <c r="K555" s="108">
        <v>0</v>
      </c>
    </row>
    <row r="556" spans="5:11" x14ac:dyDescent="0.25">
      <c r="E556" s="109">
        <v>2001</v>
      </c>
      <c r="F556" s="109" t="s">
        <v>266</v>
      </c>
      <c r="G556" s="109" t="s">
        <v>49</v>
      </c>
      <c r="H556" s="109" t="s">
        <v>544</v>
      </c>
      <c r="I556" s="109" t="s">
        <v>9</v>
      </c>
      <c r="J556" s="109" t="s">
        <v>1</v>
      </c>
      <c r="K556" s="110">
        <v>12651.652</v>
      </c>
    </row>
    <row r="557" spans="5:11" x14ac:dyDescent="0.25">
      <c r="E557" s="107">
        <v>2001</v>
      </c>
      <c r="F557" s="107" t="s">
        <v>245</v>
      </c>
      <c r="G557" s="107" t="s">
        <v>39</v>
      </c>
      <c r="H557" s="107" t="s">
        <v>12</v>
      </c>
      <c r="I557" s="107" t="s">
        <v>12</v>
      </c>
      <c r="J557" s="107" t="s">
        <v>1</v>
      </c>
      <c r="K557" s="108">
        <v>1667.866</v>
      </c>
    </row>
    <row r="558" spans="5:11" x14ac:dyDescent="0.25">
      <c r="E558" s="109">
        <v>2001</v>
      </c>
      <c r="F558" s="109" t="s">
        <v>245</v>
      </c>
      <c r="G558" s="109" t="s">
        <v>39</v>
      </c>
      <c r="H558" s="109" t="s">
        <v>12</v>
      </c>
      <c r="I558" s="109" t="s">
        <v>12</v>
      </c>
      <c r="J558" s="109" t="s">
        <v>1</v>
      </c>
      <c r="K558" s="110">
        <v>1851.873</v>
      </c>
    </row>
    <row r="559" spans="5:11" x14ac:dyDescent="0.25">
      <c r="E559" s="107">
        <v>2001</v>
      </c>
      <c r="F559" s="107" t="s">
        <v>420</v>
      </c>
      <c r="G559" s="107" t="s">
        <v>113</v>
      </c>
      <c r="H559" s="107" t="s">
        <v>540</v>
      </c>
      <c r="I559" s="107" t="s">
        <v>47</v>
      </c>
      <c r="J559" s="107" t="s">
        <v>1</v>
      </c>
      <c r="K559" s="108">
        <v>0</v>
      </c>
    </row>
    <row r="560" spans="5:11" x14ac:dyDescent="0.25">
      <c r="E560" s="109">
        <v>2001</v>
      </c>
      <c r="F560" s="109" t="s">
        <v>252</v>
      </c>
      <c r="G560" s="109" t="s">
        <v>41</v>
      </c>
      <c r="H560" s="109" t="s">
        <v>540</v>
      </c>
      <c r="I560" s="109" t="s">
        <v>21</v>
      </c>
      <c r="J560" s="109" t="s">
        <v>554</v>
      </c>
      <c r="K560" s="110">
        <v>41889.919000000198</v>
      </c>
    </row>
    <row r="561" spans="5:11" x14ac:dyDescent="0.25">
      <c r="E561" s="107">
        <v>2001</v>
      </c>
      <c r="F561" s="107" t="s">
        <v>440</v>
      </c>
      <c r="G561" s="107" t="s">
        <v>123</v>
      </c>
      <c r="H561" s="107" t="s">
        <v>540</v>
      </c>
      <c r="I561" s="107" t="s">
        <v>24</v>
      </c>
      <c r="J561" s="107" t="s">
        <v>725</v>
      </c>
      <c r="K561" s="108">
        <v>0</v>
      </c>
    </row>
    <row r="562" spans="5:11" x14ac:dyDescent="0.25">
      <c r="E562" s="109">
        <v>2001</v>
      </c>
      <c r="F562" s="109" t="s">
        <v>256</v>
      </c>
      <c r="G562" s="109" t="s">
        <v>43</v>
      </c>
      <c r="H562" s="109" t="s">
        <v>540</v>
      </c>
      <c r="I562" s="109" t="s">
        <v>27</v>
      </c>
      <c r="J562" s="109" t="s">
        <v>1</v>
      </c>
      <c r="K562" s="110">
        <v>4856.6210000000001</v>
      </c>
    </row>
    <row r="563" spans="5:11" x14ac:dyDescent="0.25">
      <c r="E563" s="107">
        <v>2001</v>
      </c>
      <c r="F563" s="107" t="s">
        <v>442</v>
      </c>
      <c r="G563" s="107" t="s">
        <v>124</v>
      </c>
      <c r="H563" s="107" t="s">
        <v>544</v>
      </c>
      <c r="I563" s="107" t="s">
        <v>9</v>
      </c>
      <c r="J563" s="107" t="s">
        <v>725</v>
      </c>
      <c r="K563" s="108">
        <v>0</v>
      </c>
    </row>
    <row r="564" spans="5:11" x14ac:dyDescent="0.25">
      <c r="E564" s="109">
        <v>2001</v>
      </c>
      <c r="F564" s="109" t="s">
        <v>262</v>
      </c>
      <c r="G564" s="109" t="s">
        <v>46</v>
      </c>
      <c r="H564" s="109" t="s">
        <v>540</v>
      </c>
      <c r="I564" s="109" t="s">
        <v>47</v>
      </c>
      <c r="J564" s="109" t="s">
        <v>1</v>
      </c>
      <c r="K564" s="110">
        <v>619.57000000000005</v>
      </c>
    </row>
    <row r="565" spans="5:11" x14ac:dyDescent="0.25">
      <c r="E565" s="107">
        <v>2001</v>
      </c>
      <c r="F565" s="107" t="s">
        <v>264</v>
      </c>
      <c r="G565" s="107" t="s">
        <v>48</v>
      </c>
      <c r="H565" s="107" t="s">
        <v>542</v>
      </c>
      <c r="I565" s="107" t="s">
        <v>16</v>
      </c>
      <c r="J565" s="107" t="s">
        <v>1</v>
      </c>
      <c r="K565" s="108">
        <v>571.65200000000004</v>
      </c>
    </row>
    <row r="566" spans="5:11" x14ac:dyDescent="0.25">
      <c r="E566" s="109">
        <v>2001</v>
      </c>
      <c r="F566" s="109" t="s">
        <v>454</v>
      </c>
      <c r="G566" s="109" t="s">
        <v>130</v>
      </c>
      <c r="H566" s="109" t="s">
        <v>540</v>
      </c>
      <c r="I566" s="109" t="s">
        <v>30</v>
      </c>
      <c r="J566" s="109" t="s">
        <v>1</v>
      </c>
      <c r="K566" s="110">
        <v>0</v>
      </c>
    </row>
    <row r="567" spans="5:11" x14ac:dyDescent="0.25">
      <c r="E567" s="107">
        <v>2001</v>
      </c>
      <c r="F567" s="107" t="s">
        <v>270</v>
      </c>
      <c r="G567" s="107" t="s">
        <v>51</v>
      </c>
      <c r="H567" s="107" t="s">
        <v>540</v>
      </c>
      <c r="I567" s="107" t="s">
        <v>30</v>
      </c>
      <c r="J567" s="107" t="s">
        <v>1</v>
      </c>
      <c r="K567" s="108">
        <v>1515.8219999999999</v>
      </c>
    </row>
    <row r="568" spans="5:11" x14ac:dyDescent="0.25">
      <c r="E568" s="109">
        <v>2000</v>
      </c>
      <c r="F568" s="109" t="s">
        <v>288</v>
      </c>
      <c r="G568" s="109" t="s">
        <v>57</v>
      </c>
      <c r="H568" s="109" t="s">
        <v>540</v>
      </c>
      <c r="I568" s="109" t="s">
        <v>47</v>
      </c>
      <c r="J568" s="109" t="s">
        <v>1</v>
      </c>
      <c r="K568" s="110">
        <v>22435.826999999899</v>
      </c>
    </row>
    <row r="569" spans="5:11" x14ac:dyDescent="0.25">
      <c r="E569" s="107">
        <v>2000</v>
      </c>
      <c r="F569" s="107" t="s">
        <v>293</v>
      </c>
      <c r="G569" s="107" t="s">
        <v>58</v>
      </c>
      <c r="H569" s="107" t="s">
        <v>544</v>
      </c>
      <c r="I569" s="107" t="s">
        <v>9</v>
      </c>
      <c r="J569" s="107" t="s">
        <v>1</v>
      </c>
      <c r="K569" s="108">
        <v>32052.89</v>
      </c>
    </row>
    <row r="570" spans="5:11" x14ac:dyDescent="0.25">
      <c r="E570" s="109">
        <v>2000</v>
      </c>
      <c r="F570" s="109" t="s">
        <v>297</v>
      </c>
      <c r="G570" s="109" t="s">
        <v>61</v>
      </c>
      <c r="H570" s="109" t="s">
        <v>542</v>
      </c>
      <c r="I570" s="109" t="s">
        <v>16</v>
      </c>
      <c r="J570" s="109" t="s">
        <v>725</v>
      </c>
      <c r="K570" s="110">
        <v>710.6</v>
      </c>
    </row>
    <row r="571" spans="5:11" x14ac:dyDescent="0.25">
      <c r="E571" s="107">
        <v>2000</v>
      </c>
      <c r="F571" s="107" t="s">
        <v>304</v>
      </c>
      <c r="G571" s="107" t="s">
        <v>63</v>
      </c>
      <c r="H571" s="107" t="s">
        <v>12</v>
      </c>
      <c r="I571" s="107" t="s">
        <v>12</v>
      </c>
      <c r="J571" s="107" t="s">
        <v>554</v>
      </c>
      <c r="K571" s="108">
        <v>1124.1389999999999</v>
      </c>
    </row>
    <row r="572" spans="5:11" x14ac:dyDescent="0.25">
      <c r="E572" s="109">
        <v>2001</v>
      </c>
      <c r="F572" s="109" t="s">
        <v>187</v>
      </c>
      <c r="G572" s="109" t="s">
        <v>8</v>
      </c>
      <c r="H572" s="109" t="s">
        <v>544</v>
      </c>
      <c r="I572" s="109" t="s">
        <v>9</v>
      </c>
      <c r="J572" s="109" t="s">
        <v>554</v>
      </c>
      <c r="K572" s="110">
        <v>2118.3139999999999</v>
      </c>
    </row>
    <row r="573" spans="5:11" x14ac:dyDescent="0.25">
      <c r="E573" s="107">
        <v>2001</v>
      </c>
      <c r="F573" s="107" t="s">
        <v>934</v>
      </c>
      <c r="G573" s="107" t="s">
        <v>935</v>
      </c>
      <c r="H573" s="107" t="s">
        <v>544</v>
      </c>
      <c r="I573" s="107" t="s">
        <v>9</v>
      </c>
      <c r="J573" s="107" t="s">
        <v>725</v>
      </c>
      <c r="K573" s="108">
        <v>0</v>
      </c>
    </row>
    <row r="574" spans="5:11" x14ac:dyDescent="0.25">
      <c r="E574" s="109">
        <v>2001</v>
      </c>
      <c r="F574" s="109" t="s">
        <v>318</v>
      </c>
      <c r="G574" s="109" t="s">
        <v>319</v>
      </c>
      <c r="H574" s="109" t="s">
        <v>540</v>
      </c>
      <c r="I574" s="109" t="s">
        <v>16</v>
      </c>
      <c r="J574" s="109" t="s">
        <v>1</v>
      </c>
      <c r="K574" s="110">
        <v>0</v>
      </c>
    </row>
    <row r="575" spans="5:11" x14ac:dyDescent="0.25">
      <c r="E575" s="107">
        <v>2001</v>
      </c>
      <c r="F575" s="107" t="s">
        <v>192</v>
      </c>
      <c r="G575" s="107" t="s">
        <v>14</v>
      </c>
      <c r="H575" s="107" t="s">
        <v>540</v>
      </c>
      <c r="I575" s="107" t="s">
        <v>925</v>
      </c>
      <c r="J575" s="107" t="s">
        <v>554</v>
      </c>
      <c r="K575" s="108">
        <v>596.56000000000097</v>
      </c>
    </row>
    <row r="576" spans="5:11" x14ac:dyDescent="0.25">
      <c r="E576" s="109">
        <v>2001</v>
      </c>
      <c r="F576" s="109" t="s">
        <v>195</v>
      </c>
      <c r="G576" s="109" t="s">
        <v>15</v>
      </c>
      <c r="H576" s="109" t="s">
        <v>540</v>
      </c>
      <c r="I576" s="109" t="s">
        <v>16</v>
      </c>
      <c r="J576" s="109" t="s">
        <v>725</v>
      </c>
      <c r="K576" s="110">
        <v>852.47800000000097</v>
      </c>
    </row>
    <row r="577" spans="5:11" x14ac:dyDescent="0.25">
      <c r="E577" s="107">
        <v>2001</v>
      </c>
      <c r="F577" s="107" t="s">
        <v>200</v>
      </c>
      <c r="G577" s="107" t="s">
        <v>18</v>
      </c>
      <c r="H577" s="107" t="s">
        <v>542</v>
      </c>
      <c r="I577" s="107" t="s">
        <v>16</v>
      </c>
      <c r="J577" s="107" t="s">
        <v>554</v>
      </c>
      <c r="K577" s="108">
        <v>2129</v>
      </c>
    </row>
    <row r="578" spans="5:11" x14ac:dyDescent="0.25">
      <c r="E578" s="109">
        <v>2001</v>
      </c>
      <c r="F578" s="109" t="s">
        <v>444</v>
      </c>
      <c r="G578" s="109" t="s">
        <v>125</v>
      </c>
      <c r="H578" s="109" t="s">
        <v>542</v>
      </c>
      <c r="I578" s="109" t="s">
        <v>26</v>
      </c>
      <c r="J578" s="109" t="s">
        <v>554</v>
      </c>
      <c r="K578" s="110">
        <v>0</v>
      </c>
    </row>
    <row r="579" spans="5:11" x14ac:dyDescent="0.25">
      <c r="E579" s="107">
        <v>2001</v>
      </c>
      <c r="F579" s="107" t="s">
        <v>444</v>
      </c>
      <c r="G579" s="107" t="s">
        <v>125</v>
      </c>
      <c r="H579" s="107" t="s">
        <v>542</v>
      </c>
      <c r="I579" s="107" t="s">
        <v>26</v>
      </c>
      <c r="J579" s="107" t="s">
        <v>725</v>
      </c>
      <c r="K579" s="108">
        <v>0</v>
      </c>
    </row>
    <row r="580" spans="5:11" x14ac:dyDescent="0.25">
      <c r="E580" s="109">
        <v>2001</v>
      </c>
      <c r="F580" s="109" t="s">
        <v>204</v>
      </c>
      <c r="G580" s="109" t="s">
        <v>205</v>
      </c>
      <c r="H580" s="109" t="s">
        <v>544</v>
      </c>
      <c r="I580" s="109" t="s">
        <v>9</v>
      </c>
      <c r="J580" s="109" t="s">
        <v>1</v>
      </c>
      <c r="K580" s="110">
        <v>1152.373</v>
      </c>
    </row>
    <row r="581" spans="5:11" x14ac:dyDescent="0.25">
      <c r="E581" s="107">
        <v>2001</v>
      </c>
      <c r="F581" s="107" t="s">
        <v>207</v>
      </c>
      <c r="G581" s="107" t="s">
        <v>20</v>
      </c>
      <c r="H581" s="107" t="s">
        <v>540</v>
      </c>
      <c r="I581" s="107" t="s">
        <v>21</v>
      </c>
      <c r="J581" s="107" t="s">
        <v>725</v>
      </c>
      <c r="K581" s="108">
        <v>6919.64</v>
      </c>
    </row>
    <row r="582" spans="5:11" x14ac:dyDescent="0.25">
      <c r="E582" s="109">
        <v>2001</v>
      </c>
      <c r="F582" s="109" t="s">
        <v>372</v>
      </c>
      <c r="G582" s="109" t="s">
        <v>95</v>
      </c>
      <c r="H582" s="109" t="s">
        <v>540</v>
      </c>
      <c r="I582" s="109" t="s">
        <v>30</v>
      </c>
      <c r="J582" s="109" t="s">
        <v>1</v>
      </c>
      <c r="K582" s="110">
        <v>0</v>
      </c>
    </row>
    <row r="583" spans="5:11" x14ac:dyDescent="0.25">
      <c r="E583" s="107">
        <v>2001</v>
      </c>
      <c r="F583" s="107" t="s">
        <v>213</v>
      </c>
      <c r="G583" s="107" t="s">
        <v>25</v>
      </c>
      <c r="H583" s="107" t="s">
        <v>542</v>
      </c>
      <c r="I583" s="107" t="s">
        <v>26</v>
      </c>
      <c r="J583" s="107" t="s">
        <v>1</v>
      </c>
      <c r="K583" s="108">
        <v>147.47800000000001</v>
      </c>
    </row>
    <row r="584" spans="5:11" x14ac:dyDescent="0.25">
      <c r="E584" s="109">
        <v>2001</v>
      </c>
      <c r="F584" s="109" t="s">
        <v>213</v>
      </c>
      <c r="G584" s="109" t="s">
        <v>25</v>
      </c>
      <c r="H584" s="109" t="s">
        <v>542</v>
      </c>
      <c r="I584" s="109" t="s">
        <v>26</v>
      </c>
      <c r="J584" s="109" t="s">
        <v>554</v>
      </c>
      <c r="K584" s="110">
        <v>147.47800000000001</v>
      </c>
    </row>
    <row r="585" spans="5:11" x14ac:dyDescent="0.25">
      <c r="E585" s="107">
        <v>2001</v>
      </c>
      <c r="F585" s="107" t="s">
        <v>213</v>
      </c>
      <c r="G585" s="107" t="s">
        <v>25</v>
      </c>
      <c r="H585" s="107" t="s">
        <v>542</v>
      </c>
      <c r="I585" s="107" t="s">
        <v>26</v>
      </c>
      <c r="J585" s="107" t="s">
        <v>725</v>
      </c>
      <c r="K585" s="108">
        <v>193.91800000000001</v>
      </c>
    </row>
    <row r="586" spans="5:11" x14ac:dyDescent="0.25">
      <c r="E586" s="109">
        <v>2001</v>
      </c>
      <c r="F586" s="109" t="s">
        <v>215</v>
      </c>
      <c r="G586" s="109" t="s">
        <v>216</v>
      </c>
      <c r="H586" s="109" t="s">
        <v>540</v>
      </c>
      <c r="I586" s="109" t="s">
        <v>27</v>
      </c>
      <c r="J586" s="109" t="s">
        <v>1</v>
      </c>
      <c r="K586" s="110">
        <v>833.26900000000001</v>
      </c>
    </row>
    <row r="587" spans="5:11" x14ac:dyDescent="0.25">
      <c r="E587" s="107">
        <v>2001</v>
      </c>
      <c r="F587" s="107" t="s">
        <v>215</v>
      </c>
      <c r="G587" s="107" t="s">
        <v>216</v>
      </c>
      <c r="H587" s="107" t="s">
        <v>540</v>
      </c>
      <c r="I587" s="107" t="s">
        <v>27</v>
      </c>
      <c r="J587" s="107" t="s">
        <v>725</v>
      </c>
      <c r="K587" s="108">
        <v>774.70799999999997</v>
      </c>
    </row>
    <row r="588" spans="5:11" x14ac:dyDescent="0.25">
      <c r="E588" s="109">
        <v>2001</v>
      </c>
      <c r="F588" s="109" t="s">
        <v>218</v>
      </c>
      <c r="G588" s="109" t="s">
        <v>28</v>
      </c>
      <c r="H588" s="109" t="s">
        <v>544</v>
      </c>
      <c r="I588" s="109" t="s">
        <v>9</v>
      </c>
      <c r="J588" s="109" t="s">
        <v>725</v>
      </c>
      <c r="K588" s="110">
        <v>36634.933000000099</v>
      </c>
    </row>
    <row r="589" spans="5:11" x14ac:dyDescent="0.25">
      <c r="E589" s="107">
        <v>2001</v>
      </c>
      <c r="F589" s="107" t="s">
        <v>380</v>
      </c>
      <c r="G589" s="107" t="s">
        <v>99</v>
      </c>
      <c r="H589" s="107" t="s">
        <v>544</v>
      </c>
      <c r="I589" s="107" t="s">
        <v>9</v>
      </c>
      <c r="J589" s="107" t="s">
        <v>1</v>
      </c>
      <c r="K589" s="108">
        <v>0</v>
      </c>
    </row>
    <row r="590" spans="5:11" x14ac:dyDescent="0.25">
      <c r="E590" s="109">
        <v>2001</v>
      </c>
      <c r="F590" s="109" t="s">
        <v>211</v>
      </c>
      <c r="G590" s="109" t="s">
        <v>23</v>
      </c>
      <c r="H590" s="109" t="s">
        <v>540</v>
      </c>
      <c r="I590" s="109" t="s">
        <v>24</v>
      </c>
      <c r="J590" s="109" t="s">
        <v>725</v>
      </c>
      <c r="K590" s="110">
        <v>11523.263999999899</v>
      </c>
    </row>
    <row r="591" spans="5:11" x14ac:dyDescent="0.25">
      <c r="E591" s="107">
        <v>2001</v>
      </c>
      <c r="F591" s="107" t="s">
        <v>224</v>
      </c>
      <c r="G591" s="107" t="s">
        <v>32</v>
      </c>
      <c r="H591" s="107" t="s">
        <v>540</v>
      </c>
      <c r="I591" s="107" t="s">
        <v>33</v>
      </c>
      <c r="J591" s="107" t="s">
        <v>1</v>
      </c>
      <c r="K591" s="108">
        <v>593.36199999999997</v>
      </c>
    </row>
    <row r="592" spans="5:11" x14ac:dyDescent="0.25">
      <c r="E592" s="109">
        <v>2001</v>
      </c>
      <c r="F592" s="109" t="s">
        <v>226</v>
      </c>
      <c r="G592" s="109" t="s">
        <v>34</v>
      </c>
      <c r="H592" s="109" t="s">
        <v>540</v>
      </c>
      <c r="I592" s="109" t="s">
        <v>925</v>
      </c>
      <c r="J592" s="109" t="s">
        <v>725</v>
      </c>
      <c r="K592" s="110">
        <v>154.386</v>
      </c>
    </row>
    <row r="593" spans="5:11" x14ac:dyDescent="0.25">
      <c r="E593" s="107">
        <v>2001</v>
      </c>
      <c r="F593" s="107" t="s">
        <v>236</v>
      </c>
      <c r="G593" s="107" t="s">
        <v>36</v>
      </c>
      <c r="H593" s="107" t="s">
        <v>542</v>
      </c>
      <c r="I593" s="107" t="s">
        <v>26</v>
      </c>
      <c r="J593" s="107" t="s">
        <v>1</v>
      </c>
      <c r="K593" s="108">
        <v>1754.4159999999999</v>
      </c>
    </row>
    <row r="594" spans="5:11" x14ac:dyDescent="0.25">
      <c r="E594" s="109">
        <v>2001</v>
      </c>
      <c r="F594" s="109" t="s">
        <v>236</v>
      </c>
      <c r="G594" s="109" t="s">
        <v>36</v>
      </c>
      <c r="H594" s="109" t="s">
        <v>542</v>
      </c>
      <c r="I594" s="109" t="s">
        <v>26</v>
      </c>
      <c r="J594" s="109" t="s">
        <v>554</v>
      </c>
      <c r="K594" s="110">
        <v>1754.4159999999999</v>
      </c>
    </row>
    <row r="595" spans="5:11" x14ac:dyDescent="0.25">
      <c r="E595" s="107">
        <v>2001</v>
      </c>
      <c r="F595" s="107" t="s">
        <v>238</v>
      </c>
      <c r="G595" s="107" t="s">
        <v>239</v>
      </c>
      <c r="H595" s="107" t="s">
        <v>540</v>
      </c>
      <c r="I595" s="107" t="s">
        <v>33</v>
      </c>
      <c r="J595" s="107" t="s">
        <v>1</v>
      </c>
      <c r="K595" s="108">
        <v>7451.2789999999904</v>
      </c>
    </row>
    <row r="596" spans="5:11" x14ac:dyDescent="0.25">
      <c r="E596" s="109">
        <v>2001</v>
      </c>
      <c r="F596" s="109" t="s">
        <v>238</v>
      </c>
      <c r="G596" s="109" t="s">
        <v>239</v>
      </c>
      <c r="H596" s="109" t="s">
        <v>540</v>
      </c>
      <c r="I596" s="109" t="s">
        <v>33</v>
      </c>
      <c r="J596" s="109" t="s">
        <v>554</v>
      </c>
      <c r="K596" s="110">
        <v>7451.2790000000095</v>
      </c>
    </row>
    <row r="597" spans="5:11" x14ac:dyDescent="0.25">
      <c r="E597" s="107">
        <v>2001</v>
      </c>
      <c r="F597" s="107" t="s">
        <v>234</v>
      </c>
      <c r="G597" s="107" t="s">
        <v>35</v>
      </c>
      <c r="H597" s="107" t="s">
        <v>540</v>
      </c>
      <c r="I597" s="107" t="s">
        <v>27</v>
      </c>
      <c r="J597" s="107" t="s">
        <v>1</v>
      </c>
      <c r="K597" s="108">
        <v>1753.616</v>
      </c>
    </row>
    <row r="598" spans="5:11" x14ac:dyDescent="0.25">
      <c r="E598" s="109">
        <v>2001</v>
      </c>
      <c r="F598" s="109" t="s">
        <v>234</v>
      </c>
      <c r="G598" s="109" t="s">
        <v>35</v>
      </c>
      <c r="H598" s="109" t="s">
        <v>540</v>
      </c>
      <c r="I598" s="109" t="s">
        <v>27</v>
      </c>
      <c r="J598" s="109" t="s">
        <v>1</v>
      </c>
      <c r="K598" s="110">
        <v>2069.8850000000002</v>
      </c>
    </row>
    <row r="599" spans="5:11" x14ac:dyDescent="0.25">
      <c r="E599" s="107">
        <v>2002</v>
      </c>
      <c r="F599" s="107" t="s">
        <v>195</v>
      </c>
      <c r="G599" s="107" t="s">
        <v>15</v>
      </c>
      <c r="H599" s="107" t="s">
        <v>540</v>
      </c>
      <c r="I599" s="107" t="s">
        <v>16</v>
      </c>
      <c r="J599" s="107" t="s">
        <v>1</v>
      </c>
      <c r="K599" s="108">
        <v>9034.4100000000108</v>
      </c>
    </row>
    <row r="600" spans="5:11" x14ac:dyDescent="0.25">
      <c r="E600" s="109">
        <v>2002</v>
      </c>
      <c r="F600" s="109" t="s">
        <v>200</v>
      </c>
      <c r="G600" s="109" t="s">
        <v>18</v>
      </c>
      <c r="H600" s="109" t="s">
        <v>542</v>
      </c>
      <c r="I600" s="109" t="s">
        <v>16</v>
      </c>
      <c r="J600" s="109" t="s">
        <v>1</v>
      </c>
      <c r="K600" s="110">
        <v>457.803</v>
      </c>
    </row>
    <row r="601" spans="5:11" x14ac:dyDescent="0.25">
      <c r="E601" s="107">
        <v>2002</v>
      </c>
      <c r="F601" s="107" t="s">
        <v>200</v>
      </c>
      <c r="G601" s="107" t="s">
        <v>18</v>
      </c>
      <c r="H601" s="107" t="s">
        <v>542</v>
      </c>
      <c r="I601" s="107" t="s">
        <v>16</v>
      </c>
      <c r="J601" s="107" t="s">
        <v>1</v>
      </c>
      <c r="K601" s="108">
        <v>1750.8440000000001</v>
      </c>
    </row>
    <row r="602" spans="5:11" x14ac:dyDescent="0.25">
      <c r="E602" s="109">
        <v>2002</v>
      </c>
      <c r="F602" s="109" t="s">
        <v>204</v>
      </c>
      <c r="G602" s="109" t="s">
        <v>205</v>
      </c>
      <c r="H602" s="109" t="s">
        <v>544</v>
      </c>
      <c r="I602" s="109" t="s">
        <v>9</v>
      </c>
      <c r="J602" s="109" t="s">
        <v>1</v>
      </c>
      <c r="K602" s="110">
        <v>1179.242</v>
      </c>
    </row>
    <row r="603" spans="5:11" x14ac:dyDescent="0.25">
      <c r="E603" s="107">
        <v>2002</v>
      </c>
      <c r="F603" s="107" t="s">
        <v>197</v>
      </c>
      <c r="G603" s="107" t="s">
        <v>198</v>
      </c>
      <c r="H603" s="107" t="s">
        <v>544</v>
      </c>
      <c r="I603" s="107" t="s">
        <v>17</v>
      </c>
      <c r="J603" s="107" t="s">
        <v>554</v>
      </c>
      <c r="K603" s="108">
        <v>1014.591</v>
      </c>
    </row>
    <row r="604" spans="5:11" x14ac:dyDescent="0.25">
      <c r="E604" s="109">
        <v>2002</v>
      </c>
      <c r="F604" s="109" t="s">
        <v>209</v>
      </c>
      <c r="G604" s="109" t="s">
        <v>22</v>
      </c>
      <c r="H604" s="109" t="s">
        <v>544</v>
      </c>
      <c r="I604" s="109" t="s">
        <v>9</v>
      </c>
      <c r="J604" s="109" t="s">
        <v>1</v>
      </c>
      <c r="K604" s="110">
        <v>827.08100000000002</v>
      </c>
    </row>
    <row r="605" spans="5:11" x14ac:dyDescent="0.25">
      <c r="E605" s="107">
        <v>2002</v>
      </c>
      <c r="F605" s="107" t="s">
        <v>207</v>
      </c>
      <c r="G605" s="107" t="s">
        <v>20</v>
      </c>
      <c r="H605" s="107" t="s">
        <v>540</v>
      </c>
      <c r="I605" s="107" t="s">
        <v>21</v>
      </c>
      <c r="J605" s="107" t="s">
        <v>1</v>
      </c>
      <c r="K605" s="108">
        <v>7442.5450000000001</v>
      </c>
    </row>
    <row r="606" spans="5:11" x14ac:dyDescent="0.25">
      <c r="E606" s="109">
        <v>2002</v>
      </c>
      <c r="F606" s="109" t="s">
        <v>370</v>
      </c>
      <c r="G606" s="109" t="s">
        <v>94</v>
      </c>
      <c r="H606" s="109" t="s">
        <v>540</v>
      </c>
      <c r="I606" s="109" t="s">
        <v>30</v>
      </c>
      <c r="J606" s="109" t="s">
        <v>554</v>
      </c>
      <c r="K606" s="110">
        <v>0</v>
      </c>
    </row>
    <row r="607" spans="5:11" x14ac:dyDescent="0.25">
      <c r="E607" s="107">
        <v>2002</v>
      </c>
      <c r="F607" s="107" t="s">
        <v>213</v>
      </c>
      <c r="G607" s="107" t="s">
        <v>25</v>
      </c>
      <c r="H607" s="107" t="s">
        <v>542</v>
      </c>
      <c r="I607" s="107" t="s">
        <v>26</v>
      </c>
      <c r="J607" s="107" t="s">
        <v>554</v>
      </c>
      <c r="K607" s="108">
        <v>206.768</v>
      </c>
    </row>
    <row r="608" spans="5:11" x14ac:dyDescent="0.25">
      <c r="E608" s="109">
        <v>2002</v>
      </c>
      <c r="F608" s="109" t="s">
        <v>220</v>
      </c>
      <c r="G608" s="109" t="s">
        <v>29</v>
      </c>
      <c r="H608" s="109" t="s">
        <v>540</v>
      </c>
      <c r="I608" s="109" t="s">
        <v>30</v>
      </c>
      <c r="J608" s="109" t="s">
        <v>1</v>
      </c>
      <c r="K608" s="110">
        <v>13.353</v>
      </c>
    </row>
    <row r="609" spans="5:11" x14ac:dyDescent="0.25">
      <c r="E609" s="107">
        <v>2002</v>
      </c>
      <c r="F609" s="107" t="s">
        <v>222</v>
      </c>
      <c r="G609" s="107" t="s">
        <v>31</v>
      </c>
      <c r="H609" s="107" t="s">
        <v>544</v>
      </c>
      <c r="I609" s="107" t="s">
        <v>17</v>
      </c>
      <c r="J609" s="107" t="s">
        <v>1</v>
      </c>
      <c r="K609" s="108">
        <v>3.6179999999999999</v>
      </c>
    </row>
    <row r="610" spans="5:11" x14ac:dyDescent="0.25">
      <c r="E610" s="109">
        <v>2002</v>
      </c>
      <c r="F610" s="109" t="s">
        <v>222</v>
      </c>
      <c r="G610" s="109" t="s">
        <v>31</v>
      </c>
      <c r="H610" s="109" t="s">
        <v>544</v>
      </c>
      <c r="I610" s="109" t="s">
        <v>17</v>
      </c>
      <c r="J610" s="109" t="s">
        <v>725</v>
      </c>
      <c r="K610" s="110">
        <v>5841.9679999999998</v>
      </c>
    </row>
    <row r="611" spans="5:11" x14ac:dyDescent="0.25">
      <c r="E611" s="107">
        <v>2002</v>
      </c>
      <c r="F611" s="107" t="s">
        <v>384</v>
      </c>
      <c r="G611" s="107" t="s">
        <v>385</v>
      </c>
      <c r="H611" s="107" t="s">
        <v>540</v>
      </c>
      <c r="I611" s="107" t="s">
        <v>27</v>
      </c>
      <c r="J611" s="107" t="s">
        <v>554</v>
      </c>
      <c r="K611" s="108">
        <v>0</v>
      </c>
    </row>
    <row r="612" spans="5:11" x14ac:dyDescent="0.25">
      <c r="E612" s="109">
        <v>2002</v>
      </c>
      <c r="F612" s="109" t="s">
        <v>936</v>
      </c>
      <c r="G612" s="109" t="s">
        <v>937</v>
      </c>
      <c r="H612" s="109" t="s">
        <v>542</v>
      </c>
      <c r="I612" s="109" t="s">
        <v>16</v>
      </c>
      <c r="J612" s="109" t="s">
        <v>725</v>
      </c>
      <c r="K612" s="110">
        <v>0</v>
      </c>
    </row>
    <row r="613" spans="5:11" x14ac:dyDescent="0.25">
      <c r="E613" s="107">
        <v>2002</v>
      </c>
      <c r="F613" s="107" t="s">
        <v>236</v>
      </c>
      <c r="G613" s="107" t="s">
        <v>36</v>
      </c>
      <c r="H613" s="107" t="s">
        <v>542</v>
      </c>
      <c r="I613" s="107" t="s">
        <v>26</v>
      </c>
      <c r="J613" s="107" t="s">
        <v>1</v>
      </c>
      <c r="K613" s="108">
        <v>1744.0329999999999</v>
      </c>
    </row>
    <row r="614" spans="5:11" x14ac:dyDescent="0.25">
      <c r="E614" s="109">
        <v>2002</v>
      </c>
      <c r="F614" s="109" t="s">
        <v>236</v>
      </c>
      <c r="G614" s="109" t="s">
        <v>36</v>
      </c>
      <c r="H614" s="109" t="s">
        <v>542</v>
      </c>
      <c r="I614" s="109" t="s">
        <v>26</v>
      </c>
      <c r="J614" s="109" t="s">
        <v>554</v>
      </c>
      <c r="K614" s="110">
        <v>1744.0329999999999</v>
      </c>
    </row>
    <row r="615" spans="5:11" x14ac:dyDescent="0.25">
      <c r="E615" s="107">
        <v>2002</v>
      </c>
      <c r="F615" s="107" t="s">
        <v>231</v>
      </c>
      <c r="G615" s="107" t="s">
        <v>232</v>
      </c>
      <c r="H615" s="107" t="s">
        <v>540</v>
      </c>
      <c r="I615" s="107" t="s">
        <v>24</v>
      </c>
      <c r="J615" s="107" t="s">
        <v>1</v>
      </c>
      <c r="K615" s="108">
        <v>2256.549</v>
      </c>
    </row>
    <row r="616" spans="5:11" x14ac:dyDescent="0.25">
      <c r="E616" s="109">
        <v>2002</v>
      </c>
      <c r="F616" s="109" t="s">
        <v>396</v>
      </c>
      <c r="G616" s="109" t="s">
        <v>397</v>
      </c>
      <c r="H616" s="109" t="s">
        <v>544</v>
      </c>
      <c r="I616" s="109" t="s">
        <v>9</v>
      </c>
      <c r="J616" s="109" t="s">
        <v>554</v>
      </c>
      <c r="K616" s="110">
        <v>0</v>
      </c>
    </row>
    <row r="617" spans="5:11" x14ac:dyDescent="0.25">
      <c r="E617" s="107">
        <v>2002</v>
      </c>
      <c r="F617" s="107" t="s">
        <v>399</v>
      </c>
      <c r="G617" s="107" t="s">
        <v>104</v>
      </c>
      <c r="H617" s="107" t="s">
        <v>544</v>
      </c>
      <c r="I617" s="107" t="s">
        <v>9</v>
      </c>
      <c r="J617" s="107" t="s">
        <v>725</v>
      </c>
      <c r="K617" s="108">
        <v>0</v>
      </c>
    </row>
    <row r="618" spans="5:11" x14ac:dyDescent="0.25">
      <c r="E618" s="109">
        <v>2002</v>
      </c>
      <c r="F618" s="109" t="s">
        <v>407</v>
      </c>
      <c r="G618" s="109" t="s">
        <v>408</v>
      </c>
      <c r="H618" s="109" t="s">
        <v>540</v>
      </c>
      <c r="I618" s="109" t="s">
        <v>925</v>
      </c>
      <c r="J618" s="109" t="s">
        <v>554</v>
      </c>
      <c r="K618" s="110">
        <v>0</v>
      </c>
    </row>
    <row r="619" spans="5:11" x14ac:dyDescent="0.25">
      <c r="E619" s="107">
        <v>2002</v>
      </c>
      <c r="F619" s="107" t="s">
        <v>254</v>
      </c>
      <c r="G619" s="107" t="s">
        <v>42</v>
      </c>
      <c r="H619" s="107" t="s">
        <v>12</v>
      </c>
      <c r="I619" s="107" t="s">
        <v>12</v>
      </c>
      <c r="J619" s="107" t="s">
        <v>554</v>
      </c>
      <c r="K619" s="108">
        <v>1022.332</v>
      </c>
    </row>
    <row r="620" spans="5:11" x14ac:dyDescent="0.25">
      <c r="E620" s="109">
        <v>2002</v>
      </c>
      <c r="F620" s="109" t="s">
        <v>938</v>
      </c>
      <c r="G620" s="109" t="s">
        <v>939</v>
      </c>
      <c r="H620" s="109" t="s">
        <v>544</v>
      </c>
      <c r="I620" s="109" t="s">
        <v>17</v>
      </c>
      <c r="J620" s="109" t="s">
        <v>554</v>
      </c>
      <c r="K620" s="110">
        <v>0</v>
      </c>
    </row>
    <row r="621" spans="5:11" x14ac:dyDescent="0.25">
      <c r="E621" s="107">
        <v>2002</v>
      </c>
      <c r="F621" s="107" t="s">
        <v>432</v>
      </c>
      <c r="G621" s="107" t="s">
        <v>119</v>
      </c>
      <c r="H621" s="107" t="s">
        <v>540</v>
      </c>
      <c r="I621" s="107" t="s">
        <v>925</v>
      </c>
      <c r="J621" s="107" t="s">
        <v>554</v>
      </c>
      <c r="K621" s="108">
        <v>0</v>
      </c>
    </row>
    <row r="622" spans="5:11" x14ac:dyDescent="0.25">
      <c r="E622" s="109">
        <v>2002</v>
      </c>
      <c r="F622" s="109" t="s">
        <v>258</v>
      </c>
      <c r="G622" s="109" t="s">
        <v>44</v>
      </c>
      <c r="H622" s="109" t="s">
        <v>540</v>
      </c>
      <c r="I622" s="109" t="s">
        <v>21</v>
      </c>
      <c r="J622" s="109" t="s">
        <v>725</v>
      </c>
      <c r="K622" s="110">
        <v>2148.5119999999802</v>
      </c>
    </row>
    <row r="623" spans="5:11" x14ac:dyDescent="0.25">
      <c r="E623" s="107">
        <v>2002</v>
      </c>
      <c r="F623" s="107" t="s">
        <v>940</v>
      </c>
      <c r="G623" s="107" t="s">
        <v>941</v>
      </c>
      <c r="H623" s="107" t="s">
        <v>540</v>
      </c>
      <c r="I623" s="107" t="s">
        <v>21</v>
      </c>
      <c r="J623" s="107" t="s">
        <v>554</v>
      </c>
      <c r="K623" s="108">
        <v>0</v>
      </c>
    </row>
    <row r="624" spans="5:11" x14ac:dyDescent="0.25">
      <c r="E624" s="109">
        <v>2002</v>
      </c>
      <c r="F624" s="109" t="s">
        <v>440</v>
      </c>
      <c r="G624" s="109" t="s">
        <v>123</v>
      </c>
      <c r="H624" s="109" t="s">
        <v>540</v>
      </c>
      <c r="I624" s="109" t="s">
        <v>24</v>
      </c>
      <c r="J624" s="109" t="s">
        <v>1</v>
      </c>
      <c r="K624" s="110">
        <v>0</v>
      </c>
    </row>
    <row r="625" spans="5:11" x14ac:dyDescent="0.25">
      <c r="E625" s="107">
        <v>2002</v>
      </c>
      <c r="F625" s="107" t="s">
        <v>440</v>
      </c>
      <c r="G625" s="107" t="s">
        <v>123</v>
      </c>
      <c r="H625" s="107" t="s">
        <v>540</v>
      </c>
      <c r="I625" s="107" t="s">
        <v>24</v>
      </c>
      <c r="J625" s="107" t="s">
        <v>725</v>
      </c>
      <c r="K625" s="108">
        <v>0</v>
      </c>
    </row>
    <row r="626" spans="5:11" x14ac:dyDescent="0.25">
      <c r="E626" s="109">
        <v>2002</v>
      </c>
      <c r="F626" s="109" t="s">
        <v>260</v>
      </c>
      <c r="G626" s="109" t="s">
        <v>45</v>
      </c>
      <c r="H626" s="109" t="s">
        <v>542</v>
      </c>
      <c r="I626" s="109" t="s">
        <v>26</v>
      </c>
      <c r="J626" s="109" t="s">
        <v>1</v>
      </c>
      <c r="K626" s="110">
        <v>14851.736000000001</v>
      </c>
    </row>
    <row r="627" spans="5:11" x14ac:dyDescent="0.25">
      <c r="E627" s="107">
        <v>2002</v>
      </c>
      <c r="F627" s="107" t="s">
        <v>299</v>
      </c>
      <c r="G627" s="107" t="s">
        <v>300</v>
      </c>
      <c r="H627" s="107" t="s">
        <v>540</v>
      </c>
      <c r="I627" s="107" t="s">
        <v>60</v>
      </c>
      <c r="J627" s="107" t="s">
        <v>725</v>
      </c>
      <c r="K627" s="108">
        <v>34484.201999999997</v>
      </c>
    </row>
    <row r="628" spans="5:11" x14ac:dyDescent="0.25">
      <c r="E628" s="109">
        <v>2002</v>
      </c>
      <c r="F628" s="109" t="s">
        <v>256</v>
      </c>
      <c r="G628" s="109" t="s">
        <v>43</v>
      </c>
      <c r="H628" s="109" t="s">
        <v>540</v>
      </c>
      <c r="I628" s="109" t="s">
        <v>27</v>
      </c>
      <c r="J628" s="109" t="s">
        <v>1</v>
      </c>
      <c r="K628" s="110">
        <v>3761.9169999999999</v>
      </c>
    </row>
    <row r="629" spans="5:11" x14ac:dyDescent="0.25">
      <c r="E629" s="107">
        <v>2003</v>
      </c>
      <c r="F629" s="107" t="s">
        <v>488</v>
      </c>
      <c r="G629" s="107" t="s">
        <v>144</v>
      </c>
      <c r="H629" s="107" t="s">
        <v>540</v>
      </c>
      <c r="I629" s="107" t="s">
        <v>60</v>
      </c>
      <c r="J629" s="107" t="s">
        <v>1</v>
      </c>
      <c r="K629" s="108">
        <v>0</v>
      </c>
    </row>
    <row r="630" spans="5:11" x14ac:dyDescent="0.25">
      <c r="E630" s="109">
        <v>2003</v>
      </c>
      <c r="F630" s="109" t="s">
        <v>290</v>
      </c>
      <c r="G630" s="109" t="s">
        <v>291</v>
      </c>
      <c r="H630" s="109" t="s">
        <v>544</v>
      </c>
      <c r="I630" s="109" t="s">
        <v>17</v>
      </c>
      <c r="J630" s="109" t="s">
        <v>725</v>
      </c>
      <c r="K630" s="110">
        <v>589.67899999999997</v>
      </c>
    </row>
    <row r="631" spans="5:11" x14ac:dyDescent="0.25">
      <c r="E631" s="107">
        <v>2003</v>
      </c>
      <c r="F631" s="107" t="s">
        <v>293</v>
      </c>
      <c r="G631" s="107" t="s">
        <v>58</v>
      </c>
      <c r="H631" s="107" t="s">
        <v>544</v>
      </c>
      <c r="I631" s="107" t="s">
        <v>9</v>
      </c>
      <c r="J631" s="107" t="s">
        <v>1</v>
      </c>
      <c r="K631" s="108">
        <v>20360.024000000001</v>
      </c>
    </row>
    <row r="632" spans="5:11" x14ac:dyDescent="0.25">
      <c r="E632" s="109">
        <v>2003</v>
      </c>
      <c r="F632" s="109" t="s">
        <v>295</v>
      </c>
      <c r="G632" s="109" t="s">
        <v>59</v>
      </c>
      <c r="H632" s="109" t="s">
        <v>540</v>
      </c>
      <c r="I632" s="109" t="s">
        <v>60</v>
      </c>
      <c r="J632" s="109" t="s">
        <v>1</v>
      </c>
      <c r="K632" s="110">
        <v>530.09299999999996</v>
      </c>
    </row>
    <row r="633" spans="5:11" x14ac:dyDescent="0.25">
      <c r="E633" s="107">
        <v>2003</v>
      </c>
      <c r="F633" s="107" t="s">
        <v>297</v>
      </c>
      <c r="G633" s="107" t="s">
        <v>61</v>
      </c>
      <c r="H633" s="107" t="s">
        <v>542</v>
      </c>
      <c r="I633" s="107" t="s">
        <v>16</v>
      </c>
      <c r="J633" s="107" t="s">
        <v>1</v>
      </c>
      <c r="K633" s="108">
        <v>462</v>
      </c>
    </row>
    <row r="634" spans="5:11" x14ac:dyDescent="0.25">
      <c r="E634" s="109">
        <v>2003</v>
      </c>
      <c r="F634" s="109" t="s">
        <v>520</v>
      </c>
      <c r="G634" s="109" t="s">
        <v>927</v>
      </c>
      <c r="H634" s="109" t="s">
        <v>540</v>
      </c>
      <c r="I634" s="109" t="s">
        <v>30</v>
      </c>
      <c r="J634" s="109" t="s">
        <v>554</v>
      </c>
      <c r="K634" s="110">
        <v>0</v>
      </c>
    </row>
    <row r="635" spans="5:11" x14ac:dyDescent="0.25">
      <c r="E635" s="107">
        <v>2004</v>
      </c>
      <c r="F635" s="107" t="s">
        <v>187</v>
      </c>
      <c r="G635" s="107" t="s">
        <v>8</v>
      </c>
      <c r="H635" s="107" t="s">
        <v>544</v>
      </c>
      <c r="I635" s="107" t="s">
        <v>9</v>
      </c>
      <c r="J635" s="107" t="s">
        <v>725</v>
      </c>
      <c r="K635" s="108">
        <v>1792.914</v>
      </c>
    </row>
    <row r="636" spans="5:11" x14ac:dyDescent="0.25">
      <c r="E636" s="109">
        <v>2004</v>
      </c>
      <c r="F636" s="109" t="s">
        <v>192</v>
      </c>
      <c r="G636" s="109" t="s">
        <v>14</v>
      </c>
      <c r="H636" s="109" t="s">
        <v>540</v>
      </c>
      <c r="I636" s="109" t="s">
        <v>925</v>
      </c>
      <c r="J636" s="109" t="s">
        <v>1</v>
      </c>
      <c r="K636" s="110">
        <v>552.20399999999995</v>
      </c>
    </row>
    <row r="637" spans="5:11" x14ac:dyDescent="0.25">
      <c r="E637" s="107">
        <v>2004</v>
      </c>
      <c r="F637" s="107" t="s">
        <v>213</v>
      </c>
      <c r="G637" s="107" t="s">
        <v>25</v>
      </c>
      <c r="H637" s="107" t="s">
        <v>542</v>
      </c>
      <c r="I637" s="107" t="s">
        <v>26</v>
      </c>
      <c r="J637" s="107" t="s">
        <v>554</v>
      </c>
      <c r="K637" s="108">
        <v>278.85199999999998</v>
      </c>
    </row>
    <row r="638" spans="5:11" x14ac:dyDescent="0.25">
      <c r="E638" s="109">
        <v>2004</v>
      </c>
      <c r="F638" s="109" t="s">
        <v>222</v>
      </c>
      <c r="G638" s="109" t="s">
        <v>31</v>
      </c>
      <c r="H638" s="109" t="s">
        <v>544</v>
      </c>
      <c r="I638" s="109" t="s">
        <v>17</v>
      </c>
      <c r="J638" s="109" t="s">
        <v>1</v>
      </c>
      <c r="K638" s="110">
        <v>5188.2470000000003</v>
      </c>
    </row>
    <row r="639" spans="5:11" x14ac:dyDescent="0.25">
      <c r="E639" s="107">
        <v>2004</v>
      </c>
      <c r="F639" s="107" t="s">
        <v>226</v>
      </c>
      <c r="G639" s="107" t="s">
        <v>34</v>
      </c>
      <c r="H639" s="107" t="s">
        <v>540</v>
      </c>
      <c r="I639" s="107" t="s">
        <v>925</v>
      </c>
      <c r="J639" s="107" t="s">
        <v>725</v>
      </c>
      <c r="K639" s="108">
        <v>136.53</v>
      </c>
    </row>
    <row r="640" spans="5:11" x14ac:dyDescent="0.25">
      <c r="E640" s="109">
        <v>2004</v>
      </c>
      <c r="F640" s="109" t="s">
        <v>231</v>
      </c>
      <c r="G640" s="109" t="s">
        <v>232</v>
      </c>
      <c r="H640" s="109" t="s">
        <v>540</v>
      </c>
      <c r="I640" s="109" t="s">
        <v>24</v>
      </c>
      <c r="J640" s="109" t="s">
        <v>554</v>
      </c>
      <c r="K640" s="110">
        <v>2811.692</v>
      </c>
    </row>
    <row r="641" spans="5:11" x14ac:dyDescent="0.25">
      <c r="E641" s="107">
        <v>2004</v>
      </c>
      <c r="F641" s="107" t="s">
        <v>228</v>
      </c>
      <c r="G641" s="107" t="s">
        <v>229</v>
      </c>
      <c r="H641" s="107" t="s">
        <v>540</v>
      </c>
      <c r="I641" s="107" t="s">
        <v>33</v>
      </c>
      <c r="J641" s="107" t="s">
        <v>1</v>
      </c>
      <c r="K641" s="108">
        <v>41893.1170000001</v>
      </c>
    </row>
    <row r="642" spans="5:11" x14ac:dyDescent="0.25">
      <c r="E642" s="109">
        <v>2004</v>
      </c>
      <c r="F642" s="109" t="s">
        <v>228</v>
      </c>
      <c r="G642" s="109" t="s">
        <v>229</v>
      </c>
      <c r="H642" s="109" t="s">
        <v>540</v>
      </c>
      <c r="I642" s="109" t="s">
        <v>33</v>
      </c>
      <c r="J642" s="109" t="s">
        <v>725</v>
      </c>
      <c r="K642" s="110">
        <v>15722.754000000001</v>
      </c>
    </row>
    <row r="643" spans="5:11" x14ac:dyDescent="0.25">
      <c r="E643" s="107">
        <v>2004</v>
      </c>
      <c r="F643" s="107" t="s">
        <v>254</v>
      </c>
      <c r="G643" s="107" t="s">
        <v>42</v>
      </c>
      <c r="H643" s="107" t="s">
        <v>12</v>
      </c>
      <c r="I643" s="107" t="s">
        <v>12</v>
      </c>
      <c r="J643" s="107" t="s">
        <v>1</v>
      </c>
      <c r="K643" s="108">
        <v>84.795000000000002</v>
      </c>
    </row>
    <row r="644" spans="5:11" x14ac:dyDescent="0.25">
      <c r="E644" s="109">
        <v>2004</v>
      </c>
      <c r="F644" s="109" t="s">
        <v>254</v>
      </c>
      <c r="G644" s="109" t="s">
        <v>42</v>
      </c>
      <c r="H644" s="109" t="s">
        <v>12</v>
      </c>
      <c r="I644" s="109" t="s">
        <v>12</v>
      </c>
      <c r="J644" s="109" t="s">
        <v>725</v>
      </c>
      <c r="K644" s="110">
        <v>84.795000000000002</v>
      </c>
    </row>
    <row r="645" spans="5:11" x14ac:dyDescent="0.25">
      <c r="E645" s="107">
        <v>2004</v>
      </c>
      <c r="F645" s="107" t="s">
        <v>252</v>
      </c>
      <c r="G645" s="107" t="s">
        <v>41</v>
      </c>
      <c r="H645" s="107" t="s">
        <v>540</v>
      </c>
      <c r="I645" s="107" t="s">
        <v>21</v>
      </c>
      <c r="J645" s="107" t="s">
        <v>1</v>
      </c>
      <c r="K645" s="108">
        <v>9350.7020000000193</v>
      </c>
    </row>
    <row r="646" spans="5:11" x14ac:dyDescent="0.25">
      <c r="E646" s="109">
        <v>2004</v>
      </c>
      <c r="F646" s="109" t="s">
        <v>258</v>
      </c>
      <c r="G646" s="109" t="s">
        <v>44</v>
      </c>
      <c r="H646" s="109" t="s">
        <v>540</v>
      </c>
      <c r="I646" s="109" t="s">
        <v>21</v>
      </c>
      <c r="J646" s="109" t="s">
        <v>725</v>
      </c>
      <c r="K646" s="110">
        <v>2409.2830000000099</v>
      </c>
    </row>
    <row r="647" spans="5:11" x14ac:dyDescent="0.25">
      <c r="E647" s="107">
        <v>2004</v>
      </c>
      <c r="F647" s="107" t="s">
        <v>256</v>
      </c>
      <c r="G647" s="107" t="s">
        <v>43</v>
      </c>
      <c r="H647" s="107" t="s">
        <v>540</v>
      </c>
      <c r="I647" s="107" t="s">
        <v>27</v>
      </c>
      <c r="J647" s="107" t="s">
        <v>725</v>
      </c>
      <c r="K647" s="108">
        <v>3906.8180000000002</v>
      </c>
    </row>
    <row r="648" spans="5:11" x14ac:dyDescent="0.25">
      <c r="E648" s="109">
        <v>2004</v>
      </c>
      <c r="F648" s="109" t="s">
        <v>268</v>
      </c>
      <c r="G648" s="109" t="s">
        <v>50</v>
      </c>
      <c r="H648" s="109" t="s">
        <v>544</v>
      </c>
      <c r="I648" s="109" t="s">
        <v>9</v>
      </c>
      <c r="J648" s="109" t="s">
        <v>1</v>
      </c>
      <c r="K648" s="110">
        <v>286.07400000000001</v>
      </c>
    </row>
    <row r="649" spans="5:11" x14ac:dyDescent="0.25">
      <c r="E649" s="107">
        <v>2004</v>
      </c>
      <c r="F649" s="107" t="s">
        <v>270</v>
      </c>
      <c r="G649" s="107" t="s">
        <v>51</v>
      </c>
      <c r="H649" s="107" t="s">
        <v>540</v>
      </c>
      <c r="I649" s="107" t="s">
        <v>30</v>
      </c>
      <c r="J649" s="107" t="s">
        <v>1</v>
      </c>
      <c r="K649" s="108">
        <v>1576.9760000000001</v>
      </c>
    </row>
    <row r="650" spans="5:11" x14ac:dyDescent="0.25">
      <c r="E650" s="109">
        <v>2004</v>
      </c>
      <c r="F650" s="109" t="s">
        <v>276</v>
      </c>
      <c r="G650" s="109" t="s">
        <v>54</v>
      </c>
      <c r="H650" s="109" t="s">
        <v>540</v>
      </c>
      <c r="I650" s="109" t="s">
        <v>47</v>
      </c>
      <c r="J650" s="109" t="s">
        <v>1</v>
      </c>
      <c r="K650" s="110">
        <v>3084.0439999999999</v>
      </c>
    </row>
    <row r="651" spans="5:11" x14ac:dyDescent="0.25">
      <c r="E651" s="107">
        <v>2004</v>
      </c>
      <c r="F651" s="107" t="s">
        <v>276</v>
      </c>
      <c r="G651" s="107" t="s">
        <v>54</v>
      </c>
      <c r="H651" s="107" t="s">
        <v>540</v>
      </c>
      <c r="I651" s="107" t="s">
        <v>47</v>
      </c>
      <c r="J651" s="107" t="s">
        <v>725</v>
      </c>
      <c r="K651" s="108">
        <v>1855.5519999999999</v>
      </c>
    </row>
    <row r="652" spans="5:11" x14ac:dyDescent="0.25">
      <c r="E652" s="109">
        <v>2004</v>
      </c>
      <c r="F652" s="109" t="s">
        <v>272</v>
      </c>
      <c r="G652" s="109" t="s">
        <v>52</v>
      </c>
      <c r="H652" s="109" t="s">
        <v>540</v>
      </c>
      <c r="I652" s="109" t="s">
        <v>30</v>
      </c>
      <c r="J652" s="109" t="s">
        <v>554</v>
      </c>
      <c r="K652" s="110">
        <v>999.75800000000004</v>
      </c>
    </row>
    <row r="653" spans="5:11" x14ac:dyDescent="0.25">
      <c r="E653" s="107">
        <v>2004</v>
      </c>
      <c r="F653" s="107" t="s">
        <v>278</v>
      </c>
      <c r="G653" s="107" t="s">
        <v>55</v>
      </c>
      <c r="H653" s="107" t="s">
        <v>540</v>
      </c>
      <c r="I653" s="107" t="s">
        <v>21</v>
      </c>
      <c r="J653" s="107" t="s">
        <v>1</v>
      </c>
      <c r="K653" s="108">
        <v>1191.5050000000001</v>
      </c>
    </row>
    <row r="654" spans="5:11" x14ac:dyDescent="0.25">
      <c r="E654" s="109">
        <v>2004</v>
      </c>
      <c r="F654" s="109" t="s">
        <v>295</v>
      </c>
      <c r="G654" s="109" t="s">
        <v>59</v>
      </c>
      <c r="H654" s="109" t="s">
        <v>540</v>
      </c>
      <c r="I654" s="109" t="s">
        <v>60</v>
      </c>
      <c r="J654" s="109" t="s">
        <v>725</v>
      </c>
      <c r="K654" s="110">
        <v>538.87400000000002</v>
      </c>
    </row>
    <row r="655" spans="5:11" x14ac:dyDescent="0.25">
      <c r="E655" s="107">
        <v>2004</v>
      </c>
      <c r="F655" s="107" t="s">
        <v>942</v>
      </c>
      <c r="G655" s="107" t="s">
        <v>943</v>
      </c>
      <c r="H655" s="107" t="s">
        <v>540</v>
      </c>
      <c r="I655" s="107" t="s">
        <v>21</v>
      </c>
      <c r="J655" s="107" t="s">
        <v>554</v>
      </c>
      <c r="K655" s="108">
        <v>0</v>
      </c>
    </row>
    <row r="656" spans="5:11" x14ac:dyDescent="0.25">
      <c r="E656" s="109">
        <v>2005</v>
      </c>
      <c r="F656" s="109" t="s">
        <v>283</v>
      </c>
      <c r="G656" s="109" t="s">
        <v>284</v>
      </c>
      <c r="H656" s="109" t="s">
        <v>540</v>
      </c>
      <c r="I656" s="109" t="s">
        <v>33</v>
      </c>
      <c r="J656" s="109" t="s">
        <v>554</v>
      </c>
      <c r="K656" s="110">
        <v>9498.3340000000007</v>
      </c>
    </row>
    <row r="657" spans="5:11" x14ac:dyDescent="0.25">
      <c r="E657" s="107">
        <v>2005</v>
      </c>
      <c r="F657" s="107" t="s">
        <v>200</v>
      </c>
      <c r="G657" s="107" t="s">
        <v>18</v>
      </c>
      <c r="H657" s="107" t="s">
        <v>542</v>
      </c>
      <c r="I657" s="107" t="s">
        <v>16</v>
      </c>
      <c r="J657" s="107" t="s">
        <v>1</v>
      </c>
      <c r="K657" s="108">
        <v>1994</v>
      </c>
    </row>
    <row r="658" spans="5:11" x14ac:dyDescent="0.25">
      <c r="E658" s="109">
        <v>2005</v>
      </c>
      <c r="F658" s="109" t="s">
        <v>197</v>
      </c>
      <c r="G658" s="109" t="s">
        <v>198</v>
      </c>
      <c r="H658" s="109" t="s">
        <v>544</v>
      </c>
      <c r="I658" s="109" t="s">
        <v>17</v>
      </c>
      <c r="J658" s="109" t="s">
        <v>1</v>
      </c>
      <c r="K658" s="110">
        <v>1795.299</v>
      </c>
    </row>
    <row r="659" spans="5:11" x14ac:dyDescent="0.25">
      <c r="E659" s="107">
        <v>2001</v>
      </c>
      <c r="F659" s="107" t="s">
        <v>192</v>
      </c>
      <c r="G659" s="107" t="s">
        <v>14</v>
      </c>
      <c r="H659" s="107" t="s">
        <v>540</v>
      </c>
      <c r="I659" s="107" t="s">
        <v>925</v>
      </c>
      <c r="J659" s="107" t="s">
        <v>1</v>
      </c>
      <c r="K659" s="108">
        <v>250.624</v>
      </c>
    </row>
    <row r="660" spans="5:11" x14ac:dyDescent="0.25">
      <c r="E660" s="109">
        <v>2001</v>
      </c>
      <c r="F660" s="109" t="s">
        <v>204</v>
      </c>
      <c r="G660" s="109" t="s">
        <v>205</v>
      </c>
      <c r="H660" s="109" t="s">
        <v>544</v>
      </c>
      <c r="I660" s="109" t="s">
        <v>9</v>
      </c>
      <c r="J660" s="109" t="s">
        <v>1</v>
      </c>
      <c r="K660" s="110">
        <v>992.31899999999996</v>
      </c>
    </row>
    <row r="661" spans="5:11" x14ac:dyDescent="0.25">
      <c r="E661" s="107">
        <v>2001</v>
      </c>
      <c r="F661" s="107" t="s">
        <v>207</v>
      </c>
      <c r="G661" s="107" t="s">
        <v>20</v>
      </c>
      <c r="H661" s="107" t="s">
        <v>540</v>
      </c>
      <c r="I661" s="107" t="s">
        <v>21</v>
      </c>
      <c r="J661" s="107" t="s">
        <v>554</v>
      </c>
      <c r="K661" s="108">
        <v>12154.084999999999</v>
      </c>
    </row>
    <row r="662" spans="5:11" x14ac:dyDescent="0.25">
      <c r="E662" s="109">
        <v>2001</v>
      </c>
      <c r="F662" s="109" t="s">
        <v>222</v>
      </c>
      <c r="G662" s="109" t="s">
        <v>31</v>
      </c>
      <c r="H662" s="109" t="s">
        <v>544</v>
      </c>
      <c r="I662" s="109" t="s">
        <v>17</v>
      </c>
      <c r="J662" s="109" t="s">
        <v>554</v>
      </c>
      <c r="K662" s="110">
        <v>2.613</v>
      </c>
    </row>
    <row r="663" spans="5:11" x14ac:dyDescent="0.25">
      <c r="E663" s="107">
        <v>2001</v>
      </c>
      <c r="F663" s="107" t="s">
        <v>384</v>
      </c>
      <c r="G663" s="107" t="s">
        <v>385</v>
      </c>
      <c r="H663" s="107" t="s">
        <v>540</v>
      </c>
      <c r="I663" s="107" t="s">
        <v>27</v>
      </c>
      <c r="J663" s="107" t="s">
        <v>725</v>
      </c>
      <c r="K663" s="108">
        <v>0</v>
      </c>
    </row>
    <row r="664" spans="5:11" x14ac:dyDescent="0.25">
      <c r="E664" s="109">
        <v>2001</v>
      </c>
      <c r="F664" s="109" t="s">
        <v>226</v>
      </c>
      <c r="G664" s="109" t="s">
        <v>34</v>
      </c>
      <c r="H664" s="109" t="s">
        <v>540</v>
      </c>
      <c r="I664" s="109" t="s">
        <v>925</v>
      </c>
      <c r="J664" s="109" t="s">
        <v>554</v>
      </c>
      <c r="K664" s="110">
        <v>511.68299999999999</v>
      </c>
    </row>
    <row r="665" spans="5:11" x14ac:dyDescent="0.25">
      <c r="E665" s="107">
        <v>2001</v>
      </c>
      <c r="F665" s="107" t="s">
        <v>420</v>
      </c>
      <c r="G665" s="107" t="s">
        <v>113</v>
      </c>
      <c r="H665" s="107" t="s">
        <v>540</v>
      </c>
      <c r="I665" s="107" t="s">
        <v>47</v>
      </c>
      <c r="J665" s="107" t="s">
        <v>554</v>
      </c>
      <c r="K665" s="108">
        <v>0</v>
      </c>
    </row>
    <row r="666" spans="5:11" x14ac:dyDescent="0.25">
      <c r="E666" s="109">
        <v>2001</v>
      </c>
      <c r="F666" s="109" t="s">
        <v>252</v>
      </c>
      <c r="G666" s="109" t="s">
        <v>41</v>
      </c>
      <c r="H666" s="109" t="s">
        <v>540</v>
      </c>
      <c r="I666" s="109" t="s">
        <v>21</v>
      </c>
      <c r="J666" s="109" t="s">
        <v>1</v>
      </c>
      <c r="K666" s="110">
        <v>41889.919000000002</v>
      </c>
    </row>
    <row r="667" spans="5:11" x14ac:dyDescent="0.25">
      <c r="E667" s="107">
        <v>2001</v>
      </c>
      <c r="F667" s="107" t="s">
        <v>252</v>
      </c>
      <c r="G667" s="107" t="s">
        <v>41</v>
      </c>
      <c r="H667" s="107" t="s">
        <v>540</v>
      </c>
      <c r="I667" s="107" t="s">
        <v>21</v>
      </c>
      <c r="J667" s="107" t="s">
        <v>725</v>
      </c>
      <c r="K667" s="108">
        <v>8764.0889999999399</v>
      </c>
    </row>
    <row r="668" spans="5:11" x14ac:dyDescent="0.25">
      <c r="E668" s="109">
        <v>2001</v>
      </c>
      <c r="F668" s="109" t="s">
        <v>432</v>
      </c>
      <c r="G668" s="109" t="s">
        <v>119</v>
      </c>
      <c r="H668" s="109" t="s">
        <v>540</v>
      </c>
      <c r="I668" s="109" t="s">
        <v>925</v>
      </c>
      <c r="J668" s="109" t="s">
        <v>1</v>
      </c>
      <c r="K668" s="110">
        <v>0</v>
      </c>
    </row>
    <row r="669" spans="5:11" x14ac:dyDescent="0.25">
      <c r="E669" s="107">
        <v>2001</v>
      </c>
      <c r="F669" s="107" t="s">
        <v>438</v>
      </c>
      <c r="G669" s="107" t="s">
        <v>122</v>
      </c>
      <c r="H669" s="107" t="s">
        <v>540</v>
      </c>
      <c r="I669" s="107" t="s">
        <v>21</v>
      </c>
      <c r="J669" s="107" t="s">
        <v>554</v>
      </c>
      <c r="K669" s="108">
        <v>0</v>
      </c>
    </row>
    <row r="670" spans="5:11" x14ac:dyDescent="0.25">
      <c r="E670" s="109">
        <v>2001</v>
      </c>
      <c r="F670" s="109" t="s">
        <v>258</v>
      </c>
      <c r="G670" s="109" t="s">
        <v>44</v>
      </c>
      <c r="H670" s="109" t="s">
        <v>540</v>
      </c>
      <c r="I670" s="109" t="s">
        <v>21</v>
      </c>
      <c r="J670" s="109" t="s">
        <v>1</v>
      </c>
      <c r="K670" s="110">
        <v>12835.367</v>
      </c>
    </row>
    <row r="671" spans="5:11" x14ac:dyDescent="0.25">
      <c r="E671" s="107">
        <v>2001</v>
      </c>
      <c r="F671" s="107" t="s">
        <v>440</v>
      </c>
      <c r="G671" s="107" t="s">
        <v>123</v>
      </c>
      <c r="H671" s="107" t="s">
        <v>540</v>
      </c>
      <c r="I671" s="107" t="s">
        <v>24</v>
      </c>
      <c r="J671" s="107" t="s">
        <v>554</v>
      </c>
      <c r="K671" s="108">
        <v>0</v>
      </c>
    </row>
    <row r="672" spans="5:11" x14ac:dyDescent="0.25">
      <c r="E672" s="109">
        <v>2001</v>
      </c>
      <c r="F672" s="109" t="s">
        <v>446</v>
      </c>
      <c r="G672" s="109" t="s">
        <v>126</v>
      </c>
      <c r="H672" s="109" t="s">
        <v>542</v>
      </c>
      <c r="I672" s="109" t="s">
        <v>16</v>
      </c>
      <c r="J672" s="109" t="s">
        <v>1</v>
      </c>
      <c r="K672" s="110">
        <v>0</v>
      </c>
    </row>
    <row r="673" spans="5:11" x14ac:dyDescent="0.25">
      <c r="E673" s="107">
        <v>2001</v>
      </c>
      <c r="F673" s="107" t="s">
        <v>264</v>
      </c>
      <c r="G673" s="107" t="s">
        <v>48</v>
      </c>
      <c r="H673" s="107" t="s">
        <v>542</v>
      </c>
      <c r="I673" s="107" t="s">
        <v>16</v>
      </c>
      <c r="J673" s="107" t="s">
        <v>1</v>
      </c>
      <c r="K673" s="108">
        <v>2408.5569999999998</v>
      </c>
    </row>
    <row r="674" spans="5:11" x14ac:dyDescent="0.25">
      <c r="E674" s="109">
        <v>2001</v>
      </c>
      <c r="F674" s="109" t="s">
        <v>272</v>
      </c>
      <c r="G674" s="109" t="s">
        <v>52</v>
      </c>
      <c r="H674" s="109" t="s">
        <v>540</v>
      </c>
      <c r="I674" s="109" t="s">
        <v>30</v>
      </c>
      <c r="J674" s="109" t="s">
        <v>725</v>
      </c>
      <c r="K674" s="110">
        <v>687.6</v>
      </c>
    </row>
    <row r="675" spans="5:11" x14ac:dyDescent="0.25">
      <c r="E675" s="107">
        <v>2001</v>
      </c>
      <c r="F675" s="107" t="s">
        <v>274</v>
      </c>
      <c r="G675" s="107" t="s">
        <v>53</v>
      </c>
      <c r="H675" s="107" t="s">
        <v>542</v>
      </c>
      <c r="I675" s="107" t="s">
        <v>16</v>
      </c>
      <c r="J675" s="107" t="s">
        <v>1</v>
      </c>
      <c r="K675" s="108">
        <v>148</v>
      </c>
    </row>
    <row r="676" spans="5:11" x14ac:dyDescent="0.25">
      <c r="E676" s="109">
        <v>2001</v>
      </c>
      <c r="F676" s="109" t="s">
        <v>278</v>
      </c>
      <c r="G676" s="109" t="s">
        <v>55</v>
      </c>
      <c r="H676" s="109" t="s">
        <v>540</v>
      </c>
      <c r="I676" s="109" t="s">
        <v>21</v>
      </c>
      <c r="J676" s="109" t="s">
        <v>725</v>
      </c>
      <c r="K676" s="110">
        <v>496.096</v>
      </c>
    </row>
    <row r="677" spans="5:11" x14ac:dyDescent="0.25">
      <c r="E677" s="107">
        <v>2001</v>
      </c>
      <c r="F677" s="107" t="s">
        <v>479</v>
      </c>
      <c r="G677" s="107" t="s">
        <v>141</v>
      </c>
      <c r="H677" s="107" t="s">
        <v>540</v>
      </c>
      <c r="I677" s="107" t="s">
        <v>21</v>
      </c>
      <c r="J677" s="107" t="s">
        <v>1</v>
      </c>
      <c r="K677" s="108">
        <v>0</v>
      </c>
    </row>
    <row r="678" spans="5:11" x14ac:dyDescent="0.25">
      <c r="E678" s="109">
        <v>2001</v>
      </c>
      <c r="F678" s="109" t="s">
        <v>488</v>
      </c>
      <c r="G678" s="109" t="s">
        <v>144</v>
      </c>
      <c r="H678" s="109" t="s">
        <v>540</v>
      </c>
      <c r="I678" s="109" t="s">
        <v>60</v>
      </c>
      <c r="J678" s="109" t="s">
        <v>1</v>
      </c>
      <c r="K678" s="110">
        <v>0</v>
      </c>
    </row>
    <row r="679" spans="5:11" x14ac:dyDescent="0.25">
      <c r="E679" s="107">
        <v>2001</v>
      </c>
      <c r="F679" s="107" t="s">
        <v>286</v>
      </c>
      <c r="G679" s="107" t="s">
        <v>56</v>
      </c>
      <c r="H679" s="107" t="s">
        <v>540</v>
      </c>
      <c r="I679" s="107" t="s">
        <v>47</v>
      </c>
      <c r="J679" s="107" t="s">
        <v>1</v>
      </c>
      <c r="K679" s="108">
        <v>109.50700000000001</v>
      </c>
    </row>
    <row r="680" spans="5:11" x14ac:dyDescent="0.25">
      <c r="E680" s="109">
        <v>2001</v>
      </c>
      <c r="F680" s="109" t="s">
        <v>288</v>
      </c>
      <c r="G680" s="109" t="s">
        <v>57</v>
      </c>
      <c r="H680" s="109" t="s">
        <v>540</v>
      </c>
      <c r="I680" s="109" t="s">
        <v>47</v>
      </c>
      <c r="J680" s="109" t="s">
        <v>554</v>
      </c>
      <c r="K680" s="110">
        <v>22851.748999999902</v>
      </c>
    </row>
    <row r="681" spans="5:11" x14ac:dyDescent="0.25">
      <c r="E681" s="107">
        <v>2001</v>
      </c>
      <c r="F681" s="107" t="s">
        <v>290</v>
      </c>
      <c r="G681" s="107" t="s">
        <v>291</v>
      </c>
      <c r="H681" s="107" t="s">
        <v>544</v>
      </c>
      <c r="I681" s="107" t="s">
        <v>17</v>
      </c>
      <c r="J681" s="107" t="s">
        <v>554</v>
      </c>
      <c r="K681" s="108">
        <v>733.11599999999999</v>
      </c>
    </row>
    <row r="682" spans="5:11" x14ac:dyDescent="0.25">
      <c r="E682" s="109">
        <v>2001</v>
      </c>
      <c r="F682" s="109" t="s">
        <v>293</v>
      </c>
      <c r="G682" s="109" t="s">
        <v>58</v>
      </c>
      <c r="H682" s="109" t="s">
        <v>544</v>
      </c>
      <c r="I682" s="109" t="s">
        <v>9</v>
      </c>
      <c r="J682" s="109" t="s">
        <v>554</v>
      </c>
      <c r="K682" s="110">
        <v>5780.7979999999998</v>
      </c>
    </row>
    <row r="683" spans="5:11" x14ac:dyDescent="0.25">
      <c r="E683" s="107">
        <v>2001</v>
      </c>
      <c r="F683" s="107" t="s">
        <v>502</v>
      </c>
      <c r="G683" s="107" t="s">
        <v>151</v>
      </c>
      <c r="H683" s="107" t="s">
        <v>540</v>
      </c>
      <c r="I683" s="107" t="s">
        <v>30</v>
      </c>
      <c r="J683" s="107" t="s">
        <v>1</v>
      </c>
      <c r="K683" s="108">
        <v>0</v>
      </c>
    </row>
    <row r="684" spans="5:11" x14ac:dyDescent="0.25">
      <c r="E684" s="109">
        <v>2001</v>
      </c>
      <c r="F684" s="109" t="s">
        <v>502</v>
      </c>
      <c r="G684" s="109" t="s">
        <v>151</v>
      </c>
      <c r="H684" s="109" t="s">
        <v>540</v>
      </c>
      <c r="I684" s="109" t="s">
        <v>30</v>
      </c>
      <c r="J684" s="109" t="s">
        <v>554</v>
      </c>
      <c r="K684" s="110">
        <v>0</v>
      </c>
    </row>
    <row r="685" spans="5:11" x14ac:dyDescent="0.25">
      <c r="E685" s="107">
        <v>2001</v>
      </c>
      <c r="F685" s="107" t="s">
        <v>302</v>
      </c>
      <c r="G685" s="107" t="s">
        <v>62</v>
      </c>
      <c r="H685" s="107" t="s">
        <v>540</v>
      </c>
      <c r="I685" s="107" t="s">
        <v>60</v>
      </c>
      <c r="J685" s="107" t="s">
        <v>1</v>
      </c>
      <c r="K685" s="108">
        <v>884.43399999999895</v>
      </c>
    </row>
    <row r="686" spans="5:11" x14ac:dyDescent="0.25">
      <c r="E686" s="109">
        <v>2001</v>
      </c>
      <c r="F686" s="109" t="s">
        <v>520</v>
      </c>
      <c r="G686" s="109" t="s">
        <v>927</v>
      </c>
      <c r="H686" s="109" t="s">
        <v>540</v>
      </c>
      <c r="I686" s="109" t="s">
        <v>30</v>
      </c>
      <c r="J686" s="109" t="s">
        <v>725</v>
      </c>
      <c r="K686" s="110">
        <v>0</v>
      </c>
    </row>
    <row r="687" spans="5:11" x14ac:dyDescent="0.25">
      <c r="E687" s="107">
        <v>2001</v>
      </c>
      <c r="F687" s="107" t="s">
        <v>534</v>
      </c>
      <c r="G687" s="107" t="s">
        <v>163</v>
      </c>
      <c r="H687" s="107" t="s">
        <v>540</v>
      </c>
      <c r="I687" s="107" t="s">
        <v>27</v>
      </c>
      <c r="J687" s="107" t="s">
        <v>1</v>
      </c>
      <c r="K687" s="108">
        <v>0</v>
      </c>
    </row>
    <row r="688" spans="5:11" x14ac:dyDescent="0.25">
      <c r="E688" s="109">
        <v>2002</v>
      </c>
      <c r="F688" s="109" t="s">
        <v>283</v>
      </c>
      <c r="G688" s="109" t="s">
        <v>284</v>
      </c>
      <c r="H688" s="109" t="s">
        <v>540</v>
      </c>
      <c r="I688" s="109" t="s">
        <v>33</v>
      </c>
      <c r="J688" s="109" t="s">
        <v>1</v>
      </c>
      <c r="K688" s="110">
        <v>233.29300000000001</v>
      </c>
    </row>
    <row r="689" spans="5:11" x14ac:dyDescent="0.25">
      <c r="E689" s="107">
        <v>2002</v>
      </c>
      <c r="F689" s="107" t="s">
        <v>283</v>
      </c>
      <c r="G689" s="107" t="s">
        <v>284</v>
      </c>
      <c r="H689" s="107" t="s">
        <v>540</v>
      </c>
      <c r="I689" s="107" t="s">
        <v>33</v>
      </c>
      <c r="J689" s="107" t="s">
        <v>1</v>
      </c>
      <c r="K689" s="108">
        <v>8668.2950000000001</v>
      </c>
    </row>
    <row r="690" spans="5:11" x14ac:dyDescent="0.25">
      <c r="E690" s="109">
        <v>2001</v>
      </c>
      <c r="F690" s="109" t="s">
        <v>241</v>
      </c>
      <c r="G690" s="109" t="s">
        <v>37</v>
      </c>
      <c r="H690" s="109" t="s">
        <v>540</v>
      </c>
      <c r="I690" s="109" t="s">
        <v>24</v>
      </c>
      <c r="J690" s="109" t="s">
        <v>1</v>
      </c>
      <c r="K690" s="110">
        <v>2322.7289999999998</v>
      </c>
    </row>
    <row r="691" spans="5:11" x14ac:dyDescent="0.25">
      <c r="E691" s="107">
        <v>2001</v>
      </c>
      <c r="F691" s="107" t="s">
        <v>254</v>
      </c>
      <c r="G691" s="107" t="s">
        <v>42</v>
      </c>
      <c r="H691" s="107" t="s">
        <v>12</v>
      </c>
      <c r="I691" s="107" t="s">
        <v>12</v>
      </c>
      <c r="J691" s="107" t="s">
        <v>1</v>
      </c>
      <c r="K691" s="108">
        <v>17.177</v>
      </c>
    </row>
    <row r="692" spans="5:11" x14ac:dyDescent="0.25">
      <c r="E692" s="109">
        <v>2001</v>
      </c>
      <c r="F692" s="109" t="s">
        <v>418</v>
      </c>
      <c r="G692" s="109" t="s">
        <v>112</v>
      </c>
      <c r="H692" s="109" t="s">
        <v>544</v>
      </c>
      <c r="I692" s="109" t="s">
        <v>9</v>
      </c>
      <c r="J692" s="109" t="s">
        <v>554</v>
      </c>
      <c r="K692" s="110">
        <v>0</v>
      </c>
    </row>
    <row r="693" spans="5:11" x14ac:dyDescent="0.25">
      <c r="E693" s="107">
        <v>2001</v>
      </c>
      <c r="F693" s="107" t="s">
        <v>247</v>
      </c>
      <c r="G693" s="107" t="s">
        <v>40</v>
      </c>
      <c r="H693" s="107" t="s">
        <v>540</v>
      </c>
      <c r="I693" s="107" t="s">
        <v>27</v>
      </c>
      <c r="J693" s="107" t="s">
        <v>1</v>
      </c>
      <c r="K693" s="108">
        <v>23048.612000000001</v>
      </c>
    </row>
    <row r="694" spans="5:11" x14ac:dyDescent="0.25">
      <c r="E694" s="109">
        <v>2001</v>
      </c>
      <c r="F694" s="109" t="s">
        <v>247</v>
      </c>
      <c r="G694" s="109" t="s">
        <v>40</v>
      </c>
      <c r="H694" s="109" t="s">
        <v>540</v>
      </c>
      <c r="I694" s="109" t="s">
        <v>27</v>
      </c>
      <c r="J694" s="109" t="s">
        <v>554</v>
      </c>
      <c r="K694" s="110">
        <v>23048.612000000001</v>
      </c>
    </row>
    <row r="695" spans="5:11" x14ac:dyDescent="0.25">
      <c r="E695" s="107">
        <v>2001</v>
      </c>
      <c r="F695" s="107" t="s">
        <v>252</v>
      </c>
      <c r="G695" s="107" t="s">
        <v>41</v>
      </c>
      <c r="H695" s="107" t="s">
        <v>540</v>
      </c>
      <c r="I695" s="107" t="s">
        <v>21</v>
      </c>
      <c r="J695" s="107" t="s">
        <v>1</v>
      </c>
      <c r="K695" s="108">
        <v>8764.0889999999908</v>
      </c>
    </row>
    <row r="696" spans="5:11" x14ac:dyDescent="0.25">
      <c r="E696" s="109">
        <v>2001</v>
      </c>
      <c r="F696" s="109" t="s">
        <v>258</v>
      </c>
      <c r="G696" s="109" t="s">
        <v>44</v>
      </c>
      <c r="H696" s="109" t="s">
        <v>540</v>
      </c>
      <c r="I696" s="109" t="s">
        <v>21</v>
      </c>
      <c r="J696" s="109" t="s">
        <v>1</v>
      </c>
      <c r="K696" s="110">
        <v>2017.22300000002</v>
      </c>
    </row>
    <row r="697" spans="5:11" x14ac:dyDescent="0.25">
      <c r="E697" s="107">
        <v>2001</v>
      </c>
      <c r="F697" s="107" t="s">
        <v>299</v>
      </c>
      <c r="G697" s="107" t="s">
        <v>300</v>
      </c>
      <c r="H697" s="107" t="s">
        <v>540</v>
      </c>
      <c r="I697" s="107" t="s">
        <v>60</v>
      </c>
      <c r="J697" s="107" t="s">
        <v>1</v>
      </c>
      <c r="K697" s="108">
        <v>33244.739000000001</v>
      </c>
    </row>
    <row r="698" spans="5:11" x14ac:dyDescent="0.25">
      <c r="E698" s="109">
        <v>2001</v>
      </c>
      <c r="F698" s="109" t="s">
        <v>256</v>
      </c>
      <c r="G698" s="109" t="s">
        <v>43</v>
      </c>
      <c r="H698" s="109" t="s">
        <v>540</v>
      </c>
      <c r="I698" s="109" t="s">
        <v>27</v>
      </c>
      <c r="J698" s="109" t="s">
        <v>1</v>
      </c>
      <c r="K698" s="110">
        <v>3022.6390000000001</v>
      </c>
    </row>
    <row r="699" spans="5:11" x14ac:dyDescent="0.25">
      <c r="E699" s="107">
        <v>2001</v>
      </c>
      <c r="F699" s="107" t="s">
        <v>256</v>
      </c>
      <c r="G699" s="107" t="s">
        <v>43</v>
      </c>
      <c r="H699" s="107" t="s">
        <v>540</v>
      </c>
      <c r="I699" s="107" t="s">
        <v>27</v>
      </c>
      <c r="J699" s="107" t="s">
        <v>554</v>
      </c>
      <c r="K699" s="108">
        <v>3022.6390000000001</v>
      </c>
    </row>
    <row r="700" spans="5:11" x14ac:dyDescent="0.25">
      <c r="E700" s="109">
        <v>2001</v>
      </c>
      <c r="F700" s="109" t="s">
        <v>446</v>
      </c>
      <c r="G700" s="109" t="s">
        <v>126</v>
      </c>
      <c r="H700" s="109" t="s">
        <v>542</v>
      </c>
      <c r="I700" s="109" t="s">
        <v>16</v>
      </c>
      <c r="J700" s="109" t="s">
        <v>725</v>
      </c>
      <c r="K700" s="110">
        <v>0</v>
      </c>
    </row>
    <row r="701" spans="5:11" x14ac:dyDescent="0.25">
      <c r="E701" s="107">
        <v>2001</v>
      </c>
      <c r="F701" s="107" t="s">
        <v>262</v>
      </c>
      <c r="G701" s="107" t="s">
        <v>46</v>
      </c>
      <c r="H701" s="107" t="s">
        <v>540</v>
      </c>
      <c r="I701" s="107" t="s">
        <v>47</v>
      </c>
      <c r="J701" s="107" t="s">
        <v>554</v>
      </c>
      <c r="K701" s="108">
        <v>619.57000000000005</v>
      </c>
    </row>
    <row r="702" spans="5:11" x14ac:dyDescent="0.25">
      <c r="E702" s="109">
        <v>2001</v>
      </c>
      <c r="F702" s="109" t="s">
        <v>454</v>
      </c>
      <c r="G702" s="109" t="s">
        <v>130</v>
      </c>
      <c r="H702" s="109" t="s">
        <v>540</v>
      </c>
      <c r="I702" s="109" t="s">
        <v>30</v>
      </c>
      <c r="J702" s="109" t="s">
        <v>554</v>
      </c>
      <c r="K702" s="110">
        <v>0</v>
      </c>
    </row>
    <row r="703" spans="5:11" x14ac:dyDescent="0.25">
      <c r="E703" s="107">
        <v>2001</v>
      </c>
      <c r="F703" s="107" t="s">
        <v>268</v>
      </c>
      <c r="G703" s="107" t="s">
        <v>50</v>
      </c>
      <c r="H703" s="107" t="s">
        <v>544</v>
      </c>
      <c r="I703" s="107" t="s">
        <v>9</v>
      </c>
      <c r="J703" s="107" t="s">
        <v>1</v>
      </c>
      <c r="K703" s="108">
        <v>539.80499999999995</v>
      </c>
    </row>
    <row r="704" spans="5:11" x14ac:dyDescent="0.25">
      <c r="E704" s="109">
        <v>2001</v>
      </c>
      <c r="F704" s="109" t="s">
        <v>270</v>
      </c>
      <c r="G704" s="109" t="s">
        <v>51</v>
      </c>
      <c r="H704" s="109" t="s">
        <v>540</v>
      </c>
      <c r="I704" s="109" t="s">
        <v>30</v>
      </c>
      <c r="J704" s="109" t="s">
        <v>725</v>
      </c>
      <c r="K704" s="110">
        <v>361.55200000000002</v>
      </c>
    </row>
    <row r="705" spans="5:11" x14ac:dyDescent="0.25">
      <c r="E705" s="107">
        <v>2001</v>
      </c>
      <c r="F705" s="107" t="s">
        <v>272</v>
      </c>
      <c r="G705" s="107" t="s">
        <v>52</v>
      </c>
      <c r="H705" s="107" t="s">
        <v>540</v>
      </c>
      <c r="I705" s="107" t="s">
        <v>30</v>
      </c>
      <c r="J705" s="107" t="s">
        <v>1</v>
      </c>
      <c r="K705" s="108">
        <v>687.6</v>
      </c>
    </row>
    <row r="706" spans="5:11" x14ac:dyDescent="0.25">
      <c r="E706" s="109">
        <v>2001</v>
      </c>
      <c r="F706" s="109" t="s">
        <v>278</v>
      </c>
      <c r="G706" s="109" t="s">
        <v>55</v>
      </c>
      <c r="H706" s="109" t="s">
        <v>540</v>
      </c>
      <c r="I706" s="109" t="s">
        <v>21</v>
      </c>
      <c r="J706" s="109" t="s">
        <v>1</v>
      </c>
      <c r="K706" s="110">
        <v>935.48400000000004</v>
      </c>
    </row>
    <row r="707" spans="5:11" x14ac:dyDescent="0.25">
      <c r="E707" s="107">
        <v>2001</v>
      </c>
      <c r="F707" s="107" t="s">
        <v>293</v>
      </c>
      <c r="G707" s="107" t="s">
        <v>58</v>
      </c>
      <c r="H707" s="107" t="s">
        <v>544</v>
      </c>
      <c r="I707" s="107" t="s">
        <v>9</v>
      </c>
      <c r="J707" s="107" t="s">
        <v>725</v>
      </c>
      <c r="K707" s="108">
        <v>25384.852999999999</v>
      </c>
    </row>
    <row r="708" spans="5:11" x14ac:dyDescent="0.25">
      <c r="E708" s="109">
        <v>2001</v>
      </c>
      <c r="F708" s="109" t="s">
        <v>297</v>
      </c>
      <c r="G708" s="109" t="s">
        <v>61</v>
      </c>
      <c r="H708" s="109" t="s">
        <v>542</v>
      </c>
      <c r="I708" s="109" t="s">
        <v>16</v>
      </c>
      <c r="J708" s="109" t="s">
        <v>1</v>
      </c>
      <c r="K708" s="110">
        <v>677</v>
      </c>
    </row>
    <row r="709" spans="5:11" x14ac:dyDescent="0.25">
      <c r="E709" s="107">
        <v>2001</v>
      </c>
      <c r="F709" s="107" t="s">
        <v>302</v>
      </c>
      <c r="G709" s="107" t="s">
        <v>62</v>
      </c>
      <c r="H709" s="107" t="s">
        <v>540</v>
      </c>
      <c r="I709" s="107" t="s">
        <v>60</v>
      </c>
      <c r="J709" s="107" t="s">
        <v>1</v>
      </c>
      <c r="K709" s="108">
        <v>1584.452</v>
      </c>
    </row>
    <row r="710" spans="5:11" x14ac:dyDescent="0.25">
      <c r="E710" s="109">
        <v>2002</v>
      </c>
      <c r="F710" s="109" t="s">
        <v>325</v>
      </c>
      <c r="G710" s="109" t="s">
        <v>73</v>
      </c>
      <c r="H710" s="109" t="s">
        <v>542</v>
      </c>
      <c r="I710" s="109" t="s">
        <v>16</v>
      </c>
      <c r="J710" s="109" t="s">
        <v>1</v>
      </c>
      <c r="K710" s="110">
        <v>0</v>
      </c>
    </row>
    <row r="711" spans="5:11" x14ac:dyDescent="0.25">
      <c r="E711" s="107">
        <v>2002</v>
      </c>
      <c r="F711" s="107" t="s">
        <v>329</v>
      </c>
      <c r="G711" s="107" t="s">
        <v>75</v>
      </c>
      <c r="H711" s="107" t="s">
        <v>540</v>
      </c>
      <c r="I711" s="107" t="s">
        <v>16</v>
      </c>
      <c r="J711" s="107" t="s">
        <v>1</v>
      </c>
      <c r="K711" s="108">
        <v>0</v>
      </c>
    </row>
    <row r="712" spans="5:11" x14ac:dyDescent="0.25">
      <c r="E712" s="109">
        <v>2002</v>
      </c>
      <c r="F712" s="109" t="s">
        <v>192</v>
      </c>
      <c r="G712" s="109" t="s">
        <v>14</v>
      </c>
      <c r="H712" s="109" t="s">
        <v>540</v>
      </c>
      <c r="I712" s="109" t="s">
        <v>925</v>
      </c>
      <c r="J712" s="109" t="s">
        <v>1</v>
      </c>
      <c r="K712" s="110">
        <v>542.42600000000004</v>
      </c>
    </row>
    <row r="713" spans="5:11" x14ac:dyDescent="0.25">
      <c r="E713" s="107">
        <v>2002</v>
      </c>
      <c r="F713" s="107" t="s">
        <v>204</v>
      </c>
      <c r="G713" s="107" t="s">
        <v>205</v>
      </c>
      <c r="H713" s="107" t="s">
        <v>544</v>
      </c>
      <c r="I713" s="107" t="s">
        <v>9</v>
      </c>
      <c r="J713" s="107" t="s">
        <v>725</v>
      </c>
      <c r="K713" s="108">
        <v>1479.1959999999999</v>
      </c>
    </row>
    <row r="714" spans="5:11" x14ac:dyDescent="0.25">
      <c r="E714" s="109">
        <v>2002</v>
      </c>
      <c r="F714" s="109" t="s">
        <v>220</v>
      </c>
      <c r="G714" s="109" t="s">
        <v>29</v>
      </c>
      <c r="H714" s="109" t="s">
        <v>540</v>
      </c>
      <c r="I714" s="109" t="s">
        <v>30</v>
      </c>
      <c r="J714" s="109" t="s">
        <v>1</v>
      </c>
      <c r="K714" s="110">
        <v>1439.8340000000001</v>
      </c>
    </row>
    <row r="715" spans="5:11" x14ac:dyDescent="0.25">
      <c r="E715" s="107">
        <v>2002</v>
      </c>
      <c r="F715" s="107" t="s">
        <v>220</v>
      </c>
      <c r="G715" s="107" t="s">
        <v>29</v>
      </c>
      <c r="H715" s="107" t="s">
        <v>540</v>
      </c>
      <c r="I715" s="107" t="s">
        <v>30</v>
      </c>
      <c r="J715" s="107" t="s">
        <v>554</v>
      </c>
      <c r="K715" s="108">
        <v>13.353</v>
      </c>
    </row>
    <row r="716" spans="5:11" x14ac:dyDescent="0.25">
      <c r="E716" s="109">
        <v>2002</v>
      </c>
      <c r="F716" s="109" t="s">
        <v>211</v>
      </c>
      <c r="G716" s="109" t="s">
        <v>23</v>
      </c>
      <c r="H716" s="109" t="s">
        <v>540</v>
      </c>
      <c r="I716" s="109" t="s">
        <v>24</v>
      </c>
      <c r="J716" s="109" t="s">
        <v>725</v>
      </c>
      <c r="K716" s="110">
        <v>9759.1059999998506</v>
      </c>
    </row>
    <row r="717" spans="5:11" x14ac:dyDescent="0.25">
      <c r="E717" s="107">
        <v>2002</v>
      </c>
      <c r="F717" s="107" t="s">
        <v>384</v>
      </c>
      <c r="G717" s="107" t="s">
        <v>385</v>
      </c>
      <c r="H717" s="107" t="s">
        <v>540</v>
      </c>
      <c r="I717" s="107" t="s">
        <v>27</v>
      </c>
      <c r="J717" s="107" t="s">
        <v>725</v>
      </c>
      <c r="K717" s="108">
        <v>0</v>
      </c>
    </row>
    <row r="718" spans="5:11" x14ac:dyDescent="0.25">
      <c r="E718" s="109">
        <v>2002</v>
      </c>
      <c r="F718" s="109" t="s">
        <v>226</v>
      </c>
      <c r="G718" s="109" t="s">
        <v>34</v>
      </c>
      <c r="H718" s="109" t="s">
        <v>540</v>
      </c>
      <c r="I718" s="109" t="s">
        <v>925</v>
      </c>
      <c r="J718" s="109" t="s">
        <v>554</v>
      </c>
      <c r="K718" s="110">
        <v>521.58799999999997</v>
      </c>
    </row>
    <row r="719" spans="5:11" x14ac:dyDescent="0.25">
      <c r="E719" s="107">
        <v>2002</v>
      </c>
      <c r="F719" s="107" t="s">
        <v>936</v>
      </c>
      <c r="G719" s="107" t="s">
        <v>937</v>
      </c>
      <c r="H719" s="107" t="s">
        <v>542</v>
      </c>
      <c r="I719" s="107" t="s">
        <v>16</v>
      </c>
      <c r="J719" s="107" t="s">
        <v>1</v>
      </c>
      <c r="K719" s="108">
        <v>0</v>
      </c>
    </row>
    <row r="720" spans="5:11" x14ac:dyDescent="0.25">
      <c r="E720" s="109">
        <v>2002</v>
      </c>
      <c r="F720" s="109" t="s">
        <v>231</v>
      </c>
      <c r="G720" s="109" t="s">
        <v>232</v>
      </c>
      <c r="H720" s="109" t="s">
        <v>540</v>
      </c>
      <c r="I720" s="109" t="s">
        <v>24</v>
      </c>
      <c r="J720" s="109" t="s">
        <v>725</v>
      </c>
      <c r="K720" s="110">
        <v>1238.7850000000001</v>
      </c>
    </row>
    <row r="721" spans="5:11" x14ac:dyDescent="0.25">
      <c r="E721" s="107">
        <v>2002</v>
      </c>
      <c r="F721" s="107" t="s">
        <v>290</v>
      </c>
      <c r="G721" s="107" t="s">
        <v>291</v>
      </c>
      <c r="H721" s="107" t="s">
        <v>544</v>
      </c>
      <c r="I721" s="107" t="s">
        <v>17</v>
      </c>
      <c r="J721" s="107" t="s">
        <v>554</v>
      </c>
      <c r="K721" s="108">
        <v>694.255</v>
      </c>
    </row>
    <row r="722" spans="5:11" x14ac:dyDescent="0.25">
      <c r="E722" s="109">
        <v>2002</v>
      </c>
      <c r="F722" s="109" t="s">
        <v>293</v>
      </c>
      <c r="G722" s="109" t="s">
        <v>58</v>
      </c>
      <c r="H722" s="109" t="s">
        <v>544</v>
      </c>
      <c r="I722" s="109" t="s">
        <v>9</v>
      </c>
      <c r="J722" s="109" t="s">
        <v>725</v>
      </c>
      <c r="K722" s="110">
        <v>23219.401000000002</v>
      </c>
    </row>
    <row r="723" spans="5:11" x14ac:dyDescent="0.25">
      <c r="E723" s="107">
        <v>2002</v>
      </c>
      <c r="F723" s="107" t="s">
        <v>302</v>
      </c>
      <c r="G723" s="107" t="s">
        <v>62</v>
      </c>
      <c r="H723" s="107" t="s">
        <v>540</v>
      </c>
      <c r="I723" s="107" t="s">
        <v>60</v>
      </c>
      <c r="J723" s="107" t="s">
        <v>1</v>
      </c>
      <c r="K723" s="108">
        <v>1043.153</v>
      </c>
    </row>
    <row r="724" spans="5:11" x14ac:dyDescent="0.25">
      <c r="E724" s="109">
        <v>2002</v>
      </c>
      <c r="F724" s="109" t="s">
        <v>304</v>
      </c>
      <c r="G724" s="109" t="s">
        <v>63</v>
      </c>
      <c r="H724" s="109" t="s">
        <v>12</v>
      </c>
      <c r="I724" s="109" t="s">
        <v>12</v>
      </c>
      <c r="J724" s="109" t="s">
        <v>554</v>
      </c>
      <c r="K724" s="110">
        <v>1242.9780000000001</v>
      </c>
    </row>
    <row r="725" spans="5:11" x14ac:dyDescent="0.25">
      <c r="E725" s="107">
        <v>2003</v>
      </c>
      <c r="F725" s="107" t="s">
        <v>283</v>
      </c>
      <c r="G725" s="107" t="s">
        <v>284</v>
      </c>
      <c r="H725" s="107" t="s">
        <v>540</v>
      </c>
      <c r="I725" s="107" t="s">
        <v>33</v>
      </c>
      <c r="J725" s="107" t="s">
        <v>725</v>
      </c>
      <c r="K725" s="108">
        <v>260.28100000000001</v>
      </c>
    </row>
    <row r="726" spans="5:11" x14ac:dyDescent="0.25">
      <c r="E726" s="109">
        <v>2003</v>
      </c>
      <c r="F726" s="109" t="s">
        <v>314</v>
      </c>
      <c r="G726" s="109" t="s">
        <v>69</v>
      </c>
      <c r="H726" s="109" t="s">
        <v>544</v>
      </c>
      <c r="I726" s="109" t="s">
        <v>17</v>
      </c>
      <c r="J726" s="109" t="s">
        <v>1</v>
      </c>
      <c r="K726" s="110">
        <v>0</v>
      </c>
    </row>
    <row r="727" spans="5:11" x14ac:dyDescent="0.25">
      <c r="E727" s="107">
        <v>2003</v>
      </c>
      <c r="F727" s="107" t="s">
        <v>190</v>
      </c>
      <c r="G727" s="107" t="s">
        <v>11</v>
      </c>
      <c r="H727" s="107" t="s">
        <v>12</v>
      </c>
      <c r="I727" s="107" t="s">
        <v>12</v>
      </c>
      <c r="J727" s="107" t="s">
        <v>554</v>
      </c>
      <c r="K727" s="108">
        <v>9473.0460000000094</v>
      </c>
    </row>
    <row r="728" spans="5:11" x14ac:dyDescent="0.25">
      <c r="E728" s="109">
        <v>2003</v>
      </c>
      <c r="F728" s="109" t="s">
        <v>192</v>
      </c>
      <c r="G728" s="109" t="s">
        <v>14</v>
      </c>
      <c r="H728" s="109" t="s">
        <v>540</v>
      </c>
      <c r="I728" s="109" t="s">
        <v>925</v>
      </c>
      <c r="J728" s="109" t="s">
        <v>1</v>
      </c>
      <c r="K728" s="110">
        <v>403.62200000000001</v>
      </c>
    </row>
    <row r="729" spans="5:11" x14ac:dyDescent="0.25">
      <c r="E729" s="107">
        <v>2003</v>
      </c>
      <c r="F729" s="107" t="s">
        <v>200</v>
      </c>
      <c r="G729" s="107" t="s">
        <v>18</v>
      </c>
      <c r="H729" s="107" t="s">
        <v>542</v>
      </c>
      <c r="I729" s="107" t="s">
        <v>16</v>
      </c>
      <c r="J729" s="107" t="s">
        <v>725</v>
      </c>
      <c r="K729" s="108">
        <v>399</v>
      </c>
    </row>
    <row r="730" spans="5:11" x14ac:dyDescent="0.25">
      <c r="E730" s="109">
        <v>2003</v>
      </c>
      <c r="F730" s="109" t="s">
        <v>204</v>
      </c>
      <c r="G730" s="109" t="s">
        <v>205</v>
      </c>
      <c r="H730" s="109" t="s">
        <v>544</v>
      </c>
      <c r="I730" s="109" t="s">
        <v>9</v>
      </c>
      <c r="J730" s="109" t="s">
        <v>1</v>
      </c>
      <c r="K730" s="110">
        <v>1650.1849999999999</v>
      </c>
    </row>
    <row r="731" spans="5:11" x14ac:dyDescent="0.25">
      <c r="E731" s="107">
        <v>2003</v>
      </c>
      <c r="F731" s="107" t="s">
        <v>197</v>
      </c>
      <c r="G731" s="107" t="s">
        <v>198</v>
      </c>
      <c r="H731" s="107" t="s">
        <v>544</v>
      </c>
      <c r="I731" s="107" t="s">
        <v>17</v>
      </c>
      <c r="J731" s="107" t="s">
        <v>1</v>
      </c>
      <c r="K731" s="108">
        <v>1113.3800000000001</v>
      </c>
    </row>
    <row r="732" spans="5:11" x14ac:dyDescent="0.25">
      <c r="E732" s="109">
        <v>2003</v>
      </c>
      <c r="F732" s="109" t="s">
        <v>376</v>
      </c>
      <c r="G732" s="109" t="s">
        <v>97</v>
      </c>
      <c r="H732" s="109" t="s">
        <v>540</v>
      </c>
      <c r="I732" s="109" t="s">
        <v>21</v>
      </c>
      <c r="J732" s="109" t="s">
        <v>554</v>
      </c>
      <c r="K732" s="110">
        <v>0</v>
      </c>
    </row>
    <row r="733" spans="5:11" x14ac:dyDescent="0.25">
      <c r="E733" s="107">
        <v>2003</v>
      </c>
      <c r="F733" s="107" t="s">
        <v>218</v>
      </c>
      <c r="G733" s="107" t="s">
        <v>28</v>
      </c>
      <c r="H733" s="107" t="s">
        <v>544</v>
      </c>
      <c r="I733" s="107" t="s">
        <v>9</v>
      </c>
      <c r="J733" s="107" t="s">
        <v>725</v>
      </c>
      <c r="K733" s="108">
        <v>34306.188999999998</v>
      </c>
    </row>
    <row r="734" spans="5:11" x14ac:dyDescent="0.25">
      <c r="E734" s="109">
        <v>2003</v>
      </c>
      <c r="F734" s="109" t="s">
        <v>220</v>
      </c>
      <c r="G734" s="109" t="s">
        <v>29</v>
      </c>
      <c r="H734" s="109" t="s">
        <v>540</v>
      </c>
      <c r="I734" s="109" t="s">
        <v>30</v>
      </c>
      <c r="J734" s="109" t="s">
        <v>554</v>
      </c>
      <c r="K734" s="110">
        <v>9.0920000000000005</v>
      </c>
    </row>
    <row r="735" spans="5:11" x14ac:dyDescent="0.25">
      <c r="E735" s="107">
        <v>2003</v>
      </c>
      <c r="F735" s="107" t="s">
        <v>211</v>
      </c>
      <c r="G735" s="107" t="s">
        <v>23</v>
      </c>
      <c r="H735" s="107" t="s">
        <v>540</v>
      </c>
      <c r="I735" s="107" t="s">
        <v>24</v>
      </c>
      <c r="J735" s="107" t="s">
        <v>1</v>
      </c>
      <c r="K735" s="108">
        <v>13605.066999999801</v>
      </c>
    </row>
    <row r="736" spans="5:11" x14ac:dyDescent="0.25">
      <c r="E736" s="109">
        <v>2003</v>
      </c>
      <c r="F736" s="109" t="s">
        <v>211</v>
      </c>
      <c r="G736" s="109" t="s">
        <v>23</v>
      </c>
      <c r="H736" s="109" t="s">
        <v>540</v>
      </c>
      <c r="I736" s="109" t="s">
        <v>24</v>
      </c>
      <c r="J736" s="109" t="s">
        <v>554</v>
      </c>
      <c r="K736" s="110">
        <v>13605.066999999801</v>
      </c>
    </row>
    <row r="737" spans="5:11" x14ac:dyDescent="0.25">
      <c r="E737" s="107">
        <v>2003</v>
      </c>
      <c r="F737" s="107" t="s">
        <v>384</v>
      </c>
      <c r="G737" s="107" t="s">
        <v>385</v>
      </c>
      <c r="H737" s="107" t="s">
        <v>540</v>
      </c>
      <c r="I737" s="107" t="s">
        <v>27</v>
      </c>
      <c r="J737" s="107" t="s">
        <v>1</v>
      </c>
      <c r="K737" s="108">
        <v>0</v>
      </c>
    </row>
    <row r="738" spans="5:11" x14ac:dyDescent="0.25">
      <c r="E738" s="109">
        <v>2003</v>
      </c>
      <c r="F738" s="109" t="s">
        <v>231</v>
      </c>
      <c r="G738" s="109" t="s">
        <v>232</v>
      </c>
      <c r="H738" s="109" t="s">
        <v>540</v>
      </c>
      <c r="I738" s="109" t="s">
        <v>24</v>
      </c>
      <c r="J738" s="109" t="s">
        <v>725</v>
      </c>
      <c r="K738" s="110">
        <v>1459.01</v>
      </c>
    </row>
    <row r="739" spans="5:11" x14ac:dyDescent="0.25">
      <c r="E739" s="107">
        <v>2003</v>
      </c>
      <c r="F739" s="107" t="s">
        <v>228</v>
      </c>
      <c r="G739" s="107" t="s">
        <v>229</v>
      </c>
      <c r="H739" s="107" t="s">
        <v>540</v>
      </c>
      <c r="I739" s="107" t="s">
        <v>33</v>
      </c>
      <c r="J739" s="107" t="s">
        <v>725</v>
      </c>
      <c r="K739" s="108">
        <v>16531.398000000001</v>
      </c>
    </row>
    <row r="740" spans="5:11" x14ac:dyDescent="0.25">
      <c r="E740" s="109">
        <v>2003</v>
      </c>
      <c r="F740" s="109" t="s">
        <v>241</v>
      </c>
      <c r="G740" s="109" t="s">
        <v>37</v>
      </c>
      <c r="H740" s="109" t="s">
        <v>540</v>
      </c>
      <c r="I740" s="109" t="s">
        <v>24</v>
      </c>
      <c r="J740" s="109" t="s">
        <v>1</v>
      </c>
      <c r="K740" s="110">
        <v>2569.75</v>
      </c>
    </row>
    <row r="741" spans="5:11" x14ac:dyDescent="0.25">
      <c r="E741" s="107">
        <v>2003</v>
      </c>
      <c r="F741" s="107" t="s">
        <v>243</v>
      </c>
      <c r="G741" s="107" t="s">
        <v>926</v>
      </c>
      <c r="H741" s="107" t="s">
        <v>12</v>
      </c>
      <c r="I741" s="107" t="s">
        <v>12</v>
      </c>
      <c r="J741" s="107" t="s">
        <v>554</v>
      </c>
      <c r="K741" s="108">
        <v>1041.4280000000001</v>
      </c>
    </row>
    <row r="742" spans="5:11" x14ac:dyDescent="0.25">
      <c r="E742" s="109">
        <v>2003</v>
      </c>
      <c r="F742" s="109" t="s">
        <v>245</v>
      </c>
      <c r="G742" s="109" t="s">
        <v>39</v>
      </c>
      <c r="H742" s="109" t="s">
        <v>12</v>
      </c>
      <c r="I742" s="109" t="s">
        <v>12</v>
      </c>
      <c r="J742" s="109" t="s">
        <v>1</v>
      </c>
      <c r="K742" s="110">
        <v>2294.7440000000001</v>
      </c>
    </row>
    <row r="743" spans="5:11" x14ac:dyDescent="0.25">
      <c r="E743" s="107">
        <v>2003</v>
      </c>
      <c r="F743" s="107" t="s">
        <v>252</v>
      </c>
      <c r="G743" s="107" t="s">
        <v>41</v>
      </c>
      <c r="H743" s="107" t="s">
        <v>540</v>
      </c>
      <c r="I743" s="107" t="s">
        <v>21</v>
      </c>
      <c r="J743" s="107" t="s">
        <v>1</v>
      </c>
      <c r="K743" s="108">
        <v>41678.506999999903</v>
      </c>
    </row>
    <row r="744" spans="5:11" x14ac:dyDescent="0.25">
      <c r="E744" s="109">
        <v>2003</v>
      </c>
      <c r="F744" s="109" t="s">
        <v>260</v>
      </c>
      <c r="G744" s="109" t="s">
        <v>45</v>
      </c>
      <c r="H744" s="109" t="s">
        <v>542</v>
      </c>
      <c r="I744" s="109" t="s">
        <v>26</v>
      </c>
      <c r="J744" s="109" t="s">
        <v>554</v>
      </c>
      <c r="K744" s="110">
        <v>18476.11</v>
      </c>
    </row>
    <row r="745" spans="5:11" x14ac:dyDescent="0.25">
      <c r="E745" s="107">
        <v>2003</v>
      </c>
      <c r="F745" s="107" t="s">
        <v>264</v>
      </c>
      <c r="G745" s="107" t="s">
        <v>48</v>
      </c>
      <c r="H745" s="107" t="s">
        <v>542</v>
      </c>
      <c r="I745" s="107" t="s">
        <v>16</v>
      </c>
      <c r="J745" s="107" t="s">
        <v>725</v>
      </c>
      <c r="K745" s="108">
        <v>979.14300000000003</v>
      </c>
    </row>
    <row r="746" spans="5:11" x14ac:dyDescent="0.25">
      <c r="E746" s="109">
        <v>2003</v>
      </c>
      <c r="F746" s="109" t="s">
        <v>268</v>
      </c>
      <c r="G746" s="109" t="s">
        <v>50</v>
      </c>
      <c r="H746" s="109" t="s">
        <v>544</v>
      </c>
      <c r="I746" s="109" t="s">
        <v>9</v>
      </c>
      <c r="J746" s="109" t="s">
        <v>1</v>
      </c>
      <c r="K746" s="110">
        <v>599.92200000000003</v>
      </c>
    </row>
    <row r="747" spans="5:11" x14ac:dyDescent="0.25">
      <c r="E747" s="107">
        <v>2003</v>
      </c>
      <c r="F747" s="107" t="s">
        <v>270</v>
      </c>
      <c r="G747" s="107" t="s">
        <v>51</v>
      </c>
      <c r="H747" s="107" t="s">
        <v>540</v>
      </c>
      <c r="I747" s="107" t="s">
        <v>30</v>
      </c>
      <c r="J747" s="107" t="s">
        <v>1</v>
      </c>
      <c r="K747" s="108">
        <v>480.02699999999999</v>
      </c>
    </row>
    <row r="748" spans="5:11" x14ac:dyDescent="0.25">
      <c r="E748" s="109">
        <v>2003</v>
      </c>
      <c r="F748" s="109" t="s">
        <v>270</v>
      </c>
      <c r="G748" s="109" t="s">
        <v>51</v>
      </c>
      <c r="H748" s="109" t="s">
        <v>540</v>
      </c>
      <c r="I748" s="109" t="s">
        <v>30</v>
      </c>
      <c r="J748" s="109" t="s">
        <v>554</v>
      </c>
      <c r="K748" s="110">
        <v>1573.1220000000001</v>
      </c>
    </row>
    <row r="749" spans="5:11" x14ac:dyDescent="0.25">
      <c r="E749" s="107">
        <v>2003</v>
      </c>
      <c r="F749" s="107" t="s">
        <v>274</v>
      </c>
      <c r="G749" s="107" t="s">
        <v>53</v>
      </c>
      <c r="H749" s="107" t="s">
        <v>542</v>
      </c>
      <c r="I749" s="107" t="s">
        <v>16</v>
      </c>
      <c r="J749" s="107" t="s">
        <v>1</v>
      </c>
      <c r="K749" s="108">
        <v>194</v>
      </c>
    </row>
    <row r="750" spans="5:11" x14ac:dyDescent="0.25">
      <c r="E750" s="109">
        <v>2003</v>
      </c>
      <c r="F750" s="109" t="s">
        <v>274</v>
      </c>
      <c r="G750" s="109" t="s">
        <v>53</v>
      </c>
      <c r="H750" s="109" t="s">
        <v>542</v>
      </c>
      <c r="I750" s="109" t="s">
        <v>16</v>
      </c>
      <c r="J750" s="109" t="s">
        <v>725</v>
      </c>
      <c r="K750" s="110">
        <v>194</v>
      </c>
    </row>
    <row r="751" spans="5:11" x14ac:dyDescent="0.25">
      <c r="E751" s="107">
        <v>2003</v>
      </c>
      <c r="F751" s="107" t="s">
        <v>278</v>
      </c>
      <c r="G751" s="107" t="s">
        <v>55</v>
      </c>
      <c r="H751" s="107" t="s">
        <v>540</v>
      </c>
      <c r="I751" s="107" t="s">
        <v>21</v>
      </c>
      <c r="J751" s="107" t="s">
        <v>1</v>
      </c>
      <c r="K751" s="108">
        <v>1234.692</v>
      </c>
    </row>
    <row r="752" spans="5:11" x14ac:dyDescent="0.25">
      <c r="E752" s="109">
        <v>2002</v>
      </c>
      <c r="F752" s="109" t="s">
        <v>190</v>
      </c>
      <c r="G752" s="109" t="s">
        <v>11</v>
      </c>
      <c r="H752" s="109" t="s">
        <v>12</v>
      </c>
      <c r="I752" s="109" t="s">
        <v>12</v>
      </c>
      <c r="J752" s="109" t="s">
        <v>1</v>
      </c>
      <c r="K752" s="110">
        <v>3628.1770000000001</v>
      </c>
    </row>
    <row r="753" spans="5:11" x14ac:dyDescent="0.25">
      <c r="E753" s="107">
        <v>2002</v>
      </c>
      <c r="F753" s="107" t="s">
        <v>318</v>
      </c>
      <c r="G753" s="107" t="s">
        <v>319</v>
      </c>
      <c r="H753" s="107" t="s">
        <v>540</v>
      </c>
      <c r="I753" s="107" t="s">
        <v>16</v>
      </c>
      <c r="J753" s="107" t="s">
        <v>1</v>
      </c>
      <c r="K753" s="108">
        <v>0</v>
      </c>
    </row>
    <row r="754" spans="5:11" x14ac:dyDescent="0.25">
      <c r="E754" s="109">
        <v>2002</v>
      </c>
      <c r="F754" s="109" t="s">
        <v>928</v>
      </c>
      <c r="G754" s="109" t="s">
        <v>929</v>
      </c>
      <c r="H754" s="109" t="s">
        <v>544</v>
      </c>
      <c r="I754" s="109" t="s">
        <v>17</v>
      </c>
      <c r="J754" s="109" t="s">
        <v>554</v>
      </c>
      <c r="K754" s="110">
        <v>0</v>
      </c>
    </row>
    <row r="755" spans="5:11" x14ac:dyDescent="0.25">
      <c r="E755" s="107">
        <v>2002</v>
      </c>
      <c r="F755" s="107" t="s">
        <v>200</v>
      </c>
      <c r="G755" s="107" t="s">
        <v>18</v>
      </c>
      <c r="H755" s="107" t="s">
        <v>542</v>
      </c>
      <c r="I755" s="107" t="s">
        <v>16</v>
      </c>
      <c r="J755" s="107" t="s">
        <v>554</v>
      </c>
      <c r="K755" s="108">
        <v>1750.8440000000001</v>
      </c>
    </row>
    <row r="756" spans="5:11" x14ac:dyDescent="0.25">
      <c r="E756" s="109">
        <v>2002</v>
      </c>
      <c r="F756" s="109" t="s">
        <v>444</v>
      </c>
      <c r="G756" s="109" t="s">
        <v>125</v>
      </c>
      <c r="H756" s="109" t="s">
        <v>542</v>
      </c>
      <c r="I756" s="109" t="s">
        <v>26</v>
      </c>
      <c r="J756" s="109" t="s">
        <v>725</v>
      </c>
      <c r="K756" s="110">
        <v>0</v>
      </c>
    </row>
    <row r="757" spans="5:11" x14ac:dyDescent="0.25">
      <c r="E757" s="107">
        <v>2002</v>
      </c>
      <c r="F757" s="107" t="s">
        <v>202</v>
      </c>
      <c r="G757" s="107" t="s">
        <v>19</v>
      </c>
      <c r="H757" s="107" t="s">
        <v>544</v>
      </c>
      <c r="I757" s="107" t="s">
        <v>17</v>
      </c>
      <c r="J757" s="107" t="s">
        <v>554</v>
      </c>
      <c r="K757" s="108">
        <v>6539.741</v>
      </c>
    </row>
    <row r="758" spans="5:11" x14ac:dyDescent="0.25">
      <c r="E758" s="109">
        <v>2002</v>
      </c>
      <c r="F758" s="109" t="s">
        <v>372</v>
      </c>
      <c r="G758" s="109" t="s">
        <v>95</v>
      </c>
      <c r="H758" s="109" t="s">
        <v>540</v>
      </c>
      <c r="I758" s="109" t="s">
        <v>30</v>
      </c>
      <c r="J758" s="109" t="s">
        <v>1</v>
      </c>
      <c r="K758" s="110">
        <v>0</v>
      </c>
    </row>
    <row r="759" spans="5:11" x14ac:dyDescent="0.25">
      <c r="E759" s="107">
        <v>2002</v>
      </c>
      <c r="F759" s="107" t="s">
        <v>215</v>
      </c>
      <c r="G759" s="107" t="s">
        <v>216</v>
      </c>
      <c r="H759" s="107" t="s">
        <v>540</v>
      </c>
      <c r="I759" s="107" t="s">
        <v>27</v>
      </c>
      <c r="J759" s="107" t="s">
        <v>725</v>
      </c>
      <c r="K759" s="108">
        <v>693.69299999999998</v>
      </c>
    </row>
    <row r="760" spans="5:11" x14ac:dyDescent="0.25">
      <c r="E760" s="109">
        <v>2002</v>
      </c>
      <c r="F760" s="109" t="s">
        <v>380</v>
      </c>
      <c r="G760" s="109" t="s">
        <v>99</v>
      </c>
      <c r="H760" s="109" t="s">
        <v>544</v>
      </c>
      <c r="I760" s="109" t="s">
        <v>9</v>
      </c>
      <c r="J760" s="109" t="s">
        <v>1</v>
      </c>
      <c r="K760" s="110">
        <v>0</v>
      </c>
    </row>
    <row r="761" spans="5:11" x14ac:dyDescent="0.25">
      <c r="E761" s="107">
        <v>2002</v>
      </c>
      <c r="F761" s="107" t="s">
        <v>238</v>
      </c>
      <c r="G761" s="107" t="s">
        <v>239</v>
      </c>
      <c r="H761" s="107" t="s">
        <v>540</v>
      </c>
      <c r="I761" s="107" t="s">
        <v>33</v>
      </c>
      <c r="J761" s="107" t="s">
        <v>725</v>
      </c>
      <c r="K761" s="108">
        <v>3275.47</v>
      </c>
    </row>
    <row r="762" spans="5:11" x14ac:dyDescent="0.25">
      <c r="E762" s="109">
        <v>2002</v>
      </c>
      <c r="F762" s="109" t="s">
        <v>399</v>
      </c>
      <c r="G762" s="109" t="s">
        <v>104</v>
      </c>
      <c r="H762" s="109" t="s">
        <v>544</v>
      </c>
      <c r="I762" s="109" t="s">
        <v>9</v>
      </c>
      <c r="J762" s="109" t="s">
        <v>1</v>
      </c>
      <c r="K762" s="110">
        <v>0</v>
      </c>
    </row>
    <row r="763" spans="5:11" x14ac:dyDescent="0.25">
      <c r="E763" s="107">
        <v>2002</v>
      </c>
      <c r="F763" s="107" t="s">
        <v>241</v>
      </c>
      <c r="G763" s="107" t="s">
        <v>37</v>
      </c>
      <c r="H763" s="107" t="s">
        <v>540</v>
      </c>
      <c r="I763" s="107" t="s">
        <v>24</v>
      </c>
      <c r="J763" s="107" t="s">
        <v>554</v>
      </c>
      <c r="K763" s="108">
        <v>2426.1089999999999</v>
      </c>
    </row>
    <row r="764" spans="5:11" x14ac:dyDescent="0.25">
      <c r="E764" s="109">
        <v>2002</v>
      </c>
      <c r="F764" s="109" t="s">
        <v>266</v>
      </c>
      <c r="G764" s="109" t="s">
        <v>49</v>
      </c>
      <c r="H764" s="109" t="s">
        <v>544</v>
      </c>
      <c r="I764" s="109" t="s">
        <v>9</v>
      </c>
      <c r="J764" s="109" t="s">
        <v>1</v>
      </c>
      <c r="K764" s="110">
        <v>6114.835</v>
      </c>
    </row>
    <row r="765" spans="5:11" x14ac:dyDescent="0.25">
      <c r="E765" s="107">
        <v>2002</v>
      </c>
      <c r="F765" s="107" t="s">
        <v>266</v>
      </c>
      <c r="G765" s="107" t="s">
        <v>49</v>
      </c>
      <c r="H765" s="107" t="s">
        <v>544</v>
      </c>
      <c r="I765" s="107" t="s">
        <v>9</v>
      </c>
      <c r="J765" s="107" t="s">
        <v>1</v>
      </c>
      <c r="K765" s="108">
        <v>12697.397000000001</v>
      </c>
    </row>
    <row r="766" spans="5:11" x14ac:dyDescent="0.25">
      <c r="E766" s="109">
        <v>2002</v>
      </c>
      <c r="F766" s="109" t="s">
        <v>266</v>
      </c>
      <c r="G766" s="109" t="s">
        <v>49</v>
      </c>
      <c r="H766" s="109" t="s">
        <v>544</v>
      </c>
      <c r="I766" s="109" t="s">
        <v>9</v>
      </c>
      <c r="J766" s="109" t="s">
        <v>554</v>
      </c>
      <c r="K766" s="110">
        <v>6114.835</v>
      </c>
    </row>
    <row r="767" spans="5:11" x14ac:dyDescent="0.25">
      <c r="E767" s="107">
        <v>2002</v>
      </c>
      <c r="F767" s="107" t="s">
        <v>254</v>
      </c>
      <c r="G767" s="107" t="s">
        <v>42</v>
      </c>
      <c r="H767" s="107" t="s">
        <v>12</v>
      </c>
      <c r="I767" s="107" t="s">
        <v>12</v>
      </c>
      <c r="J767" s="107" t="s">
        <v>725</v>
      </c>
      <c r="K767" s="108">
        <v>42.442999999999998</v>
      </c>
    </row>
    <row r="768" spans="5:11" x14ac:dyDescent="0.25">
      <c r="E768" s="109">
        <v>2002</v>
      </c>
      <c r="F768" s="109" t="s">
        <v>247</v>
      </c>
      <c r="G768" s="109" t="s">
        <v>40</v>
      </c>
      <c r="H768" s="109" t="s">
        <v>540</v>
      </c>
      <c r="I768" s="109" t="s">
        <v>27</v>
      </c>
      <c r="J768" s="109" t="s">
        <v>1</v>
      </c>
      <c r="K768" s="110">
        <v>23231.924999999999</v>
      </c>
    </row>
    <row r="769" spans="5:11" x14ac:dyDescent="0.25">
      <c r="E769" s="107">
        <v>2002</v>
      </c>
      <c r="F769" s="107" t="s">
        <v>247</v>
      </c>
      <c r="G769" s="107" t="s">
        <v>40</v>
      </c>
      <c r="H769" s="107" t="s">
        <v>540</v>
      </c>
      <c r="I769" s="107" t="s">
        <v>27</v>
      </c>
      <c r="J769" s="107" t="s">
        <v>554</v>
      </c>
      <c r="K769" s="108">
        <v>23231.924999999999</v>
      </c>
    </row>
    <row r="770" spans="5:11" x14ac:dyDescent="0.25">
      <c r="E770" s="109">
        <v>2002</v>
      </c>
      <c r="F770" s="109" t="s">
        <v>252</v>
      </c>
      <c r="G770" s="109" t="s">
        <v>41</v>
      </c>
      <c r="H770" s="109" t="s">
        <v>540</v>
      </c>
      <c r="I770" s="109" t="s">
        <v>21</v>
      </c>
      <c r="J770" s="109" t="s">
        <v>1</v>
      </c>
      <c r="K770" s="110">
        <v>8772.1370000000607</v>
      </c>
    </row>
    <row r="771" spans="5:11" x14ac:dyDescent="0.25">
      <c r="E771" s="107">
        <v>2002</v>
      </c>
      <c r="F771" s="107" t="s">
        <v>252</v>
      </c>
      <c r="G771" s="107" t="s">
        <v>41</v>
      </c>
      <c r="H771" s="107" t="s">
        <v>540</v>
      </c>
      <c r="I771" s="107" t="s">
        <v>21</v>
      </c>
      <c r="J771" s="107" t="s">
        <v>554</v>
      </c>
      <c r="K771" s="108">
        <v>42412.95</v>
      </c>
    </row>
    <row r="772" spans="5:11" x14ac:dyDescent="0.25">
      <c r="E772" s="109">
        <v>2002</v>
      </c>
      <c r="F772" s="109" t="s">
        <v>252</v>
      </c>
      <c r="G772" s="109" t="s">
        <v>41</v>
      </c>
      <c r="H772" s="109" t="s">
        <v>540</v>
      </c>
      <c r="I772" s="109" t="s">
        <v>21</v>
      </c>
      <c r="J772" s="109" t="s">
        <v>725</v>
      </c>
      <c r="K772" s="110">
        <v>8772.1370000001007</v>
      </c>
    </row>
    <row r="773" spans="5:11" x14ac:dyDescent="0.25">
      <c r="E773" s="107">
        <v>2002</v>
      </c>
      <c r="F773" s="107" t="s">
        <v>299</v>
      </c>
      <c r="G773" s="107" t="s">
        <v>300</v>
      </c>
      <c r="H773" s="107" t="s">
        <v>540</v>
      </c>
      <c r="I773" s="107" t="s">
        <v>60</v>
      </c>
      <c r="J773" s="107" t="s">
        <v>1</v>
      </c>
      <c r="K773" s="108">
        <v>15963.267</v>
      </c>
    </row>
    <row r="774" spans="5:11" x14ac:dyDescent="0.25">
      <c r="E774" s="109">
        <v>2002</v>
      </c>
      <c r="F774" s="109" t="s">
        <v>299</v>
      </c>
      <c r="G774" s="109" t="s">
        <v>300</v>
      </c>
      <c r="H774" s="109" t="s">
        <v>540</v>
      </c>
      <c r="I774" s="109" t="s">
        <v>60</v>
      </c>
      <c r="J774" s="109" t="s">
        <v>1</v>
      </c>
      <c r="K774" s="110">
        <v>34484.202000000099</v>
      </c>
    </row>
    <row r="775" spans="5:11" x14ac:dyDescent="0.25">
      <c r="E775" s="107">
        <v>2002</v>
      </c>
      <c r="F775" s="107" t="s">
        <v>256</v>
      </c>
      <c r="G775" s="107" t="s">
        <v>43</v>
      </c>
      <c r="H775" s="107" t="s">
        <v>540</v>
      </c>
      <c r="I775" s="107" t="s">
        <v>27</v>
      </c>
      <c r="J775" s="107" t="s">
        <v>1</v>
      </c>
      <c r="K775" s="108">
        <v>2517.4360000000001</v>
      </c>
    </row>
    <row r="776" spans="5:11" x14ac:dyDescent="0.25">
      <c r="E776" s="109">
        <v>2002</v>
      </c>
      <c r="F776" s="109" t="s">
        <v>442</v>
      </c>
      <c r="G776" s="109" t="s">
        <v>124</v>
      </c>
      <c r="H776" s="109" t="s">
        <v>544</v>
      </c>
      <c r="I776" s="109" t="s">
        <v>9</v>
      </c>
      <c r="J776" s="109" t="s">
        <v>725</v>
      </c>
      <c r="K776" s="110">
        <v>0</v>
      </c>
    </row>
    <row r="777" spans="5:11" x14ac:dyDescent="0.25">
      <c r="E777" s="107">
        <v>2002</v>
      </c>
      <c r="F777" s="107" t="s">
        <v>262</v>
      </c>
      <c r="G777" s="107" t="s">
        <v>46</v>
      </c>
      <c r="H777" s="107" t="s">
        <v>540</v>
      </c>
      <c r="I777" s="107" t="s">
        <v>47</v>
      </c>
      <c r="J777" s="107" t="s">
        <v>1</v>
      </c>
      <c r="K777" s="108">
        <v>205.60499999999999</v>
      </c>
    </row>
    <row r="778" spans="5:11" x14ac:dyDescent="0.25">
      <c r="E778" s="109">
        <v>2002</v>
      </c>
      <c r="F778" s="109" t="s">
        <v>262</v>
      </c>
      <c r="G778" s="109" t="s">
        <v>46</v>
      </c>
      <c r="H778" s="109" t="s">
        <v>540</v>
      </c>
      <c r="I778" s="109" t="s">
        <v>47</v>
      </c>
      <c r="J778" s="109" t="s">
        <v>554</v>
      </c>
      <c r="K778" s="110">
        <v>657.01700000000005</v>
      </c>
    </row>
    <row r="779" spans="5:11" x14ac:dyDescent="0.25">
      <c r="E779" s="107">
        <v>2002</v>
      </c>
      <c r="F779" s="107" t="s">
        <v>264</v>
      </c>
      <c r="G779" s="107" t="s">
        <v>48</v>
      </c>
      <c r="H779" s="107" t="s">
        <v>542</v>
      </c>
      <c r="I779" s="107" t="s">
        <v>16</v>
      </c>
      <c r="J779" s="107" t="s">
        <v>1</v>
      </c>
      <c r="K779" s="108">
        <v>741.30700000000002</v>
      </c>
    </row>
    <row r="780" spans="5:11" x14ac:dyDescent="0.25">
      <c r="E780" s="109">
        <v>2002</v>
      </c>
      <c r="F780" s="109" t="s">
        <v>272</v>
      </c>
      <c r="G780" s="109" t="s">
        <v>52</v>
      </c>
      <c r="H780" s="109" t="s">
        <v>540</v>
      </c>
      <c r="I780" s="109" t="s">
        <v>30</v>
      </c>
      <c r="J780" s="109" t="s">
        <v>725</v>
      </c>
      <c r="K780" s="110">
        <v>724.41899999999998</v>
      </c>
    </row>
    <row r="781" spans="5:11" x14ac:dyDescent="0.25">
      <c r="E781" s="107">
        <v>2002</v>
      </c>
      <c r="F781" s="107" t="s">
        <v>494</v>
      </c>
      <c r="G781" s="107" t="s">
        <v>147</v>
      </c>
      <c r="H781" s="107" t="s">
        <v>540</v>
      </c>
      <c r="I781" s="107" t="s">
        <v>27</v>
      </c>
      <c r="J781" s="107" t="s">
        <v>554</v>
      </c>
      <c r="K781" s="108">
        <v>0</v>
      </c>
    </row>
    <row r="782" spans="5:11" x14ac:dyDescent="0.25">
      <c r="E782" s="109">
        <v>2002</v>
      </c>
      <c r="F782" s="109" t="s">
        <v>297</v>
      </c>
      <c r="G782" s="109" t="s">
        <v>61</v>
      </c>
      <c r="H782" s="109" t="s">
        <v>542</v>
      </c>
      <c r="I782" s="109" t="s">
        <v>16</v>
      </c>
      <c r="J782" s="109" t="s">
        <v>1</v>
      </c>
      <c r="K782" s="110">
        <v>356</v>
      </c>
    </row>
    <row r="783" spans="5:11" x14ac:dyDescent="0.25">
      <c r="E783" s="107">
        <v>2002</v>
      </c>
      <c r="F783" s="107" t="s">
        <v>238</v>
      </c>
      <c r="G783" s="107" t="s">
        <v>239</v>
      </c>
      <c r="H783" s="107" t="s">
        <v>540</v>
      </c>
      <c r="I783" s="107" t="s">
        <v>33</v>
      </c>
      <c r="J783" s="107" t="s">
        <v>554</v>
      </c>
      <c r="K783" s="108">
        <v>7022.50899999999</v>
      </c>
    </row>
    <row r="784" spans="5:11" x14ac:dyDescent="0.25">
      <c r="E784" s="109">
        <v>2002</v>
      </c>
      <c r="F784" s="109" t="s">
        <v>234</v>
      </c>
      <c r="G784" s="109" t="s">
        <v>35</v>
      </c>
      <c r="H784" s="109" t="s">
        <v>540</v>
      </c>
      <c r="I784" s="109" t="s">
        <v>27</v>
      </c>
      <c r="J784" s="109" t="s">
        <v>1</v>
      </c>
      <c r="K784" s="110">
        <v>1858.5139999999999</v>
      </c>
    </row>
    <row r="785" spans="5:11" x14ac:dyDescent="0.25">
      <c r="E785" s="107">
        <v>2002</v>
      </c>
      <c r="F785" s="107" t="s">
        <v>245</v>
      </c>
      <c r="G785" s="107" t="s">
        <v>39</v>
      </c>
      <c r="H785" s="107" t="s">
        <v>12</v>
      </c>
      <c r="I785" s="107" t="s">
        <v>12</v>
      </c>
      <c r="J785" s="107" t="s">
        <v>1</v>
      </c>
      <c r="K785" s="108">
        <v>2082.7649999999999</v>
      </c>
    </row>
    <row r="786" spans="5:11" x14ac:dyDescent="0.25">
      <c r="E786" s="109">
        <v>2002</v>
      </c>
      <c r="F786" s="109" t="s">
        <v>420</v>
      </c>
      <c r="G786" s="109" t="s">
        <v>113</v>
      </c>
      <c r="H786" s="109" t="s">
        <v>540</v>
      </c>
      <c r="I786" s="109" t="s">
        <v>47</v>
      </c>
      <c r="J786" s="109" t="s">
        <v>554</v>
      </c>
      <c r="K786" s="110">
        <v>0</v>
      </c>
    </row>
    <row r="787" spans="5:11" x14ac:dyDescent="0.25">
      <c r="E787" s="107">
        <v>2002</v>
      </c>
      <c r="F787" s="107" t="s">
        <v>247</v>
      </c>
      <c r="G787" s="107" t="s">
        <v>40</v>
      </c>
      <c r="H787" s="107" t="s">
        <v>540</v>
      </c>
      <c r="I787" s="107" t="s">
        <v>27</v>
      </c>
      <c r="J787" s="107" t="s">
        <v>725</v>
      </c>
      <c r="K787" s="108">
        <v>7180.7780000000103</v>
      </c>
    </row>
    <row r="788" spans="5:11" x14ac:dyDescent="0.25">
      <c r="E788" s="109">
        <v>2002</v>
      </c>
      <c r="F788" s="109" t="s">
        <v>938</v>
      </c>
      <c r="G788" s="109" t="s">
        <v>939</v>
      </c>
      <c r="H788" s="109" t="s">
        <v>544</v>
      </c>
      <c r="I788" s="109" t="s">
        <v>17</v>
      </c>
      <c r="J788" s="109" t="s">
        <v>1</v>
      </c>
      <c r="K788" s="110">
        <v>0</v>
      </c>
    </row>
    <row r="789" spans="5:11" x14ac:dyDescent="0.25">
      <c r="E789" s="107">
        <v>2002</v>
      </c>
      <c r="F789" s="107" t="s">
        <v>432</v>
      </c>
      <c r="G789" s="107" t="s">
        <v>119</v>
      </c>
      <c r="H789" s="107" t="s">
        <v>540</v>
      </c>
      <c r="I789" s="107" t="s">
        <v>925</v>
      </c>
      <c r="J789" s="107" t="s">
        <v>1</v>
      </c>
      <c r="K789" s="108">
        <v>0</v>
      </c>
    </row>
    <row r="790" spans="5:11" x14ac:dyDescent="0.25">
      <c r="E790" s="109">
        <v>2002</v>
      </c>
      <c r="F790" s="109" t="s">
        <v>438</v>
      </c>
      <c r="G790" s="109" t="s">
        <v>122</v>
      </c>
      <c r="H790" s="109" t="s">
        <v>540</v>
      </c>
      <c r="I790" s="109" t="s">
        <v>21</v>
      </c>
      <c r="J790" s="109" t="s">
        <v>554</v>
      </c>
      <c r="K790" s="110">
        <v>0</v>
      </c>
    </row>
    <row r="791" spans="5:11" x14ac:dyDescent="0.25">
      <c r="E791" s="107">
        <v>2002</v>
      </c>
      <c r="F791" s="107" t="s">
        <v>299</v>
      </c>
      <c r="G791" s="107" t="s">
        <v>300</v>
      </c>
      <c r="H791" s="107" t="s">
        <v>540</v>
      </c>
      <c r="I791" s="107" t="s">
        <v>60</v>
      </c>
      <c r="J791" s="107" t="s">
        <v>554</v>
      </c>
      <c r="K791" s="108">
        <v>15963.267</v>
      </c>
    </row>
    <row r="792" spans="5:11" x14ac:dyDescent="0.25">
      <c r="E792" s="109">
        <v>2002</v>
      </c>
      <c r="F792" s="109" t="s">
        <v>446</v>
      </c>
      <c r="G792" s="109" t="s">
        <v>126</v>
      </c>
      <c r="H792" s="109" t="s">
        <v>542</v>
      </c>
      <c r="I792" s="109" t="s">
        <v>16</v>
      </c>
      <c r="J792" s="109" t="s">
        <v>1</v>
      </c>
      <c r="K792" s="110">
        <v>0</v>
      </c>
    </row>
    <row r="793" spans="5:11" x14ac:dyDescent="0.25">
      <c r="E793" s="107">
        <v>2002</v>
      </c>
      <c r="F793" s="107" t="s">
        <v>268</v>
      </c>
      <c r="G793" s="107" t="s">
        <v>50</v>
      </c>
      <c r="H793" s="107" t="s">
        <v>544</v>
      </c>
      <c r="I793" s="107" t="s">
        <v>9</v>
      </c>
      <c r="J793" s="107" t="s">
        <v>554</v>
      </c>
      <c r="K793" s="108">
        <v>844.87400000000002</v>
      </c>
    </row>
    <row r="794" spans="5:11" x14ac:dyDescent="0.25">
      <c r="E794" s="109">
        <v>2002</v>
      </c>
      <c r="F794" s="109" t="s">
        <v>272</v>
      </c>
      <c r="G794" s="109" t="s">
        <v>52</v>
      </c>
      <c r="H794" s="109" t="s">
        <v>540</v>
      </c>
      <c r="I794" s="109" t="s">
        <v>30</v>
      </c>
      <c r="J794" s="109" t="s">
        <v>1</v>
      </c>
      <c r="K794" s="110">
        <v>1073.933</v>
      </c>
    </row>
    <row r="795" spans="5:11" x14ac:dyDescent="0.25">
      <c r="E795" s="107">
        <v>2002</v>
      </c>
      <c r="F795" s="107" t="s">
        <v>278</v>
      </c>
      <c r="G795" s="107" t="s">
        <v>55</v>
      </c>
      <c r="H795" s="107" t="s">
        <v>540</v>
      </c>
      <c r="I795" s="107" t="s">
        <v>21</v>
      </c>
      <c r="J795" s="107" t="s">
        <v>554</v>
      </c>
      <c r="K795" s="108">
        <v>1128.548</v>
      </c>
    </row>
    <row r="796" spans="5:11" x14ac:dyDescent="0.25">
      <c r="E796" s="109">
        <v>2002</v>
      </c>
      <c r="F796" s="109" t="s">
        <v>479</v>
      </c>
      <c r="G796" s="109" t="s">
        <v>141</v>
      </c>
      <c r="H796" s="109" t="s">
        <v>540</v>
      </c>
      <c r="I796" s="109" t="s">
        <v>21</v>
      </c>
      <c r="J796" s="109" t="s">
        <v>1</v>
      </c>
      <c r="K796" s="110">
        <v>0</v>
      </c>
    </row>
    <row r="797" spans="5:11" x14ac:dyDescent="0.25">
      <c r="E797" s="107">
        <v>2002</v>
      </c>
      <c r="F797" s="107" t="s">
        <v>286</v>
      </c>
      <c r="G797" s="107" t="s">
        <v>56</v>
      </c>
      <c r="H797" s="107" t="s">
        <v>540</v>
      </c>
      <c r="I797" s="107" t="s">
        <v>47</v>
      </c>
      <c r="J797" s="107" t="s">
        <v>1</v>
      </c>
      <c r="K797" s="108">
        <v>1605.2339999999999</v>
      </c>
    </row>
    <row r="798" spans="5:11" x14ac:dyDescent="0.25">
      <c r="E798" s="109">
        <v>2002</v>
      </c>
      <c r="F798" s="109" t="s">
        <v>286</v>
      </c>
      <c r="G798" s="109" t="s">
        <v>56</v>
      </c>
      <c r="H798" s="109" t="s">
        <v>540</v>
      </c>
      <c r="I798" s="109" t="s">
        <v>47</v>
      </c>
      <c r="J798" s="109" t="s">
        <v>554</v>
      </c>
      <c r="K798" s="110">
        <v>1605.2339999999999</v>
      </c>
    </row>
    <row r="799" spans="5:11" x14ac:dyDescent="0.25">
      <c r="E799" s="107">
        <v>2002</v>
      </c>
      <c r="F799" s="107" t="s">
        <v>293</v>
      </c>
      <c r="G799" s="107" t="s">
        <v>58</v>
      </c>
      <c r="H799" s="107" t="s">
        <v>544</v>
      </c>
      <c r="I799" s="107" t="s">
        <v>9</v>
      </c>
      <c r="J799" s="107" t="s">
        <v>1</v>
      </c>
      <c r="K799" s="108">
        <v>6156.3050000000003</v>
      </c>
    </row>
    <row r="800" spans="5:11" x14ac:dyDescent="0.25">
      <c r="E800" s="109">
        <v>2002</v>
      </c>
      <c r="F800" s="109" t="s">
        <v>295</v>
      </c>
      <c r="G800" s="109" t="s">
        <v>59</v>
      </c>
      <c r="H800" s="109" t="s">
        <v>540</v>
      </c>
      <c r="I800" s="109" t="s">
        <v>60</v>
      </c>
      <c r="J800" s="109" t="s">
        <v>725</v>
      </c>
      <c r="K800" s="110">
        <v>390.56200000000001</v>
      </c>
    </row>
    <row r="801" spans="5:11" x14ac:dyDescent="0.25">
      <c r="E801" s="107">
        <v>2002</v>
      </c>
      <c r="F801" s="107" t="s">
        <v>502</v>
      </c>
      <c r="G801" s="107" t="s">
        <v>151</v>
      </c>
      <c r="H801" s="107" t="s">
        <v>540</v>
      </c>
      <c r="I801" s="107" t="s">
        <v>30</v>
      </c>
      <c r="J801" s="107" t="s">
        <v>554</v>
      </c>
      <c r="K801" s="108">
        <v>0</v>
      </c>
    </row>
    <row r="802" spans="5:11" x14ac:dyDescent="0.25">
      <c r="E802" s="109">
        <v>2002</v>
      </c>
      <c r="F802" s="109" t="s">
        <v>302</v>
      </c>
      <c r="G802" s="109" t="s">
        <v>62</v>
      </c>
      <c r="H802" s="109" t="s">
        <v>540</v>
      </c>
      <c r="I802" s="109" t="s">
        <v>60</v>
      </c>
      <c r="J802" s="109" t="s">
        <v>725</v>
      </c>
      <c r="K802" s="110">
        <v>1043.153</v>
      </c>
    </row>
    <row r="803" spans="5:11" x14ac:dyDescent="0.25">
      <c r="E803" s="107">
        <v>2002</v>
      </c>
      <c r="F803" s="107" t="s">
        <v>520</v>
      </c>
      <c r="G803" s="107" t="s">
        <v>927</v>
      </c>
      <c r="H803" s="107" t="s">
        <v>540</v>
      </c>
      <c r="I803" s="107" t="s">
        <v>30</v>
      </c>
      <c r="J803" s="107" t="s">
        <v>725</v>
      </c>
      <c r="K803" s="108">
        <v>0</v>
      </c>
    </row>
    <row r="804" spans="5:11" x14ac:dyDescent="0.25">
      <c r="E804" s="109">
        <v>2002</v>
      </c>
      <c r="F804" s="109" t="s">
        <v>534</v>
      </c>
      <c r="G804" s="109" t="s">
        <v>163</v>
      </c>
      <c r="H804" s="109" t="s">
        <v>540</v>
      </c>
      <c r="I804" s="109" t="s">
        <v>27</v>
      </c>
      <c r="J804" s="109" t="s">
        <v>1</v>
      </c>
      <c r="K804" s="110">
        <v>0</v>
      </c>
    </row>
    <row r="805" spans="5:11" x14ac:dyDescent="0.25">
      <c r="E805" s="107">
        <v>2003</v>
      </c>
      <c r="F805" s="107" t="s">
        <v>283</v>
      </c>
      <c r="G805" s="107" t="s">
        <v>284</v>
      </c>
      <c r="H805" s="107" t="s">
        <v>540</v>
      </c>
      <c r="I805" s="107" t="s">
        <v>33</v>
      </c>
      <c r="J805" s="107" t="s">
        <v>554</v>
      </c>
      <c r="K805" s="108">
        <v>9764.2829999999994</v>
      </c>
    </row>
    <row r="806" spans="5:11" x14ac:dyDescent="0.25">
      <c r="E806" s="109">
        <v>2003</v>
      </c>
      <c r="F806" s="109" t="s">
        <v>187</v>
      </c>
      <c r="G806" s="109" t="s">
        <v>8</v>
      </c>
      <c r="H806" s="109" t="s">
        <v>544</v>
      </c>
      <c r="I806" s="109" t="s">
        <v>9</v>
      </c>
      <c r="J806" s="109" t="s">
        <v>725</v>
      </c>
      <c r="K806" s="110">
        <v>1438.442</v>
      </c>
    </row>
    <row r="807" spans="5:11" x14ac:dyDescent="0.25">
      <c r="E807" s="107">
        <v>2003</v>
      </c>
      <c r="F807" s="107" t="s">
        <v>323</v>
      </c>
      <c r="G807" s="107" t="s">
        <v>944</v>
      </c>
      <c r="H807" s="107" t="s">
        <v>540</v>
      </c>
      <c r="I807" s="107" t="s">
        <v>27</v>
      </c>
      <c r="J807" s="107" t="s">
        <v>1</v>
      </c>
      <c r="K807" s="108">
        <v>0</v>
      </c>
    </row>
    <row r="808" spans="5:11" x14ac:dyDescent="0.25">
      <c r="E808" s="109">
        <v>2003</v>
      </c>
      <c r="F808" s="109" t="s">
        <v>323</v>
      </c>
      <c r="G808" s="109" t="s">
        <v>944</v>
      </c>
      <c r="H808" s="109" t="s">
        <v>540</v>
      </c>
      <c r="I808" s="109" t="s">
        <v>27</v>
      </c>
      <c r="J808" s="109" t="s">
        <v>554</v>
      </c>
      <c r="K808" s="110">
        <v>0</v>
      </c>
    </row>
    <row r="809" spans="5:11" x14ac:dyDescent="0.25">
      <c r="E809" s="107">
        <v>2003</v>
      </c>
      <c r="F809" s="107" t="s">
        <v>192</v>
      </c>
      <c r="G809" s="107" t="s">
        <v>14</v>
      </c>
      <c r="H809" s="107" t="s">
        <v>540</v>
      </c>
      <c r="I809" s="107" t="s">
        <v>925</v>
      </c>
      <c r="J809" s="107" t="s">
        <v>725</v>
      </c>
      <c r="K809" s="108">
        <v>403.62200000000001</v>
      </c>
    </row>
    <row r="810" spans="5:11" x14ac:dyDescent="0.25">
      <c r="E810" s="109">
        <v>2003</v>
      </c>
      <c r="F810" s="109" t="s">
        <v>195</v>
      </c>
      <c r="G810" s="109" t="s">
        <v>15</v>
      </c>
      <c r="H810" s="109" t="s">
        <v>540</v>
      </c>
      <c r="I810" s="109" t="s">
        <v>16</v>
      </c>
      <c r="J810" s="109" t="s">
        <v>1</v>
      </c>
      <c r="K810" s="110">
        <v>1213.114</v>
      </c>
    </row>
    <row r="811" spans="5:11" x14ac:dyDescent="0.25">
      <c r="E811" s="107">
        <v>2003</v>
      </c>
      <c r="F811" s="107" t="s">
        <v>195</v>
      </c>
      <c r="G811" s="107" t="s">
        <v>15</v>
      </c>
      <c r="H811" s="107" t="s">
        <v>540</v>
      </c>
      <c r="I811" s="107" t="s">
        <v>16</v>
      </c>
      <c r="J811" s="107" t="s">
        <v>1</v>
      </c>
      <c r="K811" s="108">
        <v>10225.762000000001</v>
      </c>
    </row>
    <row r="812" spans="5:11" x14ac:dyDescent="0.25">
      <c r="E812" s="109">
        <v>2003</v>
      </c>
      <c r="F812" s="109" t="s">
        <v>444</v>
      </c>
      <c r="G812" s="109" t="s">
        <v>125</v>
      </c>
      <c r="H812" s="109" t="s">
        <v>542</v>
      </c>
      <c r="I812" s="109" t="s">
        <v>26</v>
      </c>
      <c r="J812" s="109" t="s">
        <v>725</v>
      </c>
      <c r="K812" s="110">
        <v>0</v>
      </c>
    </row>
    <row r="813" spans="5:11" x14ac:dyDescent="0.25">
      <c r="E813" s="107">
        <v>2003</v>
      </c>
      <c r="F813" s="107" t="s">
        <v>479</v>
      </c>
      <c r="G813" s="107" t="s">
        <v>141</v>
      </c>
      <c r="H813" s="107" t="s">
        <v>540</v>
      </c>
      <c r="I813" s="107" t="s">
        <v>21</v>
      </c>
      <c r="J813" s="107" t="s">
        <v>554</v>
      </c>
      <c r="K813" s="108">
        <v>0</v>
      </c>
    </row>
    <row r="814" spans="5:11" x14ac:dyDescent="0.25">
      <c r="E814" s="109">
        <v>2003</v>
      </c>
      <c r="F814" s="109" t="s">
        <v>293</v>
      </c>
      <c r="G814" s="109" t="s">
        <v>58</v>
      </c>
      <c r="H814" s="109" t="s">
        <v>544</v>
      </c>
      <c r="I814" s="109" t="s">
        <v>9</v>
      </c>
      <c r="J814" s="109" t="s">
        <v>1</v>
      </c>
      <c r="K814" s="110">
        <v>6000.2460000000001</v>
      </c>
    </row>
    <row r="815" spans="5:11" x14ac:dyDescent="0.25">
      <c r="E815" s="107">
        <v>2003</v>
      </c>
      <c r="F815" s="107" t="s">
        <v>295</v>
      </c>
      <c r="G815" s="107" t="s">
        <v>59</v>
      </c>
      <c r="H815" s="107" t="s">
        <v>540</v>
      </c>
      <c r="I815" s="107" t="s">
        <v>60</v>
      </c>
      <c r="J815" s="107" t="s">
        <v>1</v>
      </c>
      <c r="K815" s="108">
        <v>489.827</v>
      </c>
    </row>
    <row r="816" spans="5:11" x14ac:dyDescent="0.25">
      <c r="E816" s="109">
        <v>2003</v>
      </c>
      <c r="F816" s="109" t="s">
        <v>506</v>
      </c>
      <c r="G816" s="109" t="s">
        <v>153</v>
      </c>
      <c r="H816" s="109" t="s">
        <v>544</v>
      </c>
      <c r="I816" s="109" t="s">
        <v>17</v>
      </c>
      <c r="J816" s="109" t="s">
        <v>1</v>
      </c>
      <c r="K816" s="110">
        <v>0</v>
      </c>
    </row>
    <row r="817" spans="5:11" x14ac:dyDescent="0.25">
      <c r="E817" s="107">
        <v>2003</v>
      </c>
      <c r="F817" s="107" t="s">
        <v>302</v>
      </c>
      <c r="G817" s="107" t="s">
        <v>62</v>
      </c>
      <c r="H817" s="107" t="s">
        <v>540</v>
      </c>
      <c r="I817" s="107" t="s">
        <v>60</v>
      </c>
      <c r="J817" s="107" t="s">
        <v>1</v>
      </c>
      <c r="K817" s="108">
        <v>1526.3140000000001</v>
      </c>
    </row>
    <row r="818" spans="5:11" x14ac:dyDescent="0.25">
      <c r="E818" s="109">
        <v>2003</v>
      </c>
      <c r="F818" s="109" t="s">
        <v>302</v>
      </c>
      <c r="G818" s="109" t="s">
        <v>62</v>
      </c>
      <c r="H818" s="109" t="s">
        <v>540</v>
      </c>
      <c r="I818" s="109" t="s">
        <v>60</v>
      </c>
      <c r="J818" s="109" t="s">
        <v>554</v>
      </c>
      <c r="K818" s="110">
        <v>1526.3140000000001</v>
      </c>
    </row>
    <row r="819" spans="5:11" x14ac:dyDescent="0.25">
      <c r="E819" s="107">
        <v>2003</v>
      </c>
      <c r="F819" s="107" t="s">
        <v>534</v>
      </c>
      <c r="G819" s="107" t="s">
        <v>163</v>
      </c>
      <c r="H819" s="107" t="s">
        <v>540</v>
      </c>
      <c r="I819" s="107" t="s">
        <v>27</v>
      </c>
      <c r="J819" s="107" t="s">
        <v>554</v>
      </c>
      <c r="K819" s="108">
        <v>0</v>
      </c>
    </row>
    <row r="820" spans="5:11" x14ac:dyDescent="0.25">
      <c r="E820" s="109">
        <v>2004</v>
      </c>
      <c r="F820" s="109" t="s">
        <v>280</v>
      </c>
      <c r="G820" s="109" t="s">
        <v>281</v>
      </c>
      <c r="H820" s="109" t="s">
        <v>540</v>
      </c>
      <c r="I820" s="109" t="s">
        <v>33</v>
      </c>
      <c r="J820" s="109" t="s">
        <v>1</v>
      </c>
      <c r="K820" s="110">
        <v>434.13299999999998</v>
      </c>
    </row>
    <row r="821" spans="5:11" x14ac:dyDescent="0.25">
      <c r="E821" s="107">
        <v>2004</v>
      </c>
      <c r="F821" s="107" t="s">
        <v>280</v>
      </c>
      <c r="G821" s="107" t="s">
        <v>281</v>
      </c>
      <c r="H821" s="107" t="s">
        <v>540</v>
      </c>
      <c r="I821" s="107" t="s">
        <v>33</v>
      </c>
      <c r="J821" s="107" t="s">
        <v>554</v>
      </c>
      <c r="K821" s="108">
        <v>1894.711</v>
      </c>
    </row>
    <row r="822" spans="5:11" x14ac:dyDescent="0.25">
      <c r="E822" s="109">
        <v>2004</v>
      </c>
      <c r="F822" s="109" t="s">
        <v>187</v>
      </c>
      <c r="G822" s="109" t="s">
        <v>8</v>
      </c>
      <c r="H822" s="109" t="s">
        <v>544</v>
      </c>
      <c r="I822" s="109" t="s">
        <v>9</v>
      </c>
      <c r="J822" s="109" t="s">
        <v>554</v>
      </c>
      <c r="K822" s="110">
        <v>2095.1460000000002</v>
      </c>
    </row>
    <row r="823" spans="5:11" x14ac:dyDescent="0.25">
      <c r="E823" s="107">
        <v>2004</v>
      </c>
      <c r="F823" s="107" t="s">
        <v>190</v>
      </c>
      <c r="G823" s="107" t="s">
        <v>11</v>
      </c>
      <c r="H823" s="107" t="s">
        <v>12</v>
      </c>
      <c r="I823" s="107" t="s">
        <v>12</v>
      </c>
      <c r="J823" s="107" t="s">
        <v>1</v>
      </c>
      <c r="K823" s="108">
        <v>9867.2019999999993</v>
      </c>
    </row>
    <row r="824" spans="5:11" x14ac:dyDescent="0.25">
      <c r="E824" s="109">
        <v>2004</v>
      </c>
      <c r="F824" s="109" t="s">
        <v>200</v>
      </c>
      <c r="G824" s="109" t="s">
        <v>18</v>
      </c>
      <c r="H824" s="109" t="s">
        <v>542</v>
      </c>
      <c r="I824" s="109" t="s">
        <v>16</v>
      </c>
      <c r="J824" s="109" t="s">
        <v>1</v>
      </c>
      <c r="K824" s="110">
        <v>2060</v>
      </c>
    </row>
    <row r="825" spans="5:11" x14ac:dyDescent="0.25">
      <c r="E825" s="107">
        <v>2004</v>
      </c>
      <c r="F825" s="107" t="s">
        <v>200</v>
      </c>
      <c r="G825" s="107" t="s">
        <v>18</v>
      </c>
      <c r="H825" s="107" t="s">
        <v>542</v>
      </c>
      <c r="I825" s="107" t="s">
        <v>16</v>
      </c>
      <c r="J825" s="107" t="s">
        <v>725</v>
      </c>
      <c r="K825" s="108">
        <v>444</v>
      </c>
    </row>
    <row r="826" spans="5:11" x14ac:dyDescent="0.25">
      <c r="E826" s="109">
        <v>2004</v>
      </c>
      <c r="F826" s="109" t="s">
        <v>197</v>
      </c>
      <c r="G826" s="109" t="s">
        <v>198</v>
      </c>
      <c r="H826" s="109" t="s">
        <v>544</v>
      </c>
      <c r="I826" s="109" t="s">
        <v>17</v>
      </c>
      <c r="J826" s="109" t="s">
        <v>1</v>
      </c>
      <c r="K826" s="110">
        <v>1270.2940000000001</v>
      </c>
    </row>
    <row r="827" spans="5:11" x14ac:dyDescent="0.25">
      <c r="E827" s="107">
        <v>2004</v>
      </c>
      <c r="F827" s="107" t="s">
        <v>197</v>
      </c>
      <c r="G827" s="107" t="s">
        <v>198</v>
      </c>
      <c r="H827" s="107" t="s">
        <v>544</v>
      </c>
      <c r="I827" s="107" t="s">
        <v>17</v>
      </c>
      <c r="J827" s="107" t="s">
        <v>554</v>
      </c>
      <c r="K827" s="108">
        <v>1270.2940000000001</v>
      </c>
    </row>
    <row r="828" spans="5:11" x14ac:dyDescent="0.25">
      <c r="E828" s="109">
        <v>2004</v>
      </c>
      <c r="F828" s="109" t="s">
        <v>209</v>
      </c>
      <c r="G828" s="109" t="s">
        <v>22</v>
      </c>
      <c r="H828" s="109" t="s">
        <v>544</v>
      </c>
      <c r="I828" s="109" t="s">
        <v>9</v>
      </c>
      <c r="J828" s="109" t="s">
        <v>1</v>
      </c>
      <c r="K828" s="110">
        <v>291.36200000000002</v>
      </c>
    </row>
    <row r="829" spans="5:11" x14ac:dyDescent="0.25">
      <c r="E829" s="107">
        <v>2004</v>
      </c>
      <c r="F829" s="107" t="s">
        <v>218</v>
      </c>
      <c r="G829" s="107" t="s">
        <v>28</v>
      </c>
      <c r="H829" s="107" t="s">
        <v>544</v>
      </c>
      <c r="I829" s="107" t="s">
        <v>9</v>
      </c>
      <c r="J829" s="107" t="s">
        <v>1</v>
      </c>
      <c r="K829" s="108">
        <v>30925.645</v>
      </c>
    </row>
    <row r="830" spans="5:11" x14ac:dyDescent="0.25">
      <c r="E830" s="109">
        <v>2004</v>
      </c>
      <c r="F830" s="109" t="s">
        <v>220</v>
      </c>
      <c r="G830" s="109" t="s">
        <v>29</v>
      </c>
      <c r="H830" s="109" t="s">
        <v>540</v>
      </c>
      <c r="I830" s="109" t="s">
        <v>30</v>
      </c>
      <c r="J830" s="109" t="s">
        <v>1</v>
      </c>
      <c r="K830" s="110">
        <v>1330.4110000000001</v>
      </c>
    </row>
    <row r="831" spans="5:11" x14ac:dyDescent="0.25">
      <c r="E831" s="107">
        <v>2004</v>
      </c>
      <c r="F831" s="107" t="s">
        <v>224</v>
      </c>
      <c r="G831" s="107" t="s">
        <v>32</v>
      </c>
      <c r="H831" s="107" t="s">
        <v>540</v>
      </c>
      <c r="I831" s="107" t="s">
        <v>33</v>
      </c>
      <c r="J831" s="107" t="s">
        <v>554</v>
      </c>
      <c r="K831" s="108">
        <v>1669.6510000000001</v>
      </c>
    </row>
    <row r="832" spans="5:11" x14ac:dyDescent="0.25">
      <c r="E832" s="109">
        <v>2004</v>
      </c>
      <c r="F832" s="109" t="s">
        <v>224</v>
      </c>
      <c r="G832" s="109" t="s">
        <v>32</v>
      </c>
      <c r="H832" s="109" t="s">
        <v>540</v>
      </c>
      <c r="I832" s="109" t="s">
        <v>33</v>
      </c>
      <c r="J832" s="109" t="s">
        <v>725</v>
      </c>
      <c r="K832" s="110">
        <v>504.23</v>
      </c>
    </row>
    <row r="833" spans="5:11" x14ac:dyDescent="0.25">
      <c r="E833" s="107">
        <v>2004</v>
      </c>
      <c r="F833" s="107" t="s">
        <v>222</v>
      </c>
      <c r="G833" s="107" t="s">
        <v>31</v>
      </c>
      <c r="H833" s="107" t="s">
        <v>544</v>
      </c>
      <c r="I833" s="107" t="s">
        <v>17</v>
      </c>
      <c r="J833" s="107" t="s">
        <v>725</v>
      </c>
      <c r="K833" s="108">
        <v>5188.2470000000003</v>
      </c>
    </row>
    <row r="834" spans="5:11" x14ac:dyDescent="0.25">
      <c r="E834" s="109">
        <v>2004</v>
      </c>
      <c r="F834" s="109" t="s">
        <v>228</v>
      </c>
      <c r="G834" s="109" t="s">
        <v>229</v>
      </c>
      <c r="H834" s="109" t="s">
        <v>540</v>
      </c>
      <c r="I834" s="109" t="s">
        <v>33</v>
      </c>
      <c r="J834" s="109" t="s">
        <v>554</v>
      </c>
      <c r="K834" s="110">
        <v>41893.116999999998</v>
      </c>
    </row>
    <row r="835" spans="5:11" x14ac:dyDescent="0.25">
      <c r="E835" s="107">
        <v>2004</v>
      </c>
      <c r="F835" s="107" t="s">
        <v>245</v>
      </c>
      <c r="G835" s="107" t="s">
        <v>39</v>
      </c>
      <c r="H835" s="107" t="s">
        <v>12</v>
      </c>
      <c r="I835" s="107" t="s">
        <v>12</v>
      </c>
      <c r="J835" s="107" t="s">
        <v>1</v>
      </c>
      <c r="K835" s="108">
        <v>2686.8319999999999</v>
      </c>
    </row>
    <row r="836" spans="5:11" x14ac:dyDescent="0.25">
      <c r="E836" s="109">
        <v>2004</v>
      </c>
      <c r="F836" s="109" t="s">
        <v>254</v>
      </c>
      <c r="G836" s="109" t="s">
        <v>42</v>
      </c>
      <c r="H836" s="109" t="s">
        <v>12</v>
      </c>
      <c r="I836" s="109" t="s">
        <v>12</v>
      </c>
      <c r="J836" s="109" t="s">
        <v>1</v>
      </c>
      <c r="K836" s="110">
        <v>1306.9949999999999</v>
      </c>
    </row>
    <row r="837" spans="5:11" x14ac:dyDescent="0.25">
      <c r="E837" s="107">
        <v>2004</v>
      </c>
      <c r="F837" s="107" t="s">
        <v>247</v>
      </c>
      <c r="G837" s="107" t="s">
        <v>40</v>
      </c>
      <c r="H837" s="107" t="s">
        <v>540</v>
      </c>
      <c r="I837" s="107" t="s">
        <v>27</v>
      </c>
      <c r="J837" s="107" t="s">
        <v>1</v>
      </c>
      <c r="K837" s="108">
        <v>8297.1460000000006</v>
      </c>
    </row>
    <row r="838" spans="5:11" x14ac:dyDescent="0.25">
      <c r="E838" s="109">
        <v>2004</v>
      </c>
      <c r="F838" s="109" t="s">
        <v>247</v>
      </c>
      <c r="G838" s="109" t="s">
        <v>40</v>
      </c>
      <c r="H838" s="109" t="s">
        <v>540</v>
      </c>
      <c r="I838" s="109" t="s">
        <v>27</v>
      </c>
      <c r="J838" s="109" t="s">
        <v>725</v>
      </c>
      <c r="K838" s="110">
        <v>8297.1459999999897</v>
      </c>
    </row>
    <row r="839" spans="5:11" x14ac:dyDescent="0.25">
      <c r="E839" s="107">
        <v>2004</v>
      </c>
      <c r="F839" s="107" t="s">
        <v>299</v>
      </c>
      <c r="G839" s="107" t="s">
        <v>300</v>
      </c>
      <c r="H839" s="107" t="s">
        <v>540</v>
      </c>
      <c r="I839" s="107" t="s">
        <v>60</v>
      </c>
      <c r="J839" s="107" t="s">
        <v>554</v>
      </c>
      <c r="K839" s="108">
        <v>18996.839</v>
      </c>
    </row>
    <row r="840" spans="5:11" x14ac:dyDescent="0.25">
      <c r="E840" s="109">
        <v>2004</v>
      </c>
      <c r="F840" s="109" t="s">
        <v>299</v>
      </c>
      <c r="G840" s="109" t="s">
        <v>300</v>
      </c>
      <c r="H840" s="109" t="s">
        <v>540</v>
      </c>
      <c r="I840" s="109" t="s">
        <v>60</v>
      </c>
      <c r="J840" s="109" t="s">
        <v>725</v>
      </c>
      <c r="K840" s="110">
        <v>34822.387999999999</v>
      </c>
    </row>
    <row r="841" spans="5:11" x14ac:dyDescent="0.25">
      <c r="E841" s="107">
        <v>2004</v>
      </c>
      <c r="F841" s="107" t="s">
        <v>256</v>
      </c>
      <c r="G841" s="107" t="s">
        <v>43</v>
      </c>
      <c r="H841" s="107" t="s">
        <v>540</v>
      </c>
      <c r="I841" s="107" t="s">
        <v>27</v>
      </c>
      <c r="J841" s="107" t="s">
        <v>1</v>
      </c>
      <c r="K841" s="108">
        <v>2727.348</v>
      </c>
    </row>
    <row r="842" spans="5:11" x14ac:dyDescent="0.25">
      <c r="E842" s="109">
        <v>2004</v>
      </c>
      <c r="F842" s="109" t="s">
        <v>264</v>
      </c>
      <c r="G842" s="109" t="s">
        <v>48</v>
      </c>
      <c r="H842" s="109" t="s">
        <v>542</v>
      </c>
      <c r="I842" s="109" t="s">
        <v>16</v>
      </c>
      <c r="J842" s="109" t="s">
        <v>725</v>
      </c>
      <c r="K842" s="110">
        <v>905.02499999999998</v>
      </c>
    </row>
    <row r="843" spans="5:11" x14ac:dyDescent="0.25">
      <c r="E843" s="107">
        <v>2004</v>
      </c>
      <c r="F843" s="107" t="s">
        <v>272</v>
      </c>
      <c r="G843" s="107" t="s">
        <v>52</v>
      </c>
      <c r="H843" s="107" t="s">
        <v>540</v>
      </c>
      <c r="I843" s="107" t="s">
        <v>30</v>
      </c>
      <c r="J843" s="107" t="s">
        <v>1</v>
      </c>
      <c r="K843" s="108">
        <v>999.75800000000004</v>
      </c>
    </row>
    <row r="844" spans="5:11" x14ac:dyDescent="0.25">
      <c r="E844" s="109">
        <v>2002</v>
      </c>
      <c r="F844" s="109" t="s">
        <v>446</v>
      </c>
      <c r="G844" s="109" t="s">
        <v>126</v>
      </c>
      <c r="H844" s="109" t="s">
        <v>542</v>
      </c>
      <c r="I844" s="109" t="s">
        <v>16</v>
      </c>
      <c r="J844" s="109" t="s">
        <v>725</v>
      </c>
      <c r="K844" s="110">
        <v>0</v>
      </c>
    </row>
    <row r="845" spans="5:11" x14ac:dyDescent="0.25">
      <c r="E845" s="107">
        <v>2002</v>
      </c>
      <c r="F845" s="107" t="s">
        <v>270</v>
      </c>
      <c r="G845" s="107" t="s">
        <v>51</v>
      </c>
      <c r="H845" s="107" t="s">
        <v>540</v>
      </c>
      <c r="I845" s="107" t="s">
        <v>30</v>
      </c>
      <c r="J845" s="107" t="s">
        <v>1</v>
      </c>
      <c r="K845" s="108">
        <v>388.14800000000002</v>
      </c>
    </row>
    <row r="846" spans="5:11" x14ac:dyDescent="0.25">
      <c r="E846" s="109">
        <v>2002</v>
      </c>
      <c r="F846" s="109" t="s">
        <v>272</v>
      </c>
      <c r="G846" s="109" t="s">
        <v>52</v>
      </c>
      <c r="H846" s="109" t="s">
        <v>540</v>
      </c>
      <c r="I846" s="109" t="s">
        <v>30</v>
      </c>
      <c r="J846" s="109" t="s">
        <v>1</v>
      </c>
      <c r="K846" s="110">
        <v>724.41899999999998</v>
      </c>
    </row>
    <row r="847" spans="5:11" x14ac:dyDescent="0.25">
      <c r="E847" s="107">
        <v>2002</v>
      </c>
      <c r="F847" s="107" t="s">
        <v>486</v>
      </c>
      <c r="G847" s="107" t="s">
        <v>143</v>
      </c>
      <c r="H847" s="107" t="s">
        <v>544</v>
      </c>
      <c r="I847" s="107" t="s">
        <v>9</v>
      </c>
      <c r="J847" s="107" t="s">
        <v>1</v>
      </c>
      <c r="K847" s="108">
        <v>0</v>
      </c>
    </row>
    <row r="848" spans="5:11" x14ac:dyDescent="0.25">
      <c r="E848" s="109">
        <v>2002</v>
      </c>
      <c r="F848" s="109" t="s">
        <v>486</v>
      </c>
      <c r="G848" s="109" t="s">
        <v>143</v>
      </c>
      <c r="H848" s="109" t="s">
        <v>544</v>
      </c>
      <c r="I848" s="109" t="s">
        <v>9</v>
      </c>
      <c r="J848" s="109" t="s">
        <v>725</v>
      </c>
      <c r="K848" s="110">
        <v>0</v>
      </c>
    </row>
    <row r="849" spans="5:11" x14ac:dyDescent="0.25">
      <c r="E849" s="107">
        <v>2002</v>
      </c>
      <c r="F849" s="107" t="s">
        <v>488</v>
      </c>
      <c r="G849" s="107" t="s">
        <v>144</v>
      </c>
      <c r="H849" s="107" t="s">
        <v>540</v>
      </c>
      <c r="I849" s="107" t="s">
        <v>60</v>
      </c>
      <c r="J849" s="107" t="s">
        <v>1</v>
      </c>
      <c r="K849" s="108">
        <v>0</v>
      </c>
    </row>
    <row r="850" spans="5:11" x14ac:dyDescent="0.25">
      <c r="E850" s="109">
        <v>2002</v>
      </c>
      <c r="F850" s="109" t="s">
        <v>286</v>
      </c>
      <c r="G850" s="109" t="s">
        <v>56</v>
      </c>
      <c r="H850" s="109" t="s">
        <v>540</v>
      </c>
      <c r="I850" s="109" t="s">
        <v>47</v>
      </c>
      <c r="J850" s="109" t="s">
        <v>1</v>
      </c>
      <c r="K850" s="110">
        <v>180.732</v>
      </c>
    </row>
    <row r="851" spans="5:11" x14ac:dyDescent="0.25">
      <c r="E851" s="107">
        <v>2002</v>
      </c>
      <c r="F851" s="107" t="s">
        <v>286</v>
      </c>
      <c r="G851" s="107" t="s">
        <v>56</v>
      </c>
      <c r="H851" s="107" t="s">
        <v>540</v>
      </c>
      <c r="I851" s="107" t="s">
        <v>47</v>
      </c>
      <c r="J851" s="107" t="s">
        <v>725</v>
      </c>
      <c r="K851" s="108">
        <v>180.732</v>
      </c>
    </row>
    <row r="852" spans="5:11" x14ac:dyDescent="0.25">
      <c r="E852" s="109">
        <v>2002</v>
      </c>
      <c r="F852" s="109" t="s">
        <v>293</v>
      </c>
      <c r="G852" s="109" t="s">
        <v>58</v>
      </c>
      <c r="H852" s="109" t="s">
        <v>544</v>
      </c>
      <c r="I852" s="109" t="s">
        <v>9</v>
      </c>
      <c r="J852" s="109" t="s">
        <v>554</v>
      </c>
      <c r="K852" s="110">
        <v>6156.3050000000003</v>
      </c>
    </row>
    <row r="853" spans="5:11" x14ac:dyDescent="0.25">
      <c r="E853" s="107">
        <v>2003</v>
      </c>
      <c r="F853" s="107" t="s">
        <v>325</v>
      </c>
      <c r="G853" s="107" t="s">
        <v>73</v>
      </c>
      <c r="H853" s="107" t="s">
        <v>542</v>
      </c>
      <c r="I853" s="107" t="s">
        <v>16</v>
      </c>
      <c r="J853" s="107" t="s">
        <v>1</v>
      </c>
      <c r="K853" s="108">
        <v>0</v>
      </c>
    </row>
    <row r="854" spans="5:11" x14ac:dyDescent="0.25">
      <c r="E854" s="109">
        <v>2003</v>
      </c>
      <c r="F854" s="109" t="s">
        <v>190</v>
      </c>
      <c r="G854" s="109" t="s">
        <v>11</v>
      </c>
      <c r="H854" s="109" t="s">
        <v>12</v>
      </c>
      <c r="I854" s="109" t="s">
        <v>12</v>
      </c>
      <c r="J854" s="109" t="s">
        <v>725</v>
      </c>
      <c r="K854" s="110">
        <v>3728.3629999999998</v>
      </c>
    </row>
    <row r="855" spans="5:11" x14ac:dyDescent="0.25">
      <c r="E855" s="107">
        <v>2003</v>
      </c>
      <c r="F855" s="107" t="s">
        <v>444</v>
      </c>
      <c r="G855" s="107" t="s">
        <v>125</v>
      </c>
      <c r="H855" s="107" t="s">
        <v>542</v>
      </c>
      <c r="I855" s="107" t="s">
        <v>26</v>
      </c>
      <c r="J855" s="107" t="s">
        <v>1</v>
      </c>
      <c r="K855" s="108">
        <v>0</v>
      </c>
    </row>
    <row r="856" spans="5:11" x14ac:dyDescent="0.25">
      <c r="E856" s="109">
        <v>2003</v>
      </c>
      <c r="F856" s="109" t="s">
        <v>197</v>
      </c>
      <c r="G856" s="109" t="s">
        <v>198</v>
      </c>
      <c r="H856" s="109" t="s">
        <v>544</v>
      </c>
      <c r="I856" s="109" t="s">
        <v>17</v>
      </c>
      <c r="J856" s="109" t="s">
        <v>554</v>
      </c>
      <c r="K856" s="110">
        <v>1113.3800000000001</v>
      </c>
    </row>
    <row r="857" spans="5:11" x14ac:dyDescent="0.25">
      <c r="E857" s="107">
        <v>2003</v>
      </c>
      <c r="F857" s="107" t="s">
        <v>372</v>
      </c>
      <c r="G857" s="107" t="s">
        <v>95</v>
      </c>
      <c r="H857" s="107" t="s">
        <v>540</v>
      </c>
      <c r="I857" s="107" t="s">
        <v>30</v>
      </c>
      <c r="J857" s="107" t="s">
        <v>554</v>
      </c>
      <c r="K857" s="108">
        <v>0</v>
      </c>
    </row>
    <row r="858" spans="5:11" x14ac:dyDescent="0.25">
      <c r="E858" s="109">
        <v>2003</v>
      </c>
      <c r="F858" s="109" t="s">
        <v>213</v>
      </c>
      <c r="G858" s="109" t="s">
        <v>25</v>
      </c>
      <c r="H858" s="109" t="s">
        <v>542</v>
      </c>
      <c r="I858" s="109" t="s">
        <v>26</v>
      </c>
      <c r="J858" s="109" t="s">
        <v>1</v>
      </c>
      <c r="K858" s="110">
        <v>261.67399999999998</v>
      </c>
    </row>
    <row r="859" spans="5:11" x14ac:dyDescent="0.25">
      <c r="E859" s="107">
        <v>2003</v>
      </c>
      <c r="F859" s="107" t="s">
        <v>213</v>
      </c>
      <c r="G859" s="107" t="s">
        <v>25</v>
      </c>
      <c r="H859" s="107" t="s">
        <v>542</v>
      </c>
      <c r="I859" s="107" t="s">
        <v>26</v>
      </c>
      <c r="J859" s="107" t="s">
        <v>725</v>
      </c>
      <c r="K859" s="108">
        <v>212.18799999999999</v>
      </c>
    </row>
    <row r="860" spans="5:11" x14ac:dyDescent="0.25">
      <c r="E860" s="109">
        <v>2003</v>
      </c>
      <c r="F860" s="109" t="s">
        <v>215</v>
      </c>
      <c r="G860" s="109" t="s">
        <v>216</v>
      </c>
      <c r="H860" s="109" t="s">
        <v>540</v>
      </c>
      <c r="I860" s="109" t="s">
        <v>27</v>
      </c>
      <c r="J860" s="109" t="s">
        <v>554</v>
      </c>
      <c r="K860" s="110">
        <v>846.75699999999995</v>
      </c>
    </row>
    <row r="861" spans="5:11" x14ac:dyDescent="0.25">
      <c r="E861" s="107">
        <v>2003</v>
      </c>
      <c r="F861" s="107" t="s">
        <v>218</v>
      </c>
      <c r="G861" s="107" t="s">
        <v>28</v>
      </c>
      <c r="H861" s="107" t="s">
        <v>544</v>
      </c>
      <c r="I861" s="107" t="s">
        <v>9</v>
      </c>
      <c r="J861" s="107" t="s">
        <v>1</v>
      </c>
      <c r="K861" s="108">
        <v>34306.188999999998</v>
      </c>
    </row>
    <row r="862" spans="5:11" x14ac:dyDescent="0.25">
      <c r="E862" s="109">
        <v>2003</v>
      </c>
      <c r="F862" s="109" t="s">
        <v>220</v>
      </c>
      <c r="G862" s="109" t="s">
        <v>29</v>
      </c>
      <c r="H862" s="109" t="s">
        <v>540</v>
      </c>
      <c r="I862" s="109" t="s">
        <v>30</v>
      </c>
      <c r="J862" s="109" t="s">
        <v>1</v>
      </c>
      <c r="K862" s="110">
        <v>9.0920000000000005</v>
      </c>
    </row>
    <row r="863" spans="5:11" x14ac:dyDescent="0.25">
      <c r="E863" s="107">
        <v>2003</v>
      </c>
      <c r="F863" s="107" t="s">
        <v>222</v>
      </c>
      <c r="G863" s="107" t="s">
        <v>31</v>
      </c>
      <c r="H863" s="107" t="s">
        <v>544</v>
      </c>
      <c r="I863" s="107" t="s">
        <v>17</v>
      </c>
      <c r="J863" s="107" t="s">
        <v>1</v>
      </c>
      <c r="K863" s="108">
        <v>5319.0649999999996</v>
      </c>
    </row>
    <row r="864" spans="5:11" x14ac:dyDescent="0.25">
      <c r="E864" s="109">
        <v>2003</v>
      </c>
      <c r="F864" s="109" t="s">
        <v>236</v>
      </c>
      <c r="G864" s="109" t="s">
        <v>36</v>
      </c>
      <c r="H864" s="109" t="s">
        <v>542</v>
      </c>
      <c r="I864" s="109" t="s">
        <v>26</v>
      </c>
      <c r="J864" s="109" t="s">
        <v>554</v>
      </c>
      <c r="K864" s="110">
        <v>1770.2</v>
      </c>
    </row>
    <row r="865" spans="5:11" x14ac:dyDescent="0.25">
      <c r="E865" s="107">
        <v>2003</v>
      </c>
      <c r="F865" s="107" t="s">
        <v>231</v>
      </c>
      <c r="G865" s="107" t="s">
        <v>232</v>
      </c>
      <c r="H865" s="107" t="s">
        <v>540</v>
      </c>
      <c r="I865" s="107" t="s">
        <v>24</v>
      </c>
      <c r="J865" s="107" t="s">
        <v>1</v>
      </c>
      <c r="K865" s="108">
        <v>2871.4070000000002</v>
      </c>
    </row>
    <row r="866" spans="5:11" x14ac:dyDescent="0.25">
      <c r="E866" s="109">
        <v>2003</v>
      </c>
      <c r="F866" s="109" t="s">
        <v>238</v>
      </c>
      <c r="G866" s="109" t="s">
        <v>239</v>
      </c>
      <c r="H866" s="109" t="s">
        <v>540</v>
      </c>
      <c r="I866" s="109" t="s">
        <v>33</v>
      </c>
      <c r="J866" s="109" t="s">
        <v>1</v>
      </c>
      <c r="K866" s="110">
        <v>7170.3429999999898</v>
      </c>
    </row>
    <row r="867" spans="5:11" x14ac:dyDescent="0.25">
      <c r="E867" s="107">
        <v>2003</v>
      </c>
      <c r="F867" s="107" t="s">
        <v>238</v>
      </c>
      <c r="G867" s="107" t="s">
        <v>239</v>
      </c>
      <c r="H867" s="107" t="s">
        <v>540</v>
      </c>
      <c r="I867" s="107" t="s">
        <v>33</v>
      </c>
      <c r="J867" s="107" t="s">
        <v>554</v>
      </c>
      <c r="K867" s="108">
        <v>7170.3430000000199</v>
      </c>
    </row>
    <row r="868" spans="5:11" x14ac:dyDescent="0.25">
      <c r="E868" s="109">
        <v>2003</v>
      </c>
      <c r="F868" s="109" t="s">
        <v>238</v>
      </c>
      <c r="G868" s="109" t="s">
        <v>239</v>
      </c>
      <c r="H868" s="109" t="s">
        <v>540</v>
      </c>
      <c r="I868" s="109" t="s">
        <v>33</v>
      </c>
      <c r="J868" s="109" t="s">
        <v>725</v>
      </c>
      <c r="K868" s="110">
        <v>3358.4589999999998</v>
      </c>
    </row>
    <row r="869" spans="5:11" x14ac:dyDescent="0.25">
      <c r="E869" s="107">
        <v>2003</v>
      </c>
      <c r="F869" s="107" t="s">
        <v>234</v>
      </c>
      <c r="G869" s="107" t="s">
        <v>35</v>
      </c>
      <c r="H869" s="107" t="s">
        <v>540</v>
      </c>
      <c r="I869" s="107" t="s">
        <v>27</v>
      </c>
      <c r="J869" s="107" t="s">
        <v>554</v>
      </c>
      <c r="K869" s="108">
        <v>2045.7349999999999</v>
      </c>
    </row>
    <row r="870" spans="5:11" x14ac:dyDescent="0.25">
      <c r="E870" s="109">
        <v>2003</v>
      </c>
      <c r="F870" s="109" t="s">
        <v>241</v>
      </c>
      <c r="G870" s="109" t="s">
        <v>37</v>
      </c>
      <c r="H870" s="109" t="s">
        <v>540</v>
      </c>
      <c r="I870" s="109" t="s">
        <v>24</v>
      </c>
      <c r="J870" s="109" t="s">
        <v>1</v>
      </c>
      <c r="K870" s="110">
        <v>1318.5250000000001</v>
      </c>
    </row>
    <row r="871" spans="5:11" x14ac:dyDescent="0.25">
      <c r="E871" s="107">
        <v>2003</v>
      </c>
      <c r="F871" s="107" t="s">
        <v>241</v>
      </c>
      <c r="G871" s="107" t="s">
        <v>37</v>
      </c>
      <c r="H871" s="107" t="s">
        <v>540</v>
      </c>
      <c r="I871" s="107" t="s">
        <v>24</v>
      </c>
      <c r="J871" s="107" t="s">
        <v>725</v>
      </c>
      <c r="K871" s="108">
        <v>1318.5250000000001</v>
      </c>
    </row>
    <row r="872" spans="5:11" x14ac:dyDescent="0.25">
      <c r="E872" s="109">
        <v>2003</v>
      </c>
      <c r="F872" s="109" t="s">
        <v>243</v>
      </c>
      <c r="G872" s="109" t="s">
        <v>926</v>
      </c>
      <c r="H872" s="109" t="s">
        <v>12</v>
      </c>
      <c r="I872" s="109" t="s">
        <v>12</v>
      </c>
      <c r="J872" s="109" t="s">
        <v>1</v>
      </c>
      <c r="K872" s="110">
        <v>1041.4280000000001</v>
      </c>
    </row>
    <row r="873" spans="5:11" x14ac:dyDescent="0.25">
      <c r="E873" s="107">
        <v>2003</v>
      </c>
      <c r="F873" s="107" t="s">
        <v>266</v>
      </c>
      <c r="G873" s="107" t="s">
        <v>49</v>
      </c>
      <c r="H873" s="107" t="s">
        <v>544</v>
      </c>
      <c r="I873" s="107" t="s">
        <v>9</v>
      </c>
      <c r="J873" s="107" t="s">
        <v>1</v>
      </c>
      <c r="K873" s="108">
        <v>9950.92</v>
      </c>
    </row>
    <row r="874" spans="5:11" x14ac:dyDescent="0.25">
      <c r="E874" s="109">
        <v>2003</v>
      </c>
      <c r="F874" s="109" t="s">
        <v>266</v>
      </c>
      <c r="G874" s="109" t="s">
        <v>49</v>
      </c>
      <c r="H874" s="109" t="s">
        <v>544</v>
      </c>
      <c r="I874" s="109" t="s">
        <v>9</v>
      </c>
      <c r="J874" s="109" t="s">
        <v>554</v>
      </c>
      <c r="K874" s="110">
        <v>4471.0469999999996</v>
      </c>
    </row>
    <row r="875" spans="5:11" x14ac:dyDescent="0.25">
      <c r="E875" s="107">
        <v>2003</v>
      </c>
      <c r="F875" s="107" t="s">
        <v>254</v>
      </c>
      <c r="G875" s="107" t="s">
        <v>42</v>
      </c>
      <c r="H875" s="107" t="s">
        <v>12</v>
      </c>
      <c r="I875" s="107" t="s">
        <v>12</v>
      </c>
      <c r="J875" s="107" t="s">
        <v>1</v>
      </c>
      <c r="K875" s="108">
        <v>37.430999999999997</v>
      </c>
    </row>
    <row r="876" spans="5:11" x14ac:dyDescent="0.25">
      <c r="E876" s="109">
        <v>2003</v>
      </c>
      <c r="F876" s="109" t="s">
        <v>254</v>
      </c>
      <c r="G876" s="109" t="s">
        <v>42</v>
      </c>
      <c r="H876" s="109" t="s">
        <v>12</v>
      </c>
      <c r="I876" s="109" t="s">
        <v>12</v>
      </c>
      <c r="J876" s="109" t="s">
        <v>1</v>
      </c>
      <c r="K876" s="110">
        <v>1134.6130000000001</v>
      </c>
    </row>
    <row r="877" spans="5:11" x14ac:dyDescent="0.25">
      <c r="E877" s="107">
        <v>2003</v>
      </c>
      <c r="F877" s="107" t="s">
        <v>254</v>
      </c>
      <c r="G877" s="107" t="s">
        <v>42</v>
      </c>
      <c r="H877" s="107" t="s">
        <v>12</v>
      </c>
      <c r="I877" s="107" t="s">
        <v>12</v>
      </c>
      <c r="J877" s="107" t="s">
        <v>725</v>
      </c>
      <c r="K877" s="108">
        <v>37.430999999999997</v>
      </c>
    </row>
    <row r="878" spans="5:11" x14ac:dyDescent="0.25">
      <c r="E878" s="109">
        <v>2003</v>
      </c>
      <c r="F878" s="109" t="s">
        <v>418</v>
      </c>
      <c r="G878" s="109" t="s">
        <v>112</v>
      </c>
      <c r="H878" s="109" t="s">
        <v>544</v>
      </c>
      <c r="I878" s="109" t="s">
        <v>9</v>
      </c>
      <c r="J878" s="109" t="s">
        <v>554</v>
      </c>
      <c r="K878" s="110">
        <v>0</v>
      </c>
    </row>
    <row r="879" spans="5:11" x14ac:dyDescent="0.25">
      <c r="E879" s="107">
        <v>2003</v>
      </c>
      <c r="F879" s="107" t="s">
        <v>247</v>
      </c>
      <c r="G879" s="107" t="s">
        <v>40</v>
      </c>
      <c r="H879" s="107" t="s">
        <v>540</v>
      </c>
      <c r="I879" s="107" t="s">
        <v>27</v>
      </c>
      <c r="J879" s="107" t="s">
        <v>1</v>
      </c>
      <c r="K879" s="108">
        <v>23634.0429999999</v>
      </c>
    </row>
    <row r="880" spans="5:11" x14ac:dyDescent="0.25">
      <c r="E880" s="109">
        <v>2003</v>
      </c>
      <c r="F880" s="109" t="s">
        <v>247</v>
      </c>
      <c r="G880" s="109" t="s">
        <v>40</v>
      </c>
      <c r="H880" s="109" t="s">
        <v>540</v>
      </c>
      <c r="I880" s="109" t="s">
        <v>27</v>
      </c>
      <c r="J880" s="109" t="s">
        <v>554</v>
      </c>
      <c r="K880" s="110">
        <v>23634.043000000001</v>
      </c>
    </row>
    <row r="881" spans="5:11" x14ac:dyDescent="0.25">
      <c r="E881" s="107">
        <v>2003</v>
      </c>
      <c r="F881" s="107" t="s">
        <v>252</v>
      </c>
      <c r="G881" s="107" t="s">
        <v>41</v>
      </c>
      <c r="H881" s="107" t="s">
        <v>540</v>
      </c>
      <c r="I881" s="107" t="s">
        <v>21</v>
      </c>
      <c r="J881" s="107" t="s">
        <v>725</v>
      </c>
      <c r="K881" s="108">
        <v>9349.1750000000593</v>
      </c>
    </row>
    <row r="882" spans="5:11" x14ac:dyDescent="0.25">
      <c r="E882" s="109">
        <v>2003</v>
      </c>
      <c r="F882" s="109" t="s">
        <v>299</v>
      </c>
      <c r="G882" s="109" t="s">
        <v>300</v>
      </c>
      <c r="H882" s="109" t="s">
        <v>540</v>
      </c>
      <c r="I882" s="109" t="s">
        <v>60</v>
      </c>
      <c r="J882" s="109" t="s">
        <v>1</v>
      </c>
      <c r="K882" s="110">
        <v>18251.776000000002</v>
      </c>
    </row>
    <row r="883" spans="5:11" x14ac:dyDescent="0.25">
      <c r="E883" s="107">
        <v>2003</v>
      </c>
      <c r="F883" s="107" t="s">
        <v>256</v>
      </c>
      <c r="G883" s="107" t="s">
        <v>43</v>
      </c>
      <c r="H883" s="107" t="s">
        <v>540</v>
      </c>
      <c r="I883" s="107" t="s">
        <v>27</v>
      </c>
      <c r="J883" s="107" t="s">
        <v>554</v>
      </c>
      <c r="K883" s="108">
        <v>2732.3870000000002</v>
      </c>
    </row>
    <row r="884" spans="5:11" x14ac:dyDescent="0.25">
      <c r="E884" s="109">
        <v>2003</v>
      </c>
      <c r="F884" s="109" t="s">
        <v>268</v>
      </c>
      <c r="G884" s="109" t="s">
        <v>50</v>
      </c>
      <c r="H884" s="109" t="s">
        <v>544</v>
      </c>
      <c r="I884" s="109" t="s">
        <v>9</v>
      </c>
      <c r="J884" s="109" t="s">
        <v>554</v>
      </c>
      <c r="K884" s="110">
        <v>599.92200000000003</v>
      </c>
    </row>
    <row r="885" spans="5:11" x14ac:dyDescent="0.25">
      <c r="E885" s="107">
        <v>2003</v>
      </c>
      <c r="F885" s="107" t="s">
        <v>278</v>
      </c>
      <c r="G885" s="107" t="s">
        <v>55</v>
      </c>
      <c r="H885" s="107" t="s">
        <v>540</v>
      </c>
      <c r="I885" s="107" t="s">
        <v>21</v>
      </c>
      <c r="J885" s="107" t="s">
        <v>1</v>
      </c>
      <c r="K885" s="108">
        <v>554.09199999999998</v>
      </c>
    </row>
    <row r="886" spans="5:11" x14ac:dyDescent="0.25">
      <c r="E886" s="109">
        <v>2003</v>
      </c>
      <c r="F886" s="109" t="s">
        <v>488</v>
      </c>
      <c r="G886" s="109" t="s">
        <v>144</v>
      </c>
      <c r="H886" s="109" t="s">
        <v>540</v>
      </c>
      <c r="I886" s="109" t="s">
        <v>60</v>
      </c>
      <c r="J886" s="109" t="s">
        <v>554</v>
      </c>
      <c r="K886" s="110">
        <v>0</v>
      </c>
    </row>
    <row r="887" spans="5:11" x14ac:dyDescent="0.25">
      <c r="E887" s="107">
        <v>2003</v>
      </c>
      <c r="F887" s="107" t="s">
        <v>288</v>
      </c>
      <c r="G887" s="107" t="s">
        <v>57</v>
      </c>
      <c r="H887" s="107" t="s">
        <v>540</v>
      </c>
      <c r="I887" s="107" t="s">
        <v>47</v>
      </c>
      <c r="J887" s="107" t="s">
        <v>554</v>
      </c>
      <c r="K887" s="108">
        <v>22914.022000000001</v>
      </c>
    </row>
    <row r="888" spans="5:11" x14ac:dyDescent="0.25">
      <c r="E888" s="109">
        <v>2003</v>
      </c>
      <c r="F888" s="109" t="s">
        <v>490</v>
      </c>
      <c r="G888" s="109" t="s">
        <v>145</v>
      </c>
      <c r="H888" s="109" t="s">
        <v>540</v>
      </c>
      <c r="I888" s="109" t="s">
        <v>16</v>
      </c>
      <c r="J888" s="109" t="s">
        <v>1</v>
      </c>
      <c r="K888" s="110">
        <v>0</v>
      </c>
    </row>
    <row r="889" spans="5:11" x14ac:dyDescent="0.25">
      <c r="E889" s="107">
        <v>2003</v>
      </c>
      <c r="F889" s="107" t="s">
        <v>290</v>
      </c>
      <c r="G889" s="107" t="s">
        <v>291</v>
      </c>
      <c r="H889" s="107" t="s">
        <v>544</v>
      </c>
      <c r="I889" s="107" t="s">
        <v>17</v>
      </c>
      <c r="J889" s="107" t="s">
        <v>1</v>
      </c>
      <c r="K889" s="108">
        <v>683.88699999999994</v>
      </c>
    </row>
    <row r="890" spans="5:11" x14ac:dyDescent="0.25">
      <c r="E890" s="109">
        <v>2003</v>
      </c>
      <c r="F890" s="109" t="s">
        <v>295</v>
      </c>
      <c r="G890" s="109" t="s">
        <v>59</v>
      </c>
      <c r="H890" s="109" t="s">
        <v>540</v>
      </c>
      <c r="I890" s="109" t="s">
        <v>60</v>
      </c>
      <c r="J890" s="109" t="s">
        <v>554</v>
      </c>
      <c r="K890" s="110">
        <v>530.09299999999996</v>
      </c>
    </row>
    <row r="891" spans="5:11" x14ac:dyDescent="0.25">
      <c r="E891" s="107">
        <v>2003</v>
      </c>
      <c r="F891" s="107" t="s">
        <v>297</v>
      </c>
      <c r="G891" s="107" t="s">
        <v>61</v>
      </c>
      <c r="H891" s="107" t="s">
        <v>542</v>
      </c>
      <c r="I891" s="107" t="s">
        <v>16</v>
      </c>
      <c r="J891" s="107" t="s">
        <v>1</v>
      </c>
      <c r="K891" s="108">
        <v>386</v>
      </c>
    </row>
    <row r="892" spans="5:11" x14ac:dyDescent="0.25">
      <c r="E892" s="109">
        <v>2003</v>
      </c>
      <c r="F892" s="109" t="s">
        <v>942</v>
      </c>
      <c r="G892" s="109" t="s">
        <v>943</v>
      </c>
      <c r="H892" s="109" t="s">
        <v>540</v>
      </c>
      <c r="I892" s="109" t="s">
        <v>21</v>
      </c>
      <c r="J892" s="109" t="s">
        <v>554</v>
      </c>
      <c r="K892" s="110">
        <v>0</v>
      </c>
    </row>
    <row r="893" spans="5:11" x14ac:dyDescent="0.25">
      <c r="E893" s="107">
        <v>2003</v>
      </c>
      <c r="F893" s="107" t="s">
        <v>520</v>
      </c>
      <c r="G893" s="107" t="s">
        <v>927</v>
      </c>
      <c r="H893" s="107" t="s">
        <v>540</v>
      </c>
      <c r="I893" s="107" t="s">
        <v>30</v>
      </c>
      <c r="J893" s="107" t="s">
        <v>1</v>
      </c>
      <c r="K893" s="108">
        <v>0</v>
      </c>
    </row>
    <row r="894" spans="5:11" x14ac:dyDescent="0.25">
      <c r="E894" s="109">
        <v>2003</v>
      </c>
      <c r="F894" s="109" t="s">
        <v>304</v>
      </c>
      <c r="G894" s="109" t="s">
        <v>63</v>
      </c>
      <c r="H894" s="109" t="s">
        <v>12</v>
      </c>
      <c r="I894" s="109" t="s">
        <v>12</v>
      </c>
      <c r="J894" s="109" t="s">
        <v>725</v>
      </c>
      <c r="K894" s="110">
        <v>578.51099999999997</v>
      </c>
    </row>
    <row r="895" spans="5:11" x14ac:dyDescent="0.25">
      <c r="E895" s="107">
        <v>2004</v>
      </c>
      <c r="F895" s="107" t="s">
        <v>190</v>
      </c>
      <c r="G895" s="107" t="s">
        <v>11</v>
      </c>
      <c r="H895" s="107" t="s">
        <v>12</v>
      </c>
      <c r="I895" s="107" t="s">
        <v>12</v>
      </c>
      <c r="J895" s="107" t="s">
        <v>1</v>
      </c>
      <c r="K895" s="108">
        <v>3691.3609999999999</v>
      </c>
    </row>
    <row r="896" spans="5:11" x14ac:dyDescent="0.25">
      <c r="E896" s="109">
        <v>2004</v>
      </c>
      <c r="F896" s="109" t="s">
        <v>192</v>
      </c>
      <c r="G896" s="109" t="s">
        <v>14</v>
      </c>
      <c r="H896" s="109" t="s">
        <v>540</v>
      </c>
      <c r="I896" s="109" t="s">
        <v>925</v>
      </c>
      <c r="J896" s="109" t="s">
        <v>1</v>
      </c>
      <c r="K896" s="110">
        <v>152.74199999999999</v>
      </c>
    </row>
    <row r="897" spans="5:11" x14ac:dyDescent="0.25">
      <c r="E897" s="107">
        <v>2004</v>
      </c>
      <c r="F897" s="107" t="s">
        <v>200</v>
      </c>
      <c r="G897" s="107" t="s">
        <v>18</v>
      </c>
      <c r="H897" s="107" t="s">
        <v>542</v>
      </c>
      <c r="I897" s="107" t="s">
        <v>16</v>
      </c>
      <c r="J897" s="107" t="s">
        <v>1</v>
      </c>
      <c r="K897" s="108">
        <v>444</v>
      </c>
    </row>
    <row r="898" spans="5:11" x14ac:dyDescent="0.25">
      <c r="E898" s="109">
        <v>2004</v>
      </c>
      <c r="F898" s="109" t="s">
        <v>197</v>
      </c>
      <c r="G898" s="109" t="s">
        <v>198</v>
      </c>
      <c r="H898" s="109" t="s">
        <v>544</v>
      </c>
      <c r="I898" s="109" t="s">
        <v>17</v>
      </c>
      <c r="J898" s="109" t="s">
        <v>725</v>
      </c>
      <c r="K898" s="110">
        <v>1578.575</v>
      </c>
    </row>
    <row r="899" spans="5:11" x14ac:dyDescent="0.25">
      <c r="E899" s="107">
        <v>2004</v>
      </c>
      <c r="F899" s="107" t="s">
        <v>202</v>
      </c>
      <c r="G899" s="107" t="s">
        <v>19</v>
      </c>
      <c r="H899" s="107" t="s">
        <v>544</v>
      </c>
      <c r="I899" s="107" t="s">
        <v>17</v>
      </c>
      <c r="J899" s="107" t="s">
        <v>725</v>
      </c>
      <c r="K899" s="108">
        <v>3334.3519999999999</v>
      </c>
    </row>
    <row r="900" spans="5:11" x14ac:dyDescent="0.25">
      <c r="E900" s="109">
        <v>2004</v>
      </c>
      <c r="F900" s="109" t="s">
        <v>209</v>
      </c>
      <c r="G900" s="109" t="s">
        <v>22</v>
      </c>
      <c r="H900" s="109" t="s">
        <v>544</v>
      </c>
      <c r="I900" s="109" t="s">
        <v>9</v>
      </c>
      <c r="J900" s="109" t="s">
        <v>1</v>
      </c>
      <c r="K900" s="110">
        <v>766.41800000000001</v>
      </c>
    </row>
    <row r="901" spans="5:11" x14ac:dyDescent="0.25">
      <c r="E901" s="107">
        <v>2004</v>
      </c>
      <c r="F901" s="107" t="s">
        <v>218</v>
      </c>
      <c r="G901" s="107" t="s">
        <v>28</v>
      </c>
      <c r="H901" s="107" t="s">
        <v>544</v>
      </c>
      <c r="I901" s="107" t="s">
        <v>9</v>
      </c>
      <c r="J901" s="107" t="s">
        <v>1</v>
      </c>
      <c r="K901" s="108">
        <v>3966.4080000000099</v>
      </c>
    </row>
    <row r="902" spans="5:11" x14ac:dyDescent="0.25">
      <c r="E902" s="109">
        <v>2004</v>
      </c>
      <c r="F902" s="109" t="s">
        <v>211</v>
      </c>
      <c r="G902" s="109" t="s">
        <v>23</v>
      </c>
      <c r="H902" s="109" t="s">
        <v>540</v>
      </c>
      <c r="I902" s="109" t="s">
        <v>24</v>
      </c>
      <c r="J902" s="109" t="s">
        <v>1</v>
      </c>
      <c r="K902" s="110">
        <v>9020.8590000000204</v>
      </c>
    </row>
    <row r="903" spans="5:11" x14ac:dyDescent="0.25">
      <c r="E903" s="107">
        <v>2004</v>
      </c>
      <c r="F903" s="107" t="s">
        <v>211</v>
      </c>
      <c r="G903" s="107" t="s">
        <v>23</v>
      </c>
      <c r="H903" s="107" t="s">
        <v>540</v>
      </c>
      <c r="I903" s="107" t="s">
        <v>24</v>
      </c>
      <c r="J903" s="107" t="s">
        <v>1</v>
      </c>
      <c r="K903" s="108">
        <v>14392.599</v>
      </c>
    </row>
    <row r="904" spans="5:11" x14ac:dyDescent="0.25">
      <c r="E904" s="109">
        <v>2004</v>
      </c>
      <c r="F904" s="109" t="s">
        <v>224</v>
      </c>
      <c r="G904" s="109" t="s">
        <v>32</v>
      </c>
      <c r="H904" s="109" t="s">
        <v>540</v>
      </c>
      <c r="I904" s="109" t="s">
        <v>33</v>
      </c>
      <c r="J904" s="109" t="s">
        <v>1</v>
      </c>
      <c r="K904" s="110">
        <v>1669.6510000000001</v>
      </c>
    </row>
    <row r="905" spans="5:11" x14ac:dyDescent="0.25">
      <c r="E905" s="107">
        <v>2004</v>
      </c>
      <c r="F905" s="107" t="s">
        <v>226</v>
      </c>
      <c r="G905" s="107" t="s">
        <v>34</v>
      </c>
      <c r="H905" s="107" t="s">
        <v>540</v>
      </c>
      <c r="I905" s="107" t="s">
        <v>925</v>
      </c>
      <c r="J905" s="107" t="s">
        <v>554</v>
      </c>
      <c r="K905" s="108">
        <v>470.56799999999998</v>
      </c>
    </row>
    <row r="906" spans="5:11" x14ac:dyDescent="0.25">
      <c r="E906" s="109">
        <v>2001</v>
      </c>
      <c r="F906" s="109" t="s">
        <v>288</v>
      </c>
      <c r="G906" s="109" t="s">
        <v>57</v>
      </c>
      <c r="H906" s="109" t="s">
        <v>540</v>
      </c>
      <c r="I906" s="109" t="s">
        <v>47</v>
      </c>
      <c r="J906" s="109" t="s">
        <v>725</v>
      </c>
      <c r="K906" s="110">
        <v>12837.282999999899</v>
      </c>
    </row>
    <row r="907" spans="5:11" x14ac:dyDescent="0.25">
      <c r="E907" s="107">
        <v>2001</v>
      </c>
      <c r="F907" s="107" t="s">
        <v>295</v>
      </c>
      <c r="G907" s="107" t="s">
        <v>59</v>
      </c>
      <c r="H907" s="107" t="s">
        <v>540</v>
      </c>
      <c r="I907" s="107" t="s">
        <v>60</v>
      </c>
      <c r="J907" s="107" t="s">
        <v>1</v>
      </c>
      <c r="K907" s="108">
        <v>447.84399999999999</v>
      </c>
    </row>
    <row r="908" spans="5:11" x14ac:dyDescent="0.25">
      <c r="E908" s="109">
        <v>2001</v>
      </c>
      <c r="F908" s="109" t="s">
        <v>295</v>
      </c>
      <c r="G908" s="109" t="s">
        <v>59</v>
      </c>
      <c r="H908" s="109" t="s">
        <v>540</v>
      </c>
      <c r="I908" s="109" t="s">
        <v>60</v>
      </c>
      <c r="J908" s="109" t="s">
        <v>725</v>
      </c>
      <c r="K908" s="110">
        <v>447.84399999999999</v>
      </c>
    </row>
    <row r="909" spans="5:11" x14ac:dyDescent="0.25">
      <c r="E909" s="107">
        <v>2001</v>
      </c>
      <c r="F909" s="107" t="s">
        <v>304</v>
      </c>
      <c r="G909" s="107" t="s">
        <v>63</v>
      </c>
      <c r="H909" s="107" t="s">
        <v>12</v>
      </c>
      <c r="I909" s="107" t="s">
        <v>12</v>
      </c>
      <c r="J909" s="107" t="s">
        <v>1</v>
      </c>
      <c r="K909" s="108">
        <v>980.15700000000095</v>
      </c>
    </row>
    <row r="910" spans="5:11" x14ac:dyDescent="0.25">
      <c r="E910" s="109">
        <v>2002</v>
      </c>
      <c r="F910" s="109" t="s">
        <v>280</v>
      </c>
      <c r="G910" s="109" t="s">
        <v>281</v>
      </c>
      <c r="H910" s="109" t="s">
        <v>540</v>
      </c>
      <c r="I910" s="109" t="s">
        <v>33</v>
      </c>
      <c r="J910" s="109" t="s">
        <v>725</v>
      </c>
      <c r="K910" s="110">
        <v>583.72</v>
      </c>
    </row>
    <row r="911" spans="5:11" x14ac:dyDescent="0.25">
      <c r="E911" s="107">
        <v>2002</v>
      </c>
      <c r="F911" s="107" t="s">
        <v>187</v>
      </c>
      <c r="G911" s="107" t="s">
        <v>8</v>
      </c>
      <c r="H911" s="107" t="s">
        <v>544</v>
      </c>
      <c r="I911" s="107" t="s">
        <v>9</v>
      </c>
      <c r="J911" s="107" t="s">
        <v>554</v>
      </c>
      <c r="K911" s="108">
        <v>1980.2449999999999</v>
      </c>
    </row>
    <row r="912" spans="5:11" x14ac:dyDescent="0.25">
      <c r="E912" s="109">
        <v>2002</v>
      </c>
      <c r="F912" s="109" t="s">
        <v>325</v>
      </c>
      <c r="G912" s="109" t="s">
        <v>73</v>
      </c>
      <c r="H912" s="109" t="s">
        <v>542</v>
      </c>
      <c r="I912" s="109" t="s">
        <v>16</v>
      </c>
      <c r="J912" s="109" t="s">
        <v>554</v>
      </c>
      <c r="K912" s="110">
        <v>0</v>
      </c>
    </row>
    <row r="913" spans="5:11" x14ac:dyDescent="0.25">
      <c r="E913" s="107">
        <v>2002</v>
      </c>
      <c r="F913" s="107" t="s">
        <v>331</v>
      </c>
      <c r="G913" s="107" t="s">
        <v>76</v>
      </c>
      <c r="H913" s="107" t="s">
        <v>540</v>
      </c>
      <c r="I913" s="107" t="s">
        <v>60</v>
      </c>
      <c r="J913" s="107" t="s">
        <v>1</v>
      </c>
      <c r="K913" s="108">
        <v>0</v>
      </c>
    </row>
    <row r="914" spans="5:11" x14ac:dyDescent="0.25">
      <c r="E914" s="109">
        <v>2002</v>
      </c>
      <c r="F914" s="109" t="s">
        <v>331</v>
      </c>
      <c r="G914" s="109" t="s">
        <v>76</v>
      </c>
      <c r="H914" s="109" t="s">
        <v>540</v>
      </c>
      <c r="I914" s="109" t="s">
        <v>60</v>
      </c>
      <c r="J914" s="109" t="s">
        <v>725</v>
      </c>
      <c r="K914" s="110">
        <v>0</v>
      </c>
    </row>
    <row r="915" spans="5:11" x14ac:dyDescent="0.25">
      <c r="E915" s="107">
        <v>2002</v>
      </c>
      <c r="F915" s="107" t="s">
        <v>195</v>
      </c>
      <c r="G915" s="107" t="s">
        <v>15</v>
      </c>
      <c r="H915" s="107" t="s">
        <v>540</v>
      </c>
      <c r="I915" s="107" t="s">
        <v>16</v>
      </c>
      <c r="J915" s="107" t="s">
        <v>1</v>
      </c>
      <c r="K915" s="108">
        <v>1049.0129999999999</v>
      </c>
    </row>
    <row r="916" spans="5:11" x14ac:dyDescent="0.25">
      <c r="E916" s="109">
        <v>2002</v>
      </c>
      <c r="F916" s="109" t="s">
        <v>444</v>
      </c>
      <c r="G916" s="109" t="s">
        <v>125</v>
      </c>
      <c r="H916" s="109" t="s">
        <v>542</v>
      </c>
      <c r="I916" s="109" t="s">
        <v>26</v>
      </c>
      <c r="J916" s="109" t="s">
        <v>554</v>
      </c>
      <c r="K916" s="110">
        <v>0</v>
      </c>
    </row>
    <row r="917" spans="5:11" x14ac:dyDescent="0.25">
      <c r="E917" s="107">
        <v>2002</v>
      </c>
      <c r="F917" s="107" t="s">
        <v>207</v>
      </c>
      <c r="G917" s="107" t="s">
        <v>20</v>
      </c>
      <c r="H917" s="107" t="s">
        <v>540</v>
      </c>
      <c r="I917" s="107" t="s">
        <v>21</v>
      </c>
      <c r="J917" s="107" t="s">
        <v>554</v>
      </c>
      <c r="K917" s="108">
        <v>12769.076999999999</v>
      </c>
    </row>
    <row r="918" spans="5:11" x14ac:dyDescent="0.25">
      <c r="E918" s="109">
        <v>2002</v>
      </c>
      <c r="F918" s="109" t="s">
        <v>213</v>
      </c>
      <c r="G918" s="109" t="s">
        <v>25</v>
      </c>
      <c r="H918" s="109" t="s">
        <v>542</v>
      </c>
      <c r="I918" s="109" t="s">
        <v>26</v>
      </c>
      <c r="J918" s="109" t="s">
        <v>1</v>
      </c>
      <c r="K918" s="110">
        <v>201.47399999999999</v>
      </c>
    </row>
    <row r="919" spans="5:11" x14ac:dyDescent="0.25">
      <c r="E919" s="107">
        <v>2002</v>
      </c>
      <c r="F919" s="107" t="s">
        <v>213</v>
      </c>
      <c r="G919" s="107" t="s">
        <v>25</v>
      </c>
      <c r="H919" s="107" t="s">
        <v>542</v>
      </c>
      <c r="I919" s="107" t="s">
        <v>26</v>
      </c>
      <c r="J919" s="107" t="s">
        <v>725</v>
      </c>
      <c r="K919" s="108">
        <v>201.47399999999999</v>
      </c>
    </row>
    <row r="920" spans="5:11" x14ac:dyDescent="0.25">
      <c r="E920" s="109">
        <v>2002</v>
      </c>
      <c r="F920" s="109" t="s">
        <v>215</v>
      </c>
      <c r="G920" s="109" t="s">
        <v>216</v>
      </c>
      <c r="H920" s="109" t="s">
        <v>540</v>
      </c>
      <c r="I920" s="109" t="s">
        <v>27</v>
      </c>
      <c r="J920" s="109" t="s">
        <v>1</v>
      </c>
      <c r="K920" s="110">
        <v>693.69299999999998</v>
      </c>
    </row>
    <row r="921" spans="5:11" x14ac:dyDescent="0.25">
      <c r="E921" s="107">
        <v>2002</v>
      </c>
      <c r="F921" s="107" t="s">
        <v>218</v>
      </c>
      <c r="G921" s="107" t="s">
        <v>28</v>
      </c>
      <c r="H921" s="107" t="s">
        <v>544</v>
      </c>
      <c r="I921" s="107" t="s">
        <v>9</v>
      </c>
      <c r="J921" s="107" t="s">
        <v>1</v>
      </c>
      <c r="K921" s="108">
        <v>37336.703999999998</v>
      </c>
    </row>
    <row r="922" spans="5:11" x14ac:dyDescent="0.25">
      <c r="E922" s="109">
        <v>2002</v>
      </c>
      <c r="F922" s="109" t="s">
        <v>380</v>
      </c>
      <c r="G922" s="109" t="s">
        <v>99</v>
      </c>
      <c r="H922" s="109" t="s">
        <v>544</v>
      </c>
      <c r="I922" s="109" t="s">
        <v>9</v>
      </c>
      <c r="J922" s="109" t="s">
        <v>554</v>
      </c>
      <c r="K922" s="110">
        <v>0</v>
      </c>
    </row>
    <row r="923" spans="5:11" x14ac:dyDescent="0.25">
      <c r="E923" s="107">
        <v>2002</v>
      </c>
      <c r="F923" s="107" t="s">
        <v>224</v>
      </c>
      <c r="G923" s="107" t="s">
        <v>32</v>
      </c>
      <c r="H923" s="107" t="s">
        <v>540</v>
      </c>
      <c r="I923" s="107" t="s">
        <v>33</v>
      </c>
      <c r="J923" s="107" t="s">
        <v>1</v>
      </c>
      <c r="K923" s="108">
        <v>1811.7360000000001</v>
      </c>
    </row>
    <row r="924" spans="5:11" x14ac:dyDescent="0.25">
      <c r="E924" s="109">
        <v>2002</v>
      </c>
      <c r="F924" s="109" t="s">
        <v>222</v>
      </c>
      <c r="G924" s="109" t="s">
        <v>31</v>
      </c>
      <c r="H924" s="109" t="s">
        <v>544</v>
      </c>
      <c r="I924" s="109" t="s">
        <v>17</v>
      </c>
      <c r="J924" s="109" t="s">
        <v>554</v>
      </c>
      <c r="K924" s="110">
        <v>3.6179999999999999</v>
      </c>
    </row>
    <row r="925" spans="5:11" x14ac:dyDescent="0.25">
      <c r="E925" s="107">
        <v>2002</v>
      </c>
      <c r="F925" s="107" t="s">
        <v>936</v>
      </c>
      <c r="G925" s="107" t="s">
        <v>937</v>
      </c>
      <c r="H925" s="107" t="s">
        <v>542</v>
      </c>
      <c r="I925" s="107" t="s">
        <v>16</v>
      </c>
      <c r="J925" s="107" t="s">
        <v>554</v>
      </c>
      <c r="K925" s="108">
        <v>0</v>
      </c>
    </row>
    <row r="926" spans="5:11" x14ac:dyDescent="0.25">
      <c r="E926" s="109">
        <v>2002</v>
      </c>
      <c r="F926" s="109" t="s">
        <v>236</v>
      </c>
      <c r="G926" s="109" t="s">
        <v>36</v>
      </c>
      <c r="H926" s="109" t="s">
        <v>542</v>
      </c>
      <c r="I926" s="109" t="s">
        <v>26</v>
      </c>
      <c r="J926" s="109" t="s">
        <v>1</v>
      </c>
      <c r="K926" s="110">
        <v>1544.2380000000001</v>
      </c>
    </row>
    <row r="927" spans="5:11" x14ac:dyDescent="0.25">
      <c r="E927" s="107">
        <v>2002</v>
      </c>
      <c r="F927" s="107" t="s">
        <v>228</v>
      </c>
      <c r="G927" s="107" t="s">
        <v>229</v>
      </c>
      <c r="H927" s="107" t="s">
        <v>540</v>
      </c>
      <c r="I927" s="107" t="s">
        <v>33</v>
      </c>
      <c r="J927" s="107" t="s">
        <v>1</v>
      </c>
      <c r="K927" s="108">
        <v>15939.357</v>
      </c>
    </row>
    <row r="928" spans="5:11" x14ac:dyDescent="0.25">
      <c r="E928" s="109">
        <v>2002</v>
      </c>
      <c r="F928" s="109" t="s">
        <v>228</v>
      </c>
      <c r="G928" s="109" t="s">
        <v>229</v>
      </c>
      <c r="H928" s="109" t="s">
        <v>540</v>
      </c>
      <c r="I928" s="109" t="s">
        <v>33</v>
      </c>
      <c r="J928" s="109" t="s">
        <v>725</v>
      </c>
      <c r="K928" s="110">
        <v>15939.357</v>
      </c>
    </row>
    <row r="929" spans="5:11" x14ac:dyDescent="0.25">
      <c r="E929" s="107">
        <v>2002</v>
      </c>
      <c r="F929" s="107" t="s">
        <v>399</v>
      </c>
      <c r="G929" s="107" t="s">
        <v>104</v>
      </c>
      <c r="H929" s="107" t="s">
        <v>544</v>
      </c>
      <c r="I929" s="107" t="s">
        <v>9</v>
      </c>
      <c r="J929" s="107" t="s">
        <v>554</v>
      </c>
      <c r="K929" s="108">
        <v>0</v>
      </c>
    </row>
    <row r="930" spans="5:11" x14ac:dyDescent="0.25">
      <c r="E930" s="109">
        <v>2002</v>
      </c>
      <c r="F930" s="109" t="s">
        <v>241</v>
      </c>
      <c r="G930" s="109" t="s">
        <v>37</v>
      </c>
      <c r="H930" s="109" t="s">
        <v>540</v>
      </c>
      <c r="I930" s="109" t="s">
        <v>24</v>
      </c>
      <c r="J930" s="109" t="s">
        <v>1</v>
      </c>
      <c r="K930" s="110">
        <v>909.61599999999999</v>
      </c>
    </row>
    <row r="931" spans="5:11" x14ac:dyDescent="0.25">
      <c r="E931" s="107">
        <v>2002</v>
      </c>
      <c r="F931" s="107" t="s">
        <v>241</v>
      </c>
      <c r="G931" s="107" t="s">
        <v>37</v>
      </c>
      <c r="H931" s="107" t="s">
        <v>540</v>
      </c>
      <c r="I931" s="107" t="s">
        <v>24</v>
      </c>
      <c r="J931" s="107" t="s">
        <v>725</v>
      </c>
      <c r="K931" s="108">
        <v>909.61599999999999</v>
      </c>
    </row>
    <row r="932" spans="5:11" x14ac:dyDescent="0.25">
      <c r="E932" s="109">
        <v>2002</v>
      </c>
      <c r="F932" s="109" t="s">
        <v>407</v>
      </c>
      <c r="G932" s="109" t="s">
        <v>408</v>
      </c>
      <c r="H932" s="109" t="s">
        <v>540</v>
      </c>
      <c r="I932" s="109" t="s">
        <v>925</v>
      </c>
      <c r="J932" s="109" t="s">
        <v>1</v>
      </c>
      <c r="K932" s="110">
        <v>0</v>
      </c>
    </row>
    <row r="933" spans="5:11" x14ac:dyDescent="0.25">
      <c r="E933" s="107">
        <v>2002</v>
      </c>
      <c r="F933" s="107" t="s">
        <v>407</v>
      </c>
      <c r="G933" s="107" t="s">
        <v>408</v>
      </c>
      <c r="H933" s="107" t="s">
        <v>540</v>
      </c>
      <c r="I933" s="107" t="s">
        <v>925</v>
      </c>
      <c r="J933" s="107" t="s">
        <v>725</v>
      </c>
      <c r="K933" s="108">
        <v>0</v>
      </c>
    </row>
    <row r="934" spans="5:11" x14ac:dyDescent="0.25">
      <c r="E934" s="109">
        <v>2002</v>
      </c>
      <c r="F934" s="109" t="s">
        <v>243</v>
      </c>
      <c r="G934" s="109" t="s">
        <v>926</v>
      </c>
      <c r="H934" s="109" t="s">
        <v>12</v>
      </c>
      <c r="I934" s="109" t="s">
        <v>12</v>
      </c>
      <c r="J934" s="109" t="s">
        <v>554</v>
      </c>
      <c r="K934" s="110">
        <v>1053.604</v>
      </c>
    </row>
    <row r="935" spans="5:11" x14ac:dyDescent="0.25">
      <c r="E935" s="107">
        <v>2002</v>
      </c>
      <c r="F935" s="107" t="s">
        <v>245</v>
      </c>
      <c r="G935" s="107" t="s">
        <v>39</v>
      </c>
      <c r="H935" s="107" t="s">
        <v>12</v>
      </c>
      <c r="I935" s="107" t="s">
        <v>12</v>
      </c>
      <c r="J935" s="107" t="s">
        <v>1</v>
      </c>
      <c r="K935" s="108">
        <v>2212.058</v>
      </c>
    </row>
    <row r="936" spans="5:11" x14ac:dyDescent="0.25">
      <c r="E936" s="109">
        <v>2002</v>
      </c>
      <c r="F936" s="109" t="s">
        <v>254</v>
      </c>
      <c r="G936" s="109" t="s">
        <v>42</v>
      </c>
      <c r="H936" s="109" t="s">
        <v>12</v>
      </c>
      <c r="I936" s="109" t="s">
        <v>12</v>
      </c>
      <c r="J936" s="109" t="s">
        <v>1</v>
      </c>
      <c r="K936" s="110">
        <v>1022.332</v>
      </c>
    </row>
    <row r="937" spans="5:11" x14ac:dyDescent="0.25">
      <c r="E937" s="107">
        <v>2003</v>
      </c>
      <c r="F937" s="107" t="s">
        <v>360</v>
      </c>
      <c r="G937" s="107" t="s">
        <v>89</v>
      </c>
      <c r="H937" s="107" t="s">
        <v>540</v>
      </c>
      <c r="I937" s="107" t="s">
        <v>47</v>
      </c>
      <c r="J937" s="107" t="s">
        <v>1</v>
      </c>
      <c r="K937" s="108">
        <v>0</v>
      </c>
    </row>
    <row r="938" spans="5:11" x14ac:dyDescent="0.25">
      <c r="E938" s="109">
        <v>2003</v>
      </c>
      <c r="F938" s="109" t="s">
        <v>207</v>
      </c>
      <c r="G938" s="109" t="s">
        <v>20</v>
      </c>
      <c r="H938" s="109" t="s">
        <v>540</v>
      </c>
      <c r="I938" s="109" t="s">
        <v>21</v>
      </c>
      <c r="J938" s="109" t="s">
        <v>725</v>
      </c>
      <c r="K938" s="110">
        <v>6739.1080000000002</v>
      </c>
    </row>
    <row r="939" spans="5:11" x14ac:dyDescent="0.25">
      <c r="E939" s="107">
        <v>2003</v>
      </c>
      <c r="F939" s="107" t="s">
        <v>376</v>
      </c>
      <c r="G939" s="107" t="s">
        <v>97</v>
      </c>
      <c r="H939" s="107" t="s">
        <v>540</v>
      </c>
      <c r="I939" s="107" t="s">
        <v>21</v>
      </c>
      <c r="J939" s="107" t="s">
        <v>1</v>
      </c>
      <c r="K939" s="108">
        <v>0</v>
      </c>
    </row>
    <row r="940" spans="5:11" x14ac:dyDescent="0.25">
      <c r="E940" s="109">
        <v>2003</v>
      </c>
      <c r="F940" s="109" t="s">
        <v>224</v>
      </c>
      <c r="G940" s="109" t="s">
        <v>32</v>
      </c>
      <c r="H940" s="109" t="s">
        <v>540</v>
      </c>
      <c r="I940" s="109" t="s">
        <v>33</v>
      </c>
      <c r="J940" s="109" t="s">
        <v>725</v>
      </c>
      <c r="K940" s="110">
        <v>426.69499999999999</v>
      </c>
    </row>
    <row r="941" spans="5:11" x14ac:dyDescent="0.25">
      <c r="E941" s="107">
        <v>2003</v>
      </c>
      <c r="F941" s="107" t="s">
        <v>226</v>
      </c>
      <c r="G941" s="107" t="s">
        <v>34</v>
      </c>
      <c r="H941" s="107" t="s">
        <v>540</v>
      </c>
      <c r="I941" s="107" t="s">
        <v>925</v>
      </c>
      <c r="J941" s="107" t="s">
        <v>554</v>
      </c>
      <c r="K941" s="108">
        <v>565.64599999999996</v>
      </c>
    </row>
    <row r="942" spans="5:11" x14ac:dyDescent="0.25">
      <c r="E942" s="109">
        <v>2003</v>
      </c>
      <c r="F942" s="109" t="s">
        <v>234</v>
      </c>
      <c r="G942" s="109" t="s">
        <v>35</v>
      </c>
      <c r="H942" s="109" t="s">
        <v>540</v>
      </c>
      <c r="I942" s="109" t="s">
        <v>27</v>
      </c>
      <c r="J942" s="109" t="s">
        <v>725</v>
      </c>
      <c r="K942" s="110">
        <v>2037.2270000000001</v>
      </c>
    </row>
    <row r="943" spans="5:11" x14ac:dyDescent="0.25">
      <c r="E943" s="107">
        <v>2003</v>
      </c>
      <c r="F943" s="107" t="s">
        <v>245</v>
      </c>
      <c r="G943" s="107" t="s">
        <v>39</v>
      </c>
      <c r="H943" s="107" t="s">
        <v>12</v>
      </c>
      <c r="I943" s="107" t="s">
        <v>12</v>
      </c>
      <c r="J943" s="107" t="s">
        <v>1</v>
      </c>
      <c r="K943" s="108">
        <v>2024.71</v>
      </c>
    </row>
    <row r="944" spans="5:11" x14ac:dyDescent="0.25">
      <c r="E944" s="109">
        <v>2003</v>
      </c>
      <c r="F944" s="109" t="s">
        <v>258</v>
      </c>
      <c r="G944" s="109" t="s">
        <v>44</v>
      </c>
      <c r="H944" s="109" t="s">
        <v>540</v>
      </c>
      <c r="I944" s="109" t="s">
        <v>21</v>
      </c>
      <c r="J944" s="109" t="s">
        <v>554</v>
      </c>
      <c r="K944" s="110">
        <v>13330.852000000101</v>
      </c>
    </row>
    <row r="945" spans="5:11" x14ac:dyDescent="0.25">
      <c r="E945" s="107">
        <v>2003</v>
      </c>
      <c r="F945" s="107" t="s">
        <v>299</v>
      </c>
      <c r="G945" s="107" t="s">
        <v>300</v>
      </c>
      <c r="H945" s="107" t="s">
        <v>540</v>
      </c>
      <c r="I945" s="107" t="s">
        <v>60</v>
      </c>
      <c r="J945" s="107" t="s">
        <v>725</v>
      </c>
      <c r="K945" s="108">
        <v>35590.5559999998</v>
      </c>
    </row>
    <row r="946" spans="5:11" x14ac:dyDescent="0.25">
      <c r="E946" s="109">
        <v>2003</v>
      </c>
      <c r="F946" s="109" t="s">
        <v>256</v>
      </c>
      <c r="G946" s="109" t="s">
        <v>43</v>
      </c>
      <c r="H946" s="109" t="s">
        <v>540</v>
      </c>
      <c r="I946" s="109" t="s">
        <v>27</v>
      </c>
      <c r="J946" s="109" t="s">
        <v>725</v>
      </c>
      <c r="K946" s="110">
        <v>3355.6309999999999</v>
      </c>
    </row>
    <row r="947" spans="5:11" x14ac:dyDescent="0.25">
      <c r="E947" s="107">
        <v>2003</v>
      </c>
      <c r="F947" s="107" t="s">
        <v>442</v>
      </c>
      <c r="G947" s="107" t="s">
        <v>124</v>
      </c>
      <c r="H947" s="107" t="s">
        <v>544</v>
      </c>
      <c r="I947" s="107" t="s">
        <v>9</v>
      </c>
      <c r="J947" s="107" t="s">
        <v>725</v>
      </c>
      <c r="K947" s="108">
        <v>0</v>
      </c>
    </row>
    <row r="948" spans="5:11" x14ac:dyDescent="0.25">
      <c r="E948" s="109">
        <v>2003</v>
      </c>
      <c r="F948" s="109" t="s">
        <v>264</v>
      </c>
      <c r="G948" s="109" t="s">
        <v>48</v>
      </c>
      <c r="H948" s="109" t="s">
        <v>542</v>
      </c>
      <c r="I948" s="109" t="s">
        <v>16</v>
      </c>
      <c r="J948" s="109" t="s">
        <v>554</v>
      </c>
      <c r="K948" s="110">
        <v>1811.1569999999999</v>
      </c>
    </row>
    <row r="949" spans="5:11" x14ac:dyDescent="0.25">
      <c r="E949" s="107">
        <v>2003</v>
      </c>
      <c r="F949" s="107" t="s">
        <v>286</v>
      </c>
      <c r="G949" s="107" t="s">
        <v>56</v>
      </c>
      <c r="H949" s="107" t="s">
        <v>540</v>
      </c>
      <c r="I949" s="107" t="s">
        <v>47</v>
      </c>
      <c r="J949" s="107" t="s">
        <v>554</v>
      </c>
      <c r="K949" s="108">
        <v>1549.056</v>
      </c>
    </row>
    <row r="950" spans="5:11" x14ac:dyDescent="0.25">
      <c r="E950" s="109">
        <v>2003</v>
      </c>
      <c r="F950" s="109" t="s">
        <v>288</v>
      </c>
      <c r="G950" s="109" t="s">
        <v>57</v>
      </c>
      <c r="H950" s="109" t="s">
        <v>540</v>
      </c>
      <c r="I950" s="109" t="s">
        <v>47</v>
      </c>
      <c r="J950" s="109" t="s">
        <v>1</v>
      </c>
      <c r="K950" s="110">
        <v>12858.588</v>
      </c>
    </row>
    <row r="951" spans="5:11" x14ac:dyDescent="0.25">
      <c r="E951" s="107">
        <v>2003</v>
      </c>
      <c r="F951" s="107" t="s">
        <v>293</v>
      </c>
      <c r="G951" s="107" t="s">
        <v>58</v>
      </c>
      <c r="H951" s="107" t="s">
        <v>544</v>
      </c>
      <c r="I951" s="107" t="s">
        <v>9</v>
      </c>
      <c r="J951" s="107" t="s">
        <v>554</v>
      </c>
      <c r="K951" s="108">
        <v>6000.2460000000001</v>
      </c>
    </row>
    <row r="952" spans="5:11" x14ac:dyDescent="0.25">
      <c r="E952" s="109">
        <v>2003</v>
      </c>
      <c r="F952" s="109" t="s">
        <v>295</v>
      </c>
      <c r="G952" s="109" t="s">
        <v>59</v>
      </c>
      <c r="H952" s="109" t="s">
        <v>540</v>
      </c>
      <c r="I952" s="109" t="s">
        <v>60</v>
      </c>
      <c r="J952" s="109" t="s">
        <v>725</v>
      </c>
      <c r="K952" s="110">
        <v>489.827</v>
      </c>
    </row>
    <row r="953" spans="5:11" x14ac:dyDescent="0.25">
      <c r="E953" s="107">
        <v>2003</v>
      </c>
      <c r="F953" s="107" t="s">
        <v>506</v>
      </c>
      <c r="G953" s="107" t="s">
        <v>153</v>
      </c>
      <c r="H953" s="107" t="s">
        <v>544</v>
      </c>
      <c r="I953" s="107" t="s">
        <v>17</v>
      </c>
      <c r="J953" s="107" t="s">
        <v>554</v>
      </c>
      <c r="K953" s="108">
        <v>0</v>
      </c>
    </row>
    <row r="954" spans="5:11" x14ac:dyDescent="0.25">
      <c r="E954" s="109">
        <v>2004</v>
      </c>
      <c r="F954" s="109" t="s">
        <v>283</v>
      </c>
      <c r="G954" s="109" t="s">
        <v>284</v>
      </c>
      <c r="H954" s="109" t="s">
        <v>540</v>
      </c>
      <c r="I954" s="109" t="s">
        <v>33</v>
      </c>
      <c r="J954" s="109" t="s">
        <v>1</v>
      </c>
      <c r="K954" s="110">
        <v>184.73099999999999</v>
      </c>
    </row>
    <row r="955" spans="5:11" x14ac:dyDescent="0.25">
      <c r="E955" s="107">
        <v>2004</v>
      </c>
      <c r="F955" s="107" t="s">
        <v>190</v>
      </c>
      <c r="G955" s="107" t="s">
        <v>11</v>
      </c>
      <c r="H955" s="107" t="s">
        <v>12</v>
      </c>
      <c r="I955" s="107" t="s">
        <v>12</v>
      </c>
      <c r="J955" s="107" t="s">
        <v>725</v>
      </c>
      <c r="K955" s="108">
        <v>3691.3609999999999</v>
      </c>
    </row>
    <row r="956" spans="5:11" x14ac:dyDescent="0.25">
      <c r="E956" s="109">
        <v>2004</v>
      </c>
      <c r="F956" s="109" t="s">
        <v>192</v>
      </c>
      <c r="G956" s="109" t="s">
        <v>14</v>
      </c>
      <c r="H956" s="109" t="s">
        <v>540</v>
      </c>
      <c r="I956" s="109" t="s">
        <v>925</v>
      </c>
      <c r="J956" s="109" t="s">
        <v>725</v>
      </c>
      <c r="K956" s="110">
        <v>152.74199999999999</v>
      </c>
    </row>
    <row r="957" spans="5:11" x14ac:dyDescent="0.25">
      <c r="E957" s="107">
        <v>2004</v>
      </c>
      <c r="F957" s="107" t="s">
        <v>197</v>
      </c>
      <c r="G957" s="107" t="s">
        <v>198</v>
      </c>
      <c r="H957" s="107" t="s">
        <v>544</v>
      </c>
      <c r="I957" s="107" t="s">
        <v>17</v>
      </c>
      <c r="J957" s="107" t="s">
        <v>1</v>
      </c>
      <c r="K957" s="108">
        <v>1578.575</v>
      </c>
    </row>
    <row r="958" spans="5:11" x14ac:dyDescent="0.25">
      <c r="E958" s="109">
        <v>2004</v>
      </c>
      <c r="F958" s="109" t="s">
        <v>215</v>
      </c>
      <c r="G958" s="109" t="s">
        <v>216</v>
      </c>
      <c r="H958" s="109" t="s">
        <v>540</v>
      </c>
      <c r="I958" s="109" t="s">
        <v>27</v>
      </c>
      <c r="J958" s="109" t="s">
        <v>1</v>
      </c>
      <c r="K958" s="110">
        <v>816.37400000000002</v>
      </c>
    </row>
    <row r="959" spans="5:11" x14ac:dyDescent="0.25">
      <c r="E959" s="107">
        <v>2004</v>
      </c>
      <c r="F959" s="107" t="s">
        <v>215</v>
      </c>
      <c r="G959" s="107" t="s">
        <v>216</v>
      </c>
      <c r="H959" s="107" t="s">
        <v>540</v>
      </c>
      <c r="I959" s="107" t="s">
        <v>27</v>
      </c>
      <c r="J959" s="107" t="s">
        <v>554</v>
      </c>
      <c r="K959" s="108">
        <v>845.51700000000005</v>
      </c>
    </row>
    <row r="960" spans="5:11" x14ac:dyDescent="0.25">
      <c r="E960" s="109">
        <v>2004</v>
      </c>
      <c r="F960" s="109" t="s">
        <v>234</v>
      </c>
      <c r="G960" s="109" t="s">
        <v>35</v>
      </c>
      <c r="H960" s="109" t="s">
        <v>540</v>
      </c>
      <c r="I960" s="109" t="s">
        <v>27</v>
      </c>
      <c r="J960" s="109" t="s">
        <v>725</v>
      </c>
      <c r="K960" s="110">
        <v>1767.2470000000001</v>
      </c>
    </row>
    <row r="961" spans="5:11" x14ac:dyDescent="0.25">
      <c r="E961" s="107">
        <v>2004</v>
      </c>
      <c r="F961" s="107" t="s">
        <v>241</v>
      </c>
      <c r="G961" s="107" t="s">
        <v>37</v>
      </c>
      <c r="H961" s="107" t="s">
        <v>540</v>
      </c>
      <c r="I961" s="107" t="s">
        <v>24</v>
      </c>
      <c r="J961" s="107" t="s">
        <v>1</v>
      </c>
      <c r="K961" s="108">
        <v>952.56399999999996</v>
      </c>
    </row>
    <row r="962" spans="5:11" x14ac:dyDescent="0.25">
      <c r="E962" s="109">
        <v>2004</v>
      </c>
      <c r="F962" s="109" t="s">
        <v>266</v>
      </c>
      <c r="G962" s="109" t="s">
        <v>49</v>
      </c>
      <c r="H962" s="109" t="s">
        <v>544</v>
      </c>
      <c r="I962" s="109" t="s">
        <v>9</v>
      </c>
      <c r="J962" s="109" t="s">
        <v>554</v>
      </c>
      <c r="K962" s="110">
        <v>6655.7969999999996</v>
      </c>
    </row>
    <row r="963" spans="5:11" x14ac:dyDescent="0.25">
      <c r="E963" s="107">
        <v>2004</v>
      </c>
      <c r="F963" s="107" t="s">
        <v>266</v>
      </c>
      <c r="G963" s="107" t="s">
        <v>49</v>
      </c>
      <c r="H963" s="107" t="s">
        <v>544</v>
      </c>
      <c r="I963" s="107" t="s">
        <v>9</v>
      </c>
      <c r="J963" s="107" t="s">
        <v>725</v>
      </c>
      <c r="K963" s="108">
        <v>11278.031999999999</v>
      </c>
    </row>
    <row r="964" spans="5:11" x14ac:dyDescent="0.25">
      <c r="E964" s="109">
        <v>2004</v>
      </c>
      <c r="F964" s="109" t="s">
        <v>252</v>
      </c>
      <c r="G964" s="109" t="s">
        <v>41</v>
      </c>
      <c r="H964" s="109" t="s">
        <v>540</v>
      </c>
      <c r="I964" s="109" t="s">
        <v>21</v>
      </c>
      <c r="J964" s="109" t="s">
        <v>725</v>
      </c>
      <c r="K964" s="110">
        <v>9350.7020000000794</v>
      </c>
    </row>
    <row r="965" spans="5:11" x14ac:dyDescent="0.25">
      <c r="E965" s="107">
        <v>2004</v>
      </c>
      <c r="F965" s="107" t="s">
        <v>262</v>
      </c>
      <c r="G965" s="107" t="s">
        <v>46</v>
      </c>
      <c r="H965" s="107" t="s">
        <v>540</v>
      </c>
      <c r="I965" s="107" t="s">
        <v>47</v>
      </c>
      <c r="J965" s="107" t="s">
        <v>725</v>
      </c>
      <c r="K965" s="108">
        <v>254.27699999999999</v>
      </c>
    </row>
    <row r="966" spans="5:11" x14ac:dyDescent="0.25">
      <c r="E966" s="109">
        <v>2004</v>
      </c>
      <c r="F966" s="109" t="s">
        <v>270</v>
      </c>
      <c r="G966" s="109" t="s">
        <v>51</v>
      </c>
      <c r="H966" s="109" t="s">
        <v>540</v>
      </c>
      <c r="I966" s="109" t="s">
        <v>30</v>
      </c>
      <c r="J966" s="109" t="s">
        <v>554</v>
      </c>
      <c r="K966" s="110">
        <v>1576.9760000000001</v>
      </c>
    </row>
    <row r="967" spans="5:11" x14ac:dyDescent="0.25">
      <c r="E967" s="107">
        <v>2002</v>
      </c>
      <c r="F967" s="107" t="s">
        <v>420</v>
      </c>
      <c r="G967" s="107" t="s">
        <v>113</v>
      </c>
      <c r="H967" s="107" t="s">
        <v>540</v>
      </c>
      <c r="I967" s="107" t="s">
        <v>47</v>
      </c>
      <c r="J967" s="107" t="s">
        <v>1</v>
      </c>
      <c r="K967" s="108">
        <v>0</v>
      </c>
    </row>
    <row r="968" spans="5:11" x14ac:dyDescent="0.25">
      <c r="E968" s="109">
        <v>2002</v>
      </c>
      <c r="F968" s="109" t="s">
        <v>440</v>
      </c>
      <c r="G968" s="109" t="s">
        <v>123</v>
      </c>
      <c r="H968" s="109" t="s">
        <v>540</v>
      </c>
      <c r="I968" s="109" t="s">
        <v>24</v>
      </c>
      <c r="J968" s="109" t="s">
        <v>554</v>
      </c>
      <c r="K968" s="110">
        <v>0</v>
      </c>
    </row>
    <row r="969" spans="5:11" x14ac:dyDescent="0.25">
      <c r="E969" s="107">
        <v>2002</v>
      </c>
      <c r="F969" s="107" t="s">
        <v>260</v>
      </c>
      <c r="G969" s="107" t="s">
        <v>45</v>
      </c>
      <c r="H969" s="107" t="s">
        <v>542</v>
      </c>
      <c r="I969" s="107" t="s">
        <v>26</v>
      </c>
      <c r="J969" s="107" t="s">
        <v>1</v>
      </c>
      <c r="K969" s="108">
        <v>19691.503000000001</v>
      </c>
    </row>
    <row r="970" spans="5:11" x14ac:dyDescent="0.25">
      <c r="E970" s="109">
        <v>2002</v>
      </c>
      <c r="F970" s="109" t="s">
        <v>442</v>
      </c>
      <c r="G970" s="109" t="s">
        <v>124</v>
      </c>
      <c r="H970" s="109" t="s">
        <v>544</v>
      </c>
      <c r="I970" s="109" t="s">
        <v>9</v>
      </c>
      <c r="J970" s="109" t="s">
        <v>554</v>
      </c>
      <c r="K970" s="110">
        <v>0</v>
      </c>
    </row>
    <row r="971" spans="5:11" x14ac:dyDescent="0.25">
      <c r="E971" s="107">
        <v>2002</v>
      </c>
      <c r="F971" s="107" t="s">
        <v>262</v>
      </c>
      <c r="G971" s="107" t="s">
        <v>46</v>
      </c>
      <c r="H971" s="107" t="s">
        <v>540</v>
      </c>
      <c r="I971" s="107" t="s">
        <v>47</v>
      </c>
      <c r="J971" s="107" t="s">
        <v>1</v>
      </c>
      <c r="K971" s="108">
        <v>657.01700000000005</v>
      </c>
    </row>
    <row r="972" spans="5:11" x14ac:dyDescent="0.25">
      <c r="E972" s="109">
        <v>2002</v>
      </c>
      <c r="F972" s="109" t="s">
        <v>262</v>
      </c>
      <c r="G972" s="109" t="s">
        <v>46</v>
      </c>
      <c r="H972" s="109" t="s">
        <v>540</v>
      </c>
      <c r="I972" s="109" t="s">
        <v>47</v>
      </c>
      <c r="J972" s="109" t="s">
        <v>725</v>
      </c>
      <c r="K972" s="110">
        <v>205.60499999999999</v>
      </c>
    </row>
    <row r="973" spans="5:11" x14ac:dyDescent="0.25">
      <c r="E973" s="107">
        <v>2002</v>
      </c>
      <c r="F973" s="107" t="s">
        <v>264</v>
      </c>
      <c r="G973" s="107" t="s">
        <v>48</v>
      </c>
      <c r="H973" s="107" t="s">
        <v>542</v>
      </c>
      <c r="I973" s="107" t="s">
        <v>16</v>
      </c>
      <c r="J973" s="107" t="s">
        <v>1</v>
      </c>
      <c r="K973" s="108">
        <v>2369.63</v>
      </c>
    </row>
    <row r="974" spans="5:11" x14ac:dyDescent="0.25">
      <c r="E974" s="109">
        <v>2002</v>
      </c>
      <c r="F974" s="109" t="s">
        <v>276</v>
      </c>
      <c r="G974" s="109" t="s">
        <v>54</v>
      </c>
      <c r="H974" s="109" t="s">
        <v>540</v>
      </c>
      <c r="I974" s="109" t="s">
        <v>47</v>
      </c>
      <c r="J974" s="109" t="s">
        <v>1</v>
      </c>
      <c r="K974" s="110">
        <v>1631.1020000000001</v>
      </c>
    </row>
    <row r="975" spans="5:11" x14ac:dyDescent="0.25">
      <c r="E975" s="107">
        <v>2002</v>
      </c>
      <c r="F975" s="107" t="s">
        <v>274</v>
      </c>
      <c r="G975" s="107" t="s">
        <v>53</v>
      </c>
      <c r="H975" s="107" t="s">
        <v>542</v>
      </c>
      <c r="I975" s="107" t="s">
        <v>16</v>
      </c>
      <c r="J975" s="107" t="s">
        <v>1</v>
      </c>
      <c r="K975" s="108">
        <v>87</v>
      </c>
    </row>
    <row r="976" spans="5:11" x14ac:dyDescent="0.25">
      <c r="E976" s="109">
        <v>2002</v>
      </c>
      <c r="F976" s="109" t="s">
        <v>278</v>
      </c>
      <c r="G976" s="109" t="s">
        <v>55</v>
      </c>
      <c r="H976" s="109" t="s">
        <v>540</v>
      </c>
      <c r="I976" s="109" t="s">
        <v>21</v>
      </c>
      <c r="J976" s="109" t="s">
        <v>1</v>
      </c>
      <c r="K976" s="110">
        <v>1128.548</v>
      </c>
    </row>
    <row r="977" spans="5:11" x14ac:dyDescent="0.25">
      <c r="E977" s="107">
        <v>2002</v>
      </c>
      <c r="F977" s="107" t="s">
        <v>494</v>
      </c>
      <c r="G977" s="107" t="s">
        <v>147</v>
      </c>
      <c r="H977" s="107" t="s">
        <v>540</v>
      </c>
      <c r="I977" s="107" t="s">
        <v>27</v>
      </c>
      <c r="J977" s="107" t="s">
        <v>1</v>
      </c>
      <c r="K977" s="108">
        <v>0</v>
      </c>
    </row>
    <row r="978" spans="5:11" x14ac:dyDescent="0.25">
      <c r="E978" s="109">
        <v>2002</v>
      </c>
      <c r="F978" s="109" t="s">
        <v>288</v>
      </c>
      <c r="G978" s="109" t="s">
        <v>57</v>
      </c>
      <c r="H978" s="109" t="s">
        <v>540</v>
      </c>
      <c r="I978" s="109" t="s">
        <v>47</v>
      </c>
      <c r="J978" s="109" t="s">
        <v>1</v>
      </c>
      <c r="K978" s="110">
        <v>22347.877</v>
      </c>
    </row>
    <row r="979" spans="5:11" x14ac:dyDescent="0.25">
      <c r="E979" s="107">
        <v>2002</v>
      </c>
      <c r="F979" s="107" t="s">
        <v>490</v>
      </c>
      <c r="G979" s="107" t="s">
        <v>145</v>
      </c>
      <c r="H979" s="107" t="s">
        <v>540</v>
      </c>
      <c r="I979" s="107" t="s">
        <v>16</v>
      </c>
      <c r="J979" s="107" t="s">
        <v>554</v>
      </c>
      <c r="K979" s="108">
        <v>0</v>
      </c>
    </row>
    <row r="980" spans="5:11" x14ac:dyDescent="0.25">
      <c r="E980" s="109">
        <v>2002</v>
      </c>
      <c r="F980" s="109" t="s">
        <v>295</v>
      </c>
      <c r="G980" s="109" t="s">
        <v>59</v>
      </c>
      <c r="H980" s="109" t="s">
        <v>540</v>
      </c>
      <c r="I980" s="109" t="s">
        <v>60</v>
      </c>
      <c r="J980" s="109" t="s">
        <v>1</v>
      </c>
      <c r="K980" s="110">
        <v>537.67200000000003</v>
      </c>
    </row>
    <row r="981" spans="5:11" x14ac:dyDescent="0.25">
      <c r="E981" s="107">
        <v>2002</v>
      </c>
      <c r="F981" s="107" t="s">
        <v>502</v>
      </c>
      <c r="G981" s="107" t="s">
        <v>151</v>
      </c>
      <c r="H981" s="107" t="s">
        <v>540</v>
      </c>
      <c r="I981" s="107" t="s">
        <v>30</v>
      </c>
      <c r="J981" s="107" t="s">
        <v>1</v>
      </c>
      <c r="K981" s="108">
        <v>0</v>
      </c>
    </row>
    <row r="982" spans="5:11" x14ac:dyDescent="0.25">
      <c r="E982" s="109">
        <v>2002</v>
      </c>
      <c r="F982" s="109" t="s">
        <v>506</v>
      </c>
      <c r="G982" s="109" t="s">
        <v>153</v>
      </c>
      <c r="H982" s="109" t="s">
        <v>544</v>
      </c>
      <c r="I982" s="109" t="s">
        <v>17</v>
      </c>
      <c r="J982" s="109" t="s">
        <v>1</v>
      </c>
      <c r="K982" s="110">
        <v>0</v>
      </c>
    </row>
    <row r="983" spans="5:11" x14ac:dyDescent="0.25">
      <c r="E983" s="107">
        <v>2002</v>
      </c>
      <c r="F983" s="107" t="s">
        <v>506</v>
      </c>
      <c r="G983" s="107" t="s">
        <v>153</v>
      </c>
      <c r="H983" s="107" t="s">
        <v>544</v>
      </c>
      <c r="I983" s="107" t="s">
        <v>17</v>
      </c>
      <c r="J983" s="107" t="s">
        <v>725</v>
      </c>
      <c r="K983" s="108">
        <v>0</v>
      </c>
    </row>
    <row r="984" spans="5:11" x14ac:dyDescent="0.25">
      <c r="E984" s="109">
        <v>2002</v>
      </c>
      <c r="F984" s="109" t="s">
        <v>302</v>
      </c>
      <c r="G984" s="109" t="s">
        <v>62</v>
      </c>
      <c r="H984" s="109" t="s">
        <v>540</v>
      </c>
      <c r="I984" s="109" t="s">
        <v>60</v>
      </c>
      <c r="J984" s="109" t="s">
        <v>554</v>
      </c>
      <c r="K984" s="110">
        <v>1612.4349999999999</v>
      </c>
    </row>
    <row r="985" spans="5:11" x14ac:dyDescent="0.25">
      <c r="E985" s="107">
        <v>2002</v>
      </c>
      <c r="F985" s="107" t="s">
        <v>520</v>
      </c>
      <c r="G985" s="107" t="s">
        <v>927</v>
      </c>
      <c r="H985" s="107" t="s">
        <v>540</v>
      </c>
      <c r="I985" s="107" t="s">
        <v>30</v>
      </c>
      <c r="J985" s="107" t="s">
        <v>554</v>
      </c>
      <c r="K985" s="108">
        <v>0</v>
      </c>
    </row>
    <row r="986" spans="5:11" x14ac:dyDescent="0.25">
      <c r="E986" s="109">
        <v>2003</v>
      </c>
      <c r="F986" s="109" t="s">
        <v>314</v>
      </c>
      <c r="G986" s="109" t="s">
        <v>69</v>
      </c>
      <c r="H986" s="109" t="s">
        <v>544</v>
      </c>
      <c r="I986" s="109" t="s">
        <v>17</v>
      </c>
      <c r="J986" s="109" t="s">
        <v>554</v>
      </c>
      <c r="K986" s="110">
        <v>0</v>
      </c>
    </row>
    <row r="987" spans="5:11" x14ac:dyDescent="0.25">
      <c r="E987" s="107">
        <v>2003</v>
      </c>
      <c r="F987" s="107" t="s">
        <v>331</v>
      </c>
      <c r="G987" s="107" t="s">
        <v>76</v>
      </c>
      <c r="H987" s="107" t="s">
        <v>540</v>
      </c>
      <c r="I987" s="107" t="s">
        <v>60</v>
      </c>
      <c r="J987" s="107" t="s">
        <v>554</v>
      </c>
      <c r="K987" s="108">
        <v>0</v>
      </c>
    </row>
    <row r="988" spans="5:11" x14ac:dyDescent="0.25">
      <c r="E988" s="109">
        <v>2003</v>
      </c>
      <c r="F988" s="109" t="s">
        <v>200</v>
      </c>
      <c r="G988" s="109" t="s">
        <v>18</v>
      </c>
      <c r="H988" s="109" t="s">
        <v>542</v>
      </c>
      <c r="I988" s="109" t="s">
        <v>16</v>
      </c>
      <c r="J988" s="109" t="s">
        <v>1</v>
      </c>
      <c r="K988" s="110">
        <v>1888</v>
      </c>
    </row>
    <row r="989" spans="5:11" x14ac:dyDescent="0.25">
      <c r="E989" s="107">
        <v>2003</v>
      </c>
      <c r="F989" s="107" t="s">
        <v>209</v>
      </c>
      <c r="G989" s="107" t="s">
        <v>22</v>
      </c>
      <c r="H989" s="107" t="s">
        <v>544</v>
      </c>
      <c r="I989" s="107" t="s">
        <v>9</v>
      </c>
      <c r="J989" s="107" t="s">
        <v>1</v>
      </c>
      <c r="K989" s="108">
        <v>263.55900000000003</v>
      </c>
    </row>
    <row r="990" spans="5:11" x14ac:dyDescent="0.25">
      <c r="E990" s="109">
        <v>2003</v>
      </c>
      <c r="F990" s="109" t="s">
        <v>209</v>
      </c>
      <c r="G990" s="109" t="s">
        <v>22</v>
      </c>
      <c r="H990" s="109" t="s">
        <v>544</v>
      </c>
      <c r="I990" s="109" t="s">
        <v>9</v>
      </c>
      <c r="J990" s="109" t="s">
        <v>1</v>
      </c>
      <c r="K990" s="110">
        <v>752.60699999999997</v>
      </c>
    </row>
    <row r="991" spans="5:11" x14ac:dyDescent="0.25">
      <c r="E991" s="107">
        <v>2003</v>
      </c>
      <c r="F991" s="107" t="s">
        <v>207</v>
      </c>
      <c r="G991" s="107" t="s">
        <v>20</v>
      </c>
      <c r="H991" s="107" t="s">
        <v>540</v>
      </c>
      <c r="I991" s="107" t="s">
        <v>21</v>
      </c>
      <c r="J991" s="107" t="s">
        <v>1</v>
      </c>
      <c r="K991" s="108">
        <v>6739.1080000000002</v>
      </c>
    </row>
    <row r="992" spans="5:11" x14ac:dyDescent="0.25">
      <c r="E992" s="109">
        <v>2003</v>
      </c>
      <c r="F992" s="109" t="s">
        <v>215</v>
      </c>
      <c r="G992" s="109" t="s">
        <v>216</v>
      </c>
      <c r="H992" s="109" t="s">
        <v>540</v>
      </c>
      <c r="I992" s="109" t="s">
        <v>27</v>
      </c>
      <c r="J992" s="109" t="s">
        <v>1</v>
      </c>
      <c r="K992" s="110">
        <v>846.75699999999995</v>
      </c>
    </row>
    <row r="993" spans="5:11" x14ac:dyDescent="0.25">
      <c r="E993" s="107">
        <v>2003</v>
      </c>
      <c r="F993" s="107" t="s">
        <v>218</v>
      </c>
      <c r="G993" s="107" t="s">
        <v>28</v>
      </c>
      <c r="H993" s="107" t="s">
        <v>544</v>
      </c>
      <c r="I993" s="107" t="s">
        <v>9</v>
      </c>
      <c r="J993" s="107" t="s">
        <v>1</v>
      </c>
      <c r="K993" s="108">
        <v>4445.6030000000001</v>
      </c>
    </row>
    <row r="994" spans="5:11" x14ac:dyDescent="0.25">
      <c r="E994" s="109">
        <v>2003</v>
      </c>
      <c r="F994" s="109" t="s">
        <v>218</v>
      </c>
      <c r="G994" s="109" t="s">
        <v>28</v>
      </c>
      <c r="H994" s="109" t="s">
        <v>544</v>
      </c>
      <c r="I994" s="109" t="s">
        <v>9</v>
      </c>
      <c r="J994" s="109" t="s">
        <v>554</v>
      </c>
      <c r="K994" s="110">
        <v>4445.6030000000001</v>
      </c>
    </row>
    <row r="995" spans="5:11" x14ac:dyDescent="0.25">
      <c r="E995" s="107">
        <v>2003</v>
      </c>
      <c r="F995" s="107" t="s">
        <v>222</v>
      </c>
      <c r="G995" s="107" t="s">
        <v>31</v>
      </c>
      <c r="H995" s="107" t="s">
        <v>544</v>
      </c>
      <c r="I995" s="107" t="s">
        <v>17</v>
      </c>
      <c r="J995" s="107" t="s">
        <v>1</v>
      </c>
      <c r="K995" s="108">
        <v>3.3210000000000002</v>
      </c>
    </row>
    <row r="996" spans="5:11" x14ac:dyDescent="0.25">
      <c r="E996" s="109">
        <v>2003</v>
      </c>
      <c r="F996" s="109" t="s">
        <v>234</v>
      </c>
      <c r="G996" s="109" t="s">
        <v>35</v>
      </c>
      <c r="H996" s="109" t="s">
        <v>540</v>
      </c>
      <c r="I996" s="109" t="s">
        <v>27</v>
      </c>
      <c r="J996" s="109" t="s">
        <v>1</v>
      </c>
      <c r="K996" s="110">
        <v>2045.7349999999999</v>
      </c>
    </row>
    <row r="997" spans="5:11" x14ac:dyDescent="0.25">
      <c r="E997" s="107">
        <v>2003</v>
      </c>
      <c r="F997" s="107" t="s">
        <v>228</v>
      </c>
      <c r="G997" s="107" t="s">
        <v>229</v>
      </c>
      <c r="H997" s="107" t="s">
        <v>540</v>
      </c>
      <c r="I997" s="107" t="s">
        <v>33</v>
      </c>
      <c r="J997" s="107" t="s">
        <v>554</v>
      </c>
      <c r="K997" s="108">
        <v>39399.617999999798</v>
      </c>
    </row>
    <row r="998" spans="5:11" x14ac:dyDescent="0.25">
      <c r="E998" s="109">
        <v>2001</v>
      </c>
      <c r="F998" s="109" t="s">
        <v>276</v>
      </c>
      <c r="G998" s="109" t="s">
        <v>54</v>
      </c>
      <c r="H998" s="109" t="s">
        <v>540</v>
      </c>
      <c r="I998" s="109" t="s">
        <v>47</v>
      </c>
      <c r="J998" s="109" t="s">
        <v>725</v>
      </c>
      <c r="K998" s="110">
        <v>1666.3510000000001</v>
      </c>
    </row>
    <row r="999" spans="5:11" x14ac:dyDescent="0.25">
      <c r="E999" s="107">
        <v>2001</v>
      </c>
      <c r="F999" s="107" t="s">
        <v>272</v>
      </c>
      <c r="G999" s="107" t="s">
        <v>52</v>
      </c>
      <c r="H999" s="107" t="s">
        <v>540</v>
      </c>
      <c r="I999" s="107" t="s">
        <v>30</v>
      </c>
      <c r="J999" s="107" t="s">
        <v>1</v>
      </c>
      <c r="K999" s="108">
        <v>1131.5409999999999</v>
      </c>
    </row>
    <row r="1000" spans="5:11" x14ac:dyDescent="0.25">
      <c r="E1000" s="109">
        <v>2001</v>
      </c>
      <c r="F1000" s="109" t="s">
        <v>486</v>
      </c>
      <c r="G1000" s="109" t="s">
        <v>143</v>
      </c>
      <c r="H1000" s="109" t="s">
        <v>544</v>
      </c>
      <c r="I1000" s="109" t="s">
        <v>9</v>
      </c>
      <c r="J1000" s="109" t="s">
        <v>1</v>
      </c>
      <c r="K1000" s="110">
        <v>0</v>
      </c>
    </row>
    <row r="1001" spans="5:11" x14ac:dyDescent="0.25">
      <c r="E1001" s="107">
        <v>2001</v>
      </c>
      <c r="F1001" s="107" t="s">
        <v>486</v>
      </c>
      <c r="G1001" s="107" t="s">
        <v>143</v>
      </c>
      <c r="H1001" s="107" t="s">
        <v>544</v>
      </c>
      <c r="I1001" s="107" t="s">
        <v>9</v>
      </c>
      <c r="J1001" s="107" t="s">
        <v>725</v>
      </c>
      <c r="K1001" s="108">
        <v>0</v>
      </c>
    </row>
    <row r="1002" spans="5:11" x14ac:dyDescent="0.25">
      <c r="E1002" s="109">
        <v>2001</v>
      </c>
      <c r="F1002" s="109" t="s">
        <v>932</v>
      </c>
      <c r="G1002" s="109" t="s">
        <v>933</v>
      </c>
      <c r="H1002" s="109" t="s">
        <v>544</v>
      </c>
      <c r="I1002" s="109" t="s">
        <v>9</v>
      </c>
      <c r="J1002" s="109" t="s">
        <v>1</v>
      </c>
      <c r="K1002" s="110">
        <v>0</v>
      </c>
    </row>
    <row r="1003" spans="5:11" x14ac:dyDescent="0.25">
      <c r="E1003" s="107">
        <v>2001</v>
      </c>
      <c r="F1003" s="107" t="s">
        <v>293</v>
      </c>
      <c r="G1003" s="107" t="s">
        <v>58</v>
      </c>
      <c r="H1003" s="107" t="s">
        <v>544</v>
      </c>
      <c r="I1003" s="107" t="s">
        <v>9</v>
      </c>
      <c r="J1003" s="107" t="s">
        <v>1</v>
      </c>
      <c r="K1003" s="108">
        <v>25384.852999999999</v>
      </c>
    </row>
    <row r="1004" spans="5:11" x14ac:dyDescent="0.25">
      <c r="E1004" s="109">
        <v>2001</v>
      </c>
      <c r="F1004" s="109" t="s">
        <v>295</v>
      </c>
      <c r="G1004" s="109" t="s">
        <v>59</v>
      </c>
      <c r="H1004" s="109" t="s">
        <v>540</v>
      </c>
      <c r="I1004" s="109" t="s">
        <v>60</v>
      </c>
      <c r="J1004" s="109" t="s">
        <v>554</v>
      </c>
      <c r="K1004" s="110">
        <v>573.61099999999999</v>
      </c>
    </row>
    <row r="1005" spans="5:11" x14ac:dyDescent="0.25">
      <c r="E1005" s="107">
        <v>2001</v>
      </c>
      <c r="F1005" s="107" t="s">
        <v>506</v>
      </c>
      <c r="G1005" s="107" t="s">
        <v>153</v>
      </c>
      <c r="H1005" s="107" t="s">
        <v>544</v>
      </c>
      <c r="I1005" s="107" t="s">
        <v>17</v>
      </c>
      <c r="J1005" s="107" t="s">
        <v>725</v>
      </c>
      <c r="K1005" s="108">
        <v>0</v>
      </c>
    </row>
    <row r="1006" spans="5:11" x14ac:dyDescent="0.25">
      <c r="E1006" s="109">
        <v>2001</v>
      </c>
      <c r="F1006" s="109" t="s">
        <v>304</v>
      </c>
      <c r="G1006" s="109" t="s">
        <v>63</v>
      </c>
      <c r="H1006" s="109" t="s">
        <v>12</v>
      </c>
      <c r="I1006" s="109" t="s">
        <v>12</v>
      </c>
      <c r="J1006" s="109" t="s">
        <v>725</v>
      </c>
      <c r="K1006" s="110">
        <v>500.24</v>
      </c>
    </row>
    <row r="1007" spans="5:11" x14ac:dyDescent="0.25">
      <c r="E1007" s="107">
        <v>2002</v>
      </c>
      <c r="F1007" s="107" t="s">
        <v>280</v>
      </c>
      <c r="G1007" s="107" t="s">
        <v>281</v>
      </c>
      <c r="H1007" s="107" t="s">
        <v>540</v>
      </c>
      <c r="I1007" s="107" t="s">
        <v>33</v>
      </c>
      <c r="J1007" s="107" t="s">
        <v>1</v>
      </c>
      <c r="K1007" s="108">
        <v>583.72</v>
      </c>
    </row>
    <row r="1008" spans="5:11" x14ac:dyDescent="0.25">
      <c r="E1008" s="109">
        <v>2002</v>
      </c>
      <c r="F1008" s="109" t="s">
        <v>187</v>
      </c>
      <c r="G1008" s="109" t="s">
        <v>8</v>
      </c>
      <c r="H1008" s="109" t="s">
        <v>544</v>
      </c>
      <c r="I1008" s="109" t="s">
        <v>9</v>
      </c>
      <c r="J1008" s="109" t="s">
        <v>1</v>
      </c>
      <c r="K1008" s="110">
        <v>1664.7950000000001</v>
      </c>
    </row>
    <row r="1009" spans="5:11" x14ac:dyDescent="0.25">
      <c r="E1009" s="107">
        <v>2002</v>
      </c>
      <c r="F1009" s="107" t="s">
        <v>329</v>
      </c>
      <c r="G1009" s="107" t="s">
        <v>75</v>
      </c>
      <c r="H1009" s="107" t="s">
        <v>540</v>
      </c>
      <c r="I1009" s="107" t="s">
        <v>16</v>
      </c>
      <c r="J1009" s="107" t="s">
        <v>725</v>
      </c>
      <c r="K1009" s="108">
        <v>0</v>
      </c>
    </row>
    <row r="1010" spans="5:11" x14ac:dyDescent="0.25">
      <c r="E1010" s="109">
        <v>2002</v>
      </c>
      <c r="F1010" s="109" t="s">
        <v>337</v>
      </c>
      <c r="G1010" s="109" t="s">
        <v>338</v>
      </c>
      <c r="H1010" s="109" t="s">
        <v>540</v>
      </c>
      <c r="I1010" s="109" t="s">
        <v>21</v>
      </c>
      <c r="J1010" s="109" t="s">
        <v>1</v>
      </c>
      <c r="K1010" s="110">
        <v>0</v>
      </c>
    </row>
    <row r="1011" spans="5:11" x14ac:dyDescent="0.25">
      <c r="E1011" s="107">
        <v>2002</v>
      </c>
      <c r="F1011" s="107" t="s">
        <v>337</v>
      </c>
      <c r="G1011" s="107" t="s">
        <v>338</v>
      </c>
      <c r="H1011" s="107" t="s">
        <v>540</v>
      </c>
      <c r="I1011" s="107" t="s">
        <v>21</v>
      </c>
      <c r="J1011" s="107" t="s">
        <v>725</v>
      </c>
      <c r="K1011" s="108">
        <v>0</v>
      </c>
    </row>
    <row r="1012" spans="5:11" x14ac:dyDescent="0.25">
      <c r="E1012" s="109">
        <v>2002</v>
      </c>
      <c r="F1012" s="109" t="s">
        <v>331</v>
      </c>
      <c r="G1012" s="109" t="s">
        <v>76</v>
      </c>
      <c r="H1012" s="109" t="s">
        <v>540</v>
      </c>
      <c r="I1012" s="109" t="s">
        <v>60</v>
      </c>
      <c r="J1012" s="109" t="s">
        <v>554</v>
      </c>
      <c r="K1012" s="110">
        <v>0</v>
      </c>
    </row>
    <row r="1013" spans="5:11" x14ac:dyDescent="0.25">
      <c r="E1013" s="107">
        <v>2002</v>
      </c>
      <c r="F1013" s="107" t="s">
        <v>318</v>
      </c>
      <c r="G1013" s="107" t="s">
        <v>319</v>
      </c>
      <c r="H1013" s="107" t="s">
        <v>540</v>
      </c>
      <c r="I1013" s="107" t="s">
        <v>16</v>
      </c>
      <c r="J1013" s="107" t="s">
        <v>554</v>
      </c>
      <c r="K1013" s="108">
        <v>0</v>
      </c>
    </row>
    <row r="1014" spans="5:11" x14ac:dyDescent="0.25">
      <c r="E1014" s="109">
        <v>2002</v>
      </c>
      <c r="F1014" s="109" t="s">
        <v>928</v>
      </c>
      <c r="G1014" s="109" t="s">
        <v>929</v>
      </c>
      <c r="H1014" s="109" t="s">
        <v>544</v>
      </c>
      <c r="I1014" s="109" t="s">
        <v>17</v>
      </c>
      <c r="J1014" s="109" t="s">
        <v>1</v>
      </c>
      <c r="K1014" s="110">
        <v>0</v>
      </c>
    </row>
    <row r="1015" spans="5:11" x14ac:dyDescent="0.25">
      <c r="E1015" s="107">
        <v>2002</v>
      </c>
      <c r="F1015" s="107" t="s">
        <v>204</v>
      </c>
      <c r="G1015" s="107" t="s">
        <v>205</v>
      </c>
      <c r="H1015" s="107" t="s">
        <v>544</v>
      </c>
      <c r="I1015" s="107" t="s">
        <v>9</v>
      </c>
      <c r="J1015" s="107" t="s">
        <v>554</v>
      </c>
      <c r="K1015" s="108">
        <v>1179.242</v>
      </c>
    </row>
    <row r="1016" spans="5:11" x14ac:dyDescent="0.25">
      <c r="E1016" s="109">
        <v>2002</v>
      </c>
      <c r="F1016" s="109" t="s">
        <v>202</v>
      </c>
      <c r="G1016" s="109" t="s">
        <v>19</v>
      </c>
      <c r="H1016" s="109" t="s">
        <v>544</v>
      </c>
      <c r="I1016" s="109" t="s">
        <v>17</v>
      </c>
      <c r="J1016" s="109" t="s">
        <v>725</v>
      </c>
      <c r="K1016" s="110">
        <v>3193.3530000000001</v>
      </c>
    </row>
    <row r="1017" spans="5:11" x14ac:dyDescent="0.25">
      <c r="E1017" s="107">
        <v>2002</v>
      </c>
      <c r="F1017" s="107" t="s">
        <v>209</v>
      </c>
      <c r="G1017" s="107" t="s">
        <v>22</v>
      </c>
      <c r="H1017" s="107" t="s">
        <v>544</v>
      </c>
      <c r="I1017" s="107" t="s">
        <v>9</v>
      </c>
      <c r="J1017" s="107" t="s">
        <v>1</v>
      </c>
      <c r="K1017" s="108">
        <v>275.77699999999999</v>
      </c>
    </row>
    <row r="1018" spans="5:11" x14ac:dyDescent="0.25">
      <c r="E1018" s="109">
        <v>2002</v>
      </c>
      <c r="F1018" s="109" t="s">
        <v>372</v>
      </c>
      <c r="G1018" s="109" t="s">
        <v>95</v>
      </c>
      <c r="H1018" s="109" t="s">
        <v>540</v>
      </c>
      <c r="I1018" s="109" t="s">
        <v>30</v>
      </c>
      <c r="J1018" s="109" t="s">
        <v>554</v>
      </c>
      <c r="K1018" s="110">
        <v>0</v>
      </c>
    </row>
    <row r="1019" spans="5:11" x14ac:dyDescent="0.25">
      <c r="E1019" s="107">
        <v>2002</v>
      </c>
      <c r="F1019" s="107" t="s">
        <v>218</v>
      </c>
      <c r="G1019" s="107" t="s">
        <v>28</v>
      </c>
      <c r="H1019" s="107" t="s">
        <v>544</v>
      </c>
      <c r="I1019" s="107" t="s">
        <v>9</v>
      </c>
      <c r="J1019" s="107" t="s">
        <v>1</v>
      </c>
      <c r="K1019" s="108">
        <v>4865.0519999999997</v>
      </c>
    </row>
    <row r="1020" spans="5:11" x14ac:dyDescent="0.25">
      <c r="E1020" s="109">
        <v>2002</v>
      </c>
      <c r="F1020" s="109" t="s">
        <v>220</v>
      </c>
      <c r="G1020" s="109" t="s">
        <v>29</v>
      </c>
      <c r="H1020" s="109" t="s">
        <v>540</v>
      </c>
      <c r="I1020" s="109" t="s">
        <v>30</v>
      </c>
      <c r="J1020" s="109" t="s">
        <v>725</v>
      </c>
      <c r="K1020" s="110">
        <v>1439.8340000000001</v>
      </c>
    </row>
    <row r="1021" spans="5:11" x14ac:dyDescent="0.25">
      <c r="E1021" s="107">
        <v>2002</v>
      </c>
      <c r="F1021" s="107" t="s">
        <v>224</v>
      </c>
      <c r="G1021" s="107" t="s">
        <v>32</v>
      </c>
      <c r="H1021" s="107" t="s">
        <v>540</v>
      </c>
      <c r="I1021" s="107" t="s">
        <v>33</v>
      </c>
      <c r="J1021" s="107" t="s">
        <v>1</v>
      </c>
      <c r="K1021" s="108">
        <v>453.40100000000001</v>
      </c>
    </row>
    <row r="1022" spans="5:11" x14ac:dyDescent="0.25">
      <c r="E1022" s="109">
        <v>2002</v>
      </c>
      <c r="F1022" s="109" t="s">
        <v>245</v>
      </c>
      <c r="G1022" s="109" t="s">
        <v>39</v>
      </c>
      <c r="H1022" s="109" t="s">
        <v>12</v>
      </c>
      <c r="I1022" s="109" t="s">
        <v>12</v>
      </c>
      <c r="J1022" s="109" t="s">
        <v>554</v>
      </c>
      <c r="K1022" s="110">
        <v>2212.058</v>
      </c>
    </row>
    <row r="1023" spans="5:11" x14ac:dyDescent="0.25">
      <c r="E1023" s="107">
        <v>2002</v>
      </c>
      <c r="F1023" s="107" t="s">
        <v>418</v>
      </c>
      <c r="G1023" s="107" t="s">
        <v>112</v>
      </c>
      <c r="H1023" s="107" t="s">
        <v>544</v>
      </c>
      <c r="I1023" s="107" t="s">
        <v>9</v>
      </c>
      <c r="J1023" s="107" t="s">
        <v>725</v>
      </c>
      <c r="K1023" s="108">
        <v>0</v>
      </c>
    </row>
    <row r="1024" spans="5:11" x14ac:dyDescent="0.25">
      <c r="E1024" s="109">
        <v>2002</v>
      </c>
      <c r="F1024" s="109" t="s">
        <v>940</v>
      </c>
      <c r="G1024" s="109" t="s">
        <v>941</v>
      </c>
      <c r="H1024" s="109" t="s">
        <v>540</v>
      </c>
      <c r="I1024" s="109" t="s">
        <v>21</v>
      </c>
      <c r="J1024" s="109" t="s">
        <v>1</v>
      </c>
      <c r="K1024" s="110">
        <v>0</v>
      </c>
    </row>
    <row r="1025" spans="5:11" x14ac:dyDescent="0.25">
      <c r="E1025" s="107">
        <v>2002</v>
      </c>
      <c r="F1025" s="107" t="s">
        <v>260</v>
      </c>
      <c r="G1025" s="107" t="s">
        <v>45</v>
      </c>
      <c r="H1025" s="107" t="s">
        <v>542</v>
      </c>
      <c r="I1025" s="107" t="s">
        <v>26</v>
      </c>
      <c r="J1025" s="107" t="s">
        <v>554</v>
      </c>
      <c r="K1025" s="108">
        <v>19691.503000000001</v>
      </c>
    </row>
    <row r="1026" spans="5:11" x14ac:dyDescent="0.25">
      <c r="E1026" s="109">
        <v>2002</v>
      </c>
      <c r="F1026" s="109" t="s">
        <v>264</v>
      </c>
      <c r="G1026" s="109" t="s">
        <v>48</v>
      </c>
      <c r="H1026" s="109" t="s">
        <v>542</v>
      </c>
      <c r="I1026" s="109" t="s">
        <v>16</v>
      </c>
      <c r="J1026" s="109" t="s">
        <v>725</v>
      </c>
      <c r="K1026" s="110">
        <v>741.30700000000002</v>
      </c>
    </row>
    <row r="1027" spans="5:11" x14ac:dyDescent="0.25">
      <c r="E1027" s="107">
        <v>2002</v>
      </c>
      <c r="F1027" s="107" t="s">
        <v>268</v>
      </c>
      <c r="G1027" s="107" t="s">
        <v>50</v>
      </c>
      <c r="H1027" s="107" t="s">
        <v>544</v>
      </c>
      <c r="I1027" s="107" t="s">
        <v>9</v>
      </c>
      <c r="J1027" s="107" t="s">
        <v>1</v>
      </c>
      <c r="K1027" s="108">
        <v>844.873999999999</v>
      </c>
    </row>
    <row r="1028" spans="5:11" x14ac:dyDescent="0.25">
      <c r="E1028" s="109">
        <v>2002</v>
      </c>
      <c r="F1028" s="109" t="s">
        <v>270</v>
      </c>
      <c r="G1028" s="109" t="s">
        <v>51</v>
      </c>
      <c r="H1028" s="109" t="s">
        <v>540</v>
      </c>
      <c r="I1028" s="109" t="s">
        <v>30</v>
      </c>
      <c r="J1028" s="109" t="s">
        <v>1</v>
      </c>
      <c r="K1028" s="110">
        <v>1466.346</v>
      </c>
    </row>
    <row r="1029" spans="5:11" x14ac:dyDescent="0.25">
      <c r="E1029" s="107">
        <v>2004</v>
      </c>
      <c r="F1029" s="107" t="s">
        <v>274</v>
      </c>
      <c r="G1029" s="107" t="s">
        <v>53</v>
      </c>
      <c r="H1029" s="107" t="s">
        <v>542</v>
      </c>
      <c r="I1029" s="107" t="s">
        <v>16</v>
      </c>
      <c r="J1029" s="107" t="s">
        <v>1</v>
      </c>
      <c r="K1029" s="108">
        <v>8317</v>
      </c>
    </row>
    <row r="1030" spans="5:11" x14ac:dyDescent="0.25">
      <c r="E1030" s="109">
        <v>2004</v>
      </c>
      <c r="F1030" s="109" t="s">
        <v>274</v>
      </c>
      <c r="G1030" s="109" t="s">
        <v>53</v>
      </c>
      <c r="H1030" s="109" t="s">
        <v>542</v>
      </c>
      <c r="I1030" s="109" t="s">
        <v>16</v>
      </c>
      <c r="J1030" s="109" t="s">
        <v>725</v>
      </c>
      <c r="K1030" s="110">
        <v>238</v>
      </c>
    </row>
    <row r="1031" spans="5:11" x14ac:dyDescent="0.25">
      <c r="E1031" s="107">
        <v>2004</v>
      </c>
      <c r="F1031" s="107" t="s">
        <v>286</v>
      </c>
      <c r="G1031" s="107" t="s">
        <v>56</v>
      </c>
      <c r="H1031" s="107" t="s">
        <v>540</v>
      </c>
      <c r="I1031" s="107" t="s">
        <v>47</v>
      </c>
      <c r="J1031" s="107" t="s">
        <v>725</v>
      </c>
      <c r="K1031" s="108">
        <v>138.614</v>
      </c>
    </row>
    <row r="1032" spans="5:11" x14ac:dyDescent="0.25">
      <c r="E1032" s="109">
        <v>2004</v>
      </c>
      <c r="F1032" s="109" t="s">
        <v>295</v>
      </c>
      <c r="G1032" s="109" t="s">
        <v>59</v>
      </c>
      <c r="H1032" s="109" t="s">
        <v>540</v>
      </c>
      <c r="I1032" s="109" t="s">
        <v>60</v>
      </c>
      <c r="J1032" s="109" t="s">
        <v>1</v>
      </c>
      <c r="K1032" s="110">
        <v>538.87400000000002</v>
      </c>
    </row>
    <row r="1033" spans="5:11" x14ac:dyDescent="0.25">
      <c r="E1033" s="107">
        <v>2004</v>
      </c>
      <c r="F1033" s="107" t="s">
        <v>297</v>
      </c>
      <c r="G1033" s="107" t="s">
        <v>61</v>
      </c>
      <c r="H1033" s="107" t="s">
        <v>542</v>
      </c>
      <c r="I1033" s="107" t="s">
        <v>16</v>
      </c>
      <c r="J1033" s="107" t="s">
        <v>1</v>
      </c>
      <c r="K1033" s="108">
        <v>339</v>
      </c>
    </row>
    <row r="1034" spans="5:11" x14ac:dyDescent="0.25">
      <c r="E1034" s="109">
        <v>2004</v>
      </c>
      <c r="F1034" s="109" t="s">
        <v>297</v>
      </c>
      <c r="G1034" s="109" t="s">
        <v>61</v>
      </c>
      <c r="H1034" s="109" t="s">
        <v>542</v>
      </c>
      <c r="I1034" s="109" t="s">
        <v>16</v>
      </c>
      <c r="J1034" s="109" t="s">
        <v>554</v>
      </c>
      <c r="K1034" s="110">
        <v>339</v>
      </c>
    </row>
    <row r="1035" spans="5:11" x14ac:dyDescent="0.25">
      <c r="E1035" s="107">
        <v>2005</v>
      </c>
      <c r="F1035" s="107" t="s">
        <v>280</v>
      </c>
      <c r="G1035" s="107" t="s">
        <v>281</v>
      </c>
      <c r="H1035" s="107" t="s">
        <v>540</v>
      </c>
      <c r="I1035" s="107" t="s">
        <v>33</v>
      </c>
      <c r="J1035" s="107" t="s">
        <v>725</v>
      </c>
      <c r="K1035" s="108">
        <v>394.68</v>
      </c>
    </row>
    <row r="1036" spans="5:11" x14ac:dyDescent="0.25">
      <c r="E1036" s="109">
        <v>2005</v>
      </c>
      <c r="F1036" s="109" t="s">
        <v>283</v>
      </c>
      <c r="G1036" s="109" t="s">
        <v>284</v>
      </c>
      <c r="H1036" s="109" t="s">
        <v>540</v>
      </c>
      <c r="I1036" s="109" t="s">
        <v>33</v>
      </c>
      <c r="J1036" s="109" t="s">
        <v>1</v>
      </c>
      <c r="K1036" s="110">
        <v>344.33699999999999</v>
      </c>
    </row>
    <row r="1037" spans="5:11" x14ac:dyDescent="0.25">
      <c r="E1037" s="107">
        <v>2005</v>
      </c>
      <c r="F1037" s="107" t="s">
        <v>195</v>
      </c>
      <c r="G1037" s="107" t="s">
        <v>15</v>
      </c>
      <c r="H1037" s="107" t="s">
        <v>540</v>
      </c>
      <c r="I1037" s="107" t="s">
        <v>16</v>
      </c>
      <c r="J1037" s="107" t="s">
        <v>725</v>
      </c>
      <c r="K1037" s="108">
        <v>1083.3620000000001</v>
      </c>
    </row>
    <row r="1038" spans="5:11" x14ac:dyDescent="0.25">
      <c r="E1038" s="109">
        <v>2005</v>
      </c>
      <c r="F1038" s="109" t="s">
        <v>200</v>
      </c>
      <c r="G1038" s="109" t="s">
        <v>18</v>
      </c>
      <c r="H1038" s="109" t="s">
        <v>542</v>
      </c>
      <c r="I1038" s="109" t="s">
        <v>16</v>
      </c>
      <c r="J1038" s="109" t="s">
        <v>1</v>
      </c>
      <c r="K1038" s="110">
        <v>456</v>
      </c>
    </row>
    <row r="1039" spans="5:11" x14ac:dyDescent="0.25">
      <c r="E1039" s="107">
        <v>2005</v>
      </c>
      <c r="F1039" s="107" t="s">
        <v>200</v>
      </c>
      <c r="G1039" s="107" t="s">
        <v>18</v>
      </c>
      <c r="H1039" s="107" t="s">
        <v>542</v>
      </c>
      <c r="I1039" s="107" t="s">
        <v>16</v>
      </c>
      <c r="J1039" s="107" t="s">
        <v>725</v>
      </c>
      <c r="K1039" s="108">
        <v>456</v>
      </c>
    </row>
    <row r="1040" spans="5:11" x14ac:dyDescent="0.25">
      <c r="E1040" s="109">
        <v>2005</v>
      </c>
      <c r="F1040" s="109" t="s">
        <v>204</v>
      </c>
      <c r="G1040" s="109" t="s">
        <v>205</v>
      </c>
      <c r="H1040" s="109" t="s">
        <v>544</v>
      </c>
      <c r="I1040" s="109" t="s">
        <v>9</v>
      </c>
      <c r="J1040" s="109" t="s">
        <v>554</v>
      </c>
      <c r="K1040" s="110">
        <v>1648.1179999999999</v>
      </c>
    </row>
    <row r="1041" spans="5:11" x14ac:dyDescent="0.25">
      <c r="E1041" s="107">
        <v>2005</v>
      </c>
      <c r="F1041" s="107" t="s">
        <v>215</v>
      </c>
      <c r="G1041" s="107" t="s">
        <v>216</v>
      </c>
      <c r="H1041" s="107" t="s">
        <v>540</v>
      </c>
      <c r="I1041" s="107" t="s">
        <v>27</v>
      </c>
      <c r="J1041" s="107" t="s">
        <v>1</v>
      </c>
      <c r="K1041" s="108">
        <v>821.56500000000005</v>
      </c>
    </row>
    <row r="1042" spans="5:11" x14ac:dyDescent="0.25">
      <c r="E1042" s="109">
        <v>2005</v>
      </c>
      <c r="F1042" s="109" t="s">
        <v>236</v>
      </c>
      <c r="G1042" s="109" t="s">
        <v>36</v>
      </c>
      <c r="H1042" s="109" t="s">
        <v>542</v>
      </c>
      <c r="I1042" s="109" t="s">
        <v>26</v>
      </c>
      <c r="J1042" s="109" t="s">
        <v>554</v>
      </c>
      <c r="K1042" s="110">
        <v>2168.4259999999999</v>
      </c>
    </row>
    <row r="1043" spans="5:11" x14ac:dyDescent="0.25">
      <c r="E1043" s="107">
        <v>2005</v>
      </c>
      <c r="F1043" s="107" t="s">
        <v>234</v>
      </c>
      <c r="G1043" s="107" t="s">
        <v>35</v>
      </c>
      <c r="H1043" s="107" t="s">
        <v>540</v>
      </c>
      <c r="I1043" s="107" t="s">
        <v>27</v>
      </c>
      <c r="J1043" s="107" t="s">
        <v>725</v>
      </c>
      <c r="K1043" s="108">
        <v>1882.567</v>
      </c>
    </row>
    <row r="1044" spans="5:11" x14ac:dyDescent="0.25">
      <c r="E1044" s="109">
        <v>2005</v>
      </c>
      <c r="F1044" s="109" t="s">
        <v>241</v>
      </c>
      <c r="G1044" s="109" t="s">
        <v>37</v>
      </c>
      <c r="H1044" s="109" t="s">
        <v>540</v>
      </c>
      <c r="I1044" s="109" t="s">
        <v>24</v>
      </c>
      <c r="J1044" s="109" t="s">
        <v>1</v>
      </c>
      <c r="K1044" s="110">
        <v>981.10800000000097</v>
      </c>
    </row>
    <row r="1045" spans="5:11" x14ac:dyDescent="0.25">
      <c r="E1045" s="107">
        <v>2005</v>
      </c>
      <c r="F1045" s="107" t="s">
        <v>241</v>
      </c>
      <c r="G1045" s="107" t="s">
        <v>37</v>
      </c>
      <c r="H1045" s="107" t="s">
        <v>540</v>
      </c>
      <c r="I1045" s="107" t="s">
        <v>24</v>
      </c>
      <c r="J1045" s="107" t="s">
        <v>1</v>
      </c>
      <c r="K1045" s="108">
        <v>2597.2739999999999</v>
      </c>
    </row>
    <row r="1046" spans="5:11" x14ac:dyDescent="0.25">
      <c r="E1046" s="109">
        <v>2005</v>
      </c>
      <c r="F1046" s="109" t="s">
        <v>266</v>
      </c>
      <c r="G1046" s="109" t="s">
        <v>49</v>
      </c>
      <c r="H1046" s="109" t="s">
        <v>544</v>
      </c>
      <c r="I1046" s="109" t="s">
        <v>9</v>
      </c>
      <c r="J1046" s="109" t="s">
        <v>725</v>
      </c>
      <c r="K1046" s="110">
        <v>9189.8179999999993</v>
      </c>
    </row>
    <row r="1047" spans="5:11" x14ac:dyDescent="0.25">
      <c r="E1047" s="107">
        <v>2005</v>
      </c>
      <c r="F1047" s="107" t="s">
        <v>245</v>
      </c>
      <c r="G1047" s="107" t="s">
        <v>39</v>
      </c>
      <c r="H1047" s="107" t="s">
        <v>12</v>
      </c>
      <c r="I1047" s="107" t="s">
        <v>12</v>
      </c>
      <c r="J1047" s="107" t="s">
        <v>554</v>
      </c>
      <c r="K1047" s="108">
        <v>2985.143</v>
      </c>
    </row>
    <row r="1048" spans="5:11" x14ac:dyDescent="0.25">
      <c r="E1048" s="109">
        <v>2005</v>
      </c>
      <c r="F1048" s="109" t="s">
        <v>258</v>
      </c>
      <c r="G1048" s="109" t="s">
        <v>44</v>
      </c>
      <c r="H1048" s="109" t="s">
        <v>540</v>
      </c>
      <c r="I1048" s="109" t="s">
        <v>21</v>
      </c>
      <c r="J1048" s="109" t="s">
        <v>554</v>
      </c>
      <c r="K1048" s="110">
        <v>13114.607</v>
      </c>
    </row>
    <row r="1049" spans="5:11" x14ac:dyDescent="0.25">
      <c r="E1049" s="107">
        <v>2005</v>
      </c>
      <c r="F1049" s="107" t="s">
        <v>299</v>
      </c>
      <c r="G1049" s="107" t="s">
        <v>300</v>
      </c>
      <c r="H1049" s="107" t="s">
        <v>540</v>
      </c>
      <c r="I1049" s="107" t="s">
        <v>60</v>
      </c>
      <c r="J1049" s="107" t="s">
        <v>725</v>
      </c>
      <c r="K1049" s="108">
        <v>35908.17</v>
      </c>
    </row>
    <row r="1050" spans="5:11" x14ac:dyDescent="0.25">
      <c r="E1050" s="109">
        <v>2005</v>
      </c>
      <c r="F1050" s="109" t="s">
        <v>262</v>
      </c>
      <c r="G1050" s="109" t="s">
        <v>46</v>
      </c>
      <c r="H1050" s="109" t="s">
        <v>540</v>
      </c>
      <c r="I1050" s="109" t="s">
        <v>47</v>
      </c>
      <c r="J1050" s="109" t="s">
        <v>554</v>
      </c>
      <c r="K1050" s="110">
        <v>604.87800000000004</v>
      </c>
    </row>
    <row r="1051" spans="5:11" x14ac:dyDescent="0.25">
      <c r="E1051" s="107">
        <v>2005</v>
      </c>
      <c r="F1051" s="107" t="s">
        <v>262</v>
      </c>
      <c r="G1051" s="107" t="s">
        <v>46</v>
      </c>
      <c r="H1051" s="107" t="s">
        <v>540</v>
      </c>
      <c r="I1051" s="107" t="s">
        <v>47</v>
      </c>
      <c r="J1051" s="107" t="s">
        <v>725</v>
      </c>
      <c r="K1051" s="108">
        <v>271.45699999999999</v>
      </c>
    </row>
    <row r="1052" spans="5:11" x14ac:dyDescent="0.25">
      <c r="E1052" s="109">
        <v>2005</v>
      </c>
      <c r="F1052" s="109" t="s">
        <v>278</v>
      </c>
      <c r="G1052" s="109" t="s">
        <v>55</v>
      </c>
      <c r="H1052" s="109" t="s">
        <v>540</v>
      </c>
      <c r="I1052" s="109" t="s">
        <v>21</v>
      </c>
      <c r="J1052" s="109" t="s">
        <v>1</v>
      </c>
      <c r="K1052" s="110">
        <v>579.49400000000003</v>
      </c>
    </row>
    <row r="1053" spans="5:11" x14ac:dyDescent="0.25">
      <c r="E1053" s="107">
        <v>2005</v>
      </c>
      <c r="F1053" s="107" t="s">
        <v>278</v>
      </c>
      <c r="G1053" s="107" t="s">
        <v>55</v>
      </c>
      <c r="H1053" s="107" t="s">
        <v>540</v>
      </c>
      <c r="I1053" s="107" t="s">
        <v>21</v>
      </c>
      <c r="J1053" s="107" t="s">
        <v>725</v>
      </c>
      <c r="K1053" s="108">
        <v>579.49400000000003</v>
      </c>
    </row>
    <row r="1054" spans="5:11" x14ac:dyDescent="0.25">
      <c r="E1054" s="109">
        <v>2005</v>
      </c>
      <c r="F1054" s="109" t="s">
        <v>286</v>
      </c>
      <c r="G1054" s="109" t="s">
        <v>56</v>
      </c>
      <c r="H1054" s="109" t="s">
        <v>540</v>
      </c>
      <c r="I1054" s="109" t="s">
        <v>47</v>
      </c>
      <c r="J1054" s="109" t="s">
        <v>1</v>
      </c>
      <c r="K1054" s="110">
        <v>1659.075</v>
      </c>
    </row>
    <row r="1055" spans="5:11" x14ac:dyDescent="0.25">
      <c r="E1055" s="107">
        <v>2005</v>
      </c>
      <c r="F1055" s="107" t="s">
        <v>293</v>
      </c>
      <c r="G1055" s="107" t="s">
        <v>58</v>
      </c>
      <c r="H1055" s="107" t="s">
        <v>544</v>
      </c>
      <c r="I1055" s="107" t="s">
        <v>9</v>
      </c>
      <c r="J1055" s="107" t="s">
        <v>1</v>
      </c>
      <c r="K1055" s="108">
        <v>16603.273000000001</v>
      </c>
    </row>
    <row r="1056" spans="5:11" x14ac:dyDescent="0.25">
      <c r="E1056" s="109">
        <v>2006</v>
      </c>
      <c r="F1056" s="109" t="s">
        <v>283</v>
      </c>
      <c r="G1056" s="109" t="s">
        <v>284</v>
      </c>
      <c r="H1056" s="109" t="s">
        <v>540</v>
      </c>
      <c r="I1056" s="109" t="s">
        <v>33</v>
      </c>
      <c r="J1056" s="109" t="s">
        <v>554</v>
      </c>
      <c r="K1056" s="110">
        <v>9619.0329999999904</v>
      </c>
    </row>
    <row r="1057" spans="5:11" x14ac:dyDescent="0.25">
      <c r="E1057" s="107">
        <v>2006</v>
      </c>
      <c r="F1057" s="107" t="s">
        <v>187</v>
      </c>
      <c r="G1057" s="107" t="s">
        <v>8</v>
      </c>
      <c r="H1057" s="107" t="s">
        <v>544</v>
      </c>
      <c r="I1057" s="107" t="s">
        <v>9</v>
      </c>
      <c r="J1057" s="107" t="s">
        <v>1</v>
      </c>
      <c r="K1057" s="108">
        <v>2256.377</v>
      </c>
    </row>
    <row r="1058" spans="5:11" x14ac:dyDescent="0.25">
      <c r="E1058" s="109">
        <v>2006</v>
      </c>
      <c r="F1058" s="109" t="s">
        <v>187</v>
      </c>
      <c r="G1058" s="109" t="s">
        <v>8</v>
      </c>
      <c r="H1058" s="109" t="s">
        <v>544</v>
      </c>
      <c r="I1058" s="109" t="s">
        <v>9</v>
      </c>
      <c r="J1058" s="109" t="s">
        <v>725</v>
      </c>
      <c r="K1058" s="110">
        <v>2256.377</v>
      </c>
    </row>
    <row r="1059" spans="5:11" x14ac:dyDescent="0.25">
      <c r="E1059" s="107">
        <v>2006</v>
      </c>
      <c r="F1059" s="107" t="s">
        <v>190</v>
      </c>
      <c r="G1059" s="107" t="s">
        <v>11</v>
      </c>
      <c r="H1059" s="107" t="s">
        <v>12</v>
      </c>
      <c r="I1059" s="107" t="s">
        <v>12</v>
      </c>
      <c r="J1059" s="107" t="s">
        <v>1</v>
      </c>
      <c r="K1059" s="108">
        <v>9889.1939999999904</v>
      </c>
    </row>
    <row r="1060" spans="5:11" x14ac:dyDescent="0.25">
      <c r="E1060" s="109">
        <v>2004</v>
      </c>
      <c r="F1060" s="109" t="s">
        <v>272</v>
      </c>
      <c r="G1060" s="109" t="s">
        <v>52</v>
      </c>
      <c r="H1060" s="109" t="s">
        <v>540</v>
      </c>
      <c r="I1060" s="109" t="s">
        <v>30</v>
      </c>
      <c r="J1060" s="109" t="s">
        <v>725</v>
      </c>
      <c r="K1060" s="110">
        <v>754.73400000000004</v>
      </c>
    </row>
    <row r="1061" spans="5:11" x14ac:dyDescent="0.25">
      <c r="E1061" s="107">
        <v>2004</v>
      </c>
      <c r="F1061" s="107" t="s">
        <v>942</v>
      </c>
      <c r="G1061" s="107" t="s">
        <v>943</v>
      </c>
      <c r="H1061" s="107" t="s">
        <v>540</v>
      </c>
      <c r="I1061" s="107" t="s">
        <v>21</v>
      </c>
      <c r="J1061" s="107" t="s">
        <v>1</v>
      </c>
      <c r="K1061" s="108">
        <v>0</v>
      </c>
    </row>
    <row r="1062" spans="5:11" x14ac:dyDescent="0.25">
      <c r="E1062" s="109">
        <v>2004</v>
      </c>
      <c r="F1062" s="109" t="s">
        <v>304</v>
      </c>
      <c r="G1062" s="109" t="s">
        <v>63</v>
      </c>
      <c r="H1062" s="109" t="s">
        <v>12</v>
      </c>
      <c r="I1062" s="109" t="s">
        <v>12</v>
      </c>
      <c r="J1062" s="109" t="s">
        <v>1</v>
      </c>
      <c r="K1062" s="110">
        <v>623.95299999999997</v>
      </c>
    </row>
    <row r="1063" spans="5:11" x14ac:dyDescent="0.25">
      <c r="E1063" s="107">
        <v>2005</v>
      </c>
      <c r="F1063" s="107" t="s">
        <v>283</v>
      </c>
      <c r="G1063" s="107" t="s">
        <v>284</v>
      </c>
      <c r="H1063" s="107" t="s">
        <v>540</v>
      </c>
      <c r="I1063" s="107" t="s">
        <v>33</v>
      </c>
      <c r="J1063" s="107" t="s">
        <v>1</v>
      </c>
      <c r="K1063" s="108">
        <v>9498.3340000000098</v>
      </c>
    </row>
    <row r="1064" spans="5:11" x14ac:dyDescent="0.25">
      <c r="E1064" s="109">
        <v>2005</v>
      </c>
      <c r="F1064" s="109" t="s">
        <v>192</v>
      </c>
      <c r="G1064" s="109" t="s">
        <v>14</v>
      </c>
      <c r="H1064" s="109" t="s">
        <v>540</v>
      </c>
      <c r="I1064" s="109" t="s">
        <v>925</v>
      </c>
      <c r="J1064" s="109" t="s">
        <v>1</v>
      </c>
      <c r="K1064" s="110">
        <v>251.71700000000001</v>
      </c>
    </row>
    <row r="1065" spans="5:11" x14ac:dyDescent="0.25">
      <c r="E1065" s="107">
        <v>2005</v>
      </c>
      <c r="F1065" s="107" t="s">
        <v>192</v>
      </c>
      <c r="G1065" s="107" t="s">
        <v>14</v>
      </c>
      <c r="H1065" s="107" t="s">
        <v>540</v>
      </c>
      <c r="I1065" s="107" t="s">
        <v>925</v>
      </c>
      <c r="J1065" s="107" t="s">
        <v>554</v>
      </c>
      <c r="K1065" s="108">
        <v>515.41499999999996</v>
      </c>
    </row>
    <row r="1066" spans="5:11" x14ac:dyDescent="0.25">
      <c r="E1066" s="109">
        <v>2005</v>
      </c>
      <c r="F1066" s="109" t="s">
        <v>195</v>
      </c>
      <c r="G1066" s="109" t="s">
        <v>15</v>
      </c>
      <c r="H1066" s="109" t="s">
        <v>540</v>
      </c>
      <c r="I1066" s="109" t="s">
        <v>16</v>
      </c>
      <c r="J1066" s="109" t="s">
        <v>554</v>
      </c>
      <c r="K1066" s="110">
        <v>10122.583000000001</v>
      </c>
    </row>
    <row r="1067" spans="5:11" x14ac:dyDescent="0.25">
      <c r="E1067" s="107">
        <v>2005</v>
      </c>
      <c r="F1067" s="107" t="s">
        <v>209</v>
      </c>
      <c r="G1067" s="107" t="s">
        <v>22</v>
      </c>
      <c r="H1067" s="107" t="s">
        <v>544</v>
      </c>
      <c r="I1067" s="107" t="s">
        <v>9</v>
      </c>
      <c r="J1067" s="107" t="s">
        <v>725</v>
      </c>
      <c r="K1067" s="108">
        <v>317.16300000000001</v>
      </c>
    </row>
    <row r="1068" spans="5:11" x14ac:dyDescent="0.25">
      <c r="E1068" s="109">
        <v>2005</v>
      </c>
      <c r="F1068" s="109" t="s">
        <v>215</v>
      </c>
      <c r="G1068" s="109" t="s">
        <v>216</v>
      </c>
      <c r="H1068" s="109" t="s">
        <v>540</v>
      </c>
      <c r="I1068" s="109" t="s">
        <v>27</v>
      </c>
      <c r="J1068" s="109" t="s">
        <v>725</v>
      </c>
      <c r="K1068" s="110">
        <v>813.57</v>
      </c>
    </row>
    <row r="1069" spans="5:11" x14ac:dyDescent="0.25">
      <c r="E1069" s="107">
        <v>2005</v>
      </c>
      <c r="F1069" s="107" t="s">
        <v>218</v>
      </c>
      <c r="G1069" s="107" t="s">
        <v>28</v>
      </c>
      <c r="H1069" s="107" t="s">
        <v>544</v>
      </c>
      <c r="I1069" s="107" t="s">
        <v>9</v>
      </c>
      <c r="J1069" s="107" t="s">
        <v>1</v>
      </c>
      <c r="K1069" s="108">
        <v>4778.0590000000002</v>
      </c>
    </row>
    <row r="1070" spans="5:11" x14ac:dyDescent="0.25">
      <c r="E1070" s="109">
        <v>2005</v>
      </c>
      <c r="F1070" s="109" t="s">
        <v>220</v>
      </c>
      <c r="G1070" s="109" t="s">
        <v>29</v>
      </c>
      <c r="H1070" s="109" t="s">
        <v>540</v>
      </c>
      <c r="I1070" s="109" t="s">
        <v>30</v>
      </c>
      <c r="J1070" s="109" t="s">
        <v>725</v>
      </c>
      <c r="K1070" s="110">
        <v>1270.1579999999999</v>
      </c>
    </row>
    <row r="1071" spans="5:11" x14ac:dyDescent="0.25">
      <c r="E1071" s="107">
        <v>2005</v>
      </c>
      <c r="F1071" s="107" t="s">
        <v>211</v>
      </c>
      <c r="G1071" s="107" t="s">
        <v>23</v>
      </c>
      <c r="H1071" s="107" t="s">
        <v>540</v>
      </c>
      <c r="I1071" s="107" t="s">
        <v>24</v>
      </c>
      <c r="J1071" s="107" t="s">
        <v>554</v>
      </c>
      <c r="K1071" s="108">
        <v>13911.371999999599</v>
      </c>
    </row>
    <row r="1072" spans="5:11" x14ac:dyDescent="0.25">
      <c r="E1072" s="109">
        <v>2005</v>
      </c>
      <c r="F1072" s="109" t="s">
        <v>222</v>
      </c>
      <c r="G1072" s="109" t="s">
        <v>31</v>
      </c>
      <c r="H1072" s="109" t="s">
        <v>544</v>
      </c>
      <c r="I1072" s="109" t="s">
        <v>17</v>
      </c>
      <c r="J1072" s="109" t="s">
        <v>725</v>
      </c>
      <c r="K1072" s="110">
        <v>5438.7070000000003</v>
      </c>
    </row>
    <row r="1073" spans="5:11" x14ac:dyDescent="0.25">
      <c r="E1073" s="107">
        <v>2005</v>
      </c>
      <c r="F1073" s="107" t="s">
        <v>231</v>
      </c>
      <c r="G1073" s="107" t="s">
        <v>232</v>
      </c>
      <c r="H1073" s="107" t="s">
        <v>540</v>
      </c>
      <c r="I1073" s="107" t="s">
        <v>24</v>
      </c>
      <c r="J1073" s="107" t="s">
        <v>1</v>
      </c>
      <c r="K1073" s="108">
        <v>1450.7629999999999</v>
      </c>
    </row>
    <row r="1074" spans="5:11" x14ac:dyDescent="0.25">
      <c r="E1074" s="109">
        <v>2005</v>
      </c>
      <c r="F1074" s="109" t="s">
        <v>231</v>
      </c>
      <c r="G1074" s="109" t="s">
        <v>232</v>
      </c>
      <c r="H1074" s="109" t="s">
        <v>540</v>
      </c>
      <c r="I1074" s="109" t="s">
        <v>24</v>
      </c>
      <c r="J1074" s="109" t="s">
        <v>554</v>
      </c>
      <c r="K1074" s="110">
        <v>2770.1709999999998</v>
      </c>
    </row>
    <row r="1075" spans="5:11" x14ac:dyDescent="0.25">
      <c r="E1075" s="107">
        <v>2005</v>
      </c>
      <c r="F1075" s="107" t="s">
        <v>238</v>
      </c>
      <c r="G1075" s="107" t="s">
        <v>239</v>
      </c>
      <c r="H1075" s="107" t="s">
        <v>540</v>
      </c>
      <c r="I1075" s="107" t="s">
        <v>33</v>
      </c>
      <c r="J1075" s="107" t="s">
        <v>554</v>
      </c>
      <c r="K1075" s="108">
        <v>9931.9789999999794</v>
      </c>
    </row>
    <row r="1076" spans="5:11" x14ac:dyDescent="0.25">
      <c r="E1076" s="109">
        <v>2005</v>
      </c>
      <c r="F1076" s="109" t="s">
        <v>228</v>
      </c>
      <c r="G1076" s="109" t="s">
        <v>229</v>
      </c>
      <c r="H1076" s="109" t="s">
        <v>540</v>
      </c>
      <c r="I1076" s="109" t="s">
        <v>33</v>
      </c>
      <c r="J1076" s="109" t="s">
        <v>1</v>
      </c>
      <c r="K1076" s="110">
        <v>43675.705000000104</v>
      </c>
    </row>
    <row r="1077" spans="5:11" x14ac:dyDescent="0.25">
      <c r="E1077" s="107">
        <v>2005</v>
      </c>
      <c r="F1077" s="107" t="s">
        <v>266</v>
      </c>
      <c r="G1077" s="107" t="s">
        <v>49</v>
      </c>
      <c r="H1077" s="107" t="s">
        <v>544</v>
      </c>
      <c r="I1077" s="107" t="s">
        <v>9</v>
      </c>
      <c r="J1077" s="107" t="s">
        <v>1</v>
      </c>
      <c r="K1077" s="108">
        <v>5344.2020000000002</v>
      </c>
    </row>
    <row r="1078" spans="5:11" x14ac:dyDescent="0.25">
      <c r="E1078" s="109">
        <v>2005</v>
      </c>
      <c r="F1078" s="109" t="s">
        <v>252</v>
      </c>
      <c r="G1078" s="109" t="s">
        <v>41</v>
      </c>
      <c r="H1078" s="109" t="s">
        <v>540</v>
      </c>
      <c r="I1078" s="109" t="s">
        <v>21</v>
      </c>
      <c r="J1078" s="109" t="s">
        <v>1</v>
      </c>
      <c r="K1078" s="110">
        <v>44977.372999999898</v>
      </c>
    </row>
    <row r="1079" spans="5:11" x14ac:dyDescent="0.25">
      <c r="E1079" s="107">
        <v>2005</v>
      </c>
      <c r="F1079" s="107" t="s">
        <v>258</v>
      </c>
      <c r="G1079" s="107" t="s">
        <v>44</v>
      </c>
      <c r="H1079" s="107" t="s">
        <v>540</v>
      </c>
      <c r="I1079" s="107" t="s">
        <v>21</v>
      </c>
      <c r="J1079" s="107" t="s">
        <v>1</v>
      </c>
      <c r="K1079" s="108">
        <v>2355.5810000000001</v>
      </c>
    </row>
    <row r="1080" spans="5:11" x14ac:dyDescent="0.25">
      <c r="E1080" s="109">
        <v>2005</v>
      </c>
      <c r="F1080" s="109" t="s">
        <v>256</v>
      </c>
      <c r="G1080" s="109" t="s">
        <v>43</v>
      </c>
      <c r="H1080" s="109" t="s">
        <v>540</v>
      </c>
      <c r="I1080" s="109" t="s">
        <v>27</v>
      </c>
      <c r="J1080" s="109" t="s">
        <v>554</v>
      </c>
      <c r="K1080" s="110">
        <v>2934.7530000000002</v>
      </c>
    </row>
    <row r="1081" spans="5:11" x14ac:dyDescent="0.25">
      <c r="E1081" s="107">
        <v>2005</v>
      </c>
      <c r="F1081" s="107" t="s">
        <v>262</v>
      </c>
      <c r="G1081" s="107" t="s">
        <v>46</v>
      </c>
      <c r="H1081" s="107" t="s">
        <v>540</v>
      </c>
      <c r="I1081" s="107" t="s">
        <v>47</v>
      </c>
      <c r="J1081" s="107" t="s">
        <v>1</v>
      </c>
      <c r="K1081" s="108">
        <v>604.87800000000004</v>
      </c>
    </row>
    <row r="1082" spans="5:11" x14ac:dyDescent="0.25">
      <c r="E1082" s="109">
        <v>2005</v>
      </c>
      <c r="F1082" s="109" t="s">
        <v>264</v>
      </c>
      <c r="G1082" s="109" t="s">
        <v>48</v>
      </c>
      <c r="H1082" s="109" t="s">
        <v>542</v>
      </c>
      <c r="I1082" s="109" t="s">
        <v>16</v>
      </c>
      <c r="J1082" s="109" t="s">
        <v>725</v>
      </c>
      <c r="K1082" s="110">
        <v>958.95600000000002</v>
      </c>
    </row>
    <row r="1083" spans="5:11" x14ac:dyDescent="0.25">
      <c r="E1083" s="107">
        <v>2005</v>
      </c>
      <c r="F1083" s="107" t="s">
        <v>270</v>
      </c>
      <c r="G1083" s="107" t="s">
        <v>51</v>
      </c>
      <c r="H1083" s="107" t="s">
        <v>540</v>
      </c>
      <c r="I1083" s="107" t="s">
        <v>30</v>
      </c>
      <c r="J1083" s="107" t="s">
        <v>725</v>
      </c>
      <c r="K1083" s="108">
        <v>567.15</v>
      </c>
    </row>
    <row r="1084" spans="5:11" x14ac:dyDescent="0.25">
      <c r="E1084" s="109">
        <v>2005</v>
      </c>
      <c r="F1084" s="109" t="s">
        <v>274</v>
      </c>
      <c r="G1084" s="109" t="s">
        <v>53</v>
      </c>
      <c r="H1084" s="109" t="s">
        <v>542</v>
      </c>
      <c r="I1084" s="109" t="s">
        <v>16</v>
      </c>
      <c r="J1084" s="109" t="s">
        <v>1</v>
      </c>
      <c r="K1084" s="110">
        <v>8324</v>
      </c>
    </row>
    <row r="1085" spans="5:11" x14ac:dyDescent="0.25">
      <c r="E1085" s="107">
        <v>2005</v>
      </c>
      <c r="F1085" s="107" t="s">
        <v>274</v>
      </c>
      <c r="G1085" s="107" t="s">
        <v>53</v>
      </c>
      <c r="H1085" s="107" t="s">
        <v>542</v>
      </c>
      <c r="I1085" s="107" t="s">
        <v>16</v>
      </c>
      <c r="J1085" s="107" t="s">
        <v>554</v>
      </c>
      <c r="K1085" s="108">
        <v>8324</v>
      </c>
    </row>
    <row r="1086" spans="5:11" x14ac:dyDescent="0.25">
      <c r="E1086" s="109">
        <v>2005</v>
      </c>
      <c r="F1086" s="109" t="s">
        <v>288</v>
      </c>
      <c r="G1086" s="109" t="s">
        <v>57</v>
      </c>
      <c r="H1086" s="109" t="s">
        <v>540</v>
      </c>
      <c r="I1086" s="109" t="s">
        <v>47</v>
      </c>
      <c r="J1086" s="109" t="s">
        <v>554</v>
      </c>
      <c r="K1086" s="110">
        <v>25362.675999999999</v>
      </c>
    </row>
    <row r="1087" spans="5:11" x14ac:dyDescent="0.25">
      <c r="E1087" s="107">
        <v>2005</v>
      </c>
      <c r="F1087" s="107" t="s">
        <v>293</v>
      </c>
      <c r="G1087" s="107" t="s">
        <v>58</v>
      </c>
      <c r="H1087" s="107" t="s">
        <v>544</v>
      </c>
      <c r="I1087" s="107" t="s">
        <v>9</v>
      </c>
      <c r="J1087" s="107" t="s">
        <v>1</v>
      </c>
      <c r="K1087" s="108">
        <v>3937.2579999999998</v>
      </c>
    </row>
    <row r="1088" spans="5:11" x14ac:dyDescent="0.25">
      <c r="E1088" s="109">
        <v>2005</v>
      </c>
      <c r="F1088" s="109" t="s">
        <v>293</v>
      </c>
      <c r="G1088" s="109" t="s">
        <v>58</v>
      </c>
      <c r="H1088" s="109" t="s">
        <v>544</v>
      </c>
      <c r="I1088" s="109" t="s">
        <v>9</v>
      </c>
      <c r="J1088" s="109" t="s">
        <v>725</v>
      </c>
      <c r="K1088" s="110">
        <v>16603.273000000001</v>
      </c>
    </row>
    <row r="1089" spans="5:11" x14ac:dyDescent="0.25">
      <c r="E1089" s="107">
        <v>2005</v>
      </c>
      <c r="F1089" s="107" t="s">
        <v>297</v>
      </c>
      <c r="G1089" s="107" t="s">
        <v>61</v>
      </c>
      <c r="H1089" s="107" t="s">
        <v>542</v>
      </c>
      <c r="I1089" s="107" t="s">
        <v>16</v>
      </c>
      <c r="J1089" s="107" t="s">
        <v>725</v>
      </c>
      <c r="K1089" s="108">
        <v>318</v>
      </c>
    </row>
    <row r="1090" spans="5:11" x14ac:dyDescent="0.25">
      <c r="E1090" s="109">
        <v>2006</v>
      </c>
      <c r="F1090" s="109" t="s">
        <v>190</v>
      </c>
      <c r="G1090" s="109" t="s">
        <v>11</v>
      </c>
      <c r="H1090" s="109" t="s">
        <v>12</v>
      </c>
      <c r="I1090" s="109" t="s">
        <v>12</v>
      </c>
      <c r="J1090" s="109" t="s">
        <v>725</v>
      </c>
      <c r="K1090" s="110">
        <v>3625.009</v>
      </c>
    </row>
    <row r="1091" spans="5:11" x14ac:dyDescent="0.25">
      <c r="E1091" s="107">
        <v>2005</v>
      </c>
      <c r="F1091" s="107" t="s">
        <v>207</v>
      </c>
      <c r="G1091" s="107" t="s">
        <v>20</v>
      </c>
      <c r="H1091" s="107" t="s">
        <v>540</v>
      </c>
      <c r="I1091" s="107" t="s">
        <v>21</v>
      </c>
      <c r="J1091" s="107" t="s">
        <v>1</v>
      </c>
      <c r="K1091" s="108">
        <v>13444.026</v>
      </c>
    </row>
    <row r="1092" spans="5:11" x14ac:dyDescent="0.25">
      <c r="E1092" s="109">
        <v>2005</v>
      </c>
      <c r="F1092" s="109" t="s">
        <v>207</v>
      </c>
      <c r="G1092" s="109" t="s">
        <v>20</v>
      </c>
      <c r="H1092" s="109" t="s">
        <v>540</v>
      </c>
      <c r="I1092" s="109" t="s">
        <v>21</v>
      </c>
      <c r="J1092" s="109" t="s">
        <v>725</v>
      </c>
      <c r="K1092" s="110">
        <v>7701.1610000000001</v>
      </c>
    </row>
    <row r="1093" spans="5:11" x14ac:dyDescent="0.25">
      <c r="E1093" s="107">
        <v>2005</v>
      </c>
      <c r="F1093" s="107" t="s">
        <v>220</v>
      </c>
      <c r="G1093" s="107" t="s">
        <v>29</v>
      </c>
      <c r="H1093" s="107" t="s">
        <v>540</v>
      </c>
      <c r="I1093" s="107" t="s">
        <v>30</v>
      </c>
      <c r="J1093" s="107" t="s">
        <v>1</v>
      </c>
      <c r="K1093" s="108">
        <v>1270.1579999999999</v>
      </c>
    </row>
    <row r="1094" spans="5:11" x14ac:dyDescent="0.25">
      <c r="E1094" s="109">
        <v>2005</v>
      </c>
      <c r="F1094" s="109" t="s">
        <v>224</v>
      </c>
      <c r="G1094" s="109" t="s">
        <v>32</v>
      </c>
      <c r="H1094" s="109" t="s">
        <v>540</v>
      </c>
      <c r="I1094" s="109" t="s">
        <v>33</v>
      </c>
      <c r="J1094" s="109" t="s">
        <v>554</v>
      </c>
      <c r="K1094" s="110">
        <v>2083.0659999999998</v>
      </c>
    </row>
    <row r="1095" spans="5:11" x14ac:dyDescent="0.25">
      <c r="E1095" s="107">
        <v>2005</v>
      </c>
      <c r="F1095" s="107" t="s">
        <v>224</v>
      </c>
      <c r="G1095" s="107" t="s">
        <v>32</v>
      </c>
      <c r="H1095" s="107" t="s">
        <v>540</v>
      </c>
      <c r="I1095" s="107" t="s">
        <v>33</v>
      </c>
      <c r="J1095" s="107" t="s">
        <v>725</v>
      </c>
      <c r="K1095" s="108">
        <v>539.77300000000002</v>
      </c>
    </row>
    <row r="1096" spans="5:11" x14ac:dyDescent="0.25">
      <c r="E1096" s="109">
        <v>2005</v>
      </c>
      <c r="F1096" s="109" t="s">
        <v>238</v>
      </c>
      <c r="G1096" s="109" t="s">
        <v>239</v>
      </c>
      <c r="H1096" s="109" t="s">
        <v>540</v>
      </c>
      <c r="I1096" s="109" t="s">
        <v>33</v>
      </c>
      <c r="J1096" s="109" t="s">
        <v>725</v>
      </c>
      <c r="K1096" s="110">
        <v>3430.6030000000101</v>
      </c>
    </row>
    <row r="1097" spans="5:11" x14ac:dyDescent="0.25">
      <c r="E1097" s="107">
        <v>2005</v>
      </c>
      <c r="F1097" s="107" t="s">
        <v>228</v>
      </c>
      <c r="G1097" s="107" t="s">
        <v>229</v>
      </c>
      <c r="H1097" s="107" t="s">
        <v>540</v>
      </c>
      <c r="I1097" s="107" t="s">
        <v>33</v>
      </c>
      <c r="J1097" s="107" t="s">
        <v>725</v>
      </c>
      <c r="K1097" s="108">
        <v>17010.684000000001</v>
      </c>
    </row>
    <row r="1098" spans="5:11" x14ac:dyDescent="0.25">
      <c r="E1098" s="109">
        <v>2005</v>
      </c>
      <c r="F1098" s="109" t="s">
        <v>266</v>
      </c>
      <c r="G1098" s="109" t="s">
        <v>49</v>
      </c>
      <c r="H1098" s="109" t="s">
        <v>544</v>
      </c>
      <c r="I1098" s="109" t="s">
        <v>9</v>
      </c>
      <c r="J1098" s="109" t="s">
        <v>1</v>
      </c>
      <c r="K1098" s="110">
        <v>9189.8179999999993</v>
      </c>
    </row>
    <row r="1099" spans="5:11" x14ac:dyDescent="0.25">
      <c r="E1099" s="107">
        <v>2005</v>
      </c>
      <c r="F1099" s="107" t="s">
        <v>245</v>
      </c>
      <c r="G1099" s="107" t="s">
        <v>39</v>
      </c>
      <c r="H1099" s="107" t="s">
        <v>12</v>
      </c>
      <c r="I1099" s="107" t="s">
        <v>12</v>
      </c>
      <c r="J1099" s="107" t="s">
        <v>1</v>
      </c>
      <c r="K1099" s="108">
        <v>2510.797</v>
      </c>
    </row>
    <row r="1100" spans="5:11" x14ac:dyDescent="0.25">
      <c r="E1100" s="109">
        <v>2005</v>
      </c>
      <c r="F1100" s="109" t="s">
        <v>254</v>
      </c>
      <c r="G1100" s="109" t="s">
        <v>42</v>
      </c>
      <c r="H1100" s="109" t="s">
        <v>12</v>
      </c>
      <c r="I1100" s="109" t="s">
        <v>12</v>
      </c>
      <c r="J1100" s="109" t="s">
        <v>1</v>
      </c>
      <c r="K1100" s="110">
        <v>40.488</v>
      </c>
    </row>
    <row r="1101" spans="5:11" x14ac:dyDescent="0.25">
      <c r="E1101" s="107">
        <v>2005</v>
      </c>
      <c r="F1101" s="107" t="s">
        <v>247</v>
      </c>
      <c r="G1101" s="107" t="s">
        <v>40</v>
      </c>
      <c r="H1101" s="107" t="s">
        <v>540</v>
      </c>
      <c r="I1101" s="107" t="s">
        <v>27</v>
      </c>
      <c r="J1101" s="107" t="s">
        <v>554</v>
      </c>
      <c r="K1101" s="108">
        <v>25497.736000000001</v>
      </c>
    </row>
    <row r="1102" spans="5:11" x14ac:dyDescent="0.25">
      <c r="E1102" s="109">
        <v>2005</v>
      </c>
      <c r="F1102" s="109" t="s">
        <v>252</v>
      </c>
      <c r="G1102" s="109" t="s">
        <v>41</v>
      </c>
      <c r="H1102" s="109" t="s">
        <v>540</v>
      </c>
      <c r="I1102" s="109" t="s">
        <v>21</v>
      </c>
      <c r="J1102" s="109" t="s">
        <v>554</v>
      </c>
      <c r="K1102" s="110">
        <v>44977.372999999803</v>
      </c>
    </row>
    <row r="1103" spans="5:11" x14ac:dyDescent="0.25">
      <c r="E1103" s="107">
        <v>2005</v>
      </c>
      <c r="F1103" s="107" t="s">
        <v>299</v>
      </c>
      <c r="G1103" s="107" t="s">
        <v>300</v>
      </c>
      <c r="H1103" s="107" t="s">
        <v>540</v>
      </c>
      <c r="I1103" s="107" t="s">
        <v>60</v>
      </c>
      <c r="J1103" s="107" t="s">
        <v>1</v>
      </c>
      <c r="K1103" s="108">
        <v>19881.53</v>
      </c>
    </row>
    <row r="1104" spans="5:11" x14ac:dyDescent="0.25">
      <c r="E1104" s="109">
        <v>2005</v>
      </c>
      <c r="F1104" s="109" t="s">
        <v>256</v>
      </c>
      <c r="G1104" s="109" t="s">
        <v>43</v>
      </c>
      <c r="H1104" s="109" t="s">
        <v>540</v>
      </c>
      <c r="I1104" s="109" t="s">
        <v>27</v>
      </c>
      <c r="J1104" s="109" t="s">
        <v>1</v>
      </c>
      <c r="K1104" s="110">
        <v>2934.7530000000002</v>
      </c>
    </row>
    <row r="1105" spans="5:11" x14ac:dyDescent="0.25">
      <c r="E1105" s="107">
        <v>2005</v>
      </c>
      <c r="F1105" s="107" t="s">
        <v>256</v>
      </c>
      <c r="G1105" s="107" t="s">
        <v>43</v>
      </c>
      <c r="H1105" s="107" t="s">
        <v>540</v>
      </c>
      <c r="I1105" s="107" t="s">
        <v>27</v>
      </c>
      <c r="J1105" s="107" t="s">
        <v>1</v>
      </c>
      <c r="K1105" s="108">
        <v>4286.88</v>
      </c>
    </row>
    <row r="1106" spans="5:11" x14ac:dyDescent="0.25">
      <c r="E1106" s="109">
        <v>2005</v>
      </c>
      <c r="F1106" s="109" t="s">
        <v>264</v>
      </c>
      <c r="G1106" s="109" t="s">
        <v>48</v>
      </c>
      <c r="H1106" s="109" t="s">
        <v>542</v>
      </c>
      <c r="I1106" s="109" t="s">
        <v>16</v>
      </c>
      <c r="J1106" s="109" t="s">
        <v>1</v>
      </c>
      <c r="K1106" s="110">
        <v>958.95600000000002</v>
      </c>
    </row>
    <row r="1107" spans="5:11" x14ac:dyDescent="0.25">
      <c r="E1107" s="107">
        <v>2005</v>
      </c>
      <c r="F1107" s="107" t="s">
        <v>268</v>
      </c>
      <c r="G1107" s="107" t="s">
        <v>50</v>
      </c>
      <c r="H1107" s="107" t="s">
        <v>544</v>
      </c>
      <c r="I1107" s="107" t="s">
        <v>9</v>
      </c>
      <c r="J1107" s="107" t="s">
        <v>1</v>
      </c>
      <c r="K1107" s="108">
        <v>606.05200000000104</v>
      </c>
    </row>
    <row r="1108" spans="5:11" x14ac:dyDescent="0.25">
      <c r="E1108" s="109">
        <v>2005</v>
      </c>
      <c r="F1108" s="109" t="s">
        <v>276</v>
      </c>
      <c r="G1108" s="109" t="s">
        <v>54</v>
      </c>
      <c r="H1108" s="109" t="s">
        <v>540</v>
      </c>
      <c r="I1108" s="109" t="s">
        <v>47</v>
      </c>
      <c r="J1108" s="109" t="s">
        <v>554</v>
      </c>
      <c r="K1108" s="110">
        <v>3123.364</v>
      </c>
    </row>
    <row r="1109" spans="5:11" x14ac:dyDescent="0.25">
      <c r="E1109" s="107">
        <v>2005</v>
      </c>
      <c r="F1109" s="107" t="s">
        <v>276</v>
      </c>
      <c r="G1109" s="107" t="s">
        <v>54</v>
      </c>
      <c r="H1109" s="107" t="s">
        <v>540</v>
      </c>
      <c r="I1109" s="107" t="s">
        <v>47</v>
      </c>
      <c r="J1109" s="107" t="s">
        <v>725</v>
      </c>
      <c r="K1109" s="108">
        <v>1807.9449999999999</v>
      </c>
    </row>
    <row r="1110" spans="5:11" x14ac:dyDescent="0.25">
      <c r="E1110" s="109">
        <v>2005</v>
      </c>
      <c r="F1110" s="109" t="s">
        <v>274</v>
      </c>
      <c r="G1110" s="109" t="s">
        <v>53</v>
      </c>
      <c r="H1110" s="109" t="s">
        <v>542</v>
      </c>
      <c r="I1110" s="109" t="s">
        <v>16</v>
      </c>
      <c r="J1110" s="109" t="s">
        <v>725</v>
      </c>
      <c r="K1110" s="110">
        <v>249</v>
      </c>
    </row>
    <row r="1111" spans="5:11" x14ac:dyDescent="0.25">
      <c r="E1111" s="107">
        <v>2005</v>
      </c>
      <c r="F1111" s="107" t="s">
        <v>288</v>
      </c>
      <c r="G1111" s="107" t="s">
        <v>57</v>
      </c>
      <c r="H1111" s="107" t="s">
        <v>540</v>
      </c>
      <c r="I1111" s="107" t="s">
        <v>47</v>
      </c>
      <c r="J1111" s="107" t="s">
        <v>725</v>
      </c>
      <c r="K1111" s="108">
        <v>14583.825999999901</v>
      </c>
    </row>
    <row r="1112" spans="5:11" x14ac:dyDescent="0.25">
      <c r="E1112" s="109">
        <v>2005</v>
      </c>
      <c r="F1112" s="109" t="s">
        <v>295</v>
      </c>
      <c r="G1112" s="109" t="s">
        <v>59</v>
      </c>
      <c r="H1112" s="109" t="s">
        <v>540</v>
      </c>
      <c r="I1112" s="109" t="s">
        <v>60</v>
      </c>
      <c r="J1112" s="109" t="s">
        <v>554</v>
      </c>
      <c r="K1112" s="110">
        <v>419.95499999999998</v>
      </c>
    </row>
    <row r="1113" spans="5:11" x14ac:dyDescent="0.25">
      <c r="E1113" s="107">
        <v>2005</v>
      </c>
      <c r="F1113" s="107" t="s">
        <v>295</v>
      </c>
      <c r="G1113" s="107" t="s">
        <v>59</v>
      </c>
      <c r="H1113" s="107" t="s">
        <v>540</v>
      </c>
      <c r="I1113" s="107" t="s">
        <v>60</v>
      </c>
      <c r="J1113" s="107" t="s">
        <v>725</v>
      </c>
      <c r="K1113" s="108">
        <v>500.13499999999999</v>
      </c>
    </row>
    <row r="1114" spans="5:11" x14ac:dyDescent="0.25">
      <c r="E1114" s="109">
        <v>2005</v>
      </c>
      <c r="F1114" s="109" t="s">
        <v>304</v>
      </c>
      <c r="G1114" s="109" t="s">
        <v>63</v>
      </c>
      <c r="H1114" s="109" t="s">
        <v>12</v>
      </c>
      <c r="I1114" s="109" t="s">
        <v>12</v>
      </c>
      <c r="J1114" s="109" t="s">
        <v>1</v>
      </c>
      <c r="K1114" s="110">
        <v>1655.4639999999999</v>
      </c>
    </row>
    <row r="1115" spans="5:11" x14ac:dyDescent="0.25">
      <c r="E1115" s="107">
        <v>2006</v>
      </c>
      <c r="F1115" s="107" t="s">
        <v>280</v>
      </c>
      <c r="G1115" s="107" t="s">
        <v>281</v>
      </c>
      <c r="H1115" s="107" t="s">
        <v>540</v>
      </c>
      <c r="I1115" s="107" t="s">
        <v>33</v>
      </c>
      <c r="J1115" s="107" t="s">
        <v>554</v>
      </c>
      <c r="K1115" s="108">
        <v>1652.732</v>
      </c>
    </row>
    <row r="1116" spans="5:11" x14ac:dyDescent="0.25">
      <c r="E1116" s="109">
        <v>2006</v>
      </c>
      <c r="F1116" s="109" t="s">
        <v>280</v>
      </c>
      <c r="G1116" s="109" t="s">
        <v>281</v>
      </c>
      <c r="H1116" s="109" t="s">
        <v>540</v>
      </c>
      <c r="I1116" s="109" t="s">
        <v>33</v>
      </c>
      <c r="J1116" s="109" t="s">
        <v>725</v>
      </c>
      <c r="K1116" s="110">
        <v>408.82799999999997</v>
      </c>
    </row>
    <row r="1117" spans="5:11" x14ac:dyDescent="0.25">
      <c r="E1117" s="107">
        <v>2006</v>
      </c>
      <c r="F1117" s="107" t="s">
        <v>283</v>
      </c>
      <c r="G1117" s="107" t="s">
        <v>284</v>
      </c>
      <c r="H1117" s="107" t="s">
        <v>540</v>
      </c>
      <c r="I1117" s="107" t="s">
        <v>33</v>
      </c>
      <c r="J1117" s="107" t="s">
        <v>725</v>
      </c>
      <c r="K1117" s="108">
        <v>155.21100000000001</v>
      </c>
    </row>
    <row r="1118" spans="5:11" x14ac:dyDescent="0.25">
      <c r="E1118" s="109">
        <v>2006</v>
      </c>
      <c r="F1118" s="109" t="s">
        <v>192</v>
      </c>
      <c r="G1118" s="109" t="s">
        <v>14</v>
      </c>
      <c r="H1118" s="109" t="s">
        <v>540</v>
      </c>
      <c r="I1118" s="109" t="s">
        <v>925</v>
      </c>
      <c r="J1118" s="109" t="s">
        <v>725</v>
      </c>
      <c r="K1118" s="110">
        <v>320.43200000000002</v>
      </c>
    </row>
    <row r="1119" spans="5:11" x14ac:dyDescent="0.25">
      <c r="E1119" s="107">
        <v>2006</v>
      </c>
      <c r="F1119" s="107" t="s">
        <v>200</v>
      </c>
      <c r="G1119" s="107" t="s">
        <v>18</v>
      </c>
      <c r="H1119" s="107" t="s">
        <v>542</v>
      </c>
      <c r="I1119" s="107" t="s">
        <v>16</v>
      </c>
      <c r="J1119" s="107" t="s">
        <v>554</v>
      </c>
      <c r="K1119" s="108">
        <v>2286</v>
      </c>
    </row>
    <row r="1120" spans="5:11" x14ac:dyDescent="0.25">
      <c r="E1120" s="109">
        <v>2006</v>
      </c>
      <c r="F1120" s="109" t="s">
        <v>204</v>
      </c>
      <c r="G1120" s="109" t="s">
        <v>205</v>
      </c>
      <c r="H1120" s="109" t="s">
        <v>544</v>
      </c>
      <c r="I1120" s="109" t="s">
        <v>9</v>
      </c>
      <c r="J1120" s="109" t="s">
        <v>725</v>
      </c>
      <c r="K1120" s="110">
        <v>1597.5930000000001</v>
      </c>
    </row>
    <row r="1121" spans="5:11" x14ac:dyDescent="0.25">
      <c r="E1121" s="107">
        <v>2006</v>
      </c>
      <c r="F1121" s="107" t="s">
        <v>197</v>
      </c>
      <c r="G1121" s="107" t="s">
        <v>198</v>
      </c>
      <c r="H1121" s="107" t="s">
        <v>544</v>
      </c>
      <c r="I1121" s="107" t="s">
        <v>17</v>
      </c>
      <c r="J1121" s="107" t="s">
        <v>554</v>
      </c>
      <c r="K1121" s="108">
        <v>1446.328</v>
      </c>
    </row>
    <row r="1122" spans="5:11" x14ac:dyDescent="0.25">
      <c r="E1122" s="109">
        <v>2003</v>
      </c>
      <c r="F1122" s="109" t="s">
        <v>418</v>
      </c>
      <c r="G1122" s="109" t="s">
        <v>112</v>
      </c>
      <c r="H1122" s="109" t="s">
        <v>544</v>
      </c>
      <c r="I1122" s="109" t="s">
        <v>9</v>
      </c>
      <c r="J1122" s="109" t="s">
        <v>725</v>
      </c>
      <c r="K1122" s="110">
        <v>0</v>
      </c>
    </row>
    <row r="1123" spans="5:11" x14ac:dyDescent="0.25">
      <c r="E1123" s="107">
        <v>2003</v>
      </c>
      <c r="F1123" s="107" t="s">
        <v>252</v>
      </c>
      <c r="G1123" s="107" t="s">
        <v>41</v>
      </c>
      <c r="H1123" s="107" t="s">
        <v>540</v>
      </c>
      <c r="I1123" s="107" t="s">
        <v>21</v>
      </c>
      <c r="J1123" s="107" t="s">
        <v>554</v>
      </c>
      <c r="K1123" s="108">
        <v>41678.506999999801</v>
      </c>
    </row>
    <row r="1124" spans="5:11" x14ac:dyDescent="0.25">
      <c r="E1124" s="109">
        <v>2003</v>
      </c>
      <c r="F1124" s="109" t="s">
        <v>432</v>
      </c>
      <c r="G1124" s="109" t="s">
        <v>119</v>
      </c>
      <c r="H1124" s="109" t="s">
        <v>540</v>
      </c>
      <c r="I1124" s="109" t="s">
        <v>925</v>
      </c>
      <c r="J1124" s="109" t="s">
        <v>1</v>
      </c>
      <c r="K1124" s="110">
        <v>0</v>
      </c>
    </row>
    <row r="1125" spans="5:11" x14ac:dyDescent="0.25">
      <c r="E1125" s="107">
        <v>2003</v>
      </c>
      <c r="F1125" s="107" t="s">
        <v>262</v>
      </c>
      <c r="G1125" s="107" t="s">
        <v>46</v>
      </c>
      <c r="H1125" s="107" t="s">
        <v>540</v>
      </c>
      <c r="I1125" s="107" t="s">
        <v>47</v>
      </c>
      <c r="J1125" s="107" t="s">
        <v>554</v>
      </c>
      <c r="K1125" s="108">
        <v>791.79200000000003</v>
      </c>
    </row>
    <row r="1126" spans="5:11" x14ac:dyDescent="0.25">
      <c r="E1126" s="109">
        <v>2003</v>
      </c>
      <c r="F1126" s="109" t="s">
        <v>264</v>
      </c>
      <c r="G1126" s="109" t="s">
        <v>48</v>
      </c>
      <c r="H1126" s="109" t="s">
        <v>542</v>
      </c>
      <c r="I1126" s="109" t="s">
        <v>16</v>
      </c>
      <c r="J1126" s="109" t="s">
        <v>1</v>
      </c>
      <c r="K1126" s="110">
        <v>1811.1569999999999</v>
      </c>
    </row>
    <row r="1127" spans="5:11" x14ac:dyDescent="0.25">
      <c r="E1127" s="107">
        <v>2003</v>
      </c>
      <c r="F1127" s="107" t="s">
        <v>272</v>
      </c>
      <c r="G1127" s="107" t="s">
        <v>52</v>
      </c>
      <c r="H1127" s="107" t="s">
        <v>540</v>
      </c>
      <c r="I1127" s="107" t="s">
        <v>30</v>
      </c>
      <c r="J1127" s="107" t="s">
        <v>554</v>
      </c>
      <c r="K1127" s="108">
        <v>1092.1849999999999</v>
      </c>
    </row>
    <row r="1128" spans="5:11" x14ac:dyDescent="0.25">
      <c r="E1128" s="109">
        <v>2003</v>
      </c>
      <c r="F1128" s="109" t="s">
        <v>288</v>
      </c>
      <c r="G1128" s="109" t="s">
        <v>57</v>
      </c>
      <c r="H1128" s="109" t="s">
        <v>540</v>
      </c>
      <c r="I1128" s="109" t="s">
        <v>47</v>
      </c>
      <c r="J1128" s="109" t="s">
        <v>725</v>
      </c>
      <c r="K1128" s="110">
        <v>12858.588</v>
      </c>
    </row>
    <row r="1129" spans="5:11" x14ac:dyDescent="0.25">
      <c r="E1129" s="107">
        <v>2003</v>
      </c>
      <c r="F1129" s="107" t="s">
        <v>290</v>
      </c>
      <c r="G1129" s="107" t="s">
        <v>291</v>
      </c>
      <c r="H1129" s="107" t="s">
        <v>544</v>
      </c>
      <c r="I1129" s="107" t="s">
        <v>17</v>
      </c>
      <c r="J1129" s="107" t="s">
        <v>1</v>
      </c>
      <c r="K1129" s="108">
        <v>589.67899999999997</v>
      </c>
    </row>
    <row r="1130" spans="5:11" x14ac:dyDescent="0.25">
      <c r="E1130" s="109">
        <v>2003</v>
      </c>
      <c r="F1130" s="109" t="s">
        <v>304</v>
      </c>
      <c r="G1130" s="109" t="s">
        <v>63</v>
      </c>
      <c r="H1130" s="109" t="s">
        <v>12</v>
      </c>
      <c r="I1130" s="109" t="s">
        <v>12</v>
      </c>
      <c r="J1130" s="109" t="s">
        <v>554</v>
      </c>
      <c r="K1130" s="110">
        <v>1300.998</v>
      </c>
    </row>
    <row r="1131" spans="5:11" x14ac:dyDescent="0.25">
      <c r="E1131" s="107">
        <v>2004</v>
      </c>
      <c r="F1131" s="107" t="s">
        <v>283</v>
      </c>
      <c r="G1131" s="107" t="s">
        <v>284</v>
      </c>
      <c r="H1131" s="107" t="s">
        <v>540</v>
      </c>
      <c r="I1131" s="107" t="s">
        <v>33</v>
      </c>
      <c r="J1131" s="107" t="s">
        <v>1</v>
      </c>
      <c r="K1131" s="108">
        <v>9056.9660000000094</v>
      </c>
    </row>
    <row r="1132" spans="5:11" x14ac:dyDescent="0.25">
      <c r="E1132" s="109">
        <v>2004</v>
      </c>
      <c r="F1132" s="109" t="s">
        <v>283</v>
      </c>
      <c r="G1132" s="109" t="s">
        <v>284</v>
      </c>
      <c r="H1132" s="109" t="s">
        <v>540</v>
      </c>
      <c r="I1132" s="109" t="s">
        <v>33</v>
      </c>
      <c r="J1132" s="109" t="s">
        <v>554</v>
      </c>
      <c r="K1132" s="110">
        <v>9056.9660000000003</v>
      </c>
    </row>
    <row r="1133" spans="5:11" x14ac:dyDescent="0.25">
      <c r="E1133" s="107">
        <v>2004</v>
      </c>
      <c r="F1133" s="107" t="s">
        <v>190</v>
      </c>
      <c r="G1133" s="107" t="s">
        <v>11</v>
      </c>
      <c r="H1133" s="107" t="s">
        <v>12</v>
      </c>
      <c r="I1133" s="107" t="s">
        <v>12</v>
      </c>
      <c r="J1133" s="107" t="s">
        <v>554</v>
      </c>
      <c r="K1133" s="108">
        <v>9867.2019999999902</v>
      </c>
    </row>
    <row r="1134" spans="5:11" x14ac:dyDescent="0.25">
      <c r="E1134" s="109">
        <v>2004</v>
      </c>
      <c r="F1134" s="109" t="s">
        <v>195</v>
      </c>
      <c r="G1134" s="109" t="s">
        <v>15</v>
      </c>
      <c r="H1134" s="109" t="s">
        <v>540</v>
      </c>
      <c r="I1134" s="109" t="s">
        <v>16</v>
      </c>
      <c r="J1134" s="109" t="s">
        <v>1</v>
      </c>
      <c r="K1134" s="110">
        <v>9727.1389999999701</v>
      </c>
    </row>
    <row r="1135" spans="5:11" x14ac:dyDescent="0.25">
      <c r="E1135" s="107">
        <v>2004</v>
      </c>
      <c r="F1135" s="107" t="s">
        <v>204</v>
      </c>
      <c r="G1135" s="107" t="s">
        <v>205</v>
      </c>
      <c r="H1135" s="107" t="s">
        <v>544</v>
      </c>
      <c r="I1135" s="107" t="s">
        <v>9</v>
      </c>
      <c r="J1135" s="107" t="s">
        <v>1</v>
      </c>
      <c r="K1135" s="108">
        <v>1551.9010000000001</v>
      </c>
    </row>
    <row r="1136" spans="5:11" x14ac:dyDescent="0.25">
      <c r="E1136" s="109">
        <v>2004</v>
      </c>
      <c r="F1136" s="109" t="s">
        <v>204</v>
      </c>
      <c r="G1136" s="109" t="s">
        <v>205</v>
      </c>
      <c r="H1136" s="109" t="s">
        <v>544</v>
      </c>
      <c r="I1136" s="109" t="s">
        <v>9</v>
      </c>
      <c r="J1136" s="109" t="s">
        <v>1</v>
      </c>
      <c r="K1136" s="110">
        <v>1655.9549999999999</v>
      </c>
    </row>
    <row r="1137" spans="5:11" x14ac:dyDescent="0.25">
      <c r="E1137" s="107">
        <v>2004</v>
      </c>
      <c r="F1137" s="107" t="s">
        <v>204</v>
      </c>
      <c r="G1137" s="107" t="s">
        <v>205</v>
      </c>
      <c r="H1137" s="107" t="s">
        <v>544</v>
      </c>
      <c r="I1137" s="107" t="s">
        <v>9</v>
      </c>
      <c r="J1137" s="107" t="s">
        <v>554</v>
      </c>
      <c r="K1137" s="108">
        <v>1551.9010000000001</v>
      </c>
    </row>
    <row r="1138" spans="5:11" x14ac:dyDescent="0.25">
      <c r="E1138" s="109">
        <v>2004</v>
      </c>
      <c r="F1138" s="109" t="s">
        <v>202</v>
      </c>
      <c r="G1138" s="109" t="s">
        <v>19</v>
      </c>
      <c r="H1138" s="109" t="s">
        <v>544</v>
      </c>
      <c r="I1138" s="109" t="s">
        <v>17</v>
      </c>
      <c r="J1138" s="109" t="s">
        <v>554</v>
      </c>
      <c r="K1138" s="110">
        <v>8172.8370000000004</v>
      </c>
    </row>
    <row r="1139" spans="5:11" x14ac:dyDescent="0.25">
      <c r="E1139" s="107">
        <v>2004</v>
      </c>
      <c r="F1139" s="107" t="s">
        <v>207</v>
      </c>
      <c r="G1139" s="107" t="s">
        <v>20</v>
      </c>
      <c r="H1139" s="107" t="s">
        <v>540</v>
      </c>
      <c r="I1139" s="107" t="s">
        <v>21</v>
      </c>
      <c r="J1139" s="107" t="s">
        <v>554</v>
      </c>
      <c r="K1139" s="108">
        <v>13280.186</v>
      </c>
    </row>
    <row r="1140" spans="5:11" x14ac:dyDescent="0.25">
      <c r="E1140" s="109">
        <v>2004</v>
      </c>
      <c r="F1140" s="109" t="s">
        <v>213</v>
      </c>
      <c r="G1140" s="109" t="s">
        <v>25</v>
      </c>
      <c r="H1140" s="109" t="s">
        <v>542</v>
      </c>
      <c r="I1140" s="109" t="s">
        <v>26</v>
      </c>
      <c r="J1140" s="109" t="s">
        <v>1</v>
      </c>
      <c r="K1140" s="110">
        <v>242.994</v>
      </c>
    </row>
    <row r="1141" spans="5:11" x14ac:dyDescent="0.25">
      <c r="E1141" s="107">
        <v>2004</v>
      </c>
      <c r="F1141" s="107" t="s">
        <v>213</v>
      </c>
      <c r="G1141" s="107" t="s">
        <v>25</v>
      </c>
      <c r="H1141" s="107" t="s">
        <v>542</v>
      </c>
      <c r="I1141" s="107" t="s">
        <v>26</v>
      </c>
      <c r="J1141" s="107" t="s">
        <v>1</v>
      </c>
      <c r="K1141" s="108">
        <v>278.85199999999998</v>
      </c>
    </row>
    <row r="1142" spans="5:11" x14ac:dyDescent="0.25">
      <c r="E1142" s="109">
        <v>2004</v>
      </c>
      <c r="F1142" s="109" t="s">
        <v>213</v>
      </c>
      <c r="G1142" s="109" t="s">
        <v>25</v>
      </c>
      <c r="H1142" s="109" t="s">
        <v>542</v>
      </c>
      <c r="I1142" s="109" t="s">
        <v>26</v>
      </c>
      <c r="J1142" s="109" t="s">
        <v>725</v>
      </c>
      <c r="K1142" s="110">
        <v>242.994</v>
      </c>
    </row>
    <row r="1143" spans="5:11" x14ac:dyDescent="0.25">
      <c r="E1143" s="107">
        <v>2004</v>
      </c>
      <c r="F1143" s="107" t="s">
        <v>218</v>
      </c>
      <c r="G1143" s="107" t="s">
        <v>28</v>
      </c>
      <c r="H1143" s="107" t="s">
        <v>544</v>
      </c>
      <c r="I1143" s="107" t="s">
        <v>9</v>
      </c>
      <c r="J1143" s="107" t="s">
        <v>554</v>
      </c>
      <c r="K1143" s="108">
        <v>3966.4079999999999</v>
      </c>
    </row>
    <row r="1144" spans="5:11" x14ac:dyDescent="0.25">
      <c r="E1144" s="109">
        <v>2004</v>
      </c>
      <c r="F1144" s="109" t="s">
        <v>211</v>
      </c>
      <c r="G1144" s="109" t="s">
        <v>23</v>
      </c>
      <c r="H1144" s="109" t="s">
        <v>540</v>
      </c>
      <c r="I1144" s="109" t="s">
        <v>24</v>
      </c>
      <c r="J1144" s="109" t="s">
        <v>554</v>
      </c>
      <c r="K1144" s="110">
        <v>14392.5990000001</v>
      </c>
    </row>
    <row r="1145" spans="5:11" x14ac:dyDescent="0.25">
      <c r="E1145" s="107">
        <v>2004</v>
      </c>
      <c r="F1145" s="107" t="s">
        <v>224</v>
      </c>
      <c r="G1145" s="107" t="s">
        <v>32</v>
      </c>
      <c r="H1145" s="107" t="s">
        <v>540</v>
      </c>
      <c r="I1145" s="107" t="s">
        <v>33</v>
      </c>
      <c r="J1145" s="107" t="s">
        <v>1</v>
      </c>
      <c r="K1145" s="108">
        <v>504.23</v>
      </c>
    </row>
    <row r="1146" spans="5:11" x14ac:dyDescent="0.25">
      <c r="E1146" s="109">
        <v>2004</v>
      </c>
      <c r="F1146" s="109" t="s">
        <v>236</v>
      </c>
      <c r="G1146" s="109" t="s">
        <v>36</v>
      </c>
      <c r="H1146" s="109" t="s">
        <v>542</v>
      </c>
      <c r="I1146" s="109" t="s">
        <v>26</v>
      </c>
      <c r="J1146" s="109" t="s">
        <v>1</v>
      </c>
      <c r="K1146" s="110">
        <v>1933.9949999999999</v>
      </c>
    </row>
    <row r="1147" spans="5:11" x14ac:dyDescent="0.25">
      <c r="E1147" s="107">
        <v>2004</v>
      </c>
      <c r="F1147" s="107" t="s">
        <v>231</v>
      </c>
      <c r="G1147" s="107" t="s">
        <v>232</v>
      </c>
      <c r="H1147" s="107" t="s">
        <v>540</v>
      </c>
      <c r="I1147" s="107" t="s">
        <v>24</v>
      </c>
      <c r="J1147" s="107" t="s">
        <v>1</v>
      </c>
      <c r="K1147" s="108">
        <v>1452.489</v>
      </c>
    </row>
    <row r="1148" spans="5:11" x14ac:dyDescent="0.25">
      <c r="E1148" s="109">
        <v>2004</v>
      </c>
      <c r="F1148" s="109" t="s">
        <v>234</v>
      </c>
      <c r="G1148" s="109" t="s">
        <v>35</v>
      </c>
      <c r="H1148" s="109" t="s">
        <v>540</v>
      </c>
      <c r="I1148" s="109" t="s">
        <v>27</v>
      </c>
      <c r="J1148" s="109" t="s">
        <v>1</v>
      </c>
      <c r="K1148" s="110">
        <v>1772.1389999999999</v>
      </c>
    </row>
    <row r="1149" spans="5:11" x14ac:dyDescent="0.25">
      <c r="E1149" s="107">
        <v>2004</v>
      </c>
      <c r="F1149" s="107" t="s">
        <v>228</v>
      </c>
      <c r="G1149" s="107" t="s">
        <v>229</v>
      </c>
      <c r="H1149" s="107" t="s">
        <v>540</v>
      </c>
      <c r="I1149" s="107" t="s">
        <v>33</v>
      </c>
      <c r="J1149" s="107" t="s">
        <v>1</v>
      </c>
      <c r="K1149" s="108">
        <v>15722.754000000001</v>
      </c>
    </row>
    <row r="1150" spans="5:11" x14ac:dyDescent="0.25">
      <c r="E1150" s="109">
        <v>2004</v>
      </c>
      <c r="F1150" s="109" t="s">
        <v>243</v>
      </c>
      <c r="G1150" s="109" t="s">
        <v>926</v>
      </c>
      <c r="H1150" s="109" t="s">
        <v>12</v>
      </c>
      <c r="I1150" s="109" t="s">
        <v>12</v>
      </c>
      <c r="J1150" s="109" t="s">
        <v>1</v>
      </c>
      <c r="K1150" s="110">
        <v>1114.3979999999999</v>
      </c>
    </row>
    <row r="1151" spans="5:11" x14ac:dyDescent="0.25">
      <c r="E1151" s="107">
        <v>2004</v>
      </c>
      <c r="F1151" s="107" t="s">
        <v>266</v>
      </c>
      <c r="G1151" s="107" t="s">
        <v>49</v>
      </c>
      <c r="H1151" s="107" t="s">
        <v>544</v>
      </c>
      <c r="I1151" s="107" t="s">
        <v>9</v>
      </c>
      <c r="J1151" s="107" t="s">
        <v>1</v>
      </c>
      <c r="K1151" s="108">
        <v>11278.031999999999</v>
      </c>
    </row>
    <row r="1152" spans="5:11" x14ac:dyDescent="0.25">
      <c r="E1152" s="109">
        <v>2004</v>
      </c>
      <c r="F1152" s="109" t="s">
        <v>238</v>
      </c>
      <c r="G1152" s="109" t="s">
        <v>239</v>
      </c>
      <c r="H1152" s="109" t="s">
        <v>540</v>
      </c>
      <c r="I1152" s="109" t="s">
        <v>33</v>
      </c>
      <c r="J1152" s="109" t="s">
        <v>1</v>
      </c>
      <c r="K1152" s="110">
        <v>3486.7570000000001</v>
      </c>
    </row>
    <row r="1153" spans="5:11" x14ac:dyDescent="0.25">
      <c r="E1153" s="107">
        <v>2004</v>
      </c>
      <c r="F1153" s="107" t="s">
        <v>238</v>
      </c>
      <c r="G1153" s="107" t="s">
        <v>239</v>
      </c>
      <c r="H1153" s="107" t="s">
        <v>540</v>
      </c>
      <c r="I1153" s="107" t="s">
        <v>33</v>
      </c>
      <c r="J1153" s="107" t="s">
        <v>1</v>
      </c>
      <c r="K1153" s="108">
        <v>8956.5269999999891</v>
      </c>
    </row>
    <row r="1154" spans="5:11" x14ac:dyDescent="0.25">
      <c r="E1154" s="109">
        <v>2004</v>
      </c>
      <c r="F1154" s="109" t="s">
        <v>241</v>
      </c>
      <c r="G1154" s="109" t="s">
        <v>37</v>
      </c>
      <c r="H1154" s="109" t="s">
        <v>540</v>
      </c>
      <c r="I1154" s="109" t="s">
        <v>24</v>
      </c>
      <c r="J1154" s="109" t="s">
        <v>725</v>
      </c>
      <c r="K1154" s="110">
        <v>952.56399999999996</v>
      </c>
    </row>
    <row r="1155" spans="5:11" x14ac:dyDescent="0.25">
      <c r="E1155" s="107">
        <v>2004</v>
      </c>
      <c r="F1155" s="107" t="s">
        <v>245</v>
      </c>
      <c r="G1155" s="107" t="s">
        <v>39</v>
      </c>
      <c r="H1155" s="107" t="s">
        <v>12</v>
      </c>
      <c r="I1155" s="107" t="s">
        <v>12</v>
      </c>
      <c r="J1155" s="107" t="s">
        <v>1</v>
      </c>
      <c r="K1155" s="108">
        <v>2296.7289999999998</v>
      </c>
    </row>
    <row r="1156" spans="5:11" x14ac:dyDescent="0.25">
      <c r="E1156" s="109">
        <v>2004</v>
      </c>
      <c r="F1156" s="109" t="s">
        <v>254</v>
      </c>
      <c r="G1156" s="109" t="s">
        <v>42</v>
      </c>
      <c r="H1156" s="109" t="s">
        <v>12</v>
      </c>
      <c r="I1156" s="109" t="s">
        <v>12</v>
      </c>
      <c r="J1156" s="109" t="s">
        <v>554</v>
      </c>
      <c r="K1156" s="110">
        <v>1306.9949999999999</v>
      </c>
    </row>
    <row r="1157" spans="5:11" x14ac:dyDescent="0.25">
      <c r="E1157" s="107">
        <v>2004</v>
      </c>
      <c r="F1157" s="107" t="s">
        <v>247</v>
      </c>
      <c r="G1157" s="107" t="s">
        <v>40</v>
      </c>
      <c r="H1157" s="107" t="s">
        <v>540</v>
      </c>
      <c r="I1157" s="107" t="s">
        <v>27</v>
      </c>
      <c r="J1157" s="107" t="s">
        <v>1</v>
      </c>
      <c r="K1157" s="108">
        <v>23935.7430000001</v>
      </c>
    </row>
    <row r="1158" spans="5:11" x14ac:dyDescent="0.25">
      <c r="E1158" s="109">
        <v>2004</v>
      </c>
      <c r="F1158" s="109" t="s">
        <v>252</v>
      </c>
      <c r="G1158" s="109" t="s">
        <v>41</v>
      </c>
      <c r="H1158" s="109" t="s">
        <v>540</v>
      </c>
      <c r="I1158" s="109" t="s">
        <v>21</v>
      </c>
      <c r="J1158" s="109" t="s">
        <v>554</v>
      </c>
      <c r="K1158" s="110">
        <v>43938.698000000099</v>
      </c>
    </row>
    <row r="1159" spans="5:11" x14ac:dyDescent="0.25">
      <c r="E1159" s="107">
        <v>2004</v>
      </c>
      <c r="F1159" s="107" t="s">
        <v>260</v>
      </c>
      <c r="G1159" s="107" t="s">
        <v>45</v>
      </c>
      <c r="H1159" s="107" t="s">
        <v>542</v>
      </c>
      <c r="I1159" s="107" t="s">
        <v>26</v>
      </c>
      <c r="J1159" s="107" t="s">
        <v>1</v>
      </c>
      <c r="K1159" s="108">
        <v>16542.381000000001</v>
      </c>
    </row>
    <row r="1160" spans="5:11" x14ac:dyDescent="0.25">
      <c r="E1160" s="109">
        <v>2004</v>
      </c>
      <c r="F1160" s="109" t="s">
        <v>260</v>
      </c>
      <c r="G1160" s="109" t="s">
        <v>45</v>
      </c>
      <c r="H1160" s="109" t="s">
        <v>542</v>
      </c>
      <c r="I1160" s="109" t="s">
        <v>26</v>
      </c>
      <c r="J1160" s="109" t="s">
        <v>725</v>
      </c>
      <c r="K1160" s="110">
        <v>16542.381000000001</v>
      </c>
    </row>
    <row r="1161" spans="5:11" x14ac:dyDescent="0.25">
      <c r="E1161" s="107">
        <v>2004</v>
      </c>
      <c r="F1161" s="107" t="s">
        <v>262</v>
      </c>
      <c r="G1161" s="107" t="s">
        <v>46</v>
      </c>
      <c r="H1161" s="107" t="s">
        <v>540</v>
      </c>
      <c r="I1161" s="107" t="s">
        <v>47</v>
      </c>
      <c r="J1161" s="107" t="s">
        <v>1</v>
      </c>
      <c r="K1161" s="108">
        <v>674.79200000000003</v>
      </c>
    </row>
    <row r="1162" spans="5:11" x14ac:dyDescent="0.25">
      <c r="E1162" s="109">
        <v>2004</v>
      </c>
      <c r="F1162" s="109" t="s">
        <v>274</v>
      </c>
      <c r="G1162" s="109" t="s">
        <v>53</v>
      </c>
      <c r="H1162" s="109" t="s">
        <v>542</v>
      </c>
      <c r="I1162" s="109" t="s">
        <v>16</v>
      </c>
      <c r="J1162" s="109" t="s">
        <v>1</v>
      </c>
      <c r="K1162" s="110">
        <v>238</v>
      </c>
    </row>
    <row r="1163" spans="5:11" x14ac:dyDescent="0.25">
      <c r="E1163" s="107">
        <v>2004</v>
      </c>
      <c r="F1163" s="107" t="s">
        <v>286</v>
      </c>
      <c r="G1163" s="107" t="s">
        <v>56</v>
      </c>
      <c r="H1163" s="107" t="s">
        <v>540</v>
      </c>
      <c r="I1163" s="107" t="s">
        <v>47</v>
      </c>
      <c r="J1163" s="107" t="s">
        <v>1</v>
      </c>
      <c r="K1163" s="108">
        <v>1547.6389999999999</v>
      </c>
    </row>
    <row r="1164" spans="5:11" x14ac:dyDescent="0.25">
      <c r="E1164" s="109">
        <v>2004</v>
      </c>
      <c r="F1164" s="109" t="s">
        <v>293</v>
      </c>
      <c r="G1164" s="109" t="s">
        <v>58</v>
      </c>
      <c r="H1164" s="109" t="s">
        <v>544</v>
      </c>
      <c r="I1164" s="109" t="s">
        <v>9</v>
      </c>
      <c r="J1164" s="109" t="s">
        <v>1</v>
      </c>
      <c r="K1164" s="110">
        <v>18557.082999999999</v>
      </c>
    </row>
    <row r="1165" spans="5:11" x14ac:dyDescent="0.25">
      <c r="E1165" s="107">
        <v>2004</v>
      </c>
      <c r="F1165" s="107" t="s">
        <v>293</v>
      </c>
      <c r="G1165" s="107" t="s">
        <v>58</v>
      </c>
      <c r="H1165" s="107" t="s">
        <v>544</v>
      </c>
      <c r="I1165" s="107" t="s">
        <v>9</v>
      </c>
      <c r="J1165" s="107" t="s">
        <v>725</v>
      </c>
      <c r="K1165" s="108">
        <v>18557.082999999999</v>
      </c>
    </row>
    <row r="1166" spans="5:11" x14ac:dyDescent="0.25">
      <c r="E1166" s="109">
        <v>2004</v>
      </c>
      <c r="F1166" s="109" t="s">
        <v>295</v>
      </c>
      <c r="G1166" s="109" t="s">
        <v>59</v>
      </c>
      <c r="H1166" s="109" t="s">
        <v>540</v>
      </c>
      <c r="I1166" s="109" t="s">
        <v>60</v>
      </c>
      <c r="J1166" s="109" t="s">
        <v>1</v>
      </c>
      <c r="K1166" s="110">
        <v>578.19000000000005</v>
      </c>
    </row>
    <row r="1167" spans="5:11" x14ac:dyDescent="0.25">
      <c r="E1167" s="107">
        <v>2004</v>
      </c>
      <c r="F1167" s="107" t="s">
        <v>302</v>
      </c>
      <c r="G1167" s="107" t="s">
        <v>62</v>
      </c>
      <c r="H1167" s="107" t="s">
        <v>540</v>
      </c>
      <c r="I1167" s="107" t="s">
        <v>60</v>
      </c>
      <c r="J1167" s="107" t="s">
        <v>554</v>
      </c>
      <c r="K1167" s="108">
        <v>1755.702</v>
      </c>
    </row>
    <row r="1168" spans="5:11" x14ac:dyDescent="0.25">
      <c r="E1168" s="109">
        <v>2004</v>
      </c>
      <c r="F1168" s="109" t="s">
        <v>302</v>
      </c>
      <c r="G1168" s="109" t="s">
        <v>62</v>
      </c>
      <c r="H1168" s="109" t="s">
        <v>540</v>
      </c>
      <c r="I1168" s="109" t="s">
        <v>60</v>
      </c>
      <c r="J1168" s="109" t="s">
        <v>725</v>
      </c>
      <c r="K1168" s="110">
        <v>1217.316</v>
      </c>
    </row>
    <row r="1169" spans="5:11" x14ac:dyDescent="0.25">
      <c r="E1169" s="107">
        <v>2004</v>
      </c>
      <c r="F1169" s="107" t="s">
        <v>304</v>
      </c>
      <c r="G1169" s="107" t="s">
        <v>63</v>
      </c>
      <c r="H1169" s="107" t="s">
        <v>12</v>
      </c>
      <c r="I1169" s="107" t="s">
        <v>12</v>
      </c>
      <c r="J1169" s="107" t="s">
        <v>725</v>
      </c>
      <c r="K1169" s="108">
        <v>623.95299999999997</v>
      </c>
    </row>
    <row r="1170" spans="5:11" x14ac:dyDescent="0.25">
      <c r="E1170" s="109">
        <v>2005</v>
      </c>
      <c r="F1170" s="109" t="s">
        <v>280</v>
      </c>
      <c r="G1170" s="109" t="s">
        <v>281</v>
      </c>
      <c r="H1170" s="109" t="s">
        <v>540</v>
      </c>
      <c r="I1170" s="109" t="s">
        <v>33</v>
      </c>
      <c r="J1170" s="109" t="s">
        <v>554</v>
      </c>
      <c r="K1170" s="110">
        <v>1529.7639999999999</v>
      </c>
    </row>
    <row r="1171" spans="5:11" x14ac:dyDescent="0.25">
      <c r="E1171" s="107">
        <v>2005</v>
      </c>
      <c r="F1171" s="107" t="s">
        <v>190</v>
      </c>
      <c r="G1171" s="107" t="s">
        <v>11</v>
      </c>
      <c r="H1171" s="107" t="s">
        <v>12</v>
      </c>
      <c r="I1171" s="107" t="s">
        <v>12</v>
      </c>
      <c r="J1171" s="107" t="s">
        <v>554</v>
      </c>
      <c r="K1171" s="108">
        <v>9825.7150000000092</v>
      </c>
    </row>
    <row r="1172" spans="5:11" x14ac:dyDescent="0.25">
      <c r="E1172" s="109">
        <v>2005</v>
      </c>
      <c r="F1172" s="109" t="s">
        <v>192</v>
      </c>
      <c r="G1172" s="109" t="s">
        <v>14</v>
      </c>
      <c r="H1172" s="109" t="s">
        <v>540</v>
      </c>
      <c r="I1172" s="109" t="s">
        <v>925</v>
      </c>
      <c r="J1172" s="109" t="s">
        <v>725</v>
      </c>
      <c r="K1172" s="110">
        <v>251.71700000000001</v>
      </c>
    </row>
    <row r="1173" spans="5:11" x14ac:dyDescent="0.25">
      <c r="E1173" s="107">
        <v>2005</v>
      </c>
      <c r="F1173" s="107" t="s">
        <v>195</v>
      </c>
      <c r="G1173" s="107" t="s">
        <v>15</v>
      </c>
      <c r="H1173" s="107" t="s">
        <v>540</v>
      </c>
      <c r="I1173" s="107" t="s">
        <v>16</v>
      </c>
      <c r="J1173" s="107" t="s">
        <v>1</v>
      </c>
      <c r="K1173" s="108">
        <v>1083.3620000000001</v>
      </c>
    </row>
    <row r="1174" spans="5:11" x14ac:dyDescent="0.25">
      <c r="E1174" s="109">
        <v>2005</v>
      </c>
      <c r="F1174" s="109" t="s">
        <v>195</v>
      </c>
      <c r="G1174" s="109" t="s">
        <v>15</v>
      </c>
      <c r="H1174" s="109" t="s">
        <v>540</v>
      </c>
      <c r="I1174" s="109" t="s">
        <v>16</v>
      </c>
      <c r="J1174" s="109" t="s">
        <v>1</v>
      </c>
      <c r="K1174" s="110">
        <v>10122.583000000001</v>
      </c>
    </row>
    <row r="1175" spans="5:11" x14ac:dyDescent="0.25">
      <c r="E1175" s="107">
        <v>2005</v>
      </c>
      <c r="F1175" s="107" t="s">
        <v>204</v>
      </c>
      <c r="G1175" s="107" t="s">
        <v>205</v>
      </c>
      <c r="H1175" s="107" t="s">
        <v>544</v>
      </c>
      <c r="I1175" s="107" t="s">
        <v>9</v>
      </c>
      <c r="J1175" s="107" t="s">
        <v>1</v>
      </c>
      <c r="K1175" s="108">
        <v>1677.079</v>
      </c>
    </row>
    <row r="1176" spans="5:11" x14ac:dyDescent="0.25">
      <c r="E1176" s="109">
        <v>2005</v>
      </c>
      <c r="F1176" s="109" t="s">
        <v>202</v>
      </c>
      <c r="G1176" s="109" t="s">
        <v>19</v>
      </c>
      <c r="H1176" s="109" t="s">
        <v>544</v>
      </c>
      <c r="I1176" s="109" t="s">
        <v>17</v>
      </c>
      <c r="J1176" s="109" t="s">
        <v>725</v>
      </c>
      <c r="K1176" s="110">
        <v>3869.8470000000002</v>
      </c>
    </row>
    <row r="1177" spans="5:11" x14ac:dyDescent="0.25">
      <c r="E1177" s="107">
        <v>2005</v>
      </c>
      <c r="F1177" s="107" t="s">
        <v>209</v>
      </c>
      <c r="G1177" s="107" t="s">
        <v>22</v>
      </c>
      <c r="H1177" s="107" t="s">
        <v>544</v>
      </c>
      <c r="I1177" s="107" t="s">
        <v>9</v>
      </c>
      <c r="J1177" s="107" t="s">
        <v>1</v>
      </c>
      <c r="K1177" s="108">
        <v>904.596</v>
      </c>
    </row>
    <row r="1178" spans="5:11" x14ac:dyDescent="0.25">
      <c r="E1178" s="109">
        <v>2005</v>
      </c>
      <c r="F1178" s="109" t="s">
        <v>209</v>
      </c>
      <c r="G1178" s="109" t="s">
        <v>22</v>
      </c>
      <c r="H1178" s="109" t="s">
        <v>544</v>
      </c>
      <c r="I1178" s="109" t="s">
        <v>9</v>
      </c>
      <c r="J1178" s="109" t="s">
        <v>554</v>
      </c>
      <c r="K1178" s="110">
        <v>904.596</v>
      </c>
    </row>
    <row r="1179" spans="5:11" x14ac:dyDescent="0.25">
      <c r="E1179" s="107">
        <v>2005</v>
      </c>
      <c r="F1179" s="107" t="s">
        <v>213</v>
      </c>
      <c r="G1179" s="107" t="s">
        <v>25</v>
      </c>
      <c r="H1179" s="107" t="s">
        <v>542</v>
      </c>
      <c r="I1179" s="107" t="s">
        <v>26</v>
      </c>
      <c r="J1179" s="107" t="s">
        <v>1</v>
      </c>
      <c r="K1179" s="108">
        <v>276.589</v>
      </c>
    </row>
    <row r="1180" spans="5:11" x14ac:dyDescent="0.25">
      <c r="E1180" s="109">
        <v>2005</v>
      </c>
      <c r="F1180" s="109" t="s">
        <v>218</v>
      </c>
      <c r="G1180" s="109" t="s">
        <v>28</v>
      </c>
      <c r="H1180" s="109" t="s">
        <v>544</v>
      </c>
      <c r="I1180" s="109" t="s">
        <v>9</v>
      </c>
      <c r="J1180" s="109" t="s">
        <v>1</v>
      </c>
      <c r="K1180" s="110">
        <v>29440.080000000002</v>
      </c>
    </row>
    <row r="1181" spans="5:11" x14ac:dyDescent="0.25">
      <c r="E1181" s="107">
        <v>2005</v>
      </c>
      <c r="F1181" s="107" t="s">
        <v>211</v>
      </c>
      <c r="G1181" s="107" t="s">
        <v>23</v>
      </c>
      <c r="H1181" s="107" t="s">
        <v>540</v>
      </c>
      <c r="I1181" s="107" t="s">
        <v>24</v>
      </c>
      <c r="J1181" s="107" t="s">
        <v>1</v>
      </c>
      <c r="K1181" s="108">
        <v>9232.9749999999694</v>
      </c>
    </row>
    <row r="1182" spans="5:11" x14ac:dyDescent="0.25">
      <c r="E1182" s="109">
        <v>2002</v>
      </c>
      <c r="F1182" s="109" t="s">
        <v>276</v>
      </c>
      <c r="G1182" s="109" t="s">
        <v>54</v>
      </c>
      <c r="H1182" s="109" t="s">
        <v>540</v>
      </c>
      <c r="I1182" s="109" t="s">
        <v>47</v>
      </c>
      <c r="J1182" s="109" t="s">
        <v>1</v>
      </c>
      <c r="K1182" s="110">
        <v>2733.9369999999999</v>
      </c>
    </row>
    <row r="1183" spans="5:11" x14ac:dyDescent="0.25">
      <c r="E1183" s="107">
        <v>2002</v>
      </c>
      <c r="F1183" s="107" t="s">
        <v>276</v>
      </c>
      <c r="G1183" s="107" t="s">
        <v>54</v>
      </c>
      <c r="H1183" s="107" t="s">
        <v>540</v>
      </c>
      <c r="I1183" s="107" t="s">
        <v>47</v>
      </c>
      <c r="J1183" s="107" t="s">
        <v>725</v>
      </c>
      <c r="K1183" s="108">
        <v>1631.1020000000001</v>
      </c>
    </row>
    <row r="1184" spans="5:11" x14ac:dyDescent="0.25">
      <c r="E1184" s="109">
        <v>2002</v>
      </c>
      <c r="F1184" s="109" t="s">
        <v>272</v>
      </c>
      <c r="G1184" s="109" t="s">
        <v>52</v>
      </c>
      <c r="H1184" s="109" t="s">
        <v>540</v>
      </c>
      <c r="I1184" s="109" t="s">
        <v>30</v>
      </c>
      <c r="J1184" s="109" t="s">
        <v>554</v>
      </c>
      <c r="K1184" s="110">
        <v>1073.933</v>
      </c>
    </row>
    <row r="1185" spans="5:11" x14ac:dyDescent="0.25">
      <c r="E1185" s="107">
        <v>2002</v>
      </c>
      <c r="F1185" s="107" t="s">
        <v>490</v>
      </c>
      <c r="G1185" s="107" t="s">
        <v>145</v>
      </c>
      <c r="H1185" s="107" t="s">
        <v>540</v>
      </c>
      <c r="I1185" s="107" t="s">
        <v>16</v>
      </c>
      <c r="J1185" s="107" t="s">
        <v>1</v>
      </c>
      <c r="K1185" s="108">
        <v>0</v>
      </c>
    </row>
    <row r="1186" spans="5:11" x14ac:dyDescent="0.25">
      <c r="E1186" s="109">
        <v>2002</v>
      </c>
      <c r="F1186" s="109" t="s">
        <v>290</v>
      </c>
      <c r="G1186" s="109" t="s">
        <v>291</v>
      </c>
      <c r="H1186" s="109" t="s">
        <v>544</v>
      </c>
      <c r="I1186" s="109" t="s">
        <v>17</v>
      </c>
      <c r="J1186" s="109" t="s">
        <v>725</v>
      </c>
      <c r="K1186" s="110">
        <v>578.94399999999996</v>
      </c>
    </row>
    <row r="1187" spans="5:11" x14ac:dyDescent="0.25">
      <c r="E1187" s="107">
        <v>2002</v>
      </c>
      <c r="F1187" s="107" t="s">
        <v>293</v>
      </c>
      <c r="G1187" s="107" t="s">
        <v>58</v>
      </c>
      <c r="H1187" s="107" t="s">
        <v>544</v>
      </c>
      <c r="I1187" s="107" t="s">
        <v>9</v>
      </c>
      <c r="J1187" s="107" t="s">
        <v>1</v>
      </c>
      <c r="K1187" s="108">
        <v>23219.401000000002</v>
      </c>
    </row>
    <row r="1188" spans="5:11" x14ac:dyDescent="0.25">
      <c r="E1188" s="109">
        <v>2002</v>
      </c>
      <c r="F1188" s="109" t="s">
        <v>297</v>
      </c>
      <c r="G1188" s="109" t="s">
        <v>61</v>
      </c>
      <c r="H1188" s="109" t="s">
        <v>542</v>
      </c>
      <c r="I1188" s="109" t="s">
        <v>16</v>
      </c>
      <c r="J1188" s="109" t="s">
        <v>1</v>
      </c>
      <c r="K1188" s="110">
        <v>713</v>
      </c>
    </row>
    <row r="1189" spans="5:11" x14ac:dyDescent="0.25">
      <c r="E1189" s="107">
        <v>2002</v>
      </c>
      <c r="F1189" s="107" t="s">
        <v>520</v>
      </c>
      <c r="G1189" s="107" t="s">
        <v>927</v>
      </c>
      <c r="H1189" s="107" t="s">
        <v>540</v>
      </c>
      <c r="I1189" s="107" t="s">
        <v>30</v>
      </c>
      <c r="J1189" s="107" t="s">
        <v>1</v>
      </c>
      <c r="K1189" s="108">
        <v>0</v>
      </c>
    </row>
    <row r="1190" spans="5:11" x14ac:dyDescent="0.25">
      <c r="E1190" s="109">
        <v>2002</v>
      </c>
      <c r="F1190" s="109" t="s">
        <v>304</v>
      </c>
      <c r="G1190" s="109" t="s">
        <v>63</v>
      </c>
      <c r="H1190" s="109" t="s">
        <v>12</v>
      </c>
      <c r="I1190" s="109" t="s">
        <v>12</v>
      </c>
      <c r="J1190" s="109" t="s">
        <v>1</v>
      </c>
      <c r="K1190" s="110">
        <v>582.57399999999996</v>
      </c>
    </row>
    <row r="1191" spans="5:11" x14ac:dyDescent="0.25">
      <c r="E1191" s="107">
        <v>2003</v>
      </c>
      <c r="F1191" s="107" t="s">
        <v>280</v>
      </c>
      <c r="G1191" s="107" t="s">
        <v>281</v>
      </c>
      <c r="H1191" s="107" t="s">
        <v>540</v>
      </c>
      <c r="I1191" s="107" t="s">
        <v>33</v>
      </c>
      <c r="J1191" s="107" t="s">
        <v>554</v>
      </c>
      <c r="K1191" s="108">
        <v>1801.6489999999999</v>
      </c>
    </row>
    <row r="1192" spans="5:11" x14ac:dyDescent="0.25">
      <c r="E1192" s="109">
        <v>2003</v>
      </c>
      <c r="F1192" s="109" t="s">
        <v>325</v>
      </c>
      <c r="G1192" s="109" t="s">
        <v>73</v>
      </c>
      <c r="H1192" s="109" t="s">
        <v>542</v>
      </c>
      <c r="I1192" s="109" t="s">
        <v>16</v>
      </c>
      <c r="J1192" s="109" t="s">
        <v>554</v>
      </c>
      <c r="K1192" s="110">
        <v>0</v>
      </c>
    </row>
    <row r="1193" spans="5:11" x14ac:dyDescent="0.25">
      <c r="E1193" s="107">
        <v>2003</v>
      </c>
      <c r="F1193" s="107" t="s">
        <v>331</v>
      </c>
      <c r="G1193" s="107" t="s">
        <v>76</v>
      </c>
      <c r="H1193" s="107" t="s">
        <v>540</v>
      </c>
      <c r="I1193" s="107" t="s">
        <v>60</v>
      </c>
      <c r="J1193" s="107" t="s">
        <v>1</v>
      </c>
      <c r="K1193" s="108">
        <v>0</v>
      </c>
    </row>
    <row r="1194" spans="5:11" x14ac:dyDescent="0.25">
      <c r="E1194" s="109">
        <v>2003</v>
      </c>
      <c r="F1194" s="109" t="s">
        <v>192</v>
      </c>
      <c r="G1194" s="109" t="s">
        <v>14</v>
      </c>
      <c r="H1194" s="109" t="s">
        <v>540</v>
      </c>
      <c r="I1194" s="109" t="s">
        <v>925</v>
      </c>
      <c r="J1194" s="109" t="s">
        <v>1</v>
      </c>
      <c r="K1194" s="110">
        <v>631.24799999999902</v>
      </c>
    </row>
    <row r="1195" spans="5:11" x14ac:dyDescent="0.25">
      <c r="E1195" s="107">
        <v>2003</v>
      </c>
      <c r="F1195" s="107" t="s">
        <v>192</v>
      </c>
      <c r="G1195" s="107" t="s">
        <v>14</v>
      </c>
      <c r="H1195" s="107" t="s">
        <v>540</v>
      </c>
      <c r="I1195" s="107" t="s">
        <v>925</v>
      </c>
      <c r="J1195" s="107" t="s">
        <v>554</v>
      </c>
      <c r="K1195" s="108">
        <v>631.24800000000005</v>
      </c>
    </row>
    <row r="1196" spans="5:11" x14ac:dyDescent="0.25">
      <c r="E1196" s="109">
        <v>2003</v>
      </c>
      <c r="F1196" s="109" t="s">
        <v>195</v>
      </c>
      <c r="G1196" s="109" t="s">
        <v>15</v>
      </c>
      <c r="H1196" s="109" t="s">
        <v>540</v>
      </c>
      <c r="I1196" s="109" t="s">
        <v>16</v>
      </c>
      <c r="J1196" s="109" t="s">
        <v>725</v>
      </c>
      <c r="K1196" s="110">
        <v>1213.114</v>
      </c>
    </row>
    <row r="1197" spans="5:11" x14ac:dyDescent="0.25">
      <c r="E1197" s="107">
        <v>2003</v>
      </c>
      <c r="F1197" s="107" t="s">
        <v>444</v>
      </c>
      <c r="G1197" s="107" t="s">
        <v>125</v>
      </c>
      <c r="H1197" s="107" t="s">
        <v>542</v>
      </c>
      <c r="I1197" s="107" t="s">
        <v>26</v>
      </c>
      <c r="J1197" s="107" t="s">
        <v>554</v>
      </c>
      <c r="K1197" s="108">
        <v>0</v>
      </c>
    </row>
    <row r="1198" spans="5:11" x14ac:dyDescent="0.25">
      <c r="E1198" s="109">
        <v>2003</v>
      </c>
      <c r="F1198" s="109" t="s">
        <v>202</v>
      </c>
      <c r="G1198" s="109" t="s">
        <v>19</v>
      </c>
      <c r="H1198" s="109" t="s">
        <v>544</v>
      </c>
      <c r="I1198" s="109" t="s">
        <v>17</v>
      </c>
      <c r="J1198" s="109" t="s">
        <v>1</v>
      </c>
      <c r="K1198" s="110">
        <v>3158.3710000000001</v>
      </c>
    </row>
    <row r="1199" spans="5:11" x14ac:dyDescent="0.25">
      <c r="E1199" s="107">
        <v>2003</v>
      </c>
      <c r="F1199" s="107" t="s">
        <v>202</v>
      </c>
      <c r="G1199" s="107" t="s">
        <v>19</v>
      </c>
      <c r="H1199" s="107" t="s">
        <v>544</v>
      </c>
      <c r="I1199" s="107" t="s">
        <v>17</v>
      </c>
      <c r="J1199" s="107" t="s">
        <v>554</v>
      </c>
      <c r="K1199" s="108">
        <v>6055.8630000000003</v>
      </c>
    </row>
    <row r="1200" spans="5:11" x14ac:dyDescent="0.25">
      <c r="E1200" s="109">
        <v>2003</v>
      </c>
      <c r="F1200" s="109" t="s">
        <v>202</v>
      </c>
      <c r="G1200" s="109" t="s">
        <v>19</v>
      </c>
      <c r="H1200" s="109" t="s">
        <v>544</v>
      </c>
      <c r="I1200" s="109" t="s">
        <v>17</v>
      </c>
      <c r="J1200" s="109" t="s">
        <v>725</v>
      </c>
      <c r="K1200" s="110">
        <v>3158.3710000000001</v>
      </c>
    </row>
    <row r="1201" spans="5:11" x14ac:dyDescent="0.25">
      <c r="E1201" s="107">
        <v>2003</v>
      </c>
      <c r="F1201" s="107" t="s">
        <v>372</v>
      </c>
      <c r="G1201" s="107" t="s">
        <v>95</v>
      </c>
      <c r="H1201" s="107" t="s">
        <v>540</v>
      </c>
      <c r="I1201" s="107" t="s">
        <v>30</v>
      </c>
      <c r="J1201" s="107" t="s">
        <v>1</v>
      </c>
      <c r="K1201" s="108">
        <v>0</v>
      </c>
    </row>
    <row r="1202" spans="5:11" x14ac:dyDescent="0.25">
      <c r="E1202" s="109">
        <v>2003</v>
      </c>
      <c r="F1202" s="109" t="s">
        <v>213</v>
      </c>
      <c r="G1202" s="109" t="s">
        <v>25</v>
      </c>
      <c r="H1202" s="109" t="s">
        <v>542</v>
      </c>
      <c r="I1202" s="109" t="s">
        <v>26</v>
      </c>
      <c r="J1202" s="109" t="s">
        <v>554</v>
      </c>
      <c r="K1202" s="110">
        <v>261.67399999999998</v>
      </c>
    </row>
    <row r="1203" spans="5:11" x14ac:dyDescent="0.25">
      <c r="E1203" s="107">
        <v>2003</v>
      </c>
      <c r="F1203" s="107" t="s">
        <v>215</v>
      </c>
      <c r="G1203" s="107" t="s">
        <v>216</v>
      </c>
      <c r="H1203" s="107" t="s">
        <v>540</v>
      </c>
      <c r="I1203" s="107" t="s">
        <v>27</v>
      </c>
      <c r="J1203" s="107" t="s">
        <v>725</v>
      </c>
      <c r="K1203" s="108">
        <v>777.43</v>
      </c>
    </row>
    <row r="1204" spans="5:11" x14ac:dyDescent="0.25">
      <c r="E1204" s="109">
        <v>2003</v>
      </c>
      <c r="F1204" s="109" t="s">
        <v>220</v>
      </c>
      <c r="G1204" s="109" t="s">
        <v>29</v>
      </c>
      <c r="H1204" s="109" t="s">
        <v>540</v>
      </c>
      <c r="I1204" s="109" t="s">
        <v>30</v>
      </c>
      <c r="J1204" s="109" t="s">
        <v>725</v>
      </c>
      <c r="K1204" s="110">
        <v>1438.0239999999999</v>
      </c>
    </row>
    <row r="1205" spans="5:11" x14ac:dyDescent="0.25">
      <c r="E1205" s="107">
        <v>2003</v>
      </c>
      <c r="F1205" s="107" t="s">
        <v>224</v>
      </c>
      <c r="G1205" s="107" t="s">
        <v>32</v>
      </c>
      <c r="H1205" s="107" t="s">
        <v>540</v>
      </c>
      <c r="I1205" s="107" t="s">
        <v>33</v>
      </c>
      <c r="J1205" s="107" t="s">
        <v>1</v>
      </c>
      <c r="K1205" s="108">
        <v>1486.7650000000001</v>
      </c>
    </row>
    <row r="1206" spans="5:11" x14ac:dyDescent="0.25">
      <c r="E1206" s="109">
        <v>2003</v>
      </c>
      <c r="F1206" s="109" t="s">
        <v>226</v>
      </c>
      <c r="G1206" s="109" t="s">
        <v>34</v>
      </c>
      <c r="H1206" s="109" t="s">
        <v>540</v>
      </c>
      <c r="I1206" s="109" t="s">
        <v>925</v>
      </c>
      <c r="J1206" s="109" t="s">
        <v>725</v>
      </c>
      <c r="K1206" s="110">
        <v>212.75899999999999</v>
      </c>
    </row>
    <row r="1207" spans="5:11" x14ac:dyDescent="0.25">
      <c r="E1207" s="107">
        <v>2003</v>
      </c>
      <c r="F1207" s="107" t="s">
        <v>236</v>
      </c>
      <c r="G1207" s="107" t="s">
        <v>36</v>
      </c>
      <c r="H1207" s="107" t="s">
        <v>542</v>
      </c>
      <c r="I1207" s="107" t="s">
        <v>26</v>
      </c>
      <c r="J1207" s="107" t="s">
        <v>1</v>
      </c>
      <c r="K1207" s="108">
        <v>1558.5119999999999</v>
      </c>
    </row>
    <row r="1208" spans="5:11" x14ac:dyDescent="0.25">
      <c r="E1208" s="109">
        <v>2003</v>
      </c>
      <c r="F1208" s="109" t="s">
        <v>236</v>
      </c>
      <c r="G1208" s="109" t="s">
        <v>36</v>
      </c>
      <c r="H1208" s="109" t="s">
        <v>542</v>
      </c>
      <c r="I1208" s="109" t="s">
        <v>26</v>
      </c>
      <c r="J1208" s="109" t="s">
        <v>725</v>
      </c>
      <c r="K1208" s="110">
        <v>1558.5119999999999</v>
      </c>
    </row>
    <row r="1209" spans="5:11" x14ac:dyDescent="0.25">
      <c r="E1209" s="107">
        <v>2003</v>
      </c>
      <c r="F1209" s="107" t="s">
        <v>228</v>
      </c>
      <c r="G1209" s="107" t="s">
        <v>229</v>
      </c>
      <c r="H1209" s="107" t="s">
        <v>540</v>
      </c>
      <c r="I1209" s="107" t="s">
        <v>33</v>
      </c>
      <c r="J1209" s="107" t="s">
        <v>1</v>
      </c>
      <c r="K1209" s="108">
        <v>39399.618000000097</v>
      </c>
    </row>
    <row r="1210" spans="5:11" x14ac:dyDescent="0.25">
      <c r="E1210" s="109">
        <v>2003</v>
      </c>
      <c r="F1210" s="109" t="s">
        <v>241</v>
      </c>
      <c r="G1210" s="109" t="s">
        <v>37</v>
      </c>
      <c r="H1210" s="109" t="s">
        <v>540</v>
      </c>
      <c r="I1210" s="109" t="s">
        <v>24</v>
      </c>
      <c r="J1210" s="109" t="s">
        <v>554</v>
      </c>
      <c r="K1210" s="110">
        <v>2569.75</v>
      </c>
    </row>
    <row r="1211" spans="5:11" x14ac:dyDescent="0.25">
      <c r="E1211" s="107">
        <v>2003</v>
      </c>
      <c r="F1211" s="107" t="s">
        <v>245</v>
      </c>
      <c r="G1211" s="107" t="s">
        <v>39</v>
      </c>
      <c r="H1211" s="107" t="s">
        <v>12</v>
      </c>
      <c r="I1211" s="107" t="s">
        <v>12</v>
      </c>
      <c r="J1211" s="107" t="s">
        <v>554</v>
      </c>
      <c r="K1211" s="108">
        <v>2294.7440000000001</v>
      </c>
    </row>
    <row r="1212" spans="5:11" x14ac:dyDescent="0.25">
      <c r="E1212" s="109">
        <v>2003</v>
      </c>
      <c r="F1212" s="109" t="s">
        <v>245</v>
      </c>
      <c r="G1212" s="109" t="s">
        <v>39</v>
      </c>
      <c r="H1212" s="109" t="s">
        <v>12</v>
      </c>
      <c r="I1212" s="109" t="s">
        <v>12</v>
      </c>
      <c r="J1212" s="109" t="s">
        <v>725</v>
      </c>
      <c r="K1212" s="110">
        <v>2024.71</v>
      </c>
    </row>
    <row r="1213" spans="5:11" x14ac:dyDescent="0.25">
      <c r="E1213" s="107">
        <v>2005</v>
      </c>
      <c r="F1213" s="107" t="s">
        <v>224</v>
      </c>
      <c r="G1213" s="107" t="s">
        <v>32</v>
      </c>
      <c r="H1213" s="107" t="s">
        <v>540</v>
      </c>
      <c r="I1213" s="107" t="s">
        <v>33</v>
      </c>
      <c r="J1213" s="107" t="s">
        <v>1</v>
      </c>
      <c r="K1213" s="108">
        <v>539.77300000000002</v>
      </c>
    </row>
    <row r="1214" spans="5:11" x14ac:dyDescent="0.25">
      <c r="E1214" s="109">
        <v>2005</v>
      </c>
      <c r="F1214" s="109" t="s">
        <v>231</v>
      </c>
      <c r="G1214" s="109" t="s">
        <v>232</v>
      </c>
      <c r="H1214" s="109" t="s">
        <v>540</v>
      </c>
      <c r="I1214" s="109" t="s">
        <v>24</v>
      </c>
      <c r="J1214" s="109" t="s">
        <v>1</v>
      </c>
      <c r="K1214" s="110">
        <v>2770.1709999999998</v>
      </c>
    </row>
    <row r="1215" spans="5:11" x14ac:dyDescent="0.25">
      <c r="E1215" s="107">
        <v>2005</v>
      </c>
      <c r="F1215" s="107" t="s">
        <v>234</v>
      </c>
      <c r="G1215" s="107" t="s">
        <v>35</v>
      </c>
      <c r="H1215" s="107" t="s">
        <v>540</v>
      </c>
      <c r="I1215" s="107" t="s">
        <v>27</v>
      </c>
      <c r="J1215" s="107" t="s">
        <v>1</v>
      </c>
      <c r="K1215" s="108">
        <v>1793.8030000000001</v>
      </c>
    </row>
    <row r="1216" spans="5:11" x14ac:dyDescent="0.25">
      <c r="E1216" s="109">
        <v>2005</v>
      </c>
      <c r="F1216" s="109" t="s">
        <v>241</v>
      </c>
      <c r="G1216" s="109" t="s">
        <v>37</v>
      </c>
      <c r="H1216" s="109" t="s">
        <v>540</v>
      </c>
      <c r="I1216" s="109" t="s">
        <v>24</v>
      </c>
      <c r="J1216" s="109" t="s">
        <v>725</v>
      </c>
      <c r="K1216" s="110">
        <v>981.10799999999995</v>
      </c>
    </row>
    <row r="1217" spans="5:11" x14ac:dyDescent="0.25">
      <c r="E1217" s="107">
        <v>2005</v>
      </c>
      <c r="F1217" s="107" t="s">
        <v>266</v>
      </c>
      <c r="G1217" s="107" t="s">
        <v>49</v>
      </c>
      <c r="H1217" s="107" t="s">
        <v>544</v>
      </c>
      <c r="I1217" s="107" t="s">
        <v>9</v>
      </c>
      <c r="J1217" s="107" t="s">
        <v>554</v>
      </c>
      <c r="K1217" s="108">
        <v>5344.2020000000002</v>
      </c>
    </row>
    <row r="1218" spans="5:11" x14ac:dyDescent="0.25">
      <c r="E1218" s="109">
        <v>2005</v>
      </c>
      <c r="F1218" s="109" t="s">
        <v>247</v>
      </c>
      <c r="G1218" s="109" t="s">
        <v>40</v>
      </c>
      <c r="H1218" s="109" t="s">
        <v>540</v>
      </c>
      <c r="I1218" s="109" t="s">
        <v>27</v>
      </c>
      <c r="J1218" s="109" t="s">
        <v>725</v>
      </c>
      <c r="K1218" s="110">
        <v>8277.5030000000097</v>
      </c>
    </row>
    <row r="1219" spans="5:11" x14ac:dyDescent="0.25">
      <c r="E1219" s="107">
        <v>2005</v>
      </c>
      <c r="F1219" s="107" t="s">
        <v>252</v>
      </c>
      <c r="G1219" s="107" t="s">
        <v>41</v>
      </c>
      <c r="H1219" s="107" t="s">
        <v>540</v>
      </c>
      <c r="I1219" s="107" t="s">
        <v>21</v>
      </c>
      <c r="J1219" s="107" t="s">
        <v>725</v>
      </c>
      <c r="K1219" s="108">
        <v>8865.1740000000009</v>
      </c>
    </row>
    <row r="1220" spans="5:11" x14ac:dyDescent="0.25">
      <c r="E1220" s="109">
        <v>2005</v>
      </c>
      <c r="F1220" s="109" t="s">
        <v>258</v>
      </c>
      <c r="G1220" s="109" t="s">
        <v>44</v>
      </c>
      <c r="H1220" s="109" t="s">
        <v>540</v>
      </c>
      <c r="I1220" s="109" t="s">
        <v>21</v>
      </c>
      <c r="J1220" s="109" t="s">
        <v>1</v>
      </c>
      <c r="K1220" s="110">
        <v>13114.607</v>
      </c>
    </row>
    <row r="1221" spans="5:11" x14ac:dyDescent="0.25">
      <c r="E1221" s="107">
        <v>2005</v>
      </c>
      <c r="F1221" s="107" t="s">
        <v>258</v>
      </c>
      <c r="G1221" s="107" t="s">
        <v>44</v>
      </c>
      <c r="H1221" s="107" t="s">
        <v>540</v>
      </c>
      <c r="I1221" s="107" t="s">
        <v>21</v>
      </c>
      <c r="J1221" s="107" t="s">
        <v>725</v>
      </c>
      <c r="K1221" s="108">
        <v>2355.5810000000001</v>
      </c>
    </row>
    <row r="1222" spans="5:11" x14ac:dyDescent="0.25">
      <c r="E1222" s="109">
        <v>2005</v>
      </c>
      <c r="F1222" s="109" t="s">
        <v>276</v>
      </c>
      <c r="G1222" s="109" t="s">
        <v>54</v>
      </c>
      <c r="H1222" s="109" t="s">
        <v>540</v>
      </c>
      <c r="I1222" s="109" t="s">
        <v>47</v>
      </c>
      <c r="J1222" s="109" t="s">
        <v>1</v>
      </c>
      <c r="K1222" s="110">
        <v>3123.364</v>
      </c>
    </row>
    <row r="1223" spans="5:11" x14ac:dyDescent="0.25">
      <c r="E1223" s="107">
        <v>2005</v>
      </c>
      <c r="F1223" s="107" t="s">
        <v>272</v>
      </c>
      <c r="G1223" s="107" t="s">
        <v>52</v>
      </c>
      <c r="H1223" s="107" t="s">
        <v>540</v>
      </c>
      <c r="I1223" s="107" t="s">
        <v>30</v>
      </c>
      <c r="J1223" s="107" t="s">
        <v>725</v>
      </c>
      <c r="K1223" s="108">
        <v>713.70899999999995</v>
      </c>
    </row>
    <row r="1224" spans="5:11" x14ac:dyDescent="0.25">
      <c r="E1224" s="109">
        <v>2005</v>
      </c>
      <c r="F1224" s="109" t="s">
        <v>274</v>
      </c>
      <c r="G1224" s="109" t="s">
        <v>53</v>
      </c>
      <c r="H1224" s="109" t="s">
        <v>542</v>
      </c>
      <c r="I1224" s="109" t="s">
        <v>16</v>
      </c>
      <c r="J1224" s="109" t="s">
        <v>1</v>
      </c>
      <c r="K1224" s="110">
        <v>249</v>
      </c>
    </row>
    <row r="1225" spans="5:11" x14ac:dyDescent="0.25">
      <c r="E1225" s="107">
        <v>2005</v>
      </c>
      <c r="F1225" s="107" t="s">
        <v>278</v>
      </c>
      <c r="G1225" s="107" t="s">
        <v>55</v>
      </c>
      <c r="H1225" s="107" t="s">
        <v>540</v>
      </c>
      <c r="I1225" s="107" t="s">
        <v>21</v>
      </c>
      <c r="J1225" s="107" t="s">
        <v>554</v>
      </c>
      <c r="K1225" s="108">
        <v>1292.6849999999999</v>
      </c>
    </row>
    <row r="1226" spans="5:11" x14ac:dyDescent="0.25">
      <c r="E1226" s="109">
        <v>2005</v>
      </c>
      <c r="F1226" s="109" t="s">
        <v>293</v>
      </c>
      <c r="G1226" s="109" t="s">
        <v>58</v>
      </c>
      <c r="H1226" s="109" t="s">
        <v>544</v>
      </c>
      <c r="I1226" s="109" t="s">
        <v>9</v>
      </c>
      <c r="J1226" s="109" t="s">
        <v>554</v>
      </c>
      <c r="K1226" s="110">
        <v>3937.2579999999998</v>
      </c>
    </row>
    <row r="1227" spans="5:11" x14ac:dyDescent="0.25">
      <c r="E1227" s="107">
        <v>2005</v>
      </c>
      <c r="F1227" s="107" t="s">
        <v>295</v>
      </c>
      <c r="G1227" s="107" t="s">
        <v>59</v>
      </c>
      <c r="H1227" s="107" t="s">
        <v>540</v>
      </c>
      <c r="I1227" s="107" t="s">
        <v>60</v>
      </c>
      <c r="J1227" s="107" t="s">
        <v>1</v>
      </c>
      <c r="K1227" s="108">
        <v>419.95499999999998</v>
      </c>
    </row>
    <row r="1228" spans="5:11" x14ac:dyDescent="0.25">
      <c r="E1228" s="109">
        <v>2005</v>
      </c>
      <c r="F1228" s="109" t="s">
        <v>302</v>
      </c>
      <c r="G1228" s="109" t="s">
        <v>62</v>
      </c>
      <c r="H1228" s="109" t="s">
        <v>540</v>
      </c>
      <c r="I1228" s="109" t="s">
        <v>60</v>
      </c>
      <c r="J1228" s="109" t="s">
        <v>1</v>
      </c>
      <c r="K1228" s="110">
        <v>1101.7380000000001</v>
      </c>
    </row>
    <row r="1229" spans="5:11" x14ac:dyDescent="0.25">
      <c r="E1229" s="107">
        <v>2005</v>
      </c>
      <c r="F1229" s="107" t="s">
        <v>302</v>
      </c>
      <c r="G1229" s="107" t="s">
        <v>62</v>
      </c>
      <c r="H1229" s="107" t="s">
        <v>540</v>
      </c>
      <c r="I1229" s="107" t="s">
        <v>60</v>
      </c>
      <c r="J1229" s="107" t="s">
        <v>725</v>
      </c>
      <c r="K1229" s="108">
        <v>1101.7380000000001</v>
      </c>
    </row>
    <row r="1230" spans="5:11" x14ac:dyDescent="0.25">
      <c r="E1230" s="109">
        <v>2005</v>
      </c>
      <c r="F1230" s="109" t="s">
        <v>304</v>
      </c>
      <c r="G1230" s="109" t="s">
        <v>63</v>
      </c>
      <c r="H1230" s="109" t="s">
        <v>12</v>
      </c>
      <c r="I1230" s="109" t="s">
        <v>12</v>
      </c>
      <c r="J1230" s="109" t="s">
        <v>1</v>
      </c>
      <c r="K1230" s="110">
        <v>781.01900000000001</v>
      </c>
    </row>
    <row r="1231" spans="5:11" x14ac:dyDescent="0.25">
      <c r="E1231" s="107">
        <v>2006</v>
      </c>
      <c r="F1231" s="107" t="s">
        <v>280</v>
      </c>
      <c r="G1231" s="107" t="s">
        <v>281</v>
      </c>
      <c r="H1231" s="107" t="s">
        <v>540</v>
      </c>
      <c r="I1231" s="107" t="s">
        <v>33</v>
      </c>
      <c r="J1231" s="107" t="s">
        <v>1</v>
      </c>
      <c r="K1231" s="108">
        <v>408.82799999999997</v>
      </c>
    </row>
    <row r="1232" spans="5:11" x14ac:dyDescent="0.25">
      <c r="E1232" s="109">
        <v>2006</v>
      </c>
      <c r="F1232" s="109" t="s">
        <v>187</v>
      </c>
      <c r="G1232" s="109" t="s">
        <v>8</v>
      </c>
      <c r="H1232" s="109" t="s">
        <v>544</v>
      </c>
      <c r="I1232" s="109" t="s">
        <v>9</v>
      </c>
      <c r="J1232" s="109" t="s">
        <v>554</v>
      </c>
      <c r="K1232" s="110">
        <v>2406.61</v>
      </c>
    </row>
    <row r="1233" spans="5:11" x14ac:dyDescent="0.25">
      <c r="E1233" s="107">
        <v>2006</v>
      </c>
      <c r="F1233" s="107" t="s">
        <v>190</v>
      </c>
      <c r="G1233" s="107" t="s">
        <v>11</v>
      </c>
      <c r="H1233" s="107" t="s">
        <v>12</v>
      </c>
      <c r="I1233" s="107" t="s">
        <v>12</v>
      </c>
      <c r="J1233" s="107" t="s">
        <v>554</v>
      </c>
      <c r="K1233" s="108">
        <v>9889.1939999999904</v>
      </c>
    </row>
    <row r="1234" spans="5:11" x14ac:dyDescent="0.25">
      <c r="E1234" s="109">
        <v>2006</v>
      </c>
      <c r="F1234" s="109" t="s">
        <v>200</v>
      </c>
      <c r="G1234" s="109" t="s">
        <v>18</v>
      </c>
      <c r="H1234" s="109" t="s">
        <v>542</v>
      </c>
      <c r="I1234" s="109" t="s">
        <v>16</v>
      </c>
      <c r="J1234" s="109" t="s">
        <v>725</v>
      </c>
      <c r="K1234" s="110">
        <v>587</v>
      </c>
    </row>
    <row r="1235" spans="5:11" x14ac:dyDescent="0.25">
      <c r="E1235" s="107">
        <v>2006</v>
      </c>
      <c r="F1235" s="107" t="s">
        <v>202</v>
      </c>
      <c r="G1235" s="107" t="s">
        <v>19</v>
      </c>
      <c r="H1235" s="107" t="s">
        <v>544</v>
      </c>
      <c r="I1235" s="107" t="s">
        <v>17</v>
      </c>
      <c r="J1235" s="107" t="s">
        <v>1</v>
      </c>
      <c r="K1235" s="108">
        <v>3279.0189999999998</v>
      </c>
    </row>
    <row r="1236" spans="5:11" x14ac:dyDescent="0.25">
      <c r="E1236" s="109">
        <v>2006</v>
      </c>
      <c r="F1236" s="109" t="s">
        <v>202</v>
      </c>
      <c r="G1236" s="109" t="s">
        <v>19</v>
      </c>
      <c r="H1236" s="109" t="s">
        <v>544</v>
      </c>
      <c r="I1236" s="109" t="s">
        <v>17</v>
      </c>
      <c r="J1236" s="109" t="s">
        <v>1</v>
      </c>
      <c r="K1236" s="110">
        <v>11701.896000000001</v>
      </c>
    </row>
    <row r="1237" spans="5:11" x14ac:dyDescent="0.25">
      <c r="E1237" s="107">
        <v>2006</v>
      </c>
      <c r="F1237" s="107" t="s">
        <v>218</v>
      </c>
      <c r="G1237" s="107" t="s">
        <v>28</v>
      </c>
      <c r="H1237" s="107" t="s">
        <v>544</v>
      </c>
      <c r="I1237" s="107" t="s">
        <v>9</v>
      </c>
      <c r="J1237" s="107" t="s">
        <v>725</v>
      </c>
      <c r="K1237" s="108">
        <v>26202.669000000002</v>
      </c>
    </row>
    <row r="1238" spans="5:11" x14ac:dyDescent="0.25">
      <c r="E1238" s="109">
        <v>2006</v>
      </c>
      <c r="F1238" s="109" t="s">
        <v>220</v>
      </c>
      <c r="G1238" s="109" t="s">
        <v>29</v>
      </c>
      <c r="H1238" s="109" t="s">
        <v>540</v>
      </c>
      <c r="I1238" s="109" t="s">
        <v>30</v>
      </c>
      <c r="J1238" s="109" t="s">
        <v>554</v>
      </c>
      <c r="K1238" s="110">
        <v>4.6740000000000004</v>
      </c>
    </row>
    <row r="1239" spans="5:11" x14ac:dyDescent="0.25">
      <c r="E1239" s="107">
        <v>2006</v>
      </c>
      <c r="F1239" s="107" t="s">
        <v>238</v>
      </c>
      <c r="G1239" s="107" t="s">
        <v>239</v>
      </c>
      <c r="H1239" s="107" t="s">
        <v>540</v>
      </c>
      <c r="I1239" s="107" t="s">
        <v>33</v>
      </c>
      <c r="J1239" s="107" t="s">
        <v>554</v>
      </c>
      <c r="K1239" s="108">
        <v>9768.8619999999792</v>
      </c>
    </row>
    <row r="1240" spans="5:11" x14ac:dyDescent="0.25">
      <c r="E1240" s="109">
        <v>2006</v>
      </c>
      <c r="F1240" s="109" t="s">
        <v>228</v>
      </c>
      <c r="G1240" s="109" t="s">
        <v>229</v>
      </c>
      <c r="H1240" s="109" t="s">
        <v>540</v>
      </c>
      <c r="I1240" s="109" t="s">
        <v>33</v>
      </c>
      <c r="J1240" s="109" t="s">
        <v>1</v>
      </c>
      <c r="K1240" s="110">
        <v>49039.472999999904</v>
      </c>
    </row>
    <row r="1241" spans="5:11" x14ac:dyDescent="0.25">
      <c r="E1241" s="107">
        <v>2006</v>
      </c>
      <c r="F1241" s="107" t="s">
        <v>254</v>
      </c>
      <c r="G1241" s="107" t="s">
        <v>42</v>
      </c>
      <c r="H1241" s="107" t="s">
        <v>12</v>
      </c>
      <c r="I1241" s="107" t="s">
        <v>12</v>
      </c>
      <c r="J1241" s="107" t="s">
        <v>1</v>
      </c>
      <c r="K1241" s="108">
        <v>1608.345</v>
      </c>
    </row>
    <row r="1242" spans="5:11" x14ac:dyDescent="0.25">
      <c r="E1242" s="109">
        <v>2006</v>
      </c>
      <c r="F1242" s="109" t="s">
        <v>252</v>
      </c>
      <c r="G1242" s="109" t="s">
        <v>41</v>
      </c>
      <c r="H1242" s="109" t="s">
        <v>540</v>
      </c>
      <c r="I1242" s="109" t="s">
        <v>21</v>
      </c>
      <c r="J1242" s="109" t="s">
        <v>725</v>
      </c>
      <c r="K1242" s="110">
        <v>8652.0690000000704</v>
      </c>
    </row>
    <row r="1243" spans="5:11" x14ac:dyDescent="0.25">
      <c r="E1243" s="107">
        <v>2006</v>
      </c>
      <c r="F1243" s="107" t="s">
        <v>258</v>
      </c>
      <c r="G1243" s="107" t="s">
        <v>44</v>
      </c>
      <c r="H1243" s="107" t="s">
        <v>540</v>
      </c>
      <c r="I1243" s="107" t="s">
        <v>21</v>
      </c>
      <c r="J1243" s="107" t="s">
        <v>554</v>
      </c>
      <c r="K1243" s="108">
        <v>16761.574000000001</v>
      </c>
    </row>
    <row r="1244" spans="5:11" x14ac:dyDescent="0.25">
      <c r="E1244" s="109">
        <v>2006</v>
      </c>
      <c r="F1244" s="109" t="s">
        <v>260</v>
      </c>
      <c r="G1244" s="109" t="s">
        <v>45</v>
      </c>
      <c r="H1244" s="109" t="s">
        <v>542</v>
      </c>
      <c r="I1244" s="109" t="s">
        <v>26</v>
      </c>
      <c r="J1244" s="109" t="s">
        <v>725</v>
      </c>
      <c r="K1244" s="110">
        <v>14419.642</v>
      </c>
    </row>
    <row r="1245" spans="5:11" x14ac:dyDescent="0.25">
      <c r="E1245" s="107">
        <v>2006</v>
      </c>
      <c r="F1245" s="107" t="s">
        <v>268</v>
      </c>
      <c r="G1245" s="107" t="s">
        <v>50</v>
      </c>
      <c r="H1245" s="107" t="s">
        <v>544</v>
      </c>
      <c r="I1245" s="107" t="s">
        <v>9</v>
      </c>
      <c r="J1245" s="107" t="s">
        <v>1</v>
      </c>
      <c r="K1245" s="108">
        <v>646.76900000000001</v>
      </c>
    </row>
    <row r="1246" spans="5:11" x14ac:dyDescent="0.25">
      <c r="E1246" s="109">
        <v>2006</v>
      </c>
      <c r="F1246" s="109" t="s">
        <v>268</v>
      </c>
      <c r="G1246" s="109" t="s">
        <v>50</v>
      </c>
      <c r="H1246" s="109" t="s">
        <v>544</v>
      </c>
      <c r="I1246" s="109" t="s">
        <v>9</v>
      </c>
      <c r="J1246" s="109" t="s">
        <v>554</v>
      </c>
      <c r="K1246" s="110">
        <v>646.76900000000001</v>
      </c>
    </row>
    <row r="1247" spans="5:11" x14ac:dyDescent="0.25">
      <c r="E1247" s="107">
        <v>2006</v>
      </c>
      <c r="F1247" s="107" t="s">
        <v>270</v>
      </c>
      <c r="G1247" s="107" t="s">
        <v>51</v>
      </c>
      <c r="H1247" s="107" t="s">
        <v>540</v>
      </c>
      <c r="I1247" s="107" t="s">
        <v>30</v>
      </c>
      <c r="J1247" s="107" t="s">
        <v>1</v>
      </c>
      <c r="K1247" s="108">
        <v>624.15099999999995</v>
      </c>
    </row>
    <row r="1248" spans="5:11" x14ac:dyDescent="0.25">
      <c r="E1248" s="109">
        <v>2006</v>
      </c>
      <c r="F1248" s="109" t="s">
        <v>270</v>
      </c>
      <c r="G1248" s="109" t="s">
        <v>51</v>
      </c>
      <c r="H1248" s="109" t="s">
        <v>540</v>
      </c>
      <c r="I1248" s="109" t="s">
        <v>30</v>
      </c>
      <c r="J1248" s="109" t="s">
        <v>1</v>
      </c>
      <c r="K1248" s="110">
        <v>1827.933</v>
      </c>
    </row>
    <row r="1249" spans="5:11" x14ac:dyDescent="0.25">
      <c r="E1249" s="107">
        <v>2006</v>
      </c>
      <c r="F1249" s="107" t="s">
        <v>293</v>
      </c>
      <c r="G1249" s="107" t="s">
        <v>58</v>
      </c>
      <c r="H1249" s="107" t="s">
        <v>544</v>
      </c>
      <c r="I1249" s="107" t="s">
        <v>9</v>
      </c>
      <c r="J1249" s="107" t="s">
        <v>1</v>
      </c>
      <c r="K1249" s="108">
        <v>15742.89</v>
      </c>
    </row>
    <row r="1250" spans="5:11" x14ac:dyDescent="0.25">
      <c r="E1250" s="109">
        <v>2007</v>
      </c>
      <c r="F1250" s="109" t="s">
        <v>280</v>
      </c>
      <c r="G1250" s="109" t="s">
        <v>281</v>
      </c>
      <c r="H1250" s="109" t="s">
        <v>540</v>
      </c>
      <c r="I1250" s="109" t="s">
        <v>33</v>
      </c>
      <c r="J1250" s="109" t="s">
        <v>1</v>
      </c>
      <c r="K1250" s="110">
        <v>1758.644</v>
      </c>
    </row>
    <row r="1251" spans="5:11" x14ac:dyDescent="0.25">
      <c r="E1251" s="107">
        <v>2007</v>
      </c>
      <c r="F1251" s="107" t="s">
        <v>283</v>
      </c>
      <c r="G1251" s="107" t="s">
        <v>284</v>
      </c>
      <c r="H1251" s="107" t="s">
        <v>540</v>
      </c>
      <c r="I1251" s="107" t="s">
        <v>33</v>
      </c>
      <c r="J1251" s="107" t="s">
        <v>554</v>
      </c>
      <c r="K1251" s="108">
        <v>9189.0889999999999</v>
      </c>
    </row>
    <row r="1252" spans="5:11" x14ac:dyDescent="0.25">
      <c r="E1252" s="109">
        <v>2007</v>
      </c>
      <c r="F1252" s="109" t="s">
        <v>190</v>
      </c>
      <c r="G1252" s="109" t="s">
        <v>11</v>
      </c>
      <c r="H1252" s="109" t="s">
        <v>12</v>
      </c>
      <c r="I1252" s="109" t="s">
        <v>12</v>
      </c>
      <c r="J1252" s="109" t="s">
        <v>1</v>
      </c>
      <c r="K1252" s="110">
        <v>9704.0229999999992</v>
      </c>
    </row>
    <row r="1253" spans="5:11" x14ac:dyDescent="0.25">
      <c r="E1253" s="107">
        <v>2007</v>
      </c>
      <c r="F1253" s="107" t="s">
        <v>202</v>
      </c>
      <c r="G1253" s="107" t="s">
        <v>19</v>
      </c>
      <c r="H1253" s="107" t="s">
        <v>544</v>
      </c>
      <c r="I1253" s="107" t="s">
        <v>17</v>
      </c>
      <c r="J1253" s="107" t="s">
        <v>1</v>
      </c>
      <c r="K1253" s="108">
        <v>9323.0229999999992</v>
      </c>
    </row>
    <row r="1254" spans="5:11" x14ac:dyDescent="0.25">
      <c r="E1254" s="109">
        <v>2007</v>
      </c>
      <c r="F1254" s="109" t="s">
        <v>202</v>
      </c>
      <c r="G1254" s="109" t="s">
        <v>19</v>
      </c>
      <c r="H1254" s="109" t="s">
        <v>544</v>
      </c>
      <c r="I1254" s="109" t="s">
        <v>17</v>
      </c>
      <c r="J1254" s="109" t="s">
        <v>554</v>
      </c>
      <c r="K1254" s="110">
        <v>9323.0229999999992</v>
      </c>
    </row>
    <row r="1255" spans="5:11" x14ac:dyDescent="0.25">
      <c r="E1255" s="107">
        <v>2007</v>
      </c>
      <c r="F1255" s="107" t="s">
        <v>215</v>
      </c>
      <c r="G1255" s="107" t="s">
        <v>216</v>
      </c>
      <c r="H1255" s="107" t="s">
        <v>540</v>
      </c>
      <c r="I1255" s="107" t="s">
        <v>27</v>
      </c>
      <c r="J1255" s="107" t="s">
        <v>1</v>
      </c>
      <c r="K1255" s="108">
        <v>885.601</v>
      </c>
    </row>
    <row r="1256" spans="5:11" x14ac:dyDescent="0.25">
      <c r="E1256" s="109">
        <v>2007</v>
      </c>
      <c r="F1256" s="109" t="s">
        <v>226</v>
      </c>
      <c r="G1256" s="109" t="s">
        <v>34</v>
      </c>
      <c r="H1256" s="109" t="s">
        <v>540</v>
      </c>
      <c r="I1256" s="109" t="s">
        <v>925</v>
      </c>
      <c r="J1256" s="109" t="s">
        <v>1</v>
      </c>
      <c r="K1256" s="110">
        <v>847.71799999999996</v>
      </c>
    </row>
    <row r="1257" spans="5:11" x14ac:dyDescent="0.25">
      <c r="E1257" s="107">
        <v>2007</v>
      </c>
      <c r="F1257" s="107" t="s">
        <v>226</v>
      </c>
      <c r="G1257" s="107" t="s">
        <v>34</v>
      </c>
      <c r="H1257" s="107" t="s">
        <v>540</v>
      </c>
      <c r="I1257" s="107" t="s">
        <v>925</v>
      </c>
      <c r="J1257" s="107" t="s">
        <v>725</v>
      </c>
      <c r="K1257" s="108">
        <v>52.43</v>
      </c>
    </row>
    <row r="1258" spans="5:11" x14ac:dyDescent="0.25">
      <c r="E1258" s="109">
        <v>2007</v>
      </c>
      <c r="F1258" s="109" t="s">
        <v>238</v>
      </c>
      <c r="G1258" s="109" t="s">
        <v>239</v>
      </c>
      <c r="H1258" s="109" t="s">
        <v>540</v>
      </c>
      <c r="I1258" s="109" t="s">
        <v>33</v>
      </c>
      <c r="J1258" s="109" t="s">
        <v>554</v>
      </c>
      <c r="K1258" s="110">
        <v>9558.6540000000005</v>
      </c>
    </row>
    <row r="1259" spans="5:11" x14ac:dyDescent="0.25">
      <c r="E1259" s="107">
        <v>2007</v>
      </c>
      <c r="F1259" s="107" t="s">
        <v>234</v>
      </c>
      <c r="G1259" s="107" t="s">
        <v>35</v>
      </c>
      <c r="H1259" s="107" t="s">
        <v>540</v>
      </c>
      <c r="I1259" s="107" t="s">
        <v>27</v>
      </c>
      <c r="J1259" s="107" t="s">
        <v>1</v>
      </c>
      <c r="K1259" s="108">
        <v>1775.124</v>
      </c>
    </row>
    <row r="1260" spans="5:11" x14ac:dyDescent="0.25">
      <c r="E1260" s="109">
        <v>2007</v>
      </c>
      <c r="F1260" s="109" t="s">
        <v>245</v>
      </c>
      <c r="G1260" s="109" t="s">
        <v>39</v>
      </c>
      <c r="H1260" s="109" t="s">
        <v>12</v>
      </c>
      <c r="I1260" s="109" t="s">
        <v>12</v>
      </c>
      <c r="J1260" s="109" t="s">
        <v>1</v>
      </c>
      <c r="K1260" s="110">
        <v>2889.8850000000002</v>
      </c>
    </row>
    <row r="1261" spans="5:11" x14ac:dyDescent="0.25">
      <c r="E1261" s="107">
        <v>2007</v>
      </c>
      <c r="F1261" s="107" t="s">
        <v>299</v>
      </c>
      <c r="G1261" s="107" t="s">
        <v>300</v>
      </c>
      <c r="H1261" s="107" t="s">
        <v>540</v>
      </c>
      <c r="I1261" s="107" t="s">
        <v>60</v>
      </c>
      <c r="J1261" s="107" t="s">
        <v>1</v>
      </c>
      <c r="K1261" s="108">
        <v>18021.55</v>
      </c>
    </row>
    <row r="1262" spans="5:11" x14ac:dyDescent="0.25">
      <c r="E1262" s="109">
        <v>2007</v>
      </c>
      <c r="F1262" s="109" t="s">
        <v>299</v>
      </c>
      <c r="G1262" s="109" t="s">
        <v>300</v>
      </c>
      <c r="H1262" s="109" t="s">
        <v>540</v>
      </c>
      <c r="I1262" s="109" t="s">
        <v>60</v>
      </c>
      <c r="J1262" s="109" t="s">
        <v>554</v>
      </c>
      <c r="K1262" s="110">
        <v>18021.55</v>
      </c>
    </row>
    <row r="1263" spans="5:11" x14ac:dyDescent="0.25">
      <c r="E1263" s="107">
        <v>2007</v>
      </c>
      <c r="F1263" s="107" t="s">
        <v>268</v>
      </c>
      <c r="G1263" s="107" t="s">
        <v>50</v>
      </c>
      <c r="H1263" s="107" t="s">
        <v>544</v>
      </c>
      <c r="I1263" s="107" t="s">
        <v>9</v>
      </c>
      <c r="J1263" s="107" t="s">
        <v>1</v>
      </c>
      <c r="K1263" s="108">
        <v>321.13400000000001</v>
      </c>
    </row>
    <row r="1264" spans="5:11" x14ac:dyDescent="0.25">
      <c r="E1264" s="109">
        <v>2007</v>
      </c>
      <c r="F1264" s="109" t="s">
        <v>272</v>
      </c>
      <c r="G1264" s="109" t="s">
        <v>52</v>
      </c>
      <c r="H1264" s="109" t="s">
        <v>540</v>
      </c>
      <c r="I1264" s="109" t="s">
        <v>30</v>
      </c>
      <c r="J1264" s="109" t="s">
        <v>1</v>
      </c>
      <c r="K1264" s="110">
        <v>625.00699999999995</v>
      </c>
    </row>
    <row r="1265" spans="5:11" x14ac:dyDescent="0.25">
      <c r="E1265" s="107">
        <v>2007</v>
      </c>
      <c r="F1265" s="107" t="s">
        <v>272</v>
      </c>
      <c r="G1265" s="107" t="s">
        <v>52</v>
      </c>
      <c r="H1265" s="107" t="s">
        <v>540</v>
      </c>
      <c r="I1265" s="107" t="s">
        <v>30</v>
      </c>
      <c r="J1265" s="107" t="s">
        <v>725</v>
      </c>
      <c r="K1265" s="108">
        <v>625.00699999999995</v>
      </c>
    </row>
    <row r="1266" spans="5:11" x14ac:dyDescent="0.25">
      <c r="E1266" s="109">
        <v>2007</v>
      </c>
      <c r="F1266" s="109" t="s">
        <v>286</v>
      </c>
      <c r="G1266" s="109" t="s">
        <v>56</v>
      </c>
      <c r="H1266" s="109" t="s">
        <v>540</v>
      </c>
      <c r="I1266" s="109" t="s">
        <v>47</v>
      </c>
      <c r="J1266" s="109" t="s">
        <v>1</v>
      </c>
      <c r="K1266" s="110">
        <v>1871.1569999999999</v>
      </c>
    </row>
    <row r="1267" spans="5:11" x14ac:dyDescent="0.25">
      <c r="E1267" s="107">
        <v>2007</v>
      </c>
      <c r="F1267" s="107" t="s">
        <v>286</v>
      </c>
      <c r="G1267" s="107" t="s">
        <v>56</v>
      </c>
      <c r="H1267" s="107" t="s">
        <v>540</v>
      </c>
      <c r="I1267" s="107" t="s">
        <v>47</v>
      </c>
      <c r="J1267" s="107" t="s">
        <v>554</v>
      </c>
      <c r="K1267" s="108">
        <v>1871.1569999999999</v>
      </c>
    </row>
    <row r="1268" spans="5:11" x14ac:dyDescent="0.25">
      <c r="E1268" s="109">
        <v>2007</v>
      </c>
      <c r="F1268" s="109" t="s">
        <v>288</v>
      </c>
      <c r="G1268" s="109" t="s">
        <v>57</v>
      </c>
      <c r="H1268" s="109" t="s">
        <v>540</v>
      </c>
      <c r="I1268" s="109" t="s">
        <v>47</v>
      </c>
      <c r="J1268" s="109" t="s">
        <v>1</v>
      </c>
      <c r="K1268" s="110">
        <v>15934.895</v>
      </c>
    </row>
    <row r="1269" spans="5:11" x14ac:dyDescent="0.25">
      <c r="E1269" s="107">
        <v>2007</v>
      </c>
      <c r="F1269" s="107" t="s">
        <v>302</v>
      </c>
      <c r="G1269" s="107" t="s">
        <v>62</v>
      </c>
      <c r="H1269" s="107" t="s">
        <v>540</v>
      </c>
      <c r="I1269" s="107" t="s">
        <v>60</v>
      </c>
      <c r="J1269" s="107" t="s">
        <v>1</v>
      </c>
      <c r="K1269" s="108">
        <v>3532.2260000000001</v>
      </c>
    </row>
    <row r="1270" spans="5:11" x14ac:dyDescent="0.25">
      <c r="E1270" s="109">
        <v>2008</v>
      </c>
      <c r="F1270" s="109" t="s">
        <v>280</v>
      </c>
      <c r="G1270" s="109" t="s">
        <v>281</v>
      </c>
      <c r="H1270" s="109" t="s">
        <v>540</v>
      </c>
      <c r="I1270" s="109" t="s">
        <v>33</v>
      </c>
      <c r="J1270" s="109" t="s">
        <v>725</v>
      </c>
      <c r="K1270" s="110">
        <v>477.13299999999998</v>
      </c>
    </row>
    <row r="1271" spans="5:11" x14ac:dyDescent="0.25">
      <c r="E1271" s="107">
        <v>2008</v>
      </c>
      <c r="F1271" s="107" t="s">
        <v>190</v>
      </c>
      <c r="G1271" s="107" t="s">
        <v>11</v>
      </c>
      <c r="H1271" s="107" t="s">
        <v>12</v>
      </c>
      <c r="I1271" s="107" t="s">
        <v>12</v>
      </c>
      <c r="J1271" s="107" t="s">
        <v>1</v>
      </c>
      <c r="K1271" s="108">
        <v>3896.788</v>
      </c>
    </row>
    <row r="1272" spans="5:11" x14ac:dyDescent="0.25">
      <c r="E1272" s="109">
        <v>2008</v>
      </c>
      <c r="F1272" s="109" t="s">
        <v>190</v>
      </c>
      <c r="G1272" s="109" t="s">
        <v>11</v>
      </c>
      <c r="H1272" s="109" t="s">
        <v>12</v>
      </c>
      <c r="I1272" s="109" t="s">
        <v>12</v>
      </c>
      <c r="J1272" s="109" t="s">
        <v>725</v>
      </c>
      <c r="K1272" s="110">
        <v>3896.788</v>
      </c>
    </row>
    <row r="1273" spans="5:11" x14ac:dyDescent="0.25">
      <c r="E1273" s="107">
        <v>2008</v>
      </c>
      <c r="F1273" s="107" t="s">
        <v>215</v>
      </c>
      <c r="G1273" s="107" t="s">
        <v>216</v>
      </c>
      <c r="H1273" s="107" t="s">
        <v>540</v>
      </c>
      <c r="I1273" s="107" t="s">
        <v>27</v>
      </c>
      <c r="J1273" s="107" t="s">
        <v>1</v>
      </c>
      <c r="K1273" s="108">
        <v>775.64400000000001</v>
      </c>
    </row>
    <row r="1274" spans="5:11" x14ac:dyDescent="0.25">
      <c r="E1274" s="109">
        <v>2008</v>
      </c>
      <c r="F1274" s="109" t="s">
        <v>215</v>
      </c>
      <c r="G1274" s="109" t="s">
        <v>216</v>
      </c>
      <c r="H1274" s="109" t="s">
        <v>540</v>
      </c>
      <c r="I1274" s="109" t="s">
        <v>27</v>
      </c>
      <c r="J1274" s="109" t="s">
        <v>1</v>
      </c>
      <c r="K1274" s="110">
        <v>795.27300000000002</v>
      </c>
    </row>
    <row r="1275" spans="5:11" x14ac:dyDescent="0.25">
      <c r="E1275" s="107">
        <v>2008</v>
      </c>
      <c r="F1275" s="107" t="s">
        <v>215</v>
      </c>
      <c r="G1275" s="107" t="s">
        <v>216</v>
      </c>
      <c r="H1275" s="107" t="s">
        <v>540</v>
      </c>
      <c r="I1275" s="107" t="s">
        <v>27</v>
      </c>
      <c r="J1275" s="107" t="s">
        <v>725</v>
      </c>
      <c r="K1275" s="108">
        <v>795.27300000000002</v>
      </c>
    </row>
    <row r="1276" spans="5:11" x14ac:dyDescent="0.25">
      <c r="E1276" s="109">
        <v>2008</v>
      </c>
      <c r="F1276" s="109" t="s">
        <v>218</v>
      </c>
      <c r="G1276" s="109" t="s">
        <v>28</v>
      </c>
      <c r="H1276" s="109" t="s">
        <v>544</v>
      </c>
      <c r="I1276" s="109" t="s">
        <v>9</v>
      </c>
      <c r="J1276" s="109" t="s">
        <v>1</v>
      </c>
      <c r="K1276" s="110">
        <v>34198.551000000101</v>
      </c>
    </row>
    <row r="1277" spans="5:11" x14ac:dyDescent="0.25">
      <c r="E1277" s="107">
        <v>2008</v>
      </c>
      <c r="F1277" s="107" t="s">
        <v>222</v>
      </c>
      <c r="G1277" s="107" t="s">
        <v>31</v>
      </c>
      <c r="H1277" s="107" t="s">
        <v>544</v>
      </c>
      <c r="I1277" s="107" t="s">
        <v>17</v>
      </c>
      <c r="J1277" s="107" t="s">
        <v>1</v>
      </c>
      <c r="K1277" s="108">
        <v>6335.6239999999998</v>
      </c>
    </row>
    <row r="1278" spans="5:11" x14ac:dyDescent="0.25">
      <c r="E1278" s="109">
        <v>2008</v>
      </c>
      <c r="F1278" s="109" t="s">
        <v>234</v>
      </c>
      <c r="G1278" s="109" t="s">
        <v>35</v>
      </c>
      <c r="H1278" s="109" t="s">
        <v>540</v>
      </c>
      <c r="I1278" s="109" t="s">
        <v>27</v>
      </c>
      <c r="J1278" s="109" t="s">
        <v>1</v>
      </c>
      <c r="K1278" s="110">
        <v>1582.421</v>
      </c>
    </row>
    <row r="1279" spans="5:11" x14ac:dyDescent="0.25">
      <c r="E1279" s="107">
        <v>2008</v>
      </c>
      <c r="F1279" s="107" t="s">
        <v>228</v>
      </c>
      <c r="G1279" s="107" t="s">
        <v>229</v>
      </c>
      <c r="H1279" s="107" t="s">
        <v>540</v>
      </c>
      <c r="I1279" s="107" t="s">
        <v>33</v>
      </c>
      <c r="J1279" s="107" t="s">
        <v>1</v>
      </c>
      <c r="K1279" s="108">
        <v>49876.608000000102</v>
      </c>
    </row>
    <row r="1280" spans="5:11" x14ac:dyDescent="0.25">
      <c r="E1280" s="109">
        <v>2008</v>
      </c>
      <c r="F1280" s="109" t="s">
        <v>243</v>
      </c>
      <c r="G1280" s="109" t="s">
        <v>926</v>
      </c>
      <c r="H1280" s="109" t="s">
        <v>12</v>
      </c>
      <c r="I1280" s="109" t="s">
        <v>12</v>
      </c>
      <c r="J1280" s="109" t="s">
        <v>1</v>
      </c>
      <c r="K1280" s="110">
        <v>867.21400000000006</v>
      </c>
    </row>
    <row r="1281" spans="5:11" x14ac:dyDescent="0.25">
      <c r="E1281" s="107">
        <v>2008</v>
      </c>
      <c r="F1281" s="107" t="s">
        <v>266</v>
      </c>
      <c r="G1281" s="107" t="s">
        <v>49</v>
      </c>
      <c r="H1281" s="107" t="s">
        <v>544</v>
      </c>
      <c r="I1281" s="107" t="s">
        <v>9</v>
      </c>
      <c r="J1281" s="107" t="s">
        <v>1</v>
      </c>
      <c r="K1281" s="108">
        <v>4013.6379999999999</v>
      </c>
    </row>
    <row r="1282" spans="5:11" x14ac:dyDescent="0.25">
      <c r="E1282" s="109">
        <v>2008</v>
      </c>
      <c r="F1282" s="109" t="s">
        <v>260</v>
      </c>
      <c r="G1282" s="109" t="s">
        <v>45</v>
      </c>
      <c r="H1282" s="109" t="s">
        <v>542</v>
      </c>
      <c r="I1282" s="109" t="s">
        <v>26</v>
      </c>
      <c r="J1282" s="109" t="s">
        <v>1</v>
      </c>
      <c r="K1282" s="110">
        <v>20448.538</v>
      </c>
    </row>
    <row r="1283" spans="5:11" x14ac:dyDescent="0.25">
      <c r="E1283" s="107">
        <v>2008</v>
      </c>
      <c r="F1283" s="107" t="s">
        <v>299</v>
      </c>
      <c r="G1283" s="107" t="s">
        <v>300</v>
      </c>
      <c r="H1283" s="107" t="s">
        <v>540</v>
      </c>
      <c r="I1283" s="107" t="s">
        <v>60</v>
      </c>
      <c r="J1283" s="107" t="s">
        <v>554</v>
      </c>
      <c r="K1283" s="108">
        <v>17080.517</v>
      </c>
    </row>
    <row r="1284" spans="5:11" x14ac:dyDescent="0.25">
      <c r="E1284" s="109">
        <v>2008</v>
      </c>
      <c r="F1284" s="109" t="s">
        <v>299</v>
      </c>
      <c r="G1284" s="109" t="s">
        <v>300</v>
      </c>
      <c r="H1284" s="109" t="s">
        <v>540</v>
      </c>
      <c r="I1284" s="109" t="s">
        <v>60</v>
      </c>
      <c r="J1284" s="109" t="s">
        <v>725</v>
      </c>
      <c r="K1284" s="110">
        <v>28355.5250000001</v>
      </c>
    </row>
    <row r="1285" spans="5:11" x14ac:dyDescent="0.25">
      <c r="E1285" s="107">
        <v>2008</v>
      </c>
      <c r="F1285" s="107" t="s">
        <v>262</v>
      </c>
      <c r="G1285" s="107" t="s">
        <v>46</v>
      </c>
      <c r="H1285" s="107" t="s">
        <v>540</v>
      </c>
      <c r="I1285" s="107" t="s">
        <v>47</v>
      </c>
      <c r="J1285" s="107" t="s">
        <v>1</v>
      </c>
      <c r="K1285" s="108">
        <v>850.1</v>
      </c>
    </row>
    <row r="1286" spans="5:11" x14ac:dyDescent="0.25">
      <c r="E1286" s="109">
        <v>2008</v>
      </c>
      <c r="F1286" s="109" t="s">
        <v>268</v>
      </c>
      <c r="G1286" s="109" t="s">
        <v>50</v>
      </c>
      <c r="H1286" s="109" t="s">
        <v>544</v>
      </c>
      <c r="I1286" s="109" t="s">
        <v>9</v>
      </c>
      <c r="J1286" s="109" t="s">
        <v>1</v>
      </c>
      <c r="K1286" s="110">
        <v>347.267</v>
      </c>
    </row>
    <row r="1287" spans="5:11" x14ac:dyDescent="0.25">
      <c r="E1287" s="107">
        <v>2008</v>
      </c>
      <c r="F1287" s="107" t="s">
        <v>268</v>
      </c>
      <c r="G1287" s="107" t="s">
        <v>50</v>
      </c>
      <c r="H1287" s="107" t="s">
        <v>544</v>
      </c>
      <c r="I1287" s="107" t="s">
        <v>9</v>
      </c>
      <c r="J1287" s="107" t="s">
        <v>1</v>
      </c>
      <c r="K1287" s="108">
        <v>523.98099999999999</v>
      </c>
    </row>
    <row r="1288" spans="5:11" x14ac:dyDescent="0.25">
      <c r="E1288" s="109">
        <v>2008</v>
      </c>
      <c r="F1288" s="109" t="s">
        <v>272</v>
      </c>
      <c r="G1288" s="109" t="s">
        <v>52</v>
      </c>
      <c r="H1288" s="109" t="s">
        <v>540</v>
      </c>
      <c r="I1288" s="109" t="s">
        <v>30</v>
      </c>
      <c r="J1288" s="109" t="s">
        <v>554</v>
      </c>
      <c r="K1288" s="110">
        <v>913.91099999999994</v>
      </c>
    </row>
    <row r="1289" spans="5:11" x14ac:dyDescent="0.25">
      <c r="E1289" s="107">
        <v>2008</v>
      </c>
      <c r="F1289" s="107" t="s">
        <v>274</v>
      </c>
      <c r="G1289" s="107" t="s">
        <v>53</v>
      </c>
      <c r="H1289" s="107" t="s">
        <v>542</v>
      </c>
      <c r="I1289" s="107" t="s">
        <v>16</v>
      </c>
      <c r="J1289" s="107" t="s">
        <v>554</v>
      </c>
      <c r="K1289" s="108">
        <v>7925</v>
      </c>
    </row>
    <row r="1290" spans="5:11" x14ac:dyDescent="0.25">
      <c r="E1290" s="109">
        <v>2008</v>
      </c>
      <c r="F1290" s="109" t="s">
        <v>286</v>
      </c>
      <c r="G1290" s="109" t="s">
        <v>56</v>
      </c>
      <c r="H1290" s="109" t="s">
        <v>540</v>
      </c>
      <c r="I1290" s="109" t="s">
        <v>47</v>
      </c>
      <c r="J1290" s="109" t="s">
        <v>725</v>
      </c>
      <c r="K1290" s="110">
        <v>114.22199999999999</v>
      </c>
    </row>
    <row r="1291" spans="5:11" x14ac:dyDescent="0.25">
      <c r="E1291" s="107">
        <v>2008</v>
      </c>
      <c r="F1291" s="107" t="s">
        <v>304</v>
      </c>
      <c r="G1291" s="107" t="s">
        <v>63</v>
      </c>
      <c r="H1291" s="107" t="s">
        <v>12</v>
      </c>
      <c r="I1291" s="107" t="s">
        <v>12</v>
      </c>
      <c r="J1291" s="107" t="s">
        <v>1</v>
      </c>
      <c r="K1291" s="108">
        <v>1305.2249999999999</v>
      </c>
    </row>
    <row r="1292" spans="5:11" x14ac:dyDescent="0.25">
      <c r="E1292" s="109">
        <v>2009</v>
      </c>
      <c r="F1292" s="109" t="s">
        <v>280</v>
      </c>
      <c r="G1292" s="109" t="s">
        <v>281</v>
      </c>
      <c r="H1292" s="109" t="s">
        <v>540</v>
      </c>
      <c r="I1292" s="109" t="s">
        <v>33</v>
      </c>
      <c r="J1292" s="109" t="s">
        <v>554</v>
      </c>
      <c r="K1292" s="110">
        <v>740.20399999999995</v>
      </c>
    </row>
    <row r="1293" spans="5:11" x14ac:dyDescent="0.25">
      <c r="E1293" s="107">
        <v>2009</v>
      </c>
      <c r="F1293" s="107" t="s">
        <v>280</v>
      </c>
      <c r="G1293" s="107" t="s">
        <v>281</v>
      </c>
      <c r="H1293" s="107" t="s">
        <v>540</v>
      </c>
      <c r="I1293" s="107" t="s">
        <v>33</v>
      </c>
      <c r="J1293" s="107" t="s">
        <v>725</v>
      </c>
      <c r="K1293" s="108">
        <v>355.99099999999999</v>
      </c>
    </row>
    <row r="1294" spans="5:11" x14ac:dyDescent="0.25">
      <c r="E1294" s="109">
        <v>2009</v>
      </c>
      <c r="F1294" s="109" t="s">
        <v>283</v>
      </c>
      <c r="G1294" s="109" t="s">
        <v>284</v>
      </c>
      <c r="H1294" s="109" t="s">
        <v>540</v>
      </c>
      <c r="I1294" s="109" t="s">
        <v>33</v>
      </c>
      <c r="J1294" s="109" t="s">
        <v>1</v>
      </c>
      <c r="K1294" s="110">
        <v>9198.59399999999</v>
      </c>
    </row>
    <row r="1295" spans="5:11" x14ac:dyDescent="0.25">
      <c r="E1295" s="107">
        <v>2009</v>
      </c>
      <c r="F1295" s="107" t="s">
        <v>187</v>
      </c>
      <c r="G1295" s="107" t="s">
        <v>8</v>
      </c>
      <c r="H1295" s="107" t="s">
        <v>544</v>
      </c>
      <c r="I1295" s="107" t="s">
        <v>9</v>
      </c>
      <c r="J1295" s="107" t="s">
        <v>554</v>
      </c>
      <c r="K1295" s="108">
        <v>2227.1559999999999</v>
      </c>
    </row>
    <row r="1296" spans="5:11" x14ac:dyDescent="0.25">
      <c r="E1296" s="109">
        <v>2009</v>
      </c>
      <c r="F1296" s="109" t="s">
        <v>197</v>
      </c>
      <c r="G1296" s="109" t="s">
        <v>198</v>
      </c>
      <c r="H1296" s="109" t="s">
        <v>544</v>
      </c>
      <c r="I1296" s="109" t="s">
        <v>17</v>
      </c>
      <c r="J1296" s="109" t="s">
        <v>1</v>
      </c>
      <c r="K1296" s="110">
        <v>1123.4949999999999</v>
      </c>
    </row>
    <row r="1297" spans="5:11" x14ac:dyDescent="0.25">
      <c r="E1297" s="107">
        <v>2009</v>
      </c>
      <c r="F1297" s="107" t="s">
        <v>213</v>
      </c>
      <c r="G1297" s="107" t="s">
        <v>25</v>
      </c>
      <c r="H1297" s="107" t="s">
        <v>542</v>
      </c>
      <c r="I1297" s="107" t="s">
        <v>26</v>
      </c>
      <c r="J1297" s="107" t="s">
        <v>1</v>
      </c>
      <c r="K1297" s="108">
        <v>142.14099999999999</v>
      </c>
    </row>
    <row r="1298" spans="5:11" x14ac:dyDescent="0.25">
      <c r="E1298" s="109">
        <v>2009</v>
      </c>
      <c r="F1298" s="109" t="s">
        <v>213</v>
      </c>
      <c r="G1298" s="109" t="s">
        <v>25</v>
      </c>
      <c r="H1298" s="109" t="s">
        <v>542</v>
      </c>
      <c r="I1298" s="109" t="s">
        <v>26</v>
      </c>
      <c r="J1298" s="109" t="s">
        <v>554</v>
      </c>
      <c r="K1298" s="110">
        <v>224.07</v>
      </c>
    </row>
    <row r="1299" spans="5:11" x14ac:dyDescent="0.25">
      <c r="E1299" s="107">
        <v>2009</v>
      </c>
      <c r="F1299" s="107" t="s">
        <v>213</v>
      </c>
      <c r="G1299" s="107" t="s">
        <v>25</v>
      </c>
      <c r="H1299" s="107" t="s">
        <v>542</v>
      </c>
      <c r="I1299" s="107" t="s">
        <v>26</v>
      </c>
      <c r="J1299" s="107" t="s">
        <v>725</v>
      </c>
      <c r="K1299" s="108">
        <v>142.14099999999999</v>
      </c>
    </row>
    <row r="1300" spans="5:11" x14ac:dyDescent="0.25">
      <c r="E1300" s="109">
        <v>2009</v>
      </c>
      <c r="F1300" s="109" t="s">
        <v>211</v>
      </c>
      <c r="G1300" s="109" t="s">
        <v>23</v>
      </c>
      <c r="H1300" s="109" t="s">
        <v>540</v>
      </c>
      <c r="I1300" s="109" t="s">
        <v>24</v>
      </c>
      <c r="J1300" s="109" t="s">
        <v>554</v>
      </c>
      <c r="K1300" s="110">
        <v>14125.968000000001</v>
      </c>
    </row>
    <row r="1301" spans="5:11" x14ac:dyDescent="0.25">
      <c r="E1301" s="107">
        <v>2009</v>
      </c>
      <c r="F1301" s="107" t="s">
        <v>224</v>
      </c>
      <c r="G1301" s="107" t="s">
        <v>32</v>
      </c>
      <c r="H1301" s="107" t="s">
        <v>540</v>
      </c>
      <c r="I1301" s="107" t="s">
        <v>33</v>
      </c>
      <c r="J1301" s="107" t="s">
        <v>1</v>
      </c>
      <c r="K1301" s="108">
        <v>1268.4949999999999</v>
      </c>
    </row>
    <row r="1302" spans="5:11" x14ac:dyDescent="0.25">
      <c r="E1302" s="109">
        <v>2009</v>
      </c>
      <c r="F1302" s="109" t="s">
        <v>226</v>
      </c>
      <c r="G1302" s="109" t="s">
        <v>34</v>
      </c>
      <c r="H1302" s="109" t="s">
        <v>540</v>
      </c>
      <c r="I1302" s="109" t="s">
        <v>925</v>
      </c>
      <c r="J1302" s="109" t="s">
        <v>1</v>
      </c>
      <c r="K1302" s="110">
        <v>620.02300000000002</v>
      </c>
    </row>
    <row r="1303" spans="5:11" x14ac:dyDescent="0.25">
      <c r="E1303" s="107">
        <v>2009</v>
      </c>
      <c r="F1303" s="107" t="s">
        <v>238</v>
      </c>
      <c r="G1303" s="107" t="s">
        <v>239</v>
      </c>
      <c r="H1303" s="107" t="s">
        <v>540</v>
      </c>
      <c r="I1303" s="107" t="s">
        <v>33</v>
      </c>
      <c r="J1303" s="107" t="s">
        <v>1</v>
      </c>
      <c r="K1303" s="108">
        <v>2558.152</v>
      </c>
    </row>
    <row r="1304" spans="5:11" x14ac:dyDescent="0.25">
      <c r="E1304" s="109">
        <v>2009</v>
      </c>
      <c r="F1304" s="109" t="s">
        <v>238</v>
      </c>
      <c r="G1304" s="109" t="s">
        <v>239</v>
      </c>
      <c r="H1304" s="109" t="s">
        <v>540</v>
      </c>
      <c r="I1304" s="109" t="s">
        <v>33</v>
      </c>
      <c r="J1304" s="109" t="s">
        <v>725</v>
      </c>
      <c r="K1304" s="110">
        <v>2558.152</v>
      </c>
    </row>
    <row r="1305" spans="5:11" x14ac:dyDescent="0.25">
      <c r="E1305" s="107">
        <v>2002</v>
      </c>
      <c r="F1305" s="107" t="s">
        <v>200</v>
      </c>
      <c r="G1305" s="107" t="s">
        <v>18</v>
      </c>
      <c r="H1305" s="107" t="s">
        <v>542</v>
      </c>
      <c r="I1305" s="107" t="s">
        <v>16</v>
      </c>
      <c r="J1305" s="107" t="s">
        <v>725</v>
      </c>
      <c r="K1305" s="108">
        <v>457.803</v>
      </c>
    </row>
    <row r="1306" spans="5:11" x14ac:dyDescent="0.25">
      <c r="E1306" s="109">
        <v>2002</v>
      </c>
      <c r="F1306" s="109" t="s">
        <v>444</v>
      </c>
      <c r="G1306" s="109" t="s">
        <v>125</v>
      </c>
      <c r="H1306" s="109" t="s">
        <v>542</v>
      </c>
      <c r="I1306" s="109" t="s">
        <v>26</v>
      </c>
      <c r="J1306" s="109" t="s">
        <v>1</v>
      </c>
      <c r="K1306" s="110">
        <v>0</v>
      </c>
    </row>
    <row r="1307" spans="5:11" x14ac:dyDescent="0.25">
      <c r="E1307" s="107">
        <v>2002</v>
      </c>
      <c r="F1307" s="107" t="s">
        <v>197</v>
      </c>
      <c r="G1307" s="107" t="s">
        <v>198</v>
      </c>
      <c r="H1307" s="107" t="s">
        <v>544</v>
      </c>
      <c r="I1307" s="107" t="s">
        <v>17</v>
      </c>
      <c r="J1307" s="107" t="s">
        <v>725</v>
      </c>
      <c r="K1307" s="108">
        <v>1084.502</v>
      </c>
    </row>
    <row r="1308" spans="5:11" x14ac:dyDescent="0.25">
      <c r="E1308" s="109">
        <v>2002</v>
      </c>
      <c r="F1308" s="109" t="s">
        <v>209</v>
      </c>
      <c r="G1308" s="109" t="s">
        <v>22</v>
      </c>
      <c r="H1308" s="109" t="s">
        <v>544</v>
      </c>
      <c r="I1308" s="109" t="s">
        <v>9</v>
      </c>
      <c r="J1308" s="109" t="s">
        <v>725</v>
      </c>
      <c r="K1308" s="110">
        <v>275.77699999999999</v>
      </c>
    </row>
    <row r="1309" spans="5:11" x14ac:dyDescent="0.25">
      <c r="E1309" s="107">
        <v>2002</v>
      </c>
      <c r="F1309" s="107" t="s">
        <v>207</v>
      </c>
      <c r="G1309" s="107" t="s">
        <v>20</v>
      </c>
      <c r="H1309" s="107" t="s">
        <v>540</v>
      </c>
      <c r="I1309" s="107" t="s">
        <v>21</v>
      </c>
      <c r="J1309" s="107" t="s">
        <v>725</v>
      </c>
      <c r="K1309" s="108">
        <v>7442.5450000000001</v>
      </c>
    </row>
    <row r="1310" spans="5:11" x14ac:dyDescent="0.25">
      <c r="E1310" s="109">
        <v>2002</v>
      </c>
      <c r="F1310" s="109" t="s">
        <v>213</v>
      </c>
      <c r="G1310" s="109" t="s">
        <v>25</v>
      </c>
      <c r="H1310" s="109" t="s">
        <v>542</v>
      </c>
      <c r="I1310" s="109" t="s">
        <v>26</v>
      </c>
      <c r="J1310" s="109" t="s">
        <v>1</v>
      </c>
      <c r="K1310" s="110">
        <v>206.768</v>
      </c>
    </row>
    <row r="1311" spans="5:11" x14ac:dyDescent="0.25">
      <c r="E1311" s="107">
        <v>2002</v>
      </c>
      <c r="F1311" s="107" t="s">
        <v>215</v>
      </c>
      <c r="G1311" s="107" t="s">
        <v>216</v>
      </c>
      <c r="H1311" s="107" t="s">
        <v>540</v>
      </c>
      <c r="I1311" s="107" t="s">
        <v>27</v>
      </c>
      <c r="J1311" s="107" t="s">
        <v>1</v>
      </c>
      <c r="K1311" s="108">
        <v>827.298</v>
      </c>
    </row>
    <row r="1312" spans="5:11" x14ac:dyDescent="0.25">
      <c r="E1312" s="109">
        <v>2002</v>
      </c>
      <c r="F1312" s="109" t="s">
        <v>218</v>
      </c>
      <c r="G1312" s="109" t="s">
        <v>28</v>
      </c>
      <c r="H1312" s="109" t="s">
        <v>544</v>
      </c>
      <c r="I1312" s="109" t="s">
        <v>9</v>
      </c>
      <c r="J1312" s="109" t="s">
        <v>554</v>
      </c>
      <c r="K1312" s="110">
        <v>4865.0519999999897</v>
      </c>
    </row>
    <row r="1313" spans="5:11" x14ac:dyDescent="0.25">
      <c r="E1313" s="107">
        <v>2002</v>
      </c>
      <c r="F1313" s="107" t="s">
        <v>211</v>
      </c>
      <c r="G1313" s="107" t="s">
        <v>23</v>
      </c>
      <c r="H1313" s="107" t="s">
        <v>540</v>
      </c>
      <c r="I1313" s="107" t="s">
        <v>24</v>
      </c>
      <c r="J1313" s="107" t="s">
        <v>1</v>
      </c>
      <c r="K1313" s="108">
        <v>9759.1059999997706</v>
      </c>
    </row>
    <row r="1314" spans="5:11" x14ac:dyDescent="0.25">
      <c r="E1314" s="109">
        <v>2002</v>
      </c>
      <c r="F1314" s="109" t="s">
        <v>211</v>
      </c>
      <c r="G1314" s="109" t="s">
        <v>23</v>
      </c>
      <c r="H1314" s="109" t="s">
        <v>540</v>
      </c>
      <c r="I1314" s="109" t="s">
        <v>24</v>
      </c>
      <c r="J1314" s="109" t="s">
        <v>554</v>
      </c>
      <c r="K1314" s="110">
        <v>15360.1679999999</v>
      </c>
    </row>
    <row r="1315" spans="5:11" x14ac:dyDescent="0.25">
      <c r="E1315" s="107">
        <v>2002</v>
      </c>
      <c r="F1315" s="107" t="s">
        <v>384</v>
      </c>
      <c r="G1315" s="107" t="s">
        <v>385</v>
      </c>
      <c r="H1315" s="107" t="s">
        <v>540</v>
      </c>
      <c r="I1315" s="107" t="s">
        <v>27</v>
      </c>
      <c r="J1315" s="107" t="s">
        <v>1</v>
      </c>
      <c r="K1315" s="108">
        <v>0</v>
      </c>
    </row>
    <row r="1316" spans="5:11" x14ac:dyDescent="0.25">
      <c r="E1316" s="109">
        <v>2002</v>
      </c>
      <c r="F1316" s="109" t="s">
        <v>238</v>
      </c>
      <c r="G1316" s="109" t="s">
        <v>239</v>
      </c>
      <c r="H1316" s="109" t="s">
        <v>540</v>
      </c>
      <c r="I1316" s="109" t="s">
        <v>33</v>
      </c>
      <c r="J1316" s="109" t="s">
        <v>1</v>
      </c>
      <c r="K1316" s="110">
        <v>7022.50899999999</v>
      </c>
    </row>
    <row r="1317" spans="5:11" x14ac:dyDescent="0.25">
      <c r="E1317" s="107">
        <v>2002</v>
      </c>
      <c r="F1317" s="107" t="s">
        <v>228</v>
      </c>
      <c r="G1317" s="107" t="s">
        <v>229</v>
      </c>
      <c r="H1317" s="107" t="s">
        <v>540</v>
      </c>
      <c r="I1317" s="107" t="s">
        <v>33</v>
      </c>
      <c r="J1317" s="107" t="s">
        <v>554</v>
      </c>
      <c r="K1317" s="108">
        <v>39791.930999999997</v>
      </c>
    </row>
    <row r="1318" spans="5:11" x14ac:dyDescent="0.25">
      <c r="E1318" s="109">
        <v>2002</v>
      </c>
      <c r="F1318" s="109" t="s">
        <v>405</v>
      </c>
      <c r="G1318" s="109" t="s">
        <v>107</v>
      </c>
      <c r="H1318" s="109" t="s">
        <v>12</v>
      </c>
      <c r="I1318" s="109" t="s">
        <v>12</v>
      </c>
      <c r="J1318" s="109" t="s">
        <v>554</v>
      </c>
      <c r="K1318" s="110">
        <v>0</v>
      </c>
    </row>
    <row r="1319" spans="5:11" x14ac:dyDescent="0.25">
      <c r="E1319" s="107">
        <v>2002</v>
      </c>
      <c r="F1319" s="107" t="s">
        <v>266</v>
      </c>
      <c r="G1319" s="107" t="s">
        <v>49</v>
      </c>
      <c r="H1319" s="107" t="s">
        <v>544</v>
      </c>
      <c r="I1319" s="107" t="s">
        <v>9</v>
      </c>
      <c r="J1319" s="107" t="s">
        <v>725</v>
      </c>
      <c r="K1319" s="108">
        <v>12697.397000000001</v>
      </c>
    </row>
    <row r="1320" spans="5:11" x14ac:dyDescent="0.25">
      <c r="E1320" s="109">
        <v>2002</v>
      </c>
      <c r="F1320" s="109" t="s">
        <v>245</v>
      </c>
      <c r="G1320" s="109" t="s">
        <v>39</v>
      </c>
      <c r="H1320" s="109" t="s">
        <v>12</v>
      </c>
      <c r="I1320" s="109" t="s">
        <v>12</v>
      </c>
      <c r="J1320" s="109" t="s">
        <v>725</v>
      </c>
      <c r="K1320" s="110">
        <v>2082.7649999999999</v>
      </c>
    </row>
    <row r="1321" spans="5:11" x14ac:dyDescent="0.25">
      <c r="E1321" s="107">
        <v>2002</v>
      </c>
      <c r="F1321" s="107" t="s">
        <v>438</v>
      </c>
      <c r="G1321" s="107" t="s">
        <v>122</v>
      </c>
      <c r="H1321" s="107" t="s">
        <v>540</v>
      </c>
      <c r="I1321" s="107" t="s">
        <v>21</v>
      </c>
      <c r="J1321" s="107" t="s">
        <v>1</v>
      </c>
      <c r="K1321" s="108">
        <v>0</v>
      </c>
    </row>
    <row r="1322" spans="5:11" x14ac:dyDescent="0.25">
      <c r="E1322" s="109">
        <v>2002</v>
      </c>
      <c r="F1322" s="109" t="s">
        <v>258</v>
      </c>
      <c r="G1322" s="109" t="s">
        <v>44</v>
      </c>
      <c r="H1322" s="109" t="s">
        <v>540</v>
      </c>
      <c r="I1322" s="109" t="s">
        <v>21</v>
      </c>
      <c r="J1322" s="109" t="s">
        <v>1</v>
      </c>
      <c r="K1322" s="110">
        <v>2148.5119999999802</v>
      </c>
    </row>
    <row r="1323" spans="5:11" x14ac:dyDescent="0.25">
      <c r="E1323" s="107">
        <v>2002</v>
      </c>
      <c r="F1323" s="107" t="s">
        <v>446</v>
      </c>
      <c r="G1323" s="107" t="s">
        <v>126</v>
      </c>
      <c r="H1323" s="107" t="s">
        <v>542</v>
      </c>
      <c r="I1323" s="107" t="s">
        <v>16</v>
      </c>
      <c r="J1323" s="107" t="s">
        <v>554</v>
      </c>
      <c r="K1323" s="108">
        <v>0</v>
      </c>
    </row>
    <row r="1324" spans="5:11" x14ac:dyDescent="0.25">
      <c r="E1324" s="109">
        <v>2002</v>
      </c>
      <c r="F1324" s="109" t="s">
        <v>268</v>
      </c>
      <c r="G1324" s="109" t="s">
        <v>50</v>
      </c>
      <c r="H1324" s="109" t="s">
        <v>544</v>
      </c>
      <c r="I1324" s="109" t="s">
        <v>9</v>
      </c>
      <c r="J1324" s="109" t="s">
        <v>725</v>
      </c>
      <c r="K1324" s="110">
        <v>497.83100000000002</v>
      </c>
    </row>
    <row r="1325" spans="5:11" x14ac:dyDescent="0.25">
      <c r="E1325" s="107">
        <v>2002</v>
      </c>
      <c r="F1325" s="107" t="s">
        <v>270</v>
      </c>
      <c r="G1325" s="107" t="s">
        <v>51</v>
      </c>
      <c r="H1325" s="107" t="s">
        <v>540</v>
      </c>
      <c r="I1325" s="107" t="s">
        <v>30</v>
      </c>
      <c r="J1325" s="107" t="s">
        <v>725</v>
      </c>
      <c r="K1325" s="108">
        <v>388.14800000000002</v>
      </c>
    </row>
    <row r="1326" spans="5:11" x14ac:dyDescent="0.25">
      <c r="E1326" s="109">
        <v>2002</v>
      </c>
      <c r="F1326" s="109" t="s">
        <v>274</v>
      </c>
      <c r="G1326" s="109" t="s">
        <v>53</v>
      </c>
      <c r="H1326" s="109" t="s">
        <v>542</v>
      </c>
      <c r="I1326" s="109" t="s">
        <v>16</v>
      </c>
      <c r="J1326" s="109" t="s">
        <v>554</v>
      </c>
      <c r="K1326" s="110">
        <v>4884</v>
      </c>
    </row>
    <row r="1327" spans="5:11" x14ac:dyDescent="0.25">
      <c r="E1327" s="107">
        <v>2002</v>
      </c>
      <c r="F1327" s="107" t="s">
        <v>274</v>
      </c>
      <c r="G1327" s="107" t="s">
        <v>53</v>
      </c>
      <c r="H1327" s="107" t="s">
        <v>542</v>
      </c>
      <c r="I1327" s="107" t="s">
        <v>16</v>
      </c>
      <c r="J1327" s="107" t="s">
        <v>725</v>
      </c>
      <c r="K1327" s="108">
        <v>87</v>
      </c>
    </row>
    <row r="1328" spans="5:11" x14ac:dyDescent="0.25">
      <c r="E1328" s="109">
        <v>2002</v>
      </c>
      <c r="F1328" s="109" t="s">
        <v>930</v>
      </c>
      <c r="G1328" s="109" t="s">
        <v>931</v>
      </c>
      <c r="H1328" s="109" t="s">
        <v>540</v>
      </c>
      <c r="I1328" s="109" t="s">
        <v>21</v>
      </c>
      <c r="J1328" s="109" t="s">
        <v>725</v>
      </c>
      <c r="K1328" s="110">
        <v>0</v>
      </c>
    </row>
    <row r="1329" spans="5:11" x14ac:dyDescent="0.25">
      <c r="E1329" s="107">
        <v>2002</v>
      </c>
      <c r="F1329" s="107" t="s">
        <v>278</v>
      </c>
      <c r="G1329" s="107" t="s">
        <v>55</v>
      </c>
      <c r="H1329" s="107" t="s">
        <v>540</v>
      </c>
      <c r="I1329" s="107" t="s">
        <v>21</v>
      </c>
      <c r="J1329" s="107" t="s">
        <v>1</v>
      </c>
      <c r="K1329" s="108">
        <v>719.65800000000002</v>
      </c>
    </row>
    <row r="1330" spans="5:11" x14ac:dyDescent="0.25">
      <c r="E1330" s="109">
        <v>2002</v>
      </c>
      <c r="F1330" s="109" t="s">
        <v>278</v>
      </c>
      <c r="G1330" s="109" t="s">
        <v>55</v>
      </c>
      <c r="H1330" s="109" t="s">
        <v>540</v>
      </c>
      <c r="I1330" s="109" t="s">
        <v>21</v>
      </c>
      <c r="J1330" s="109" t="s">
        <v>725</v>
      </c>
      <c r="K1330" s="110">
        <v>719.65800000000002</v>
      </c>
    </row>
    <row r="1331" spans="5:11" x14ac:dyDescent="0.25">
      <c r="E1331" s="107">
        <v>2002</v>
      </c>
      <c r="F1331" s="107" t="s">
        <v>288</v>
      </c>
      <c r="G1331" s="107" t="s">
        <v>57</v>
      </c>
      <c r="H1331" s="107" t="s">
        <v>540</v>
      </c>
      <c r="I1331" s="107" t="s">
        <v>47</v>
      </c>
      <c r="J1331" s="107" t="s">
        <v>1</v>
      </c>
      <c r="K1331" s="108">
        <v>11808.1349999999</v>
      </c>
    </row>
    <row r="1332" spans="5:11" x14ac:dyDescent="0.25">
      <c r="E1332" s="109">
        <v>2002</v>
      </c>
      <c r="F1332" s="109" t="s">
        <v>288</v>
      </c>
      <c r="G1332" s="109" t="s">
        <v>57</v>
      </c>
      <c r="H1332" s="109" t="s">
        <v>540</v>
      </c>
      <c r="I1332" s="109" t="s">
        <v>47</v>
      </c>
      <c r="J1332" s="109" t="s">
        <v>554</v>
      </c>
      <c r="K1332" s="110">
        <v>22347.877</v>
      </c>
    </row>
    <row r="1333" spans="5:11" x14ac:dyDescent="0.25">
      <c r="E1333" s="107">
        <v>2002</v>
      </c>
      <c r="F1333" s="107" t="s">
        <v>290</v>
      </c>
      <c r="G1333" s="107" t="s">
        <v>291</v>
      </c>
      <c r="H1333" s="107" t="s">
        <v>544</v>
      </c>
      <c r="I1333" s="107" t="s">
        <v>17</v>
      </c>
      <c r="J1333" s="107" t="s">
        <v>1</v>
      </c>
      <c r="K1333" s="108">
        <v>694.255</v>
      </c>
    </row>
    <row r="1334" spans="5:11" x14ac:dyDescent="0.25">
      <c r="E1334" s="109">
        <v>2002</v>
      </c>
      <c r="F1334" s="109" t="s">
        <v>295</v>
      </c>
      <c r="G1334" s="109" t="s">
        <v>59</v>
      </c>
      <c r="H1334" s="109" t="s">
        <v>540</v>
      </c>
      <c r="I1334" s="109" t="s">
        <v>60</v>
      </c>
      <c r="J1334" s="109" t="s">
        <v>554</v>
      </c>
      <c r="K1334" s="110">
        <v>537.67200000000003</v>
      </c>
    </row>
    <row r="1335" spans="5:11" x14ac:dyDescent="0.25">
      <c r="E1335" s="107">
        <v>2002</v>
      </c>
      <c r="F1335" s="107" t="s">
        <v>502</v>
      </c>
      <c r="G1335" s="107" t="s">
        <v>151</v>
      </c>
      <c r="H1335" s="107" t="s">
        <v>540</v>
      </c>
      <c r="I1335" s="107" t="s">
        <v>30</v>
      </c>
      <c r="J1335" s="107" t="s">
        <v>725</v>
      </c>
      <c r="K1335" s="108">
        <v>0</v>
      </c>
    </row>
    <row r="1336" spans="5:11" x14ac:dyDescent="0.25">
      <c r="E1336" s="109">
        <v>2002</v>
      </c>
      <c r="F1336" s="109" t="s">
        <v>506</v>
      </c>
      <c r="G1336" s="109" t="s">
        <v>153</v>
      </c>
      <c r="H1336" s="109" t="s">
        <v>544</v>
      </c>
      <c r="I1336" s="109" t="s">
        <v>17</v>
      </c>
      <c r="J1336" s="109" t="s">
        <v>554</v>
      </c>
      <c r="K1336" s="110">
        <v>0</v>
      </c>
    </row>
    <row r="1337" spans="5:11" x14ac:dyDescent="0.25">
      <c r="E1337" s="107">
        <v>2003</v>
      </c>
      <c r="F1337" s="107" t="s">
        <v>280</v>
      </c>
      <c r="G1337" s="107" t="s">
        <v>281</v>
      </c>
      <c r="H1337" s="107" t="s">
        <v>540</v>
      </c>
      <c r="I1337" s="107" t="s">
        <v>33</v>
      </c>
      <c r="J1337" s="107" t="s">
        <v>725</v>
      </c>
      <c r="K1337" s="108">
        <v>507.71100000000001</v>
      </c>
    </row>
    <row r="1338" spans="5:11" x14ac:dyDescent="0.25">
      <c r="E1338" s="109">
        <v>2003</v>
      </c>
      <c r="F1338" s="109" t="s">
        <v>283</v>
      </c>
      <c r="G1338" s="109" t="s">
        <v>284</v>
      </c>
      <c r="H1338" s="109" t="s">
        <v>540</v>
      </c>
      <c r="I1338" s="109" t="s">
        <v>33</v>
      </c>
      <c r="J1338" s="109" t="s">
        <v>1</v>
      </c>
      <c r="K1338" s="110">
        <v>260.28100000000001</v>
      </c>
    </row>
    <row r="1339" spans="5:11" x14ac:dyDescent="0.25">
      <c r="E1339" s="107">
        <v>2003</v>
      </c>
      <c r="F1339" s="107" t="s">
        <v>187</v>
      </c>
      <c r="G1339" s="107" t="s">
        <v>8</v>
      </c>
      <c r="H1339" s="107" t="s">
        <v>544</v>
      </c>
      <c r="I1339" s="107" t="s">
        <v>9</v>
      </c>
      <c r="J1339" s="107" t="s">
        <v>1</v>
      </c>
      <c r="K1339" s="108">
        <v>1438.442</v>
      </c>
    </row>
    <row r="1340" spans="5:11" x14ac:dyDescent="0.25">
      <c r="E1340" s="109">
        <v>2003</v>
      </c>
      <c r="F1340" s="109" t="s">
        <v>190</v>
      </c>
      <c r="G1340" s="109" t="s">
        <v>11</v>
      </c>
      <c r="H1340" s="109" t="s">
        <v>12</v>
      </c>
      <c r="I1340" s="109" t="s">
        <v>12</v>
      </c>
      <c r="J1340" s="109" t="s">
        <v>1</v>
      </c>
      <c r="K1340" s="110">
        <v>9473.0460000000003</v>
      </c>
    </row>
    <row r="1341" spans="5:11" x14ac:dyDescent="0.25">
      <c r="E1341" s="107">
        <v>2003</v>
      </c>
      <c r="F1341" s="107" t="s">
        <v>200</v>
      </c>
      <c r="G1341" s="107" t="s">
        <v>18</v>
      </c>
      <c r="H1341" s="107" t="s">
        <v>542</v>
      </c>
      <c r="I1341" s="107" t="s">
        <v>16</v>
      </c>
      <c r="J1341" s="107" t="s">
        <v>1</v>
      </c>
      <c r="K1341" s="108">
        <v>399</v>
      </c>
    </row>
    <row r="1342" spans="5:11" x14ac:dyDescent="0.25">
      <c r="E1342" s="109">
        <v>2003</v>
      </c>
      <c r="F1342" s="109" t="s">
        <v>204</v>
      </c>
      <c r="G1342" s="109" t="s">
        <v>205</v>
      </c>
      <c r="H1342" s="109" t="s">
        <v>544</v>
      </c>
      <c r="I1342" s="109" t="s">
        <v>9</v>
      </c>
      <c r="J1342" s="109" t="s">
        <v>1</v>
      </c>
      <c r="K1342" s="110">
        <v>1850.68</v>
      </c>
    </row>
    <row r="1343" spans="5:11" x14ac:dyDescent="0.25">
      <c r="E1343" s="107">
        <v>2003</v>
      </c>
      <c r="F1343" s="107" t="s">
        <v>197</v>
      </c>
      <c r="G1343" s="107" t="s">
        <v>198</v>
      </c>
      <c r="H1343" s="107" t="s">
        <v>544</v>
      </c>
      <c r="I1343" s="107" t="s">
        <v>17</v>
      </c>
      <c r="J1343" s="107" t="s">
        <v>725</v>
      </c>
      <c r="K1343" s="108">
        <v>1214.329</v>
      </c>
    </row>
    <row r="1344" spans="5:11" x14ac:dyDescent="0.25">
      <c r="E1344" s="109">
        <v>2003</v>
      </c>
      <c r="F1344" s="109" t="s">
        <v>202</v>
      </c>
      <c r="G1344" s="109" t="s">
        <v>19</v>
      </c>
      <c r="H1344" s="109" t="s">
        <v>544</v>
      </c>
      <c r="I1344" s="109" t="s">
        <v>17</v>
      </c>
      <c r="J1344" s="109" t="s">
        <v>1</v>
      </c>
      <c r="K1344" s="110">
        <v>6055.8630000000003</v>
      </c>
    </row>
    <row r="1345" spans="5:11" x14ac:dyDescent="0.25">
      <c r="E1345" s="107">
        <v>2003</v>
      </c>
      <c r="F1345" s="107" t="s">
        <v>207</v>
      </c>
      <c r="G1345" s="107" t="s">
        <v>20</v>
      </c>
      <c r="H1345" s="107" t="s">
        <v>540</v>
      </c>
      <c r="I1345" s="107" t="s">
        <v>21</v>
      </c>
      <c r="J1345" s="107" t="s">
        <v>1</v>
      </c>
      <c r="K1345" s="108">
        <v>12056.555</v>
      </c>
    </row>
    <row r="1346" spans="5:11" x14ac:dyDescent="0.25">
      <c r="E1346" s="109">
        <v>2003</v>
      </c>
      <c r="F1346" s="109" t="s">
        <v>207</v>
      </c>
      <c r="G1346" s="109" t="s">
        <v>20</v>
      </c>
      <c r="H1346" s="109" t="s">
        <v>540</v>
      </c>
      <c r="I1346" s="109" t="s">
        <v>21</v>
      </c>
      <c r="J1346" s="109" t="s">
        <v>554</v>
      </c>
      <c r="K1346" s="110">
        <v>12056.555</v>
      </c>
    </row>
    <row r="1347" spans="5:11" x14ac:dyDescent="0.25">
      <c r="E1347" s="107">
        <v>2003</v>
      </c>
      <c r="F1347" s="107" t="s">
        <v>213</v>
      </c>
      <c r="G1347" s="107" t="s">
        <v>25</v>
      </c>
      <c r="H1347" s="107" t="s">
        <v>542</v>
      </c>
      <c r="I1347" s="107" t="s">
        <v>26</v>
      </c>
      <c r="J1347" s="107" t="s">
        <v>1</v>
      </c>
      <c r="K1347" s="108">
        <v>212.18799999999999</v>
      </c>
    </row>
    <row r="1348" spans="5:11" x14ac:dyDescent="0.25">
      <c r="E1348" s="109">
        <v>2003</v>
      </c>
      <c r="F1348" s="109" t="s">
        <v>224</v>
      </c>
      <c r="G1348" s="109" t="s">
        <v>32</v>
      </c>
      <c r="H1348" s="109" t="s">
        <v>540</v>
      </c>
      <c r="I1348" s="109" t="s">
        <v>33</v>
      </c>
      <c r="J1348" s="109" t="s">
        <v>1</v>
      </c>
      <c r="K1348" s="110">
        <v>426.69499999999999</v>
      </c>
    </row>
    <row r="1349" spans="5:11" x14ac:dyDescent="0.25">
      <c r="E1349" s="107">
        <v>2003</v>
      </c>
      <c r="F1349" s="107" t="s">
        <v>231</v>
      </c>
      <c r="G1349" s="107" t="s">
        <v>232</v>
      </c>
      <c r="H1349" s="107" t="s">
        <v>540</v>
      </c>
      <c r="I1349" s="107" t="s">
        <v>24</v>
      </c>
      <c r="J1349" s="107" t="s">
        <v>1</v>
      </c>
      <c r="K1349" s="108">
        <v>1459.01</v>
      </c>
    </row>
    <row r="1350" spans="5:11" x14ac:dyDescent="0.25">
      <c r="E1350" s="109">
        <v>2003</v>
      </c>
      <c r="F1350" s="109" t="s">
        <v>238</v>
      </c>
      <c r="G1350" s="109" t="s">
        <v>239</v>
      </c>
      <c r="H1350" s="109" t="s">
        <v>540</v>
      </c>
      <c r="I1350" s="109" t="s">
        <v>33</v>
      </c>
      <c r="J1350" s="109" t="s">
        <v>1</v>
      </c>
      <c r="K1350" s="110">
        <v>3358.4589999999998</v>
      </c>
    </row>
    <row r="1351" spans="5:11" x14ac:dyDescent="0.25">
      <c r="E1351" s="107">
        <v>2003</v>
      </c>
      <c r="F1351" s="107" t="s">
        <v>234</v>
      </c>
      <c r="G1351" s="107" t="s">
        <v>35</v>
      </c>
      <c r="H1351" s="107" t="s">
        <v>540</v>
      </c>
      <c r="I1351" s="107" t="s">
        <v>27</v>
      </c>
      <c r="J1351" s="107" t="s">
        <v>1</v>
      </c>
      <c r="K1351" s="108">
        <v>2037.2270000000001</v>
      </c>
    </row>
    <row r="1352" spans="5:11" x14ac:dyDescent="0.25">
      <c r="E1352" s="109">
        <v>2003</v>
      </c>
      <c r="F1352" s="109" t="s">
        <v>228</v>
      </c>
      <c r="G1352" s="109" t="s">
        <v>229</v>
      </c>
      <c r="H1352" s="109" t="s">
        <v>540</v>
      </c>
      <c r="I1352" s="109" t="s">
        <v>33</v>
      </c>
      <c r="J1352" s="109" t="s">
        <v>1</v>
      </c>
      <c r="K1352" s="110">
        <v>16531.398000000001</v>
      </c>
    </row>
    <row r="1353" spans="5:11" x14ac:dyDescent="0.25">
      <c r="E1353" s="107">
        <v>2003</v>
      </c>
      <c r="F1353" s="107" t="s">
        <v>266</v>
      </c>
      <c r="G1353" s="107" t="s">
        <v>49</v>
      </c>
      <c r="H1353" s="107" t="s">
        <v>544</v>
      </c>
      <c r="I1353" s="107" t="s">
        <v>9</v>
      </c>
      <c r="J1353" s="107" t="s">
        <v>1</v>
      </c>
      <c r="K1353" s="108">
        <v>4471.0469999999996</v>
      </c>
    </row>
    <row r="1354" spans="5:11" x14ac:dyDescent="0.25">
      <c r="E1354" s="109">
        <v>2003</v>
      </c>
      <c r="F1354" s="109" t="s">
        <v>254</v>
      </c>
      <c r="G1354" s="109" t="s">
        <v>42</v>
      </c>
      <c r="H1354" s="109" t="s">
        <v>12</v>
      </c>
      <c r="I1354" s="109" t="s">
        <v>12</v>
      </c>
      <c r="J1354" s="109" t="s">
        <v>554</v>
      </c>
      <c r="K1354" s="110">
        <v>1134.6130000000001</v>
      </c>
    </row>
    <row r="1355" spans="5:11" x14ac:dyDescent="0.25">
      <c r="E1355" s="107">
        <v>2003</v>
      </c>
      <c r="F1355" s="107" t="s">
        <v>247</v>
      </c>
      <c r="G1355" s="107" t="s">
        <v>40</v>
      </c>
      <c r="H1355" s="107" t="s">
        <v>540</v>
      </c>
      <c r="I1355" s="107" t="s">
        <v>27</v>
      </c>
      <c r="J1355" s="107" t="s">
        <v>1</v>
      </c>
      <c r="K1355" s="108">
        <v>8050.2759999999998</v>
      </c>
    </row>
    <row r="1356" spans="5:11" x14ac:dyDescent="0.25">
      <c r="E1356" s="109">
        <v>2003</v>
      </c>
      <c r="F1356" s="109" t="s">
        <v>438</v>
      </c>
      <c r="G1356" s="109" t="s">
        <v>122</v>
      </c>
      <c r="H1356" s="109" t="s">
        <v>540</v>
      </c>
      <c r="I1356" s="109" t="s">
        <v>21</v>
      </c>
      <c r="J1356" s="109" t="s">
        <v>554</v>
      </c>
      <c r="K1356" s="110">
        <v>0</v>
      </c>
    </row>
    <row r="1357" spans="5:11" x14ac:dyDescent="0.25">
      <c r="E1357" s="107">
        <v>2003</v>
      </c>
      <c r="F1357" s="107" t="s">
        <v>260</v>
      </c>
      <c r="G1357" s="107" t="s">
        <v>45</v>
      </c>
      <c r="H1357" s="107" t="s">
        <v>542</v>
      </c>
      <c r="I1357" s="107" t="s">
        <v>26</v>
      </c>
      <c r="J1357" s="107" t="s">
        <v>1</v>
      </c>
      <c r="K1357" s="108">
        <v>14261.004000000001</v>
      </c>
    </row>
    <row r="1358" spans="5:11" x14ac:dyDescent="0.25">
      <c r="E1358" s="109">
        <v>2003</v>
      </c>
      <c r="F1358" s="109" t="s">
        <v>446</v>
      </c>
      <c r="G1358" s="109" t="s">
        <v>126</v>
      </c>
      <c r="H1358" s="109" t="s">
        <v>542</v>
      </c>
      <c r="I1358" s="109" t="s">
        <v>16</v>
      </c>
      <c r="J1358" s="109" t="s">
        <v>1</v>
      </c>
      <c r="K1358" s="110">
        <v>0</v>
      </c>
    </row>
    <row r="1359" spans="5:11" x14ac:dyDescent="0.25">
      <c r="E1359" s="107">
        <v>2003</v>
      </c>
      <c r="F1359" s="107" t="s">
        <v>262</v>
      </c>
      <c r="G1359" s="107" t="s">
        <v>46</v>
      </c>
      <c r="H1359" s="107" t="s">
        <v>540</v>
      </c>
      <c r="I1359" s="107" t="s">
        <v>47</v>
      </c>
      <c r="J1359" s="107" t="s">
        <v>1</v>
      </c>
      <c r="K1359" s="108">
        <v>157.619</v>
      </c>
    </row>
    <row r="1360" spans="5:11" x14ac:dyDescent="0.25">
      <c r="E1360" s="109">
        <v>2003</v>
      </c>
      <c r="F1360" s="109" t="s">
        <v>264</v>
      </c>
      <c r="G1360" s="109" t="s">
        <v>48</v>
      </c>
      <c r="H1360" s="109" t="s">
        <v>542</v>
      </c>
      <c r="I1360" s="109" t="s">
        <v>16</v>
      </c>
      <c r="J1360" s="109" t="s">
        <v>1</v>
      </c>
      <c r="K1360" s="110">
        <v>979.14300000000003</v>
      </c>
    </row>
    <row r="1361" spans="5:11" x14ac:dyDescent="0.25">
      <c r="E1361" s="107">
        <v>2003</v>
      </c>
      <c r="F1361" s="107" t="s">
        <v>276</v>
      </c>
      <c r="G1361" s="107" t="s">
        <v>54</v>
      </c>
      <c r="H1361" s="107" t="s">
        <v>540</v>
      </c>
      <c r="I1361" s="107" t="s">
        <v>47</v>
      </c>
      <c r="J1361" s="107" t="s">
        <v>1</v>
      </c>
      <c r="K1361" s="108">
        <v>2618.7249999999999</v>
      </c>
    </row>
    <row r="1362" spans="5:11" x14ac:dyDescent="0.25">
      <c r="E1362" s="109">
        <v>2003</v>
      </c>
      <c r="F1362" s="109" t="s">
        <v>278</v>
      </c>
      <c r="G1362" s="109" t="s">
        <v>55</v>
      </c>
      <c r="H1362" s="109" t="s">
        <v>540</v>
      </c>
      <c r="I1362" s="109" t="s">
        <v>21</v>
      </c>
      <c r="J1362" s="109" t="s">
        <v>725</v>
      </c>
      <c r="K1362" s="110">
        <v>554.09199999999998</v>
      </c>
    </row>
    <row r="1363" spans="5:11" x14ac:dyDescent="0.25">
      <c r="E1363" s="107">
        <v>2003</v>
      </c>
      <c r="F1363" s="107" t="s">
        <v>479</v>
      </c>
      <c r="G1363" s="107" t="s">
        <v>141</v>
      </c>
      <c r="H1363" s="107" t="s">
        <v>540</v>
      </c>
      <c r="I1363" s="107" t="s">
        <v>21</v>
      </c>
      <c r="J1363" s="107" t="s">
        <v>1</v>
      </c>
      <c r="K1363" s="108">
        <v>0</v>
      </c>
    </row>
    <row r="1364" spans="5:11" x14ac:dyDescent="0.25">
      <c r="E1364" s="109">
        <v>2003</v>
      </c>
      <c r="F1364" s="109" t="s">
        <v>297</v>
      </c>
      <c r="G1364" s="109" t="s">
        <v>61</v>
      </c>
      <c r="H1364" s="109" t="s">
        <v>542</v>
      </c>
      <c r="I1364" s="109" t="s">
        <v>16</v>
      </c>
      <c r="J1364" s="109" t="s">
        <v>554</v>
      </c>
      <c r="K1364" s="110">
        <v>386</v>
      </c>
    </row>
    <row r="1365" spans="5:11" x14ac:dyDescent="0.25">
      <c r="E1365" s="107">
        <v>2003</v>
      </c>
      <c r="F1365" s="107" t="s">
        <v>297</v>
      </c>
      <c r="G1365" s="107" t="s">
        <v>61</v>
      </c>
      <c r="H1365" s="107" t="s">
        <v>542</v>
      </c>
      <c r="I1365" s="107" t="s">
        <v>16</v>
      </c>
      <c r="J1365" s="107" t="s">
        <v>725</v>
      </c>
      <c r="K1365" s="108">
        <v>462</v>
      </c>
    </row>
    <row r="1366" spans="5:11" x14ac:dyDescent="0.25">
      <c r="E1366" s="109">
        <v>2003</v>
      </c>
      <c r="F1366" s="109" t="s">
        <v>942</v>
      </c>
      <c r="G1366" s="109" t="s">
        <v>943</v>
      </c>
      <c r="H1366" s="109" t="s">
        <v>540</v>
      </c>
      <c r="I1366" s="109" t="s">
        <v>21</v>
      </c>
      <c r="J1366" s="109" t="s">
        <v>1</v>
      </c>
      <c r="K1366" s="110">
        <v>0</v>
      </c>
    </row>
    <row r="1367" spans="5:11" x14ac:dyDescent="0.25">
      <c r="E1367" s="107">
        <v>2002</v>
      </c>
      <c r="F1367" s="107" t="s">
        <v>534</v>
      </c>
      <c r="G1367" s="107" t="s">
        <v>163</v>
      </c>
      <c r="H1367" s="107" t="s">
        <v>540</v>
      </c>
      <c r="I1367" s="107" t="s">
        <v>27</v>
      </c>
      <c r="J1367" s="107" t="s">
        <v>554</v>
      </c>
      <c r="K1367" s="108">
        <v>0</v>
      </c>
    </row>
    <row r="1368" spans="5:11" x14ac:dyDescent="0.25">
      <c r="E1368" s="109">
        <v>2002</v>
      </c>
      <c r="F1368" s="109" t="s">
        <v>304</v>
      </c>
      <c r="G1368" s="109" t="s">
        <v>63</v>
      </c>
      <c r="H1368" s="109" t="s">
        <v>12</v>
      </c>
      <c r="I1368" s="109" t="s">
        <v>12</v>
      </c>
      <c r="J1368" s="109" t="s">
        <v>1</v>
      </c>
      <c r="K1368" s="110">
        <v>1242.9780000000001</v>
      </c>
    </row>
    <row r="1369" spans="5:11" x14ac:dyDescent="0.25">
      <c r="E1369" s="107">
        <v>2003</v>
      </c>
      <c r="F1369" s="107" t="s">
        <v>280</v>
      </c>
      <c r="G1369" s="107" t="s">
        <v>281</v>
      </c>
      <c r="H1369" s="107" t="s">
        <v>540</v>
      </c>
      <c r="I1369" s="107" t="s">
        <v>33</v>
      </c>
      <c r="J1369" s="107" t="s">
        <v>1</v>
      </c>
      <c r="K1369" s="108">
        <v>507.71100000000001</v>
      </c>
    </row>
    <row r="1370" spans="5:11" x14ac:dyDescent="0.25">
      <c r="E1370" s="109">
        <v>2003</v>
      </c>
      <c r="F1370" s="109" t="s">
        <v>280</v>
      </c>
      <c r="G1370" s="109" t="s">
        <v>281</v>
      </c>
      <c r="H1370" s="109" t="s">
        <v>540</v>
      </c>
      <c r="I1370" s="109" t="s">
        <v>33</v>
      </c>
      <c r="J1370" s="109" t="s">
        <v>1</v>
      </c>
      <c r="K1370" s="110">
        <v>1801.6489999999999</v>
      </c>
    </row>
    <row r="1371" spans="5:11" x14ac:dyDescent="0.25">
      <c r="E1371" s="107">
        <v>2003</v>
      </c>
      <c r="F1371" s="107" t="s">
        <v>283</v>
      </c>
      <c r="G1371" s="107" t="s">
        <v>284</v>
      </c>
      <c r="H1371" s="107" t="s">
        <v>540</v>
      </c>
      <c r="I1371" s="107" t="s">
        <v>33</v>
      </c>
      <c r="J1371" s="107" t="s">
        <v>1</v>
      </c>
      <c r="K1371" s="108">
        <v>9764.2829999999994</v>
      </c>
    </row>
    <row r="1372" spans="5:11" x14ac:dyDescent="0.25">
      <c r="E1372" s="109">
        <v>2003</v>
      </c>
      <c r="F1372" s="109" t="s">
        <v>190</v>
      </c>
      <c r="G1372" s="109" t="s">
        <v>11</v>
      </c>
      <c r="H1372" s="109" t="s">
        <v>12</v>
      </c>
      <c r="I1372" s="109" t="s">
        <v>12</v>
      </c>
      <c r="J1372" s="109" t="s">
        <v>1</v>
      </c>
      <c r="K1372" s="110">
        <v>3728.3629999999998</v>
      </c>
    </row>
    <row r="1373" spans="5:11" x14ac:dyDescent="0.25">
      <c r="E1373" s="107">
        <v>2003</v>
      </c>
      <c r="F1373" s="107" t="s">
        <v>195</v>
      </c>
      <c r="G1373" s="107" t="s">
        <v>15</v>
      </c>
      <c r="H1373" s="107" t="s">
        <v>540</v>
      </c>
      <c r="I1373" s="107" t="s">
        <v>16</v>
      </c>
      <c r="J1373" s="107" t="s">
        <v>554</v>
      </c>
      <c r="K1373" s="108">
        <v>10225.762000000001</v>
      </c>
    </row>
    <row r="1374" spans="5:11" x14ac:dyDescent="0.25">
      <c r="E1374" s="109">
        <v>2003</v>
      </c>
      <c r="F1374" s="109" t="s">
        <v>200</v>
      </c>
      <c r="G1374" s="109" t="s">
        <v>18</v>
      </c>
      <c r="H1374" s="109" t="s">
        <v>542</v>
      </c>
      <c r="I1374" s="109" t="s">
        <v>16</v>
      </c>
      <c r="J1374" s="109" t="s">
        <v>554</v>
      </c>
      <c r="K1374" s="110">
        <v>1888</v>
      </c>
    </row>
    <row r="1375" spans="5:11" x14ac:dyDescent="0.25">
      <c r="E1375" s="107">
        <v>2003</v>
      </c>
      <c r="F1375" s="107" t="s">
        <v>360</v>
      </c>
      <c r="G1375" s="107" t="s">
        <v>89</v>
      </c>
      <c r="H1375" s="107" t="s">
        <v>540</v>
      </c>
      <c r="I1375" s="107" t="s">
        <v>47</v>
      </c>
      <c r="J1375" s="107" t="s">
        <v>554</v>
      </c>
      <c r="K1375" s="108">
        <v>0</v>
      </c>
    </row>
    <row r="1376" spans="5:11" x14ac:dyDescent="0.25">
      <c r="E1376" s="109">
        <v>2003</v>
      </c>
      <c r="F1376" s="109" t="s">
        <v>204</v>
      </c>
      <c r="G1376" s="109" t="s">
        <v>205</v>
      </c>
      <c r="H1376" s="109" t="s">
        <v>544</v>
      </c>
      <c r="I1376" s="109" t="s">
        <v>9</v>
      </c>
      <c r="J1376" s="109" t="s">
        <v>554</v>
      </c>
      <c r="K1376" s="110">
        <v>1650.1849999999999</v>
      </c>
    </row>
    <row r="1377" spans="5:11" x14ac:dyDescent="0.25">
      <c r="E1377" s="107">
        <v>2003</v>
      </c>
      <c r="F1377" s="107" t="s">
        <v>197</v>
      </c>
      <c r="G1377" s="107" t="s">
        <v>198</v>
      </c>
      <c r="H1377" s="107" t="s">
        <v>544</v>
      </c>
      <c r="I1377" s="107" t="s">
        <v>17</v>
      </c>
      <c r="J1377" s="107" t="s">
        <v>1</v>
      </c>
      <c r="K1377" s="108">
        <v>1214.329</v>
      </c>
    </row>
    <row r="1378" spans="5:11" x14ac:dyDescent="0.25">
      <c r="E1378" s="109">
        <v>2003</v>
      </c>
      <c r="F1378" s="109" t="s">
        <v>209</v>
      </c>
      <c r="G1378" s="109" t="s">
        <v>22</v>
      </c>
      <c r="H1378" s="109" t="s">
        <v>544</v>
      </c>
      <c r="I1378" s="109" t="s">
        <v>9</v>
      </c>
      <c r="J1378" s="109" t="s">
        <v>554</v>
      </c>
      <c r="K1378" s="110">
        <v>752.60699999999997</v>
      </c>
    </row>
    <row r="1379" spans="5:11" x14ac:dyDescent="0.25">
      <c r="E1379" s="107">
        <v>2003</v>
      </c>
      <c r="F1379" s="107" t="s">
        <v>224</v>
      </c>
      <c r="G1379" s="107" t="s">
        <v>32</v>
      </c>
      <c r="H1379" s="107" t="s">
        <v>540</v>
      </c>
      <c r="I1379" s="107" t="s">
        <v>33</v>
      </c>
      <c r="J1379" s="107" t="s">
        <v>554</v>
      </c>
      <c r="K1379" s="108">
        <v>1486.7650000000001</v>
      </c>
    </row>
    <row r="1380" spans="5:11" x14ac:dyDescent="0.25">
      <c r="E1380" s="109">
        <v>2003</v>
      </c>
      <c r="F1380" s="109" t="s">
        <v>384</v>
      </c>
      <c r="G1380" s="109" t="s">
        <v>385</v>
      </c>
      <c r="H1380" s="109" t="s">
        <v>540</v>
      </c>
      <c r="I1380" s="109" t="s">
        <v>27</v>
      </c>
      <c r="J1380" s="109" t="s">
        <v>554</v>
      </c>
      <c r="K1380" s="110">
        <v>0</v>
      </c>
    </row>
    <row r="1381" spans="5:11" x14ac:dyDescent="0.25">
      <c r="E1381" s="107">
        <v>2003</v>
      </c>
      <c r="F1381" s="107" t="s">
        <v>231</v>
      </c>
      <c r="G1381" s="107" t="s">
        <v>232</v>
      </c>
      <c r="H1381" s="107" t="s">
        <v>540</v>
      </c>
      <c r="I1381" s="107" t="s">
        <v>24</v>
      </c>
      <c r="J1381" s="107" t="s">
        <v>554</v>
      </c>
      <c r="K1381" s="108">
        <v>2871.4070000000002</v>
      </c>
    </row>
    <row r="1382" spans="5:11" x14ac:dyDescent="0.25">
      <c r="E1382" s="109">
        <v>2003</v>
      </c>
      <c r="F1382" s="109" t="s">
        <v>252</v>
      </c>
      <c r="G1382" s="109" t="s">
        <v>41</v>
      </c>
      <c r="H1382" s="109" t="s">
        <v>540</v>
      </c>
      <c r="I1382" s="109" t="s">
        <v>21</v>
      </c>
      <c r="J1382" s="109" t="s">
        <v>1</v>
      </c>
      <c r="K1382" s="110">
        <v>9349.1750000000702</v>
      </c>
    </row>
    <row r="1383" spans="5:11" x14ac:dyDescent="0.25">
      <c r="E1383" s="107">
        <v>2003</v>
      </c>
      <c r="F1383" s="107" t="s">
        <v>438</v>
      </c>
      <c r="G1383" s="107" t="s">
        <v>122</v>
      </c>
      <c r="H1383" s="107" t="s">
        <v>540</v>
      </c>
      <c r="I1383" s="107" t="s">
        <v>21</v>
      </c>
      <c r="J1383" s="107" t="s">
        <v>1</v>
      </c>
      <c r="K1383" s="108">
        <v>0</v>
      </c>
    </row>
    <row r="1384" spans="5:11" x14ac:dyDescent="0.25">
      <c r="E1384" s="109">
        <v>2003</v>
      </c>
      <c r="F1384" s="109" t="s">
        <v>299</v>
      </c>
      <c r="G1384" s="109" t="s">
        <v>300</v>
      </c>
      <c r="H1384" s="109" t="s">
        <v>540</v>
      </c>
      <c r="I1384" s="109" t="s">
        <v>60</v>
      </c>
      <c r="J1384" s="109" t="s">
        <v>554</v>
      </c>
      <c r="K1384" s="110">
        <v>18251.776000000002</v>
      </c>
    </row>
    <row r="1385" spans="5:11" x14ac:dyDescent="0.25">
      <c r="E1385" s="107">
        <v>2003</v>
      </c>
      <c r="F1385" s="107" t="s">
        <v>256</v>
      </c>
      <c r="G1385" s="107" t="s">
        <v>43</v>
      </c>
      <c r="H1385" s="107" t="s">
        <v>540</v>
      </c>
      <c r="I1385" s="107" t="s">
        <v>27</v>
      </c>
      <c r="J1385" s="107" t="s">
        <v>1</v>
      </c>
      <c r="K1385" s="108">
        <v>3355.6309999999999</v>
      </c>
    </row>
    <row r="1386" spans="5:11" x14ac:dyDescent="0.25">
      <c r="E1386" s="109">
        <v>2003</v>
      </c>
      <c r="F1386" s="109" t="s">
        <v>442</v>
      </c>
      <c r="G1386" s="109" t="s">
        <v>124</v>
      </c>
      <c r="H1386" s="109" t="s">
        <v>544</v>
      </c>
      <c r="I1386" s="109" t="s">
        <v>9</v>
      </c>
      <c r="J1386" s="109" t="s">
        <v>1</v>
      </c>
      <c r="K1386" s="110">
        <v>0</v>
      </c>
    </row>
    <row r="1387" spans="5:11" x14ac:dyDescent="0.25">
      <c r="E1387" s="107">
        <v>2003</v>
      </c>
      <c r="F1387" s="107" t="s">
        <v>268</v>
      </c>
      <c r="G1387" s="107" t="s">
        <v>50</v>
      </c>
      <c r="H1387" s="107" t="s">
        <v>544</v>
      </c>
      <c r="I1387" s="107" t="s">
        <v>9</v>
      </c>
      <c r="J1387" s="107" t="s">
        <v>1</v>
      </c>
      <c r="K1387" s="108">
        <v>450.59300000000002</v>
      </c>
    </row>
    <row r="1388" spans="5:11" x14ac:dyDescent="0.25">
      <c r="E1388" s="109">
        <v>2003</v>
      </c>
      <c r="F1388" s="109" t="s">
        <v>268</v>
      </c>
      <c r="G1388" s="109" t="s">
        <v>50</v>
      </c>
      <c r="H1388" s="109" t="s">
        <v>544</v>
      </c>
      <c r="I1388" s="109" t="s">
        <v>9</v>
      </c>
      <c r="J1388" s="109" t="s">
        <v>725</v>
      </c>
      <c r="K1388" s="110">
        <v>450.59300000000002</v>
      </c>
    </row>
    <row r="1389" spans="5:11" x14ac:dyDescent="0.25">
      <c r="E1389" s="107">
        <v>2003</v>
      </c>
      <c r="F1389" s="107" t="s">
        <v>272</v>
      </c>
      <c r="G1389" s="107" t="s">
        <v>52</v>
      </c>
      <c r="H1389" s="107" t="s">
        <v>540</v>
      </c>
      <c r="I1389" s="107" t="s">
        <v>30</v>
      </c>
      <c r="J1389" s="107" t="s">
        <v>1</v>
      </c>
      <c r="K1389" s="108">
        <v>1092.1849999999999</v>
      </c>
    </row>
    <row r="1390" spans="5:11" x14ac:dyDescent="0.25">
      <c r="E1390" s="109">
        <v>2003</v>
      </c>
      <c r="F1390" s="109" t="s">
        <v>272</v>
      </c>
      <c r="G1390" s="109" t="s">
        <v>52</v>
      </c>
      <c r="H1390" s="109" t="s">
        <v>540</v>
      </c>
      <c r="I1390" s="109" t="s">
        <v>30</v>
      </c>
      <c r="J1390" s="109" t="s">
        <v>725</v>
      </c>
      <c r="K1390" s="110">
        <v>548.16899999999998</v>
      </c>
    </row>
    <row r="1391" spans="5:11" x14ac:dyDescent="0.25">
      <c r="E1391" s="107">
        <v>2003</v>
      </c>
      <c r="F1391" s="107" t="s">
        <v>278</v>
      </c>
      <c r="G1391" s="107" t="s">
        <v>55</v>
      </c>
      <c r="H1391" s="107" t="s">
        <v>540</v>
      </c>
      <c r="I1391" s="107" t="s">
        <v>21</v>
      </c>
      <c r="J1391" s="107" t="s">
        <v>554</v>
      </c>
      <c r="K1391" s="108">
        <v>1234.692</v>
      </c>
    </row>
    <row r="1392" spans="5:11" x14ac:dyDescent="0.25">
      <c r="E1392" s="109">
        <v>2003</v>
      </c>
      <c r="F1392" s="109" t="s">
        <v>302</v>
      </c>
      <c r="G1392" s="109" t="s">
        <v>62</v>
      </c>
      <c r="H1392" s="109" t="s">
        <v>540</v>
      </c>
      <c r="I1392" s="109" t="s">
        <v>60</v>
      </c>
      <c r="J1392" s="109" t="s">
        <v>725</v>
      </c>
      <c r="K1392" s="110">
        <v>1237.1559999999999</v>
      </c>
    </row>
    <row r="1393" spans="5:11" x14ac:dyDescent="0.25">
      <c r="E1393" s="107">
        <v>2003</v>
      </c>
      <c r="F1393" s="107" t="s">
        <v>304</v>
      </c>
      <c r="G1393" s="107" t="s">
        <v>63</v>
      </c>
      <c r="H1393" s="107" t="s">
        <v>12</v>
      </c>
      <c r="I1393" s="107" t="s">
        <v>12</v>
      </c>
      <c r="J1393" s="107" t="s">
        <v>1</v>
      </c>
      <c r="K1393" s="108">
        <v>1300.998</v>
      </c>
    </row>
    <row r="1394" spans="5:11" x14ac:dyDescent="0.25">
      <c r="E1394" s="109">
        <v>2004</v>
      </c>
      <c r="F1394" s="109" t="s">
        <v>280</v>
      </c>
      <c r="G1394" s="109" t="s">
        <v>281</v>
      </c>
      <c r="H1394" s="109" t="s">
        <v>540</v>
      </c>
      <c r="I1394" s="109" t="s">
        <v>33</v>
      </c>
      <c r="J1394" s="109" t="s">
        <v>725</v>
      </c>
      <c r="K1394" s="110">
        <v>434.13299999999998</v>
      </c>
    </row>
    <row r="1395" spans="5:11" x14ac:dyDescent="0.25">
      <c r="E1395" s="107">
        <v>2004</v>
      </c>
      <c r="F1395" s="107" t="s">
        <v>283</v>
      </c>
      <c r="G1395" s="107" t="s">
        <v>284</v>
      </c>
      <c r="H1395" s="107" t="s">
        <v>540</v>
      </c>
      <c r="I1395" s="107" t="s">
        <v>33</v>
      </c>
      <c r="J1395" s="107" t="s">
        <v>725</v>
      </c>
      <c r="K1395" s="108">
        <v>184.73099999999999</v>
      </c>
    </row>
    <row r="1396" spans="5:11" x14ac:dyDescent="0.25">
      <c r="E1396" s="109">
        <v>2004</v>
      </c>
      <c r="F1396" s="109" t="s">
        <v>192</v>
      </c>
      <c r="G1396" s="109" t="s">
        <v>14</v>
      </c>
      <c r="H1396" s="109" t="s">
        <v>540</v>
      </c>
      <c r="I1396" s="109" t="s">
        <v>925</v>
      </c>
      <c r="J1396" s="109" t="s">
        <v>554</v>
      </c>
      <c r="K1396" s="110">
        <v>552.20399999999995</v>
      </c>
    </row>
    <row r="1397" spans="5:11" x14ac:dyDescent="0.25">
      <c r="E1397" s="107">
        <v>2004</v>
      </c>
      <c r="F1397" s="107" t="s">
        <v>195</v>
      </c>
      <c r="G1397" s="107" t="s">
        <v>15</v>
      </c>
      <c r="H1397" s="107" t="s">
        <v>540</v>
      </c>
      <c r="I1397" s="107" t="s">
        <v>16</v>
      </c>
      <c r="J1397" s="107" t="s">
        <v>725</v>
      </c>
      <c r="K1397" s="108">
        <v>1032.0329999999999</v>
      </c>
    </row>
    <row r="1398" spans="5:11" x14ac:dyDescent="0.25">
      <c r="E1398" s="109">
        <v>2003</v>
      </c>
      <c r="F1398" s="109" t="s">
        <v>418</v>
      </c>
      <c r="G1398" s="109" t="s">
        <v>112</v>
      </c>
      <c r="H1398" s="109" t="s">
        <v>544</v>
      </c>
      <c r="I1398" s="109" t="s">
        <v>9</v>
      </c>
      <c r="J1398" s="109" t="s">
        <v>1</v>
      </c>
      <c r="K1398" s="110">
        <v>0</v>
      </c>
    </row>
    <row r="1399" spans="5:11" x14ac:dyDescent="0.25">
      <c r="E1399" s="107">
        <v>2003</v>
      </c>
      <c r="F1399" s="107" t="s">
        <v>247</v>
      </c>
      <c r="G1399" s="107" t="s">
        <v>40</v>
      </c>
      <c r="H1399" s="107" t="s">
        <v>540</v>
      </c>
      <c r="I1399" s="107" t="s">
        <v>27</v>
      </c>
      <c r="J1399" s="107" t="s">
        <v>725</v>
      </c>
      <c r="K1399" s="108">
        <v>8050.2759999999898</v>
      </c>
    </row>
    <row r="1400" spans="5:11" x14ac:dyDescent="0.25">
      <c r="E1400" s="109">
        <v>2003</v>
      </c>
      <c r="F1400" s="109" t="s">
        <v>432</v>
      </c>
      <c r="G1400" s="109" t="s">
        <v>119</v>
      </c>
      <c r="H1400" s="109" t="s">
        <v>540</v>
      </c>
      <c r="I1400" s="109" t="s">
        <v>925</v>
      </c>
      <c r="J1400" s="109" t="s">
        <v>554</v>
      </c>
      <c r="K1400" s="110">
        <v>0</v>
      </c>
    </row>
    <row r="1401" spans="5:11" x14ac:dyDescent="0.25">
      <c r="E1401" s="107">
        <v>2003</v>
      </c>
      <c r="F1401" s="107" t="s">
        <v>440</v>
      </c>
      <c r="G1401" s="107" t="s">
        <v>123</v>
      </c>
      <c r="H1401" s="107" t="s">
        <v>540</v>
      </c>
      <c r="I1401" s="107" t="s">
        <v>24</v>
      </c>
      <c r="J1401" s="107" t="s">
        <v>725</v>
      </c>
      <c r="K1401" s="108">
        <v>0</v>
      </c>
    </row>
    <row r="1402" spans="5:11" x14ac:dyDescent="0.25">
      <c r="E1402" s="109">
        <v>2003</v>
      </c>
      <c r="F1402" s="109" t="s">
        <v>260</v>
      </c>
      <c r="G1402" s="109" t="s">
        <v>45</v>
      </c>
      <c r="H1402" s="109" t="s">
        <v>542</v>
      </c>
      <c r="I1402" s="109" t="s">
        <v>26</v>
      </c>
      <c r="J1402" s="109" t="s">
        <v>1</v>
      </c>
      <c r="K1402" s="110">
        <v>18476.11</v>
      </c>
    </row>
    <row r="1403" spans="5:11" x14ac:dyDescent="0.25">
      <c r="E1403" s="107">
        <v>2003</v>
      </c>
      <c r="F1403" s="107" t="s">
        <v>260</v>
      </c>
      <c r="G1403" s="107" t="s">
        <v>45</v>
      </c>
      <c r="H1403" s="107" t="s">
        <v>542</v>
      </c>
      <c r="I1403" s="107" t="s">
        <v>26</v>
      </c>
      <c r="J1403" s="107" t="s">
        <v>725</v>
      </c>
      <c r="K1403" s="108">
        <v>14261.004000000001</v>
      </c>
    </row>
    <row r="1404" spans="5:11" x14ac:dyDescent="0.25">
      <c r="E1404" s="109">
        <v>2003</v>
      </c>
      <c r="F1404" s="109" t="s">
        <v>299</v>
      </c>
      <c r="G1404" s="109" t="s">
        <v>300</v>
      </c>
      <c r="H1404" s="109" t="s">
        <v>540</v>
      </c>
      <c r="I1404" s="109" t="s">
        <v>60</v>
      </c>
      <c r="J1404" s="109" t="s">
        <v>1</v>
      </c>
      <c r="K1404" s="110">
        <v>35590.555999999902</v>
      </c>
    </row>
    <row r="1405" spans="5:11" x14ac:dyDescent="0.25">
      <c r="E1405" s="107">
        <v>2003</v>
      </c>
      <c r="F1405" s="107" t="s">
        <v>446</v>
      </c>
      <c r="G1405" s="107" t="s">
        <v>126</v>
      </c>
      <c r="H1405" s="107" t="s">
        <v>542</v>
      </c>
      <c r="I1405" s="107" t="s">
        <v>16</v>
      </c>
      <c r="J1405" s="107" t="s">
        <v>725</v>
      </c>
      <c r="K1405" s="108">
        <v>0</v>
      </c>
    </row>
    <row r="1406" spans="5:11" x14ac:dyDescent="0.25">
      <c r="E1406" s="109">
        <v>2003</v>
      </c>
      <c r="F1406" s="109" t="s">
        <v>262</v>
      </c>
      <c r="G1406" s="109" t="s">
        <v>46</v>
      </c>
      <c r="H1406" s="109" t="s">
        <v>540</v>
      </c>
      <c r="I1406" s="109" t="s">
        <v>47</v>
      </c>
      <c r="J1406" s="109" t="s">
        <v>725</v>
      </c>
      <c r="K1406" s="110">
        <v>157.619</v>
      </c>
    </row>
    <row r="1407" spans="5:11" x14ac:dyDescent="0.25">
      <c r="E1407" s="107">
        <v>2003</v>
      </c>
      <c r="F1407" s="107" t="s">
        <v>276</v>
      </c>
      <c r="G1407" s="107" t="s">
        <v>54</v>
      </c>
      <c r="H1407" s="107" t="s">
        <v>540</v>
      </c>
      <c r="I1407" s="107" t="s">
        <v>47</v>
      </c>
      <c r="J1407" s="107" t="s">
        <v>554</v>
      </c>
      <c r="K1407" s="108">
        <v>2618.7249999999999</v>
      </c>
    </row>
    <row r="1408" spans="5:11" x14ac:dyDescent="0.25">
      <c r="E1408" s="109">
        <v>2003</v>
      </c>
      <c r="F1408" s="109" t="s">
        <v>276</v>
      </c>
      <c r="G1408" s="109" t="s">
        <v>54</v>
      </c>
      <c r="H1408" s="109" t="s">
        <v>540</v>
      </c>
      <c r="I1408" s="109" t="s">
        <v>47</v>
      </c>
      <c r="J1408" s="109" t="s">
        <v>725</v>
      </c>
      <c r="K1408" s="110">
        <v>1602.972</v>
      </c>
    </row>
    <row r="1409" spans="5:11" x14ac:dyDescent="0.25">
      <c r="E1409" s="107">
        <v>2003</v>
      </c>
      <c r="F1409" s="107" t="s">
        <v>272</v>
      </c>
      <c r="G1409" s="107" t="s">
        <v>52</v>
      </c>
      <c r="H1409" s="107" t="s">
        <v>540</v>
      </c>
      <c r="I1409" s="107" t="s">
        <v>30</v>
      </c>
      <c r="J1409" s="107" t="s">
        <v>1</v>
      </c>
      <c r="K1409" s="108">
        <v>548.16899999999998</v>
      </c>
    </row>
    <row r="1410" spans="5:11" x14ac:dyDescent="0.25">
      <c r="E1410" s="109">
        <v>2003</v>
      </c>
      <c r="F1410" s="109" t="s">
        <v>274</v>
      </c>
      <c r="G1410" s="109" t="s">
        <v>53</v>
      </c>
      <c r="H1410" s="109" t="s">
        <v>542</v>
      </c>
      <c r="I1410" s="109" t="s">
        <v>16</v>
      </c>
      <c r="J1410" s="109" t="s">
        <v>1</v>
      </c>
      <c r="K1410" s="110">
        <v>7625</v>
      </c>
    </row>
    <row r="1411" spans="5:11" x14ac:dyDescent="0.25">
      <c r="E1411" s="107">
        <v>2003</v>
      </c>
      <c r="F1411" s="107" t="s">
        <v>274</v>
      </c>
      <c r="G1411" s="107" t="s">
        <v>53</v>
      </c>
      <c r="H1411" s="107" t="s">
        <v>542</v>
      </c>
      <c r="I1411" s="107" t="s">
        <v>16</v>
      </c>
      <c r="J1411" s="107" t="s">
        <v>554</v>
      </c>
      <c r="K1411" s="108">
        <v>7625</v>
      </c>
    </row>
    <row r="1412" spans="5:11" x14ac:dyDescent="0.25">
      <c r="E1412" s="109">
        <v>2003</v>
      </c>
      <c r="F1412" s="109" t="s">
        <v>286</v>
      </c>
      <c r="G1412" s="109" t="s">
        <v>56</v>
      </c>
      <c r="H1412" s="109" t="s">
        <v>540</v>
      </c>
      <c r="I1412" s="109" t="s">
        <v>47</v>
      </c>
      <c r="J1412" s="109" t="s">
        <v>1</v>
      </c>
      <c r="K1412" s="110">
        <v>176.43700000000001</v>
      </c>
    </row>
    <row r="1413" spans="5:11" x14ac:dyDescent="0.25">
      <c r="E1413" s="107">
        <v>2003</v>
      </c>
      <c r="F1413" s="107" t="s">
        <v>286</v>
      </c>
      <c r="G1413" s="107" t="s">
        <v>56</v>
      </c>
      <c r="H1413" s="107" t="s">
        <v>540</v>
      </c>
      <c r="I1413" s="107" t="s">
        <v>47</v>
      </c>
      <c r="J1413" s="107" t="s">
        <v>1</v>
      </c>
      <c r="K1413" s="108">
        <v>1549.056</v>
      </c>
    </row>
    <row r="1414" spans="5:11" x14ac:dyDescent="0.25">
      <c r="E1414" s="109">
        <v>2003</v>
      </c>
      <c r="F1414" s="109" t="s">
        <v>286</v>
      </c>
      <c r="G1414" s="109" t="s">
        <v>56</v>
      </c>
      <c r="H1414" s="109" t="s">
        <v>540</v>
      </c>
      <c r="I1414" s="109" t="s">
        <v>47</v>
      </c>
      <c r="J1414" s="109" t="s">
        <v>725</v>
      </c>
      <c r="K1414" s="110">
        <v>176.43700000000001</v>
      </c>
    </row>
    <row r="1415" spans="5:11" x14ac:dyDescent="0.25">
      <c r="E1415" s="107">
        <v>2003</v>
      </c>
      <c r="F1415" s="107" t="s">
        <v>288</v>
      </c>
      <c r="G1415" s="107" t="s">
        <v>57</v>
      </c>
      <c r="H1415" s="107" t="s">
        <v>540</v>
      </c>
      <c r="I1415" s="107" t="s">
        <v>47</v>
      </c>
      <c r="J1415" s="107" t="s">
        <v>1</v>
      </c>
      <c r="K1415" s="108">
        <v>22914.022000000099</v>
      </c>
    </row>
    <row r="1416" spans="5:11" x14ac:dyDescent="0.25">
      <c r="E1416" s="109">
        <v>2003</v>
      </c>
      <c r="F1416" s="109" t="s">
        <v>490</v>
      </c>
      <c r="G1416" s="109" t="s">
        <v>145</v>
      </c>
      <c r="H1416" s="109" t="s">
        <v>540</v>
      </c>
      <c r="I1416" s="109" t="s">
        <v>16</v>
      </c>
      <c r="J1416" s="109" t="s">
        <v>554</v>
      </c>
      <c r="K1416" s="110">
        <v>0</v>
      </c>
    </row>
    <row r="1417" spans="5:11" x14ac:dyDescent="0.25">
      <c r="E1417" s="107">
        <v>2003</v>
      </c>
      <c r="F1417" s="107" t="s">
        <v>290</v>
      </c>
      <c r="G1417" s="107" t="s">
        <v>291</v>
      </c>
      <c r="H1417" s="107" t="s">
        <v>544</v>
      </c>
      <c r="I1417" s="107" t="s">
        <v>17</v>
      </c>
      <c r="J1417" s="107" t="s">
        <v>554</v>
      </c>
      <c r="K1417" s="108">
        <v>683.88699999999994</v>
      </c>
    </row>
    <row r="1418" spans="5:11" x14ac:dyDescent="0.25">
      <c r="E1418" s="109">
        <v>2003</v>
      </c>
      <c r="F1418" s="109" t="s">
        <v>293</v>
      </c>
      <c r="G1418" s="109" t="s">
        <v>58</v>
      </c>
      <c r="H1418" s="109" t="s">
        <v>544</v>
      </c>
      <c r="I1418" s="109" t="s">
        <v>9</v>
      </c>
      <c r="J1418" s="109" t="s">
        <v>725</v>
      </c>
      <c r="K1418" s="110">
        <v>20360.024000000001</v>
      </c>
    </row>
    <row r="1419" spans="5:11" x14ac:dyDescent="0.25">
      <c r="E1419" s="107">
        <v>2003</v>
      </c>
      <c r="F1419" s="107" t="s">
        <v>506</v>
      </c>
      <c r="G1419" s="107" t="s">
        <v>153</v>
      </c>
      <c r="H1419" s="107" t="s">
        <v>544</v>
      </c>
      <c r="I1419" s="107" t="s">
        <v>17</v>
      </c>
      <c r="J1419" s="107" t="s">
        <v>725</v>
      </c>
      <c r="K1419" s="108">
        <v>0</v>
      </c>
    </row>
    <row r="1420" spans="5:11" x14ac:dyDescent="0.25">
      <c r="E1420" s="109">
        <v>2003</v>
      </c>
      <c r="F1420" s="109" t="s">
        <v>302</v>
      </c>
      <c r="G1420" s="109" t="s">
        <v>62</v>
      </c>
      <c r="H1420" s="109" t="s">
        <v>540</v>
      </c>
      <c r="I1420" s="109" t="s">
        <v>60</v>
      </c>
      <c r="J1420" s="109" t="s">
        <v>1</v>
      </c>
      <c r="K1420" s="110">
        <v>1237.1559999999999</v>
      </c>
    </row>
    <row r="1421" spans="5:11" x14ac:dyDescent="0.25">
      <c r="E1421" s="107">
        <v>2003</v>
      </c>
      <c r="F1421" s="107" t="s">
        <v>304</v>
      </c>
      <c r="G1421" s="107" t="s">
        <v>63</v>
      </c>
      <c r="H1421" s="107" t="s">
        <v>12</v>
      </c>
      <c r="I1421" s="107" t="s">
        <v>12</v>
      </c>
      <c r="J1421" s="107" t="s">
        <v>1</v>
      </c>
      <c r="K1421" s="108">
        <v>578.51099999999997</v>
      </c>
    </row>
    <row r="1422" spans="5:11" x14ac:dyDescent="0.25">
      <c r="E1422" s="109">
        <v>2004</v>
      </c>
      <c r="F1422" s="109" t="s">
        <v>280</v>
      </c>
      <c r="G1422" s="109" t="s">
        <v>281</v>
      </c>
      <c r="H1422" s="109" t="s">
        <v>540</v>
      </c>
      <c r="I1422" s="109" t="s">
        <v>33</v>
      </c>
      <c r="J1422" s="109" t="s">
        <v>1</v>
      </c>
      <c r="K1422" s="110">
        <v>1894.711</v>
      </c>
    </row>
    <row r="1423" spans="5:11" x14ac:dyDescent="0.25">
      <c r="E1423" s="107">
        <v>2004</v>
      </c>
      <c r="F1423" s="107" t="s">
        <v>187</v>
      </c>
      <c r="G1423" s="107" t="s">
        <v>8</v>
      </c>
      <c r="H1423" s="107" t="s">
        <v>544</v>
      </c>
      <c r="I1423" s="107" t="s">
        <v>9</v>
      </c>
      <c r="J1423" s="107" t="s">
        <v>1</v>
      </c>
      <c r="K1423" s="108">
        <v>1792.914</v>
      </c>
    </row>
    <row r="1424" spans="5:11" x14ac:dyDescent="0.25">
      <c r="E1424" s="109">
        <v>2004</v>
      </c>
      <c r="F1424" s="109" t="s">
        <v>195</v>
      </c>
      <c r="G1424" s="109" t="s">
        <v>15</v>
      </c>
      <c r="H1424" s="109" t="s">
        <v>540</v>
      </c>
      <c r="I1424" s="109" t="s">
        <v>16</v>
      </c>
      <c r="J1424" s="109" t="s">
        <v>1</v>
      </c>
      <c r="K1424" s="110">
        <v>1032.0329999999999</v>
      </c>
    </row>
    <row r="1425" spans="5:11" x14ac:dyDescent="0.25">
      <c r="E1425" s="107">
        <v>2004</v>
      </c>
      <c r="F1425" s="107" t="s">
        <v>195</v>
      </c>
      <c r="G1425" s="107" t="s">
        <v>15</v>
      </c>
      <c r="H1425" s="107" t="s">
        <v>540</v>
      </c>
      <c r="I1425" s="107" t="s">
        <v>16</v>
      </c>
      <c r="J1425" s="107" t="s">
        <v>554</v>
      </c>
      <c r="K1425" s="108">
        <v>9727.1389999999792</v>
      </c>
    </row>
    <row r="1426" spans="5:11" x14ac:dyDescent="0.25">
      <c r="E1426" s="109">
        <v>2004</v>
      </c>
      <c r="F1426" s="109" t="s">
        <v>200</v>
      </c>
      <c r="G1426" s="109" t="s">
        <v>18</v>
      </c>
      <c r="H1426" s="109" t="s">
        <v>542</v>
      </c>
      <c r="I1426" s="109" t="s">
        <v>16</v>
      </c>
      <c r="J1426" s="109" t="s">
        <v>554</v>
      </c>
      <c r="K1426" s="110">
        <v>2060</v>
      </c>
    </row>
    <row r="1427" spans="5:11" x14ac:dyDescent="0.25">
      <c r="E1427" s="107">
        <v>2004</v>
      </c>
      <c r="F1427" s="107" t="s">
        <v>204</v>
      </c>
      <c r="G1427" s="107" t="s">
        <v>205</v>
      </c>
      <c r="H1427" s="107" t="s">
        <v>544</v>
      </c>
      <c r="I1427" s="107" t="s">
        <v>9</v>
      </c>
      <c r="J1427" s="107" t="s">
        <v>725</v>
      </c>
      <c r="K1427" s="108">
        <v>1655.9549999999999</v>
      </c>
    </row>
    <row r="1428" spans="5:11" x14ac:dyDescent="0.25">
      <c r="E1428" s="109">
        <v>2004</v>
      </c>
      <c r="F1428" s="109" t="s">
        <v>245</v>
      </c>
      <c r="G1428" s="109" t="s">
        <v>39</v>
      </c>
      <c r="H1428" s="109" t="s">
        <v>12</v>
      </c>
      <c r="I1428" s="109" t="s">
        <v>12</v>
      </c>
      <c r="J1428" s="109" t="s">
        <v>554</v>
      </c>
      <c r="K1428" s="110">
        <v>2686.8319999999999</v>
      </c>
    </row>
    <row r="1429" spans="5:11" x14ac:dyDescent="0.25">
      <c r="E1429" s="107">
        <v>2004</v>
      </c>
      <c r="F1429" s="107" t="s">
        <v>247</v>
      </c>
      <c r="G1429" s="107" t="s">
        <v>40</v>
      </c>
      <c r="H1429" s="107" t="s">
        <v>540</v>
      </c>
      <c r="I1429" s="107" t="s">
        <v>27</v>
      </c>
      <c r="J1429" s="107" t="s">
        <v>554</v>
      </c>
      <c r="K1429" s="108">
        <v>23935.7430000001</v>
      </c>
    </row>
    <row r="1430" spans="5:11" x14ac:dyDescent="0.25">
      <c r="E1430" s="109">
        <v>2004</v>
      </c>
      <c r="F1430" s="109" t="s">
        <v>252</v>
      </c>
      <c r="G1430" s="109" t="s">
        <v>41</v>
      </c>
      <c r="H1430" s="109" t="s">
        <v>540</v>
      </c>
      <c r="I1430" s="109" t="s">
        <v>21</v>
      </c>
      <c r="J1430" s="109" t="s">
        <v>1</v>
      </c>
      <c r="K1430" s="110">
        <v>43938.697999999997</v>
      </c>
    </row>
    <row r="1431" spans="5:11" x14ac:dyDescent="0.25">
      <c r="E1431" s="107">
        <v>2004</v>
      </c>
      <c r="F1431" s="107" t="s">
        <v>258</v>
      </c>
      <c r="G1431" s="107" t="s">
        <v>44</v>
      </c>
      <c r="H1431" s="107" t="s">
        <v>540</v>
      </c>
      <c r="I1431" s="107" t="s">
        <v>21</v>
      </c>
      <c r="J1431" s="107" t="s">
        <v>554</v>
      </c>
      <c r="K1431" s="108">
        <v>12125.693999999699</v>
      </c>
    </row>
    <row r="1432" spans="5:11" x14ac:dyDescent="0.25">
      <c r="E1432" s="109">
        <v>2004</v>
      </c>
      <c r="F1432" s="109" t="s">
        <v>299</v>
      </c>
      <c r="G1432" s="109" t="s">
        <v>300</v>
      </c>
      <c r="H1432" s="109" t="s">
        <v>540</v>
      </c>
      <c r="I1432" s="109" t="s">
        <v>60</v>
      </c>
      <c r="J1432" s="109" t="s">
        <v>1</v>
      </c>
      <c r="K1432" s="110">
        <v>18996.839</v>
      </c>
    </row>
    <row r="1433" spans="5:11" x14ac:dyDescent="0.25">
      <c r="E1433" s="107">
        <v>2004</v>
      </c>
      <c r="F1433" s="107" t="s">
        <v>299</v>
      </c>
      <c r="G1433" s="107" t="s">
        <v>300</v>
      </c>
      <c r="H1433" s="107" t="s">
        <v>540</v>
      </c>
      <c r="I1433" s="107" t="s">
        <v>60</v>
      </c>
      <c r="J1433" s="107" t="s">
        <v>1</v>
      </c>
      <c r="K1433" s="108">
        <v>34822.387999999999</v>
      </c>
    </row>
    <row r="1434" spans="5:11" x14ac:dyDescent="0.25">
      <c r="E1434" s="109">
        <v>2004</v>
      </c>
      <c r="F1434" s="109" t="s">
        <v>270</v>
      </c>
      <c r="G1434" s="109" t="s">
        <v>51</v>
      </c>
      <c r="H1434" s="109" t="s">
        <v>540</v>
      </c>
      <c r="I1434" s="109" t="s">
        <v>30</v>
      </c>
      <c r="J1434" s="109" t="s">
        <v>1</v>
      </c>
      <c r="K1434" s="110">
        <v>589.80899999999997</v>
      </c>
    </row>
    <row r="1435" spans="5:11" x14ac:dyDescent="0.25">
      <c r="E1435" s="107">
        <v>2004</v>
      </c>
      <c r="F1435" s="107" t="s">
        <v>276</v>
      </c>
      <c r="G1435" s="107" t="s">
        <v>54</v>
      </c>
      <c r="H1435" s="107" t="s">
        <v>540</v>
      </c>
      <c r="I1435" s="107" t="s">
        <v>47</v>
      </c>
      <c r="J1435" s="107" t="s">
        <v>554</v>
      </c>
      <c r="K1435" s="108">
        <v>3084.0439999999999</v>
      </c>
    </row>
    <row r="1436" spans="5:11" x14ac:dyDescent="0.25">
      <c r="E1436" s="109">
        <v>2004</v>
      </c>
      <c r="F1436" s="109" t="s">
        <v>272</v>
      </c>
      <c r="G1436" s="109" t="s">
        <v>52</v>
      </c>
      <c r="H1436" s="109" t="s">
        <v>540</v>
      </c>
      <c r="I1436" s="109" t="s">
        <v>30</v>
      </c>
      <c r="J1436" s="109" t="s">
        <v>1</v>
      </c>
      <c r="K1436" s="110">
        <v>754.73400000000004</v>
      </c>
    </row>
    <row r="1437" spans="5:11" x14ac:dyDescent="0.25">
      <c r="E1437" s="107">
        <v>2004</v>
      </c>
      <c r="F1437" s="107" t="s">
        <v>278</v>
      </c>
      <c r="G1437" s="107" t="s">
        <v>55</v>
      </c>
      <c r="H1437" s="107" t="s">
        <v>540</v>
      </c>
      <c r="I1437" s="107" t="s">
        <v>21</v>
      </c>
      <c r="J1437" s="107" t="s">
        <v>554</v>
      </c>
      <c r="K1437" s="108">
        <v>1191.5050000000001</v>
      </c>
    </row>
    <row r="1438" spans="5:11" x14ac:dyDescent="0.25">
      <c r="E1438" s="109">
        <v>2004</v>
      </c>
      <c r="F1438" s="109" t="s">
        <v>288</v>
      </c>
      <c r="G1438" s="109" t="s">
        <v>57</v>
      </c>
      <c r="H1438" s="109" t="s">
        <v>540</v>
      </c>
      <c r="I1438" s="109" t="s">
        <v>47</v>
      </c>
      <c r="J1438" s="109" t="s">
        <v>554</v>
      </c>
      <c r="K1438" s="110">
        <v>25384.5249999997</v>
      </c>
    </row>
    <row r="1439" spans="5:11" x14ac:dyDescent="0.25">
      <c r="E1439" s="107">
        <v>2004</v>
      </c>
      <c r="F1439" s="107" t="s">
        <v>288</v>
      </c>
      <c r="G1439" s="107" t="s">
        <v>57</v>
      </c>
      <c r="H1439" s="107" t="s">
        <v>540</v>
      </c>
      <c r="I1439" s="107" t="s">
        <v>47</v>
      </c>
      <c r="J1439" s="107" t="s">
        <v>725</v>
      </c>
      <c r="K1439" s="108">
        <v>13046.669</v>
      </c>
    </row>
    <row r="1440" spans="5:11" x14ac:dyDescent="0.25">
      <c r="E1440" s="109">
        <v>2004</v>
      </c>
      <c r="F1440" s="109" t="s">
        <v>293</v>
      </c>
      <c r="G1440" s="109" t="s">
        <v>58</v>
      </c>
      <c r="H1440" s="109" t="s">
        <v>544</v>
      </c>
      <c r="I1440" s="109" t="s">
        <v>9</v>
      </c>
      <c r="J1440" s="109" t="s">
        <v>554</v>
      </c>
      <c r="K1440" s="110">
        <v>5382.3370000000004</v>
      </c>
    </row>
    <row r="1441" spans="5:11" x14ac:dyDescent="0.25">
      <c r="E1441" s="107">
        <v>2004</v>
      </c>
      <c r="F1441" s="107" t="s">
        <v>295</v>
      </c>
      <c r="G1441" s="107" t="s">
        <v>59</v>
      </c>
      <c r="H1441" s="107" t="s">
        <v>540</v>
      </c>
      <c r="I1441" s="107" t="s">
        <v>60</v>
      </c>
      <c r="J1441" s="107" t="s">
        <v>554</v>
      </c>
      <c r="K1441" s="108">
        <v>578.19000000000005</v>
      </c>
    </row>
    <row r="1442" spans="5:11" x14ac:dyDescent="0.25">
      <c r="E1442" s="109">
        <v>2004</v>
      </c>
      <c r="F1442" s="109" t="s">
        <v>297</v>
      </c>
      <c r="G1442" s="109" t="s">
        <v>61</v>
      </c>
      <c r="H1442" s="109" t="s">
        <v>542</v>
      </c>
      <c r="I1442" s="109" t="s">
        <v>16</v>
      </c>
      <c r="J1442" s="109" t="s">
        <v>1</v>
      </c>
      <c r="K1442" s="110">
        <v>382</v>
      </c>
    </row>
    <row r="1443" spans="5:11" x14ac:dyDescent="0.25">
      <c r="E1443" s="107">
        <v>2004</v>
      </c>
      <c r="F1443" s="107" t="s">
        <v>302</v>
      </c>
      <c r="G1443" s="107" t="s">
        <v>62</v>
      </c>
      <c r="H1443" s="107" t="s">
        <v>540</v>
      </c>
      <c r="I1443" s="107" t="s">
        <v>60</v>
      </c>
      <c r="J1443" s="107" t="s">
        <v>1</v>
      </c>
      <c r="K1443" s="108">
        <v>1755.702</v>
      </c>
    </row>
    <row r="1444" spans="5:11" x14ac:dyDescent="0.25">
      <c r="E1444" s="109">
        <v>2004</v>
      </c>
      <c r="F1444" s="109" t="s">
        <v>304</v>
      </c>
      <c r="G1444" s="109" t="s">
        <v>63</v>
      </c>
      <c r="H1444" s="109" t="s">
        <v>12</v>
      </c>
      <c r="I1444" s="109" t="s">
        <v>12</v>
      </c>
      <c r="J1444" s="109" t="s">
        <v>1</v>
      </c>
      <c r="K1444" s="110">
        <v>1342.69</v>
      </c>
    </row>
    <row r="1445" spans="5:11" x14ac:dyDescent="0.25">
      <c r="E1445" s="107">
        <v>2004</v>
      </c>
      <c r="F1445" s="107" t="s">
        <v>304</v>
      </c>
      <c r="G1445" s="107" t="s">
        <v>63</v>
      </c>
      <c r="H1445" s="107" t="s">
        <v>12</v>
      </c>
      <c r="I1445" s="107" t="s">
        <v>12</v>
      </c>
      <c r="J1445" s="107" t="s">
        <v>554</v>
      </c>
      <c r="K1445" s="108">
        <v>1342.69</v>
      </c>
    </row>
    <row r="1446" spans="5:11" x14ac:dyDescent="0.25">
      <c r="E1446" s="109">
        <v>2005</v>
      </c>
      <c r="F1446" s="109" t="s">
        <v>197</v>
      </c>
      <c r="G1446" s="109" t="s">
        <v>198</v>
      </c>
      <c r="H1446" s="109" t="s">
        <v>544</v>
      </c>
      <c r="I1446" s="109" t="s">
        <v>17</v>
      </c>
      <c r="J1446" s="109" t="s">
        <v>554</v>
      </c>
      <c r="K1446" s="110">
        <v>1478.634</v>
      </c>
    </row>
    <row r="1447" spans="5:11" x14ac:dyDescent="0.25">
      <c r="E1447" s="107">
        <v>2005</v>
      </c>
      <c r="F1447" s="107" t="s">
        <v>202</v>
      </c>
      <c r="G1447" s="107" t="s">
        <v>19</v>
      </c>
      <c r="H1447" s="107" t="s">
        <v>544</v>
      </c>
      <c r="I1447" s="107" t="s">
        <v>17</v>
      </c>
      <c r="J1447" s="107" t="s">
        <v>1</v>
      </c>
      <c r="K1447" s="108">
        <v>11867.6</v>
      </c>
    </row>
    <row r="1448" spans="5:11" x14ac:dyDescent="0.25">
      <c r="E1448" s="109">
        <v>2005</v>
      </c>
      <c r="F1448" s="109" t="s">
        <v>207</v>
      </c>
      <c r="G1448" s="109" t="s">
        <v>20</v>
      </c>
      <c r="H1448" s="109" t="s">
        <v>540</v>
      </c>
      <c r="I1448" s="109" t="s">
        <v>21</v>
      </c>
      <c r="J1448" s="109" t="s">
        <v>1</v>
      </c>
      <c r="K1448" s="110">
        <v>7701.1610000000001</v>
      </c>
    </row>
    <row r="1449" spans="5:11" x14ac:dyDescent="0.25">
      <c r="E1449" s="107">
        <v>2005</v>
      </c>
      <c r="F1449" s="107" t="s">
        <v>218</v>
      </c>
      <c r="G1449" s="107" t="s">
        <v>28</v>
      </c>
      <c r="H1449" s="107" t="s">
        <v>544</v>
      </c>
      <c r="I1449" s="107" t="s">
        <v>9</v>
      </c>
      <c r="J1449" s="107" t="s">
        <v>554</v>
      </c>
      <c r="K1449" s="108">
        <v>4778.0590000000002</v>
      </c>
    </row>
    <row r="1450" spans="5:11" x14ac:dyDescent="0.25">
      <c r="E1450" s="109">
        <v>2005</v>
      </c>
      <c r="F1450" s="109" t="s">
        <v>211</v>
      </c>
      <c r="G1450" s="109" t="s">
        <v>23</v>
      </c>
      <c r="H1450" s="109" t="s">
        <v>540</v>
      </c>
      <c r="I1450" s="109" t="s">
        <v>24</v>
      </c>
      <c r="J1450" s="109" t="s">
        <v>1</v>
      </c>
      <c r="K1450" s="110">
        <v>13911.371999999799</v>
      </c>
    </row>
    <row r="1451" spans="5:11" x14ac:dyDescent="0.25">
      <c r="E1451" s="107">
        <v>2005</v>
      </c>
      <c r="F1451" s="107" t="s">
        <v>226</v>
      </c>
      <c r="G1451" s="107" t="s">
        <v>34</v>
      </c>
      <c r="H1451" s="107" t="s">
        <v>540</v>
      </c>
      <c r="I1451" s="107" t="s">
        <v>925</v>
      </c>
      <c r="J1451" s="107" t="s">
        <v>1</v>
      </c>
      <c r="K1451" s="108">
        <v>672.12</v>
      </c>
    </row>
    <row r="1452" spans="5:11" x14ac:dyDescent="0.25">
      <c r="E1452" s="109">
        <v>2005</v>
      </c>
      <c r="F1452" s="109" t="s">
        <v>245</v>
      </c>
      <c r="G1452" s="109" t="s">
        <v>39</v>
      </c>
      <c r="H1452" s="109" t="s">
        <v>12</v>
      </c>
      <c r="I1452" s="109" t="s">
        <v>12</v>
      </c>
      <c r="J1452" s="109" t="s">
        <v>725</v>
      </c>
      <c r="K1452" s="110">
        <v>2510.797</v>
      </c>
    </row>
    <row r="1453" spans="5:11" x14ac:dyDescent="0.25">
      <c r="E1453" s="107">
        <v>2005</v>
      </c>
      <c r="F1453" s="107" t="s">
        <v>260</v>
      </c>
      <c r="G1453" s="107" t="s">
        <v>45</v>
      </c>
      <c r="H1453" s="107" t="s">
        <v>542</v>
      </c>
      <c r="I1453" s="107" t="s">
        <v>26</v>
      </c>
      <c r="J1453" s="107" t="s">
        <v>1</v>
      </c>
      <c r="K1453" s="108">
        <v>16291.361000000001</v>
      </c>
    </row>
    <row r="1454" spans="5:11" x14ac:dyDescent="0.25">
      <c r="E1454" s="109">
        <v>2005</v>
      </c>
      <c r="F1454" s="109" t="s">
        <v>260</v>
      </c>
      <c r="G1454" s="109" t="s">
        <v>45</v>
      </c>
      <c r="H1454" s="109" t="s">
        <v>542</v>
      </c>
      <c r="I1454" s="109" t="s">
        <v>26</v>
      </c>
      <c r="J1454" s="109" t="s">
        <v>725</v>
      </c>
      <c r="K1454" s="110">
        <v>16291.361000000001</v>
      </c>
    </row>
    <row r="1455" spans="5:11" x14ac:dyDescent="0.25">
      <c r="E1455" s="107">
        <v>2005</v>
      </c>
      <c r="F1455" s="107" t="s">
        <v>264</v>
      </c>
      <c r="G1455" s="107" t="s">
        <v>48</v>
      </c>
      <c r="H1455" s="107" t="s">
        <v>542</v>
      </c>
      <c r="I1455" s="107" t="s">
        <v>16</v>
      </c>
      <c r="J1455" s="107" t="s">
        <v>1</v>
      </c>
      <c r="K1455" s="108">
        <v>3012.0079999999998</v>
      </c>
    </row>
    <row r="1456" spans="5:11" x14ac:dyDescent="0.25">
      <c r="E1456" s="109">
        <v>2005</v>
      </c>
      <c r="F1456" s="109" t="s">
        <v>268</v>
      </c>
      <c r="G1456" s="109" t="s">
        <v>50</v>
      </c>
      <c r="H1456" s="109" t="s">
        <v>544</v>
      </c>
      <c r="I1456" s="109" t="s">
        <v>9</v>
      </c>
      <c r="J1456" s="109" t="s">
        <v>725</v>
      </c>
      <c r="K1456" s="110">
        <v>322.19400000000002</v>
      </c>
    </row>
    <row r="1457" spans="5:11" x14ac:dyDescent="0.25">
      <c r="E1457" s="107">
        <v>2005</v>
      </c>
      <c r="F1457" s="107" t="s">
        <v>272</v>
      </c>
      <c r="G1457" s="107" t="s">
        <v>52</v>
      </c>
      <c r="H1457" s="107" t="s">
        <v>540</v>
      </c>
      <c r="I1457" s="107" t="s">
        <v>30</v>
      </c>
      <c r="J1457" s="107" t="s">
        <v>554</v>
      </c>
      <c r="K1457" s="108">
        <v>998.1</v>
      </c>
    </row>
    <row r="1458" spans="5:11" x14ac:dyDescent="0.25">
      <c r="E1458" s="109">
        <v>2006</v>
      </c>
      <c r="F1458" s="109" t="s">
        <v>200</v>
      </c>
      <c r="G1458" s="109" t="s">
        <v>18</v>
      </c>
      <c r="H1458" s="109" t="s">
        <v>542</v>
      </c>
      <c r="I1458" s="109" t="s">
        <v>16</v>
      </c>
      <c r="J1458" s="109" t="s">
        <v>1</v>
      </c>
      <c r="K1458" s="110">
        <v>587</v>
      </c>
    </row>
    <row r="1459" spans="5:11" x14ac:dyDescent="0.25">
      <c r="E1459" s="107">
        <v>2006</v>
      </c>
      <c r="F1459" s="107" t="s">
        <v>202</v>
      </c>
      <c r="G1459" s="107" t="s">
        <v>19</v>
      </c>
      <c r="H1459" s="107" t="s">
        <v>544</v>
      </c>
      <c r="I1459" s="107" t="s">
        <v>17</v>
      </c>
      <c r="J1459" s="107" t="s">
        <v>554</v>
      </c>
      <c r="K1459" s="108">
        <v>11701.896000000001</v>
      </c>
    </row>
    <row r="1460" spans="5:11" x14ac:dyDescent="0.25">
      <c r="E1460" s="109">
        <v>2006</v>
      </c>
      <c r="F1460" s="109" t="s">
        <v>202</v>
      </c>
      <c r="G1460" s="109" t="s">
        <v>19</v>
      </c>
      <c r="H1460" s="109" t="s">
        <v>544</v>
      </c>
      <c r="I1460" s="109" t="s">
        <v>17</v>
      </c>
      <c r="J1460" s="109" t="s">
        <v>725</v>
      </c>
      <c r="K1460" s="110">
        <v>3279.0189999999998</v>
      </c>
    </row>
    <row r="1461" spans="5:11" x14ac:dyDescent="0.25">
      <c r="E1461" s="107">
        <v>2006</v>
      </c>
      <c r="F1461" s="107" t="s">
        <v>209</v>
      </c>
      <c r="G1461" s="107" t="s">
        <v>22</v>
      </c>
      <c r="H1461" s="107" t="s">
        <v>544</v>
      </c>
      <c r="I1461" s="107" t="s">
        <v>9</v>
      </c>
      <c r="J1461" s="107" t="s">
        <v>725</v>
      </c>
      <c r="K1461" s="108">
        <v>283.57900000000001</v>
      </c>
    </row>
    <row r="1462" spans="5:11" x14ac:dyDescent="0.25">
      <c r="E1462" s="109">
        <v>2006</v>
      </c>
      <c r="F1462" s="109" t="s">
        <v>211</v>
      </c>
      <c r="G1462" s="109" t="s">
        <v>23</v>
      </c>
      <c r="H1462" s="109" t="s">
        <v>540</v>
      </c>
      <c r="I1462" s="109" t="s">
        <v>24</v>
      </c>
      <c r="J1462" s="109" t="s">
        <v>554</v>
      </c>
      <c r="K1462" s="110">
        <v>14746.805000000901</v>
      </c>
    </row>
    <row r="1463" spans="5:11" x14ac:dyDescent="0.25">
      <c r="E1463" s="107">
        <v>2006</v>
      </c>
      <c r="F1463" s="107" t="s">
        <v>236</v>
      </c>
      <c r="G1463" s="107" t="s">
        <v>36</v>
      </c>
      <c r="H1463" s="107" t="s">
        <v>542</v>
      </c>
      <c r="I1463" s="107" t="s">
        <v>26</v>
      </c>
      <c r="J1463" s="107" t="s">
        <v>1</v>
      </c>
      <c r="K1463" s="108">
        <v>2183.4650000000001</v>
      </c>
    </row>
    <row r="1464" spans="5:11" x14ac:dyDescent="0.25">
      <c r="E1464" s="109">
        <v>2006</v>
      </c>
      <c r="F1464" s="109" t="s">
        <v>238</v>
      </c>
      <c r="G1464" s="109" t="s">
        <v>239</v>
      </c>
      <c r="H1464" s="109" t="s">
        <v>540</v>
      </c>
      <c r="I1464" s="109" t="s">
        <v>33</v>
      </c>
      <c r="J1464" s="109" t="s">
        <v>725</v>
      </c>
      <c r="K1464" s="110">
        <v>3016.2069999999999</v>
      </c>
    </row>
    <row r="1465" spans="5:11" x14ac:dyDescent="0.25">
      <c r="E1465" s="107">
        <v>2006</v>
      </c>
      <c r="F1465" s="107" t="s">
        <v>241</v>
      </c>
      <c r="G1465" s="107" t="s">
        <v>37</v>
      </c>
      <c r="H1465" s="107" t="s">
        <v>540</v>
      </c>
      <c r="I1465" s="107" t="s">
        <v>24</v>
      </c>
      <c r="J1465" s="107" t="s">
        <v>725</v>
      </c>
      <c r="K1465" s="108">
        <v>1124.663</v>
      </c>
    </row>
    <row r="1466" spans="5:11" x14ac:dyDescent="0.25">
      <c r="E1466" s="109">
        <v>2006</v>
      </c>
      <c r="F1466" s="109" t="s">
        <v>245</v>
      </c>
      <c r="G1466" s="109" t="s">
        <v>39</v>
      </c>
      <c r="H1466" s="109" t="s">
        <v>12</v>
      </c>
      <c r="I1466" s="109" t="s">
        <v>12</v>
      </c>
      <c r="J1466" s="109" t="s">
        <v>554</v>
      </c>
      <c r="K1466" s="110">
        <v>2990.4830000000002</v>
      </c>
    </row>
    <row r="1467" spans="5:11" x14ac:dyDescent="0.25">
      <c r="E1467" s="107">
        <v>2006</v>
      </c>
      <c r="F1467" s="107" t="s">
        <v>247</v>
      </c>
      <c r="G1467" s="107" t="s">
        <v>40</v>
      </c>
      <c r="H1467" s="107" t="s">
        <v>540</v>
      </c>
      <c r="I1467" s="107" t="s">
        <v>27</v>
      </c>
      <c r="J1467" s="107" t="s">
        <v>1</v>
      </c>
      <c r="K1467" s="108">
        <v>8468.3549999999996</v>
      </c>
    </row>
    <row r="1468" spans="5:11" x14ac:dyDescent="0.25">
      <c r="E1468" s="109">
        <v>2006</v>
      </c>
      <c r="F1468" s="109" t="s">
        <v>256</v>
      </c>
      <c r="G1468" s="109" t="s">
        <v>43</v>
      </c>
      <c r="H1468" s="109" t="s">
        <v>540</v>
      </c>
      <c r="I1468" s="109" t="s">
        <v>27</v>
      </c>
      <c r="J1468" s="109" t="s">
        <v>1</v>
      </c>
      <c r="K1468" s="110">
        <v>4454.5739999999996</v>
      </c>
    </row>
    <row r="1469" spans="5:11" x14ac:dyDescent="0.25">
      <c r="E1469" s="107">
        <v>2006</v>
      </c>
      <c r="F1469" s="107" t="s">
        <v>262</v>
      </c>
      <c r="G1469" s="107" t="s">
        <v>46</v>
      </c>
      <c r="H1469" s="107" t="s">
        <v>540</v>
      </c>
      <c r="I1469" s="107" t="s">
        <v>47</v>
      </c>
      <c r="J1469" s="107" t="s">
        <v>1</v>
      </c>
      <c r="K1469" s="108">
        <v>395.31</v>
      </c>
    </row>
    <row r="1470" spans="5:11" x14ac:dyDescent="0.25">
      <c r="E1470" s="109">
        <v>2006</v>
      </c>
      <c r="F1470" s="109" t="s">
        <v>268</v>
      </c>
      <c r="G1470" s="109" t="s">
        <v>50</v>
      </c>
      <c r="H1470" s="109" t="s">
        <v>544</v>
      </c>
      <c r="I1470" s="109" t="s">
        <v>9</v>
      </c>
      <c r="J1470" s="109" t="s">
        <v>725</v>
      </c>
      <c r="K1470" s="110">
        <v>300.01</v>
      </c>
    </row>
    <row r="1471" spans="5:11" x14ac:dyDescent="0.25">
      <c r="E1471" s="107">
        <v>2006</v>
      </c>
      <c r="F1471" s="107" t="s">
        <v>276</v>
      </c>
      <c r="G1471" s="107" t="s">
        <v>54</v>
      </c>
      <c r="H1471" s="107" t="s">
        <v>540</v>
      </c>
      <c r="I1471" s="107" t="s">
        <v>47</v>
      </c>
      <c r="J1471" s="107" t="s">
        <v>1</v>
      </c>
      <c r="K1471" s="108">
        <v>1487.787</v>
      </c>
    </row>
    <row r="1472" spans="5:11" x14ac:dyDescent="0.25">
      <c r="E1472" s="109">
        <v>2006</v>
      </c>
      <c r="F1472" s="109" t="s">
        <v>272</v>
      </c>
      <c r="G1472" s="109" t="s">
        <v>52</v>
      </c>
      <c r="H1472" s="109" t="s">
        <v>540</v>
      </c>
      <c r="I1472" s="109" t="s">
        <v>30</v>
      </c>
      <c r="J1472" s="109" t="s">
        <v>554</v>
      </c>
      <c r="K1472" s="110">
        <v>1027.2719999999999</v>
      </c>
    </row>
    <row r="1473" spans="5:11" x14ac:dyDescent="0.25">
      <c r="E1473" s="107">
        <v>2006</v>
      </c>
      <c r="F1473" s="107" t="s">
        <v>272</v>
      </c>
      <c r="G1473" s="107" t="s">
        <v>52</v>
      </c>
      <c r="H1473" s="107" t="s">
        <v>540</v>
      </c>
      <c r="I1473" s="107" t="s">
        <v>30</v>
      </c>
      <c r="J1473" s="107" t="s">
        <v>725</v>
      </c>
      <c r="K1473" s="108">
        <v>779.11</v>
      </c>
    </row>
    <row r="1474" spans="5:11" x14ac:dyDescent="0.25">
      <c r="E1474" s="109">
        <v>2006</v>
      </c>
      <c r="F1474" s="109" t="s">
        <v>274</v>
      </c>
      <c r="G1474" s="109" t="s">
        <v>53</v>
      </c>
      <c r="H1474" s="109" t="s">
        <v>542</v>
      </c>
      <c r="I1474" s="109" t="s">
        <v>16</v>
      </c>
      <c r="J1474" s="109" t="s">
        <v>554</v>
      </c>
      <c r="K1474" s="110">
        <v>8362</v>
      </c>
    </row>
    <row r="1475" spans="5:11" x14ac:dyDescent="0.25">
      <c r="E1475" s="107">
        <v>2006</v>
      </c>
      <c r="F1475" s="107" t="s">
        <v>278</v>
      </c>
      <c r="G1475" s="107" t="s">
        <v>55</v>
      </c>
      <c r="H1475" s="107" t="s">
        <v>540</v>
      </c>
      <c r="I1475" s="107" t="s">
        <v>21</v>
      </c>
      <c r="J1475" s="107" t="s">
        <v>1</v>
      </c>
      <c r="K1475" s="108">
        <v>517.971</v>
      </c>
    </row>
    <row r="1476" spans="5:11" x14ac:dyDescent="0.25">
      <c r="E1476" s="109">
        <v>2006</v>
      </c>
      <c r="F1476" s="109" t="s">
        <v>290</v>
      </c>
      <c r="G1476" s="109" t="s">
        <v>291</v>
      </c>
      <c r="H1476" s="109" t="s">
        <v>544</v>
      </c>
      <c r="I1476" s="109" t="s">
        <v>17</v>
      </c>
      <c r="J1476" s="109" t="s">
        <v>1</v>
      </c>
      <c r="K1476" s="110">
        <v>644.279</v>
      </c>
    </row>
    <row r="1477" spans="5:11" x14ac:dyDescent="0.25">
      <c r="E1477" s="107">
        <v>2007</v>
      </c>
      <c r="F1477" s="107" t="s">
        <v>280</v>
      </c>
      <c r="G1477" s="107" t="s">
        <v>281</v>
      </c>
      <c r="H1477" s="107" t="s">
        <v>540</v>
      </c>
      <c r="I1477" s="107" t="s">
        <v>33</v>
      </c>
      <c r="J1477" s="107" t="s">
        <v>554</v>
      </c>
      <c r="K1477" s="108">
        <v>1758.644</v>
      </c>
    </row>
    <row r="1478" spans="5:11" x14ac:dyDescent="0.25">
      <c r="E1478" s="109">
        <v>2007</v>
      </c>
      <c r="F1478" s="109" t="s">
        <v>283</v>
      </c>
      <c r="G1478" s="109" t="s">
        <v>284</v>
      </c>
      <c r="H1478" s="109" t="s">
        <v>540</v>
      </c>
      <c r="I1478" s="109" t="s">
        <v>33</v>
      </c>
      <c r="J1478" s="109" t="s">
        <v>725</v>
      </c>
      <c r="K1478" s="110">
        <v>180.72200000000001</v>
      </c>
    </row>
    <row r="1479" spans="5:11" x14ac:dyDescent="0.25">
      <c r="E1479" s="107">
        <v>2007</v>
      </c>
      <c r="F1479" s="107" t="s">
        <v>187</v>
      </c>
      <c r="G1479" s="107" t="s">
        <v>8</v>
      </c>
      <c r="H1479" s="107" t="s">
        <v>544</v>
      </c>
      <c r="I1479" s="107" t="s">
        <v>9</v>
      </c>
      <c r="J1479" s="107" t="s">
        <v>1</v>
      </c>
      <c r="K1479" s="108">
        <v>2590.7759999999998</v>
      </c>
    </row>
    <row r="1480" spans="5:11" x14ac:dyDescent="0.25">
      <c r="E1480" s="109">
        <v>2007</v>
      </c>
      <c r="F1480" s="109" t="s">
        <v>192</v>
      </c>
      <c r="G1480" s="109" t="s">
        <v>14</v>
      </c>
      <c r="H1480" s="109" t="s">
        <v>540</v>
      </c>
      <c r="I1480" s="109" t="s">
        <v>925</v>
      </c>
      <c r="J1480" s="109" t="s">
        <v>725</v>
      </c>
      <c r="K1480" s="110">
        <v>223.91499999999999</v>
      </c>
    </row>
    <row r="1481" spans="5:11" x14ac:dyDescent="0.25">
      <c r="E1481" s="107">
        <v>2007</v>
      </c>
      <c r="F1481" s="107" t="s">
        <v>197</v>
      </c>
      <c r="G1481" s="107" t="s">
        <v>198</v>
      </c>
      <c r="H1481" s="107" t="s">
        <v>544</v>
      </c>
      <c r="I1481" s="107" t="s">
        <v>17</v>
      </c>
      <c r="J1481" s="107" t="s">
        <v>725</v>
      </c>
      <c r="K1481" s="108">
        <v>1723.4079999999999</v>
      </c>
    </row>
    <row r="1482" spans="5:11" x14ac:dyDescent="0.25">
      <c r="E1482" s="109">
        <v>2007</v>
      </c>
      <c r="F1482" s="109" t="s">
        <v>209</v>
      </c>
      <c r="G1482" s="109" t="s">
        <v>22</v>
      </c>
      <c r="H1482" s="109" t="s">
        <v>544</v>
      </c>
      <c r="I1482" s="109" t="s">
        <v>9</v>
      </c>
      <c r="J1482" s="109" t="s">
        <v>554</v>
      </c>
      <c r="K1482" s="110">
        <v>808.88300000000004</v>
      </c>
    </row>
    <row r="1483" spans="5:11" x14ac:dyDescent="0.25">
      <c r="E1483" s="107">
        <v>2007</v>
      </c>
      <c r="F1483" s="107" t="s">
        <v>207</v>
      </c>
      <c r="G1483" s="107" t="s">
        <v>20</v>
      </c>
      <c r="H1483" s="107" t="s">
        <v>540</v>
      </c>
      <c r="I1483" s="107" t="s">
        <v>21</v>
      </c>
      <c r="J1483" s="107" t="s">
        <v>554</v>
      </c>
      <c r="K1483" s="108">
        <v>15453.950999999999</v>
      </c>
    </row>
    <row r="1484" spans="5:11" x14ac:dyDescent="0.25">
      <c r="E1484" s="109">
        <v>2007</v>
      </c>
      <c r="F1484" s="109" t="s">
        <v>220</v>
      </c>
      <c r="G1484" s="109" t="s">
        <v>29</v>
      </c>
      <c r="H1484" s="109" t="s">
        <v>540</v>
      </c>
      <c r="I1484" s="109" t="s">
        <v>30</v>
      </c>
      <c r="J1484" s="109" t="s">
        <v>1</v>
      </c>
      <c r="K1484" s="110">
        <v>1100.8630000000001</v>
      </c>
    </row>
    <row r="1485" spans="5:11" x14ac:dyDescent="0.25">
      <c r="E1485" s="107">
        <v>2007</v>
      </c>
      <c r="F1485" s="107" t="s">
        <v>211</v>
      </c>
      <c r="G1485" s="107" t="s">
        <v>23</v>
      </c>
      <c r="H1485" s="107" t="s">
        <v>540</v>
      </c>
      <c r="I1485" s="107" t="s">
        <v>24</v>
      </c>
      <c r="J1485" s="107" t="s">
        <v>1</v>
      </c>
      <c r="K1485" s="108">
        <v>16156.800999998701</v>
      </c>
    </row>
    <row r="1486" spans="5:11" x14ac:dyDescent="0.25">
      <c r="E1486" s="109">
        <v>2007</v>
      </c>
      <c r="F1486" s="109" t="s">
        <v>211</v>
      </c>
      <c r="G1486" s="109" t="s">
        <v>23</v>
      </c>
      <c r="H1486" s="109" t="s">
        <v>540</v>
      </c>
      <c r="I1486" s="109" t="s">
        <v>24</v>
      </c>
      <c r="J1486" s="109" t="s">
        <v>554</v>
      </c>
      <c r="K1486" s="110">
        <v>16156.8009999982</v>
      </c>
    </row>
    <row r="1487" spans="5:11" x14ac:dyDescent="0.25">
      <c r="E1487" s="107">
        <v>2007</v>
      </c>
      <c r="F1487" s="107" t="s">
        <v>224</v>
      </c>
      <c r="G1487" s="107" t="s">
        <v>32</v>
      </c>
      <c r="H1487" s="107" t="s">
        <v>540</v>
      </c>
      <c r="I1487" s="107" t="s">
        <v>33</v>
      </c>
      <c r="J1487" s="107" t="s">
        <v>1</v>
      </c>
      <c r="K1487" s="108">
        <v>582.34100000000001</v>
      </c>
    </row>
    <row r="1488" spans="5:11" x14ac:dyDescent="0.25">
      <c r="E1488" s="109">
        <v>2007</v>
      </c>
      <c r="F1488" s="109" t="s">
        <v>222</v>
      </c>
      <c r="G1488" s="109" t="s">
        <v>31</v>
      </c>
      <c r="H1488" s="109" t="s">
        <v>544</v>
      </c>
      <c r="I1488" s="109" t="s">
        <v>17</v>
      </c>
      <c r="J1488" s="109" t="s">
        <v>1</v>
      </c>
      <c r="K1488" s="110">
        <v>7050.3969999999999</v>
      </c>
    </row>
    <row r="1489" spans="5:11" x14ac:dyDescent="0.25">
      <c r="E1489" s="107">
        <v>2007</v>
      </c>
      <c r="F1489" s="107" t="s">
        <v>226</v>
      </c>
      <c r="G1489" s="107" t="s">
        <v>34</v>
      </c>
      <c r="H1489" s="107" t="s">
        <v>540</v>
      </c>
      <c r="I1489" s="107" t="s">
        <v>925</v>
      </c>
      <c r="J1489" s="107" t="s">
        <v>1</v>
      </c>
      <c r="K1489" s="108">
        <v>52.43</v>
      </c>
    </row>
    <row r="1490" spans="5:11" x14ac:dyDescent="0.25">
      <c r="E1490" s="109">
        <v>2006</v>
      </c>
      <c r="F1490" s="109" t="s">
        <v>207</v>
      </c>
      <c r="G1490" s="109" t="s">
        <v>20</v>
      </c>
      <c r="H1490" s="109" t="s">
        <v>540</v>
      </c>
      <c r="I1490" s="109" t="s">
        <v>21</v>
      </c>
      <c r="J1490" s="109" t="s">
        <v>1</v>
      </c>
      <c r="K1490" s="110">
        <v>14856.353999999999</v>
      </c>
    </row>
    <row r="1491" spans="5:11" x14ac:dyDescent="0.25">
      <c r="E1491" s="107">
        <v>2006</v>
      </c>
      <c r="F1491" s="107" t="s">
        <v>213</v>
      </c>
      <c r="G1491" s="107" t="s">
        <v>25</v>
      </c>
      <c r="H1491" s="107" t="s">
        <v>542</v>
      </c>
      <c r="I1491" s="107" t="s">
        <v>26</v>
      </c>
      <c r="J1491" s="107" t="s">
        <v>1</v>
      </c>
      <c r="K1491" s="108">
        <v>256.911</v>
      </c>
    </row>
    <row r="1492" spans="5:11" x14ac:dyDescent="0.25">
      <c r="E1492" s="109">
        <v>2006</v>
      </c>
      <c r="F1492" s="109" t="s">
        <v>220</v>
      </c>
      <c r="G1492" s="109" t="s">
        <v>29</v>
      </c>
      <c r="H1492" s="109" t="s">
        <v>540</v>
      </c>
      <c r="I1492" s="109" t="s">
        <v>30</v>
      </c>
      <c r="J1492" s="109" t="s">
        <v>1</v>
      </c>
      <c r="K1492" s="110">
        <v>4.6740000000000004</v>
      </c>
    </row>
    <row r="1493" spans="5:11" x14ac:dyDescent="0.25">
      <c r="E1493" s="107">
        <v>2006</v>
      </c>
      <c r="F1493" s="107" t="s">
        <v>220</v>
      </c>
      <c r="G1493" s="107" t="s">
        <v>29</v>
      </c>
      <c r="H1493" s="107" t="s">
        <v>540</v>
      </c>
      <c r="I1493" s="107" t="s">
        <v>30</v>
      </c>
      <c r="J1493" s="107" t="s">
        <v>1</v>
      </c>
      <c r="K1493" s="108">
        <v>1098.317</v>
      </c>
    </row>
    <row r="1494" spans="5:11" x14ac:dyDescent="0.25">
      <c r="E1494" s="109">
        <v>2006</v>
      </c>
      <c r="F1494" s="109" t="s">
        <v>211</v>
      </c>
      <c r="G1494" s="109" t="s">
        <v>23</v>
      </c>
      <c r="H1494" s="109" t="s">
        <v>540</v>
      </c>
      <c r="I1494" s="109" t="s">
        <v>24</v>
      </c>
      <c r="J1494" s="109" t="s">
        <v>725</v>
      </c>
      <c r="K1494" s="110">
        <v>9622.9330000002992</v>
      </c>
    </row>
    <row r="1495" spans="5:11" x14ac:dyDescent="0.25">
      <c r="E1495" s="107">
        <v>2006</v>
      </c>
      <c r="F1495" s="107" t="s">
        <v>224</v>
      </c>
      <c r="G1495" s="107" t="s">
        <v>32</v>
      </c>
      <c r="H1495" s="107" t="s">
        <v>540</v>
      </c>
      <c r="I1495" s="107" t="s">
        <v>33</v>
      </c>
      <c r="J1495" s="107" t="s">
        <v>1</v>
      </c>
      <c r="K1495" s="108">
        <v>1709.835</v>
      </c>
    </row>
    <row r="1496" spans="5:11" x14ac:dyDescent="0.25">
      <c r="E1496" s="109">
        <v>2006</v>
      </c>
      <c r="F1496" s="109" t="s">
        <v>238</v>
      </c>
      <c r="G1496" s="109" t="s">
        <v>239</v>
      </c>
      <c r="H1496" s="109" t="s">
        <v>540</v>
      </c>
      <c r="I1496" s="109" t="s">
        <v>33</v>
      </c>
      <c r="J1496" s="109" t="s">
        <v>1</v>
      </c>
      <c r="K1496" s="110">
        <v>3016.2069999999999</v>
      </c>
    </row>
    <row r="1497" spans="5:11" x14ac:dyDescent="0.25">
      <c r="E1497" s="107">
        <v>2006</v>
      </c>
      <c r="F1497" s="107" t="s">
        <v>234</v>
      </c>
      <c r="G1497" s="107" t="s">
        <v>35</v>
      </c>
      <c r="H1497" s="107" t="s">
        <v>540</v>
      </c>
      <c r="I1497" s="107" t="s">
        <v>27</v>
      </c>
      <c r="J1497" s="107" t="s">
        <v>1</v>
      </c>
      <c r="K1497" s="108">
        <v>2001.337</v>
      </c>
    </row>
    <row r="1498" spans="5:11" x14ac:dyDescent="0.25">
      <c r="E1498" s="109">
        <v>2006</v>
      </c>
      <c r="F1498" s="109" t="s">
        <v>234</v>
      </c>
      <c r="G1498" s="109" t="s">
        <v>35</v>
      </c>
      <c r="H1498" s="109" t="s">
        <v>540</v>
      </c>
      <c r="I1498" s="109" t="s">
        <v>27</v>
      </c>
      <c r="J1498" s="109" t="s">
        <v>1</v>
      </c>
      <c r="K1498" s="110">
        <v>2012.681</v>
      </c>
    </row>
    <row r="1499" spans="5:11" x14ac:dyDescent="0.25">
      <c r="E1499" s="107">
        <v>2006</v>
      </c>
      <c r="F1499" s="107" t="s">
        <v>247</v>
      </c>
      <c r="G1499" s="107" t="s">
        <v>40</v>
      </c>
      <c r="H1499" s="107" t="s">
        <v>540</v>
      </c>
      <c r="I1499" s="107" t="s">
        <v>27</v>
      </c>
      <c r="J1499" s="107" t="s">
        <v>1</v>
      </c>
      <c r="K1499" s="108">
        <v>25081.782999999999</v>
      </c>
    </row>
    <row r="1500" spans="5:11" x14ac:dyDescent="0.25">
      <c r="E1500" s="109">
        <v>2006</v>
      </c>
      <c r="F1500" s="109" t="s">
        <v>260</v>
      </c>
      <c r="G1500" s="109" t="s">
        <v>45</v>
      </c>
      <c r="H1500" s="109" t="s">
        <v>542</v>
      </c>
      <c r="I1500" s="109" t="s">
        <v>26</v>
      </c>
      <c r="J1500" s="109" t="s">
        <v>554</v>
      </c>
      <c r="K1500" s="110">
        <v>19887.596000000001</v>
      </c>
    </row>
    <row r="1501" spans="5:11" x14ac:dyDescent="0.25">
      <c r="E1501" s="107">
        <v>2006</v>
      </c>
      <c r="F1501" s="107" t="s">
        <v>256</v>
      </c>
      <c r="G1501" s="107" t="s">
        <v>43</v>
      </c>
      <c r="H1501" s="107" t="s">
        <v>540</v>
      </c>
      <c r="I1501" s="107" t="s">
        <v>27</v>
      </c>
      <c r="J1501" s="107" t="s">
        <v>554</v>
      </c>
      <c r="K1501" s="108">
        <v>3594.2249999999999</v>
      </c>
    </row>
    <row r="1502" spans="5:11" x14ac:dyDescent="0.25">
      <c r="E1502" s="109">
        <v>2006</v>
      </c>
      <c r="F1502" s="109" t="s">
        <v>262</v>
      </c>
      <c r="G1502" s="109" t="s">
        <v>46</v>
      </c>
      <c r="H1502" s="109" t="s">
        <v>540</v>
      </c>
      <c r="I1502" s="109" t="s">
        <v>47</v>
      </c>
      <c r="J1502" s="109" t="s">
        <v>1</v>
      </c>
      <c r="K1502" s="110">
        <v>650.20400000000097</v>
      </c>
    </row>
    <row r="1503" spans="5:11" x14ac:dyDescent="0.25">
      <c r="E1503" s="107">
        <v>2006</v>
      </c>
      <c r="F1503" s="107" t="s">
        <v>262</v>
      </c>
      <c r="G1503" s="107" t="s">
        <v>46</v>
      </c>
      <c r="H1503" s="107" t="s">
        <v>540</v>
      </c>
      <c r="I1503" s="107" t="s">
        <v>47</v>
      </c>
      <c r="J1503" s="107" t="s">
        <v>554</v>
      </c>
      <c r="K1503" s="108">
        <v>650.20400000000097</v>
      </c>
    </row>
    <row r="1504" spans="5:11" x14ac:dyDescent="0.25">
      <c r="E1504" s="109">
        <v>2006</v>
      </c>
      <c r="F1504" s="109" t="s">
        <v>268</v>
      </c>
      <c r="G1504" s="109" t="s">
        <v>50</v>
      </c>
      <c r="H1504" s="109" t="s">
        <v>544</v>
      </c>
      <c r="I1504" s="109" t="s">
        <v>9</v>
      </c>
      <c r="J1504" s="109" t="s">
        <v>1</v>
      </c>
      <c r="K1504" s="110">
        <v>300.01</v>
      </c>
    </row>
    <row r="1505" spans="5:11" x14ac:dyDescent="0.25">
      <c r="E1505" s="107">
        <v>2006</v>
      </c>
      <c r="F1505" s="107" t="s">
        <v>276</v>
      </c>
      <c r="G1505" s="107" t="s">
        <v>54</v>
      </c>
      <c r="H1505" s="107" t="s">
        <v>540</v>
      </c>
      <c r="I1505" s="107" t="s">
        <v>47</v>
      </c>
      <c r="J1505" s="107" t="s">
        <v>725</v>
      </c>
      <c r="K1505" s="108">
        <v>1487.787</v>
      </c>
    </row>
    <row r="1506" spans="5:11" x14ac:dyDescent="0.25">
      <c r="E1506" s="109">
        <v>2006</v>
      </c>
      <c r="F1506" s="109" t="s">
        <v>278</v>
      </c>
      <c r="G1506" s="109" t="s">
        <v>55</v>
      </c>
      <c r="H1506" s="109" t="s">
        <v>540</v>
      </c>
      <c r="I1506" s="109" t="s">
        <v>21</v>
      </c>
      <c r="J1506" s="109" t="s">
        <v>725</v>
      </c>
      <c r="K1506" s="110">
        <v>517.971</v>
      </c>
    </row>
    <row r="1507" spans="5:11" x14ac:dyDescent="0.25">
      <c r="E1507" s="107">
        <v>2006</v>
      </c>
      <c r="F1507" s="107" t="s">
        <v>288</v>
      </c>
      <c r="G1507" s="107" t="s">
        <v>57</v>
      </c>
      <c r="H1507" s="107" t="s">
        <v>540</v>
      </c>
      <c r="I1507" s="107" t="s">
        <v>47</v>
      </c>
      <c r="J1507" s="107" t="s">
        <v>725</v>
      </c>
      <c r="K1507" s="108">
        <v>13834.8109999997</v>
      </c>
    </row>
    <row r="1508" spans="5:11" x14ac:dyDescent="0.25">
      <c r="E1508" s="109">
        <v>2006</v>
      </c>
      <c r="F1508" s="109" t="s">
        <v>297</v>
      </c>
      <c r="G1508" s="109" t="s">
        <v>61</v>
      </c>
      <c r="H1508" s="109" t="s">
        <v>542</v>
      </c>
      <c r="I1508" s="109" t="s">
        <v>16</v>
      </c>
      <c r="J1508" s="109" t="s">
        <v>1</v>
      </c>
      <c r="K1508" s="110">
        <v>167</v>
      </c>
    </row>
    <row r="1509" spans="5:11" x14ac:dyDescent="0.25">
      <c r="E1509" s="107">
        <v>2006</v>
      </c>
      <c r="F1509" s="107" t="s">
        <v>297</v>
      </c>
      <c r="G1509" s="107" t="s">
        <v>61</v>
      </c>
      <c r="H1509" s="107" t="s">
        <v>542</v>
      </c>
      <c r="I1509" s="107" t="s">
        <v>16</v>
      </c>
      <c r="J1509" s="107" t="s">
        <v>725</v>
      </c>
      <c r="K1509" s="108">
        <v>167</v>
      </c>
    </row>
    <row r="1510" spans="5:11" x14ac:dyDescent="0.25">
      <c r="E1510" s="109">
        <v>2007</v>
      </c>
      <c r="F1510" s="109" t="s">
        <v>204</v>
      </c>
      <c r="G1510" s="109" t="s">
        <v>205</v>
      </c>
      <c r="H1510" s="109" t="s">
        <v>544</v>
      </c>
      <c r="I1510" s="109" t="s">
        <v>9</v>
      </c>
      <c r="J1510" s="109" t="s">
        <v>1</v>
      </c>
      <c r="K1510" s="110">
        <v>1687.998</v>
      </c>
    </row>
    <row r="1511" spans="5:11" x14ac:dyDescent="0.25">
      <c r="E1511" s="107">
        <v>2007</v>
      </c>
      <c r="F1511" s="107" t="s">
        <v>204</v>
      </c>
      <c r="G1511" s="107" t="s">
        <v>205</v>
      </c>
      <c r="H1511" s="107" t="s">
        <v>544</v>
      </c>
      <c r="I1511" s="107" t="s">
        <v>9</v>
      </c>
      <c r="J1511" s="107" t="s">
        <v>554</v>
      </c>
      <c r="K1511" s="108">
        <v>1687.998</v>
      </c>
    </row>
    <row r="1512" spans="5:11" x14ac:dyDescent="0.25">
      <c r="E1512" s="109">
        <v>2007</v>
      </c>
      <c r="F1512" s="109" t="s">
        <v>207</v>
      </c>
      <c r="G1512" s="109" t="s">
        <v>20</v>
      </c>
      <c r="H1512" s="109" t="s">
        <v>540</v>
      </c>
      <c r="I1512" s="109" t="s">
        <v>21</v>
      </c>
      <c r="J1512" s="109" t="s">
        <v>1</v>
      </c>
      <c r="K1512" s="110">
        <v>9690.2330000000002</v>
      </c>
    </row>
    <row r="1513" spans="5:11" x14ac:dyDescent="0.25">
      <c r="E1513" s="107">
        <v>2007</v>
      </c>
      <c r="F1513" s="107" t="s">
        <v>213</v>
      </c>
      <c r="G1513" s="107" t="s">
        <v>25</v>
      </c>
      <c r="H1513" s="107" t="s">
        <v>542</v>
      </c>
      <c r="I1513" s="107" t="s">
        <v>26</v>
      </c>
      <c r="J1513" s="107" t="s">
        <v>1</v>
      </c>
      <c r="K1513" s="108">
        <v>236.18100000000001</v>
      </c>
    </row>
    <row r="1514" spans="5:11" x14ac:dyDescent="0.25">
      <c r="E1514" s="109">
        <v>2007</v>
      </c>
      <c r="F1514" s="109" t="s">
        <v>215</v>
      </c>
      <c r="G1514" s="109" t="s">
        <v>216</v>
      </c>
      <c r="H1514" s="109" t="s">
        <v>540</v>
      </c>
      <c r="I1514" s="109" t="s">
        <v>27</v>
      </c>
      <c r="J1514" s="109" t="s">
        <v>554</v>
      </c>
      <c r="K1514" s="110">
        <v>886.28099999999995</v>
      </c>
    </row>
    <row r="1515" spans="5:11" x14ac:dyDescent="0.25">
      <c r="E1515" s="107">
        <v>2007</v>
      </c>
      <c r="F1515" s="107" t="s">
        <v>215</v>
      </c>
      <c r="G1515" s="107" t="s">
        <v>216</v>
      </c>
      <c r="H1515" s="107" t="s">
        <v>540</v>
      </c>
      <c r="I1515" s="107" t="s">
        <v>27</v>
      </c>
      <c r="J1515" s="107" t="s">
        <v>725</v>
      </c>
      <c r="K1515" s="108">
        <v>885.601</v>
      </c>
    </row>
    <row r="1516" spans="5:11" x14ac:dyDescent="0.25">
      <c r="E1516" s="109">
        <v>2007</v>
      </c>
      <c r="F1516" s="109" t="s">
        <v>218</v>
      </c>
      <c r="G1516" s="109" t="s">
        <v>28</v>
      </c>
      <c r="H1516" s="109" t="s">
        <v>544</v>
      </c>
      <c r="I1516" s="109" t="s">
        <v>9</v>
      </c>
      <c r="J1516" s="109" t="s">
        <v>725</v>
      </c>
      <c r="K1516" s="110">
        <v>31249.504000000001</v>
      </c>
    </row>
    <row r="1517" spans="5:11" x14ac:dyDescent="0.25">
      <c r="E1517" s="107">
        <v>2007</v>
      </c>
      <c r="F1517" s="107" t="s">
        <v>211</v>
      </c>
      <c r="G1517" s="107" t="s">
        <v>23</v>
      </c>
      <c r="H1517" s="107" t="s">
        <v>540</v>
      </c>
      <c r="I1517" s="107" t="s">
        <v>24</v>
      </c>
      <c r="J1517" s="107" t="s">
        <v>725</v>
      </c>
      <c r="K1517" s="108">
        <v>9528.5959999999704</v>
      </c>
    </row>
    <row r="1518" spans="5:11" x14ac:dyDescent="0.25">
      <c r="E1518" s="109">
        <v>2007</v>
      </c>
      <c r="F1518" s="109" t="s">
        <v>231</v>
      </c>
      <c r="G1518" s="109" t="s">
        <v>232</v>
      </c>
      <c r="H1518" s="109" t="s">
        <v>540</v>
      </c>
      <c r="I1518" s="109" t="s">
        <v>24</v>
      </c>
      <c r="J1518" s="109" t="s">
        <v>1</v>
      </c>
      <c r="K1518" s="110">
        <v>2677</v>
      </c>
    </row>
    <row r="1519" spans="5:11" x14ac:dyDescent="0.25">
      <c r="E1519" s="107">
        <v>2007</v>
      </c>
      <c r="F1519" s="107" t="s">
        <v>228</v>
      </c>
      <c r="G1519" s="107" t="s">
        <v>229</v>
      </c>
      <c r="H1519" s="107" t="s">
        <v>540</v>
      </c>
      <c r="I1519" s="107" t="s">
        <v>33</v>
      </c>
      <c r="J1519" s="107" t="s">
        <v>1</v>
      </c>
      <c r="K1519" s="108">
        <v>15846.392</v>
      </c>
    </row>
    <row r="1520" spans="5:11" x14ac:dyDescent="0.25">
      <c r="E1520" s="109">
        <v>2007</v>
      </c>
      <c r="F1520" s="109" t="s">
        <v>254</v>
      </c>
      <c r="G1520" s="109" t="s">
        <v>42</v>
      </c>
      <c r="H1520" s="109" t="s">
        <v>12</v>
      </c>
      <c r="I1520" s="109" t="s">
        <v>12</v>
      </c>
      <c r="J1520" s="109" t="s">
        <v>554</v>
      </c>
      <c r="K1520" s="110">
        <v>1836.1489999999999</v>
      </c>
    </row>
    <row r="1521" spans="5:11" x14ac:dyDescent="0.25">
      <c r="E1521" s="107">
        <v>2005</v>
      </c>
      <c r="F1521" s="107" t="s">
        <v>297</v>
      </c>
      <c r="G1521" s="107" t="s">
        <v>61</v>
      </c>
      <c r="H1521" s="107" t="s">
        <v>542</v>
      </c>
      <c r="I1521" s="107" t="s">
        <v>16</v>
      </c>
      <c r="J1521" s="107" t="s">
        <v>1</v>
      </c>
      <c r="K1521" s="108">
        <v>318</v>
      </c>
    </row>
    <row r="1522" spans="5:11" x14ac:dyDescent="0.25">
      <c r="E1522" s="109">
        <v>2005</v>
      </c>
      <c r="F1522" s="109" t="s">
        <v>302</v>
      </c>
      <c r="G1522" s="109" t="s">
        <v>62</v>
      </c>
      <c r="H1522" s="109" t="s">
        <v>540</v>
      </c>
      <c r="I1522" s="109" t="s">
        <v>60</v>
      </c>
      <c r="J1522" s="109" t="s">
        <v>1</v>
      </c>
      <c r="K1522" s="110">
        <v>2255.7109999999998</v>
      </c>
    </row>
    <row r="1523" spans="5:11" x14ac:dyDescent="0.25">
      <c r="E1523" s="107">
        <v>2006</v>
      </c>
      <c r="F1523" s="107" t="s">
        <v>280</v>
      </c>
      <c r="G1523" s="107" t="s">
        <v>281</v>
      </c>
      <c r="H1523" s="107" t="s">
        <v>540</v>
      </c>
      <c r="I1523" s="107" t="s">
        <v>33</v>
      </c>
      <c r="J1523" s="107" t="s">
        <v>1</v>
      </c>
      <c r="K1523" s="108">
        <v>1652.732</v>
      </c>
    </row>
    <row r="1524" spans="5:11" x14ac:dyDescent="0.25">
      <c r="E1524" s="109">
        <v>2006</v>
      </c>
      <c r="F1524" s="109" t="s">
        <v>283</v>
      </c>
      <c r="G1524" s="109" t="s">
        <v>284</v>
      </c>
      <c r="H1524" s="109" t="s">
        <v>540</v>
      </c>
      <c r="I1524" s="109" t="s">
        <v>33</v>
      </c>
      <c r="J1524" s="109" t="s">
        <v>1</v>
      </c>
      <c r="K1524" s="110">
        <v>155.21100000000001</v>
      </c>
    </row>
    <row r="1525" spans="5:11" x14ac:dyDescent="0.25">
      <c r="E1525" s="107">
        <v>2006</v>
      </c>
      <c r="F1525" s="107" t="s">
        <v>283</v>
      </c>
      <c r="G1525" s="107" t="s">
        <v>284</v>
      </c>
      <c r="H1525" s="107" t="s">
        <v>540</v>
      </c>
      <c r="I1525" s="107" t="s">
        <v>33</v>
      </c>
      <c r="J1525" s="107" t="s">
        <v>1</v>
      </c>
      <c r="K1525" s="108">
        <v>9619.0329999999994</v>
      </c>
    </row>
    <row r="1526" spans="5:11" x14ac:dyDescent="0.25">
      <c r="E1526" s="109">
        <v>2006</v>
      </c>
      <c r="F1526" s="109" t="s">
        <v>190</v>
      </c>
      <c r="G1526" s="109" t="s">
        <v>11</v>
      </c>
      <c r="H1526" s="109" t="s">
        <v>12</v>
      </c>
      <c r="I1526" s="109" t="s">
        <v>12</v>
      </c>
      <c r="J1526" s="109" t="s">
        <v>1</v>
      </c>
      <c r="K1526" s="110">
        <v>3625.009</v>
      </c>
    </row>
    <row r="1527" spans="5:11" x14ac:dyDescent="0.25">
      <c r="E1527" s="107">
        <v>2006</v>
      </c>
      <c r="F1527" s="107" t="s">
        <v>192</v>
      </c>
      <c r="G1527" s="107" t="s">
        <v>14</v>
      </c>
      <c r="H1527" s="107" t="s">
        <v>540</v>
      </c>
      <c r="I1527" s="107" t="s">
        <v>925</v>
      </c>
      <c r="J1527" s="107" t="s">
        <v>1</v>
      </c>
      <c r="K1527" s="108">
        <v>513.61300000000006</v>
      </c>
    </row>
    <row r="1528" spans="5:11" x14ac:dyDescent="0.25">
      <c r="E1528" s="109">
        <v>2006</v>
      </c>
      <c r="F1528" s="109" t="s">
        <v>195</v>
      </c>
      <c r="G1528" s="109" t="s">
        <v>15</v>
      </c>
      <c r="H1528" s="109" t="s">
        <v>540</v>
      </c>
      <c r="I1528" s="109" t="s">
        <v>16</v>
      </c>
      <c r="J1528" s="109" t="s">
        <v>1</v>
      </c>
      <c r="K1528" s="110">
        <v>11182.3319999999</v>
      </c>
    </row>
    <row r="1529" spans="5:11" x14ac:dyDescent="0.25">
      <c r="E1529" s="107">
        <v>2006</v>
      </c>
      <c r="F1529" s="107" t="s">
        <v>197</v>
      </c>
      <c r="G1529" s="107" t="s">
        <v>198</v>
      </c>
      <c r="H1529" s="107" t="s">
        <v>544</v>
      </c>
      <c r="I1529" s="107" t="s">
        <v>17</v>
      </c>
      <c r="J1529" s="107" t="s">
        <v>1</v>
      </c>
      <c r="K1529" s="108">
        <v>1446.328</v>
      </c>
    </row>
    <row r="1530" spans="5:11" x14ac:dyDescent="0.25">
      <c r="E1530" s="109">
        <v>2006</v>
      </c>
      <c r="F1530" s="109" t="s">
        <v>215</v>
      </c>
      <c r="G1530" s="109" t="s">
        <v>216</v>
      </c>
      <c r="H1530" s="109" t="s">
        <v>540</v>
      </c>
      <c r="I1530" s="109" t="s">
        <v>27</v>
      </c>
      <c r="J1530" s="109" t="s">
        <v>554</v>
      </c>
      <c r="K1530" s="110">
        <v>823.69399999999996</v>
      </c>
    </row>
    <row r="1531" spans="5:11" x14ac:dyDescent="0.25">
      <c r="E1531" s="107">
        <v>2006</v>
      </c>
      <c r="F1531" s="107" t="s">
        <v>220</v>
      </c>
      <c r="G1531" s="107" t="s">
        <v>29</v>
      </c>
      <c r="H1531" s="107" t="s">
        <v>540</v>
      </c>
      <c r="I1531" s="107" t="s">
        <v>30</v>
      </c>
      <c r="J1531" s="107" t="s">
        <v>725</v>
      </c>
      <c r="K1531" s="108">
        <v>1098.317</v>
      </c>
    </row>
    <row r="1532" spans="5:11" x14ac:dyDescent="0.25">
      <c r="E1532" s="109">
        <v>2006</v>
      </c>
      <c r="F1532" s="109" t="s">
        <v>226</v>
      </c>
      <c r="G1532" s="109" t="s">
        <v>34</v>
      </c>
      <c r="H1532" s="109" t="s">
        <v>540</v>
      </c>
      <c r="I1532" s="109" t="s">
        <v>925</v>
      </c>
      <c r="J1532" s="109" t="s">
        <v>725</v>
      </c>
      <c r="K1532" s="110">
        <v>62.408000000000001</v>
      </c>
    </row>
    <row r="1533" spans="5:11" x14ac:dyDescent="0.25">
      <c r="E1533" s="107">
        <v>2006</v>
      </c>
      <c r="F1533" s="107" t="s">
        <v>231</v>
      </c>
      <c r="G1533" s="107" t="s">
        <v>232</v>
      </c>
      <c r="H1533" s="107" t="s">
        <v>540</v>
      </c>
      <c r="I1533" s="107" t="s">
        <v>24</v>
      </c>
      <c r="J1533" s="107" t="s">
        <v>1</v>
      </c>
      <c r="K1533" s="108">
        <v>1586.1120000000001</v>
      </c>
    </row>
    <row r="1534" spans="5:11" x14ac:dyDescent="0.25">
      <c r="E1534" s="109">
        <v>2006</v>
      </c>
      <c r="F1534" s="109" t="s">
        <v>231</v>
      </c>
      <c r="G1534" s="109" t="s">
        <v>232</v>
      </c>
      <c r="H1534" s="109" t="s">
        <v>540</v>
      </c>
      <c r="I1534" s="109" t="s">
        <v>24</v>
      </c>
      <c r="J1534" s="109" t="s">
        <v>554</v>
      </c>
      <c r="K1534" s="110">
        <v>2589.84</v>
      </c>
    </row>
    <row r="1535" spans="5:11" x14ac:dyDescent="0.25">
      <c r="E1535" s="107">
        <v>2006</v>
      </c>
      <c r="F1535" s="107" t="s">
        <v>228</v>
      </c>
      <c r="G1535" s="107" t="s">
        <v>229</v>
      </c>
      <c r="H1535" s="107" t="s">
        <v>540</v>
      </c>
      <c r="I1535" s="107" t="s">
        <v>33</v>
      </c>
      <c r="J1535" s="107" t="s">
        <v>554</v>
      </c>
      <c r="K1535" s="108">
        <v>49039.472999999904</v>
      </c>
    </row>
    <row r="1536" spans="5:11" x14ac:dyDescent="0.25">
      <c r="E1536" s="109">
        <v>2006</v>
      </c>
      <c r="F1536" s="109" t="s">
        <v>228</v>
      </c>
      <c r="G1536" s="109" t="s">
        <v>229</v>
      </c>
      <c r="H1536" s="109" t="s">
        <v>540</v>
      </c>
      <c r="I1536" s="109" t="s">
        <v>33</v>
      </c>
      <c r="J1536" s="109" t="s">
        <v>725</v>
      </c>
      <c r="K1536" s="110">
        <v>14993.451999999999</v>
      </c>
    </row>
    <row r="1537" spans="5:11" x14ac:dyDescent="0.25">
      <c r="E1537" s="107">
        <v>2006</v>
      </c>
      <c r="F1537" s="107" t="s">
        <v>241</v>
      </c>
      <c r="G1537" s="107" t="s">
        <v>37</v>
      </c>
      <c r="H1537" s="107" t="s">
        <v>540</v>
      </c>
      <c r="I1537" s="107" t="s">
        <v>24</v>
      </c>
      <c r="J1537" s="107" t="s">
        <v>1</v>
      </c>
      <c r="K1537" s="108">
        <v>2380.41</v>
      </c>
    </row>
    <row r="1538" spans="5:11" x14ac:dyDescent="0.25">
      <c r="E1538" s="109">
        <v>2006</v>
      </c>
      <c r="F1538" s="109" t="s">
        <v>243</v>
      </c>
      <c r="G1538" s="109" t="s">
        <v>926</v>
      </c>
      <c r="H1538" s="109" t="s">
        <v>12</v>
      </c>
      <c r="I1538" s="109" t="s">
        <v>12</v>
      </c>
      <c r="J1538" s="109" t="s">
        <v>1</v>
      </c>
      <c r="K1538" s="110">
        <v>1154.5909999999999</v>
      </c>
    </row>
    <row r="1539" spans="5:11" x14ac:dyDescent="0.25">
      <c r="E1539" s="107">
        <v>2006</v>
      </c>
      <c r="F1539" s="107" t="s">
        <v>245</v>
      </c>
      <c r="G1539" s="107" t="s">
        <v>39</v>
      </c>
      <c r="H1539" s="107" t="s">
        <v>12</v>
      </c>
      <c r="I1539" s="107" t="s">
        <v>12</v>
      </c>
      <c r="J1539" s="107" t="s">
        <v>1</v>
      </c>
      <c r="K1539" s="108">
        <v>2498.4229999999998</v>
      </c>
    </row>
    <row r="1540" spans="5:11" x14ac:dyDescent="0.25">
      <c r="E1540" s="109">
        <v>2006</v>
      </c>
      <c r="F1540" s="109" t="s">
        <v>254</v>
      </c>
      <c r="G1540" s="109" t="s">
        <v>42</v>
      </c>
      <c r="H1540" s="109" t="s">
        <v>12</v>
      </c>
      <c r="I1540" s="109" t="s">
        <v>12</v>
      </c>
      <c r="J1540" s="109" t="s">
        <v>554</v>
      </c>
      <c r="K1540" s="110">
        <v>1608.345</v>
      </c>
    </row>
    <row r="1541" spans="5:11" x14ac:dyDescent="0.25">
      <c r="E1541" s="107">
        <v>2006</v>
      </c>
      <c r="F1541" s="107" t="s">
        <v>247</v>
      </c>
      <c r="G1541" s="107" t="s">
        <v>40</v>
      </c>
      <c r="H1541" s="107" t="s">
        <v>540</v>
      </c>
      <c r="I1541" s="107" t="s">
        <v>27</v>
      </c>
      <c r="J1541" s="107" t="s">
        <v>725</v>
      </c>
      <c r="K1541" s="108">
        <v>8468.3549999999996</v>
      </c>
    </row>
    <row r="1542" spans="5:11" x14ac:dyDescent="0.25">
      <c r="E1542" s="109">
        <v>2006</v>
      </c>
      <c r="F1542" s="109" t="s">
        <v>252</v>
      </c>
      <c r="G1542" s="109" t="s">
        <v>41</v>
      </c>
      <c r="H1542" s="109" t="s">
        <v>540</v>
      </c>
      <c r="I1542" s="109" t="s">
        <v>21</v>
      </c>
      <c r="J1542" s="109" t="s">
        <v>1</v>
      </c>
      <c r="K1542" s="110">
        <v>8652.0690000000195</v>
      </c>
    </row>
    <row r="1543" spans="5:11" x14ac:dyDescent="0.25">
      <c r="E1543" s="107">
        <v>2006</v>
      </c>
      <c r="F1543" s="107" t="s">
        <v>252</v>
      </c>
      <c r="G1543" s="107" t="s">
        <v>41</v>
      </c>
      <c r="H1543" s="107" t="s">
        <v>540</v>
      </c>
      <c r="I1543" s="107" t="s">
        <v>21</v>
      </c>
      <c r="J1543" s="107" t="s">
        <v>1</v>
      </c>
      <c r="K1543" s="108">
        <v>43258.626999999797</v>
      </c>
    </row>
    <row r="1544" spans="5:11" x14ac:dyDescent="0.25">
      <c r="E1544" s="109">
        <v>2006</v>
      </c>
      <c r="F1544" s="109" t="s">
        <v>256</v>
      </c>
      <c r="G1544" s="109" t="s">
        <v>43</v>
      </c>
      <c r="H1544" s="109" t="s">
        <v>540</v>
      </c>
      <c r="I1544" s="109" t="s">
        <v>27</v>
      </c>
      <c r="J1544" s="109" t="s">
        <v>1</v>
      </c>
      <c r="K1544" s="110">
        <v>3594.2249999999999</v>
      </c>
    </row>
    <row r="1545" spans="5:11" x14ac:dyDescent="0.25">
      <c r="E1545" s="107">
        <v>2006</v>
      </c>
      <c r="F1545" s="107" t="s">
        <v>256</v>
      </c>
      <c r="G1545" s="107" t="s">
        <v>43</v>
      </c>
      <c r="H1545" s="107" t="s">
        <v>540</v>
      </c>
      <c r="I1545" s="107" t="s">
        <v>27</v>
      </c>
      <c r="J1545" s="107" t="s">
        <v>725</v>
      </c>
      <c r="K1545" s="108">
        <v>4454.5739999999996</v>
      </c>
    </row>
    <row r="1546" spans="5:11" x14ac:dyDescent="0.25">
      <c r="E1546" s="109">
        <v>2006</v>
      </c>
      <c r="F1546" s="109" t="s">
        <v>264</v>
      </c>
      <c r="G1546" s="109" t="s">
        <v>48</v>
      </c>
      <c r="H1546" s="109" t="s">
        <v>542</v>
      </c>
      <c r="I1546" s="109" t="s">
        <v>16</v>
      </c>
      <c r="J1546" s="109" t="s">
        <v>725</v>
      </c>
      <c r="K1546" s="110">
        <v>832.80700000000002</v>
      </c>
    </row>
    <row r="1547" spans="5:11" x14ac:dyDescent="0.25">
      <c r="E1547" s="107">
        <v>2006</v>
      </c>
      <c r="F1547" s="107" t="s">
        <v>276</v>
      </c>
      <c r="G1547" s="107" t="s">
        <v>54</v>
      </c>
      <c r="H1547" s="107" t="s">
        <v>540</v>
      </c>
      <c r="I1547" s="107" t="s">
        <v>47</v>
      </c>
      <c r="J1547" s="107" t="s">
        <v>1</v>
      </c>
      <c r="K1547" s="108">
        <v>2717.4459999999999</v>
      </c>
    </row>
    <row r="1548" spans="5:11" x14ac:dyDescent="0.25">
      <c r="E1548" s="109">
        <v>2006</v>
      </c>
      <c r="F1548" s="109" t="s">
        <v>272</v>
      </c>
      <c r="G1548" s="109" t="s">
        <v>52</v>
      </c>
      <c r="H1548" s="109" t="s">
        <v>540</v>
      </c>
      <c r="I1548" s="109" t="s">
        <v>30</v>
      </c>
      <c r="J1548" s="109" t="s">
        <v>1</v>
      </c>
      <c r="K1548" s="110">
        <v>779.11</v>
      </c>
    </row>
    <row r="1549" spans="5:11" x14ac:dyDescent="0.25">
      <c r="E1549" s="107">
        <v>2006</v>
      </c>
      <c r="F1549" s="107" t="s">
        <v>286</v>
      </c>
      <c r="G1549" s="107" t="s">
        <v>56</v>
      </c>
      <c r="H1549" s="107" t="s">
        <v>540</v>
      </c>
      <c r="I1549" s="107" t="s">
        <v>47</v>
      </c>
      <c r="J1549" s="107" t="s">
        <v>725</v>
      </c>
      <c r="K1549" s="108">
        <v>162.80099999999999</v>
      </c>
    </row>
    <row r="1550" spans="5:11" x14ac:dyDescent="0.25">
      <c r="E1550" s="109">
        <v>2006</v>
      </c>
      <c r="F1550" s="109" t="s">
        <v>293</v>
      </c>
      <c r="G1550" s="109" t="s">
        <v>58</v>
      </c>
      <c r="H1550" s="109" t="s">
        <v>544</v>
      </c>
      <c r="I1550" s="109" t="s">
        <v>9</v>
      </c>
      <c r="J1550" s="109" t="s">
        <v>1</v>
      </c>
      <c r="K1550" s="110">
        <v>3704.558</v>
      </c>
    </row>
    <row r="1551" spans="5:11" x14ac:dyDescent="0.25">
      <c r="E1551" s="107">
        <v>2009</v>
      </c>
      <c r="F1551" s="107" t="s">
        <v>241</v>
      </c>
      <c r="G1551" s="107" t="s">
        <v>37</v>
      </c>
      <c r="H1551" s="107" t="s">
        <v>540</v>
      </c>
      <c r="I1551" s="107" t="s">
        <v>24</v>
      </c>
      <c r="J1551" s="107" t="s">
        <v>1</v>
      </c>
      <c r="K1551" s="108">
        <v>1734.5419999999999</v>
      </c>
    </row>
    <row r="1552" spans="5:11" x14ac:dyDescent="0.25">
      <c r="E1552" s="109">
        <v>2009</v>
      </c>
      <c r="F1552" s="109" t="s">
        <v>241</v>
      </c>
      <c r="G1552" s="109" t="s">
        <v>37</v>
      </c>
      <c r="H1552" s="109" t="s">
        <v>540</v>
      </c>
      <c r="I1552" s="109" t="s">
        <v>24</v>
      </c>
      <c r="J1552" s="109" t="s">
        <v>554</v>
      </c>
      <c r="K1552" s="110">
        <v>1734.5419999999999</v>
      </c>
    </row>
    <row r="1553" spans="5:11" x14ac:dyDescent="0.25">
      <c r="E1553" s="107">
        <v>2009</v>
      </c>
      <c r="F1553" s="107" t="s">
        <v>245</v>
      </c>
      <c r="G1553" s="107" t="s">
        <v>39</v>
      </c>
      <c r="H1553" s="107" t="s">
        <v>12</v>
      </c>
      <c r="I1553" s="107" t="s">
        <v>12</v>
      </c>
      <c r="J1553" s="107" t="s">
        <v>1</v>
      </c>
      <c r="K1553" s="108">
        <v>1997.991</v>
      </c>
    </row>
    <row r="1554" spans="5:11" x14ac:dyDescent="0.25">
      <c r="E1554" s="109">
        <v>2009</v>
      </c>
      <c r="F1554" s="109" t="s">
        <v>254</v>
      </c>
      <c r="G1554" s="109" t="s">
        <v>42</v>
      </c>
      <c r="H1554" s="109" t="s">
        <v>12</v>
      </c>
      <c r="I1554" s="109" t="s">
        <v>12</v>
      </c>
      <c r="J1554" s="109" t="s">
        <v>1</v>
      </c>
      <c r="K1554" s="110">
        <v>77.164000000000001</v>
      </c>
    </row>
    <row r="1555" spans="5:11" x14ac:dyDescent="0.25">
      <c r="E1555" s="107">
        <v>2009</v>
      </c>
      <c r="F1555" s="107" t="s">
        <v>252</v>
      </c>
      <c r="G1555" s="107" t="s">
        <v>41</v>
      </c>
      <c r="H1555" s="107" t="s">
        <v>540</v>
      </c>
      <c r="I1555" s="107" t="s">
        <v>21</v>
      </c>
      <c r="J1555" s="107" t="s">
        <v>725</v>
      </c>
      <c r="K1555" s="108">
        <v>6873.83900000003</v>
      </c>
    </row>
    <row r="1556" spans="5:11" x14ac:dyDescent="0.25">
      <c r="E1556" s="109">
        <v>2009</v>
      </c>
      <c r="F1556" s="109" t="s">
        <v>262</v>
      </c>
      <c r="G1556" s="109" t="s">
        <v>46</v>
      </c>
      <c r="H1556" s="109" t="s">
        <v>540</v>
      </c>
      <c r="I1556" s="109" t="s">
        <v>47</v>
      </c>
      <c r="J1556" s="109" t="s">
        <v>1</v>
      </c>
      <c r="K1556" s="110">
        <v>553.85500000000002</v>
      </c>
    </row>
    <row r="1557" spans="5:11" x14ac:dyDescent="0.25">
      <c r="E1557" s="107">
        <v>2009</v>
      </c>
      <c r="F1557" s="107" t="s">
        <v>288</v>
      </c>
      <c r="G1557" s="107" t="s">
        <v>57</v>
      </c>
      <c r="H1557" s="107" t="s">
        <v>540</v>
      </c>
      <c r="I1557" s="107" t="s">
        <v>47</v>
      </c>
      <c r="J1557" s="107" t="s">
        <v>1</v>
      </c>
      <c r="K1557" s="108">
        <v>13879.013000000001</v>
      </c>
    </row>
    <row r="1558" spans="5:11" x14ac:dyDescent="0.25">
      <c r="E1558" s="109">
        <v>2009</v>
      </c>
      <c r="F1558" s="109" t="s">
        <v>288</v>
      </c>
      <c r="G1558" s="109" t="s">
        <v>57</v>
      </c>
      <c r="H1558" s="109" t="s">
        <v>540</v>
      </c>
      <c r="I1558" s="109" t="s">
        <v>47</v>
      </c>
      <c r="J1558" s="109" t="s">
        <v>1</v>
      </c>
      <c r="K1558" s="110">
        <v>23348.823000000499</v>
      </c>
    </row>
    <row r="1559" spans="5:11" x14ac:dyDescent="0.25">
      <c r="E1559" s="107">
        <v>2009</v>
      </c>
      <c r="F1559" s="107" t="s">
        <v>293</v>
      </c>
      <c r="G1559" s="107" t="s">
        <v>58</v>
      </c>
      <c r="H1559" s="107" t="s">
        <v>544</v>
      </c>
      <c r="I1559" s="107" t="s">
        <v>9</v>
      </c>
      <c r="J1559" s="107" t="s">
        <v>554</v>
      </c>
      <c r="K1559" s="108">
        <v>839.98500000000001</v>
      </c>
    </row>
    <row r="1560" spans="5:11" x14ac:dyDescent="0.25">
      <c r="E1560" s="109">
        <v>2009</v>
      </c>
      <c r="F1560" s="109" t="s">
        <v>304</v>
      </c>
      <c r="G1560" s="109" t="s">
        <v>63</v>
      </c>
      <c r="H1560" s="109" t="s">
        <v>12</v>
      </c>
      <c r="I1560" s="109" t="s">
        <v>12</v>
      </c>
      <c r="J1560" s="109" t="s">
        <v>554</v>
      </c>
      <c r="K1560" s="110">
        <v>960.61400000000106</v>
      </c>
    </row>
    <row r="1561" spans="5:11" x14ac:dyDescent="0.25">
      <c r="E1561" s="107">
        <v>2010</v>
      </c>
      <c r="F1561" s="107" t="s">
        <v>280</v>
      </c>
      <c r="G1561" s="107" t="s">
        <v>281</v>
      </c>
      <c r="H1561" s="107" t="s">
        <v>540</v>
      </c>
      <c r="I1561" s="107" t="s">
        <v>33</v>
      </c>
      <c r="J1561" s="107" t="s">
        <v>1</v>
      </c>
      <c r="K1561" s="108">
        <v>1086.2809999999999</v>
      </c>
    </row>
    <row r="1562" spans="5:11" x14ac:dyDescent="0.25">
      <c r="E1562" s="109">
        <v>2010</v>
      </c>
      <c r="F1562" s="109" t="s">
        <v>283</v>
      </c>
      <c r="G1562" s="109" t="s">
        <v>284</v>
      </c>
      <c r="H1562" s="109" t="s">
        <v>540</v>
      </c>
      <c r="I1562" s="109" t="s">
        <v>33</v>
      </c>
      <c r="J1562" s="109" t="s">
        <v>1</v>
      </c>
      <c r="K1562" s="110">
        <v>282.40600000000001</v>
      </c>
    </row>
    <row r="1563" spans="5:11" x14ac:dyDescent="0.25">
      <c r="E1563" s="107">
        <v>2010</v>
      </c>
      <c r="F1563" s="107" t="s">
        <v>283</v>
      </c>
      <c r="G1563" s="107" t="s">
        <v>284</v>
      </c>
      <c r="H1563" s="107" t="s">
        <v>540</v>
      </c>
      <c r="I1563" s="107" t="s">
        <v>33</v>
      </c>
      <c r="J1563" s="107" t="s">
        <v>725</v>
      </c>
      <c r="K1563" s="108">
        <v>282.40600000000001</v>
      </c>
    </row>
    <row r="1564" spans="5:11" x14ac:dyDescent="0.25">
      <c r="E1564" s="109">
        <v>2010</v>
      </c>
      <c r="F1564" s="109" t="s">
        <v>187</v>
      </c>
      <c r="G1564" s="109" t="s">
        <v>8</v>
      </c>
      <c r="H1564" s="109" t="s">
        <v>544</v>
      </c>
      <c r="I1564" s="109" t="s">
        <v>9</v>
      </c>
      <c r="J1564" s="109" t="s">
        <v>1</v>
      </c>
      <c r="K1564" s="110">
        <v>2129.2159999999999</v>
      </c>
    </row>
    <row r="1565" spans="5:11" x14ac:dyDescent="0.25">
      <c r="E1565" s="107">
        <v>2010</v>
      </c>
      <c r="F1565" s="107" t="s">
        <v>192</v>
      </c>
      <c r="G1565" s="107" t="s">
        <v>14</v>
      </c>
      <c r="H1565" s="107" t="s">
        <v>540</v>
      </c>
      <c r="I1565" s="107" t="s">
        <v>925</v>
      </c>
      <c r="J1565" s="107" t="s">
        <v>1</v>
      </c>
      <c r="K1565" s="108">
        <v>404.02100000000002</v>
      </c>
    </row>
    <row r="1566" spans="5:11" x14ac:dyDescent="0.25">
      <c r="E1566" s="109">
        <v>2010</v>
      </c>
      <c r="F1566" s="109" t="s">
        <v>195</v>
      </c>
      <c r="G1566" s="109" t="s">
        <v>15</v>
      </c>
      <c r="H1566" s="109" t="s">
        <v>540</v>
      </c>
      <c r="I1566" s="109" t="s">
        <v>16</v>
      </c>
      <c r="J1566" s="109" t="s">
        <v>1</v>
      </c>
      <c r="K1566" s="110">
        <v>1228.761</v>
      </c>
    </row>
    <row r="1567" spans="5:11" x14ac:dyDescent="0.25">
      <c r="E1567" s="107">
        <v>2010</v>
      </c>
      <c r="F1567" s="107" t="s">
        <v>204</v>
      </c>
      <c r="G1567" s="107" t="s">
        <v>205</v>
      </c>
      <c r="H1567" s="107" t="s">
        <v>544</v>
      </c>
      <c r="I1567" s="107" t="s">
        <v>9</v>
      </c>
      <c r="J1567" s="107" t="s">
        <v>554</v>
      </c>
      <c r="K1567" s="108">
        <v>1659.0640000000001</v>
      </c>
    </row>
    <row r="1568" spans="5:11" x14ac:dyDescent="0.25">
      <c r="E1568" s="109">
        <v>2010</v>
      </c>
      <c r="F1568" s="109" t="s">
        <v>197</v>
      </c>
      <c r="G1568" s="109" t="s">
        <v>198</v>
      </c>
      <c r="H1568" s="109" t="s">
        <v>544</v>
      </c>
      <c r="I1568" s="109" t="s">
        <v>17</v>
      </c>
      <c r="J1568" s="109" t="s">
        <v>554</v>
      </c>
      <c r="K1568" s="110">
        <v>1149.9449999999999</v>
      </c>
    </row>
    <row r="1569" spans="5:11" x14ac:dyDescent="0.25">
      <c r="E1569" s="107">
        <v>2010</v>
      </c>
      <c r="F1569" s="107" t="s">
        <v>197</v>
      </c>
      <c r="G1569" s="107" t="s">
        <v>198</v>
      </c>
      <c r="H1569" s="107" t="s">
        <v>544</v>
      </c>
      <c r="I1569" s="107" t="s">
        <v>17</v>
      </c>
      <c r="J1569" s="107" t="s">
        <v>725</v>
      </c>
      <c r="K1569" s="108">
        <v>1484.463</v>
      </c>
    </row>
    <row r="1570" spans="5:11" x14ac:dyDescent="0.25">
      <c r="E1570" s="109">
        <v>2010</v>
      </c>
      <c r="F1570" s="109" t="s">
        <v>207</v>
      </c>
      <c r="G1570" s="109" t="s">
        <v>20</v>
      </c>
      <c r="H1570" s="109" t="s">
        <v>540</v>
      </c>
      <c r="I1570" s="109" t="s">
        <v>21</v>
      </c>
      <c r="J1570" s="109" t="s">
        <v>1</v>
      </c>
      <c r="K1570" s="110">
        <v>14508.706</v>
      </c>
    </row>
    <row r="1571" spans="5:11" x14ac:dyDescent="0.25">
      <c r="E1571" s="107">
        <v>2010</v>
      </c>
      <c r="F1571" s="107" t="s">
        <v>218</v>
      </c>
      <c r="G1571" s="107" t="s">
        <v>28</v>
      </c>
      <c r="H1571" s="107" t="s">
        <v>544</v>
      </c>
      <c r="I1571" s="107" t="s">
        <v>9</v>
      </c>
      <c r="J1571" s="107" t="s">
        <v>1</v>
      </c>
      <c r="K1571" s="108">
        <v>29320.685000000001</v>
      </c>
    </row>
    <row r="1572" spans="5:11" x14ac:dyDescent="0.25">
      <c r="E1572" s="109">
        <v>2010</v>
      </c>
      <c r="F1572" s="109" t="s">
        <v>218</v>
      </c>
      <c r="G1572" s="109" t="s">
        <v>28</v>
      </c>
      <c r="H1572" s="109" t="s">
        <v>544</v>
      </c>
      <c r="I1572" s="109" t="s">
        <v>9</v>
      </c>
      <c r="J1572" s="109" t="s">
        <v>554</v>
      </c>
      <c r="K1572" s="110">
        <v>5014.7910000000102</v>
      </c>
    </row>
    <row r="1573" spans="5:11" x14ac:dyDescent="0.25">
      <c r="E1573" s="107">
        <v>2010</v>
      </c>
      <c r="F1573" s="107" t="s">
        <v>220</v>
      </c>
      <c r="G1573" s="107" t="s">
        <v>29</v>
      </c>
      <c r="H1573" s="107" t="s">
        <v>540</v>
      </c>
      <c r="I1573" s="107" t="s">
        <v>30</v>
      </c>
      <c r="J1573" s="107" t="s">
        <v>1</v>
      </c>
      <c r="K1573" s="108">
        <v>745.74300000000096</v>
      </c>
    </row>
    <row r="1574" spans="5:11" x14ac:dyDescent="0.25">
      <c r="E1574" s="109">
        <v>2010</v>
      </c>
      <c r="F1574" s="109" t="s">
        <v>226</v>
      </c>
      <c r="G1574" s="109" t="s">
        <v>34</v>
      </c>
      <c r="H1574" s="109" t="s">
        <v>540</v>
      </c>
      <c r="I1574" s="109" t="s">
        <v>925</v>
      </c>
      <c r="J1574" s="109" t="s">
        <v>1</v>
      </c>
      <c r="K1574" s="110">
        <v>686.88199999999995</v>
      </c>
    </row>
    <row r="1575" spans="5:11" x14ac:dyDescent="0.25">
      <c r="E1575" s="107">
        <v>2010</v>
      </c>
      <c r="F1575" s="107" t="s">
        <v>238</v>
      </c>
      <c r="G1575" s="107" t="s">
        <v>239</v>
      </c>
      <c r="H1575" s="107" t="s">
        <v>540</v>
      </c>
      <c r="I1575" s="107" t="s">
        <v>33</v>
      </c>
      <c r="J1575" s="107" t="s">
        <v>1</v>
      </c>
      <c r="K1575" s="108">
        <v>2713.2329999999902</v>
      </c>
    </row>
    <row r="1576" spans="5:11" x14ac:dyDescent="0.25">
      <c r="E1576" s="109">
        <v>2010</v>
      </c>
      <c r="F1576" s="109" t="s">
        <v>228</v>
      </c>
      <c r="G1576" s="109" t="s">
        <v>229</v>
      </c>
      <c r="H1576" s="109" t="s">
        <v>540</v>
      </c>
      <c r="I1576" s="109" t="s">
        <v>33</v>
      </c>
      <c r="J1576" s="109" t="s">
        <v>1</v>
      </c>
      <c r="K1576" s="110">
        <v>40475.5600000001</v>
      </c>
    </row>
    <row r="1577" spans="5:11" x14ac:dyDescent="0.25">
      <c r="E1577" s="107">
        <v>2010</v>
      </c>
      <c r="F1577" s="107" t="s">
        <v>254</v>
      </c>
      <c r="G1577" s="107" t="s">
        <v>42</v>
      </c>
      <c r="H1577" s="107" t="s">
        <v>12</v>
      </c>
      <c r="I1577" s="107" t="s">
        <v>12</v>
      </c>
      <c r="J1577" s="107" t="s">
        <v>725</v>
      </c>
      <c r="K1577" s="108">
        <v>61.02</v>
      </c>
    </row>
    <row r="1578" spans="5:11" x14ac:dyDescent="0.25">
      <c r="E1578" s="109">
        <v>2010</v>
      </c>
      <c r="F1578" s="109" t="s">
        <v>247</v>
      </c>
      <c r="G1578" s="109" t="s">
        <v>40</v>
      </c>
      <c r="H1578" s="109" t="s">
        <v>540</v>
      </c>
      <c r="I1578" s="109" t="s">
        <v>27</v>
      </c>
      <c r="J1578" s="109" t="s">
        <v>554</v>
      </c>
      <c r="K1578" s="110">
        <v>21716.33</v>
      </c>
    </row>
    <row r="1579" spans="5:11" x14ac:dyDescent="0.25">
      <c r="E1579" s="107">
        <v>2010</v>
      </c>
      <c r="F1579" s="107" t="s">
        <v>256</v>
      </c>
      <c r="G1579" s="107" t="s">
        <v>43</v>
      </c>
      <c r="H1579" s="107" t="s">
        <v>540</v>
      </c>
      <c r="I1579" s="107" t="s">
        <v>27</v>
      </c>
      <c r="J1579" s="107" t="s">
        <v>1</v>
      </c>
      <c r="K1579" s="108">
        <v>3583.2</v>
      </c>
    </row>
    <row r="1580" spans="5:11" x14ac:dyDescent="0.25">
      <c r="E1580" s="109">
        <v>2010</v>
      </c>
      <c r="F1580" s="109" t="s">
        <v>256</v>
      </c>
      <c r="G1580" s="109" t="s">
        <v>43</v>
      </c>
      <c r="H1580" s="109" t="s">
        <v>540</v>
      </c>
      <c r="I1580" s="109" t="s">
        <v>27</v>
      </c>
      <c r="J1580" s="109" t="s">
        <v>725</v>
      </c>
      <c r="K1580" s="110">
        <v>3583.2</v>
      </c>
    </row>
    <row r="1581" spans="5:11" x14ac:dyDescent="0.25">
      <c r="E1581" s="107">
        <v>2006</v>
      </c>
      <c r="F1581" s="107" t="s">
        <v>200</v>
      </c>
      <c r="G1581" s="107" t="s">
        <v>18</v>
      </c>
      <c r="H1581" s="107" t="s">
        <v>542</v>
      </c>
      <c r="I1581" s="107" t="s">
        <v>16</v>
      </c>
      <c r="J1581" s="107" t="s">
        <v>1</v>
      </c>
      <c r="K1581" s="108">
        <v>2286</v>
      </c>
    </row>
    <row r="1582" spans="5:11" x14ac:dyDescent="0.25">
      <c r="E1582" s="109">
        <v>2006</v>
      </c>
      <c r="F1582" s="109" t="s">
        <v>204</v>
      </c>
      <c r="G1582" s="109" t="s">
        <v>205</v>
      </c>
      <c r="H1582" s="109" t="s">
        <v>544</v>
      </c>
      <c r="I1582" s="109" t="s">
        <v>9</v>
      </c>
      <c r="J1582" s="109" t="s">
        <v>554</v>
      </c>
      <c r="K1582" s="110">
        <v>1608.2940000000001</v>
      </c>
    </row>
    <row r="1583" spans="5:11" x14ac:dyDescent="0.25">
      <c r="E1583" s="107">
        <v>2006</v>
      </c>
      <c r="F1583" s="107" t="s">
        <v>207</v>
      </c>
      <c r="G1583" s="107" t="s">
        <v>20</v>
      </c>
      <c r="H1583" s="107" t="s">
        <v>540</v>
      </c>
      <c r="I1583" s="107" t="s">
        <v>21</v>
      </c>
      <c r="J1583" s="107" t="s">
        <v>1</v>
      </c>
      <c r="K1583" s="108">
        <v>8948.4130000000096</v>
      </c>
    </row>
    <row r="1584" spans="5:11" x14ac:dyDescent="0.25">
      <c r="E1584" s="109">
        <v>2006</v>
      </c>
      <c r="F1584" s="109" t="s">
        <v>213</v>
      </c>
      <c r="G1584" s="109" t="s">
        <v>25</v>
      </c>
      <c r="H1584" s="109" t="s">
        <v>542</v>
      </c>
      <c r="I1584" s="109" t="s">
        <v>26</v>
      </c>
      <c r="J1584" s="109" t="s">
        <v>554</v>
      </c>
      <c r="K1584" s="110">
        <v>339.892</v>
      </c>
    </row>
    <row r="1585" spans="5:11" x14ac:dyDescent="0.25">
      <c r="E1585" s="107">
        <v>2006</v>
      </c>
      <c r="F1585" s="107" t="s">
        <v>215</v>
      </c>
      <c r="G1585" s="107" t="s">
        <v>216</v>
      </c>
      <c r="H1585" s="107" t="s">
        <v>540</v>
      </c>
      <c r="I1585" s="107" t="s">
        <v>27</v>
      </c>
      <c r="J1585" s="107" t="s">
        <v>725</v>
      </c>
      <c r="K1585" s="108">
        <v>846.625</v>
      </c>
    </row>
    <row r="1586" spans="5:11" x14ac:dyDescent="0.25">
      <c r="E1586" s="109">
        <v>2006</v>
      </c>
      <c r="F1586" s="109" t="s">
        <v>218</v>
      </c>
      <c r="G1586" s="109" t="s">
        <v>28</v>
      </c>
      <c r="H1586" s="109" t="s">
        <v>544</v>
      </c>
      <c r="I1586" s="109" t="s">
        <v>9</v>
      </c>
      <c r="J1586" s="109" t="s">
        <v>554</v>
      </c>
      <c r="K1586" s="110">
        <v>5353.29899999999</v>
      </c>
    </row>
    <row r="1587" spans="5:11" x14ac:dyDescent="0.25">
      <c r="E1587" s="107">
        <v>2006</v>
      </c>
      <c r="F1587" s="107" t="s">
        <v>224</v>
      </c>
      <c r="G1587" s="107" t="s">
        <v>32</v>
      </c>
      <c r="H1587" s="107" t="s">
        <v>540</v>
      </c>
      <c r="I1587" s="107" t="s">
        <v>33</v>
      </c>
      <c r="J1587" s="107" t="s">
        <v>1</v>
      </c>
      <c r="K1587" s="108">
        <v>505.02199999999999</v>
      </c>
    </row>
    <row r="1588" spans="5:11" x14ac:dyDescent="0.25">
      <c r="E1588" s="109">
        <v>2006</v>
      </c>
      <c r="F1588" s="109" t="s">
        <v>226</v>
      </c>
      <c r="G1588" s="109" t="s">
        <v>34</v>
      </c>
      <c r="H1588" s="109" t="s">
        <v>540</v>
      </c>
      <c r="I1588" s="109" t="s">
        <v>925</v>
      </c>
      <c r="J1588" s="109" t="s">
        <v>554</v>
      </c>
      <c r="K1588" s="110">
        <v>887.30499999999995</v>
      </c>
    </row>
    <row r="1589" spans="5:11" x14ac:dyDescent="0.25">
      <c r="E1589" s="107">
        <v>2006</v>
      </c>
      <c r="F1589" s="107" t="s">
        <v>234</v>
      </c>
      <c r="G1589" s="107" t="s">
        <v>35</v>
      </c>
      <c r="H1589" s="107" t="s">
        <v>540</v>
      </c>
      <c r="I1589" s="107" t="s">
        <v>27</v>
      </c>
      <c r="J1589" s="107" t="s">
        <v>725</v>
      </c>
      <c r="K1589" s="108">
        <v>2001.337</v>
      </c>
    </row>
    <row r="1590" spans="5:11" x14ac:dyDescent="0.25">
      <c r="E1590" s="109">
        <v>2006</v>
      </c>
      <c r="F1590" s="109" t="s">
        <v>228</v>
      </c>
      <c r="G1590" s="109" t="s">
        <v>229</v>
      </c>
      <c r="H1590" s="109" t="s">
        <v>540</v>
      </c>
      <c r="I1590" s="109" t="s">
        <v>33</v>
      </c>
      <c r="J1590" s="109" t="s">
        <v>1</v>
      </c>
      <c r="K1590" s="110">
        <v>14993.451999999999</v>
      </c>
    </row>
    <row r="1591" spans="5:11" x14ac:dyDescent="0.25">
      <c r="E1591" s="107">
        <v>2006</v>
      </c>
      <c r="F1591" s="107" t="s">
        <v>260</v>
      </c>
      <c r="G1591" s="107" t="s">
        <v>45</v>
      </c>
      <c r="H1591" s="107" t="s">
        <v>542</v>
      </c>
      <c r="I1591" s="107" t="s">
        <v>26</v>
      </c>
      <c r="J1591" s="107" t="s">
        <v>1</v>
      </c>
      <c r="K1591" s="108">
        <v>14419.642</v>
      </c>
    </row>
    <row r="1592" spans="5:11" x14ac:dyDescent="0.25">
      <c r="E1592" s="109">
        <v>2006</v>
      </c>
      <c r="F1592" s="109" t="s">
        <v>299</v>
      </c>
      <c r="G1592" s="109" t="s">
        <v>300</v>
      </c>
      <c r="H1592" s="109" t="s">
        <v>540</v>
      </c>
      <c r="I1592" s="109" t="s">
        <v>60</v>
      </c>
      <c r="J1592" s="109" t="s">
        <v>1</v>
      </c>
      <c r="K1592" s="110">
        <v>19456.054</v>
      </c>
    </row>
    <row r="1593" spans="5:11" x14ac:dyDescent="0.25">
      <c r="E1593" s="107">
        <v>2006</v>
      </c>
      <c r="F1593" s="107" t="s">
        <v>299</v>
      </c>
      <c r="G1593" s="107" t="s">
        <v>300</v>
      </c>
      <c r="H1593" s="107" t="s">
        <v>540</v>
      </c>
      <c r="I1593" s="107" t="s">
        <v>60</v>
      </c>
      <c r="J1593" s="107" t="s">
        <v>725</v>
      </c>
      <c r="K1593" s="108">
        <v>33891.879000000001</v>
      </c>
    </row>
    <row r="1594" spans="5:11" x14ac:dyDescent="0.25">
      <c r="E1594" s="109">
        <v>2006</v>
      </c>
      <c r="F1594" s="109" t="s">
        <v>270</v>
      </c>
      <c r="G1594" s="109" t="s">
        <v>51</v>
      </c>
      <c r="H1594" s="109" t="s">
        <v>540</v>
      </c>
      <c r="I1594" s="109" t="s">
        <v>30</v>
      </c>
      <c r="J1594" s="109" t="s">
        <v>554</v>
      </c>
      <c r="K1594" s="110">
        <v>1827.933</v>
      </c>
    </row>
    <row r="1595" spans="5:11" x14ac:dyDescent="0.25">
      <c r="E1595" s="107">
        <v>2006</v>
      </c>
      <c r="F1595" s="107" t="s">
        <v>278</v>
      </c>
      <c r="G1595" s="107" t="s">
        <v>55</v>
      </c>
      <c r="H1595" s="107" t="s">
        <v>540</v>
      </c>
      <c r="I1595" s="107" t="s">
        <v>21</v>
      </c>
      <c r="J1595" s="107" t="s">
        <v>1</v>
      </c>
      <c r="K1595" s="108">
        <v>1185.624</v>
      </c>
    </row>
    <row r="1596" spans="5:11" x14ac:dyDescent="0.25">
      <c r="E1596" s="109">
        <v>2006</v>
      </c>
      <c r="F1596" s="109" t="s">
        <v>286</v>
      </c>
      <c r="G1596" s="109" t="s">
        <v>56</v>
      </c>
      <c r="H1596" s="109" t="s">
        <v>540</v>
      </c>
      <c r="I1596" s="109" t="s">
        <v>47</v>
      </c>
      <c r="J1596" s="109" t="s">
        <v>1</v>
      </c>
      <c r="K1596" s="110">
        <v>1634.6030000000001</v>
      </c>
    </row>
    <row r="1597" spans="5:11" x14ac:dyDescent="0.25">
      <c r="E1597" s="107">
        <v>2006</v>
      </c>
      <c r="F1597" s="107" t="s">
        <v>288</v>
      </c>
      <c r="G1597" s="107" t="s">
        <v>57</v>
      </c>
      <c r="H1597" s="107" t="s">
        <v>540</v>
      </c>
      <c r="I1597" s="107" t="s">
        <v>47</v>
      </c>
      <c r="J1597" s="107" t="s">
        <v>1</v>
      </c>
      <c r="K1597" s="108">
        <v>26721.629999999899</v>
      </c>
    </row>
    <row r="1598" spans="5:11" x14ac:dyDescent="0.25">
      <c r="E1598" s="109">
        <v>2006</v>
      </c>
      <c r="F1598" s="109" t="s">
        <v>288</v>
      </c>
      <c r="G1598" s="109" t="s">
        <v>57</v>
      </c>
      <c r="H1598" s="109" t="s">
        <v>540</v>
      </c>
      <c r="I1598" s="109" t="s">
        <v>47</v>
      </c>
      <c r="J1598" s="109" t="s">
        <v>554</v>
      </c>
      <c r="K1598" s="110">
        <v>26721.629999999899</v>
      </c>
    </row>
    <row r="1599" spans="5:11" x14ac:dyDescent="0.25">
      <c r="E1599" s="107">
        <v>2006</v>
      </c>
      <c r="F1599" s="107" t="s">
        <v>293</v>
      </c>
      <c r="G1599" s="107" t="s">
        <v>58</v>
      </c>
      <c r="H1599" s="107" t="s">
        <v>544</v>
      </c>
      <c r="I1599" s="107" t="s">
        <v>9</v>
      </c>
      <c r="J1599" s="107" t="s">
        <v>725</v>
      </c>
      <c r="K1599" s="108">
        <v>15742.89</v>
      </c>
    </row>
    <row r="1600" spans="5:11" x14ac:dyDescent="0.25">
      <c r="E1600" s="109">
        <v>2006</v>
      </c>
      <c r="F1600" s="109" t="s">
        <v>295</v>
      </c>
      <c r="G1600" s="109" t="s">
        <v>59</v>
      </c>
      <c r="H1600" s="109" t="s">
        <v>540</v>
      </c>
      <c r="I1600" s="109" t="s">
        <v>60</v>
      </c>
      <c r="J1600" s="109" t="s">
        <v>725</v>
      </c>
      <c r="K1600" s="110">
        <v>458.327</v>
      </c>
    </row>
    <row r="1601" spans="5:11" x14ac:dyDescent="0.25">
      <c r="E1601" s="107">
        <v>2007</v>
      </c>
      <c r="F1601" s="107" t="s">
        <v>187</v>
      </c>
      <c r="G1601" s="107" t="s">
        <v>8</v>
      </c>
      <c r="H1601" s="107" t="s">
        <v>544</v>
      </c>
      <c r="I1601" s="107" t="s">
        <v>9</v>
      </c>
      <c r="J1601" s="107" t="s">
        <v>725</v>
      </c>
      <c r="K1601" s="108">
        <v>2590.7759999999998</v>
      </c>
    </row>
    <row r="1602" spans="5:11" x14ac:dyDescent="0.25">
      <c r="E1602" s="109">
        <v>2007</v>
      </c>
      <c r="F1602" s="109" t="s">
        <v>192</v>
      </c>
      <c r="G1602" s="109" t="s">
        <v>14</v>
      </c>
      <c r="H1602" s="109" t="s">
        <v>540</v>
      </c>
      <c r="I1602" s="109" t="s">
        <v>925</v>
      </c>
      <c r="J1602" s="109" t="s">
        <v>1</v>
      </c>
      <c r="K1602" s="110">
        <v>612.14099999999996</v>
      </c>
    </row>
    <row r="1603" spans="5:11" x14ac:dyDescent="0.25">
      <c r="E1603" s="107">
        <v>2007</v>
      </c>
      <c r="F1603" s="107" t="s">
        <v>195</v>
      </c>
      <c r="G1603" s="107" t="s">
        <v>15</v>
      </c>
      <c r="H1603" s="107" t="s">
        <v>540</v>
      </c>
      <c r="I1603" s="107" t="s">
        <v>16</v>
      </c>
      <c r="J1603" s="107" t="s">
        <v>725</v>
      </c>
      <c r="K1603" s="108">
        <v>1117.021</v>
      </c>
    </row>
    <row r="1604" spans="5:11" x14ac:dyDescent="0.25">
      <c r="E1604" s="109">
        <v>2007</v>
      </c>
      <c r="F1604" s="109" t="s">
        <v>204</v>
      </c>
      <c r="G1604" s="109" t="s">
        <v>205</v>
      </c>
      <c r="H1604" s="109" t="s">
        <v>544</v>
      </c>
      <c r="I1604" s="109" t="s">
        <v>9</v>
      </c>
      <c r="J1604" s="109" t="s">
        <v>1</v>
      </c>
      <c r="K1604" s="110">
        <v>1814.345</v>
      </c>
    </row>
    <row r="1605" spans="5:11" x14ac:dyDescent="0.25">
      <c r="E1605" s="107">
        <v>2007</v>
      </c>
      <c r="F1605" s="107" t="s">
        <v>213</v>
      </c>
      <c r="G1605" s="107" t="s">
        <v>25</v>
      </c>
      <c r="H1605" s="107" t="s">
        <v>542</v>
      </c>
      <c r="I1605" s="107" t="s">
        <v>26</v>
      </c>
      <c r="J1605" s="107" t="s">
        <v>725</v>
      </c>
      <c r="K1605" s="108">
        <v>236.18100000000001</v>
      </c>
    </row>
    <row r="1606" spans="5:11" x14ac:dyDescent="0.25">
      <c r="E1606" s="109">
        <v>2007</v>
      </c>
      <c r="F1606" s="109" t="s">
        <v>231</v>
      </c>
      <c r="G1606" s="109" t="s">
        <v>232</v>
      </c>
      <c r="H1606" s="109" t="s">
        <v>540</v>
      </c>
      <c r="I1606" s="109" t="s">
        <v>24</v>
      </c>
      <c r="J1606" s="109" t="s">
        <v>1</v>
      </c>
      <c r="K1606" s="110">
        <v>1107.2190000000001</v>
      </c>
    </row>
    <row r="1607" spans="5:11" x14ac:dyDescent="0.25">
      <c r="E1607" s="107">
        <v>2007</v>
      </c>
      <c r="F1607" s="107" t="s">
        <v>238</v>
      </c>
      <c r="G1607" s="107" t="s">
        <v>239</v>
      </c>
      <c r="H1607" s="107" t="s">
        <v>540</v>
      </c>
      <c r="I1607" s="107" t="s">
        <v>33</v>
      </c>
      <c r="J1607" s="107" t="s">
        <v>1</v>
      </c>
      <c r="K1607" s="108">
        <v>2938.5129999999999</v>
      </c>
    </row>
    <row r="1608" spans="5:11" x14ac:dyDescent="0.25">
      <c r="E1608" s="109">
        <v>2007</v>
      </c>
      <c r="F1608" s="109" t="s">
        <v>238</v>
      </c>
      <c r="G1608" s="109" t="s">
        <v>239</v>
      </c>
      <c r="H1608" s="109" t="s">
        <v>540</v>
      </c>
      <c r="I1608" s="109" t="s">
        <v>33</v>
      </c>
      <c r="J1608" s="109" t="s">
        <v>725</v>
      </c>
      <c r="K1608" s="110">
        <v>2938.5129999999999</v>
      </c>
    </row>
    <row r="1609" spans="5:11" x14ac:dyDescent="0.25">
      <c r="E1609" s="107">
        <v>2007</v>
      </c>
      <c r="F1609" s="107" t="s">
        <v>234</v>
      </c>
      <c r="G1609" s="107" t="s">
        <v>35</v>
      </c>
      <c r="H1609" s="107" t="s">
        <v>540</v>
      </c>
      <c r="I1609" s="107" t="s">
        <v>27</v>
      </c>
      <c r="J1609" s="107" t="s">
        <v>1</v>
      </c>
      <c r="K1609" s="108">
        <v>1810.4659999999999</v>
      </c>
    </row>
    <row r="1610" spans="5:11" x14ac:dyDescent="0.25">
      <c r="E1610" s="109">
        <v>2007</v>
      </c>
      <c r="F1610" s="109" t="s">
        <v>228</v>
      </c>
      <c r="G1610" s="109" t="s">
        <v>229</v>
      </c>
      <c r="H1610" s="109" t="s">
        <v>540</v>
      </c>
      <c r="I1610" s="109" t="s">
        <v>33</v>
      </c>
      <c r="J1610" s="109" t="s">
        <v>1</v>
      </c>
      <c r="K1610" s="110">
        <v>50432.455999999998</v>
      </c>
    </row>
    <row r="1611" spans="5:11" x14ac:dyDescent="0.25">
      <c r="E1611" s="107">
        <v>2007</v>
      </c>
      <c r="F1611" s="107" t="s">
        <v>236</v>
      </c>
      <c r="G1611" s="107" t="s">
        <v>36</v>
      </c>
      <c r="H1611" s="107" t="s">
        <v>542</v>
      </c>
      <c r="I1611" s="107" t="s">
        <v>26</v>
      </c>
      <c r="J1611" s="107" t="s">
        <v>1</v>
      </c>
      <c r="K1611" s="108">
        <v>1868.759</v>
      </c>
    </row>
    <row r="1612" spans="5:11" x14ac:dyDescent="0.25">
      <c r="E1612" s="109">
        <v>2007</v>
      </c>
      <c r="F1612" s="109" t="s">
        <v>231</v>
      </c>
      <c r="G1612" s="109" t="s">
        <v>232</v>
      </c>
      <c r="H1612" s="109" t="s">
        <v>540</v>
      </c>
      <c r="I1612" s="109" t="s">
        <v>24</v>
      </c>
      <c r="J1612" s="109" t="s">
        <v>554</v>
      </c>
      <c r="K1612" s="110">
        <v>2677</v>
      </c>
    </row>
    <row r="1613" spans="5:11" x14ac:dyDescent="0.25">
      <c r="E1613" s="107">
        <v>2007</v>
      </c>
      <c r="F1613" s="107" t="s">
        <v>234</v>
      </c>
      <c r="G1613" s="107" t="s">
        <v>35</v>
      </c>
      <c r="H1613" s="107" t="s">
        <v>540</v>
      </c>
      <c r="I1613" s="107" t="s">
        <v>27</v>
      </c>
      <c r="J1613" s="107" t="s">
        <v>554</v>
      </c>
      <c r="K1613" s="108">
        <v>1810.4659999999999</v>
      </c>
    </row>
    <row r="1614" spans="5:11" x14ac:dyDescent="0.25">
      <c r="E1614" s="109">
        <v>2007</v>
      </c>
      <c r="F1614" s="109" t="s">
        <v>228</v>
      </c>
      <c r="G1614" s="109" t="s">
        <v>229</v>
      </c>
      <c r="H1614" s="109" t="s">
        <v>540</v>
      </c>
      <c r="I1614" s="109" t="s">
        <v>33</v>
      </c>
      <c r="J1614" s="109" t="s">
        <v>725</v>
      </c>
      <c r="K1614" s="110">
        <v>15846.392</v>
      </c>
    </row>
    <row r="1615" spans="5:11" x14ac:dyDescent="0.25">
      <c r="E1615" s="107">
        <v>2007</v>
      </c>
      <c r="F1615" s="107" t="s">
        <v>243</v>
      </c>
      <c r="G1615" s="107" t="s">
        <v>926</v>
      </c>
      <c r="H1615" s="107" t="s">
        <v>12</v>
      </c>
      <c r="I1615" s="107" t="s">
        <v>12</v>
      </c>
      <c r="J1615" s="107" t="s">
        <v>1</v>
      </c>
      <c r="K1615" s="108">
        <v>802.64499999999998</v>
      </c>
    </row>
    <row r="1616" spans="5:11" x14ac:dyDescent="0.25">
      <c r="E1616" s="109">
        <v>2007</v>
      </c>
      <c r="F1616" s="109" t="s">
        <v>266</v>
      </c>
      <c r="G1616" s="109" t="s">
        <v>49</v>
      </c>
      <c r="H1616" s="109" t="s">
        <v>544</v>
      </c>
      <c r="I1616" s="109" t="s">
        <v>9</v>
      </c>
      <c r="J1616" s="109" t="s">
        <v>1</v>
      </c>
      <c r="K1616" s="110">
        <v>6937.0320000000002</v>
      </c>
    </row>
    <row r="1617" spans="5:11" x14ac:dyDescent="0.25">
      <c r="E1617" s="107">
        <v>2007</v>
      </c>
      <c r="F1617" s="107" t="s">
        <v>258</v>
      </c>
      <c r="G1617" s="107" t="s">
        <v>44</v>
      </c>
      <c r="H1617" s="107" t="s">
        <v>540</v>
      </c>
      <c r="I1617" s="107" t="s">
        <v>21</v>
      </c>
      <c r="J1617" s="107" t="s">
        <v>1</v>
      </c>
      <c r="K1617" s="108">
        <v>1803.9380000000001</v>
      </c>
    </row>
    <row r="1618" spans="5:11" x14ac:dyDescent="0.25">
      <c r="E1618" s="109">
        <v>2007</v>
      </c>
      <c r="F1618" s="109" t="s">
        <v>258</v>
      </c>
      <c r="G1618" s="109" t="s">
        <v>44</v>
      </c>
      <c r="H1618" s="109" t="s">
        <v>540</v>
      </c>
      <c r="I1618" s="109" t="s">
        <v>21</v>
      </c>
      <c r="J1618" s="109" t="s">
        <v>725</v>
      </c>
      <c r="K1618" s="110">
        <v>1803.9380000000001</v>
      </c>
    </row>
    <row r="1619" spans="5:11" x14ac:dyDescent="0.25">
      <c r="E1619" s="107">
        <v>2007</v>
      </c>
      <c r="F1619" s="107" t="s">
        <v>260</v>
      </c>
      <c r="G1619" s="107" t="s">
        <v>45</v>
      </c>
      <c r="H1619" s="107" t="s">
        <v>542</v>
      </c>
      <c r="I1619" s="107" t="s">
        <v>26</v>
      </c>
      <c r="J1619" s="107" t="s">
        <v>1</v>
      </c>
      <c r="K1619" s="108">
        <v>15449.284</v>
      </c>
    </row>
    <row r="1620" spans="5:11" x14ac:dyDescent="0.25">
      <c r="E1620" s="109">
        <v>2007</v>
      </c>
      <c r="F1620" s="109" t="s">
        <v>260</v>
      </c>
      <c r="G1620" s="109" t="s">
        <v>45</v>
      </c>
      <c r="H1620" s="109" t="s">
        <v>542</v>
      </c>
      <c r="I1620" s="109" t="s">
        <v>26</v>
      </c>
      <c r="J1620" s="109" t="s">
        <v>1</v>
      </c>
      <c r="K1620" s="110">
        <v>20046.276000000002</v>
      </c>
    </row>
    <row r="1621" spans="5:11" x14ac:dyDescent="0.25">
      <c r="E1621" s="107">
        <v>2007</v>
      </c>
      <c r="F1621" s="107" t="s">
        <v>262</v>
      </c>
      <c r="G1621" s="107" t="s">
        <v>46</v>
      </c>
      <c r="H1621" s="107" t="s">
        <v>540</v>
      </c>
      <c r="I1621" s="107" t="s">
        <v>47</v>
      </c>
      <c r="J1621" s="107" t="s">
        <v>1</v>
      </c>
      <c r="K1621" s="108">
        <v>319.3</v>
      </c>
    </row>
    <row r="1622" spans="5:11" x14ac:dyDescent="0.25">
      <c r="E1622" s="109">
        <v>2007</v>
      </c>
      <c r="F1622" s="109" t="s">
        <v>268</v>
      </c>
      <c r="G1622" s="109" t="s">
        <v>50</v>
      </c>
      <c r="H1622" s="109" t="s">
        <v>544</v>
      </c>
      <c r="I1622" s="109" t="s">
        <v>9</v>
      </c>
      <c r="J1622" s="109" t="s">
        <v>725</v>
      </c>
      <c r="K1622" s="110">
        <v>321.13400000000001</v>
      </c>
    </row>
    <row r="1623" spans="5:11" x14ac:dyDescent="0.25">
      <c r="E1623" s="107">
        <v>2007</v>
      </c>
      <c r="F1623" s="107" t="s">
        <v>274</v>
      </c>
      <c r="G1623" s="107" t="s">
        <v>53</v>
      </c>
      <c r="H1623" s="107" t="s">
        <v>542</v>
      </c>
      <c r="I1623" s="107" t="s">
        <v>16</v>
      </c>
      <c r="J1623" s="107" t="s">
        <v>554</v>
      </c>
      <c r="K1623" s="108">
        <v>8764</v>
      </c>
    </row>
    <row r="1624" spans="5:11" x14ac:dyDescent="0.25">
      <c r="E1624" s="109">
        <v>2007</v>
      </c>
      <c r="F1624" s="109" t="s">
        <v>278</v>
      </c>
      <c r="G1624" s="109" t="s">
        <v>55</v>
      </c>
      <c r="H1624" s="109" t="s">
        <v>540</v>
      </c>
      <c r="I1624" s="109" t="s">
        <v>21</v>
      </c>
      <c r="J1624" s="109" t="s">
        <v>554</v>
      </c>
      <c r="K1624" s="110">
        <v>1360.6489999999999</v>
      </c>
    </row>
    <row r="1625" spans="5:11" x14ac:dyDescent="0.25">
      <c r="E1625" s="107">
        <v>2007</v>
      </c>
      <c r="F1625" s="107" t="s">
        <v>293</v>
      </c>
      <c r="G1625" s="107" t="s">
        <v>58</v>
      </c>
      <c r="H1625" s="107" t="s">
        <v>544</v>
      </c>
      <c r="I1625" s="107" t="s">
        <v>9</v>
      </c>
      <c r="J1625" s="107" t="s">
        <v>1</v>
      </c>
      <c r="K1625" s="108">
        <v>2746.6979999999999</v>
      </c>
    </row>
    <row r="1626" spans="5:11" x14ac:dyDescent="0.25">
      <c r="E1626" s="109">
        <v>2007</v>
      </c>
      <c r="F1626" s="109" t="s">
        <v>293</v>
      </c>
      <c r="G1626" s="109" t="s">
        <v>58</v>
      </c>
      <c r="H1626" s="109" t="s">
        <v>544</v>
      </c>
      <c r="I1626" s="109" t="s">
        <v>9</v>
      </c>
      <c r="J1626" s="109" t="s">
        <v>1</v>
      </c>
      <c r="K1626" s="110">
        <v>13826.08</v>
      </c>
    </row>
    <row r="1627" spans="5:11" x14ac:dyDescent="0.25">
      <c r="E1627" s="107">
        <v>2007</v>
      </c>
      <c r="F1627" s="107" t="s">
        <v>295</v>
      </c>
      <c r="G1627" s="107" t="s">
        <v>59</v>
      </c>
      <c r="H1627" s="107" t="s">
        <v>540</v>
      </c>
      <c r="I1627" s="107" t="s">
        <v>60</v>
      </c>
      <c r="J1627" s="107" t="s">
        <v>1</v>
      </c>
      <c r="K1627" s="108">
        <v>401.286</v>
      </c>
    </row>
    <row r="1628" spans="5:11" x14ac:dyDescent="0.25">
      <c r="E1628" s="109">
        <v>2007</v>
      </c>
      <c r="F1628" s="109" t="s">
        <v>295</v>
      </c>
      <c r="G1628" s="109" t="s">
        <v>59</v>
      </c>
      <c r="H1628" s="109" t="s">
        <v>540</v>
      </c>
      <c r="I1628" s="109" t="s">
        <v>60</v>
      </c>
      <c r="J1628" s="109" t="s">
        <v>554</v>
      </c>
      <c r="K1628" s="110">
        <v>622.32399999999996</v>
      </c>
    </row>
    <row r="1629" spans="5:11" x14ac:dyDescent="0.25">
      <c r="E1629" s="107">
        <v>2007</v>
      </c>
      <c r="F1629" s="107" t="s">
        <v>302</v>
      </c>
      <c r="G1629" s="107" t="s">
        <v>62</v>
      </c>
      <c r="H1629" s="107" t="s">
        <v>540</v>
      </c>
      <c r="I1629" s="107" t="s">
        <v>60</v>
      </c>
      <c r="J1629" s="107" t="s">
        <v>1</v>
      </c>
      <c r="K1629" s="108">
        <v>1081.1179999999999</v>
      </c>
    </row>
    <row r="1630" spans="5:11" x14ac:dyDescent="0.25">
      <c r="E1630" s="109">
        <v>2007</v>
      </c>
      <c r="F1630" s="109" t="s">
        <v>304</v>
      </c>
      <c r="G1630" s="109" t="s">
        <v>63</v>
      </c>
      <c r="H1630" s="109" t="s">
        <v>12</v>
      </c>
      <c r="I1630" s="109" t="s">
        <v>12</v>
      </c>
      <c r="J1630" s="109" t="s">
        <v>1</v>
      </c>
      <c r="K1630" s="110">
        <v>1258.9480000000001</v>
      </c>
    </row>
    <row r="1631" spans="5:11" x14ac:dyDescent="0.25">
      <c r="E1631" s="107">
        <v>2008</v>
      </c>
      <c r="F1631" s="107" t="s">
        <v>280</v>
      </c>
      <c r="G1631" s="107" t="s">
        <v>281</v>
      </c>
      <c r="H1631" s="107" t="s">
        <v>540</v>
      </c>
      <c r="I1631" s="107" t="s">
        <v>33</v>
      </c>
      <c r="J1631" s="107" t="s">
        <v>1</v>
      </c>
      <c r="K1631" s="108">
        <v>1507.19</v>
      </c>
    </row>
    <row r="1632" spans="5:11" x14ac:dyDescent="0.25">
      <c r="E1632" s="109">
        <v>2008</v>
      </c>
      <c r="F1632" s="109" t="s">
        <v>187</v>
      </c>
      <c r="G1632" s="109" t="s">
        <v>8</v>
      </c>
      <c r="H1632" s="109" t="s">
        <v>544</v>
      </c>
      <c r="I1632" s="109" t="s">
        <v>9</v>
      </c>
      <c r="J1632" s="109" t="s">
        <v>554</v>
      </c>
      <c r="K1632" s="110">
        <v>2406.7199999999998</v>
      </c>
    </row>
    <row r="1633" spans="5:11" x14ac:dyDescent="0.25">
      <c r="E1633" s="107">
        <v>2008</v>
      </c>
      <c r="F1633" s="107" t="s">
        <v>192</v>
      </c>
      <c r="G1633" s="107" t="s">
        <v>14</v>
      </c>
      <c r="H1633" s="107" t="s">
        <v>540</v>
      </c>
      <c r="I1633" s="107" t="s">
        <v>925</v>
      </c>
      <c r="J1633" s="107" t="s">
        <v>1</v>
      </c>
      <c r="K1633" s="108">
        <v>393.33300000000003</v>
      </c>
    </row>
    <row r="1634" spans="5:11" x14ac:dyDescent="0.25">
      <c r="E1634" s="109">
        <v>2008</v>
      </c>
      <c r="F1634" s="109" t="s">
        <v>192</v>
      </c>
      <c r="G1634" s="109" t="s">
        <v>14</v>
      </c>
      <c r="H1634" s="109" t="s">
        <v>540</v>
      </c>
      <c r="I1634" s="109" t="s">
        <v>925</v>
      </c>
      <c r="J1634" s="109" t="s">
        <v>1</v>
      </c>
      <c r="K1634" s="110">
        <v>567.73400000000004</v>
      </c>
    </row>
    <row r="1635" spans="5:11" x14ac:dyDescent="0.25">
      <c r="E1635" s="107">
        <v>2008</v>
      </c>
      <c r="F1635" s="107" t="s">
        <v>192</v>
      </c>
      <c r="G1635" s="107" t="s">
        <v>14</v>
      </c>
      <c r="H1635" s="107" t="s">
        <v>540</v>
      </c>
      <c r="I1635" s="107" t="s">
        <v>925</v>
      </c>
      <c r="J1635" s="107" t="s">
        <v>725</v>
      </c>
      <c r="K1635" s="108">
        <v>393.33300000000003</v>
      </c>
    </row>
    <row r="1636" spans="5:11" x14ac:dyDescent="0.25">
      <c r="E1636" s="109">
        <v>2008</v>
      </c>
      <c r="F1636" s="109" t="s">
        <v>195</v>
      </c>
      <c r="G1636" s="109" t="s">
        <v>15</v>
      </c>
      <c r="H1636" s="109" t="s">
        <v>540</v>
      </c>
      <c r="I1636" s="109" t="s">
        <v>16</v>
      </c>
      <c r="J1636" s="109" t="s">
        <v>1</v>
      </c>
      <c r="K1636" s="110">
        <v>10290.244000000001</v>
      </c>
    </row>
    <row r="1637" spans="5:11" x14ac:dyDescent="0.25">
      <c r="E1637" s="107">
        <v>2008</v>
      </c>
      <c r="F1637" s="107" t="s">
        <v>200</v>
      </c>
      <c r="G1637" s="107" t="s">
        <v>18</v>
      </c>
      <c r="H1637" s="107" t="s">
        <v>542</v>
      </c>
      <c r="I1637" s="107" t="s">
        <v>16</v>
      </c>
      <c r="J1637" s="107" t="s">
        <v>725</v>
      </c>
      <c r="K1637" s="108">
        <v>399</v>
      </c>
    </row>
    <row r="1638" spans="5:11" x14ac:dyDescent="0.25">
      <c r="E1638" s="109">
        <v>2008</v>
      </c>
      <c r="F1638" s="109" t="s">
        <v>202</v>
      </c>
      <c r="G1638" s="109" t="s">
        <v>19</v>
      </c>
      <c r="H1638" s="109" t="s">
        <v>544</v>
      </c>
      <c r="I1638" s="109" t="s">
        <v>17</v>
      </c>
      <c r="J1638" s="109" t="s">
        <v>1</v>
      </c>
      <c r="K1638" s="110">
        <v>10884.981</v>
      </c>
    </row>
    <row r="1639" spans="5:11" x14ac:dyDescent="0.25">
      <c r="E1639" s="107">
        <v>2008</v>
      </c>
      <c r="F1639" s="107" t="s">
        <v>209</v>
      </c>
      <c r="G1639" s="107" t="s">
        <v>22</v>
      </c>
      <c r="H1639" s="107" t="s">
        <v>544</v>
      </c>
      <c r="I1639" s="107" t="s">
        <v>9</v>
      </c>
      <c r="J1639" s="107" t="s">
        <v>1</v>
      </c>
      <c r="K1639" s="108">
        <v>189.72300000000001</v>
      </c>
    </row>
    <row r="1640" spans="5:11" x14ac:dyDescent="0.25">
      <c r="E1640" s="109">
        <v>2008</v>
      </c>
      <c r="F1640" s="109" t="s">
        <v>209</v>
      </c>
      <c r="G1640" s="109" t="s">
        <v>22</v>
      </c>
      <c r="H1640" s="109" t="s">
        <v>544</v>
      </c>
      <c r="I1640" s="109" t="s">
        <v>9</v>
      </c>
      <c r="J1640" s="109" t="s">
        <v>554</v>
      </c>
      <c r="K1640" s="110">
        <v>788.44500000000005</v>
      </c>
    </row>
    <row r="1641" spans="5:11" x14ac:dyDescent="0.25">
      <c r="E1641" s="107">
        <v>2006</v>
      </c>
      <c r="F1641" s="107" t="s">
        <v>295</v>
      </c>
      <c r="G1641" s="107" t="s">
        <v>59</v>
      </c>
      <c r="H1641" s="107" t="s">
        <v>540</v>
      </c>
      <c r="I1641" s="107" t="s">
        <v>60</v>
      </c>
      <c r="J1641" s="107" t="s">
        <v>1</v>
      </c>
      <c r="K1641" s="108">
        <v>446.05700000000002</v>
      </c>
    </row>
    <row r="1642" spans="5:11" x14ac:dyDescent="0.25">
      <c r="E1642" s="109">
        <v>2006</v>
      </c>
      <c r="F1642" s="109" t="s">
        <v>295</v>
      </c>
      <c r="G1642" s="109" t="s">
        <v>59</v>
      </c>
      <c r="H1642" s="109" t="s">
        <v>540</v>
      </c>
      <c r="I1642" s="109" t="s">
        <v>60</v>
      </c>
      <c r="J1642" s="109" t="s">
        <v>554</v>
      </c>
      <c r="K1642" s="110">
        <v>446.05700000000002</v>
      </c>
    </row>
    <row r="1643" spans="5:11" x14ac:dyDescent="0.25">
      <c r="E1643" s="107">
        <v>2006</v>
      </c>
      <c r="F1643" s="107" t="s">
        <v>304</v>
      </c>
      <c r="G1643" s="107" t="s">
        <v>63</v>
      </c>
      <c r="H1643" s="107" t="s">
        <v>12</v>
      </c>
      <c r="I1643" s="107" t="s">
        <v>12</v>
      </c>
      <c r="J1643" s="107" t="s">
        <v>1</v>
      </c>
      <c r="K1643" s="108">
        <v>814.48599999999999</v>
      </c>
    </row>
    <row r="1644" spans="5:11" x14ac:dyDescent="0.25">
      <c r="E1644" s="109">
        <v>2007</v>
      </c>
      <c r="F1644" s="109" t="s">
        <v>283</v>
      </c>
      <c r="G1644" s="109" t="s">
        <v>284</v>
      </c>
      <c r="H1644" s="109" t="s">
        <v>540</v>
      </c>
      <c r="I1644" s="109" t="s">
        <v>33</v>
      </c>
      <c r="J1644" s="109" t="s">
        <v>1</v>
      </c>
      <c r="K1644" s="110">
        <v>9189.0889999999908</v>
      </c>
    </row>
    <row r="1645" spans="5:11" x14ac:dyDescent="0.25">
      <c r="E1645" s="107">
        <v>2007</v>
      </c>
      <c r="F1645" s="107" t="s">
        <v>190</v>
      </c>
      <c r="G1645" s="107" t="s">
        <v>11</v>
      </c>
      <c r="H1645" s="107" t="s">
        <v>12</v>
      </c>
      <c r="I1645" s="107" t="s">
        <v>12</v>
      </c>
      <c r="J1645" s="107" t="s">
        <v>554</v>
      </c>
      <c r="K1645" s="108">
        <v>9704.0229999999901</v>
      </c>
    </row>
    <row r="1646" spans="5:11" x14ac:dyDescent="0.25">
      <c r="E1646" s="109">
        <v>2007</v>
      </c>
      <c r="F1646" s="109" t="s">
        <v>195</v>
      </c>
      <c r="G1646" s="109" t="s">
        <v>15</v>
      </c>
      <c r="H1646" s="109" t="s">
        <v>540</v>
      </c>
      <c r="I1646" s="109" t="s">
        <v>16</v>
      </c>
      <c r="J1646" s="109" t="s">
        <v>1</v>
      </c>
      <c r="K1646" s="110">
        <v>10060.592000000001</v>
      </c>
    </row>
    <row r="1647" spans="5:11" x14ac:dyDescent="0.25">
      <c r="E1647" s="107">
        <v>2007</v>
      </c>
      <c r="F1647" s="107" t="s">
        <v>200</v>
      </c>
      <c r="G1647" s="107" t="s">
        <v>18</v>
      </c>
      <c r="H1647" s="107" t="s">
        <v>542</v>
      </c>
      <c r="I1647" s="107" t="s">
        <v>16</v>
      </c>
      <c r="J1647" s="107" t="s">
        <v>1</v>
      </c>
      <c r="K1647" s="108">
        <v>506</v>
      </c>
    </row>
    <row r="1648" spans="5:11" x14ac:dyDescent="0.25">
      <c r="E1648" s="109">
        <v>2007</v>
      </c>
      <c r="F1648" s="109" t="s">
        <v>197</v>
      </c>
      <c r="G1648" s="109" t="s">
        <v>198</v>
      </c>
      <c r="H1648" s="109" t="s">
        <v>544</v>
      </c>
      <c r="I1648" s="109" t="s">
        <v>17</v>
      </c>
      <c r="J1648" s="109" t="s">
        <v>554</v>
      </c>
      <c r="K1648" s="110">
        <v>1439.769</v>
      </c>
    </row>
    <row r="1649" spans="5:11" x14ac:dyDescent="0.25">
      <c r="E1649" s="107">
        <v>2007</v>
      </c>
      <c r="F1649" s="107" t="s">
        <v>213</v>
      </c>
      <c r="G1649" s="107" t="s">
        <v>25</v>
      </c>
      <c r="H1649" s="107" t="s">
        <v>542</v>
      </c>
      <c r="I1649" s="107" t="s">
        <v>26</v>
      </c>
      <c r="J1649" s="107" t="s">
        <v>1</v>
      </c>
      <c r="K1649" s="108">
        <v>335.36200000000002</v>
      </c>
    </row>
    <row r="1650" spans="5:11" x14ac:dyDescent="0.25">
      <c r="E1650" s="109">
        <v>2007</v>
      </c>
      <c r="F1650" s="109" t="s">
        <v>218</v>
      </c>
      <c r="G1650" s="109" t="s">
        <v>28</v>
      </c>
      <c r="H1650" s="109" t="s">
        <v>544</v>
      </c>
      <c r="I1650" s="109" t="s">
        <v>9</v>
      </c>
      <c r="J1650" s="109" t="s">
        <v>1</v>
      </c>
      <c r="K1650" s="110">
        <v>5431.6629999999896</v>
      </c>
    </row>
    <row r="1651" spans="5:11" x14ac:dyDescent="0.25">
      <c r="E1651" s="107">
        <v>2007</v>
      </c>
      <c r="F1651" s="107" t="s">
        <v>220</v>
      </c>
      <c r="G1651" s="107" t="s">
        <v>29</v>
      </c>
      <c r="H1651" s="107" t="s">
        <v>540</v>
      </c>
      <c r="I1651" s="107" t="s">
        <v>30</v>
      </c>
      <c r="J1651" s="107" t="s">
        <v>725</v>
      </c>
      <c r="K1651" s="108">
        <v>1100.8630000000001</v>
      </c>
    </row>
    <row r="1652" spans="5:11" x14ac:dyDescent="0.25">
      <c r="E1652" s="109">
        <v>2007</v>
      </c>
      <c r="F1652" s="109" t="s">
        <v>224</v>
      </c>
      <c r="G1652" s="109" t="s">
        <v>32</v>
      </c>
      <c r="H1652" s="109" t="s">
        <v>540</v>
      </c>
      <c r="I1652" s="109" t="s">
        <v>33</v>
      </c>
      <c r="J1652" s="109" t="s">
        <v>554</v>
      </c>
      <c r="K1652" s="110">
        <v>1698.568</v>
      </c>
    </row>
    <row r="1653" spans="5:11" x14ac:dyDescent="0.25">
      <c r="E1653" s="107">
        <v>2007</v>
      </c>
      <c r="F1653" s="107" t="s">
        <v>224</v>
      </c>
      <c r="G1653" s="107" t="s">
        <v>32</v>
      </c>
      <c r="H1653" s="107" t="s">
        <v>540</v>
      </c>
      <c r="I1653" s="107" t="s">
        <v>33</v>
      </c>
      <c r="J1653" s="107" t="s">
        <v>725</v>
      </c>
      <c r="K1653" s="108">
        <v>582.34100000000001</v>
      </c>
    </row>
    <row r="1654" spans="5:11" x14ac:dyDescent="0.25">
      <c r="E1654" s="109">
        <v>2007</v>
      </c>
      <c r="F1654" s="109" t="s">
        <v>245</v>
      </c>
      <c r="G1654" s="109" t="s">
        <v>39</v>
      </c>
      <c r="H1654" s="109" t="s">
        <v>12</v>
      </c>
      <c r="I1654" s="109" t="s">
        <v>12</v>
      </c>
      <c r="J1654" s="109" t="s">
        <v>725</v>
      </c>
      <c r="K1654" s="110">
        <v>2573.6669999999999</v>
      </c>
    </row>
    <row r="1655" spans="5:11" x14ac:dyDescent="0.25">
      <c r="E1655" s="107">
        <v>2007</v>
      </c>
      <c r="F1655" s="107" t="s">
        <v>254</v>
      </c>
      <c r="G1655" s="107" t="s">
        <v>42</v>
      </c>
      <c r="H1655" s="107" t="s">
        <v>12</v>
      </c>
      <c r="I1655" s="107" t="s">
        <v>12</v>
      </c>
      <c r="J1655" s="107" t="s">
        <v>1</v>
      </c>
      <c r="K1655" s="108">
        <v>98.281000000000006</v>
      </c>
    </row>
    <row r="1656" spans="5:11" x14ac:dyDescent="0.25">
      <c r="E1656" s="109">
        <v>2007</v>
      </c>
      <c r="F1656" s="109" t="s">
        <v>252</v>
      </c>
      <c r="G1656" s="109" t="s">
        <v>41</v>
      </c>
      <c r="H1656" s="109" t="s">
        <v>540</v>
      </c>
      <c r="I1656" s="109" t="s">
        <v>21</v>
      </c>
      <c r="J1656" s="109" t="s">
        <v>554</v>
      </c>
      <c r="K1656" s="110">
        <v>44371.156000000097</v>
      </c>
    </row>
    <row r="1657" spans="5:11" x14ac:dyDescent="0.25">
      <c r="E1657" s="107">
        <v>2007</v>
      </c>
      <c r="F1657" s="107" t="s">
        <v>256</v>
      </c>
      <c r="G1657" s="107" t="s">
        <v>43</v>
      </c>
      <c r="H1657" s="107" t="s">
        <v>540</v>
      </c>
      <c r="I1657" s="107" t="s">
        <v>27</v>
      </c>
      <c r="J1657" s="107" t="s">
        <v>1</v>
      </c>
      <c r="K1657" s="108">
        <v>4605.1459999999997</v>
      </c>
    </row>
    <row r="1658" spans="5:11" x14ac:dyDescent="0.25">
      <c r="E1658" s="109">
        <v>2007</v>
      </c>
      <c r="F1658" s="109" t="s">
        <v>256</v>
      </c>
      <c r="G1658" s="109" t="s">
        <v>43</v>
      </c>
      <c r="H1658" s="109" t="s">
        <v>540</v>
      </c>
      <c r="I1658" s="109" t="s">
        <v>27</v>
      </c>
      <c r="J1658" s="109" t="s">
        <v>554</v>
      </c>
      <c r="K1658" s="110">
        <v>3473.6529999999998</v>
      </c>
    </row>
    <row r="1659" spans="5:11" x14ac:dyDescent="0.25">
      <c r="E1659" s="107">
        <v>2007</v>
      </c>
      <c r="F1659" s="107" t="s">
        <v>262</v>
      </c>
      <c r="G1659" s="107" t="s">
        <v>46</v>
      </c>
      <c r="H1659" s="107" t="s">
        <v>540</v>
      </c>
      <c r="I1659" s="107" t="s">
        <v>47</v>
      </c>
      <c r="J1659" s="107" t="s">
        <v>1</v>
      </c>
      <c r="K1659" s="108">
        <v>683.68899999999996</v>
      </c>
    </row>
    <row r="1660" spans="5:11" x14ac:dyDescent="0.25">
      <c r="E1660" s="109">
        <v>2007</v>
      </c>
      <c r="F1660" s="109" t="s">
        <v>272</v>
      </c>
      <c r="G1660" s="109" t="s">
        <v>52</v>
      </c>
      <c r="H1660" s="109" t="s">
        <v>540</v>
      </c>
      <c r="I1660" s="109" t="s">
        <v>30</v>
      </c>
      <c r="J1660" s="109" t="s">
        <v>554</v>
      </c>
      <c r="K1660" s="110">
        <v>779.798</v>
      </c>
    </row>
    <row r="1661" spans="5:11" x14ac:dyDescent="0.25">
      <c r="E1661" s="107">
        <v>2007</v>
      </c>
      <c r="F1661" s="107" t="s">
        <v>290</v>
      </c>
      <c r="G1661" s="107" t="s">
        <v>291</v>
      </c>
      <c r="H1661" s="107" t="s">
        <v>544</v>
      </c>
      <c r="I1661" s="107" t="s">
        <v>17</v>
      </c>
      <c r="J1661" s="107" t="s">
        <v>1</v>
      </c>
      <c r="K1661" s="108">
        <v>584.28</v>
      </c>
    </row>
    <row r="1662" spans="5:11" x14ac:dyDescent="0.25">
      <c r="E1662" s="109">
        <v>2007</v>
      </c>
      <c r="F1662" s="109" t="s">
        <v>293</v>
      </c>
      <c r="G1662" s="109" t="s">
        <v>58</v>
      </c>
      <c r="H1662" s="109" t="s">
        <v>544</v>
      </c>
      <c r="I1662" s="109" t="s">
        <v>9</v>
      </c>
      <c r="J1662" s="109" t="s">
        <v>554</v>
      </c>
      <c r="K1662" s="110">
        <v>2746.6979999999999</v>
      </c>
    </row>
    <row r="1663" spans="5:11" x14ac:dyDescent="0.25">
      <c r="E1663" s="107">
        <v>2007</v>
      </c>
      <c r="F1663" s="107" t="s">
        <v>297</v>
      </c>
      <c r="G1663" s="107" t="s">
        <v>61</v>
      </c>
      <c r="H1663" s="107" t="s">
        <v>542</v>
      </c>
      <c r="I1663" s="107" t="s">
        <v>16</v>
      </c>
      <c r="J1663" s="107" t="s">
        <v>1</v>
      </c>
      <c r="K1663" s="108">
        <v>161.60599999999999</v>
      </c>
    </row>
    <row r="1664" spans="5:11" x14ac:dyDescent="0.25">
      <c r="E1664" s="109">
        <v>2007</v>
      </c>
      <c r="F1664" s="109" t="s">
        <v>297</v>
      </c>
      <c r="G1664" s="109" t="s">
        <v>61</v>
      </c>
      <c r="H1664" s="109" t="s">
        <v>542</v>
      </c>
      <c r="I1664" s="109" t="s">
        <v>16</v>
      </c>
      <c r="J1664" s="109" t="s">
        <v>725</v>
      </c>
      <c r="K1664" s="110">
        <v>161.60599999999999</v>
      </c>
    </row>
    <row r="1665" spans="5:11" x14ac:dyDescent="0.25">
      <c r="E1665" s="107">
        <v>2007</v>
      </c>
      <c r="F1665" s="107" t="s">
        <v>302</v>
      </c>
      <c r="G1665" s="107" t="s">
        <v>62</v>
      </c>
      <c r="H1665" s="107" t="s">
        <v>540</v>
      </c>
      <c r="I1665" s="107" t="s">
        <v>60</v>
      </c>
      <c r="J1665" s="107" t="s">
        <v>554</v>
      </c>
      <c r="K1665" s="108">
        <v>3532.2260000000001</v>
      </c>
    </row>
    <row r="1666" spans="5:11" x14ac:dyDescent="0.25">
      <c r="E1666" s="109">
        <v>2008</v>
      </c>
      <c r="F1666" s="109" t="s">
        <v>283</v>
      </c>
      <c r="G1666" s="109" t="s">
        <v>284</v>
      </c>
      <c r="H1666" s="109" t="s">
        <v>540</v>
      </c>
      <c r="I1666" s="109" t="s">
        <v>33</v>
      </c>
      <c r="J1666" s="109" t="s">
        <v>1</v>
      </c>
      <c r="K1666" s="110">
        <v>9089.9639999999908</v>
      </c>
    </row>
    <row r="1667" spans="5:11" x14ac:dyDescent="0.25">
      <c r="E1667" s="107">
        <v>2008</v>
      </c>
      <c r="F1667" s="107" t="s">
        <v>190</v>
      </c>
      <c r="G1667" s="107" t="s">
        <v>11</v>
      </c>
      <c r="H1667" s="107" t="s">
        <v>12</v>
      </c>
      <c r="I1667" s="107" t="s">
        <v>12</v>
      </c>
      <c r="J1667" s="107" t="s">
        <v>1</v>
      </c>
      <c r="K1667" s="108">
        <v>9143.07600000001</v>
      </c>
    </row>
    <row r="1668" spans="5:11" x14ac:dyDescent="0.25">
      <c r="E1668" s="109">
        <v>2008</v>
      </c>
      <c r="F1668" s="109" t="s">
        <v>190</v>
      </c>
      <c r="G1668" s="109" t="s">
        <v>11</v>
      </c>
      <c r="H1668" s="109" t="s">
        <v>12</v>
      </c>
      <c r="I1668" s="109" t="s">
        <v>12</v>
      </c>
      <c r="J1668" s="109" t="s">
        <v>554</v>
      </c>
      <c r="K1668" s="110">
        <v>9143.0759999999991</v>
      </c>
    </row>
    <row r="1669" spans="5:11" x14ac:dyDescent="0.25">
      <c r="E1669" s="107">
        <v>2008</v>
      </c>
      <c r="F1669" s="107" t="s">
        <v>204</v>
      </c>
      <c r="G1669" s="107" t="s">
        <v>205</v>
      </c>
      <c r="H1669" s="107" t="s">
        <v>544</v>
      </c>
      <c r="I1669" s="107" t="s">
        <v>9</v>
      </c>
      <c r="J1669" s="107" t="s">
        <v>554</v>
      </c>
      <c r="K1669" s="108">
        <v>1173.797</v>
      </c>
    </row>
    <row r="1670" spans="5:11" x14ac:dyDescent="0.25">
      <c r="E1670" s="109">
        <v>2008</v>
      </c>
      <c r="F1670" s="109" t="s">
        <v>207</v>
      </c>
      <c r="G1670" s="109" t="s">
        <v>20</v>
      </c>
      <c r="H1670" s="109" t="s">
        <v>540</v>
      </c>
      <c r="I1670" s="109" t="s">
        <v>21</v>
      </c>
      <c r="J1670" s="109" t="s">
        <v>1</v>
      </c>
      <c r="K1670" s="110">
        <v>15017.351000000001</v>
      </c>
    </row>
    <row r="1671" spans="5:11" x14ac:dyDescent="0.25">
      <c r="E1671" s="107">
        <v>2008</v>
      </c>
      <c r="F1671" s="107" t="s">
        <v>213</v>
      </c>
      <c r="G1671" s="107" t="s">
        <v>25</v>
      </c>
      <c r="H1671" s="107" t="s">
        <v>542</v>
      </c>
      <c r="I1671" s="107" t="s">
        <v>26</v>
      </c>
      <c r="J1671" s="107" t="s">
        <v>1</v>
      </c>
      <c r="K1671" s="108">
        <v>322.74799999999999</v>
      </c>
    </row>
    <row r="1672" spans="5:11" x14ac:dyDescent="0.25">
      <c r="E1672" s="109">
        <v>2008</v>
      </c>
      <c r="F1672" s="109" t="s">
        <v>213</v>
      </c>
      <c r="G1672" s="109" t="s">
        <v>25</v>
      </c>
      <c r="H1672" s="109" t="s">
        <v>542</v>
      </c>
      <c r="I1672" s="109" t="s">
        <v>26</v>
      </c>
      <c r="J1672" s="109" t="s">
        <v>725</v>
      </c>
      <c r="K1672" s="110">
        <v>237.16900000000001</v>
      </c>
    </row>
    <row r="1673" spans="5:11" x14ac:dyDescent="0.25">
      <c r="E1673" s="107">
        <v>2008</v>
      </c>
      <c r="F1673" s="107" t="s">
        <v>218</v>
      </c>
      <c r="G1673" s="107" t="s">
        <v>28</v>
      </c>
      <c r="H1673" s="107" t="s">
        <v>544</v>
      </c>
      <c r="I1673" s="107" t="s">
        <v>9</v>
      </c>
      <c r="J1673" s="107" t="s">
        <v>1</v>
      </c>
      <c r="K1673" s="108">
        <v>4855.53599999998</v>
      </c>
    </row>
    <row r="1674" spans="5:11" x14ac:dyDescent="0.25">
      <c r="E1674" s="109">
        <v>2008</v>
      </c>
      <c r="F1674" s="109" t="s">
        <v>224</v>
      </c>
      <c r="G1674" s="109" t="s">
        <v>32</v>
      </c>
      <c r="H1674" s="109" t="s">
        <v>540</v>
      </c>
      <c r="I1674" s="109" t="s">
        <v>33</v>
      </c>
      <c r="J1674" s="109" t="s">
        <v>554</v>
      </c>
      <c r="K1674" s="110">
        <v>1639.058</v>
      </c>
    </row>
    <row r="1675" spans="5:11" x14ac:dyDescent="0.25">
      <c r="E1675" s="107">
        <v>2008</v>
      </c>
      <c r="F1675" s="107" t="s">
        <v>238</v>
      </c>
      <c r="G1675" s="107" t="s">
        <v>239</v>
      </c>
      <c r="H1675" s="107" t="s">
        <v>540</v>
      </c>
      <c r="I1675" s="107" t="s">
        <v>33</v>
      </c>
      <c r="J1675" s="107" t="s">
        <v>1</v>
      </c>
      <c r="K1675" s="108">
        <v>2883.884</v>
      </c>
    </row>
    <row r="1676" spans="5:11" x14ac:dyDescent="0.25">
      <c r="E1676" s="109">
        <v>2008</v>
      </c>
      <c r="F1676" s="109" t="s">
        <v>238</v>
      </c>
      <c r="G1676" s="109" t="s">
        <v>239</v>
      </c>
      <c r="H1676" s="109" t="s">
        <v>540</v>
      </c>
      <c r="I1676" s="109" t="s">
        <v>33</v>
      </c>
      <c r="J1676" s="109" t="s">
        <v>725</v>
      </c>
      <c r="K1676" s="110">
        <v>2883.884</v>
      </c>
    </row>
    <row r="1677" spans="5:11" x14ac:dyDescent="0.25">
      <c r="E1677" s="107">
        <v>2008</v>
      </c>
      <c r="F1677" s="107" t="s">
        <v>228</v>
      </c>
      <c r="G1677" s="107" t="s">
        <v>229</v>
      </c>
      <c r="H1677" s="107" t="s">
        <v>540</v>
      </c>
      <c r="I1677" s="107" t="s">
        <v>33</v>
      </c>
      <c r="J1677" s="107" t="s">
        <v>554</v>
      </c>
      <c r="K1677" s="108">
        <v>49876.608000000102</v>
      </c>
    </row>
    <row r="1678" spans="5:11" x14ac:dyDescent="0.25">
      <c r="E1678" s="109">
        <v>2008</v>
      </c>
      <c r="F1678" s="109" t="s">
        <v>266</v>
      </c>
      <c r="G1678" s="109" t="s">
        <v>49</v>
      </c>
      <c r="H1678" s="109" t="s">
        <v>544</v>
      </c>
      <c r="I1678" s="109" t="s">
        <v>9</v>
      </c>
      <c r="J1678" s="109" t="s">
        <v>554</v>
      </c>
      <c r="K1678" s="110">
        <v>775.80700000000002</v>
      </c>
    </row>
    <row r="1679" spans="5:11" x14ac:dyDescent="0.25">
      <c r="E1679" s="107">
        <v>2008</v>
      </c>
      <c r="F1679" s="107" t="s">
        <v>245</v>
      </c>
      <c r="G1679" s="107" t="s">
        <v>39</v>
      </c>
      <c r="H1679" s="107" t="s">
        <v>12</v>
      </c>
      <c r="I1679" s="107" t="s">
        <v>12</v>
      </c>
      <c r="J1679" s="107" t="s">
        <v>1</v>
      </c>
      <c r="K1679" s="108">
        <v>2749.0129999999999</v>
      </c>
    </row>
    <row r="1680" spans="5:11" x14ac:dyDescent="0.25">
      <c r="E1680" s="109">
        <v>2008</v>
      </c>
      <c r="F1680" s="109" t="s">
        <v>247</v>
      </c>
      <c r="G1680" s="109" t="s">
        <v>40</v>
      </c>
      <c r="H1680" s="109" t="s">
        <v>540</v>
      </c>
      <c r="I1680" s="109" t="s">
        <v>27</v>
      </c>
      <c r="J1680" s="109" t="s">
        <v>1</v>
      </c>
      <c r="K1680" s="110">
        <v>8239.8470000000107</v>
      </c>
    </row>
    <row r="1681" spans="5:11" x14ac:dyDescent="0.25">
      <c r="E1681" s="107">
        <v>2008</v>
      </c>
      <c r="F1681" s="107" t="s">
        <v>247</v>
      </c>
      <c r="G1681" s="107" t="s">
        <v>40</v>
      </c>
      <c r="H1681" s="107" t="s">
        <v>540</v>
      </c>
      <c r="I1681" s="107" t="s">
        <v>27</v>
      </c>
      <c r="J1681" s="107" t="s">
        <v>554</v>
      </c>
      <c r="K1681" s="108">
        <v>23964.309000000001</v>
      </c>
    </row>
    <row r="1682" spans="5:11" x14ac:dyDescent="0.25">
      <c r="E1682" s="109">
        <v>2008</v>
      </c>
      <c r="F1682" s="109" t="s">
        <v>247</v>
      </c>
      <c r="G1682" s="109" t="s">
        <v>40</v>
      </c>
      <c r="H1682" s="109" t="s">
        <v>540</v>
      </c>
      <c r="I1682" s="109" t="s">
        <v>27</v>
      </c>
      <c r="J1682" s="109" t="s">
        <v>725</v>
      </c>
      <c r="K1682" s="110">
        <v>8239.8470000000198</v>
      </c>
    </row>
    <row r="1683" spans="5:11" x14ac:dyDescent="0.25">
      <c r="E1683" s="107">
        <v>2008</v>
      </c>
      <c r="F1683" s="107" t="s">
        <v>260</v>
      </c>
      <c r="G1683" s="107" t="s">
        <v>45</v>
      </c>
      <c r="H1683" s="107" t="s">
        <v>542</v>
      </c>
      <c r="I1683" s="107" t="s">
        <v>26</v>
      </c>
      <c r="J1683" s="107" t="s">
        <v>554</v>
      </c>
      <c r="K1683" s="108">
        <v>20448.538</v>
      </c>
    </row>
    <row r="1684" spans="5:11" x14ac:dyDescent="0.25">
      <c r="E1684" s="109">
        <v>2008</v>
      </c>
      <c r="F1684" s="109" t="s">
        <v>299</v>
      </c>
      <c r="G1684" s="109" t="s">
        <v>300</v>
      </c>
      <c r="H1684" s="109" t="s">
        <v>540</v>
      </c>
      <c r="I1684" s="109" t="s">
        <v>60</v>
      </c>
      <c r="J1684" s="109" t="s">
        <v>1</v>
      </c>
      <c r="K1684" s="110">
        <v>17080.517</v>
      </c>
    </row>
    <row r="1685" spans="5:11" x14ac:dyDescent="0.25">
      <c r="E1685" s="107">
        <v>2008</v>
      </c>
      <c r="F1685" s="107" t="s">
        <v>256</v>
      </c>
      <c r="G1685" s="107" t="s">
        <v>43</v>
      </c>
      <c r="H1685" s="107" t="s">
        <v>540</v>
      </c>
      <c r="I1685" s="107" t="s">
        <v>27</v>
      </c>
      <c r="J1685" s="107" t="s">
        <v>1</v>
      </c>
      <c r="K1685" s="108">
        <v>3929.78999999999</v>
      </c>
    </row>
    <row r="1686" spans="5:11" x14ac:dyDescent="0.25">
      <c r="E1686" s="109">
        <v>2008</v>
      </c>
      <c r="F1686" s="109" t="s">
        <v>262</v>
      </c>
      <c r="G1686" s="109" t="s">
        <v>46</v>
      </c>
      <c r="H1686" s="109" t="s">
        <v>540</v>
      </c>
      <c r="I1686" s="109" t="s">
        <v>47</v>
      </c>
      <c r="J1686" s="109" t="s">
        <v>1</v>
      </c>
      <c r="K1686" s="110">
        <v>345.4</v>
      </c>
    </row>
    <row r="1687" spans="5:11" x14ac:dyDescent="0.25">
      <c r="E1687" s="107">
        <v>2008</v>
      </c>
      <c r="F1687" s="107" t="s">
        <v>262</v>
      </c>
      <c r="G1687" s="107" t="s">
        <v>46</v>
      </c>
      <c r="H1687" s="107" t="s">
        <v>540</v>
      </c>
      <c r="I1687" s="107" t="s">
        <v>47</v>
      </c>
      <c r="J1687" s="107" t="s">
        <v>725</v>
      </c>
      <c r="K1687" s="108">
        <v>345.4</v>
      </c>
    </row>
    <row r="1688" spans="5:11" x14ac:dyDescent="0.25">
      <c r="E1688" s="109">
        <v>2008</v>
      </c>
      <c r="F1688" s="109" t="s">
        <v>268</v>
      </c>
      <c r="G1688" s="109" t="s">
        <v>50</v>
      </c>
      <c r="H1688" s="109" t="s">
        <v>544</v>
      </c>
      <c r="I1688" s="109" t="s">
        <v>9</v>
      </c>
      <c r="J1688" s="109" t="s">
        <v>725</v>
      </c>
      <c r="K1688" s="110">
        <v>347.267</v>
      </c>
    </row>
    <row r="1689" spans="5:11" x14ac:dyDescent="0.25">
      <c r="E1689" s="107">
        <v>2008</v>
      </c>
      <c r="F1689" s="107" t="s">
        <v>276</v>
      </c>
      <c r="G1689" s="107" t="s">
        <v>54</v>
      </c>
      <c r="H1689" s="107" t="s">
        <v>540</v>
      </c>
      <c r="I1689" s="107" t="s">
        <v>47</v>
      </c>
      <c r="J1689" s="107" t="s">
        <v>1</v>
      </c>
      <c r="K1689" s="108">
        <v>1463.4269999999999</v>
      </c>
    </row>
    <row r="1690" spans="5:11" x14ac:dyDescent="0.25">
      <c r="E1690" s="109">
        <v>2008</v>
      </c>
      <c r="F1690" s="109" t="s">
        <v>278</v>
      </c>
      <c r="G1690" s="109" t="s">
        <v>55</v>
      </c>
      <c r="H1690" s="109" t="s">
        <v>540</v>
      </c>
      <c r="I1690" s="109" t="s">
        <v>21</v>
      </c>
      <c r="J1690" s="109" t="s">
        <v>554</v>
      </c>
      <c r="K1690" s="110">
        <v>1277.873</v>
      </c>
    </row>
    <row r="1691" spans="5:11" x14ac:dyDescent="0.25">
      <c r="E1691" s="107">
        <v>2008</v>
      </c>
      <c r="F1691" s="107" t="s">
        <v>288</v>
      </c>
      <c r="G1691" s="107" t="s">
        <v>57</v>
      </c>
      <c r="H1691" s="107" t="s">
        <v>540</v>
      </c>
      <c r="I1691" s="107" t="s">
        <v>47</v>
      </c>
      <c r="J1691" s="107" t="s">
        <v>1</v>
      </c>
      <c r="K1691" s="108">
        <v>15293.0739999999</v>
      </c>
    </row>
    <row r="1692" spans="5:11" x14ac:dyDescent="0.25">
      <c r="E1692" s="109">
        <v>2008</v>
      </c>
      <c r="F1692" s="109" t="s">
        <v>295</v>
      </c>
      <c r="G1692" s="109" t="s">
        <v>59</v>
      </c>
      <c r="H1692" s="109" t="s">
        <v>540</v>
      </c>
      <c r="I1692" s="109" t="s">
        <v>60</v>
      </c>
      <c r="J1692" s="109" t="s">
        <v>554</v>
      </c>
      <c r="K1692" s="110">
        <v>600.43499999999995</v>
      </c>
    </row>
    <row r="1693" spans="5:11" x14ac:dyDescent="0.25">
      <c r="E1693" s="107">
        <v>2008</v>
      </c>
      <c r="F1693" s="107" t="s">
        <v>297</v>
      </c>
      <c r="G1693" s="107" t="s">
        <v>61</v>
      </c>
      <c r="H1693" s="107" t="s">
        <v>542</v>
      </c>
      <c r="I1693" s="107" t="s">
        <v>16</v>
      </c>
      <c r="J1693" s="107" t="s">
        <v>725</v>
      </c>
      <c r="K1693" s="108">
        <v>173</v>
      </c>
    </row>
    <row r="1694" spans="5:11" x14ac:dyDescent="0.25">
      <c r="E1694" s="109">
        <v>2009</v>
      </c>
      <c r="F1694" s="109" t="s">
        <v>280</v>
      </c>
      <c r="G1694" s="109" t="s">
        <v>281</v>
      </c>
      <c r="H1694" s="109" t="s">
        <v>540</v>
      </c>
      <c r="I1694" s="109" t="s">
        <v>33</v>
      </c>
      <c r="J1694" s="109" t="s">
        <v>1</v>
      </c>
      <c r="K1694" s="110">
        <v>740.20399999999995</v>
      </c>
    </row>
    <row r="1695" spans="5:11" x14ac:dyDescent="0.25">
      <c r="E1695" s="107">
        <v>2009</v>
      </c>
      <c r="F1695" s="107" t="s">
        <v>187</v>
      </c>
      <c r="G1695" s="107" t="s">
        <v>8</v>
      </c>
      <c r="H1695" s="107" t="s">
        <v>544</v>
      </c>
      <c r="I1695" s="107" t="s">
        <v>9</v>
      </c>
      <c r="J1695" s="107" t="s">
        <v>1</v>
      </c>
      <c r="K1695" s="108">
        <v>2227.1559999999999</v>
      </c>
    </row>
    <row r="1696" spans="5:11" x14ac:dyDescent="0.25">
      <c r="E1696" s="109">
        <v>2009</v>
      </c>
      <c r="F1696" s="109" t="s">
        <v>195</v>
      </c>
      <c r="G1696" s="109" t="s">
        <v>15</v>
      </c>
      <c r="H1696" s="109" t="s">
        <v>540</v>
      </c>
      <c r="I1696" s="109" t="s">
        <v>16</v>
      </c>
      <c r="J1696" s="109" t="s">
        <v>554</v>
      </c>
      <c r="K1696" s="110">
        <v>7903.9889999999996</v>
      </c>
    </row>
    <row r="1697" spans="5:11" x14ac:dyDescent="0.25">
      <c r="E1697" s="107">
        <v>2009</v>
      </c>
      <c r="F1697" s="107" t="s">
        <v>200</v>
      </c>
      <c r="G1697" s="107" t="s">
        <v>18</v>
      </c>
      <c r="H1697" s="107" t="s">
        <v>542</v>
      </c>
      <c r="I1697" s="107" t="s">
        <v>16</v>
      </c>
      <c r="J1697" s="107" t="s">
        <v>1</v>
      </c>
      <c r="K1697" s="108">
        <v>313</v>
      </c>
    </row>
    <row r="1698" spans="5:11" x14ac:dyDescent="0.25">
      <c r="E1698" s="109">
        <v>2009</v>
      </c>
      <c r="F1698" s="109" t="s">
        <v>204</v>
      </c>
      <c r="G1698" s="109" t="s">
        <v>205</v>
      </c>
      <c r="H1698" s="109" t="s">
        <v>544</v>
      </c>
      <c r="I1698" s="109" t="s">
        <v>9</v>
      </c>
      <c r="J1698" s="109" t="s">
        <v>725</v>
      </c>
      <c r="K1698" s="110">
        <v>1564.6610000000001</v>
      </c>
    </row>
    <row r="1699" spans="5:11" x14ac:dyDescent="0.25">
      <c r="E1699" s="107">
        <v>2009</v>
      </c>
      <c r="F1699" s="107" t="s">
        <v>197</v>
      </c>
      <c r="G1699" s="107" t="s">
        <v>198</v>
      </c>
      <c r="H1699" s="107" t="s">
        <v>544</v>
      </c>
      <c r="I1699" s="107" t="s">
        <v>17</v>
      </c>
      <c r="J1699" s="107" t="s">
        <v>1</v>
      </c>
      <c r="K1699" s="108">
        <v>1448.4179999999999</v>
      </c>
    </row>
    <row r="1700" spans="5:11" x14ac:dyDescent="0.25">
      <c r="E1700" s="109">
        <v>2009</v>
      </c>
      <c r="F1700" s="109" t="s">
        <v>209</v>
      </c>
      <c r="G1700" s="109" t="s">
        <v>22</v>
      </c>
      <c r="H1700" s="109" t="s">
        <v>544</v>
      </c>
      <c r="I1700" s="109" t="s">
        <v>9</v>
      </c>
      <c r="J1700" s="109" t="s">
        <v>554</v>
      </c>
      <c r="K1700" s="110">
        <v>632.26700000000005</v>
      </c>
    </row>
    <row r="1701" spans="5:11" x14ac:dyDescent="0.25">
      <c r="E1701" s="107">
        <v>2009</v>
      </c>
      <c r="F1701" s="107" t="s">
        <v>209</v>
      </c>
      <c r="G1701" s="107" t="s">
        <v>22</v>
      </c>
      <c r="H1701" s="107" t="s">
        <v>544</v>
      </c>
      <c r="I1701" s="107" t="s">
        <v>9</v>
      </c>
      <c r="J1701" s="107" t="s">
        <v>725</v>
      </c>
      <c r="K1701" s="108">
        <v>177.67500000000001</v>
      </c>
    </row>
    <row r="1702" spans="5:11" x14ac:dyDescent="0.25">
      <c r="E1702" s="109">
        <v>2009</v>
      </c>
      <c r="F1702" s="109" t="s">
        <v>218</v>
      </c>
      <c r="G1702" s="109" t="s">
        <v>28</v>
      </c>
      <c r="H1702" s="109" t="s">
        <v>544</v>
      </c>
      <c r="I1702" s="109" t="s">
        <v>9</v>
      </c>
      <c r="J1702" s="109" t="s">
        <v>725</v>
      </c>
      <c r="K1702" s="110">
        <v>32381.294000000002</v>
      </c>
    </row>
    <row r="1703" spans="5:11" x14ac:dyDescent="0.25">
      <c r="E1703" s="107">
        <v>2007</v>
      </c>
      <c r="F1703" s="107" t="s">
        <v>247</v>
      </c>
      <c r="G1703" s="107" t="s">
        <v>40</v>
      </c>
      <c r="H1703" s="107" t="s">
        <v>540</v>
      </c>
      <c r="I1703" s="107" t="s">
        <v>27</v>
      </c>
      <c r="J1703" s="107" t="s">
        <v>554</v>
      </c>
      <c r="K1703" s="108">
        <v>23381.047000000301</v>
      </c>
    </row>
    <row r="1704" spans="5:11" x14ac:dyDescent="0.25">
      <c r="E1704" s="109">
        <v>2007</v>
      </c>
      <c r="F1704" s="109" t="s">
        <v>247</v>
      </c>
      <c r="G1704" s="109" t="s">
        <v>40</v>
      </c>
      <c r="H1704" s="109" t="s">
        <v>540</v>
      </c>
      <c r="I1704" s="109" t="s">
        <v>27</v>
      </c>
      <c r="J1704" s="109" t="s">
        <v>725</v>
      </c>
      <c r="K1704" s="110">
        <v>8877.2869999999693</v>
      </c>
    </row>
    <row r="1705" spans="5:11" x14ac:dyDescent="0.25">
      <c r="E1705" s="107">
        <v>2007</v>
      </c>
      <c r="F1705" s="107" t="s">
        <v>258</v>
      </c>
      <c r="G1705" s="107" t="s">
        <v>44</v>
      </c>
      <c r="H1705" s="107" t="s">
        <v>540</v>
      </c>
      <c r="I1705" s="107" t="s">
        <v>21</v>
      </c>
      <c r="J1705" s="107" t="s">
        <v>1</v>
      </c>
      <c r="K1705" s="108">
        <v>13612.905000000001</v>
      </c>
    </row>
    <row r="1706" spans="5:11" x14ac:dyDescent="0.25">
      <c r="E1706" s="109">
        <v>2007</v>
      </c>
      <c r="F1706" s="109" t="s">
        <v>299</v>
      </c>
      <c r="G1706" s="109" t="s">
        <v>300</v>
      </c>
      <c r="H1706" s="109" t="s">
        <v>540</v>
      </c>
      <c r="I1706" s="109" t="s">
        <v>60</v>
      </c>
      <c r="J1706" s="109" t="s">
        <v>1</v>
      </c>
      <c r="K1706" s="110">
        <v>31757.846000000001</v>
      </c>
    </row>
    <row r="1707" spans="5:11" x14ac:dyDescent="0.25">
      <c r="E1707" s="107">
        <v>2007</v>
      </c>
      <c r="F1707" s="107" t="s">
        <v>264</v>
      </c>
      <c r="G1707" s="107" t="s">
        <v>48</v>
      </c>
      <c r="H1707" s="107" t="s">
        <v>542</v>
      </c>
      <c r="I1707" s="107" t="s">
        <v>16</v>
      </c>
      <c r="J1707" s="107" t="s">
        <v>725</v>
      </c>
      <c r="K1707" s="108">
        <v>609.55600000000004</v>
      </c>
    </row>
    <row r="1708" spans="5:11" x14ac:dyDescent="0.25">
      <c r="E1708" s="109">
        <v>2007</v>
      </c>
      <c r="F1708" s="109" t="s">
        <v>270</v>
      </c>
      <c r="G1708" s="109" t="s">
        <v>51</v>
      </c>
      <c r="H1708" s="109" t="s">
        <v>540</v>
      </c>
      <c r="I1708" s="109" t="s">
        <v>30</v>
      </c>
      <c r="J1708" s="109" t="s">
        <v>1</v>
      </c>
      <c r="K1708" s="110">
        <v>644.23099999999999</v>
      </c>
    </row>
    <row r="1709" spans="5:11" x14ac:dyDescent="0.25">
      <c r="E1709" s="107">
        <v>2007</v>
      </c>
      <c r="F1709" s="107" t="s">
        <v>270</v>
      </c>
      <c r="G1709" s="107" t="s">
        <v>51</v>
      </c>
      <c r="H1709" s="107" t="s">
        <v>540</v>
      </c>
      <c r="I1709" s="107" t="s">
        <v>30</v>
      </c>
      <c r="J1709" s="107" t="s">
        <v>1</v>
      </c>
      <c r="K1709" s="108">
        <v>1841.2760000000001</v>
      </c>
    </row>
    <row r="1710" spans="5:11" x14ac:dyDescent="0.25">
      <c r="E1710" s="109">
        <v>2007</v>
      </c>
      <c r="F1710" s="109" t="s">
        <v>270</v>
      </c>
      <c r="G1710" s="109" t="s">
        <v>51</v>
      </c>
      <c r="H1710" s="109" t="s">
        <v>540</v>
      </c>
      <c r="I1710" s="109" t="s">
        <v>30</v>
      </c>
      <c r="J1710" s="109" t="s">
        <v>554</v>
      </c>
      <c r="K1710" s="110">
        <v>1841.2760000000001</v>
      </c>
    </row>
    <row r="1711" spans="5:11" x14ac:dyDescent="0.25">
      <c r="E1711" s="107">
        <v>2007</v>
      </c>
      <c r="F1711" s="107" t="s">
        <v>288</v>
      </c>
      <c r="G1711" s="107" t="s">
        <v>57</v>
      </c>
      <c r="H1711" s="107" t="s">
        <v>540</v>
      </c>
      <c r="I1711" s="107" t="s">
        <v>47</v>
      </c>
      <c r="J1711" s="107" t="s">
        <v>554</v>
      </c>
      <c r="K1711" s="108">
        <v>27880.4809999998</v>
      </c>
    </row>
    <row r="1712" spans="5:11" x14ac:dyDescent="0.25">
      <c r="E1712" s="109">
        <v>2007</v>
      </c>
      <c r="F1712" s="109" t="s">
        <v>288</v>
      </c>
      <c r="G1712" s="109" t="s">
        <v>57</v>
      </c>
      <c r="H1712" s="109" t="s">
        <v>540</v>
      </c>
      <c r="I1712" s="109" t="s">
        <v>47</v>
      </c>
      <c r="J1712" s="109" t="s">
        <v>725</v>
      </c>
      <c r="K1712" s="110">
        <v>15934.8949999999</v>
      </c>
    </row>
    <row r="1713" spans="5:11" x14ac:dyDescent="0.25">
      <c r="E1713" s="107">
        <v>2007</v>
      </c>
      <c r="F1713" s="107" t="s">
        <v>290</v>
      </c>
      <c r="G1713" s="107" t="s">
        <v>291</v>
      </c>
      <c r="H1713" s="107" t="s">
        <v>544</v>
      </c>
      <c r="I1713" s="107" t="s">
        <v>17</v>
      </c>
      <c r="J1713" s="107" t="s">
        <v>554</v>
      </c>
      <c r="K1713" s="108">
        <v>646.72900000000004</v>
      </c>
    </row>
    <row r="1714" spans="5:11" x14ac:dyDescent="0.25">
      <c r="E1714" s="109">
        <v>2007</v>
      </c>
      <c r="F1714" s="109" t="s">
        <v>293</v>
      </c>
      <c r="G1714" s="109" t="s">
        <v>58</v>
      </c>
      <c r="H1714" s="109" t="s">
        <v>544</v>
      </c>
      <c r="I1714" s="109" t="s">
        <v>9</v>
      </c>
      <c r="J1714" s="109" t="s">
        <v>725</v>
      </c>
      <c r="K1714" s="110">
        <v>13826.08</v>
      </c>
    </row>
    <row r="1715" spans="5:11" x14ac:dyDescent="0.25">
      <c r="E1715" s="107">
        <v>2008</v>
      </c>
      <c r="F1715" s="107" t="s">
        <v>195</v>
      </c>
      <c r="G1715" s="107" t="s">
        <v>15</v>
      </c>
      <c r="H1715" s="107" t="s">
        <v>540</v>
      </c>
      <c r="I1715" s="107" t="s">
        <v>16</v>
      </c>
      <c r="J1715" s="107" t="s">
        <v>554</v>
      </c>
      <c r="K1715" s="108">
        <v>10290.244000000001</v>
      </c>
    </row>
    <row r="1716" spans="5:11" x14ac:dyDescent="0.25">
      <c r="E1716" s="109">
        <v>2008</v>
      </c>
      <c r="F1716" s="109" t="s">
        <v>204</v>
      </c>
      <c r="G1716" s="109" t="s">
        <v>205</v>
      </c>
      <c r="H1716" s="109" t="s">
        <v>544</v>
      </c>
      <c r="I1716" s="109" t="s">
        <v>9</v>
      </c>
      <c r="J1716" s="109" t="s">
        <v>725</v>
      </c>
      <c r="K1716" s="110">
        <v>1077.837</v>
      </c>
    </row>
    <row r="1717" spans="5:11" x14ac:dyDescent="0.25">
      <c r="E1717" s="107">
        <v>2008</v>
      </c>
      <c r="F1717" s="107" t="s">
        <v>197</v>
      </c>
      <c r="G1717" s="107" t="s">
        <v>198</v>
      </c>
      <c r="H1717" s="107" t="s">
        <v>544</v>
      </c>
      <c r="I1717" s="107" t="s">
        <v>17</v>
      </c>
      <c r="J1717" s="107" t="s">
        <v>1</v>
      </c>
      <c r="K1717" s="108">
        <v>1633.422</v>
      </c>
    </row>
    <row r="1718" spans="5:11" x14ac:dyDescent="0.25">
      <c r="E1718" s="109">
        <v>2008</v>
      </c>
      <c r="F1718" s="109" t="s">
        <v>197</v>
      </c>
      <c r="G1718" s="109" t="s">
        <v>198</v>
      </c>
      <c r="H1718" s="109" t="s">
        <v>544</v>
      </c>
      <c r="I1718" s="109" t="s">
        <v>17</v>
      </c>
      <c r="J1718" s="109" t="s">
        <v>725</v>
      </c>
      <c r="K1718" s="110">
        <v>1633.422</v>
      </c>
    </row>
    <row r="1719" spans="5:11" x14ac:dyDescent="0.25">
      <c r="E1719" s="107">
        <v>2008</v>
      </c>
      <c r="F1719" s="107" t="s">
        <v>209</v>
      </c>
      <c r="G1719" s="107" t="s">
        <v>22</v>
      </c>
      <c r="H1719" s="107" t="s">
        <v>544</v>
      </c>
      <c r="I1719" s="107" t="s">
        <v>9</v>
      </c>
      <c r="J1719" s="107" t="s">
        <v>725</v>
      </c>
      <c r="K1719" s="108">
        <v>189.72300000000001</v>
      </c>
    </row>
    <row r="1720" spans="5:11" x14ac:dyDescent="0.25">
      <c r="E1720" s="109">
        <v>2008</v>
      </c>
      <c r="F1720" s="109" t="s">
        <v>207</v>
      </c>
      <c r="G1720" s="109" t="s">
        <v>20</v>
      </c>
      <c r="H1720" s="109" t="s">
        <v>540</v>
      </c>
      <c r="I1720" s="109" t="s">
        <v>21</v>
      </c>
      <c r="J1720" s="109" t="s">
        <v>554</v>
      </c>
      <c r="K1720" s="110">
        <v>15017.351000000001</v>
      </c>
    </row>
    <row r="1721" spans="5:11" x14ac:dyDescent="0.25">
      <c r="E1721" s="107">
        <v>2008</v>
      </c>
      <c r="F1721" s="107" t="s">
        <v>213</v>
      </c>
      <c r="G1721" s="107" t="s">
        <v>25</v>
      </c>
      <c r="H1721" s="107" t="s">
        <v>542</v>
      </c>
      <c r="I1721" s="107" t="s">
        <v>26</v>
      </c>
      <c r="J1721" s="107" t="s">
        <v>554</v>
      </c>
      <c r="K1721" s="108">
        <v>322.74799999999999</v>
      </c>
    </row>
    <row r="1722" spans="5:11" x14ac:dyDescent="0.25">
      <c r="E1722" s="109">
        <v>2008</v>
      </c>
      <c r="F1722" s="109" t="s">
        <v>220</v>
      </c>
      <c r="G1722" s="109" t="s">
        <v>29</v>
      </c>
      <c r="H1722" s="109" t="s">
        <v>540</v>
      </c>
      <c r="I1722" s="109" t="s">
        <v>30</v>
      </c>
      <c r="J1722" s="109" t="s">
        <v>1</v>
      </c>
      <c r="K1722" s="110">
        <v>30.369</v>
      </c>
    </row>
    <row r="1723" spans="5:11" x14ac:dyDescent="0.25">
      <c r="E1723" s="107">
        <v>2008</v>
      </c>
      <c r="F1723" s="107" t="s">
        <v>220</v>
      </c>
      <c r="G1723" s="107" t="s">
        <v>29</v>
      </c>
      <c r="H1723" s="107" t="s">
        <v>540</v>
      </c>
      <c r="I1723" s="107" t="s">
        <v>30</v>
      </c>
      <c r="J1723" s="107" t="s">
        <v>725</v>
      </c>
      <c r="K1723" s="108">
        <v>904.56799999999998</v>
      </c>
    </row>
    <row r="1724" spans="5:11" x14ac:dyDescent="0.25">
      <c r="E1724" s="109">
        <v>2008</v>
      </c>
      <c r="F1724" s="109" t="s">
        <v>211</v>
      </c>
      <c r="G1724" s="109" t="s">
        <v>23</v>
      </c>
      <c r="H1724" s="109" t="s">
        <v>540</v>
      </c>
      <c r="I1724" s="109" t="s">
        <v>24</v>
      </c>
      <c r="J1724" s="109" t="s">
        <v>1</v>
      </c>
      <c r="K1724" s="110">
        <v>15128.7780000001</v>
      </c>
    </row>
    <row r="1725" spans="5:11" x14ac:dyDescent="0.25">
      <c r="E1725" s="107">
        <v>2008</v>
      </c>
      <c r="F1725" s="107" t="s">
        <v>224</v>
      </c>
      <c r="G1725" s="107" t="s">
        <v>32</v>
      </c>
      <c r="H1725" s="107" t="s">
        <v>540</v>
      </c>
      <c r="I1725" s="107" t="s">
        <v>33</v>
      </c>
      <c r="J1725" s="107" t="s">
        <v>1</v>
      </c>
      <c r="K1725" s="108">
        <v>520.03300000000002</v>
      </c>
    </row>
    <row r="1726" spans="5:11" x14ac:dyDescent="0.25">
      <c r="E1726" s="109">
        <v>2008</v>
      </c>
      <c r="F1726" s="109" t="s">
        <v>224</v>
      </c>
      <c r="G1726" s="109" t="s">
        <v>32</v>
      </c>
      <c r="H1726" s="109" t="s">
        <v>540</v>
      </c>
      <c r="I1726" s="109" t="s">
        <v>33</v>
      </c>
      <c r="J1726" s="109" t="s">
        <v>1</v>
      </c>
      <c r="K1726" s="110">
        <v>1639.058</v>
      </c>
    </row>
    <row r="1727" spans="5:11" x14ac:dyDescent="0.25">
      <c r="E1727" s="107">
        <v>2008</v>
      </c>
      <c r="F1727" s="107" t="s">
        <v>226</v>
      </c>
      <c r="G1727" s="107" t="s">
        <v>34</v>
      </c>
      <c r="H1727" s="107" t="s">
        <v>540</v>
      </c>
      <c r="I1727" s="107" t="s">
        <v>925</v>
      </c>
      <c r="J1727" s="107" t="s">
        <v>1</v>
      </c>
      <c r="K1727" s="108">
        <v>46.045000000000002</v>
      </c>
    </row>
    <row r="1728" spans="5:11" x14ac:dyDescent="0.25">
      <c r="E1728" s="109">
        <v>2008</v>
      </c>
      <c r="F1728" s="109" t="s">
        <v>231</v>
      </c>
      <c r="G1728" s="109" t="s">
        <v>232</v>
      </c>
      <c r="H1728" s="109" t="s">
        <v>540</v>
      </c>
      <c r="I1728" s="109" t="s">
        <v>24</v>
      </c>
      <c r="J1728" s="109" t="s">
        <v>725</v>
      </c>
      <c r="K1728" s="110">
        <v>1189.703</v>
      </c>
    </row>
    <row r="1729" spans="5:11" x14ac:dyDescent="0.25">
      <c r="E1729" s="107">
        <v>2008</v>
      </c>
      <c r="F1729" s="107" t="s">
        <v>234</v>
      </c>
      <c r="G1729" s="107" t="s">
        <v>35</v>
      </c>
      <c r="H1729" s="107" t="s">
        <v>540</v>
      </c>
      <c r="I1729" s="107" t="s">
        <v>27</v>
      </c>
      <c r="J1729" s="107" t="s">
        <v>725</v>
      </c>
      <c r="K1729" s="108">
        <v>1603</v>
      </c>
    </row>
    <row r="1730" spans="5:11" x14ac:dyDescent="0.25">
      <c r="E1730" s="109">
        <v>2008</v>
      </c>
      <c r="F1730" s="109" t="s">
        <v>241</v>
      </c>
      <c r="G1730" s="109" t="s">
        <v>37</v>
      </c>
      <c r="H1730" s="109" t="s">
        <v>540</v>
      </c>
      <c r="I1730" s="109" t="s">
        <v>24</v>
      </c>
      <c r="J1730" s="109" t="s">
        <v>1</v>
      </c>
      <c r="K1730" s="110">
        <v>1689.4079999999999</v>
      </c>
    </row>
    <row r="1731" spans="5:11" x14ac:dyDescent="0.25">
      <c r="E1731" s="107">
        <v>2008</v>
      </c>
      <c r="F1731" s="107" t="s">
        <v>245</v>
      </c>
      <c r="G1731" s="107" t="s">
        <v>39</v>
      </c>
      <c r="H1731" s="107" t="s">
        <v>12</v>
      </c>
      <c r="I1731" s="107" t="s">
        <v>12</v>
      </c>
      <c r="J1731" s="107" t="s">
        <v>554</v>
      </c>
      <c r="K1731" s="108">
        <v>2749.0129999999999</v>
      </c>
    </row>
    <row r="1732" spans="5:11" x14ac:dyDescent="0.25">
      <c r="E1732" s="109">
        <v>2008</v>
      </c>
      <c r="F1732" s="109" t="s">
        <v>252</v>
      </c>
      <c r="G1732" s="109" t="s">
        <v>41</v>
      </c>
      <c r="H1732" s="109" t="s">
        <v>540</v>
      </c>
      <c r="I1732" s="109" t="s">
        <v>21</v>
      </c>
      <c r="J1732" s="109" t="s">
        <v>1</v>
      </c>
      <c r="K1732" s="110">
        <v>43864.337999999902</v>
      </c>
    </row>
    <row r="1733" spans="5:11" x14ac:dyDescent="0.25">
      <c r="E1733" s="107">
        <v>2008</v>
      </c>
      <c r="F1733" s="107" t="s">
        <v>252</v>
      </c>
      <c r="G1733" s="107" t="s">
        <v>41</v>
      </c>
      <c r="H1733" s="107" t="s">
        <v>540</v>
      </c>
      <c r="I1733" s="107" t="s">
        <v>21</v>
      </c>
      <c r="J1733" s="107" t="s">
        <v>554</v>
      </c>
      <c r="K1733" s="108">
        <v>43864.338000000098</v>
      </c>
    </row>
    <row r="1734" spans="5:11" x14ac:dyDescent="0.25">
      <c r="E1734" s="109">
        <v>2008</v>
      </c>
      <c r="F1734" s="109" t="s">
        <v>258</v>
      </c>
      <c r="G1734" s="109" t="s">
        <v>44</v>
      </c>
      <c r="H1734" s="109" t="s">
        <v>540</v>
      </c>
      <c r="I1734" s="109" t="s">
        <v>21</v>
      </c>
      <c r="J1734" s="109" t="s">
        <v>1</v>
      </c>
      <c r="K1734" s="110">
        <v>2353.6579999999899</v>
      </c>
    </row>
    <row r="1735" spans="5:11" x14ac:dyDescent="0.25">
      <c r="E1735" s="107">
        <v>2008</v>
      </c>
      <c r="F1735" s="107" t="s">
        <v>258</v>
      </c>
      <c r="G1735" s="107" t="s">
        <v>44</v>
      </c>
      <c r="H1735" s="107" t="s">
        <v>540</v>
      </c>
      <c r="I1735" s="107" t="s">
        <v>21</v>
      </c>
      <c r="J1735" s="107" t="s">
        <v>1</v>
      </c>
      <c r="K1735" s="108">
        <v>12617.066999999999</v>
      </c>
    </row>
    <row r="1736" spans="5:11" x14ac:dyDescent="0.25">
      <c r="E1736" s="109">
        <v>2008</v>
      </c>
      <c r="F1736" s="109" t="s">
        <v>272</v>
      </c>
      <c r="G1736" s="109" t="s">
        <v>52</v>
      </c>
      <c r="H1736" s="109" t="s">
        <v>540</v>
      </c>
      <c r="I1736" s="109" t="s">
        <v>30</v>
      </c>
      <c r="J1736" s="109" t="s">
        <v>1</v>
      </c>
      <c r="K1736" s="110">
        <v>603.99</v>
      </c>
    </row>
    <row r="1737" spans="5:11" x14ac:dyDescent="0.25">
      <c r="E1737" s="107">
        <v>2008</v>
      </c>
      <c r="F1737" s="107" t="s">
        <v>274</v>
      </c>
      <c r="G1737" s="107" t="s">
        <v>53</v>
      </c>
      <c r="H1737" s="107" t="s">
        <v>542</v>
      </c>
      <c r="I1737" s="107" t="s">
        <v>16</v>
      </c>
      <c r="J1737" s="107" t="s">
        <v>1</v>
      </c>
      <c r="K1737" s="108">
        <v>222</v>
      </c>
    </row>
    <row r="1738" spans="5:11" x14ac:dyDescent="0.25">
      <c r="E1738" s="109">
        <v>2008</v>
      </c>
      <c r="F1738" s="109" t="s">
        <v>286</v>
      </c>
      <c r="G1738" s="109" t="s">
        <v>56</v>
      </c>
      <c r="H1738" s="109" t="s">
        <v>540</v>
      </c>
      <c r="I1738" s="109" t="s">
        <v>47</v>
      </c>
      <c r="J1738" s="109" t="s">
        <v>554</v>
      </c>
      <c r="K1738" s="110">
        <v>1677.3510000000001</v>
      </c>
    </row>
    <row r="1739" spans="5:11" x14ac:dyDescent="0.25">
      <c r="E1739" s="107">
        <v>2008</v>
      </c>
      <c r="F1739" s="107" t="s">
        <v>297</v>
      </c>
      <c r="G1739" s="107" t="s">
        <v>61</v>
      </c>
      <c r="H1739" s="107" t="s">
        <v>542</v>
      </c>
      <c r="I1739" s="107" t="s">
        <v>16</v>
      </c>
      <c r="J1739" s="107" t="s">
        <v>554</v>
      </c>
      <c r="K1739" s="108">
        <v>416.00700000000001</v>
      </c>
    </row>
    <row r="1740" spans="5:11" x14ac:dyDescent="0.25">
      <c r="E1740" s="109">
        <v>2008</v>
      </c>
      <c r="F1740" s="109" t="s">
        <v>302</v>
      </c>
      <c r="G1740" s="109" t="s">
        <v>62</v>
      </c>
      <c r="H1740" s="109" t="s">
        <v>540</v>
      </c>
      <c r="I1740" s="109" t="s">
        <v>60</v>
      </c>
      <c r="J1740" s="109" t="s">
        <v>554</v>
      </c>
      <c r="K1740" s="110">
        <v>4427.6779999999999</v>
      </c>
    </row>
    <row r="1741" spans="5:11" x14ac:dyDescent="0.25">
      <c r="E1741" s="107">
        <v>2009</v>
      </c>
      <c r="F1741" s="107" t="s">
        <v>204</v>
      </c>
      <c r="G1741" s="107" t="s">
        <v>205</v>
      </c>
      <c r="H1741" s="107" t="s">
        <v>544</v>
      </c>
      <c r="I1741" s="107" t="s">
        <v>9</v>
      </c>
      <c r="J1741" s="107" t="s">
        <v>1</v>
      </c>
      <c r="K1741" s="108">
        <v>1299.3779999999999</v>
      </c>
    </row>
    <row r="1742" spans="5:11" x14ac:dyDescent="0.25">
      <c r="E1742" s="109">
        <v>2009</v>
      </c>
      <c r="F1742" s="109" t="s">
        <v>207</v>
      </c>
      <c r="G1742" s="109" t="s">
        <v>20</v>
      </c>
      <c r="H1742" s="109" t="s">
        <v>540</v>
      </c>
      <c r="I1742" s="109" t="s">
        <v>21</v>
      </c>
      <c r="J1742" s="109" t="s">
        <v>725</v>
      </c>
      <c r="K1742" s="110">
        <v>9319.5259999999998</v>
      </c>
    </row>
    <row r="1743" spans="5:11" x14ac:dyDescent="0.25">
      <c r="E1743" s="107">
        <v>2009</v>
      </c>
      <c r="F1743" s="107" t="s">
        <v>220</v>
      </c>
      <c r="G1743" s="107" t="s">
        <v>29</v>
      </c>
      <c r="H1743" s="107" t="s">
        <v>540</v>
      </c>
      <c r="I1743" s="107" t="s">
        <v>30</v>
      </c>
      <c r="J1743" s="107" t="s">
        <v>554</v>
      </c>
      <c r="K1743" s="108">
        <v>45.411999999999999</v>
      </c>
    </row>
    <row r="1744" spans="5:11" x14ac:dyDescent="0.25">
      <c r="E1744" s="109">
        <v>2009</v>
      </c>
      <c r="F1744" s="109" t="s">
        <v>231</v>
      </c>
      <c r="G1744" s="109" t="s">
        <v>232</v>
      </c>
      <c r="H1744" s="109" t="s">
        <v>540</v>
      </c>
      <c r="I1744" s="109" t="s">
        <v>24</v>
      </c>
      <c r="J1744" s="109" t="s">
        <v>1</v>
      </c>
      <c r="K1744" s="110">
        <v>915.52699999999902</v>
      </c>
    </row>
    <row r="1745" spans="5:11" x14ac:dyDescent="0.25">
      <c r="E1745" s="107">
        <v>2009</v>
      </c>
      <c r="F1745" s="107" t="s">
        <v>228</v>
      </c>
      <c r="G1745" s="107" t="s">
        <v>229</v>
      </c>
      <c r="H1745" s="107" t="s">
        <v>540</v>
      </c>
      <c r="I1745" s="107" t="s">
        <v>33</v>
      </c>
      <c r="J1745" s="107" t="s">
        <v>1</v>
      </c>
      <c r="K1745" s="108">
        <v>13927.411</v>
      </c>
    </row>
    <row r="1746" spans="5:11" x14ac:dyDescent="0.25">
      <c r="E1746" s="109">
        <v>2009</v>
      </c>
      <c r="F1746" s="109" t="s">
        <v>266</v>
      </c>
      <c r="G1746" s="109" t="s">
        <v>49</v>
      </c>
      <c r="H1746" s="109" t="s">
        <v>544</v>
      </c>
      <c r="I1746" s="109" t="s">
        <v>9</v>
      </c>
      <c r="J1746" s="109" t="s">
        <v>725</v>
      </c>
      <c r="K1746" s="110">
        <v>3072.65</v>
      </c>
    </row>
    <row r="1747" spans="5:11" x14ac:dyDescent="0.25">
      <c r="E1747" s="107">
        <v>2009</v>
      </c>
      <c r="F1747" s="107" t="s">
        <v>252</v>
      </c>
      <c r="G1747" s="107" t="s">
        <v>41</v>
      </c>
      <c r="H1747" s="107" t="s">
        <v>540</v>
      </c>
      <c r="I1747" s="107" t="s">
        <v>21</v>
      </c>
      <c r="J1747" s="107" t="s">
        <v>1</v>
      </c>
      <c r="K1747" s="108">
        <v>6873.83900000003</v>
      </c>
    </row>
    <row r="1748" spans="5:11" x14ac:dyDescent="0.25">
      <c r="E1748" s="109">
        <v>2009</v>
      </c>
      <c r="F1748" s="109" t="s">
        <v>258</v>
      </c>
      <c r="G1748" s="109" t="s">
        <v>44</v>
      </c>
      <c r="H1748" s="109" t="s">
        <v>540</v>
      </c>
      <c r="I1748" s="109" t="s">
        <v>21</v>
      </c>
      <c r="J1748" s="109" t="s">
        <v>1</v>
      </c>
      <c r="K1748" s="110">
        <v>11098.7940000001</v>
      </c>
    </row>
    <row r="1749" spans="5:11" x14ac:dyDescent="0.25">
      <c r="E1749" s="107">
        <v>2009</v>
      </c>
      <c r="F1749" s="107" t="s">
        <v>262</v>
      </c>
      <c r="G1749" s="107" t="s">
        <v>46</v>
      </c>
      <c r="H1749" s="107" t="s">
        <v>540</v>
      </c>
      <c r="I1749" s="107" t="s">
        <v>47</v>
      </c>
      <c r="J1749" s="107" t="s">
        <v>554</v>
      </c>
      <c r="K1749" s="108">
        <v>553.85500000000002</v>
      </c>
    </row>
    <row r="1750" spans="5:11" x14ac:dyDescent="0.25">
      <c r="E1750" s="109">
        <v>2009</v>
      </c>
      <c r="F1750" s="109" t="s">
        <v>264</v>
      </c>
      <c r="G1750" s="109" t="s">
        <v>48</v>
      </c>
      <c r="H1750" s="109" t="s">
        <v>542</v>
      </c>
      <c r="I1750" s="109" t="s">
        <v>16</v>
      </c>
      <c r="J1750" s="109" t="s">
        <v>1</v>
      </c>
      <c r="K1750" s="110">
        <v>2035.009</v>
      </c>
    </row>
    <row r="1751" spans="5:11" x14ac:dyDescent="0.25">
      <c r="E1751" s="107">
        <v>2009</v>
      </c>
      <c r="F1751" s="107" t="s">
        <v>268</v>
      </c>
      <c r="G1751" s="107" t="s">
        <v>50</v>
      </c>
      <c r="H1751" s="107" t="s">
        <v>544</v>
      </c>
      <c r="I1751" s="107" t="s">
        <v>9</v>
      </c>
      <c r="J1751" s="107" t="s">
        <v>1</v>
      </c>
      <c r="K1751" s="108">
        <v>314.86599999999999</v>
      </c>
    </row>
    <row r="1752" spans="5:11" x14ac:dyDescent="0.25">
      <c r="E1752" s="109">
        <v>2009</v>
      </c>
      <c r="F1752" s="109" t="s">
        <v>268</v>
      </c>
      <c r="G1752" s="109" t="s">
        <v>50</v>
      </c>
      <c r="H1752" s="109" t="s">
        <v>544</v>
      </c>
      <c r="I1752" s="109" t="s">
        <v>9</v>
      </c>
      <c r="J1752" s="109" t="s">
        <v>725</v>
      </c>
      <c r="K1752" s="110">
        <v>314.86599999999999</v>
      </c>
    </row>
    <row r="1753" spans="5:11" x14ac:dyDescent="0.25">
      <c r="E1753" s="107">
        <v>2009</v>
      </c>
      <c r="F1753" s="107" t="s">
        <v>278</v>
      </c>
      <c r="G1753" s="107" t="s">
        <v>55</v>
      </c>
      <c r="H1753" s="107" t="s">
        <v>540</v>
      </c>
      <c r="I1753" s="107" t="s">
        <v>21</v>
      </c>
      <c r="J1753" s="107" t="s">
        <v>1</v>
      </c>
      <c r="K1753" s="108">
        <v>582.83500000000004</v>
      </c>
    </row>
    <row r="1754" spans="5:11" x14ac:dyDescent="0.25">
      <c r="E1754" s="109">
        <v>2009</v>
      </c>
      <c r="F1754" s="109" t="s">
        <v>286</v>
      </c>
      <c r="G1754" s="109" t="s">
        <v>56</v>
      </c>
      <c r="H1754" s="109" t="s">
        <v>540</v>
      </c>
      <c r="I1754" s="109" t="s">
        <v>47</v>
      </c>
      <c r="J1754" s="109" t="s">
        <v>1</v>
      </c>
      <c r="K1754" s="110">
        <v>1587.383</v>
      </c>
    </row>
    <row r="1755" spans="5:11" x14ac:dyDescent="0.25">
      <c r="E1755" s="107">
        <v>2009</v>
      </c>
      <c r="F1755" s="107" t="s">
        <v>297</v>
      </c>
      <c r="G1755" s="107" t="s">
        <v>61</v>
      </c>
      <c r="H1755" s="107" t="s">
        <v>542</v>
      </c>
      <c r="I1755" s="107" t="s">
        <v>16</v>
      </c>
      <c r="J1755" s="107" t="s">
        <v>725</v>
      </c>
      <c r="K1755" s="108">
        <v>115</v>
      </c>
    </row>
    <row r="1756" spans="5:11" x14ac:dyDescent="0.25">
      <c r="E1756" s="109">
        <v>2010</v>
      </c>
      <c r="F1756" s="109" t="s">
        <v>192</v>
      </c>
      <c r="G1756" s="109" t="s">
        <v>14</v>
      </c>
      <c r="H1756" s="109" t="s">
        <v>540</v>
      </c>
      <c r="I1756" s="109" t="s">
        <v>925</v>
      </c>
      <c r="J1756" s="109" t="s">
        <v>1</v>
      </c>
      <c r="K1756" s="110">
        <v>546.88099999999997</v>
      </c>
    </row>
    <row r="1757" spans="5:11" x14ac:dyDescent="0.25">
      <c r="E1757" s="107">
        <v>2010</v>
      </c>
      <c r="F1757" s="107" t="s">
        <v>195</v>
      </c>
      <c r="G1757" s="107" t="s">
        <v>15</v>
      </c>
      <c r="H1757" s="107" t="s">
        <v>540</v>
      </c>
      <c r="I1757" s="107" t="s">
        <v>16</v>
      </c>
      <c r="J1757" s="107" t="s">
        <v>1</v>
      </c>
      <c r="K1757" s="108">
        <v>6043.16499999999</v>
      </c>
    </row>
    <row r="1758" spans="5:11" x14ac:dyDescent="0.25">
      <c r="E1758" s="109">
        <v>2010</v>
      </c>
      <c r="F1758" s="109" t="s">
        <v>195</v>
      </c>
      <c r="G1758" s="109" t="s">
        <v>15</v>
      </c>
      <c r="H1758" s="109" t="s">
        <v>540</v>
      </c>
      <c r="I1758" s="109" t="s">
        <v>16</v>
      </c>
      <c r="J1758" s="109" t="s">
        <v>554</v>
      </c>
      <c r="K1758" s="110">
        <v>6043.165</v>
      </c>
    </row>
    <row r="1759" spans="5:11" x14ac:dyDescent="0.25">
      <c r="E1759" s="107">
        <v>2010</v>
      </c>
      <c r="F1759" s="107" t="s">
        <v>197</v>
      </c>
      <c r="G1759" s="107" t="s">
        <v>198</v>
      </c>
      <c r="H1759" s="107" t="s">
        <v>544</v>
      </c>
      <c r="I1759" s="107" t="s">
        <v>17</v>
      </c>
      <c r="J1759" s="107" t="s">
        <v>1</v>
      </c>
      <c r="K1759" s="108">
        <v>1149.9449999999999</v>
      </c>
    </row>
    <row r="1760" spans="5:11" x14ac:dyDescent="0.25">
      <c r="E1760" s="109">
        <v>2010</v>
      </c>
      <c r="F1760" s="109" t="s">
        <v>207</v>
      </c>
      <c r="G1760" s="109" t="s">
        <v>20</v>
      </c>
      <c r="H1760" s="109" t="s">
        <v>540</v>
      </c>
      <c r="I1760" s="109" t="s">
        <v>21</v>
      </c>
      <c r="J1760" s="109" t="s">
        <v>1</v>
      </c>
      <c r="K1760" s="110">
        <v>9584.3700000000008</v>
      </c>
    </row>
    <row r="1761" spans="5:11" x14ac:dyDescent="0.25">
      <c r="E1761" s="107">
        <v>2010</v>
      </c>
      <c r="F1761" s="107" t="s">
        <v>213</v>
      </c>
      <c r="G1761" s="107" t="s">
        <v>25</v>
      </c>
      <c r="H1761" s="107" t="s">
        <v>542</v>
      </c>
      <c r="I1761" s="107" t="s">
        <v>26</v>
      </c>
      <c r="J1761" s="107" t="s">
        <v>1</v>
      </c>
      <c r="K1761" s="108">
        <v>249.72</v>
      </c>
    </row>
    <row r="1762" spans="5:11" x14ac:dyDescent="0.25">
      <c r="E1762" s="109">
        <v>2010</v>
      </c>
      <c r="F1762" s="109" t="s">
        <v>213</v>
      </c>
      <c r="G1762" s="109" t="s">
        <v>25</v>
      </c>
      <c r="H1762" s="109" t="s">
        <v>542</v>
      </c>
      <c r="I1762" s="109" t="s">
        <v>26</v>
      </c>
      <c r="J1762" s="109" t="s">
        <v>554</v>
      </c>
      <c r="K1762" s="110">
        <v>249.72</v>
      </c>
    </row>
    <row r="1763" spans="5:11" x14ac:dyDescent="0.25">
      <c r="E1763" s="107">
        <v>2010</v>
      </c>
      <c r="F1763" s="107" t="s">
        <v>220</v>
      </c>
      <c r="G1763" s="107" t="s">
        <v>29</v>
      </c>
      <c r="H1763" s="107" t="s">
        <v>540</v>
      </c>
      <c r="I1763" s="107" t="s">
        <v>30</v>
      </c>
      <c r="J1763" s="107" t="s">
        <v>1</v>
      </c>
      <c r="K1763" s="108">
        <v>27.587</v>
      </c>
    </row>
    <row r="1764" spans="5:11" x14ac:dyDescent="0.25">
      <c r="E1764" s="109">
        <v>2010</v>
      </c>
      <c r="F1764" s="109" t="s">
        <v>224</v>
      </c>
      <c r="G1764" s="109" t="s">
        <v>32</v>
      </c>
      <c r="H1764" s="109" t="s">
        <v>540</v>
      </c>
      <c r="I1764" s="109" t="s">
        <v>33</v>
      </c>
      <c r="J1764" s="109" t="s">
        <v>1</v>
      </c>
      <c r="K1764" s="110">
        <v>1442.4839999999999</v>
      </c>
    </row>
    <row r="1765" spans="5:11" x14ac:dyDescent="0.25">
      <c r="E1765" s="107">
        <v>2003</v>
      </c>
      <c r="F1765" s="107" t="s">
        <v>534</v>
      </c>
      <c r="G1765" s="107" t="s">
        <v>163</v>
      </c>
      <c r="H1765" s="107" t="s">
        <v>540</v>
      </c>
      <c r="I1765" s="107" t="s">
        <v>27</v>
      </c>
      <c r="J1765" s="107" t="s">
        <v>1</v>
      </c>
      <c r="K1765" s="108">
        <v>0</v>
      </c>
    </row>
    <row r="1766" spans="5:11" x14ac:dyDescent="0.25">
      <c r="E1766" s="109">
        <v>2004</v>
      </c>
      <c r="F1766" s="109" t="s">
        <v>187</v>
      </c>
      <c r="G1766" s="109" t="s">
        <v>8</v>
      </c>
      <c r="H1766" s="109" t="s">
        <v>544</v>
      </c>
      <c r="I1766" s="109" t="s">
        <v>9</v>
      </c>
      <c r="J1766" s="109" t="s">
        <v>1</v>
      </c>
      <c r="K1766" s="110">
        <v>2095.1460000000002</v>
      </c>
    </row>
    <row r="1767" spans="5:11" x14ac:dyDescent="0.25">
      <c r="E1767" s="107">
        <v>2004</v>
      </c>
      <c r="F1767" s="107" t="s">
        <v>209</v>
      </c>
      <c r="G1767" s="107" t="s">
        <v>22</v>
      </c>
      <c r="H1767" s="107" t="s">
        <v>544</v>
      </c>
      <c r="I1767" s="107" t="s">
        <v>9</v>
      </c>
      <c r="J1767" s="107" t="s">
        <v>554</v>
      </c>
      <c r="K1767" s="108">
        <v>766.41800000000001</v>
      </c>
    </row>
    <row r="1768" spans="5:11" x14ac:dyDescent="0.25">
      <c r="E1768" s="109">
        <v>2004</v>
      </c>
      <c r="F1768" s="109" t="s">
        <v>209</v>
      </c>
      <c r="G1768" s="109" t="s">
        <v>22</v>
      </c>
      <c r="H1768" s="109" t="s">
        <v>544</v>
      </c>
      <c r="I1768" s="109" t="s">
        <v>9</v>
      </c>
      <c r="J1768" s="109" t="s">
        <v>725</v>
      </c>
      <c r="K1768" s="110">
        <v>291.36200000000002</v>
      </c>
    </row>
    <row r="1769" spans="5:11" x14ac:dyDescent="0.25">
      <c r="E1769" s="107">
        <v>2004</v>
      </c>
      <c r="F1769" s="107" t="s">
        <v>207</v>
      </c>
      <c r="G1769" s="107" t="s">
        <v>20</v>
      </c>
      <c r="H1769" s="107" t="s">
        <v>540</v>
      </c>
      <c r="I1769" s="107" t="s">
        <v>21</v>
      </c>
      <c r="J1769" s="107" t="s">
        <v>1</v>
      </c>
      <c r="K1769" s="108">
        <v>7472.4830000000002</v>
      </c>
    </row>
    <row r="1770" spans="5:11" x14ac:dyDescent="0.25">
      <c r="E1770" s="109">
        <v>2004</v>
      </c>
      <c r="F1770" s="109" t="s">
        <v>207</v>
      </c>
      <c r="G1770" s="109" t="s">
        <v>20</v>
      </c>
      <c r="H1770" s="109" t="s">
        <v>540</v>
      </c>
      <c r="I1770" s="109" t="s">
        <v>21</v>
      </c>
      <c r="J1770" s="109" t="s">
        <v>1</v>
      </c>
      <c r="K1770" s="110">
        <v>13280.186</v>
      </c>
    </row>
    <row r="1771" spans="5:11" x14ac:dyDescent="0.25">
      <c r="E1771" s="107">
        <v>2004</v>
      </c>
      <c r="F1771" s="107" t="s">
        <v>207</v>
      </c>
      <c r="G1771" s="107" t="s">
        <v>20</v>
      </c>
      <c r="H1771" s="107" t="s">
        <v>540</v>
      </c>
      <c r="I1771" s="107" t="s">
        <v>21</v>
      </c>
      <c r="J1771" s="107" t="s">
        <v>725</v>
      </c>
      <c r="K1771" s="108">
        <v>7472.4830000000002</v>
      </c>
    </row>
    <row r="1772" spans="5:11" x14ac:dyDescent="0.25">
      <c r="E1772" s="109">
        <v>2004</v>
      </c>
      <c r="F1772" s="109" t="s">
        <v>218</v>
      </c>
      <c r="G1772" s="109" t="s">
        <v>28</v>
      </c>
      <c r="H1772" s="109" t="s">
        <v>544</v>
      </c>
      <c r="I1772" s="109" t="s">
        <v>9</v>
      </c>
      <c r="J1772" s="109" t="s">
        <v>725</v>
      </c>
      <c r="K1772" s="110">
        <v>30925.645</v>
      </c>
    </row>
    <row r="1773" spans="5:11" x14ac:dyDescent="0.25">
      <c r="E1773" s="107">
        <v>2004</v>
      </c>
      <c r="F1773" s="107" t="s">
        <v>220</v>
      </c>
      <c r="G1773" s="107" t="s">
        <v>29</v>
      </c>
      <c r="H1773" s="107" t="s">
        <v>540</v>
      </c>
      <c r="I1773" s="107" t="s">
        <v>30</v>
      </c>
      <c r="J1773" s="107" t="s">
        <v>725</v>
      </c>
      <c r="K1773" s="108">
        <v>1330.4110000000001</v>
      </c>
    </row>
    <row r="1774" spans="5:11" x14ac:dyDescent="0.25">
      <c r="E1774" s="109">
        <v>2004</v>
      </c>
      <c r="F1774" s="109" t="s">
        <v>211</v>
      </c>
      <c r="G1774" s="109" t="s">
        <v>23</v>
      </c>
      <c r="H1774" s="109" t="s">
        <v>540</v>
      </c>
      <c r="I1774" s="109" t="s">
        <v>24</v>
      </c>
      <c r="J1774" s="109" t="s">
        <v>725</v>
      </c>
      <c r="K1774" s="110">
        <v>9020.8590000000204</v>
      </c>
    </row>
    <row r="1775" spans="5:11" x14ac:dyDescent="0.25">
      <c r="E1775" s="107">
        <v>2004</v>
      </c>
      <c r="F1775" s="107" t="s">
        <v>222</v>
      </c>
      <c r="G1775" s="107" t="s">
        <v>31</v>
      </c>
      <c r="H1775" s="107" t="s">
        <v>544</v>
      </c>
      <c r="I1775" s="107" t="s">
        <v>17</v>
      </c>
      <c r="J1775" s="107" t="s">
        <v>554</v>
      </c>
      <c r="K1775" s="108">
        <v>1.0029999999999999</v>
      </c>
    </row>
    <row r="1776" spans="5:11" x14ac:dyDescent="0.25">
      <c r="E1776" s="109">
        <v>2004</v>
      </c>
      <c r="F1776" s="109" t="s">
        <v>236</v>
      </c>
      <c r="G1776" s="109" t="s">
        <v>36</v>
      </c>
      <c r="H1776" s="109" t="s">
        <v>542</v>
      </c>
      <c r="I1776" s="109" t="s">
        <v>26</v>
      </c>
      <c r="J1776" s="109" t="s">
        <v>1</v>
      </c>
      <c r="K1776" s="110">
        <v>2011.43</v>
      </c>
    </row>
    <row r="1777" spans="5:11" x14ac:dyDescent="0.25">
      <c r="E1777" s="107">
        <v>2004</v>
      </c>
      <c r="F1777" s="107" t="s">
        <v>238</v>
      </c>
      <c r="G1777" s="107" t="s">
        <v>239</v>
      </c>
      <c r="H1777" s="107" t="s">
        <v>540</v>
      </c>
      <c r="I1777" s="107" t="s">
        <v>33</v>
      </c>
      <c r="J1777" s="107" t="s">
        <v>725</v>
      </c>
      <c r="K1777" s="108">
        <v>3486.7570000000101</v>
      </c>
    </row>
    <row r="1778" spans="5:11" x14ac:dyDescent="0.25">
      <c r="E1778" s="109">
        <v>2004</v>
      </c>
      <c r="F1778" s="109" t="s">
        <v>234</v>
      </c>
      <c r="G1778" s="109" t="s">
        <v>35</v>
      </c>
      <c r="H1778" s="109" t="s">
        <v>540</v>
      </c>
      <c r="I1778" s="109" t="s">
        <v>27</v>
      </c>
      <c r="J1778" s="109" t="s">
        <v>1</v>
      </c>
      <c r="K1778" s="110">
        <v>1767.2470000000001</v>
      </c>
    </row>
    <row r="1779" spans="5:11" x14ac:dyDescent="0.25">
      <c r="E1779" s="107">
        <v>2004</v>
      </c>
      <c r="F1779" s="107" t="s">
        <v>234</v>
      </c>
      <c r="G1779" s="107" t="s">
        <v>35</v>
      </c>
      <c r="H1779" s="107" t="s">
        <v>540</v>
      </c>
      <c r="I1779" s="107" t="s">
        <v>27</v>
      </c>
      <c r="J1779" s="107" t="s">
        <v>554</v>
      </c>
      <c r="K1779" s="108">
        <v>1772.1389999999999</v>
      </c>
    </row>
    <row r="1780" spans="5:11" x14ac:dyDescent="0.25">
      <c r="E1780" s="109">
        <v>2004</v>
      </c>
      <c r="F1780" s="109" t="s">
        <v>241</v>
      </c>
      <c r="G1780" s="109" t="s">
        <v>37</v>
      </c>
      <c r="H1780" s="109" t="s">
        <v>540</v>
      </c>
      <c r="I1780" s="109" t="s">
        <v>24</v>
      </c>
      <c r="J1780" s="109" t="s">
        <v>554</v>
      </c>
      <c r="K1780" s="110">
        <v>2604.4769999999999</v>
      </c>
    </row>
    <row r="1781" spans="5:11" x14ac:dyDescent="0.25">
      <c r="E1781" s="107">
        <v>2004</v>
      </c>
      <c r="F1781" s="107" t="s">
        <v>245</v>
      </c>
      <c r="G1781" s="107" t="s">
        <v>39</v>
      </c>
      <c r="H1781" s="107" t="s">
        <v>12</v>
      </c>
      <c r="I1781" s="107" t="s">
        <v>12</v>
      </c>
      <c r="J1781" s="107" t="s">
        <v>725</v>
      </c>
      <c r="K1781" s="108">
        <v>2296.7289999999998</v>
      </c>
    </row>
    <row r="1782" spans="5:11" x14ac:dyDescent="0.25">
      <c r="E1782" s="109">
        <v>2004</v>
      </c>
      <c r="F1782" s="109" t="s">
        <v>262</v>
      </c>
      <c r="G1782" s="109" t="s">
        <v>46</v>
      </c>
      <c r="H1782" s="109" t="s">
        <v>540</v>
      </c>
      <c r="I1782" s="109" t="s">
        <v>47</v>
      </c>
      <c r="J1782" s="109" t="s">
        <v>554</v>
      </c>
      <c r="K1782" s="110">
        <v>674.79200000000003</v>
      </c>
    </row>
    <row r="1783" spans="5:11" x14ac:dyDescent="0.25">
      <c r="E1783" s="107">
        <v>2004</v>
      </c>
      <c r="F1783" s="107" t="s">
        <v>264</v>
      </c>
      <c r="G1783" s="107" t="s">
        <v>48</v>
      </c>
      <c r="H1783" s="107" t="s">
        <v>542</v>
      </c>
      <c r="I1783" s="107" t="s">
        <v>16</v>
      </c>
      <c r="J1783" s="107" t="s">
        <v>1</v>
      </c>
      <c r="K1783" s="108">
        <v>2542.875</v>
      </c>
    </row>
    <row r="1784" spans="5:11" x14ac:dyDescent="0.25">
      <c r="E1784" s="109">
        <v>2004</v>
      </c>
      <c r="F1784" s="109" t="s">
        <v>268</v>
      </c>
      <c r="G1784" s="109" t="s">
        <v>50</v>
      </c>
      <c r="H1784" s="109" t="s">
        <v>544</v>
      </c>
      <c r="I1784" s="109" t="s">
        <v>9</v>
      </c>
      <c r="J1784" s="109" t="s">
        <v>554</v>
      </c>
      <c r="K1784" s="110">
        <v>389.83</v>
      </c>
    </row>
    <row r="1785" spans="5:11" x14ac:dyDescent="0.25">
      <c r="E1785" s="107">
        <v>2004</v>
      </c>
      <c r="F1785" s="107" t="s">
        <v>276</v>
      </c>
      <c r="G1785" s="107" t="s">
        <v>54</v>
      </c>
      <c r="H1785" s="107" t="s">
        <v>540</v>
      </c>
      <c r="I1785" s="107" t="s">
        <v>47</v>
      </c>
      <c r="J1785" s="107" t="s">
        <v>1</v>
      </c>
      <c r="K1785" s="108">
        <v>1855.5519999999999</v>
      </c>
    </row>
    <row r="1786" spans="5:11" x14ac:dyDescent="0.25">
      <c r="E1786" s="109">
        <v>2004</v>
      </c>
      <c r="F1786" s="109" t="s">
        <v>278</v>
      </c>
      <c r="G1786" s="109" t="s">
        <v>55</v>
      </c>
      <c r="H1786" s="109" t="s">
        <v>540</v>
      </c>
      <c r="I1786" s="109" t="s">
        <v>21</v>
      </c>
      <c r="J1786" s="109" t="s">
        <v>1</v>
      </c>
      <c r="K1786" s="110">
        <v>510.3</v>
      </c>
    </row>
    <row r="1787" spans="5:11" x14ac:dyDescent="0.25">
      <c r="E1787" s="107">
        <v>2004</v>
      </c>
      <c r="F1787" s="107" t="s">
        <v>286</v>
      </c>
      <c r="G1787" s="107" t="s">
        <v>56</v>
      </c>
      <c r="H1787" s="107" t="s">
        <v>540</v>
      </c>
      <c r="I1787" s="107" t="s">
        <v>47</v>
      </c>
      <c r="J1787" s="107" t="s">
        <v>1</v>
      </c>
      <c r="K1787" s="108">
        <v>138.614</v>
      </c>
    </row>
    <row r="1788" spans="5:11" x14ac:dyDescent="0.25">
      <c r="E1788" s="109">
        <v>2004</v>
      </c>
      <c r="F1788" s="109" t="s">
        <v>288</v>
      </c>
      <c r="G1788" s="109" t="s">
        <v>57</v>
      </c>
      <c r="H1788" s="109" t="s">
        <v>540</v>
      </c>
      <c r="I1788" s="109" t="s">
        <v>47</v>
      </c>
      <c r="J1788" s="109" t="s">
        <v>1</v>
      </c>
      <c r="K1788" s="110">
        <v>13046.6689999999</v>
      </c>
    </row>
    <row r="1789" spans="5:11" x14ac:dyDescent="0.25">
      <c r="E1789" s="107">
        <v>2004</v>
      </c>
      <c r="F1789" s="107" t="s">
        <v>288</v>
      </c>
      <c r="G1789" s="107" t="s">
        <v>57</v>
      </c>
      <c r="H1789" s="107" t="s">
        <v>540</v>
      </c>
      <c r="I1789" s="107" t="s">
        <v>47</v>
      </c>
      <c r="J1789" s="107" t="s">
        <v>1</v>
      </c>
      <c r="K1789" s="108">
        <v>25384.5249999997</v>
      </c>
    </row>
    <row r="1790" spans="5:11" x14ac:dyDescent="0.25">
      <c r="E1790" s="109">
        <v>2004</v>
      </c>
      <c r="F1790" s="109" t="s">
        <v>290</v>
      </c>
      <c r="G1790" s="109" t="s">
        <v>291</v>
      </c>
      <c r="H1790" s="109" t="s">
        <v>544</v>
      </c>
      <c r="I1790" s="109" t="s">
        <v>17</v>
      </c>
      <c r="J1790" s="109" t="s">
        <v>1</v>
      </c>
      <c r="K1790" s="110">
        <v>586.68799999999999</v>
      </c>
    </row>
    <row r="1791" spans="5:11" x14ac:dyDescent="0.25">
      <c r="E1791" s="107">
        <v>2004</v>
      </c>
      <c r="F1791" s="107" t="s">
        <v>290</v>
      </c>
      <c r="G1791" s="107" t="s">
        <v>291</v>
      </c>
      <c r="H1791" s="107" t="s">
        <v>544</v>
      </c>
      <c r="I1791" s="107" t="s">
        <v>17</v>
      </c>
      <c r="J1791" s="107" t="s">
        <v>1</v>
      </c>
      <c r="K1791" s="108">
        <v>690.47699999999998</v>
      </c>
    </row>
    <row r="1792" spans="5:11" x14ac:dyDescent="0.25">
      <c r="E1792" s="109">
        <v>2004</v>
      </c>
      <c r="F1792" s="109" t="s">
        <v>297</v>
      </c>
      <c r="G1792" s="109" t="s">
        <v>61</v>
      </c>
      <c r="H1792" s="109" t="s">
        <v>542</v>
      </c>
      <c r="I1792" s="109" t="s">
        <v>16</v>
      </c>
      <c r="J1792" s="109" t="s">
        <v>725</v>
      </c>
      <c r="K1792" s="110">
        <v>382</v>
      </c>
    </row>
    <row r="1793" spans="5:11" x14ac:dyDescent="0.25">
      <c r="E1793" s="107">
        <v>2005</v>
      </c>
      <c r="F1793" s="107" t="s">
        <v>280</v>
      </c>
      <c r="G1793" s="107" t="s">
        <v>281</v>
      </c>
      <c r="H1793" s="107" t="s">
        <v>540</v>
      </c>
      <c r="I1793" s="107" t="s">
        <v>33</v>
      </c>
      <c r="J1793" s="107" t="s">
        <v>1</v>
      </c>
      <c r="K1793" s="108">
        <v>394.68</v>
      </c>
    </row>
    <row r="1794" spans="5:11" x14ac:dyDescent="0.25">
      <c r="E1794" s="109">
        <v>2005</v>
      </c>
      <c r="F1794" s="109" t="s">
        <v>283</v>
      </c>
      <c r="G1794" s="109" t="s">
        <v>284</v>
      </c>
      <c r="H1794" s="109" t="s">
        <v>540</v>
      </c>
      <c r="I1794" s="109" t="s">
        <v>33</v>
      </c>
      <c r="J1794" s="109" t="s">
        <v>725</v>
      </c>
      <c r="K1794" s="110">
        <v>344.33699999999999</v>
      </c>
    </row>
    <row r="1795" spans="5:11" x14ac:dyDescent="0.25">
      <c r="E1795" s="107">
        <v>2005</v>
      </c>
      <c r="F1795" s="107" t="s">
        <v>187</v>
      </c>
      <c r="G1795" s="107" t="s">
        <v>8</v>
      </c>
      <c r="H1795" s="107" t="s">
        <v>544</v>
      </c>
      <c r="I1795" s="107" t="s">
        <v>9</v>
      </c>
      <c r="J1795" s="107" t="s">
        <v>1</v>
      </c>
      <c r="K1795" s="108">
        <v>2208.4409999999998</v>
      </c>
    </row>
    <row r="1796" spans="5:11" x14ac:dyDescent="0.25">
      <c r="E1796" s="109">
        <v>2005</v>
      </c>
      <c r="F1796" s="109" t="s">
        <v>190</v>
      </c>
      <c r="G1796" s="109" t="s">
        <v>11</v>
      </c>
      <c r="H1796" s="109" t="s">
        <v>12</v>
      </c>
      <c r="I1796" s="109" t="s">
        <v>12</v>
      </c>
      <c r="J1796" s="109" t="s">
        <v>1</v>
      </c>
      <c r="K1796" s="110">
        <v>3674.0720000000001</v>
      </c>
    </row>
    <row r="1797" spans="5:11" x14ac:dyDescent="0.25">
      <c r="E1797" s="107">
        <v>2005</v>
      </c>
      <c r="F1797" s="107" t="s">
        <v>190</v>
      </c>
      <c r="G1797" s="107" t="s">
        <v>11</v>
      </c>
      <c r="H1797" s="107" t="s">
        <v>12</v>
      </c>
      <c r="I1797" s="107" t="s">
        <v>12</v>
      </c>
      <c r="J1797" s="107" t="s">
        <v>1</v>
      </c>
      <c r="K1797" s="108">
        <v>9825.7149999999892</v>
      </c>
    </row>
    <row r="1798" spans="5:11" x14ac:dyDescent="0.25">
      <c r="E1798" s="109">
        <v>2005</v>
      </c>
      <c r="F1798" s="109" t="s">
        <v>190</v>
      </c>
      <c r="G1798" s="109" t="s">
        <v>11</v>
      </c>
      <c r="H1798" s="109" t="s">
        <v>12</v>
      </c>
      <c r="I1798" s="109" t="s">
        <v>12</v>
      </c>
      <c r="J1798" s="109" t="s">
        <v>725</v>
      </c>
      <c r="K1798" s="110">
        <v>3674.0720000000001</v>
      </c>
    </row>
    <row r="1799" spans="5:11" x14ac:dyDescent="0.25">
      <c r="E1799" s="107">
        <v>2005</v>
      </c>
      <c r="F1799" s="107" t="s">
        <v>209</v>
      </c>
      <c r="G1799" s="107" t="s">
        <v>22</v>
      </c>
      <c r="H1799" s="107" t="s">
        <v>544</v>
      </c>
      <c r="I1799" s="107" t="s">
        <v>9</v>
      </c>
      <c r="J1799" s="107" t="s">
        <v>1</v>
      </c>
      <c r="K1799" s="108">
        <v>317.16300000000001</v>
      </c>
    </row>
    <row r="1800" spans="5:11" x14ac:dyDescent="0.25">
      <c r="E1800" s="109">
        <v>2005</v>
      </c>
      <c r="F1800" s="109" t="s">
        <v>207</v>
      </c>
      <c r="G1800" s="109" t="s">
        <v>20</v>
      </c>
      <c r="H1800" s="109" t="s">
        <v>540</v>
      </c>
      <c r="I1800" s="109" t="s">
        <v>21</v>
      </c>
      <c r="J1800" s="109" t="s">
        <v>554</v>
      </c>
      <c r="K1800" s="110">
        <v>13444.026</v>
      </c>
    </row>
    <row r="1801" spans="5:11" x14ac:dyDescent="0.25">
      <c r="E1801" s="107">
        <v>2005</v>
      </c>
      <c r="F1801" s="107" t="s">
        <v>213</v>
      </c>
      <c r="G1801" s="107" t="s">
        <v>25</v>
      </c>
      <c r="H1801" s="107" t="s">
        <v>542</v>
      </c>
      <c r="I1801" s="107" t="s">
        <v>26</v>
      </c>
      <c r="J1801" s="107" t="s">
        <v>725</v>
      </c>
      <c r="K1801" s="108">
        <v>236.73599999999999</v>
      </c>
    </row>
    <row r="1802" spans="5:11" x14ac:dyDescent="0.25">
      <c r="E1802" s="109">
        <v>2005</v>
      </c>
      <c r="F1802" s="109" t="s">
        <v>215</v>
      </c>
      <c r="G1802" s="109" t="s">
        <v>216</v>
      </c>
      <c r="H1802" s="109" t="s">
        <v>540</v>
      </c>
      <c r="I1802" s="109" t="s">
        <v>27</v>
      </c>
      <c r="J1802" s="109" t="s">
        <v>1</v>
      </c>
      <c r="K1802" s="110">
        <v>813.57</v>
      </c>
    </row>
    <row r="1803" spans="5:11" x14ac:dyDescent="0.25">
      <c r="E1803" s="107">
        <v>2005</v>
      </c>
      <c r="F1803" s="107" t="s">
        <v>224</v>
      </c>
      <c r="G1803" s="107" t="s">
        <v>32</v>
      </c>
      <c r="H1803" s="107" t="s">
        <v>540</v>
      </c>
      <c r="I1803" s="107" t="s">
        <v>33</v>
      </c>
      <c r="J1803" s="107" t="s">
        <v>1</v>
      </c>
      <c r="K1803" s="108">
        <v>2083.0659999999998</v>
      </c>
    </row>
    <row r="1804" spans="5:11" x14ac:dyDescent="0.25">
      <c r="E1804" s="109">
        <v>2005</v>
      </c>
      <c r="F1804" s="109" t="s">
        <v>226</v>
      </c>
      <c r="G1804" s="109" t="s">
        <v>34</v>
      </c>
      <c r="H1804" s="109" t="s">
        <v>540</v>
      </c>
      <c r="I1804" s="109" t="s">
        <v>925</v>
      </c>
      <c r="J1804" s="109" t="s">
        <v>725</v>
      </c>
      <c r="K1804" s="110">
        <v>91.021000000000001</v>
      </c>
    </row>
    <row r="1805" spans="5:11" x14ac:dyDescent="0.25">
      <c r="E1805" s="107">
        <v>2005</v>
      </c>
      <c r="F1805" s="107" t="s">
        <v>236</v>
      </c>
      <c r="G1805" s="107" t="s">
        <v>36</v>
      </c>
      <c r="H1805" s="107" t="s">
        <v>542</v>
      </c>
      <c r="I1805" s="107" t="s">
        <v>26</v>
      </c>
      <c r="J1805" s="107" t="s">
        <v>1</v>
      </c>
      <c r="K1805" s="108">
        <v>2168.4259999999999</v>
      </c>
    </row>
    <row r="1806" spans="5:11" x14ac:dyDescent="0.25">
      <c r="E1806" s="109">
        <v>2005</v>
      </c>
      <c r="F1806" s="109" t="s">
        <v>231</v>
      </c>
      <c r="G1806" s="109" t="s">
        <v>232</v>
      </c>
      <c r="H1806" s="109" t="s">
        <v>540</v>
      </c>
      <c r="I1806" s="109" t="s">
        <v>24</v>
      </c>
      <c r="J1806" s="109" t="s">
        <v>725</v>
      </c>
      <c r="K1806" s="110">
        <v>1450.7629999999999</v>
      </c>
    </row>
    <row r="1807" spans="5:11" x14ac:dyDescent="0.25">
      <c r="E1807" s="107">
        <v>2005</v>
      </c>
      <c r="F1807" s="107" t="s">
        <v>238</v>
      </c>
      <c r="G1807" s="107" t="s">
        <v>239</v>
      </c>
      <c r="H1807" s="107" t="s">
        <v>540</v>
      </c>
      <c r="I1807" s="107" t="s">
        <v>33</v>
      </c>
      <c r="J1807" s="107" t="s">
        <v>1</v>
      </c>
      <c r="K1807" s="108">
        <v>3430.6029999999901</v>
      </c>
    </row>
    <row r="1808" spans="5:11" x14ac:dyDescent="0.25">
      <c r="E1808" s="109">
        <v>2005</v>
      </c>
      <c r="F1808" s="109" t="s">
        <v>228</v>
      </c>
      <c r="G1808" s="109" t="s">
        <v>229</v>
      </c>
      <c r="H1808" s="109" t="s">
        <v>540</v>
      </c>
      <c r="I1808" s="109" t="s">
        <v>33</v>
      </c>
      <c r="J1808" s="109" t="s">
        <v>1</v>
      </c>
      <c r="K1808" s="110">
        <v>17010.684000000001</v>
      </c>
    </row>
    <row r="1809" spans="5:11" x14ac:dyDescent="0.25">
      <c r="E1809" s="107">
        <v>2005</v>
      </c>
      <c r="F1809" s="107" t="s">
        <v>245</v>
      </c>
      <c r="G1809" s="107" t="s">
        <v>39</v>
      </c>
      <c r="H1809" s="107" t="s">
        <v>12</v>
      </c>
      <c r="I1809" s="107" t="s">
        <v>12</v>
      </c>
      <c r="J1809" s="107" t="s">
        <v>1</v>
      </c>
      <c r="K1809" s="108">
        <v>2985.143</v>
      </c>
    </row>
    <row r="1810" spans="5:11" x14ac:dyDescent="0.25">
      <c r="E1810" s="109">
        <v>2005</v>
      </c>
      <c r="F1810" s="109" t="s">
        <v>254</v>
      </c>
      <c r="G1810" s="109" t="s">
        <v>42</v>
      </c>
      <c r="H1810" s="109" t="s">
        <v>12</v>
      </c>
      <c r="I1810" s="109" t="s">
        <v>12</v>
      </c>
      <c r="J1810" s="109" t="s">
        <v>1</v>
      </c>
      <c r="K1810" s="110">
        <v>1110.346</v>
      </c>
    </row>
    <row r="1811" spans="5:11" x14ac:dyDescent="0.25">
      <c r="E1811" s="107">
        <v>2005</v>
      </c>
      <c r="F1811" s="107" t="s">
        <v>247</v>
      </c>
      <c r="G1811" s="107" t="s">
        <v>40</v>
      </c>
      <c r="H1811" s="107" t="s">
        <v>540</v>
      </c>
      <c r="I1811" s="107" t="s">
        <v>27</v>
      </c>
      <c r="J1811" s="107" t="s">
        <v>1</v>
      </c>
      <c r="K1811" s="108">
        <v>25497.736000000001</v>
      </c>
    </row>
    <row r="1812" spans="5:11" x14ac:dyDescent="0.25">
      <c r="E1812" s="109">
        <v>2005</v>
      </c>
      <c r="F1812" s="109" t="s">
        <v>299</v>
      </c>
      <c r="G1812" s="109" t="s">
        <v>300</v>
      </c>
      <c r="H1812" s="109" t="s">
        <v>540</v>
      </c>
      <c r="I1812" s="109" t="s">
        <v>60</v>
      </c>
      <c r="J1812" s="109" t="s">
        <v>554</v>
      </c>
      <c r="K1812" s="110">
        <v>19881.53</v>
      </c>
    </row>
    <row r="1813" spans="5:11" x14ac:dyDescent="0.25">
      <c r="E1813" s="107">
        <v>2005</v>
      </c>
      <c r="F1813" s="107" t="s">
        <v>256</v>
      </c>
      <c r="G1813" s="107" t="s">
        <v>43</v>
      </c>
      <c r="H1813" s="107" t="s">
        <v>540</v>
      </c>
      <c r="I1813" s="107" t="s">
        <v>27</v>
      </c>
      <c r="J1813" s="107" t="s">
        <v>725</v>
      </c>
      <c r="K1813" s="108">
        <v>4286.8799999999901</v>
      </c>
    </row>
    <row r="1814" spans="5:11" x14ac:dyDescent="0.25">
      <c r="E1814" s="109">
        <v>2005</v>
      </c>
      <c r="F1814" s="109" t="s">
        <v>262</v>
      </c>
      <c r="G1814" s="109" t="s">
        <v>46</v>
      </c>
      <c r="H1814" s="109" t="s">
        <v>540</v>
      </c>
      <c r="I1814" s="109" t="s">
        <v>47</v>
      </c>
      <c r="J1814" s="109" t="s">
        <v>1</v>
      </c>
      <c r="K1814" s="110">
        <v>271.45699999999999</v>
      </c>
    </row>
    <row r="1815" spans="5:11" x14ac:dyDescent="0.25">
      <c r="E1815" s="107">
        <v>2005</v>
      </c>
      <c r="F1815" s="107" t="s">
        <v>270</v>
      </c>
      <c r="G1815" s="107" t="s">
        <v>51</v>
      </c>
      <c r="H1815" s="107" t="s">
        <v>540</v>
      </c>
      <c r="I1815" s="107" t="s">
        <v>30</v>
      </c>
      <c r="J1815" s="107" t="s">
        <v>1</v>
      </c>
      <c r="K1815" s="108">
        <v>567.15</v>
      </c>
    </row>
    <row r="1816" spans="5:11" x14ac:dyDescent="0.25">
      <c r="E1816" s="109">
        <v>2005</v>
      </c>
      <c r="F1816" s="109" t="s">
        <v>270</v>
      </c>
      <c r="G1816" s="109" t="s">
        <v>51</v>
      </c>
      <c r="H1816" s="109" t="s">
        <v>540</v>
      </c>
      <c r="I1816" s="109" t="s">
        <v>30</v>
      </c>
      <c r="J1816" s="109" t="s">
        <v>1</v>
      </c>
      <c r="K1816" s="110">
        <v>1741.0160000000001</v>
      </c>
    </row>
    <row r="1817" spans="5:11" x14ac:dyDescent="0.25">
      <c r="E1817" s="107">
        <v>2005</v>
      </c>
      <c r="F1817" s="107" t="s">
        <v>270</v>
      </c>
      <c r="G1817" s="107" t="s">
        <v>51</v>
      </c>
      <c r="H1817" s="107" t="s">
        <v>540</v>
      </c>
      <c r="I1817" s="107" t="s">
        <v>30</v>
      </c>
      <c r="J1817" s="107" t="s">
        <v>554</v>
      </c>
      <c r="K1817" s="108">
        <v>1741.0160000000001</v>
      </c>
    </row>
    <row r="1818" spans="5:11" x14ac:dyDescent="0.25">
      <c r="E1818" s="109">
        <v>2005</v>
      </c>
      <c r="F1818" s="109" t="s">
        <v>272</v>
      </c>
      <c r="G1818" s="109" t="s">
        <v>52</v>
      </c>
      <c r="H1818" s="109" t="s">
        <v>540</v>
      </c>
      <c r="I1818" s="109" t="s">
        <v>30</v>
      </c>
      <c r="J1818" s="109" t="s">
        <v>1</v>
      </c>
      <c r="K1818" s="110">
        <v>713.70899999999995</v>
      </c>
    </row>
    <row r="1819" spans="5:11" x14ac:dyDescent="0.25">
      <c r="E1819" s="107">
        <v>2005</v>
      </c>
      <c r="F1819" s="107" t="s">
        <v>286</v>
      </c>
      <c r="G1819" s="107" t="s">
        <v>56</v>
      </c>
      <c r="H1819" s="107" t="s">
        <v>540</v>
      </c>
      <c r="I1819" s="107" t="s">
        <v>47</v>
      </c>
      <c r="J1819" s="107" t="s">
        <v>1</v>
      </c>
      <c r="K1819" s="108">
        <v>168.42500000000001</v>
      </c>
    </row>
    <row r="1820" spans="5:11" x14ac:dyDescent="0.25">
      <c r="E1820" s="109">
        <v>2005</v>
      </c>
      <c r="F1820" s="109" t="s">
        <v>288</v>
      </c>
      <c r="G1820" s="109" t="s">
        <v>57</v>
      </c>
      <c r="H1820" s="109" t="s">
        <v>540</v>
      </c>
      <c r="I1820" s="109" t="s">
        <v>47</v>
      </c>
      <c r="J1820" s="109" t="s">
        <v>1</v>
      </c>
      <c r="K1820" s="110">
        <v>25362.6760000002</v>
      </c>
    </row>
    <row r="1821" spans="5:11" x14ac:dyDescent="0.25">
      <c r="E1821" s="107">
        <v>2005</v>
      </c>
      <c r="F1821" s="107" t="s">
        <v>302</v>
      </c>
      <c r="G1821" s="107" t="s">
        <v>62</v>
      </c>
      <c r="H1821" s="107" t="s">
        <v>540</v>
      </c>
      <c r="I1821" s="107" t="s">
        <v>60</v>
      </c>
      <c r="J1821" s="107" t="s">
        <v>554</v>
      </c>
      <c r="K1821" s="108">
        <v>2255.7109999999998</v>
      </c>
    </row>
    <row r="1822" spans="5:11" x14ac:dyDescent="0.25">
      <c r="E1822" s="109">
        <v>2006</v>
      </c>
      <c r="F1822" s="109" t="s">
        <v>195</v>
      </c>
      <c r="G1822" s="109" t="s">
        <v>15</v>
      </c>
      <c r="H1822" s="109" t="s">
        <v>540</v>
      </c>
      <c r="I1822" s="109" t="s">
        <v>16</v>
      </c>
      <c r="J1822" s="109" t="s">
        <v>554</v>
      </c>
      <c r="K1822" s="110">
        <v>11182.332</v>
      </c>
    </row>
    <row r="1823" spans="5:11" x14ac:dyDescent="0.25">
      <c r="E1823" s="107">
        <v>2006</v>
      </c>
      <c r="F1823" s="107" t="s">
        <v>204</v>
      </c>
      <c r="G1823" s="107" t="s">
        <v>205</v>
      </c>
      <c r="H1823" s="107" t="s">
        <v>544</v>
      </c>
      <c r="I1823" s="107" t="s">
        <v>9</v>
      </c>
      <c r="J1823" s="107" t="s">
        <v>1</v>
      </c>
      <c r="K1823" s="108">
        <v>1608.2940000000001</v>
      </c>
    </row>
    <row r="1824" spans="5:11" x14ac:dyDescent="0.25">
      <c r="E1824" s="109">
        <v>2006</v>
      </c>
      <c r="F1824" s="109" t="s">
        <v>209</v>
      </c>
      <c r="G1824" s="109" t="s">
        <v>22</v>
      </c>
      <c r="H1824" s="109" t="s">
        <v>544</v>
      </c>
      <c r="I1824" s="109" t="s">
        <v>9</v>
      </c>
      <c r="J1824" s="109" t="s">
        <v>554</v>
      </c>
      <c r="K1824" s="110">
        <v>918.41399999999999</v>
      </c>
    </row>
    <row r="1825" spans="5:11" x14ac:dyDescent="0.25">
      <c r="E1825" s="107">
        <v>2006</v>
      </c>
      <c r="F1825" s="107" t="s">
        <v>215</v>
      </c>
      <c r="G1825" s="107" t="s">
        <v>216</v>
      </c>
      <c r="H1825" s="107" t="s">
        <v>540</v>
      </c>
      <c r="I1825" s="107" t="s">
        <v>27</v>
      </c>
      <c r="J1825" s="107" t="s">
        <v>1</v>
      </c>
      <c r="K1825" s="108">
        <v>823.69399999999996</v>
      </c>
    </row>
    <row r="1826" spans="5:11" x14ac:dyDescent="0.25">
      <c r="E1826" s="109">
        <v>2006</v>
      </c>
      <c r="F1826" s="109" t="s">
        <v>224</v>
      </c>
      <c r="G1826" s="109" t="s">
        <v>32</v>
      </c>
      <c r="H1826" s="109" t="s">
        <v>540</v>
      </c>
      <c r="I1826" s="109" t="s">
        <v>33</v>
      </c>
      <c r="J1826" s="109" t="s">
        <v>725</v>
      </c>
      <c r="K1826" s="110">
        <v>505.02199999999999</v>
      </c>
    </row>
    <row r="1827" spans="5:11" x14ac:dyDescent="0.25">
      <c r="E1827" s="107">
        <v>2006</v>
      </c>
      <c r="F1827" s="107" t="s">
        <v>226</v>
      </c>
      <c r="G1827" s="107" t="s">
        <v>34</v>
      </c>
      <c r="H1827" s="107" t="s">
        <v>540</v>
      </c>
      <c r="I1827" s="107" t="s">
        <v>925</v>
      </c>
      <c r="J1827" s="107" t="s">
        <v>1</v>
      </c>
      <c r="K1827" s="108">
        <v>62.408000000000001</v>
      </c>
    </row>
    <row r="1828" spans="5:11" x14ac:dyDescent="0.25">
      <c r="E1828" s="109">
        <v>2006</v>
      </c>
      <c r="F1828" s="109" t="s">
        <v>236</v>
      </c>
      <c r="G1828" s="109" t="s">
        <v>36</v>
      </c>
      <c r="H1828" s="109" t="s">
        <v>542</v>
      </c>
      <c r="I1828" s="109" t="s">
        <v>26</v>
      </c>
      <c r="J1828" s="109" t="s">
        <v>1</v>
      </c>
      <c r="K1828" s="110">
        <v>1969.2460000000001</v>
      </c>
    </row>
    <row r="1829" spans="5:11" x14ac:dyDescent="0.25">
      <c r="E1829" s="107">
        <v>2006</v>
      </c>
      <c r="F1829" s="107" t="s">
        <v>231</v>
      </c>
      <c r="G1829" s="107" t="s">
        <v>232</v>
      </c>
      <c r="H1829" s="107" t="s">
        <v>540</v>
      </c>
      <c r="I1829" s="107" t="s">
        <v>24</v>
      </c>
      <c r="J1829" s="107" t="s">
        <v>1</v>
      </c>
      <c r="K1829" s="108">
        <v>2589.84</v>
      </c>
    </row>
    <row r="1830" spans="5:11" x14ac:dyDescent="0.25">
      <c r="E1830" s="109">
        <v>2006</v>
      </c>
      <c r="F1830" s="109" t="s">
        <v>238</v>
      </c>
      <c r="G1830" s="109" t="s">
        <v>239</v>
      </c>
      <c r="H1830" s="109" t="s">
        <v>540</v>
      </c>
      <c r="I1830" s="109" t="s">
        <v>33</v>
      </c>
      <c r="J1830" s="109" t="s">
        <v>1</v>
      </c>
      <c r="K1830" s="110">
        <v>9768.8619999999701</v>
      </c>
    </row>
    <row r="1831" spans="5:11" x14ac:dyDescent="0.25">
      <c r="E1831" s="107">
        <v>2006</v>
      </c>
      <c r="F1831" s="107" t="s">
        <v>245</v>
      </c>
      <c r="G1831" s="107" t="s">
        <v>39</v>
      </c>
      <c r="H1831" s="107" t="s">
        <v>12</v>
      </c>
      <c r="I1831" s="107" t="s">
        <v>12</v>
      </c>
      <c r="J1831" s="107" t="s">
        <v>1</v>
      </c>
      <c r="K1831" s="108">
        <v>2990.4830000000002</v>
      </c>
    </row>
    <row r="1832" spans="5:11" x14ac:dyDescent="0.25">
      <c r="E1832" s="109">
        <v>2006</v>
      </c>
      <c r="F1832" s="109" t="s">
        <v>245</v>
      </c>
      <c r="G1832" s="109" t="s">
        <v>39</v>
      </c>
      <c r="H1832" s="109" t="s">
        <v>12</v>
      </c>
      <c r="I1832" s="109" t="s">
        <v>12</v>
      </c>
      <c r="J1832" s="109" t="s">
        <v>725</v>
      </c>
      <c r="K1832" s="110">
        <v>2498.4229999999998</v>
      </c>
    </row>
    <row r="1833" spans="5:11" x14ac:dyDescent="0.25">
      <c r="E1833" s="107">
        <v>2006</v>
      </c>
      <c r="F1833" s="107" t="s">
        <v>254</v>
      </c>
      <c r="G1833" s="107" t="s">
        <v>42</v>
      </c>
      <c r="H1833" s="107" t="s">
        <v>12</v>
      </c>
      <c r="I1833" s="107" t="s">
        <v>12</v>
      </c>
      <c r="J1833" s="107" t="s">
        <v>725</v>
      </c>
      <c r="K1833" s="108">
        <v>81.372</v>
      </c>
    </row>
    <row r="1834" spans="5:11" x14ac:dyDescent="0.25">
      <c r="E1834" s="109">
        <v>2006</v>
      </c>
      <c r="F1834" s="109" t="s">
        <v>247</v>
      </c>
      <c r="G1834" s="109" t="s">
        <v>40</v>
      </c>
      <c r="H1834" s="109" t="s">
        <v>540</v>
      </c>
      <c r="I1834" s="109" t="s">
        <v>27</v>
      </c>
      <c r="J1834" s="109" t="s">
        <v>554</v>
      </c>
      <c r="K1834" s="110">
        <v>25081.783000000101</v>
      </c>
    </row>
    <row r="1835" spans="5:11" x14ac:dyDescent="0.25">
      <c r="E1835" s="107">
        <v>2006</v>
      </c>
      <c r="F1835" s="107" t="s">
        <v>258</v>
      </c>
      <c r="G1835" s="107" t="s">
        <v>44</v>
      </c>
      <c r="H1835" s="107" t="s">
        <v>540</v>
      </c>
      <c r="I1835" s="107" t="s">
        <v>21</v>
      </c>
      <c r="J1835" s="107" t="s">
        <v>725</v>
      </c>
      <c r="K1835" s="108">
        <v>2195.1729999999998</v>
      </c>
    </row>
    <row r="1836" spans="5:11" x14ac:dyDescent="0.25">
      <c r="E1836" s="109">
        <v>2006</v>
      </c>
      <c r="F1836" s="109" t="s">
        <v>262</v>
      </c>
      <c r="G1836" s="109" t="s">
        <v>46</v>
      </c>
      <c r="H1836" s="109" t="s">
        <v>540</v>
      </c>
      <c r="I1836" s="109" t="s">
        <v>47</v>
      </c>
      <c r="J1836" s="109" t="s">
        <v>725</v>
      </c>
      <c r="K1836" s="110">
        <v>395.31</v>
      </c>
    </row>
    <row r="1837" spans="5:11" x14ac:dyDescent="0.25">
      <c r="E1837" s="107">
        <v>2006</v>
      </c>
      <c r="F1837" s="107" t="s">
        <v>264</v>
      </c>
      <c r="G1837" s="107" t="s">
        <v>48</v>
      </c>
      <c r="H1837" s="107" t="s">
        <v>542</v>
      </c>
      <c r="I1837" s="107" t="s">
        <v>16</v>
      </c>
      <c r="J1837" s="107" t="s">
        <v>1</v>
      </c>
      <c r="K1837" s="108">
        <v>3012.6990000000001</v>
      </c>
    </row>
    <row r="1838" spans="5:11" x14ac:dyDescent="0.25">
      <c r="E1838" s="109">
        <v>2006</v>
      </c>
      <c r="F1838" s="109" t="s">
        <v>276</v>
      </c>
      <c r="G1838" s="109" t="s">
        <v>54</v>
      </c>
      <c r="H1838" s="109" t="s">
        <v>540</v>
      </c>
      <c r="I1838" s="109" t="s">
        <v>47</v>
      </c>
      <c r="J1838" s="109" t="s">
        <v>554</v>
      </c>
      <c r="K1838" s="110">
        <v>2717.4459999999999</v>
      </c>
    </row>
    <row r="1839" spans="5:11" x14ac:dyDescent="0.25">
      <c r="E1839" s="107">
        <v>2006</v>
      </c>
      <c r="F1839" s="107" t="s">
        <v>272</v>
      </c>
      <c r="G1839" s="107" t="s">
        <v>52</v>
      </c>
      <c r="H1839" s="107" t="s">
        <v>540</v>
      </c>
      <c r="I1839" s="107" t="s">
        <v>30</v>
      </c>
      <c r="J1839" s="107" t="s">
        <v>1</v>
      </c>
      <c r="K1839" s="108">
        <v>1027.2719999999999</v>
      </c>
    </row>
    <row r="1840" spans="5:11" x14ac:dyDescent="0.25">
      <c r="E1840" s="109">
        <v>2006</v>
      </c>
      <c r="F1840" s="109" t="s">
        <v>274</v>
      </c>
      <c r="G1840" s="109" t="s">
        <v>53</v>
      </c>
      <c r="H1840" s="109" t="s">
        <v>542</v>
      </c>
      <c r="I1840" s="109" t="s">
        <v>16</v>
      </c>
      <c r="J1840" s="109" t="s">
        <v>725</v>
      </c>
      <c r="K1840" s="110">
        <v>297</v>
      </c>
    </row>
    <row r="1841" spans="5:11" x14ac:dyDescent="0.25">
      <c r="E1841" s="107">
        <v>2006</v>
      </c>
      <c r="F1841" s="107" t="s">
        <v>297</v>
      </c>
      <c r="G1841" s="107" t="s">
        <v>61</v>
      </c>
      <c r="H1841" s="107" t="s">
        <v>542</v>
      </c>
      <c r="I1841" s="107" t="s">
        <v>16</v>
      </c>
      <c r="J1841" s="107" t="s">
        <v>1</v>
      </c>
      <c r="K1841" s="108">
        <v>467</v>
      </c>
    </row>
    <row r="1842" spans="5:11" x14ac:dyDescent="0.25">
      <c r="E1842" s="109">
        <v>2006</v>
      </c>
      <c r="F1842" s="109" t="s">
        <v>302</v>
      </c>
      <c r="G1842" s="109" t="s">
        <v>62</v>
      </c>
      <c r="H1842" s="109" t="s">
        <v>540</v>
      </c>
      <c r="I1842" s="109" t="s">
        <v>60</v>
      </c>
      <c r="J1842" s="109" t="s">
        <v>1</v>
      </c>
      <c r="K1842" s="110">
        <v>3050.951</v>
      </c>
    </row>
    <row r="1843" spans="5:11" x14ac:dyDescent="0.25">
      <c r="E1843" s="107">
        <v>2006</v>
      </c>
      <c r="F1843" s="107" t="s">
        <v>302</v>
      </c>
      <c r="G1843" s="107" t="s">
        <v>62</v>
      </c>
      <c r="H1843" s="107" t="s">
        <v>540</v>
      </c>
      <c r="I1843" s="107" t="s">
        <v>60</v>
      </c>
      <c r="J1843" s="107" t="s">
        <v>554</v>
      </c>
      <c r="K1843" s="108">
        <v>3050.951</v>
      </c>
    </row>
    <row r="1844" spans="5:11" x14ac:dyDescent="0.25">
      <c r="E1844" s="109">
        <v>2007</v>
      </c>
      <c r="F1844" s="109" t="s">
        <v>280</v>
      </c>
      <c r="G1844" s="109" t="s">
        <v>281</v>
      </c>
      <c r="H1844" s="109" t="s">
        <v>540</v>
      </c>
      <c r="I1844" s="109" t="s">
        <v>33</v>
      </c>
      <c r="J1844" s="109" t="s">
        <v>725</v>
      </c>
      <c r="K1844" s="110">
        <v>447.99700000000001</v>
      </c>
    </row>
    <row r="1845" spans="5:11" x14ac:dyDescent="0.25">
      <c r="E1845" s="107">
        <v>2007</v>
      </c>
      <c r="F1845" s="107" t="s">
        <v>190</v>
      </c>
      <c r="G1845" s="107" t="s">
        <v>11</v>
      </c>
      <c r="H1845" s="107" t="s">
        <v>12</v>
      </c>
      <c r="I1845" s="107" t="s">
        <v>12</v>
      </c>
      <c r="J1845" s="107" t="s">
        <v>725</v>
      </c>
      <c r="K1845" s="108">
        <v>3712.3560000000002</v>
      </c>
    </row>
    <row r="1846" spans="5:11" x14ac:dyDescent="0.25">
      <c r="E1846" s="109">
        <v>2007</v>
      </c>
      <c r="F1846" s="109" t="s">
        <v>195</v>
      </c>
      <c r="G1846" s="109" t="s">
        <v>15</v>
      </c>
      <c r="H1846" s="109" t="s">
        <v>540</v>
      </c>
      <c r="I1846" s="109" t="s">
        <v>16</v>
      </c>
      <c r="J1846" s="109" t="s">
        <v>554</v>
      </c>
      <c r="K1846" s="110">
        <v>10060.592000000001</v>
      </c>
    </row>
    <row r="1847" spans="5:11" x14ac:dyDescent="0.25">
      <c r="E1847" s="107">
        <v>2007</v>
      </c>
      <c r="F1847" s="107" t="s">
        <v>200</v>
      </c>
      <c r="G1847" s="107" t="s">
        <v>18</v>
      </c>
      <c r="H1847" s="107" t="s">
        <v>542</v>
      </c>
      <c r="I1847" s="107" t="s">
        <v>16</v>
      </c>
      <c r="J1847" s="107" t="s">
        <v>725</v>
      </c>
      <c r="K1847" s="108">
        <v>506</v>
      </c>
    </row>
    <row r="1848" spans="5:11" x14ac:dyDescent="0.25">
      <c r="E1848" s="109">
        <v>2007</v>
      </c>
      <c r="F1848" s="109" t="s">
        <v>197</v>
      </c>
      <c r="G1848" s="109" t="s">
        <v>198</v>
      </c>
      <c r="H1848" s="109" t="s">
        <v>544</v>
      </c>
      <c r="I1848" s="109" t="s">
        <v>17</v>
      </c>
      <c r="J1848" s="109" t="s">
        <v>1</v>
      </c>
      <c r="K1848" s="110">
        <v>1723.4079999999999</v>
      </c>
    </row>
    <row r="1849" spans="5:11" x14ac:dyDescent="0.25">
      <c r="E1849" s="107">
        <v>2007</v>
      </c>
      <c r="F1849" s="107" t="s">
        <v>207</v>
      </c>
      <c r="G1849" s="107" t="s">
        <v>20</v>
      </c>
      <c r="H1849" s="107" t="s">
        <v>540</v>
      </c>
      <c r="I1849" s="107" t="s">
        <v>21</v>
      </c>
      <c r="J1849" s="107" t="s">
        <v>1</v>
      </c>
      <c r="K1849" s="108">
        <v>15453.950999999999</v>
      </c>
    </row>
    <row r="1850" spans="5:11" x14ac:dyDescent="0.25">
      <c r="E1850" s="109">
        <v>2007</v>
      </c>
      <c r="F1850" s="109" t="s">
        <v>215</v>
      </c>
      <c r="G1850" s="109" t="s">
        <v>216</v>
      </c>
      <c r="H1850" s="109" t="s">
        <v>540</v>
      </c>
      <c r="I1850" s="109" t="s">
        <v>27</v>
      </c>
      <c r="J1850" s="109" t="s">
        <v>1</v>
      </c>
      <c r="K1850" s="110">
        <v>886.28099999999995</v>
      </c>
    </row>
    <row r="1851" spans="5:11" x14ac:dyDescent="0.25">
      <c r="E1851" s="107">
        <v>2007</v>
      </c>
      <c r="F1851" s="107" t="s">
        <v>218</v>
      </c>
      <c r="G1851" s="107" t="s">
        <v>28</v>
      </c>
      <c r="H1851" s="107" t="s">
        <v>544</v>
      </c>
      <c r="I1851" s="107" t="s">
        <v>9</v>
      </c>
      <c r="J1851" s="107" t="s">
        <v>554</v>
      </c>
      <c r="K1851" s="108">
        <v>5431.6629999999896</v>
      </c>
    </row>
    <row r="1852" spans="5:11" x14ac:dyDescent="0.25">
      <c r="E1852" s="109">
        <v>2007</v>
      </c>
      <c r="F1852" s="109" t="s">
        <v>220</v>
      </c>
      <c r="G1852" s="109" t="s">
        <v>29</v>
      </c>
      <c r="H1852" s="109" t="s">
        <v>540</v>
      </c>
      <c r="I1852" s="109" t="s">
        <v>30</v>
      </c>
      <c r="J1852" s="109" t="s">
        <v>554</v>
      </c>
      <c r="K1852" s="110">
        <v>19.673999999999999</v>
      </c>
    </row>
    <row r="1853" spans="5:11" x14ac:dyDescent="0.25">
      <c r="E1853" s="107">
        <v>2007</v>
      </c>
      <c r="F1853" s="107" t="s">
        <v>222</v>
      </c>
      <c r="G1853" s="107" t="s">
        <v>31</v>
      </c>
      <c r="H1853" s="107" t="s">
        <v>544</v>
      </c>
      <c r="I1853" s="107" t="s">
        <v>17</v>
      </c>
      <c r="J1853" s="107" t="s">
        <v>725</v>
      </c>
      <c r="K1853" s="108">
        <v>7050.3969999999999</v>
      </c>
    </row>
    <row r="1854" spans="5:11" x14ac:dyDescent="0.25">
      <c r="E1854" s="109">
        <v>2007</v>
      </c>
      <c r="F1854" s="109" t="s">
        <v>226</v>
      </c>
      <c r="G1854" s="109" t="s">
        <v>34</v>
      </c>
      <c r="H1854" s="109" t="s">
        <v>540</v>
      </c>
      <c r="I1854" s="109" t="s">
        <v>925</v>
      </c>
      <c r="J1854" s="109" t="s">
        <v>554</v>
      </c>
      <c r="K1854" s="110">
        <v>847.71799999999905</v>
      </c>
    </row>
    <row r="1855" spans="5:11" x14ac:dyDescent="0.25">
      <c r="E1855" s="107">
        <v>2007</v>
      </c>
      <c r="F1855" s="107" t="s">
        <v>236</v>
      </c>
      <c r="G1855" s="107" t="s">
        <v>36</v>
      </c>
      <c r="H1855" s="107" t="s">
        <v>542</v>
      </c>
      <c r="I1855" s="107" t="s">
        <v>26</v>
      </c>
      <c r="J1855" s="107" t="s">
        <v>725</v>
      </c>
      <c r="K1855" s="108">
        <v>1868.759</v>
      </c>
    </row>
    <row r="1856" spans="5:11" x14ac:dyDescent="0.25">
      <c r="E1856" s="109">
        <v>2007</v>
      </c>
      <c r="F1856" s="109" t="s">
        <v>241</v>
      </c>
      <c r="G1856" s="109" t="s">
        <v>37</v>
      </c>
      <c r="H1856" s="109" t="s">
        <v>540</v>
      </c>
      <c r="I1856" s="109" t="s">
        <v>24</v>
      </c>
      <c r="J1856" s="109" t="s">
        <v>554</v>
      </c>
      <c r="K1856" s="110">
        <v>1907.646</v>
      </c>
    </row>
    <row r="1857" spans="5:11" x14ac:dyDescent="0.25">
      <c r="E1857" s="107">
        <v>2007</v>
      </c>
      <c r="F1857" s="107" t="s">
        <v>241</v>
      </c>
      <c r="G1857" s="107" t="s">
        <v>37</v>
      </c>
      <c r="H1857" s="107" t="s">
        <v>540</v>
      </c>
      <c r="I1857" s="107" t="s">
        <v>24</v>
      </c>
      <c r="J1857" s="107" t="s">
        <v>725</v>
      </c>
      <c r="K1857" s="108">
        <v>889.21199999999897</v>
      </c>
    </row>
    <row r="1858" spans="5:11" x14ac:dyDescent="0.25">
      <c r="E1858" s="109">
        <v>2007</v>
      </c>
      <c r="F1858" s="109" t="s">
        <v>266</v>
      </c>
      <c r="G1858" s="109" t="s">
        <v>49</v>
      </c>
      <c r="H1858" s="109" t="s">
        <v>544</v>
      </c>
      <c r="I1858" s="109" t="s">
        <v>9</v>
      </c>
      <c r="J1858" s="109" t="s">
        <v>1</v>
      </c>
      <c r="K1858" s="110">
        <v>3655.183</v>
      </c>
    </row>
    <row r="1859" spans="5:11" x14ac:dyDescent="0.25">
      <c r="E1859" s="107">
        <v>2007</v>
      </c>
      <c r="F1859" s="107" t="s">
        <v>266</v>
      </c>
      <c r="G1859" s="107" t="s">
        <v>49</v>
      </c>
      <c r="H1859" s="107" t="s">
        <v>544</v>
      </c>
      <c r="I1859" s="107" t="s">
        <v>9</v>
      </c>
      <c r="J1859" s="107" t="s">
        <v>554</v>
      </c>
      <c r="K1859" s="108">
        <v>3655.183</v>
      </c>
    </row>
    <row r="1860" spans="5:11" x14ac:dyDescent="0.25">
      <c r="E1860" s="109">
        <v>2007</v>
      </c>
      <c r="F1860" s="109" t="s">
        <v>266</v>
      </c>
      <c r="G1860" s="109" t="s">
        <v>49</v>
      </c>
      <c r="H1860" s="109" t="s">
        <v>544</v>
      </c>
      <c r="I1860" s="109" t="s">
        <v>9</v>
      </c>
      <c r="J1860" s="109" t="s">
        <v>725</v>
      </c>
      <c r="K1860" s="110">
        <v>6937.0320000000002</v>
      </c>
    </row>
    <row r="1861" spans="5:11" x14ac:dyDescent="0.25">
      <c r="E1861" s="107">
        <v>2007</v>
      </c>
      <c r="F1861" s="107" t="s">
        <v>245</v>
      </c>
      <c r="G1861" s="107" t="s">
        <v>39</v>
      </c>
      <c r="H1861" s="107" t="s">
        <v>12</v>
      </c>
      <c r="I1861" s="107" t="s">
        <v>12</v>
      </c>
      <c r="J1861" s="107" t="s">
        <v>1</v>
      </c>
      <c r="K1861" s="108">
        <v>2573.6669999999999</v>
      </c>
    </row>
    <row r="1862" spans="5:11" x14ac:dyDescent="0.25">
      <c r="E1862" s="109">
        <v>2007</v>
      </c>
      <c r="F1862" s="109" t="s">
        <v>254</v>
      </c>
      <c r="G1862" s="109" t="s">
        <v>42</v>
      </c>
      <c r="H1862" s="109" t="s">
        <v>12</v>
      </c>
      <c r="I1862" s="109" t="s">
        <v>12</v>
      </c>
      <c r="J1862" s="109" t="s">
        <v>725</v>
      </c>
      <c r="K1862" s="110">
        <v>98.281000000000006</v>
      </c>
    </row>
    <row r="1863" spans="5:11" x14ac:dyDescent="0.25">
      <c r="E1863" s="107">
        <v>2007</v>
      </c>
      <c r="F1863" s="107" t="s">
        <v>247</v>
      </c>
      <c r="G1863" s="107" t="s">
        <v>40</v>
      </c>
      <c r="H1863" s="107" t="s">
        <v>540</v>
      </c>
      <c r="I1863" s="107" t="s">
        <v>27</v>
      </c>
      <c r="J1863" s="107" t="s">
        <v>1</v>
      </c>
      <c r="K1863" s="108">
        <v>8877.2869999999693</v>
      </c>
    </row>
    <row r="1864" spans="5:11" x14ac:dyDescent="0.25">
      <c r="E1864" s="109">
        <v>2007</v>
      </c>
      <c r="F1864" s="109" t="s">
        <v>247</v>
      </c>
      <c r="G1864" s="109" t="s">
        <v>40</v>
      </c>
      <c r="H1864" s="109" t="s">
        <v>540</v>
      </c>
      <c r="I1864" s="109" t="s">
        <v>27</v>
      </c>
      <c r="J1864" s="109" t="s">
        <v>1</v>
      </c>
      <c r="K1864" s="110">
        <v>23381.047000000101</v>
      </c>
    </row>
    <row r="1865" spans="5:11" x14ac:dyDescent="0.25">
      <c r="E1865" s="107">
        <v>2007</v>
      </c>
      <c r="F1865" s="107" t="s">
        <v>260</v>
      </c>
      <c r="G1865" s="107" t="s">
        <v>45</v>
      </c>
      <c r="H1865" s="107" t="s">
        <v>542</v>
      </c>
      <c r="I1865" s="107" t="s">
        <v>26</v>
      </c>
      <c r="J1865" s="107" t="s">
        <v>725</v>
      </c>
      <c r="K1865" s="108">
        <v>15449.284</v>
      </c>
    </row>
    <row r="1866" spans="5:11" x14ac:dyDescent="0.25">
      <c r="E1866" s="109">
        <v>2007</v>
      </c>
      <c r="F1866" s="109" t="s">
        <v>256</v>
      </c>
      <c r="G1866" s="109" t="s">
        <v>43</v>
      </c>
      <c r="H1866" s="109" t="s">
        <v>540</v>
      </c>
      <c r="I1866" s="109" t="s">
        <v>27</v>
      </c>
      <c r="J1866" s="109" t="s">
        <v>1</v>
      </c>
      <c r="K1866" s="110">
        <v>3473.6529999999998</v>
      </c>
    </row>
    <row r="1867" spans="5:11" x14ac:dyDescent="0.25">
      <c r="E1867" s="107">
        <v>2007</v>
      </c>
      <c r="F1867" s="107" t="s">
        <v>276</v>
      </c>
      <c r="G1867" s="107" t="s">
        <v>54</v>
      </c>
      <c r="H1867" s="107" t="s">
        <v>540</v>
      </c>
      <c r="I1867" s="107" t="s">
        <v>47</v>
      </c>
      <c r="J1867" s="107" t="s">
        <v>554</v>
      </c>
      <c r="K1867" s="108">
        <v>2444.2689999999998</v>
      </c>
    </row>
    <row r="1868" spans="5:11" x14ac:dyDescent="0.25">
      <c r="E1868" s="109">
        <v>2007</v>
      </c>
      <c r="F1868" s="109" t="s">
        <v>274</v>
      </c>
      <c r="G1868" s="109" t="s">
        <v>53</v>
      </c>
      <c r="H1868" s="109" t="s">
        <v>542</v>
      </c>
      <c r="I1868" s="109" t="s">
        <v>16</v>
      </c>
      <c r="J1868" s="109" t="s">
        <v>725</v>
      </c>
      <c r="K1868" s="110">
        <v>288</v>
      </c>
    </row>
    <row r="1869" spans="5:11" x14ac:dyDescent="0.25">
      <c r="E1869" s="107">
        <v>2007</v>
      </c>
      <c r="F1869" s="107" t="s">
        <v>286</v>
      </c>
      <c r="G1869" s="107" t="s">
        <v>56</v>
      </c>
      <c r="H1869" s="107" t="s">
        <v>540</v>
      </c>
      <c r="I1869" s="107" t="s">
        <v>47</v>
      </c>
      <c r="J1869" s="107" t="s">
        <v>725</v>
      </c>
      <c r="K1869" s="108">
        <v>117.783</v>
      </c>
    </row>
    <row r="1870" spans="5:11" x14ac:dyDescent="0.25">
      <c r="E1870" s="109">
        <v>2007</v>
      </c>
      <c r="F1870" s="109" t="s">
        <v>304</v>
      </c>
      <c r="G1870" s="109" t="s">
        <v>63</v>
      </c>
      <c r="H1870" s="109" t="s">
        <v>12</v>
      </c>
      <c r="I1870" s="109" t="s">
        <v>12</v>
      </c>
      <c r="J1870" s="109" t="s">
        <v>725</v>
      </c>
      <c r="K1870" s="110">
        <v>740.10599999999999</v>
      </c>
    </row>
    <row r="1871" spans="5:11" x14ac:dyDescent="0.25">
      <c r="E1871" s="107">
        <v>2008</v>
      </c>
      <c r="F1871" s="107" t="s">
        <v>283</v>
      </c>
      <c r="G1871" s="107" t="s">
        <v>284</v>
      </c>
      <c r="H1871" s="107" t="s">
        <v>540</v>
      </c>
      <c r="I1871" s="107" t="s">
        <v>33</v>
      </c>
      <c r="J1871" s="107" t="s">
        <v>1</v>
      </c>
      <c r="K1871" s="108">
        <v>260.714</v>
      </c>
    </row>
    <row r="1872" spans="5:11" x14ac:dyDescent="0.25">
      <c r="E1872" s="109">
        <v>2008</v>
      </c>
      <c r="F1872" s="109" t="s">
        <v>187</v>
      </c>
      <c r="G1872" s="109" t="s">
        <v>8</v>
      </c>
      <c r="H1872" s="109" t="s">
        <v>544</v>
      </c>
      <c r="I1872" s="109" t="s">
        <v>9</v>
      </c>
      <c r="J1872" s="109" t="s">
        <v>1</v>
      </c>
      <c r="K1872" s="110">
        <v>2406.7199999999998</v>
      </c>
    </row>
    <row r="1873" spans="5:11" x14ac:dyDescent="0.25">
      <c r="E1873" s="107">
        <v>2008</v>
      </c>
      <c r="F1873" s="107" t="s">
        <v>195</v>
      </c>
      <c r="G1873" s="107" t="s">
        <v>15</v>
      </c>
      <c r="H1873" s="107" t="s">
        <v>540</v>
      </c>
      <c r="I1873" s="107" t="s">
        <v>16</v>
      </c>
      <c r="J1873" s="107" t="s">
        <v>1</v>
      </c>
      <c r="K1873" s="108">
        <v>1237.1980000000001</v>
      </c>
    </row>
    <row r="1874" spans="5:11" x14ac:dyDescent="0.25">
      <c r="E1874" s="109">
        <v>2008</v>
      </c>
      <c r="F1874" s="109" t="s">
        <v>204</v>
      </c>
      <c r="G1874" s="109" t="s">
        <v>205</v>
      </c>
      <c r="H1874" s="109" t="s">
        <v>544</v>
      </c>
      <c r="I1874" s="109" t="s">
        <v>9</v>
      </c>
      <c r="J1874" s="109" t="s">
        <v>1</v>
      </c>
      <c r="K1874" s="110">
        <v>1077.837</v>
      </c>
    </row>
    <row r="1875" spans="5:11" x14ac:dyDescent="0.25">
      <c r="E1875" s="107">
        <v>2008</v>
      </c>
      <c r="F1875" s="107" t="s">
        <v>204</v>
      </c>
      <c r="G1875" s="107" t="s">
        <v>205</v>
      </c>
      <c r="H1875" s="107" t="s">
        <v>544</v>
      </c>
      <c r="I1875" s="107" t="s">
        <v>9</v>
      </c>
      <c r="J1875" s="107" t="s">
        <v>1</v>
      </c>
      <c r="K1875" s="108">
        <v>1173.797</v>
      </c>
    </row>
    <row r="1876" spans="5:11" x14ac:dyDescent="0.25">
      <c r="E1876" s="109">
        <v>2008</v>
      </c>
      <c r="F1876" s="109" t="s">
        <v>202</v>
      </c>
      <c r="G1876" s="109" t="s">
        <v>19</v>
      </c>
      <c r="H1876" s="109" t="s">
        <v>544</v>
      </c>
      <c r="I1876" s="109" t="s">
        <v>17</v>
      </c>
      <c r="J1876" s="109" t="s">
        <v>1</v>
      </c>
      <c r="K1876" s="110">
        <v>3452.6460000000002</v>
      </c>
    </row>
    <row r="1877" spans="5:11" x14ac:dyDescent="0.25">
      <c r="E1877" s="107">
        <v>2008</v>
      </c>
      <c r="F1877" s="107" t="s">
        <v>209</v>
      </c>
      <c r="G1877" s="107" t="s">
        <v>22</v>
      </c>
      <c r="H1877" s="107" t="s">
        <v>544</v>
      </c>
      <c r="I1877" s="107" t="s">
        <v>9</v>
      </c>
      <c r="J1877" s="107" t="s">
        <v>1</v>
      </c>
      <c r="K1877" s="108">
        <v>788.44500000000005</v>
      </c>
    </row>
    <row r="1878" spans="5:11" x14ac:dyDescent="0.25">
      <c r="E1878" s="109">
        <v>2008</v>
      </c>
      <c r="F1878" s="109" t="s">
        <v>207</v>
      </c>
      <c r="G1878" s="109" t="s">
        <v>20</v>
      </c>
      <c r="H1878" s="109" t="s">
        <v>540</v>
      </c>
      <c r="I1878" s="109" t="s">
        <v>21</v>
      </c>
      <c r="J1878" s="109" t="s">
        <v>725</v>
      </c>
      <c r="K1878" s="110">
        <v>9326.4959999999992</v>
      </c>
    </row>
    <row r="1879" spans="5:11" x14ac:dyDescent="0.25">
      <c r="E1879" s="107">
        <v>2008</v>
      </c>
      <c r="F1879" s="107" t="s">
        <v>215</v>
      </c>
      <c r="G1879" s="107" t="s">
        <v>216</v>
      </c>
      <c r="H1879" s="107" t="s">
        <v>540</v>
      </c>
      <c r="I1879" s="107" t="s">
        <v>27</v>
      </c>
      <c r="J1879" s="107" t="s">
        <v>554</v>
      </c>
      <c r="K1879" s="108">
        <v>775.64400000000001</v>
      </c>
    </row>
    <row r="1880" spans="5:11" x14ac:dyDescent="0.25">
      <c r="E1880" s="109">
        <v>2008</v>
      </c>
      <c r="F1880" s="109" t="s">
        <v>218</v>
      </c>
      <c r="G1880" s="109" t="s">
        <v>28</v>
      </c>
      <c r="H1880" s="109" t="s">
        <v>544</v>
      </c>
      <c r="I1880" s="109" t="s">
        <v>9</v>
      </c>
      <c r="J1880" s="109" t="s">
        <v>554</v>
      </c>
      <c r="K1880" s="110">
        <v>4855.5359999999901</v>
      </c>
    </row>
    <row r="1881" spans="5:11" x14ac:dyDescent="0.25">
      <c r="E1881" s="107">
        <v>2008</v>
      </c>
      <c r="F1881" s="107" t="s">
        <v>226</v>
      </c>
      <c r="G1881" s="107" t="s">
        <v>34</v>
      </c>
      <c r="H1881" s="107" t="s">
        <v>540</v>
      </c>
      <c r="I1881" s="107" t="s">
        <v>925</v>
      </c>
      <c r="J1881" s="107" t="s">
        <v>1</v>
      </c>
      <c r="K1881" s="108">
        <v>737.55</v>
      </c>
    </row>
    <row r="1882" spans="5:11" x14ac:dyDescent="0.25">
      <c r="E1882" s="109">
        <v>2008</v>
      </c>
      <c r="F1882" s="109" t="s">
        <v>236</v>
      </c>
      <c r="G1882" s="109" t="s">
        <v>36</v>
      </c>
      <c r="H1882" s="109" t="s">
        <v>542</v>
      </c>
      <c r="I1882" s="109" t="s">
        <v>26</v>
      </c>
      <c r="J1882" s="109" t="s">
        <v>554</v>
      </c>
      <c r="K1882" s="110">
        <v>1672.684</v>
      </c>
    </row>
    <row r="1883" spans="5:11" x14ac:dyDescent="0.25">
      <c r="E1883" s="107">
        <v>2008</v>
      </c>
      <c r="F1883" s="107" t="s">
        <v>228</v>
      </c>
      <c r="G1883" s="107" t="s">
        <v>229</v>
      </c>
      <c r="H1883" s="107" t="s">
        <v>540</v>
      </c>
      <c r="I1883" s="107" t="s">
        <v>33</v>
      </c>
      <c r="J1883" s="107" t="s">
        <v>1</v>
      </c>
      <c r="K1883" s="108">
        <v>15390.696</v>
      </c>
    </row>
    <row r="1884" spans="5:11" x14ac:dyDescent="0.25">
      <c r="E1884" s="109">
        <v>2008</v>
      </c>
      <c r="F1884" s="109" t="s">
        <v>241</v>
      </c>
      <c r="G1884" s="109" t="s">
        <v>37</v>
      </c>
      <c r="H1884" s="109" t="s">
        <v>540</v>
      </c>
      <c r="I1884" s="109" t="s">
        <v>24</v>
      </c>
      <c r="J1884" s="109" t="s">
        <v>554</v>
      </c>
      <c r="K1884" s="110">
        <v>1689.4079999999999</v>
      </c>
    </row>
    <row r="1885" spans="5:11" x14ac:dyDescent="0.25">
      <c r="E1885" s="107">
        <v>2008</v>
      </c>
      <c r="F1885" s="107" t="s">
        <v>254</v>
      </c>
      <c r="G1885" s="107" t="s">
        <v>42</v>
      </c>
      <c r="H1885" s="107" t="s">
        <v>12</v>
      </c>
      <c r="I1885" s="107" t="s">
        <v>12</v>
      </c>
      <c r="J1885" s="107" t="s">
        <v>1</v>
      </c>
      <c r="K1885" s="108">
        <v>53.636000000000003</v>
      </c>
    </row>
    <row r="1886" spans="5:11" x14ac:dyDescent="0.25">
      <c r="E1886" s="109">
        <v>2004</v>
      </c>
      <c r="F1886" s="109" t="s">
        <v>202</v>
      </c>
      <c r="G1886" s="109" t="s">
        <v>19</v>
      </c>
      <c r="H1886" s="109" t="s">
        <v>544</v>
      </c>
      <c r="I1886" s="109" t="s">
        <v>17</v>
      </c>
      <c r="J1886" s="109" t="s">
        <v>1</v>
      </c>
      <c r="K1886" s="110">
        <v>3334.3519999999999</v>
      </c>
    </row>
    <row r="1887" spans="5:11" x14ac:dyDescent="0.25">
      <c r="E1887" s="107">
        <v>2004</v>
      </c>
      <c r="F1887" s="107" t="s">
        <v>202</v>
      </c>
      <c r="G1887" s="107" t="s">
        <v>19</v>
      </c>
      <c r="H1887" s="107" t="s">
        <v>544</v>
      </c>
      <c r="I1887" s="107" t="s">
        <v>17</v>
      </c>
      <c r="J1887" s="107" t="s">
        <v>1</v>
      </c>
      <c r="K1887" s="108">
        <v>8172.8370000000004</v>
      </c>
    </row>
    <row r="1888" spans="5:11" x14ac:dyDescent="0.25">
      <c r="E1888" s="109">
        <v>2004</v>
      </c>
      <c r="F1888" s="109" t="s">
        <v>215</v>
      </c>
      <c r="G1888" s="109" t="s">
        <v>216</v>
      </c>
      <c r="H1888" s="109" t="s">
        <v>540</v>
      </c>
      <c r="I1888" s="109" t="s">
        <v>27</v>
      </c>
      <c r="J1888" s="109" t="s">
        <v>1</v>
      </c>
      <c r="K1888" s="110">
        <v>845.51700000000005</v>
      </c>
    </row>
    <row r="1889" spans="5:11" x14ac:dyDescent="0.25">
      <c r="E1889" s="107">
        <v>2004</v>
      </c>
      <c r="F1889" s="107" t="s">
        <v>215</v>
      </c>
      <c r="G1889" s="107" t="s">
        <v>216</v>
      </c>
      <c r="H1889" s="107" t="s">
        <v>540</v>
      </c>
      <c r="I1889" s="107" t="s">
        <v>27</v>
      </c>
      <c r="J1889" s="107" t="s">
        <v>725</v>
      </c>
      <c r="K1889" s="108">
        <v>816.37400000000002</v>
      </c>
    </row>
    <row r="1890" spans="5:11" x14ac:dyDescent="0.25">
      <c r="E1890" s="109">
        <v>2004</v>
      </c>
      <c r="F1890" s="109" t="s">
        <v>226</v>
      </c>
      <c r="G1890" s="109" t="s">
        <v>34</v>
      </c>
      <c r="H1890" s="109" t="s">
        <v>540</v>
      </c>
      <c r="I1890" s="109" t="s">
        <v>925</v>
      </c>
      <c r="J1890" s="109" t="s">
        <v>1</v>
      </c>
      <c r="K1890" s="110">
        <v>136.53</v>
      </c>
    </row>
    <row r="1891" spans="5:11" x14ac:dyDescent="0.25">
      <c r="E1891" s="107">
        <v>2004</v>
      </c>
      <c r="F1891" s="107" t="s">
        <v>226</v>
      </c>
      <c r="G1891" s="107" t="s">
        <v>34</v>
      </c>
      <c r="H1891" s="107" t="s">
        <v>540</v>
      </c>
      <c r="I1891" s="107" t="s">
        <v>925</v>
      </c>
      <c r="J1891" s="107" t="s">
        <v>1</v>
      </c>
      <c r="K1891" s="108">
        <v>470.56799999999998</v>
      </c>
    </row>
    <row r="1892" spans="5:11" x14ac:dyDescent="0.25">
      <c r="E1892" s="109">
        <v>2004</v>
      </c>
      <c r="F1892" s="109" t="s">
        <v>236</v>
      </c>
      <c r="G1892" s="109" t="s">
        <v>36</v>
      </c>
      <c r="H1892" s="109" t="s">
        <v>542</v>
      </c>
      <c r="I1892" s="109" t="s">
        <v>26</v>
      </c>
      <c r="J1892" s="109" t="s">
        <v>554</v>
      </c>
      <c r="K1892" s="110">
        <v>2011.43</v>
      </c>
    </row>
    <row r="1893" spans="5:11" x14ac:dyDescent="0.25">
      <c r="E1893" s="107">
        <v>2004</v>
      </c>
      <c r="F1893" s="107" t="s">
        <v>236</v>
      </c>
      <c r="G1893" s="107" t="s">
        <v>36</v>
      </c>
      <c r="H1893" s="107" t="s">
        <v>542</v>
      </c>
      <c r="I1893" s="107" t="s">
        <v>26</v>
      </c>
      <c r="J1893" s="107" t="s">
        <v>725</v>
      </c>
      <c r="K1893" s="108">
        <v>1933.9949999999999</v>
      </c>
    </row>
    <row r="1894" spans="5:11" x14ac:dyDescent="0.25">
      <c r="E1894" s="109">
        <v>2004</v>
      </c>
      <c r="F1894" s="109" t="s">
        <v>231</v>
      </c>
      <c r="G1894" s="109" t="s">
        <v>232</v>
      </c>
      <c r="H1894" s="109" t="s">
        <v>540</v>
      </c>
      <c r="I1894" s="109" t="s">
        <v>24</v>
      </c>
      <c r="J1894" s="109" t="s">
        <v>725</v>
      </c>
      <c r="K1894" s="110">
        <v>1452.489</v>
      </c>
    </row>
    <row r="1895" spans="5:11" x14ac:dyDescent="0.25">
      <c r="E1895" s="107">
        <v>2004</v>
      </c>
      <c r="F1895" s="107" t="s">
        <v>238</v>
      </c>
      <c r="G1895" s="107" t="s">
        <v>239</v>
      </c>
      <c r="H1895" s="107" t="s">
        <v>540</v>
      </c>
      <c r="I1895" s="107" t="s">
        <v>33</v>
      </c>
      <c r="J1895" s="107" t="s">
        <v>554</v>
      </c>
      <c r="K1895" s="108">
        <v>8956.5269999999891</v>
      </c>
    </row>
    <row r="1896" spans="5:11" x14ac:dyDescent="0.25">
      <c r="E1896" s="109">
        <v>2004</v>
      </c>
      <c r="F1896" s="109" t="s">
        <v>266</v>
      </c>
      <c r="G1896" s="109" t="s">
        <v>49</v>
      </c>
      <c r="H1896" s="109" t="s">
        <v>544</v>
      </c>
      <c r="I1896" s="109" t="s">
        <v>9</v>
      </c>
      <c r="J1896" s="109" t="s">
        <v>1</v>
      </c>
      <c r="K1896" s="110">
        <v>6655.7969999999996</v>
      </c>
    </row>
    <row r="1897" spans="5:11" x14ac:dyDescent="0.25">
      <c r="E1897" s="107">
        <v>2004</v>
      </c>
      <c r="F1897" s="107" t="s">
        <v>258</v>
      </c>
      <c r="G1897" s="107" t="s">
        <v>44</v>
      </c>
      <c r="H1897" s="107" t="s">
        <v>540</v>
      </c>
      <c r="I1897" s="107" t="s">
        <v>21</v>
      </c>
      <c r="J1897" s="107" t="s">
        <v>1</v>
      </c>
      <c r="K1897" s="108">
        <v>12125.693999999799</v>
      </c>
    </row>
    <row r="1898" spans="5:11" x14ac:dyDescent="0.25">
      <c r="E1898" s="109">
        <v>2004</v>
      </c>
      <c r="F1898" s="109" t="s">
        <v>260</v>
      </c>
      <c r="G1898" s="109" t="s">
        <v>45</v>
      </c>
      <c r="H1898" s="109" t="s">
        <v>542</v>
      </c>
      <c r="I1898" s="109" t="s">
        <v>26</v>
      </c>
      <c r="J1898" s="109" t="s">
        <v>1</v>
      </c>
      <c r="K1898" s="110">
        <v>21909.49</v>
      </c>
    </row>
    <row r="1899" spans="5:11" x14ac:dyDescent="0.25">
      <c r="E1899" s="107">
        <v>2004</v>
      </c>
      <c r="F1899" s="107" t="s">
        <v>260</v>
      </c>
      <c r="G1899" s="107" t="s">
        <v>45</v>
      </c>
      <c r="H1899" s="107" t="s">
        <v>542</v>
      </c>
      <c r="I1899" s="107" t="s">
        <v>26</v>
      </c>
      <c r="J1899" s="107" t="s">
        <v>554</v>
      </c>
      <c r="K1899" s="108">
        <v>21909.49</v>
      </c>
    </row>
    <row r="1900" spans="5:11" x14ac:dyDescent="0.25">
      <c r="E1900" s="109">
        <v>2004</v>
      </c>
      <c r="F1900" s="109" t="s">
        <v>256</v>
      </c>
      <c r="G1900" s="109" t="s">
        <v>43</v>
      </c>
      <c r="H1900" s="109" t="s">
        <v>540</v>
      </c>
      <c r="I1900" s="109" t="s">
        <v>27</v>
      </c>
      <c r="J1900" s="109" t="s">
        <v>1</v>
      </c>
      <c r="K1900" s="110">
        <v>3906.8180000000002</v>
      </c>
    </row>
    <row r="1901" spans="5:11" x14ac:dyDescent="0.25">
      <c r="E1901" s="107">
        <v>2004</v>
      </c>
      <c r="F1901" s="107" t="s">
        <v>278</v>
      </c>
      <c r="G1901" s="107" t="s">
        <v>55</v>
      </c>
      <c r="H1901" s="107" t="s">
        <v>540</v>
      </c>
      <c r="I1901" s="107" t="s">
        <v>21</v>
      </c>
      <c r="J1901" s="107" t="s">
        <v>725</v>
      </c>
      <c r="K1901" s="108">
        <v>510.3</v>
      </c>
    </row>
    <row r="1902" spans="5:11" x14ac:dyDescent="0.25">
      <c r="E1902" s="109">
        <v>2004</v>
      </c>
      <c r="F1902" s="109" t="s">
        <v>286</v>
      </c>
      <c r="G1902" s="109" t="s">
        <v>56</v>
      </c>
      <c r="H1902" s="109" t="s">
        <v>540</v>
      </c>
      <c r="I1902" s="109" t="s">
        <v>47</v>
      </c>
      <c r="J1902" s="109" t="s">
        <v>554</v>
      </c>
      <c r="K1902" s="110">
        <v>1547.6389999999999</v>
      </c>
    </row>
    <row r="1903" spans="5:11" x14ac:dyDescent="0.25">
      <c r="E1903" s="107">
        <v>2004</v>
      </c>
      <c r="F1903" s="107" t="s">
        <v>293</v>
      </c>
      <c r="G1903" s="107" t="s">
        <v>58</v>
      </c>
      <c r="H1903" s="107" t="s">
        <v>544</v>
      </c>
      <c r="I1903" s="107" t="s">
        <v>9</v>
      </c>
      <c r="J1903" s="107" t="s">
        <v>1</v>
      </c>
      <c r="K1903" s="108">
        <v>5382.3370000000004</v>
      </c>
    </row>
    <row r="1904" spans="5:11" x14ac:dyDescent="0.25">
      <c r="E1904" s="109">
        <v>2004</v>
      </c>
      <c r="F1904" s="109" t="s">
        <v>302</v>
      </c>
      <c r="G1904" s="109" t="s">
        <v>62</v>
      </c>
      <c r="H1904" s="109" t="s">
        <v>540</v>
      </c>
      <c r="I1904" s="109" t="s">
        <v>60</v>
      </c>
      <c r="J1904" s="109" t="s">
        <v>1</v>
      </c>
      <c r="K1904" s="110">
        <v>1217.316</v>
      </c>
    </row>
    <row r="1905" spans="5:11" x14ac:dyDescent="0.25">
      <c r="E1905" s="107">
        <v>2005</v>
      </c>
      <c r="F1905" s="107" t="s">
        <v>280</v>
      </c>
      <c r="G1905" s="107" t="s">
        <v>281</v>
      </c>
      <c r="H1905" s="107" t="s">
        <v>540</v>
      </c>
      <c r="I1905" s="107" t="s">
        <v>33</v>
      </c>
      <c r="J1905" s="107" t="s">
        <v>1</v>
      </c>
      <c r="K1905" s="108">
        <v>1529.7639999999999</v>
      </c>
    </row>
    <row r="1906" spans="5:11" x14ac:dyDescent="0.25">
      <c r="E1906" s="109">
        <v>2005</v>
      </c>
      <c r="F1906" s="109" t="s">
        <v>187</v>
      </c>
      <c r="G1906" s="109" t="s">
        <v>8</v>
      </c>
      <c r="H1906" s="109" t="s">
        <v>544</v>
      </c>
      <c r="I1906" s="109" t="s">
        <v>9</v>
      </c>
      <c r="J1906" s="109" t="s">
        <v>1</v>
      </c>
      <c r="K1906" s="110">
        <v>2400.7800000000002</v>
      </c>
    </row>
    <row r="1907" spans="5:11" x14ac:dyDescent="0.25">
      <c r="E1907" s="107">
        <v>2005</v>
      </c>
      <c r="F1907" s="107" t="s">
        <v>187</v>
      </c>
      <c r="G1907" s="107" t="s">
        <v>8</v>
      </c>
      <c r="H1907" s="107" t="s">
        <v>544</v>
      </c>
      <c r="I1907" s="107" t="s">
        <v>9</v>
      </c>
      <c r="J1907" s="107" t="s">
        <v>554</v>
      </c>
      <c r="K1907" s="108">
        <v>2400.7800000000002</v>
      </c>
    </row>
    <row r="1908" spans="5:11" x14ac:dyDescent="0.25">
      <c r="E1908" s="109">
        <v>2005</v>
      </c>
      <c r="F1908" s="109" t="s">
        <v>187</v>
      </c>
      <c r="G1908" s="109" t="s">
        <v>8</v>
      </c>
      <c r="H1908" s="109" t="s">
        <v>544</v>
      </c>
      <c r="I1908" s="109" t="s">
        <v>9</v>
      </c>
      <c r="J1908" s="109" t="s">
        <v>725</v>
      </c>
      <c r="K1908" s="110">
        <v>2208.4409999999998</v>
      </c>
    </row>
    <row r="1909" spans="5:11" x14ac:dyDescent="0.25">
      <c r="E1909" s="107">
        <v>2005</v>
      </c>
      <c r="F1909" s="107" t="s">
        <v>204</v>
      </c>
      <c r="G1909" s="107" t="s">
        <v>205</v>
      </c>
      <c r="H1909" s="107" t="s">
        <v>544</v>
      </c>
      <c r="I1909" s="107" t="s">
        <v>9</v>
      </c>
      <c r="J1909" s="107" t="s">
        <v>1</v>
      </c>
      <c r="K1909" s="108">
        <v>1648.1179999999999</v>
      </c>
    </row>
    <row r="1910" spans="5:11" x14ac:dyDescent="0.25">
      <c r="E1910" s="109">
        <v>2005</v>
      </c>
      <c r="F1910" s="109" t="s">
        <v>197</v>
      </c>
      <c r="G1910" s="109" t="s">
        <v>198</v>
      </c>
      <c r="H1910" s="109" t="s">
        <v>544</v>
      </c>
      <c r="I1910" s="109" t="s">
        <v>17</v>
      </c>
      <c r="J1910" s="109" t="s">
        <v>1</v>
      </c>
      <c r="K1910" s="110">
        <v>1478.634</v>
      </c>
    </row>
    <row r="1911" spans="5:11" x14ac:dyDescent="0.25">
      <c r="E1911" s="107">
        <v>2005</v>
      </c>
      <c r="F1911" s="107" t="s">
        <v>202</v>
      </c>
      <c r="G1911" s="107" t="s">
        <v>19</v>
      </c>
      <c r="H1911" s="107" t="s">
        <v>544</v>
      </c>
      <c r="I1911" s="107" t="s">
        <v>17</v>
      </c>
      <c r="J1911" s="107" t="s">
        <v>554</v>
      </c>
      <c r="K1911" s="108">
        <v>11867.6</v>
      </c>
    </row>
    <row r="1912" spans="5:11" x14ac:dyDescent="0.25">
      <c r="E1912" s="109">
        <v>2005</v>
      </c>
      <c r="F1912" s="109" t="s">
        <v>213</v>
      </c>
      <c r="G1912" s="109" t="s">
        <v>25</v>
      </c>
      <c r="H1912" s="109" t="s">
        <v>542</v>
      </c>
      <c r="I1912" s="109" t="s">
        <v>26</v>
      </c>
      <c r="J1912" s="109" t="s">
        <v>554</v>
      </c>
      <c r="K1912" s="110">
        <v>276.589</v>
      </c>
    </row>
    <row r="1913" spans="5:11" x14ac:dyDescent="0.25">
      <c r="E1913" s="107">
        <v>2005</v>
      </c>
      <c r="F1913" s="107" t="s">
        <v>218</v>
      </c>
      <c r="G1913" s="107" t="s">
        <v>28</v>
      </c>
      <c r="H1913" s="107" t="s">
        <v>544</v>
      </c>
      <c r="I1913" s="107" t="s">
        <v>9</v>
      </c>
      <c r="J1913" s="107" t="s">
        <v>725</v>
      </c>
      <c r="K1913" s="108">
        <v>29440.080000000002</v>
      </c>
    </row>
    <row r="1914" spans="5:11" x14ac:dyDescent="0.25">
      <c r="E1914" s="109">
        <v>2005</v>
      </c>
      <c r="F1914" s="109" t="s">
        <v>211</v>
      </c>
      <c r="G1914" s="109" t="s">
        <v>23</v>
      </c>
      <c r="H1914" s="109" t="s">
        <v>540</v>
      </c>
      <c r="I1914" s="109" t="s">
        <v>24</v>
      </c>
      <c r="J1914" s="109" t="s">
        <v>725</v>
      </c>
      <c r="K1914" s="110">
        <v>9232.9750000000295</v>
      </c>
    </row>
    <row r="1915" spans="5:11" x14ac:dyDescent="0.25">
      <c r="E1915" s="107">
        <v>2005</v>
      </c>
      <c r="F1915" s="107" t="s">
        <v>222</v>
      </c>
      <c r="G1915" s="107" t="s">
        <v>31</v>
      </c>
      <c r="H1915" s="107" t="s">
        <v>544</v>
      </c>
      <c r="I1915" s="107" t="s">
        <v>17</v>
      </c>
      <c r="J1915" s="107" t="s">
        <v>1</v>
      </c>
      <c r="K1915" s="108">
        <v>5438.7070000000003</v>
      </c>
    </row>
    <row r="1916" spans="5:11" x14ac:dyDescent="0.25">
      <c r="E1916" s="109">
        <v>2008</v>
      </c>
      <c r="F1916" s="109" t="s">
        <v>207</v>
      </c>
      <c r="G1916" s="109" t="s">
        <v>20</v>
      </c>
      <c r="H1916" s="109" t="s">
        <v>540</v>
      </c>
      <c r="I1916" s="109" t="s">
        <v>21</v>
      </c>
      <c r="J1916" s="109" t="s">
        <v>1</v>
      </c>
      <c r="K1916" s="110">
        <v>9326.4959999999901</v>
      </c>
    </row>
    <row r="1917" spans="5:11" x14ac:dyDescent="0.25">
      <c r="E1917" s="107">
        <v>2008</v>
      </c>
      <c r="F1917" s="107" t="s">
        <v>218</v>
      </c>
      <c r="G1917" s="107" t="s">
        <v>28</v>
      </c>
      <c r="H1917" s="107" t="s">
        <v>544</v>
      </c>
      <c r="I1917" s="107" t="s">
        <v>9</v>
      </c>
      <c r="J1917" s="107" t="s">
        <v>725</v>
      </c>
      <c r="K1917" s="108">
        <v>34198.550999999999</v>
      </c>
    </row>
    <row r="1918" spans="5:11" x14ac:dyDescent="0.25">
      <c r="E1918" s="109">
        <v>2008</v>
      </c>
      <c r="F1918" s="109" t="s">
        <v>236</v>
      </c>
      <c r="G1918" s="109" t="s">
        <v>36</v>
      </c>
      <c r="H1918" s="109" t="s">
        <v>542</v>
      </c>
      <c r="I1918" s="109" t="s">
        <v>26</v>
      </c>
      <c r="J1918" s="109" t="s">
        <v>1</v>
      </c>
      <c r="K1918" s="110">
        <v>1672.684</v>
      </c>
    </row>
    <row r="1919" spans="5:11" x14ac:dyDescent="0.25">
      <c r="E1919" s="107">
        <v>2008</v>
      </c>
      <c r="F1919" s="107" t="s">
        <v>234</v>
      </c>
      <c r="G1919" s="107" t="s">
        <v>35</v>
      </c>
      <c r="H1919" s="107" t="s">
        <v>540</v>
      </c>
      <c r="I1919" s="107" t="s">
        <v>27</v>
      </c>
      <c r="J1919" s="107" t="s">
        <v>554</v>
      </c>
      <c r="K1919" s="108">
        <v>1582.421</v>
      </c>
    </row>
    <row r="1920" spans="5:11" x14ac:dyDescent="0.25">
      <c r="E1920" s="109">
        <v>2008</v>
      </c>
      <c r="F1920" s="109" t="s">
        <v>245</v>
      </c>
      <c r="G1920" s="109" t="s">
        <v>39</v>
      </c>
      <c r="H1920" s="109" t="s">
        <v>12</v>
      </c>
      <c r="I1920" s="109" t="s">
        <v>12</v>
      </c>
      <c r="J1920" s="109" t="s">
        <v>1</v>
      </c>
      <c r="K1920" s="110">
        <v>2416.8739999999998</v>
      </c>
    </row>
    <row r="1921" spans="5:11" x14ac:dyDescent="0.25">
      <c r="E1921" s="107">
        <v>2008</v>
      </c>
      <c r="F1921" s="107" t="s">
        <v>254</v>
      </c>
      <c r="G1921" s="107" t="s">
        <v>42</v>
      </c>
      <c r="H1921" s="107" t="s">
        <v>12</v>
      </c>
      <c r="I1921" s="107" t="s">
        <v>12</v>
      </c>
      <c r="J1921" s="107" t="s">
        <v>725</v>
      </c>
      <c r="K1921" s="108">
        <v>53.636000000000003</v>
      </c>
    </row>
    <row r="1922" spans="5:11" x14ac:dyDescent="0.25">
      <c r="E1922" s="109">
        <v>2008</v>
      </c>
      <c r="F1922" s="109" t="s">
        <v>264</v>
      </c>
      <c r="G1922" s="109" t="s">
        <v>48</v>
      </c>
      <c r="H1922" s="109" t="s">
        <v>542</v>
      </c>
      <c r="I1922" s="109" t="s">
        <v>16</v>
      </c>
      <c r="J1922" s="109" t="s">
        <v>1</v>
      </c>
      <c r="K1922" s="110">
        <v>2595.8339999999998</v>
      </c>
    </row>
    <row r="1923" spans="5:11" x14ac:dyDescent="0.25">
      <c r="E1923" s="107">
        <v>2008</v>
      </c>
      <c r="F1923" s="107" t="s">
        <v>268</v>
      </c>
      <c r="G1923" s="107" t="s">
        <v>50</v>
      </c>
      <c r="H1923" s="107" t="s">
        <v>544</v>
      </c>
      <c r="I1923" s="107" t="s">
        <v>9</v>
      </c>
      <c r="J1923" s="107" t="s">
        <v>554</v>
      </c>
      <c r="K1923" s="108">
        <v>523.98099999999999</v>
      </c>
    </row>
    <row r="1924" spans="5:11" x14ac:dyDescent="0.25">
      <c r="E1924" s="109">
        <v>2008</v>
      </c>
      <c r="F1924" s="109" t="s">
        <v>270</v>
      </c>
      <c r="G1924" s="109" t="s">
        <v>51</v>
      </c>
      <c r="H1924" s="109" t="s">
        <v>540</v>
      </c>
      <c r="I1924" s="109" t="s">
        <v>30</v>
      </c>
      <c r="J1924" s="109" t="s">
        <v>1</v>
      </c>
      <c r="K1924" s="110">
        <v>588.03</v>
      </c>
    </row>
    <row r="1925" spans="5:11" x14ac:dyDescent="0.25">
      <c r="E1925" s="107">
        <v>2008</v>
      </c>
      <c r="F1925" s="107" t="s">
        <v>270</v>
      </c>
      <c r="G1925" s="107" t="s">
        <v>51</v>
      </c>
      <c r="H1925" s="107" t="s">
        <v>540</v>
      </c>
      <c r="I1925" s="107" t="s">
        <v>30</v>
      </c>
      <c r="J1925" s="107" t="s">
        <v>725</v>
      </c>
      <c r="K1925" s="108">
        <v>588.03</v>
      </c>
    </row>
    <row r="1926" spans="5:11" x14ac:dyDescent="0.25">
      <c r="E1926" s="109">
        <v>2008</v>
      </c>
      <c r="F1926" s="109" t="s">
        <v>276</v>
      </c>
      <c r="G1926" s="109" t="s">
        <v>54</v>
      </c>
      <c r="H1926" s="109" t="s">
        <v>540</v>
      </c>
      <c r="I1926" s="109" t="s">
        <v>47</v>
      </c>
      <c r="J1926" s="109" t="s">
        <v>1</v>
      </c>
      <c r="K1926" s="110">
        <v>2473.89</v>
      </c>
    </row>
    <row r="1927" spans="5:11" x14ac:dyDescent="0.25">
      <c r="E1927" s="107">
        <v>2008</v>
      </c>
      <c r="F1927" s="107" t="s">
        <v>274</v>
      </c>
      <c r="G1927" s="107" t="s">
        <v>53</v>
      </c>
      <c r="H1927" s="107" t="s">
        <v>542</v>
      </c>
      <c r="I1927" s="107" t="s">
        <v>16</v>
      </c>
      <c r="J1927" s="107" t="s">
        <v>1</v>
      </c>
      <c r="K1927" s="108">
        <v>7925</v>
      </c>
    </row>
    <row r="1928" spans="5:11" x14ac:dyDescent="0.25">
      <c r="E1928" s="109">
        <v>2008</v>
      </c>
      <c r="F1928" s="109" t="s">
        <v>290</v>
      </c>
      <c r="G1928" s="109" t="s">
        <v>291</v>
      </c>
      <c r="H1928" s="109" t="s">
        <v>544</v>
      </c>
      <c r="I1928" s="109" t="s">
        <v>17</v>
      </c>
      <c r="J1928" s="109" t="s">
        <v>1</v>
      </c>
      <c r="K1928" s="110">
        <v>556.15599999999995</v>
      </c>
    </row>
    <row r="1929" spans="5:11" x14ac:dyDescent="0.25">
      <c r="E1929" s="107">
        <v>2008</v>
      </c>
      <c r="F1929" s="107" t="s">
        <v>297</v>
      </c>
      <c r="G1929" s="107" t="s">
        <v>61</v>
      </c>
      <c r="H1929" s="107" t="s">
        <v>542</v>
      </c>
      <c r="I1929" s="107" t="s">
        <v>16</v>
      </c>
      <c r="J1929" s="107" t="s">
        <v>1</v>
      </c>
      <c r="K1929" s="108">
        <v>416.00700000000001</v>
      </c>
    </row>
    <row r="1930" spans="5:11" x14ac:dyDescent="0.25">
      <c r="E1930" s="109">
        <v>2008</v>
      </c>
      <c r="F1930" s="109" t="s">
        <v>304</v>
      </c>
      <c r="G1930" s="109" t="s">
        <v>63</v>
      </c>
      <c r="H1930" s="109" t="s">
        <v>12</v>
      </c>
      <c r="I1930" s="109" t="s">
        <v>12</v>
      </c>
      <c r="J1930" s="109" t="s">
        <v>725</v>
      </c>
      <c r="K1930" s="110">
        <v>813.43499999999904</v>
      </c>
    </row>
    <row r="1931" spans="5:11" x14ac:dyDescent="0.25">
      <c r="E1931" s="107">
        <v>2009</v>
      </c>
      <c r="F1931" s="107" t="s">
        <v>190</v>
      </c>
      <c r="G1931" s="107" t="s">
        <v>11</v>
      </c>
      <c r="H1931" s="107" t="s">
        <v>12</v>
      </c>
      <c r="I1931" s="107" t="s">
        <v>12</v>
      </c>
      <c r="J1931" s="107" t="s">
        <v>725</v>
      </c>
      <c r="K1931" s="108">
        <v>3642.9479999999999</v>
      </c>
    </row>
    <row r="1932" spans="5:11" x14ac:dyDescent="0.25">
      <c r="E1932" s="109">
        <v>2009</v>
      </c>
      <c r="F1932" s="109" t="s">
        <v>200</v>
      </c>
      <c r="G1932" s="109" t="s">
        <v>18</v>
      </c>
      <c r="H1932" s="109" t="s">
        <v>542</v>
      </c>
      <c r="I1932" s="109" t="s">
        <v>16</v>
      </c>
      <c r="J1932" s="109" t="s">
        <v>554</v>
      </c>
      <c r="K1932" s="110">
        <v>1679</v>
      </c>
    </row>
    <row r="1933" spans="5:11" x14ac:dyDescent="0.25">
      <c r="E1933" s="107">
        <v>2009</v>
      </c>
      <c r="F1933" s="107" t="s">
        <v>204</v>
      </c>
      <c r="G1933" s="107" t="s">
        <v>205</v>
      </c>
      <c r="H1933" s="107" t="s">
        <v>544</v>
      </c>
      <c r="I1933" s="107" t="s">
        <v>9</v>
      </c>
      <c r="J1933" s="107" t="s">
        <v>1</v>
      </c>
      <c r="K1933" s="108">
        <v>1564.6610000000001</v>
      </c>
    </row>
    <row r="1934" spans="5:11" x14ac:dyDescent="0.25">
      <c r="E1934" s="109">
        <v>2009</v>
      </c>
      <c r="F1934" s="109" t="s">
        <v>202</v>
      </c>
      <c r="G1934" s="109" t="s">
        <v>19</v>
      </c>
      <c r="H1934" s="109" t="s">
        <v>544</v>
      </c>
      <c r="I1934" s="109" t="s">
        <v>17</v>
      </c>
      <c r="J1934" s="109" t="s">
        <v>725</v>
      </c>
      <c r="K1934" s="110">
        <v>3077.7759999999998</v>
      </c>
    </row>
    <row r="1935" spans="5:11" x14ac:dyDescent="0.25">
      <c r="E1935" s="107">
        <v>2009</v>
      </c>
      <c r="F1935" s="107" t="s">
        <v>209</v>
      </c>
      <c r="G1935" s="107" t="s">
        <v>22</v>
      </c>
      <c r="H1935" s="107" t="s">
        <v>544</v>
      </c>
      <c r="I1935" s="107" t="s">
        <v>9</v>
      </c>
      <c r="J1935" s="107" t="s">
        <v>1</v>
      </c>
      <c r="K1935" s="108">
        <v>177.67500000000001</v>
      </c>
    </row>
    <row r="1936" spans="5:11" x14ac:dyDescent="0.25">
      <c r="E1936" s="109">
        <v>2009</v>
      </c>
      <c r="F1936" s="109" t="s">
        <v>207</v>
      </c>
      <c r="G1936" s="109" t="s">
        <v>20</v>
      </c>
      <c r="H1936" s="109" t="s">
        <v>540</v>
      </c>
      <c r="I1936" s="109" t="s">
        <v>21</v>
      </c>
      <c r="J1936" s="109" t="s">
        <v>1</v>
      </c>
      <c r="K1936" s="110">
        <v>15767.46</v>
      </c>
    </row>
    <row r="1937" spans="5:11" x14ac:dyDescent="0.25">
      <c r="E1937" s="107">
        <v>2009</v>
      </c>
      <c r="F1937" s="107" t="s">
        <v>207</v>
      </c>
      <c r="G1937" s="107" t="s">
        <v>20</v>
      </c>
      <c r="H1937" s="107" t="s">
        <v>540</v>
      </c>
      <c r="I1937" s="107" t="s">
        <v>21</v>
      </c>
      <c r="J1937" s="107" t="s">
        <v>554</v>
      </c>
      <c r="K1937" s="108">
        <v>15767.46</v>
      </c>
    </row>
    <row r="1938" spans="5:11" x14ac:dyDescent="0.25">
      <c r="E1938" s="109">
        <v>2009</v>
      </c>
      <c r="F1938" s="109" t="s">
        <v>211</v>
      </c>
      <c r="G1938" s="109" t="s">
        <v>23</v>
      </c>
      <c r="H1938" s="109" t="s">
        <v>540</v>
      </c>
      <c r="I1938" s="109" t="s">
        <v>24</v>
      </c>
      <c r="J1938" s="109" t="s">
        <v>1</v>
      </c>
      <c r="K1938" s="110">
        <v>10141.177</v>
      </c>
    </row>
    <row r="1939" spans="5:11" x14ac:dyDescent="0.25">
      <c r="E1939" s="107">
        <v>2009</v>
      </c>
      <c r="F1939" s="107" t="s">
        <v>226</v>
      </c>
      <c r="G1939" s="107" t="s">
        <v>34</v>
      </c>
      <c r="H1939" s="107" t="s">
        <v>540</v>
      </c>
      <c r="I1939" s="107" t="s">
        <v>925</v>
      </c>
      <c r="J1939" s="107" t="s">
        <v>554</v>
      </c>
      <c r="K1939" s="108">
        <v>620.02300000000002</v>
      </c>
    </row>
    <row r="1940" spans="5:11" x14ac:dyDescent="0.25">
      <c r="E1940" s="109">
        <v>2009</v>
      </c>
      <c r="F1940" s="109" t="s">
        <v>226</v>
      </c>
      <c r="G1940" s="109" t="s">
        <v>34</v>
      </c>
      <c r="H1940" s="109" t="s">
        <v>540</v>
      </c>
      <c r="I1940" s="109" t="s">
        <v>925</v>
      </c>
      <c r="J1940" s="109" t="s">
        <v>725</v>
      </c>
      <c r="K1940" s="110">
        <v>38.688000000000002</v>
      </c>
    </row>
    <row r="1941" spans="5:11" x14ac:dyDescent="0.25">
      <c r="E1941" s="107">
        <v>2009</v>
      </c>
      <c r="F1941" s="107" t="s">
        <v>234</v>
      </c>
      <c r="G1941" s="107" t="s">
        <v>35</v>
      </c>
      <c r="H1941" s="107" t="s">
        <v>540</v>
      </c>
      <c r="I1941" s="107" t="s">
        <v>27</v>
      </c>
      <c r="J1941" s="107" t="s">
        <v>1</v>
      </c>
      <c r="K1941" s="108">
        <v>1526.912</v>
      </c>
    </row>
    <row r="1942" spans="5:11" x14ac:dyDescent="0.25">
      <c r="E1942" s="109">
        <v>2009</v>
      </c>
      <c r="F1942" s="109" t="s">
        <v>228</v>
      </c>
      <c r="G1942" s="109" t="s">
        <v>229</v>
      </c>
      <c r="H1942" s="109" t="s">
        <v>540</v>
      </c>
      <c r="I1942" s="109" t="s">
        <v>33</v>
      </c>
      <c r="J1942" s="109" t="s">
        <v>725</v>
      </c>
      <c r="K1942" s="110">
        <v>13927.411</v>
      </c>
    </row>
    <row r="1943" spans="5:11" x14ac:dyDescent="0.25">
      <c r="E1943" s="107">
        <v>2009</v>
      </c>
      <c r="F1943" s="107" t="s">
        <v>243</v>
      </c>
      <c r="G1943" s="107" t="s">
        <v>926</v>
      </c>
      <c r="H1943" s="107" t="s">
        <v>12</v>
      </c>
      <c r="I1943" s="107" t="s">
        <v>12</v>
      </c>
      <c r="J1943" s="107" t="s">
        <v>554</v>
      </c>
      <c r="K1943" s="108">
        <v>531.80399999999997</v>
      </c>
    </row>
    <row r="1944" spans="5:11" x14ac:dyDescent="0.25">
      <c r="E1944" s="109">
        <v>2009</v>
      </c>
      <c r="F1944" s="109" t="s">
        <v>266</v>
      </c>
      <c r="G1944" s="109" t="s">
        <v>49</v>
      </c>
      <c r="H1944" s="109" t="s">
        <v>544</v>
      </c>
      <c r="I1944" s="109" t="s">
        <v>9</v>
      </c>
      <c r="J1944" s="109" t="s">
        <v>1</v>
      </c>
      <c r="K1944" s="110">
        <v>168.84399999999999</v>
      </c>
    </row>
    <row r="1945" spans="5:11" x14ac:dyDescent="0.25">
      <c r="E1945" s="107">
        <v>2009</v>
      </c>
      <c r="F1945" s="107" t="s">
        <v>260</v>
      </c>
      <c r="G1945" s="107" t="s">
        <v>45</v>
      </c>
      <c r="H1945" s="107" t="s">
        <v>542</v>
      </c>
      <c r="I1945" s="107" t="s">
        <v>26</v>
      </c>
      <c r="J1945" s="107" t="s">
        <v>1</v>
      </c>
      <c r="K1945" s="108">
        <v>15593.37</v>
      </c>
    </row>
    <row r="1946" spans="5:11" x14ac:dyDescent="0.25">
      <c r="E1946" s="109">
        <v>2009</v>
      </c>
      <c r="F1946" s="109" t="s">
        <v>260</v>
      </c>
      <c r="G1946" s="109" t="s">
        <v>45</v>
      </c>
      <c r="H1946" s="109" t="s">
        <v>542</v>
      </c>
      <c r="I1946" s="109" t="s">
        <v>26</v>
      </c>
      <c r="J1946" s="109" t="s">
        <v>1</v>
      </c>
      <c r="K1946" s="110">
        <v>23699.51</v>
      </c>
    </row>
    <row r="1947" spans="5:11" x14ac:dyDescent="0.25">
      <c r="E1947" s="107">
        <v>2009</v>
      </c>
      <c r="F1947" s="107" t="s">
        <v>262</v>
      </c>
      <c r="G1947" s="107" t="s">
        <v>46</v>
      </c>
      <c r="H1947" s="107" t="s">
        <v>540</v>
      </c>
      <c r="I1947" s="107" t="s">
        <v>47</v>
      </c>
      <c r="J1947" s="107" t="s">
        <v>725</v>
      </c>
      <c r="K1947" s="108">
        <v>307.55700000000002</v>
      </c>
    </row>
    <row r="1948" spans="5:11" x14ac:dyDescent="0.25">
      <c r="E1948" s="109">
        <v>2009</v>
      </c>
      <c r="F1948" s="109" t="s">
        <v>268</v>
      </c>
      <c r="G1948" s="109" t="s">
        <v>50</v>
      </c>
      <c r="H1948" s="109" t="s">
        <v>544</v>
      </c>
      <c r="I1948" s="109" t="s">
        <v>9</v>
      </c>
      <c r="J1948" s="109" t="s">
        <v>554</v>
      </c>
      <c r="K1948" s="110">
        <v>481.714</v>
      </c>
    </row>
    <row r="1949" spans="5:11" x14ac:dyDescent="0.25">
      <c r="E1949" s="107">
        <v>2009</v>
      </c>
      <c r="F1949" s="107" t="s">
        <v>270</v>
      </c>
      <c r="G1949" s="107" t="s">
        <v>51</v>
      </c>
      <c r="H1949" s="107" t="s">
        <v>540</v>
      </c>
      <c r="I1949" s="107" t="s">
        <v>30</v>
      </c>
      <c r="J1949" s="107" t="s">
        <v>1</v>
      </c>
      <c r="K1949" s="108">
        <v>1560.423</v>
      </c>
    </row>
    <row r="1950" spans="5:11" x14ac:dyDescent="0.25">
      <c r="E1950" s="109">
        <v>2009</v>
      </c>
      <c r="F1950" s="109" t="s">
        <v>276</v>
      </c>
      <c r="G1950" s="109" t="s">
        <v>54</v>
      </c>
      <c r="H1950" s="109" t="s">
        <v>540</v>
      </c>
      <c r="I1950" s="109" t="s">
        <v>47</v>
      </c>
      <c r="J1950" s="109" t="s">
        <v>1</v>
      </c>
      <c r="K1950" s="110">
        <v>1328.5809999999999</v>
      </c>
    </row>
    <row r="1951" spans="5:11" x14ac:dyDescent="0.25">
      <c r="E1951" s="107">
        <v>2009</v>
      </c>
      <c r="F1951" s="107" t="s">
        <v>272</v>
      </c>
      <c r="G1951" s="107" t="s">
        <v>52</v>
      </c>
      <c r="H1951" s="107" t="s">
        <v>540</v>
      </c>
      <c r="I1951" s="107" t="s">
        <v>30</v>
      </c>
      <c r="J1951" s="107" t="s">
        <v>1</v>
      </c>
      <c r="K1951" s="108">
        <v>631.48900000000003</v>
      </c>
    </row>
    <row r="1952" spans="5:11" x14ac:dyDescent="0.25">
      <c r="E1952" s="109">
        <v>2009</v>
      </c>
      <c r="F1952" s="109" t="s">
        <v>278</v>
      </c>
      <c r="G1952" s="109" t="s">
        <v>55</v>
      </c>
      <c r="H1952" s="109" t="s">
        <v>540</v>
      </c>
      <c r="I1952" s="109" t="s">
        <v>21</v>
      </c>
      <c r="J1952" s="109" t="s">
        <v>554</v>
      </c>
      <c r="K1952" s="110">
        <v>1007.774</v>
      </c>
    </row>
    <row r="1953" spans="5:11" x14ac:dyDescent="0.25">
      <c r="E1953" s="107">
        <v>2009</v>
      </c>
      <c r="F1953" s="107" t="s">
        <v>288</v>
      </c>
      <c r="G1953" s="107" t="s">
        <v>57</v>
      </c>
      <c r="H1953" s="107" t="s">
        <v>540</v>
      </c>
      <c r="I1953" s="107" t="s">
        <v>47</v>
      </c>
      <c r="J1953" s="107" t="s">
        <v>725</v>
      </c>
      <c r="K1953" s="108">
        <v>13879.013000000001</v>
      </c>
    </row>
    <row r="1954" spans="5:11" x14ac:dyDescent="0.25">
      <c r="E1954" s="109">
        <v>2009</v>
      </c>
      <c r="F1954" s="109" t="s">
        <v>302</v>
      </c>
      <c r="G1954" s="109" t="s">
        <v>62</v>
      </c>
      <c r="H1954" s="109" t="s">
        <v>540</v>
      </c>
      <c r="I1954" s="109" t="s">
        <v>60</v>
      </c>
      <c r="J1954" s="109" t="s">
        <v>1</v>
      </c>
      <c r="K1954" s="110">
        <v>2768.6970000000001</v>
      </c>
    </row>
    <row r="1955" spans="5:11" x14ac:dyDescent="0.25">
      <c r="E1955" s="107">
        <v>2009</v>
      </c>
      <c r="F1955" s="107" t="s">
        <v>304</v>
      </c>
      <c r="G1955" s="107" t="s">
        <v>63</v>
      </c>
      <c r="H1955" s="107" t="s">
        <v>12</v>
      </c>
      <c r="I1955" s="107" t="s">
        <v>12</v>
      </c>
      <c r="J1955" s="107" t="s">
        <v>1</v>
      </c>
      <c r="K1955" s="108">
        <v>960.61400000000003</v>
      </c>
    </row>
    <row r="1956" spans="5:11" x14ac:dyDescent="0.25">
      <c r="E1956" s="109">
        <v>2010</v>
      </c>
      <c r="F1956" s="109" t="s">
        <v>283</v>
      </c>
      <c r="G1956" s="109" t="s">
        <v>284</v>
      </c>
      <c r="H1956" s="109" t="s">
        <v>540</v>
      </c>
      <c r="I1956" s="109" t="s">
        <v>33</v>
      </c>
      <c r="J1956" s="109" t="s">
        <v>554</v>
      </c>
      <c r="K1956" s="110">
        <v>9751.8150000000005</v>
      </c>
    </row>
    <row r="1957" spans="5:11" x14ac:dyDescent="0.25">
      <c r="E1957" s="107">
        <v>2010</v>
      </c>
      <c r="F1957" s="107" t="s">
        <v>187</v>
      </c>
      <c r="G1957" s="107" t="s">
        <v>8</v>
      </c>
      <c r="H1957" s="107" t="s">
        <v>544</v>
      </c>
      <c r="I1957" s="107" t="s">
        <v>9</v>
      </c>
      <c r="J1957" s="107" t="s">
        <v>554</v>
      </c>
      <c r="K1957" s="108">
        <v>2034.5609999999999</v>
      </c>
    </row>
    <row r="1958" spans="5:11" x14ac:dyDescent="0.25">
      <c r="E1958" s="109">
        <v>2010</v>
      </c>
      <c r="F1958" s="109" t="s">
        <v>187</v>
      </c>
      <c r="G1958" s="109" t="s">
        <v>8</v>
      </c>
      <c r="H1958" s="109" t="s">
        <v>544</v>
      </c>
      <c r="I1958" s="109" t="s">
        <v>9</v>
      </c>
      <c r="J1958" s="109" t="s">
        <v>725</v>
      </c>
      <c r="K1958" s="110">
        <v>2129.2159999999999</v>
      </c>
    </row>
    <row r="1959" spans="5:11" x14ac:dyDescent="0.25">
      <c r="E1959" s="107">
        <v>2010</v>
      </c>
      <c r="F1959" s="107" t="s">
        <v>190</v>
      </c>
      <c r="G1959" s="107" t="s">
        <v>11</v>
      </c>
      <c r="H1959" s="107" t="s">
        <v>12</v>
      </c>
      <c r="I1959" s="107" t="s">
        <v>12</v>
      </c>
      <c r="J1959" s="107" t="s">
        <v>1</v>
      </c>
      <c r="K1959" s="108">
        <v>8600.1580000000104</v>
      </c>
    </row>
    <row r="1960" spans="5:11" x14ac:dyDescent="0.25">
      <c r="E1960" s="109">
        <v>2010</v>
      </c>
      <c r="F1960" s="109" t="s">
        <v>192</v>
      </c>
      <c r="G1960" s="109" t="s">
        <v>14</v>
      </c>
      <c r="H1960" s="109" t="s">
        <v>540</v>
      </c>
      <c r="I1960" s="109" t="s">
        <v>925</v>
      </c>
      <c r="J1960" s="109" t="s">
        <v>725</v>
      </c>
      <c r="K1960" s="110">
        <v>404.02100000000002</v>
      </c>
    </row>
    <row r="1961" spans="5:11" x14ac:dyDescent="0.25">
      <c r="E1961" s="107">
        <v>2010</v>
      </c>
      <c r="F1961" s="107" t="s">
        <v>195</v>
      </c>
      <c r="G1961" s="107" t="s">
        <v>15</v>
      </c>
      <c r="H1961" s="107" t="s">
        <v>540</v>
      </c>
      <c r="I1961" s="107" t="s">
        <v>16</v>
      </c>
      <c r="J1961" s="107" t="s">
        <v>725</v>
      </c>
      <c r="K1961" s="108">
        <v>1228.761</v>
      </c>
    </row>
    <row r="1962" spans="5:11" x14ac:dyDescent="0.25">
      <c r="E1962" s="109">
        <v>2010</v>
      </c>
      <c r="F1962" s="109" t="s">
        <v>204</v>
      </c>
      <c r="G1962" s="109" t="s">
        <v>205</v>
      </c>
      <c r="H1962" s="109" t="s">
        <v>544</v>
      </c>
      <c r="I1962" s="109" t="s">
        <v>9</v>
      </c>
      <c r="J1962" s="109" t="s">
        <v>1</v>
      </c>
      <c r="K1962" s="110">
        <v>1659.0640000000001</v>
      </c>
    </row>
    <row r="1963" spans="5:11" x14ac:dyDescent="0.25">
      <c r="E1963" s="107">
        <v>2010</v>
      </c>
      <c r="F1963" s="107" t="s">
        <v>209</v>
      </c>
      <c r="G1963" s="107" t="s">
        <v>22</v>
      </c>
      <c r="H1963" s="107" t="s">
        <v>544</v>
      </c>
      <c r="I1963" s="107" t="s">
        <v>9</v>
      </c>
      <c r="J1963" s="107" t="s">
        <v>725</v>
      </c>
      <c r="K1963" s="108">
        <v>208.929</v>
      </c>
    </row>
    <row r="1964" spans="5:11" x14ac:dyDescent="0.25">
      <c r="E1964" s="109">
        <v>2010</v>
      </c>
      <c r="F1964" s="109" t="s">
        <v>211</v>
      </c>
      <c r="G1964" s="109" t="s">
        <v>23</v>
      </c>
      <c r="H1964" s="109" t="s">
        <v>540</v>
      </c>
      <c r="I1964" s="109" t="s">
        <v>24</v>
      </c>
      <c r="J1964" s="109" t="s">
        <v>1</v>
      </c>
      <c r="K1964" s="110">
        <v>10045.174999999999</v>
      </c>
    </row>
    <row r="1965" spans="5:11" x14ac:dyDescent="0.25">
      <c r="E1965" s="107">
        <v>2010</v>
      </c>
      <c r="F1965" s="107" t="s">
        <v>211</v>
      </c>
      <c r="G1965" s="107" t="s">
        <v>23</v>
      </c>
      <c r="H1965" s="107" t="s">
        <v>540</v>
      </c>
      <c r="I1965" s="107" t="s">
        <v>24</v>
      </c>
      <c r="J1965" s="107" t="s">
        <v>725</v>
      </c>
      <c r="K1965" s="108">
        <v>10045.174999999999</v>
      </c>
    </row>
    <row r="1966" spans="5:11" x14ac:dyDescent="0.25">
      <c r="E1966" s="109">
        <v>2010</v>
      </c>
      <c r="F1966" s="109" t="s">
        <v>224</v>
      </c>
      <c r="G1966" s="109" t="s">
        <v>32</v>
      </c>
      <c r="H1966" s="109" t="s">
        <v>540</v>
      </c>
      <c r="I1966" s="109" t="s">
        <v>33</v>
      </c>
      <c r="J1966" s="109" t="s">
        <v>725</v>
      </c>
      <c r="K1966" s="110">
        <v>493.99099999999999</v>
      </c>
    </row>
    <row r="1967" spans="5:11" x14ac:dyDescent="0.25">
      <c r="E1967" s="107">
        <v>2010</v>
      </c>
      <c r="F1967" s="107" t="s">
        <v>231</v>
      </c>
      <c r="G1967" s="107" t="s">
        <v>232</v>
      </c>
      <c r="H1967" s="107" t="s">
        <v>540</v>
      </c>
      <c r="I1967" s="107" t="s">
        <v>24</v>
      </c>
      <c r="J1967" s="107" t="s">
        <v>725</v>
      </c>
      <c r="K1967" s="108">
        <v>1018.643</v>
      </c>
    </row>
    <row r="1968" spans="5:11" x14ac:dyDescent="0.25">
      <c r="E1968" s="109">
        <v>2010</v>
      </c>
      <c r="F1968" s="109" t="s">
        <v>238</v>
      </c>
      <c r="G1968" s="109" t="s">
        <v>239</v>
      </c>
      <c r="H1968" s="109" t="s">
        <v>540</v>
      </c>
      <c r="I1968" s="109" t="s">
        <v>33</v>
      </c>
      <c r="J1968" s="109" t="s">
        <v>554</v>
      </c>
      <c r="K1968" s="110">
        <v>6523.259</v>
      </c>
    </row>
    <row r="1969" spans="5:11" x14ac:dyDescent="0.25">
      <c r="E1969" s="107">
        <v>2010</v>
      </c>
      <c r="F1969" s="107" t="s">
        <v>234</v>
      </c>
      <c r="G1969" s="107" t="s">
        <v>35</v>
      </c>
      <c r="H1969" s="107" t="s">
        <v>540</v>
      </c>
      <c r="I1969" s="107" t="s">
        <v>27</v>
      </c>
      <c r="J1969" s="107" t="s">
        <v>1</v>
      </c>
      <c r="K1969" s="108">
        <v>1720.0129999999999</v>
      </c>
    </row>
    <row r="1970" spans="5:11" x14ac:dyDescent="0.25">
      <c r="E1970" s="109">
        <v>2010</v>
      </c>
      <c r="F1970" s="109" t="s">
        <v>241</v>
      </c>
      <c r="G1970" s="109" t="s">
        <v>37</v>
      </c>
      <c r="H1970" s="109" t="s">
        <v>540</v>
      </c>
      <c r="I1970" s="109" t="s">
        <v>24</v>
      </c>
      <c r="J1970" s="109" t="s">
        <v>725</v>
      </c>
      <c r="K1970" s="110">
        <v>1409.203</v>
      </c>
    </row>
    <row r="1971" spans="5:11" x14ac:dyDescent="0.25">
      <c r="E1971" s="107">
        <v>2010</v>
      </c>
      <c r="F1971" s="107" t="s">
        <v>266</v>
      </c>
      <c r="G1971" s="107" t="s">
        <v>49</v>
      </c>
      <c r="H1971" s="107" t="s">
        <v>544</v>
      </c>
      <c r="I1971" s="107" t="s">
        <v>9</v>
      </c>
      <c r="J1971" s="107" t="s">
        <v>554</v>
      </c>
      <c r="K1971" s="108">
        <v>184.91200000000001</v>
      </c>
    </row>
    <row r="1972" spans="5:11" x14ac:dyDescent="0.25">
      <c r="E1972" s="109">
        <v>2010</v>
      </c>
      <c r="F1972" s="109" t="s">
        <v>252</v>
      </c>
      <c r="G1972" s="109" t="s">
        <v>41</v>
      </c>
      <c r="H1972" s="109" t="s">
        <v>540</v>
      </c>
      <c r="I1972" s="109" t="s">
        <v>21</v>
      </c>
      <c r="J1972" s="109" t="s">
        <v>725</v>
      </c>
      <c r="K1972" s="110">
        <v>8265.1539999999404</v>
      </c>
    </row>
    <row r="1973" spans="5:11" x14ac:dyDescent="0.25">
      <c r="E1973" s="107">
        <v>2010</v>
      </c>
      <c r="F1973" s="107" t="s">
        <v>299</v>
      </c>
      <c r="G1973" s="107" t="s">
        <v>300</v>
      </c>
      <c r="H1973" s="107" t="s">
        <v>540</v>
      </c>
      <c r="I1973" s="107" t="s">
        <v>60</v>
      </c>
      <c r="J1973" s="107" t="s">
        <v>1</v>
      </c>
      <c r="K1973" s="108">
        <v>23416.618999999999</v>
      </c>
    </row>
    <row r="1974" spans="5:11" x14ac:dyDescent="0.25">
      <c r="E1974" s="109">
        <v>2010</v>
      </c>
      <c r="F1974" s="109" t="s">
        <v>264</v>
      </c>
      <c r="G1974" s="109" t="s">
        <v>48</v>
      </c>
      <c r="H1974" s="109" t="s">
        <v>542</v>
      </c>
      <c r="I1974" s="109" t="s">
        <v>16</v>
      </c>
      <c r="J1974" s="109" t="s">
        <v>1</v>
      </c>
      <c r="K1974" s="110">
        <v>676.71100000000104</v>
      </c>
    </row>
    <row r="1975" spans="5:11" x14ac:dyDescent="0.25">
      <c r="E1975" s="107">
        <v>2010</v>
      </c>
      <c r="F1975" s="107" t="s">
        <v>268</v>
      </c>
      <c r="G1975" s="107" t="s">
        <v>50</v>
      </c>
      <c r="H1975" s="107" t="s">
        <v>544</v>
      </c>
      <c r="I1975" s="107" t="s">
        <v>9</v>
      </c>
      <c r="J1975" s="107" t="s">
        <v>1</v>
      </c>
      <c r="K1975" s="108">
        <v>568.23400000000004</v>
      </c>
    </row>
    <row r="1976" spans="5:11" x14ac:dyDescent="0.25">
      <c r="E1976" s="109">
        <v>2010</v>
      </c>
      <c r="F1976" s="109" t="s">
        <v>276</v>
      </c>
      <c r="G1976" s="109" t="s">
        <v>54</v>
      </c>
      <c r="H1976" s="109" t="s">
        <v>540</v>
      </c>
      <c r="I1976" s="109" t="s">
        <v>47</v>
      </c>
      <c r="J1976" s="109" t="s">
        <v>725</v>
      </c>
      <c r="K1976" s="110">
        <v>1351.9870000000001</v>
      </c>
    </row>
    <row r="1977" spans="5:11" x14ac:dyDescent="0.25">
      <c r="E1977" s="107">
        <v>2010</v>
      </c>
      <c r="F1977" s="107" t="s">
        <v>272</v>
      </c>
      <c r="G1977" s="107" t="s">
        <v>52</v>
      </c>
      <c r="H1977" s="107" t="s">
        <v>540</v>
      </c>
      <c r="I1977" s="107" t="s">
        <v>30</v>
      </c>
      <c r="J1977" s="107" t="s">
        <v>1</v>
      </c>
      <c r="K1977" s="108">
        <v>521.16300000000001</v>
      </c>
    </row>
    <row r="1978" spans="5:11" x14ac:dyDescent="0.25">
      <c r="E1978" s="109">
        <v>2010</v>
      </c>
      <c r="F1978" s="109" t="s">
        <v>274</v>
      </c>
      <c r="G1978" s="109" t="s">
        <v>53</v>
      </c>
      <c r="H1978" s="109" t="s">
        <v>542</v>
      </c>
      <c r="I1978" s="109" t="s">
        <v>16</v>
      </c>
      <c r="J1978" s="109" t="s">
        <v>554</v>
      </c>
      <c r="K1978" s="110">
        <v>8554</v>
      </c>
    </row>
    <row r="1979" spans="5:11" x14ac:dyDescent="0.25">
      <c r="E1979" s="107">
        <v>2010</v>
      </c>
      <c r="F1979" s="107" t="s">
        <v>278</v>
      </c>
      <c r="G1979" s="107" t="s">
        <v>55</v>
      </c>
      <c r="H1979" s="107" t="s">
        <v>540</v>
      </c>
      <c r="I1979" s="107" t="s">
        <v>21</v>
      </c>
      <c r="J1979" s="107" t="s">
        <v>554</v>
      </c>
      <c r="K1979" s="108">
        <v>1076.4090000000001</v>
      </c>
    </row>
    <row r="1980" spans="5:11" x14ac:dyDescent="0.25">
      <c r="E1980" s="109">
        <v>2010</v>
      </c>
      <c r="F1980" s="109" t="s">
        <v>297</v>
      </c>
      <c r="G1980" s="109" t="s">
        <v>61</v>
      </c>
      <c r="H1980" s="109" t="s">
        <v>542</v>
      </c>
      <c r="I1980" s="109" t="s">
        <v>16</v>
      </c>
      <c r="J1980" s="109" t="s">
        <v>1</v>
      </c>
      <c r="K1980" s="110">
        <v>141</v>
      </c>
    </row>
    <row r="1981" spans="5:11" x14ac:dyDescent="0.25">
      <c r="E1981" s="107">
        <v>2010</v>
      </c>
      <c r="F1981" s="107" t="s">
        <v>302</v>
      </c>
      <c r="G1981" s="107" t="s">
        <v>62</v>
      </c>
      <c r="H1981" s="107" t="s">
        <v>540</v>
      </c>
      <c r="I1981" s="107" t="s">
        <v>60</v>
      </c>
      <c r="J1981" s="107" t="s">
        <v>725</v>
      </c>
      <c r="K1981" s="108">
        <v>1190.7529999999999</v>
      </c>
    </row>
    <row r="1982" spans="5:11" x14ac:dyDescent="0.25">
      <c r="E1982" s="109">
        <v>2010</v>
      </c>
      <c r="F1982" s="109" t="s">
        <v>304</v>
      </c>
      <c r="G1982" s="109" t="s">
        <v>63</v>
      </c>
      <c r="H1982" s="109" t="s">
        <v>12</v>
      </c>
      <c r="I1982" s="109" t="s">
        <v>12</v>
      </c>
      <c r="J1982" s="109" t="s">
        <v>725</v>
      </c>
      <c r="K1982" s="110">
        <v>990.154</v>
      </c>
    </row>
    <row r="1983" spans="5:11" x14ac:dyDescent="0.25">
      <c r="E1983" s="107">
        <v>2011</v>
      </c>
      <c r="F1983" s="107" t="s">
        <v>280</v>
      </c>
      <c r="G1983" s="107" t="s">
        <v>281</v>
      </c>
      <c r="H1983" s="107" t="s">
        <v>540</v>
      </c>
      <c r="I1983" s="107" t="s">
        <v>33</v>
      </c>
      <c r="J1983" s="107" t="s">
        <v>725</v>
      </c>
      <c r="K1983" s="108">
        <v>275.78399999999999</v>
      </c>
    </row>
    <row r="1984" spans="5:11" x14ac:dyDescent="0.25">
      <c r="E1984" s="109">
        <v>2011</v>
      </c>
      <c r="F1984" s="109" t="s">
        <v>192</v>
      </c>
      <c r="G1984" s="109" t="s">
        <v>14</v>
      </c>
      <c r="H1984" s="109" t="s">
        <v>540</v>
      </c>
      <c r="I1984" s="109" t="s">
        <v>925</v>
      </c>
      <c r="J1984" s="109" t="s">
        <v>1</v>
      </c>
      <c r="K1984" s="110">
        <v>519.49900000000002</v>
      </c>
    </row>
    <row r="1985" spans="5:11" x14ac:dyDescent="0.25">
      <c r="E1985" s="107">
        <v>2011</v>
      </c>
      <c r="F1985" s="107" t="s">
        <v>204</v>
      </c>
      <c r="G1985" s="107" t="s">
        <v>205</v>
      </c>
      <c r="H1985" s="107" t="s">
        <v>544</v>
      </c>
      <c r="I1985" s="107" t="s">
        <v>9</v>
      </c>
      <c r="J1985" s="107" t="s">
        <v>1</v>
      </c>
      <c r="K1985" s="108">
        <v>2138.2570000000001</v>
      </c>
    </row>
    <row r="1986" spans="5:11" x14ac:dyDescent="0.25">
      <c r="E1986" s="109">
        <v>2011</v>
      </c>
      <c r="F1986" s="109" t="s">
        <v>202</v>
      </c>
      <c r="G1986" s="109" t="s">
        <v>19</v>
      </c>
      <c r="H1986" s="109" t="s">
        <v>544</v>
      </c>
      <c r="I1986" s="109" t="s">
        <v>17</v>
      </c>
      <c r="J1986" s="109" t="s">
        <v>725</v>
      </c>
      <c r="K1986" s="110">
        <v>3449.9830000000002</v>
      </c>
    </row>
    <row r="1987" spans="5:11" x14ac:dyDescent="0.25">
      <c r="E1987" s="107">
        <v>2011</v>
      </c>
      <c r="F1987" s="107" t="s">
        <v>209</v>
      </c>
      <c r="G1987" s="107" t="s">
        <v>22</v>
      </c>
      <c r="H1987" s="107" t="s">
        <v>544</v>
      </c>
      <c r="I1987" s="107" t="s">
        <v>9</v>
      </c>
      <c r="J1987" s="107" t="s">
        <v>1</v>
      </c>
      <c r="K1987" s="108">
        <v>207.83500000000001</v>
      </c>
    </row>
    <row r="1988" spans="5:11" x14ac:dyDescent="0.25">
      <c r="E1988" s="109">
        <v>2011</v>
      </c>
      <c r="F1988" s="109" t="s">
        <v>218</v>
      </c>
      <c r="G1988" s="109" t="s">
        <v>28</v>
      </c>
      <c r="H1988" s="109" t="s">
        <v>544</v>
      </c>
      <c r="I1988" s="109" t="s">
        <v>9</v>
      </c>
      <c r="J1988" s="109" t="s">
        <v>1</v>
      </c>
      <c r="K1988" s="110">
        <v>23571.07</v>
      </c>
    </row>
    <row r="1989" spans="5:11" x14ac:dyDescent="0.25">
      <c r="E1989" s="107">
        <v>2011</v>
      </c>
      <c r="F1989" s="107" t="s">
        <v>218</v>
      </c>
      <c r="G1989" s="107" t="s">
        <v>28</v>
      </c>
      <c r="H1989" s="107" t="s">
        <v>544</v>
      </c>
      <c r="I1989" s="107" t="s">
        <v>9</v>
      </c>
      <c r="J1989" s="107" t="s">
        <v>725</v>
      </c>
      <c r="K1989" s="108">
        <v>23571.07</v>
      </c>
    </row>
    <row r="1990" spans="5:11" x14ac:dyDescent="0.25">
      <c r="E1990" s="109">
        <v>2011</v>
      </c>
      <c r="F1990" s="109" t="s">
        <v>211</v>
      </c>
      <c r="G1990" s="109" t="s">
        <v>23</v>
      </c>
      <c r="H1990" s="109" t="s">
        <v>540</v>
      </c>
      <c r="I1990" s="109" t="s">
        <v>24</v>
      </c>
      <c r="J1990" s="109" t="s">
        <v>1</v>
      </c>
      <c r="K1990" s="110">
        <v>16918.720999999801</v>
      </c>
    </row>
    <row r="1991" spans="5:11" x14ac:dyDescent="0.25">
      <c r="E1991" s="107">
        <v>2011</v>
      </c>
      <c r="F1991" s="107" t="s">
        <v>226</v>
      </c>
      <c r="G1991" s="107" t="s">
        <v>34</v>
      </c>
      <c r="H1991" s="107" t="s">
        <v>540</v>
      </c>
      <c r="I1991" s="107" t="s">
        <v>925</v>
      </c>
      <c r="J1991" s="107" t="s">
        <v>1</v>
      </c>
      <c r="K1991" s="108">
        <v>200.56399999999999</v>
      </c>
    </row>
    <row r="1992" spans="5:11" x14ac:dyDescent="0.25">
      <c r="E1992" s="109">
        <v>2011</v>
      </c>
      <c r="F1992" s="109" t="s">
        <v>228</v>
      </c>
      <c r="G1992" s="109" t="s">
        <v>229</v>
      </c>
      <c r="H1992" s="109" t="s">
        <v>540</v>
      </c>
      <c r="I1992" s="109" t="s">
        <v>33</v>
      </c>
      <c r="J1992" s="109" t="s">
        <v>1</v>
      </c>
      <c r="K1992" s="110">
        <v>43348.546999999999</v>
      </c>
    </row>
    <row r="1993" spans="5:11" x14ac:dyDescent="0.25">
      <c r="E1993" s="107">
        <v>2011</v>
      </c>
      <c r="F1993" s="107" t="s">
        <v>228</v>
      </c>
      <c r="G1993" s="107" t="s">
        <v>229</v>
      </c>
      <c r="H1993" s="107" t="s">
        <v>540</v>
      </c>
      <c r="I1993" s="107" t="s">
        <v>33</v>
      </c>
      <c r="J1993" s="107" t="s">
        <v>725</v>
      </c>
      <c r="K1993" s="108">
        <v>13878.793</v>
      </c>
    </row>
    <row r="1994" spans="5:11" x14ac:dyDescent="0.25">
      <c r="E1994" s="109">
        <v>2011</v>
      </c>
      <c r="F1994" s="109" t="s">
        <v>243</v>
      </c>
      <c r="G1994" s="109" t="s">
        <v>38</v>
      </c>
      <c r="H1994" s="109" t="s">
        <v>12</v>
      </c>
      <c r="I1994" s="109" t="s">
        <v>12</v>
      </c>
      <c r="J1994" s="109" t="s">
        <v>725</v>
      </c>
      <c r="K1994" s="110">
        <v>8.5909999999999993</v>
      </c>
    </row>
    <row r="1995" spans="5:11" x14ac:dyDescent="0.25">
      <c r="E1995" s="107">
        <v>2011</v>
      </c>
      <c r="F1995" s="107" t="s">
        <v>245</v>
      </c>
      <c r="G1995" s="107" t="s">
        <v>39</v>
      </c>
      <c r="H1995" s="107" t="s">
        <v>12</v>
      </c>
      <c r="I1995" s="107" t="s">
        <v>12</v>
      </c>
      <c r="J1995" s="107" t="s">
        <v>725</v>
      </c>
      <c r="K1995" s="108">
        <v>2089.1849999999999</v>
      </c>
    </row>
    <row r="1996" spans="5:11" x14ac:dyDescent="0.25">
      <c r="E1996" s="109">
        <v>2011</v>
      </c>
      <c r="F1996" s="109" t="s">
        <v>247</v>
      </c>
      <c r="G1996" s="109" t="s">
        <v>40</v>
      </c>
      <c r="H1996" s="109" t="s">
        <v>540</v>
      </c>
      <c r="I1996" s="109" t="s">
        <v>27</v>
      </c>
      <c r="J1996" s="109" t="s">
        <v>1</v>
      </c>
      <c r="K1996" s="110">
        <v>24805.324000000001</v>
      </c>
    </row>
    <row r="1997" spans="5:11" x14ac:dyDescent="0.25">
      <c r="E1997" s="107">
        <v>2011</v>
      </c>
      <c r="F1997" s="107" t="s">
        <v>258</v>
      </c>
      <c r="G1997" s="107" t="s">
        <v>44</v>
      </c>
      <c r="H1997" s="107" t="s">
        <v>540</v>
      </c>
      <c r="I1997" s="107" t="s">
        <v>21</v>
      </c>
      <c r="J1997" s="107" t="s">
        <v>1</v>
      </c>
      <c r="K1997" s="108">
        <v>13903.184999999899</v>
      </c>
    </row>
    <row r="1998" spans="5:11" x14ac:dyDescent="0.25">
      <c r="E1998" s="109">
        <v>2011</v>
      </c>
      <c r="F1998" s="109" t="s">
        <v>260</v>
      </c>
      <c r="G1998" s="109" t="s">
        <v>45</v>
      </c>
      <c r="H1998" s="109" t="s">
        <v>542</v>
      </c>
      <c r="I1998" s="109" t="s">
        <v>26</v>
      </c>
      <c r="J1998" s="109" t="s">
        <v>1</v>
      </c>
      <c r="K1998" s="110">
        <v>32228.702000000001</v>
      </c>
    </row>
    <row r="1999" spans="5:11" x14ac:dyDescent="0.25">
      <c r="E1999" s="107">
        <v>2011</v>
      </c>
      <c r="F1999" s="107" t="s">
        <v>299</v>
      </c>
      <c r="G1999" s="107" t="s">
        <v>300</v>
      </c>
      <c r="H1999" s="107" t="s">
        <v>540</v>
      </c>
      <c r="I1999" s="107" t="s">
        <v>60</v>
      </c>
      <c r="J1999" s="107" t="s">
        <v>1</v>
      </c>
      <c r="K1999" s="108">
        <v>13330.772000000001</v>
      </c>
    </row>
    <row r="2000" spans="5:11" x14ac:dyDescent="0.25">
      <c r="E2000" s="109">
        <v>2011</v>
      </c>
      <c r="F2000" s="109" t="s">
        <v>262</v>
      </c>
      <c r="G2000" s="109" t="s">
        <v>46</v>
      </c>
      <c r="H2000" s="109" t="s">
        <v>540</v>
      </c>
      <c r="I2000" s="109" t="s">
        <v>47</v>
      </c>
      <c r="J2000" s="109" t="s">
        <v>1</v>
      </c>
      <c r="K2000" s="110">
        <v>401.68</v>
      </c>
    </row>
    <row r="2001" spans="5:11" x14ac:dyDescent="0.25">
      <c r="E2001" s="107">
        <v>2011</v>
      </c>
      <c r="F2001" s="107" t="s">
        <v>268</v>
      </c>
      <c r="G2001" s="107" t="s">
        <v>50</v>
      </c>
      <c r="H2001" s="107" t="s">
        <v>544</v>
      </c>
      <c r="I2001" s="107" t="s">
        <v>9</v>
      </c>
      <c r="J2001" s="107" t="s">
        <v>1</v>
      </c>
      <c r="K2001" s="108">
        <v>540.63200000000097</v>
      </c>
    </row>
    <row r="2002" spans="5:11" x14ac:dyDescent="0.25">
      <c r="E2002" s="109">
        <v>2011</v>
      </c>
      <c r="F2002" s="109" t="s">
        <v>274</v>
      </c>
      <c r="G2002" s="109" t="s">
        <v>53</v>
      </c>
      <c r="H2002" s="109" t="s">
        <v>542</v>
      </c>
      <c r="I2002" s="109" t="s">
        <v>16</v>
      </c>
      <c r="J2002" s="109" t="s">
        <v>554</v>
      </c>
      <c r="K2002" s="110">
        <v>6505</v>
      </c>
    </row>
    <row r="2003" spans="5:11" x14ac:dyDescent="0.25">
      <c r="E2003" s="107">
        <v>2011</v>
      </c>
      <c r="F2003" s="107" t="s">
        <v>274</v>
      </c>
      <c r="G2003" s="107" t="s">
        <v>53</v>
      </c>
      <c r="H2003" s="107" t="s">
        <v>542</v>
      </c>
      <c r="I2003" s="107" t="s">
        <v>16</v>
      </c>
      <c r="J2003" s="107" t="s">
        <v>725</v>
      </c>
      <c r="K2003" s="108">
        <v>551</v>
      </c>
    </row>
    <row r="2004" spans="5:11" x14ac:dyDescent="0.25">
      <c r="E2004" s="109">
        <v>2011</v>
      </c>
      <c r="F2004" s="109" t="s">
        <v>278</v>
      </c>
      <c r="G2004" s="109" t="s">
        <v>55</v>
      </c>
      <c r="H2004" s="109" t="s">
        <v>540</v>
      </c>
      <c r="I2004" s="109" t="s">
        <v>21</v>
      </c>
      <c r="J2004" s="109" t="s">
        <v>1</v>
      </c>
      <c r="K2004" s="110">
        <v>737.53499999999997</v>
      </c>
    </row>
    <row r="2005" spans="5:11" x14ac:dyDescent="0.25">
      <c r="E2005" s="107">
        <v>2011</v>
      </c>
      <c r="F2005" s="107" t="s">
        <v>286</v>
      </c>
      <c r="G2005" s="107" t="s">
        <v>56</v>
      </c>
      <c r="H2005" s="107" t="s">
        <v>540</v>
      </c>
      <c r="I2005" s="107" t="s">
        <v>47</v>
      </c>
      <c r="J2005" s="107" t="s">
        <v>725</v>
      </c>
      <c r="K2005" s="108">
        <v>192.392</v>
      </c>
    </row>
    <row r="2006" spans="5:11" x14ac:dyDescent="0.25">
      <c r="E2006" s="109">
        <v>2011</v>
      </c>
      <c r="F2006" s="109" t="s">
        <v>290</v>
      </c>
      <c r="G2006" s="109" t="s">
        <v>291</v>
      </c>
      <c r="H2006" s="109" t="s">
        <v>544</v>
      </c>
      <c r="I2006" s="109" t="s">
        <v>17</v>
      </c>
      <c r="J2006" s="109" t="s">
        <v>554</v>
      </c>
      <c r="K2006" s="110">
        <v>543.23500000000001</v>
      </c>
    </row>
    <row r="2007" spans="5:11" x14ac:dyDescent="0.25">
      <c r="E2007" s="107">
        <v>2012</v>
      </c>
      <c r="F2007" s="107" t="s">
        <v>280</v>
      </c>
      <c r="G2007" s="107" t="s">
        <v>281</v>
      </c>
      <c r="H2007" s="107" t="s">
        <v>540</v>
      </c>
      <c r="I2007" s="107" t="s">
        <v>33</v>
      </c>
      <c r="J2007" s="107" t="s">
        <v>725</v>
      </c>
      <c r="K2007" s="108">
        <v>242.904</v>
      </c>
    </row>
    <row r="2008" spans="5:11" x14ac:dyDescent="0.25">
      <c r="E2008" s="109">
        <v>2012</v>
      </c>
      <c r="F2008" s="109" t="s">
        <v>187</v>
      </c>
      <c r="G2008" s="109" t="s">
        <v>8</v>
      </c>
      <c r="H2008" s="109" t="s">
        <v>544</v>
      </c>
      <c r="I2008" s="109" t="s">
        <v>9</v>
      </c>
      <c r="J2008" s="109" t="s">
        <v>1</v>
      </c>
      <c r="K2008" s="110">
        <v>2083.982</v>
      </c>
    </row>
    <row r="2009" spans="5:11" x14ac:dyDescent="0.25">
      <c r="E2009" s="107">
        <v>2012</v>
      </c>
      <c r="F2009" s="107" t="s">
        <v>195</v>
      </c>
      <c r="G2009" s="107" t="s">
        <v>15</v>
      </c>
      <c r="H2009" s="107" t="s">
        <v>540</v>
      </c>
      <c r="I2009" s="107" t="s">
        <v>16</v>
      </c>
      <c r="J2009" s="107" t="s">
        <v>1</v>
      </c>
      <c r="K2009" s="108">
        <v>1079.3389999999999</v>
      </c>
    </row>
    <row r="2010" spans="5:11" x14ac:dyDescent="0.25">
      <c r="E2010" s="109">
        <v>2012</v>
      </c>
      <c r="F2010" s="109" t="s">
        <v>200</v>
      </c>
      <c r="G2010" s="109" t="s">
        <v>18</v>
      </c>
      <c r="H2010" s="109" t="s">
        <v>542</v>
      </c>
      <c r="I2010" s="109" t="s">
        <v>16</v>
      </c>
      <c r="J2010" s="109" t="s">
        <v>554</v>
      </c>
      <c r="K2010" s="110">
        <v>1468.5119999999999</v>
      </c>
    </row>
    <row r="2011" spans="5:11" x14ac:dyDescent="0.25">
      <c r="E2011" s="107">
        <v>2012</v>
      </c>
      <c r="F2011" s="107" t="s">
        <v>200</v>
      </c>
      <c r="G2011" s="107" t="s">
        <v>18</v>
      </c>
      <c r="H2011" s="107" t="s">
        <v>542</v>
      </c>
      <c r="I2011" s="107" t="s">
        <v>16</v>
      </c>
      <c r="J2011" s="107" t="s">
        <v>725</v>
      </c>
      <c r="K2011" s="108">
        <v>361.49900000000002</v>
      </c>
    </row>
    <row r="2012" spans="5:11" x14ac:dyDescent="0.25">
      <c r="E2012" s="109">
        <v>2012</v>
      </c>
      <c r="F2012" s="109" t="s">
        <v>204</v>
      </c>
      <c r="G2012" s="109" t="s">
        <v>205</v>
      </c>
      <c r="H2012" s="109" t="s">
        <v>544</v>
      </c>
      <c r="I2012" s="109" t="s">
        <v>9</v>
      </c>
      <c r="J2012" s="109" t="s">
        <v>1</v>
      </c>
      <c r="K2012" s="110">
        <v>1314.155</v>
      </c>
    </row>
    <row r="2013" spans="5:11" x14ac:dyDescent="0.25">
      <c r="E2013" s="107">
        <v>2012</v>
      </c>
      <c r="F2013" s="107" t="s">
        <v>204</v>
      </c>
      <c r="G2013" s="107" t="s">
        <v>205</v>
      </c>
      <c r="H2013" s="107" t="s">
        <v>544</v>
      </c>
      <c r="I2013" s="107" t="s">
        <v>9</v>
      </c>
      <c r="J2013" s="107" t="s">
        <v>725</v>
      </c>
      <c r="K2013" s="108">
        <v>1314.155</v>
      </c>
    </row>
    <row r="2014" spans="5:11" x14ac:dyDescent="0.25">
      <c r="E2014" s="109">
        <v>2012</v>
      </c>
      <c r="F2014" s="109" t="s">
        <v>209</v>
      </c>
      <c r="G2014" s="109" t="s">
        <v>22</v>
      </c>
      <c r="H2014" s="109" t="s">
        <v>544</v>
      </c>
      <c r="I2014" s="109" t="s">
        <v>9</v>
      </c>
      <c r="J2014" s="109" t="s">
        <v>725</v>
      </c>
      <c r="K2014" s="110">
        <v>175.93199999999999</v>
      </c>
    </row>
    <row r="2015" spans="5:11" x14ac:dyDescent="0.25">
      <c r="E2015" s="107">
        <v>2012</v>
      </c>
      <c r="F2015" s="107" t="s">
        <v>207</v>
      </c>
      <c r="G2015" s="107" t="s">
        <v>20</v>
      </c>
      <c r="H2015" s="107" t="s">
        <v>540</v>
      </c>
      <c r="I2015" s="107" t="s">
        <v>21</v>
      </c>
      <c r="J2015" s="107" t="s">
        <v>554</v>
      </c>
      <c r="K2015" s="108">
        <v>13816.919</v>
      </c>
    </row>
    <row r="2016" spans="5:11" x14ac:dyDescent="0.25">
      <c r="E2016" s="109">
        <v>2012</v>
      </c>
      <c r="F2016" s="109" t="s">
        <v>213</v>
      </c>
      <c r="G2016" s="109" t="s">
        <v>25</v>
      </c>
      <c r="H2016" s="109" t="s">
        <v>542</v>
      </c>
      <c r="I2016" s="109" t="s">
        <v>26</v>
      </c>
      <c r="J2016" s="109" t="s">
        <v>554</v>
      </c>
      <c r="K2016" s="110">
        <v>217.166</v>
      </c>
    </row>
    <row r="2017" spans="5:11" x14ac:dyDescent="0.25">
      <c r="E2017" s="107">
        <v>2012</v>
      </c>
      <c r="F2017" s="107" t="s">
        <v>218</v>
      </c>
      <c r="G2017" s="107" t="s">
        <v>28</v>
      </c>
      <c r="H2017" s="107" t="s">
        <v>544</v>
      </c>
      <c r="I2017" s="107" t="s">
        <v>9</v>
      </c>
      <c r="J2017" s="107" t="s">
        <v>554</v>
      </c>
      <c r="K2017" s="108">
        <v>4442.03</v>
      </c>
    </row>
    <row r="2018" spans="5:11" x14ac:dyDescent="0.25">
      <c r="E2018" s="109">
        <v>2012</v>
      </c>
      <c r="F2018" s="109" t="s">
        <v>220</v>
      </c>
      <c r="G2018" s="109" t="s">
        <v>29</v>
      </c>
      <c r="H2018" s="109" t="s">
        <v>540</v>
      </c>
      <c r="I2018" s="109" t="s">
        <v>30</v>
      </c>
      <c r="J2018" s="109" t="s">
        <v>1</v>
      </c>
      <c r="K2018" s="110">
        <v>24.678999999999998</v>
      </c>
    </row>
    <row r="2019" spans="5:11" x14ac:dyDescent="0.25">
      <c r="E2019" s="107">
        <v>2012</v>
      </c>
      <c r="F2019" s="107" t="s">
        <v>224</v>
      </c>
      <c r="G2019" s="107" t="s">
        <v>32</v>
      </c>
      <c r="H2019" s="107" t="s">
        <v>540</v>
      </c>
      <c r="I2019" s="107" t="s">
        <v>33</v>
      </c>
      <c r="J2019" s="107" t="s">
        <v>1</v>
      </c>
      <c r="K2019" s="108">
        <v>1021.761</v>
      </c>
    </row>
    <row r="2020" spans="5:11" x14ac:dyDescent="0.25">
      <c r="E2020" s="109">
        <v>2012</v>
      </c>
      <c r="F2020" s="109" t="s">
        <v>224</v>
      </c>
      <c r="G2020" s="109" t="s">
        <v>32</v>
      </c>
      <c r="H2020" s="109" t="s">
        <v>540</v>
      </c>
      <c r="I2020" s="109" t="s">
        <v>33</v>
      </c>
      <c r="J2020" s="109" t="s">
        <v>554</v>
      </c>
      <c r="K2020" s="110">
        <v>1021.761</v>
      </c>
    </row>
    <row r="2021" spans="5:11" x14ac:dyDescent="0.25">
      <c r="E2021" s="107">
        <v>2012</v>
      </c>
      <c r="F2021" s="107" t="s">
        <v>226</v>
      </c>
      <c r="G2021" s="107" t="s">
        <v>34</v>
      </c>
      <c r="H2021" s="107" t="s">
        <v>540</v>
      </c>
      <c r="I2021" s="107" t="s">
        <v>925</v>
      </c>
      <c r="J2021" s="107" t="s">
        <v>1</v>
      </c>
      <c r="K2021" s="108">
        <v>576.91099999999994</v>
      </c>
    </row>
    <row r="2022" spans="5:11" x14ac:dyDescent="0.25">
      <c r="E2022" s="109">
        <v>2012</v>
      </c>
      <c r="F2022" s="109" t="s">
        <v>226</v>
      </c>
      <c r="G2022" s="109" t="s">
        <v>34</v>
      </c>
      <c r="H2022" s="109" t="s">
        <v>540</v>
      </c>
      <c r="I2022" s="109" t="s">
        <v>925</v>
      </c>
      <c r="J2022" s="109" t="s">
        <v>554</v>
      </c>
      <c r="K2022" s="110">
        <v>576.91100000000097</v>
      </c>
    </row>
    <row r="2023" spans="5:11" x14ac:dyDescent="0.25">
      <c r="E2023" s="107">
        <v>2012</v>
      </c>
      <c r="F2023" s="107" t="s">
        <v>236</v>
      </c>
      <c r="G2023" s="107" t="s">
        <v>36</v>
      </c>
      <c r="H2023" s="107" t="s">
        <v>542</v>
      </c>
      <c r="I2023" s="107" t="s">
        <v>26</v>
      </c>
      <c r="J2023" s="107" t="s">
        <v>1</v>
      </c>
      <c r="K2023" s="108">
        <v>1643.5709999999999</v>
      </c>
    </row>
    <row r="2024" spans="5:11" x14ac:dyDescent="0.25">
      <c r="E2024" s="109">
        <v>2012</v>
      </c>
      <c r="F2024" s="109" t="s">
        <v>238</v>
      </c>
      <c r="G2024" s="109" t="s">
        <v>239</v>
      </c>
      <c r="H2024" s="109" t="s">
        <v>540</v>
      </c>
      <c r="I2024" s="109" t="s">
        <v>33</v>
      </c>
      <c r="J2024" s="109" t="s">
        <v>1</v>
      </c>
      <c r="K2024" s="110">
        <v>7524.3060000000196</v>
      </c>
    </row>
    <row r="2025" spans="5:11" x14ac:dyDescent="0.25">
      <c r="E2025" s="107">
        <v>2012</v>
      </c>
      <c r="F2025" s="107" t="s">
        <v>228</v>
      </c>
      <c r="G2025" s="107" t="s">
        <v>229</v>
      </c>
      <c r="H2025" s="107" t="s">
        <v>540</v>
      </c>
      <c r="I2025" s="107" t="s">
        <v>33</v>
      </c>
      <c r="J2025" s="107" t="s">
        <v>1</v>
      </c>
      <c r="K2025" s="108">
        <v>14609.395</v>
      </c>
    </row>
    <row r="2026" spans="5:11" x14ac:dyDescent="0.25">
      <c r="E2026" s="109">
        <v>2012</v>
      </c>
      <c r="F2026" s="109" t="s">
        <v>243</v>
      </c>
      <c r="G2026" s="109" t="s">
        <v>38</v>
      </c>
      <c r="H2026" s="109" t="s">
        <v>12</v>
      </c>
      <c r="I2026" s="109" t="s">
        <v>12</v>
      </c>
      <c r="J2026" s="109" t="s">
        <v>554</v>
      </c>
      <c r="K2026" s="110">
        <v>1039.0840000000001</v>
      </c>
    </row>
    <row r="2027" spans="5:11" x14ac:dyDescent="0.25">
      <c r="E2027" s="107">
        <v>2012</v>
      </c>
      <c r="F2027" s="107" t="s">
        <v>245</v>
      </c>
      <c r="G2027" s="107" t="s">
        <v>39</v>
      </c>
      <c r="H2027" s="107" t="s">
        <v>12</v>
      </c>
      <c r="I2027" s="107" t="s">
        <v>12</v>
      </c>
      <c r="J2027" s="107" t="s">
        <v>1</v>
      </c>
      <c r="K2027" s="108">
        <v>1482.27</v>
      </c>
    </row>
    <row r="2028" spans="5:11" x14ac:dyDescent="0.25">
      <c r="E2028" s="109">
        <v>2012</v>
      </c>
      <c r="F2028" s="109" t="s">
        <v>249</v>
      </c>
      <c r="G2028" s="109" t="s">
        <v>291</v>
      </c>
      <c r="H2028" s="109" t="s">
        <v>544</v>
      </c>
      <c r="I2028" s="109" t="s">
        <v>17</v>
      </c>
      <c r="J2028" s="109" t="s">
        <v>725</v>
      </c>
      <c r="K2028" s="110">
        <v>871.49199999999996</v>
      </c>
    </row>
    <row r="2029" spans="5:11" x14ac:dyDescent="0.25">
      <c r="E2029" s="107">
        <v>2012</v>
      </c>
      <c r="F2029" s="107" t="s">
        <v>264</v>
      </c>
      <c r="G2029" s="107" t="s">
        <v>48</v>
      </c>
      <c r="H2029" s="107" t="s">
        <v>542</v>
      </c>
      <c r="I2029" s="107" t="s">
        <v>16</v>
      </c>
      <c r="J2029" s="107" t="s">
        <v>554</v>
      </c>
      <c r="K2029" s="108">
        <v>1848.7449999999999</v>
      </c>
    </row>
    <row r="2030" spans="5:11" x14ac:dyDescent="0.25">
      <c r="E2030" s="109">
        <v>2012</v>
      </c>
      <c r="F2030" s="109" t="s">
        <v>268</v>
      </c>
      <c r="G2030" s="109" t="s">
        <v>50</v>
      </c>
      <c r="H2030" s="109" t="s">
        <v>544</v>
      </c>
      <c r="I2030" s="109" t="s">
        <v>9</v>
      </c>
      <c r="J2030" s="109" t="s">
        <v>725</v>
      </c>
      <c r="K2030" s="110">
        <v>440.16300000000001</v>
      </c>
    </row>
    <row r="2031" spans="5:11" x14ac:dyDescent="0.25">
      <c r="E2031" s="107">
        <v>2012</v>
      </c>
      <c r="F2031" s="107" t="s">
        <v>276</v>
      </c>
      <c r="G2031" s="107" t="s">
        <v>54</v>
      </c>
      <c r="H2031" s="107" t="s">
        <v>540</v>
      </c>
      <c r="I2031" s="107" t="s">
        <v>47</v>
      </c>
      <c r="J2031" s="107" t="s">
        <v>1</v>
      </c>
      <c r="K2031" s="108">
        <v>1214.5429999999999</v>
      </c>
    </row>
    <row r="2032" spans="5:11" x14ac:dyDescent="0.25">
      <c r="E2032" s="109">
        <v>2012</v>
      </c>
      <c r="F2032" s="109" t="s">
        <v>276</v>
      </c>
      <c r="G2032" s="109" t="s">
        <v>54</v>
      </c>
      <c r="H2032" s="109" t="s">
        <v>540</v>
      </c>
      <c r="I2032" s="109" t="s">
        <v>47</v>
      </c>
      <c r="J2032" s="109" t="s">
        <v>1</v>
      </c>
      <c r="K2032" s="110">
        <v>2272.201</v>
      </c>
    </row>
    <row r="2033" spans="5:11" x14ac:dyDescent="0.25">
      <c r="E2033" s="107">
        <v>2012</v>
      </c>
      <c r="F2033" s="107" t="s">
        <v>272</v>
      </c>
      <c r="G2033" s="107" t="s">
        <v>52</v>
      </c>
      <c r="H2033" s="107" t="s">
        <v>540</v>
      </c>
      <c r="I2033" s="107" t="s">
        <v>30</v>
      </c>
      <c r="J2033" s="107" t="s">
        <v>725</v>
      </c>
      <c r="K2033" s="108">
        <v>296.90300000000002</v>
      </c>
    </row>
    <row r="2034" spans="5:11" x14ac:dyDescent="0.25">
      <c r="E2034" s="109">
        <v>2012</v>
      </c>
      <c r="F2034" s="109" t="s">
        <v>274</v>
      </c>
      <c r="G2034" s="109" t="s">
        <v>53</v>
      </c>
      <c r="H2034" s="109" t="s">
        <v>542</v>
      </c>
      <c r="I2034" s="109" t="s">
        <v>16</v>
      </c>
      <c r="J2034" s="109" t="s">
        <v>1</v>
      </c>
      <c r="K2034" s="110">
        <v>437.423</v>
      </c>
    </row>
    <row r="2035" spans="5:11" x14ac:dyDescent="0.25">
      <c r="E2035" s="107">
        <v>2012</v>
      </c>
      <c r="F2035" s="107" t="s">
        <v>274</v>
      </c>
      <c r="G2035" s="107" t="s">
        <v>53</v>
      </c>
      <c r="H2035" s="107" t="s">
        <v>542</v>
      </c>
      <c r="I2035" s="107" t="s">
        <v>16</v>
      </c>
      <c r="J2035" s="107" t="s">
        <v>1</v>
      </c>
      <c r="K2035" s="108">
        <v>5134.5050000000001</v>
      </c>
    </row>
    <row r="2036" spans="5:11" x14ac:dyDescent="0.25">
      <c r="E2036" s="109">
        <v>2012</v>
      </c>
      <c r="F2036" s="109" t="s">
        <v>286</v>
      </c>
      <c r="G2036" s="109" t="s">
        <v>56</v>
      </c>
      <c r="H2036" s="109" t="s">
        <v>540</v>
      </c>
      <c r="I2036" s="109" t="s">
        <v>47</v>
      </c>
      <c r="J2036" s="109" t="s">
        <v>554</v>
      </c>
      <c r="K2036" s="110">
        <v>1741.3009999999999</v>
      </c>
    </row>
    <row r="2037" spans="5:11" x14ac:dyDescent="0.25">
      <c r="E2037" s="107">
        <v>2005</v>
      </c>
      <c r="F2037" s="107" t="s">
        <v>238</v>
      </c>
      <c r="G2037" s="107" t="s">
        <v>239</v>
      </c>
      <c r="H2037" s="107" t="s">
        <v>540</v>
      </c>
      <c r="I2037" s="107" t="s">
        <v>33</v>
      </c>
      <c r="J2037" s="107" t="s">
        <v>1</v>
      </c>
      <c r="K2037" s="108">
        <v>9931.9789999999903</v>
      </c>
    </row>
    <row r="2038" spans="5:11" x14ac:dyDescent="0.25">
      <c r="E2038" s="109">
        <v>2005</v>
      </c>
      <c r="F2038" s="109" t="s">
        <v>234</v>
      </c>
      <c r="G2038" s="109" t="s">
        <v>35</v>
      </c>
      <c r="H2038" s="109" t="s">
        <v>540</v>
      </c>
      <c r="I2038" s="109" t="s">
        <v>27</v>
      </c>
      <c r="J2038" s="109" t="s">
        <v>1</v>
      </c>
      <c r="K2038" s="110">
        <v>1882.567</v>
      </c>
    </row>
    <row r="2039" spans="5:11" x14ac:dyDescent="0.25">
      <c r="E2039" s="107">
        <v>2005</v>
      </c>
      <c r="F2039" s="107" t="s">
        <v>234</v>
      </c>
      <c r="G2039" s="107" t="s">
        <v>35</v>
      </c>
      <c r="H2039" s="107" t="s">
        <v>540</v>
      </c>
      <c r="I2039" s="107" t="s">
        <v>27</v>
      </c>
      <c r="J2039" s="107" t="s">
        <v>554</v>
      </c>
      <c r="K2039" s="108">
        <v>1793.8030000000001</v>
      </c>
    </row>
    <row r="2040" spans="5:11" x14ac:dyDescent="0.25">
      <c r="E2040" s="109">
        <v>2005</v>
      </c>
      <c r="F2040" s="109" t="s">
        <v>228</v>
      </c>
      <c r="G2040" s="109" t="s">
        <v>229</v>
      </c>
      <c r="H2040" s="109" t="s">
        <v>540</v>
      </c>
      <c r="I2040" s="109" t="s">
        <v>33</v>
      </c>
      <c r="J2040" s="109" t="s">
        <v>554</v>
      </c>
      <c r="K2040" s="110">
        <v>43675.7049999999</v>
      </c>
    </row>
    <row r="2041" spans="5:11" x14ac:dyDescent="0.25">
      <c r="E2041" s="107">
        <v>2005</v>
      </c>
      <c r="F2041" s="107" t="s">
        <v>241</v>
      </c>
      <c r="G2041" s="107" t="s">
        <v>37</v>
      </c>
      <c r="H2041" s="107" t="s">
        <v>540</v>
      </c>
      <c r="I2041" s="107" t="s">
        <v>24</v>
      </c>
      <c r="J2041" s="107" t="s">
        <v>554</v>
      </c>
      <c r="K2041" s="108">
        <v>2597.2739999999999</v>
      </c>
    </row>
    <row r="2042" spans="5:11" x14ac:dyDescent="0.25">
      <c r="E2042" s="109">
        <v>2005</v>
      </c>
      <c r="F2042" s="109" t="s">
        <v>243</v>
      </c>
      <c r="G2042" s="109" t="s">
        <v>926</v>
      </c>
      <c r="H2042" s="109" t="s">
        <v>12</v>
      </c>
      <c r="I2042" s="109" t="s">
        <v>12</v>
      </c>
      <c r="J2042" s="109" t="s">
        <v>554</v>
      </c>
      <c r="K2042" s="110">
        <v>976.83600000000001</v>
      </c>
    </row>
    <row r="2043" spans="5:11" x14ac:dyDescent="0.25">
      <c r="E2043" s="107">
        <v>2005</v>
      </c>
      <c r="F2043" s="107" t="s">
        <v>254</v>
      </c>
      <c r="G2043" s="107" t="s">
        <v>42</v>
      </c>
      <c r="H2043" s="107" t="s">
        <v>12</v>
      </c>
      <c r="I2043" s="107" t="s">
        <v>12</v>
      </c>
      <c r="J2043" s="107" t="s">
        <v>725</v>
      </c>
      <c r="K2043" s="108">
        <v>40.488</v>
      </c>
    </row>
    <row r="2044" spans="5:11" x14ac:dyDescent="0.25">
      <c r="E2044" s="109">
        <v>2005</v>
      </c>
      <c r="F2044" s="109" t="s">
        <v>247</v>
      </c>
      <c r="G2044" s="109" t="s">
        <v>40</v>
      </c>
      <c r="H2044" s="109" t="s">
        <v>540</v>
      </c>
      <c r="I2044" s="109" t="s">
        <v>27</v>
      </c>
      <c r="J2044" s="109" t="s">
        <v>1</v>
      </c>
      <c r="K2044" s="110">
        <v>8277.5030000000097</v>
      </c>
    </row>
    <row r="2045" spans="5:11" x14ac:dyDescent="0.25">
      <c r="E2045" s="107">
        <v>2005</v>
      </c>
      <c r="F2045" s="107" t="s">
        <v>252</v>
      </c>
      <c r="G2045" s="107" t="s">
        <v>41</v>
      </c>
      <c r="H2045" s="107" t="s">
        <v>540</v>
      </c>
      <c r="I2045" s="107" t="s">
        <v>21</v>
      </c>
      <c r="J2045" s="107" t="s">
        <v>1</v>
      </c>
      <c r="K2045" s="108">
        <v>8865.17399999999</v>
      </c>
    </row>
    <row r="2046" spans="5:11" x14ac:dyDescent="0.25">
      <c r="E2046" s="109">
        <v>2005</v>
      </c>
      <c r="F2046" s="109" t="s">
        <v>260</v>
      </c>
      <c r="G2046" s="109" t="s">
        <v>45</v>
      </c>
      <c r="H2046" s="109" t="s">
        <v>542</v>
      </c>
      <c r="I2046" s="109" t="s">
        <v>26</v>
      </c>
      <c r="J2046" s="109" t="s">
        <v>1</v>
      </c>
      <c r="K2046" s="110">
        <v>21255.662</v>
      </c>
    </row>
    <row r="2047" spans="5:11" x14ac:dyDescent="0.25">
      <c r="E2047" s="107">
        <v>2005</v>
      </c>
      <c r="F2047" s="107" t="s">
        <v>299</v>
      </c>
      <c r="G2047" s="107" t="s">
        <v>300</v>
      </c>
      <c r="H2047" s="107" t="s">
        <v>540</v>
      </c>
      <c r="I2047" s="107" t="s">
        <v>60</v>
      </c>
      <c r="J2047" s="107" t="s">
        <v>1</v>
      </c>
      <c r="K2047" s="108">
        <v>35908.169999999896</v>
      </c>
    </row>
    <row r="2048" spans="5:11" x14ac:dyDescent="0.25">
      <c r="E2048" s="109">
        <v>2005</v>
      </c>
      <c r="F2048" s="109" t="s">
        <v>268</v>
      </c>
      <c r="G2048" s="109" t="s">
        <v>50</v>
      </c>
      <c r="H2048" s="109" t="s">
        <v>544</v>
      </c>
      <c r="I2048" s="109" t="s">
        <v>9</v>
      </c>
      <c r="J2048" s="109" t="s">
        <v>1</v>
      </c>
      <c r="K2048" s="110">
        <v>322.19400000000002</v>
      </c>
    </row>
    <row r="2049" spans="5:11" x14ac:dyDescent="0.25">
      <c r="E2049" s="107">
        <v>2005</v>
      </c>
      <c r="F2049" s="107" t="s">
        <v>268</v>
      </c>
      <c r="G2049" s="107" t="s">
        <v>50</v>
      </c>
      <c r="H2049" s="107" t="s">
        <v>544</v>
      </c>
      <c r="I2049" s="107" t="s">
        <v>9</v>
      </c>
      <c r="J2049" s="107" t="s">
        <v>554</v>
      </c>
      <c r="K2049" s="108">
        <v>606.05200000000002</v>
      </c>
    </row>
    <row r="2050" spans="5:11" x14ac:dyDescent="0.25">
      <c r="E2050" s="109">
        <v>2005</v>
      </c>
      <c r="F2050" s="109" t="s">
        <v>288</v>
      </c>
      <c r="G2050" s="109" t="s">
        <v>57</v>
      </c>
      <c r="H2050" s="109" t="s">
        <v>540</v>
      </c>
      <c r="I2050" s="109" t="s">
        <v>47</v>
      </c>
      <c r="J2050" s="109" t="s">
        <v>1</v>
      </c>
      <c r="K2050" s="110">
        <v>14583.825999999901</v>
      </c>
    </row>
    <row r="2051" spans="5:11" x14ac:dyDescent="0.25">
      <c r="E2051" s="107">
        <v>2005</v>
      </c>
      <c r="F2051" s="107" t="s">
        <v>290</v>
      </c>
      <c r="G2051" s="107" t="s">
        <v>291</v>
      </c>
      <c r="H2051" s="107" t="s">
        <v>544</v>
      </c>
      <c r="I2051" s="107" t="s">
        <v>17</v>
      </c>
      <c r="J2051" s="107" t="s">
        <v>1</v>
      </c>
      <c r="K2051" s="108">
        <v>630.47699999999998</v>
      </c>
    </row>
    <row r="2052" spans="5:11" x14ac:dyDescent="0.25">
      <c r="E2052" s="109">
        <v>2005</v>
      </c>
      <c r="F2052" s="109" t="s">
        <v>290</v>
      </c>
      <c r="G2052" s="109" t="s">
        <v>291</v>
      </c>
      <c r="H2052" s="109" t="s">
        <v>544</v>
      </c>
      <c r="I2052" s="109" t="s">
        <v>17</v>
      </c>
      <c r="J2052" s="109" t="s">
        <v>554</v>
      </c>
      <c r="K2052" s="110">
        <v>630.47699999999998</v>
      </c>
    </row>
    <row r="2053" spans="5:11" x14ac:dyDescent="0.25">
      <c r="E2053" s="107">
        <v>2005</v>
      </c>
      <c r="F2053" s="107" t="s">
        <v>295</v>
      </c>
      <c r="G2053" s="107" t="s">
        <v>59</v>
      </c>
      <c r="H2053" s="107" t="s">
        <v>540</v>
      </c>
      <c r="I2053" s="107" t="s">
        <v>60</v>
      </c>
      <c r="J2053" s="107" t="s">
        <v>1</v>
      </c>
      <c r="K2053" s="108">
        <v>500.13499999999999</v>
      </c>
    </row>
    <row r="2054" spans="5:11" x14ac:dyDescent="0.25">
      <c r="E2054" s="109">
        <v>2005</v>
      </c>
      <c r="F2054" s="109" t="s">
        <v>297</v>
      </c>
      <c r="G2054" s="109" t="s">
        <v>61</v>
      </c>
      <c r="H2054" s="109" t="s">
        <v>542</v>
      </c>
      <c r="I2054" s="109" t="s">
        <v>16</v>
      </c>
      <c r="J2054" s="109" t="s">
        <v>554</v>
      </c>
      <c r="K2054" s="110">
        <v>377</v>
      </c>
    </row>
    <row r="2055" spans="5:11" x14ac:dyDescent="0.25">
      <c r="E2055" s="107">
        <v>2006</v>
      </c>
      <c r="F2055" s="107" t="s">
        <v>187</v>
      </c>
      <c r="G2055" s="107" t="s">
        <v>8</v>
      </c>
      <c r="H2055" s="107" t="s">
        <v>544</v>
      </c>
      <c r="I2055" s="107" t="s">
        <v>9</v>
      </c>
      <c r="J2055" s="107" t="s">
        <v>1</v>
      </c>
      <c r="K2055" s="108">
        <v>2406.61</v>
      </c>
    </row>
    <row r="2056" spans="5:11" x14ac:dyDescent="0.25">
      <c r="E2056" s="109">
        <v>2006</v>
      </c>
      <c r="F2056" s="109" t="s">
        <v>192</v>
      </c>
      <c r="G2056" s="109" t="s">
        <v>14</v>
      </c>
      <c r="H2056" s="109" t="s">
        <v>540</v>
      </c>
      <c r="I2056" s="109" t="s">
        <v>925</v>
      </c>
      <c r="J2056" s="109" t="s">
        <v>554</v>
      </c>
      <c r="K2056" s="110">
        <v>513.61300000000006</v>
      </c>
    </row>
    <row r="2057" spans="5:11" x14ac:dyDescent="0.25">
      <c r="E2057" s="107">
        <v>2006</v>
      </c>
      <c r="F2057" s="107" t="s">
        <v>195</v>
      </c>
      <c r="G2057" s="107" t="s">
        <v>15</v>
      </c>
      <c r="H2057" s="107" t="s">
        <v>540</v>
      </c>
      <c r="I2057" s="107" t="s">
        <v>16</v>
      </c>
      <c r="J2057" s="107" t="s">
        <v>725</v>
      </c>
      <c r="K2057" s="108">
        <v>1078.748</v>
      </c>
    </row>
    <row r="2058" spans="5:11" x14ac:dyDescent="0.25">
      <c r="E2058" s="109">
        <v>2006</v>
      </c>
      <c r="F2058" s="109" t="s">
        <v>204</v>
      </c>
      <c r="G2058" s="109" t="s">
        <v>205</v>
      </c>
      <c r="H2058" s="109" t="s">
        <v>544</v>
      </c>
      <c r="I2058" s="109" t="s">
        <v>9</v>
      </c>
      <c r="J2058" s="109" t="s">
        <v>1</v>
      </c>
      <c r="K2058" s="110">
        <v>1597.5930000000001</v>
      </c>
    </row>
    <row r="2059" spans="5:11" x14ac:dyDescent="0.25">
      <c r="E2059" s="107">
        <v>2006</v>
      </c>
      <c r="F2059" s="107" t="s">
        <v>197</v>
      </c>
      <c r="G2059" s="107" t="s">
        <v>198</v>
      </c>
      <c r="H2059" s="107" t="s">
        <v>544</v>
      </c>
      <c r="I2059" s="107" t="s">
        <v>17</v>
      </c>
      <c r="J2059" s="107" t="s">
        <v>1</v>
      </c>
      <c r="K2059" s="108">
        <v>1698.922</v>
      </c>
    </row>
    <row r="2060" spans="5:11" x14ac:dyDescent="0.25">
      <c r="E2060" s="109">
        <v>2006</v>
      </c>
      <c r="F2060" s="109" t="s">
        <v>197</v>
      </c>
      <c r="G2060" s="109" t="s">
        <v>198</v>
      </c>
      <c r="H2060" s="109" t="s">
        <v>544</v>
      </c>
      <c r="I2060" s="109" t="s">
        <v>17</v>
      </c>
      <c r="J2060" s="109" t="s">
        <v>725</v>
      </c>
      <c r="K2060" s="110">
        <v>1698.922</v>
      </c>
    </row>
    <row r="2061" spans="5:11" x14ac:dyDescent="0.25">
      <c r="E2061" s="107">
        <v>2006</v>
      </c>
      <c r="F2061" s="107" t="s">
        <v>209</v>
      </c>
      <c r="G2061" s="107" t="s">
        <v>22</v>
      </c>
      <c r="H2061" s="107" t="s">
        <v>544</v>
      </c>
      <c r="I2061" s="107" t="s">
        <v>9</v>
      </c>
      <c r="J2061" s="107" t="s">
        <v>1</v>
      </c>
      <c r="K2061" s="108">
        <v>283.57900000000001</v>
      </c>
    </row>
    <row r="2062" spans="5:11" x14ac:dyDescent="0.25">
      <c r="E2062" s="109">
        <v>2006</v>
      </c>
      <c r="F2062" s="109" t="s">
        <v>207</v>
      </c>
      <c r="G2062" s="109" t="s">
        <v>20</v>
      </c>
      <c r="H2062" s="109" t="s">
        <v>540</v>
      </c>
      <c r="I2062" s="109" t="s">
        <v>21</v>
      </c>
      <c r="J2062" s="109" t="s">
        <v>554</v>
      </c>
      <c r="K2062" s="110">
        <v>14856.353999999999</v>
      </c>
    </row>
    <row r="2063" spans="5:11" x14ac:dyDescent="0.25">
      <c r="E2063" s="107">
        <v>2006</v>
      </c>
      <c r="F2063" s="107" t="s">
        <v>207</v>
      </c>
      <c r="G2063" s="107" t="s">
        <v>20</v>
      </c>
      <c r="H2063" s="107" t="s">
        <v>540</v>
      </c>
      <c r="I2063" s="107" t="s">
        <v>21</v>
      </c>
      <c r="J2063" s="107" t="s">
        <v>725</v>
      </c>
      <c r="K2063" s="108">
        <v>8948.4130000000005</v>
      </c>
    </row>
    <row r="2064" spans="5:11" x14ac:dyDescent="0.25">
      <c r="E2064" s="109">
        <v>2006</v>
      </c>
      <c r="F2064" s="109" t="s">
        <v>213</v>
      </c>
      <c r="G2064" s="109" t="s">
        <v>25</v>
      </c>
      <c r="H2064" s="109" t="s">
        <v>542</v>
      </c>
      <c r="I2064" s="109" t="s">
        <v>26</v>
      </c>
      <c r="J2064" s="109" t="s">
        <v>1</v>
      </c>
      <c r="K2064" s="110">
        <v>339.892</v>
      </c>
    </row>
    <row r="2065" spans="5:11" x14ac:dyDescent="0.25">
      <c r="E2065" s="107">
        <v>2006</v>
      </c>
      <c r="F2065" s="107" t="s">
        <v>215</v>
      </c>
      <c r="G2065" s="107" t="s">
        <v>216</v>
      </c>
      <c r="H2065" s="107" t="s">
        <v>540</v>
      </c>
      <c r="I2065" s="107" t="s">
        <v>27</v>
      </c>
      <c r="J2065" s="107" t="s">
        <v>1</v>
      </c>
      <c r="K2065" s="108">
        <v>846.625</v>
      </c>
    </row>
    <row r="2066" spans="5:11" x14ac:dyDescent="0.25">
      <c r="E2066" s="109">
        <v>2006</v>
      </c>
      <c r="F2066" s="109" t="s">
        <v>218</v>
      </c>
      <c r="G2066" s="109" t="s">
        <v>28</v>
      </c>
      <c r="H2066" s="109" t="s">
        <v>544</v>
      </c>
      <c r="I2066" s="109" t="s">
        <v>9</v>
      </c>
      <c r="J2066" s="109" t="s">
        <v>1</v>
      </c>
      <c r="K2066" s="110">
        <v>5353.29900000001</v>
      </c>
    </row>
    <row r="2067" spans="5:11" x14ac:dyDescent="0.25">
      <c r="E2067" s="107">
        <v>2006</v>
      </c>
      <c r="F2067" s="107" t="s">
        <v>218</v>
      </c>
      <c r="G2067" s="107" t="s">
        <v>28</v>
      </c>
      <c r="H2067" s="107" t="s">
        <v>544</v>
      </c>
      <c r="I2067" s="107" t="s">
        <v>9</v>
      </c>
      <c r="J2067" s="107" t="s">
        <v>1</v>
      </c>
      <c r="K2067" s="108">
        <v>26202.669000000002</v>
      </c>
    </row>
    <row r="2068" spans="5:11" x14ac:dyDescent="0.25">
      <c r="E2068" s="109">
        <v>2006</v>
      </c>
      <c r="F2068" s="109" t="s">
        <v>211</v>
      </c>
      <c r="G2068" s="109" t="s">
        <v>23</v>
      </c>
      <c r="H2068" s="109" t="s">
        <v>540</v>
      </c>
      <c r="I2068" s="109" t="s">
        <v>24</v>
      </c>
      <c r="J2068" s="109" t="s">
        <v>1</v>
      </c>
      <c r="K2068" s="110">
        <v>14746.805000000701</v>
      </c>
    </row>
    <row r="2069" spans="5:11" x14ac:dyDescent="0.25">
      <c r="E2069" s="107">
        <v>2006</v>
      </c>
      <c r="F2069" s="107" t="s">
        <v>222</v>
      </c>
      <c r="G2069" s="107" t="s">
        <v>31</v>
      </c>
      <c r="H2069" s="107" t="s">
        <v>544</v>
      </c>
      <c r="I2069" s="107" t="s">
        <v>17</v>
      </c>
      <c r="J2069" s="107" t="s">
        <v>725</v>
      </c>
      <c r="K2069" s="108">
        <v>6003.5050000000001</v>
      </c>
    </row>
    <row r="2070" spans="5:11" x14ac:dyDescent="0.25">
      <c r="E2070" s="109">
        <v>2006</v>
      </c>
      <c r="F2070" s="109" t="s">
        <v>231</v>
      </c>
      <c r="G2070" s="109" t="s">
        <v>232</v>
      </c>
      <c r="H2070" s="109" t="s">
        <v>540</v>
      </c>
      <c r="I2070" s="109" t="s">
        <v>24</v>
      </c>
      <c r="J2070" s="109" t="s">
        <v>725</v>
      </c>
      <c r="K2070" s="110">
        <v>1586.1120000000001</v>
      </c>
    </row>
    <row r="2071" spans="5:11" x14ac:dyDescent="0.25">
      <c r="E2071" s="107">
        <v>2006</v>
      </c>
      <c r="F2071" s="107" t="s">
        <v>241</v>
      </c>
      <c r="G2071" s="107" t="s">
        <v>37</v>
      </c>
      <c r="H2071" s="107" t="s">
        <v>540</v>
      </c>
      <c r="I2071" s="107" t="s">
        <v>24</v>
      </c>
      <c r="J2071" s="107" t="s">
        <v>1</v>
      </c>
      <c r="K2071" s="108">
        <v>1124.663</v>
      </c>
    </row>
    <row r="2072" spans="5:11" x14ac:dyDescent="0.25">
      <c r="E2072" s="109">
        <v>2006</v>
      </c>
      <c r="F2072" s="109" t="s">
        <v>243</v>
      </c>
      <c r="G2072" s="109" t="s">
        <v>926</v>
      </c>
      <c r="H2072" s="109" t="s">
        <v>12</v>
      </c>
      <c r="I2072" s="109" t="s">
        <v>12</v>
      </c>
      <c r="J2072" s="109" t="s">
        <v>554</v>
      </c>
      <c r="K2072" s="110">
        <v>1154.5909999999999</v>
      </c>
    </row>
    <row r="2073" spans="5:11" x14ac:dyDescent="0.25">
      <c r="E2073" s="107">
        <v>2006</v>
      </c>
      <c r="F2073" s="107" t="s">
        <v>266</v>
      </c>
      <c r="G2073" s="107" t="s">
        <v>49</v>
      </c>
      <c r="H2073" s="107" t="s">
        <v>544</v>
      </c>
      <c r="I2073" s="107" t="s">
        <v>9</v>
      </c>
      <c r="J2073" s="107" t="s">
        <v>1</v>
      </c>
      <c r="K2073" s="108">
        <v>4157.7690000000002</v>
      </c>
    </row>
    <row r="2074" spans="5:11" x14ac:dyDescent="0.25">
      <c r="E2074" s="109">
        <v>2006</v>
      </c>
      <c r="F2074" s="109" t="s">
        <v>266</v>
      </c>
      <c r="G2074" s="109" t="s">
        <v>49</v>
      </c>
      <c r="H2074" s="109" t="s">
        <v>544</v>
      </c>
      <c r="I2074" s="109" t="s">
        <v>9</v>
      </c>
      <c r="J2074" s="109" t="s">
        <v>725</v>
      </c>
      <c r="K2074" s="110">
        <v>7091.1229999999996</v>
      </c>
    </row>
    <row r="2075" spans="5:11" x14ac:dyDescent="0.25">
      <c r="E2075" s="107">
        <v>2006</v>
      </c>
      <c r="F2075" s="107" t="s">
        <v>258</v>
      </c>
      <c r="G2075" s="107" t="s">
        <v>44</v>
      </c>
      <c r="H2075" s="107" t="s">
        <v>540</v>
      </c>
      <c r="I2075" s="107" t="s">
        <v>21</v>
      </c>
      <c r="J2075" s="107" t="s">
        <v>1</v>
      </c>
      <c r="K2075" s="108">
        <v>16761.574000000001</v>
      </c>
    </row>
    <row r="2076" spans="5:11" x14ac:dyDescent="0.25">
      <c r="E2076" s="109">
        <v>2006</v>
      </c>
      <c r="F2076" s="109" t="s">
        <v>299</v>
      </c>
      <c r="G2076" s="109" t="s">
        <v>300</v>
      </c>
      <c r="H2076" s="109" t="s">
        <v>540</v>
      </c>
      <c r="I2076" s="109" t="s">
        <v>60</v>
      </c>
      <c r="J2076" s="109" t="s">
        <v>1</v>
      </c>
      <c r="K2076" s="110">
        <v>33891.879000000103</v>
      </c>
    </row>
    <row r="2077" spans="5:11" x14ac:dyDescent="0.25">
      <c r="E2077" s="107">
        <v>2006</v>
      </c>
      <c r="F2077" s="107" t="s">
        <v>299</v>
      </c>
      <c r="G2077" s="107" t="s">
        <v>300</v>
      </c>
      <c r="H2077" s="107" t="s">
        <v>540</v>
      </c>
      <c r="I2077" s="107" t="s">
        <v>60</v>
      </c>
      <c r="J2077" s="107" t="s">
        <v>554</v>
      </c>
      <c r="K2077" s="108">
        <v>19456.054</v>
      </c>
    </row>
    <row r="2078" spans="5:11" x14ac:dyDescent="0.25">
      <c r="E2078" s="109">
        <v>2006</v>
      </c>
      <c r="F2078" s="109" t="s">
        <v>264</v>
      </c>
      <c r="G2078" s="109" t="s">
        <v>48</v>
      </c>
      <c r="H2078" s="109" t="s">
        <v>542</v>
      </c>
      <c r="I2078" s="109" t="s">
        <v>16</v>
      </c>
      <c r="J2078" s="109" t="s">
        <v>554</v>
      </c>
      <c r="K2078" s="110">
        <v>3012.6990000000001</v>
      </c>
    </row>
    <row r="2079" spans="5:11" x14ac:dyDescent="0.25">
      <c r="E2079" s="107">
        <v>2006</v>
      </c>
      <c r="F2079" s="107" t="s">
        <v>274</v>
      </c>
      <c r="G2079" s="107" t="s">
        <v>53</v>
      </c>
      <c r="H2079" s="107" t="s">
        <v>542</v>
      </c>
      <c r="I2079" s="107" t="s">
        <v>16</v>
      </c>
      <c r="J2079" s="107" t="s">
        <v>1</v>
      </c>
      <c r="K2079" s="108">
        <v>8362</v>
      </c>
    </row>
    <row r="2080" spans="5:11" x14ac:dyDescent="0.25">
      <c r="E2080" s="109">
        <v>2006</v>
      </c>
      <c r="F2080" s="109" t="s">
        <v>278</v>
      </c>
      <c r="G2080" s="109" t="s">
        <v>55</v>
      </c>
      <c r="H2080" s="109" t="s">
        <v>540</v>
      </c>
      <c r="I2080" s="109" t="s">
        <v>21</v>
      </c>
      <c r="J2080" s="109" t="s">
        <v>554</v>
      </c>
      <c r="K2080" s="110">
        <v>1185.624</v>
      </c>
    </row>
    <row r="2081" spans="5:11" x14ac:dyDescent="0.25">
      <c r="E2081" s="107">
        <v>2006</v>
      </c>
      <c r="F2081" s="107" t="s">
        <v>286</v>
      </c>
      <c r="G2081" s="107" t="s">
        <v>56</v>
      </c>
      <c r="H2081" s="107" t="s">
        <v>540</v>
      </c>
      <c r="I2081" s="107" t="s">
        <v>47</v>
      </c>
      <c r="J2081" s="107" t="s">
        <v>1</v>
      </c>
      <c r="K2081" s="108">
        <v>162.80099999999999</v>
      </c>
    </row>
    <row r="2082" spans="5:11" x14ac:dyDescent="0.25">
      <c r="E2082" s="109">
        <v>2006</v>
      </c>
      <c r="F2082" s="109" t="s">
        <v>286</v>
      </c>
      <c r="G2082" s="109" t="s">
        <v>56</v>
      </c>
      <c r="H2082" s="109" t="s">
        <v>540</v>
      </c>
      <c r="I2082" s="109" t="s">
        <v>47</v>
      </c>
      <c r="J2082" s="109" t="s">
        <v>554</v>
      </c>
      <c r="K2082" s="110">
        <v>1634.6030000000001</v>
      </c>
    </row>
    <row r="2083" spans="5:11" x14ac:dyDescent="0.25">
      <c r="E2083" s="107">
        <v>2006</v>
      </c>
      <c r="F2083" s="107" t="s">
        <v>288</v>
      </c>
      <c r="G2083" s="107" t="s">
        <v>57</v>
      </c>
      <c r="H2083" s="107" t="s">
        <v>540</v>
      </c>
      <c r="I2083" s="107" t="s">
        <v>47</v>
      </c>
      <c r="J2083" s="107" t="s">
        <v>1</v>
      </c>
      <c r="K2083" s="108">
        <v>13834.8109999999</v>
      </c>
    </row>
    <row r="2084" spans="5:11" x14ac:dyDescent="0.25">
      <c r="E2084" s="109">
        <v>2006</v>
      </c>
      <c r="F2084" s="109" t="s">
        <v>290</v>
      </c>
      <c r="G2084" s="109" t="s">
        <v>291</v>
      </c>
      <c r="H2084" s="109" t="s">
        <v>544</v>
      </c>
      <c r="I2084" s="109" t="s">
        <v>17</v>
      </c>
      <c r="J2084" s="109" t="s">
        <v>1</v>
      </c>
      <c r="K2084" s="110">
        <v>577.52499999999998</v>
      </c>
    </row>
    <row r="2085" spans="5:11" x14ac:dyDescent="0.25">
      <c r="E2085" s="107">
        <v>2006</v>
      </c>
      <c r="F2085" s="107" t="s">
        <v>290</v>
      </c>
      <c r="G2085" s="107" t="s">
        <v>291</v>
      </c>
      <c r="H2085" s="107" t="s">
        <v>544</v>
      </c>
      <c r="I2085" s="107" t="s">
        <v>17</v>
      </c>
      <c r="J2085" s="107" t="s">
        <v>554</v>
      </c>
      <c r="K2085" s="108">
        <v>644.279</v>
      </c>
    </row>
    <row r="2086" spans="5:11" x14ac:dyDescent="0.25">
      <c r="E2086" s="109">
        <v>2006</v>
      </c>
      <c r="F2086" s="109" t="s">
        <v>290</v>
      </c>
      <c r="G2086" s="109" t="s">
        <v>291</v>
      </c>
      <c r="H2086" s="109" t="s">
        <v>544</v>
      </c>
      <c r="I2086" s="109" t="s">
        <v>17</v>
      </c>
      <c r="J2086" s="109" t="s">
        <v>725</v>
      </c>
      <c r="K2086" s="110">
        <v>577.52499999999998</v>
      </c>
    </row>
    <row r="2087" spans="5:11" x14ac:dyDescent="0.25">
      <c r="E2087" s="107">
        <v>2006</v>
      </c>
      <c r="F2087" s="107" t="s">
        <v>295</v>
      </c>
      <c r="G2087" s="107" t="s">
        <v>59</v>
      </c>
      <c r="H2087" s="107" t="s">
        <v>540</v>
      </c>
      <c r="I2087" s="107" t="s">
        <v>60</v>
      </c>
      <c r="J2087" s="107" t="s">
        <v>1</v>
      </c>
      <c r="K2087" s="108">
        <v>458.327</v>
      </c>
    </row>
    <row r="2088" spans="5:11" x14ac:dyDescent="0.25">
      <c r="E2088" s="109">
        <v>2006</v>
      </c>
      <c r="F2088" s="109" t="s">
        <v>297</v>
      </c>
      <c r="G2088" s="109" t="s">
        <v>61</v>
      </c>
      <c r="H2088" s="109" t="s">
        <v>542</v>
      </c>
      <c r="I2088" s="109" t="s">
        <v>16</v>
      </c>
      <c r="J2088" s="109" t="s">
        <v>554</v>
      </c>
      <c r="K2088" s="110">
        <v>467</v>
      </c>
    </row>
    <row r="2089" spans="5:11" x14ac:dyDescent="0.25">
      <c r="E2089" s="107">
        <v>2006</v>
      </c>
      <c r="F2089" s="107" t="s">
        <v>302</v>
      </c>
      <c r="G2089" s="107" t="s">
        <v>62</v>
      </c>
      <c r="H2089" s="107" t="s">
        <v>540</v>
      </c>
      <c r="I2089" s="107" t="s">
        <v>60</v>
      </c>
      <c r="J2089" s="107" t="s">
        <v>1</v>
      </c>
      <c r="K2089" s="108">
        <v>1025.626</v>
      </c>
    </row>
    <row r="2090" spans="5:11" x14ac:dyDescent="0.25">
      <c r="E2090" s="109">
        <v>2006</v>
      </c>
      <c r="F2090" s="109" t="s">
        <v>304</v>
      </c>
      <c r="G2090" s="109" t="s">
        <v>63</v>
      </c>
      <c r="H2090" s="109" t="s">
        <v>12</v>
      </c>
      <c r="I2090" s="109" t="s">
        <v>12</v>
      </c>
      <c r="J2090" s="109" t="s">
        <v>554</v>
      </c>
      <c r="K2090" s="110">
        <v>1492.6579999999999</v>
      </c>
    </row>
    <row r="2091" spans="5:11" x14ac:dyDescent="0.25">
      <c r="E2091" s="107">
        <v>2007</v>
      </c>
      <c r="F2091" s="107" t="s">
        <v>190</v>
      </c>
      <c r="G2091" s="107" t="s">
        <v>11</v>
      </c>
      <c r="H2091" s="107" t="s">
        <v>12</v>
      </c>
      <c r="I2091" s="107" t="s">
        <v>12</v>
      </c>
      <c r="J2091" s="107" t="s">
        <v>1</v>
      </c>
      <c r="K2091" s="108">
        <v>3712.3560000000002</v>
      </c>
    </row>
    <row r="2092" spans="5:11" x14ac:dyDescent="0.25">
      <c r="E2092" s="109">
        <v>2007</v>
      </c>
      <c r="F2092" s="109" t="s">
        <v>192</v>
      </c>
      <c r="G2092" s="109" t="s">
        <v>14</v>
      </c>
      <c r="H2092" s="109" t="s">
        <v>540</v>
      </c>
      <c r="I2092" s="109" t="s">
        <v>925</v>
      </c>
      <c r="J2092" s="109" t="s">
        <v>1</v>
      </c>
      <c r="K2092" s="110">
        <v>223.91499999999999</v>
      </c>
    </row>
    <row r="2093" spans="5:11" x14ac:dyDescent="0.25">
      <c r="E2093" s="107">
        <v>2007</v>
      </c>
      <c r="F2093" s="107" t="s">
        <v>200</v>
      </c>
      <c r="G2093" s="107" t="s">
        <v>18</v>
      </c>
      <c r="H2093" s="107" t="s">
        <v>542</v>
      </c>
      <c r="I2093" s="107" t="s">
        <v>16</v>
      </c>
      <c r="J2093" s="107" t="s">
        <v>1</v>
      </c>
      <c r="K2093" s="108">
        <v>2551</v>
      </c>
    </row>
    <row r="2094" spans="5:11" x14ac:dyDescent="0.25">
      <c r="E2094" s="109">
        <v>2007</v>
      </c>
      <c r="F2094" s="109" t="s">
        <v>200</v>
      </c>
      <c r="G2094" s="109" t="s">
        <v>18</v>
      </c>
      <c r="H2094" s="109" t="s">
        <v>542</v>
      </c>
      <c r="I2094" s="109" t="s">
        <v>16</v>
      </c>
      <c r="J2094" s="109" t="s">
        <v>554</v>
      </c>
      <c r="K2094" s="110">
        <v>2551</v>
      </c>
    </row>
    <row r="2095" spans="5:11" x14ac:dyDescent="0.25">
      <c r="E2095" s="107">
        <v>2007</v>
      </c>
      <c r="F2095" s="107" t="s">
        <v>202</v>
      </c>
      <c r="G2095" s="107" t="s">
        <v>19</v>
      </c>
      <c r="H2095" s="107" t="s">
        <v>544</v>
      </c>
      <c r="I2095" s="107" t="s">
        <v>17</v>
      </c>
      <c r="J2095" s="107" t="s">
        <v>1</v>
      </c>
      <c r="K2095" s="108">
        <v>2740.0479999999998</v>
      </c>
    </row>
    <row r="2096" spans="5:11" x14ac:dyDescent="0.25">
      <c r="E2096" s="109">
        <v>2007</v>
      </c>
      <c r="F2096" s="109" t="s">
        <v>202</v>
      </c>
      <c r="G2096" s="109" t="s">
        <v>19</v>
      </c>
      <c r="H2096" s="109" t="s">
        <v>544</v>
      </c>
      <c r="I2096" s="109" t="s">
        <v>17</v>
      </c>
      <c r="J2096" s="109" t="s">
        <v>725</v>
      </c>
      <c r="K2096" s="110">
        <v>2740.0479999999998</v>
      </c>
    </row>
    <row r="2097" spans="5:11" x14ac:dyDescent="0.25">
      <c r="E2097" s="107">
        <v>2007</v>
      </c>
      <c r="F2097" s="107" t="s">
        <v>209</v>
      </c>
      <c r="G2097" s="107" t="s">
        <v>22</v>
      </c>
      <c r="H2097" s="107" t="s">
        <v>544</v>
      </c>
      <c r="I2097" s="107" t="s">
        <v>9</v>
      </c>
      <c r="J2097" s="107" t="s">
        <v>1</v>
      </c>
      <c r="K2097" s="108">
        <v>808.88300000000004</v>
      </c>
    </row>
    <row r="2098" spans="5:11" x14ac:dyDescent="0.25">
      <c r="E2098" s="109">
        <v>2007</v>
      </c>
      <c r="F2098" s="109" t="s">
        <v>213</v>
      </c>
      <c r="G2098" s="109" t="s">
        <v>25</v>
      </c>
      <c r="H2098" s="109" t="s">
        <v>542</v>
      </c>
      <c r="I2098" s="109" t="s">
        <v>26</v>
      </c>
      <c r="J2098" s="109" t="s">
        <v>554</v>
      </c>
      <c r="K2098" s="110">
        <v>335.36200000000002</v>
      </c>
    </row>
    <row r="2099" spans="5:11" x14ac:dyDescent="0.25">
      <c r="E2099" s="107">
        <v>2007</v>
      </c>
      <c r="F2099" s="107" t="s">
        <v>220</v>
      </c>
      <c r="G2099" s="107" t="s">
        <v>29</v>
      </c>
      <c r="H2099" s="107" t="s">
        <v>540</v>
      </c>
      <c r="I2099" s="107" t="s">
        <v>30</v>
      </c>
      <c r="J2099" s="107" t="s">
        <v>1</v>
      </c>
      <c r="K2099" s="108">
        <v>19.673999999999999</v>
      </c>
    </row>
    <row r="2100" spans="5:11" x14ac:dyDescent="0.25">
      <c r="E2100" s="109">
        <v>2007</v>
      </c>
      <c r="F2100" s="109" t="s">
        <v>252</v>
      </c>
      <c r="G2100" s="109" t="s">
        <v>41</v>
      </c>
      <c r="H2100" s="109" t="s">
        <v>540</v>
      </c>
      <c r="I2100" s="109" t="s">
        <v>21</v>
      </c>
      <c r="J2100" s="109" t="s">
        <v>1</v>
      </c>
      <c r="K2100" s="110">
        <v>8368.1450000001205</v>
      </c>
    </row>
    <row r="2101" spans="5:11" x14ac:dyDescent="0.25">
      <c r="E2101" s="107">
        <v>2007</v>
      </c>
      <c r="F2101" s="107" t="s">
        <v>258</v>
      </c>
      <c r="G2101" s="107" t="s">
        <v>44</v>
      </c>
      <c r="H2101" s="107" t="s">
        <v>540</v>
      </c>
      <c r="I2101" s="107" t="s">
        <v>21</v>
      </c>
      <c r="J2101" s="107" t="s">
        <v>554</v>
      </c>
      <c r="K2101" s="108">
        <v>13612.905000000001</v>
      </c>
    </row>
    <row r="2102" spans="5:11" x14ac:dyDescent="0.25">
      <c r="E2102" s="109">
        <v>2007</v>
      </c>
      <c r="F2102" s="109" t="s">
        <v>256</v>
      </c>
      <c r="G2102" s="109" t="s">
        <v>43</v>
      </c>
      <c r="H2102" s="109" t="s">
        <v>540</v>
      </c>
      <c r="I2102" s="109" t="s">
        <v>27</v>
      </c>
      <c r="J2102" s="109" t="s">
        <v>725</v>
      </c>
      <c r="K2102" s="110">
        <v>4605.1459999999997</v>
      </c>
    </row>
    <row r="2103" spans="5:11" x14ac:dyDescent="0.25">
      <c r="E2103" s="107">
        <v>2007</v>
      </c>
      <c r="F2103" s="107" t="s">
        <v>262</v>
      </c>
      <c r="G2103" s="107" t="s">
        <v>46</v>
      </c>
      <c r="H2103" s="107" t="s">
        <v>540</v>
      </c>
      <c r="I2103" s="107" t="s">
        <v>47</v>
      </c>
      <c r="J2103" s="107" t="s">
        <v>554</v>
      </c>
      <c r="K2103" s="108">
        <v>683.68899999999996</v>
      </c>
    </row>
    <row r="2104" spans="5:11" x14ac:dyDescent="0.25">
      <c r="E2104" s="109">
        <v>2007</v>
      </c>
      <c r="F2104" s="109" t="s">
        <v>264</v>
      </c>
      <c r="G2104" s="109" t="s">
        <v>48</v>
      </c>
      <c r="H2104" s="109" t="s">
        <v>542</v>
      </c>
      <c r="I2104" s="109" t="s">
        <v>16</v>
      </c>
      <c r="J2104" s="109" t="s">
        <v>1</v>
      </c>
      <c r="K2104" s="110">
        <v>609.55600000000004</v>
      </c>
    </row>
    <row r="2105" spans="5:11" x14ac:dyDescent="0.25">
      <c r="E2105" s="107">
        <v>2007</v>
      </c>
      <c r="F2105" s="107" t="s">
        <v>268</v>
      </c>
      <c r="G2105" s="107" t="s">
        <v>50</v>
      </c>
      <c r="H2105" s="107" t="s">
        <v>544</v>
      </c>
      <c r="I2105" s="107" t="s">
        <v>9</v>
      </c>
      <c r="J2105" s="107" t="s">
        <v>554</v>
      </c>
      <c r="K2105" s="108">
        <v>468.59500000000003</v>
      </c>
    </row>
    <row r="2106" spans="5:11" x14ac:dyDescent="0.25">
      <c r="E2106" s="109">
        <v>2007</v>
      </c>
      <c r="F2106" s="109" t="s">
        <v>272</v>
      </c>
      <c r="G2106" s="109" t="s">
        <v>52</v>
      </c>
      <c r="H2106" s="109" t="s">
        <v>540</v>
      </c>
      <c r="I2106" s="109" t="s">
        <v>30</v>
      </c>
      <c r="J2106" s="109" t="s">
        <v>1</v>
      </c>
      <c r="K2106" s="110">
        <v>779.798</v>
      </c>
    </row>
    <row r="2107" spans="5:11" x14ac:dyDescent="0.25">
      <c r="E2107" s="107">
        <v>2007</v>
      </c>
      <c r="F2107" s="107" t="s">
        <v>274</v>
      </c>
      <c r="G2107" s="107" t="s">
        <v>53</v>
      </c>
      <c r="H2107" s="107" t="s">
        <v>542</v>
      </c>
      <c r="I2107" s="107" t="s">
        <v>16</v>
      </c>
      <c r="J2107" s="107" t="s">
        <v>1</v>
      </c>
      <c r="K2107" s="108">
        <v>8764</v>
      </c>
    </row>
    <row r="2108" spans="5:11" x14ac:dyDescent="0.25">
      <c r="E2108" s="109">
        <v>2007</v>
      </c>
      <c r="F2108" s="109" t="s">
        <v>278</v>
      </c>
      <c r="G2108" s="109" t="s">
        <v>55</v>
      </c>
      <c r="H2108" s="109" t="s">
        <v>540</v>
      </c>
      <c r="I2108" s="109" t="s">
        <v>21</v>
      </c>
      <c r="J2108" s="109" t="s">
        <v>1</v>
      </c>
      <c r="K2108" s="110">
        <v>654.625</v>
      </c>
    </row>
    <row r="2109" spans="5:11" x14ac:dyDescent="0.25">
      <c r="E2109" s="107">
        <v>2007</v>
      </c>
      <c r="F2109" s="107" t="s">
        <v>288</v>
      </c>
      <c r="G2109" s="107" t="s">
        <v>57</v>
      </c>
      <c r="H2109" s="107" t="s">
        <v>540</v>
      </c>
      <c r="I2109" s="107" t="s">
        <v>47</v>
      </c>
      <c r="J2109" s="107" t="s">
        <v>1</v>
      </c>
      <c r="K2109" s="108">
        <v>27880.480999999701</v>
      </c>
    </row>
    <row r="2110" spans="5:11" x14ac:dyDescent="0.25">
      <c r="E2110" s="109">
        <v>2007</v>
      </c>
      <c r="F2110" s="109" t="s">
        <v>290</v>
      </c>
      <c r="G2110" s="109" t="s">
        <v>291</v>
      </c>
      <c r="H2110" s="109" t="s">
        <v>544</v>
      </c>
      <c r="I2110" s="109" t="s">
        <v>17</v>
      </c>
      <c r="J2110" s="109" t="s">
        <v>725</v>
      </c>
      <c r="K2110" s="110">
        <v>584.28</v>
      </c>
    </row>
    <row r="2111" spans="5:11" x14ac:dyDescent="0.25">
      <c r="E2111" s="107">
        <v>2007</v>
      </c>
      <c r="F2111" s="107" t="s">
        <v>302</v>
      </c>
      <c r="G2111" s="107" t="s">
        <v>62</v>
      </c>
      <c r="H2111" s="107" t="s">
        <v>540</v>
      </c>
      <c r="I2111" s="107" t="s">
        <v>60</v>
      </c>
      <c r="J2111" s="107" t="s">
        <v>725</v>
      </c>
      <c r="K2111" s="108">
        <v>1081.1179999999999</v>
      </c>
    </row>
    <row r="2112" spans="5:11" x14ac:dyDescent="0.25">
      <c r="E2112" s="109">
        <v>2007</v>
      </c>
      <c r="F2112" s="109" t="s">
        <v>304</v>
      </c>
      <c r="G2112" s="109" t="s">
        <v>63</v>
      </c>
      <c r="H2112" s="109" t="s">
        <v>12</v>
      </c>
      <c r="I2112" s="109" t="s">
        <v>12</v>
      </c>
      <c r="J2112" s="109" t="s">
        <v>554</v>
      </c>
      <c r="K2112" s="110">
        <v>1258.9480000000001</v>
      </c>
    </row>
    <row r="2113" spans="5:11" x14ac:dyDescent="0.25">
      <c r="E2113" s="107">
        <v>2008</v>
      </c>
      <c r="F2113" s="107" t="s">
        <v>280</v>
      </c>
      <c r="G2113" s="107" t="s">
        <v>281</v>
      </c>
      <c r="H2113" s="107" t="s">
        <v>540</v>
      </c>
      <c r="I2113" s="107" t="s">
        <v>33</v>
      </c>
      <c r="J2113" s="107" t="s">
        <v>1</v>
      </c>
      <c r="K2113" s="108">
        <v>477.13299999999998</v>
      </c>
    </row>
    <row r="2114" spans="5:11" x14ac:dyDescent="0.25">
      <c r="E2114" s="109">
        <v>2008</v>
      </c>
      <c r="F2114" s="109" t="s">
        <v>283</v>
      </c>
      <c r="G2114" s="109" t="s">
        <v>284</v>
      </c>
      <c r="H2114" s="109" t="s">
        <v>540</v>
      </c>
      <c r="I2114" s="109" t="s">
        <v>33</v>
      </c>
      <c r="J2114" s="109" t="s">
        <v>554</v>
      </c>
      <c r="K2114" s="110">
        <v>9089.9640000000109</v>
      </c>
    </row>
    <row r="2115" spans="5:11" x14ac:dyDescent="0.25">
      <c r="E2115" s="107">
        <v>2008</v>
      </c>
      <c r="F2115" s="107" t="s">
        <v>187</v>
      </c>
      <c r="G2115" s="107" t="s">
        <v>8</v>
      </c>
      <c r="H2115" s="107" t="s">
        <v>544</v>
      </c>
      <c r="I2115" s="107" t="s">
        <v>9</v>
      </c>
      <c r="J2115" s="107" t="s">
        <v>725</v>
      </c>
      <c r="K2115" s="108">
        <v>2425.9650000000001</v>
      </c>
    </row>
    <row r="2116" spans="5:11" x14ac:dyDescent="0.25">
      <c r="E2116" s="109">
        <v>2008</v>
      </c>
      <c r="F2116" s="109" t="s">
        <v>192</v>
      </c>
      <c r="G2116" s="109" t="s">
        <v>14</v>
      </c>
      <c r="H2116" s="109" t="s">
        <v>540</v>
      </c>
      <c r="I2116" s="109" t="s">
        <v>925</v>
      </c>
      <c r="J2116" s="109" t="s">
        <v>554</v>
      </c>
      <c r="K2116" s="110">
        <v>567.73400000000004</v>
      </c>
    </row>
    <row r="2117" spans="5:11" x14ac:dyDescent="0.25">
      <c r="E2117" s="107">
        <v>2008</v>
      </c>
      <c r="F2117" s="107" t="s">
        <v>195</v>
      </c>
      <c r="G2117" s="107" t="s">
        <v>15</v>
      </c>
      <c r="H2117" s="107" t="s">
        <v>540</v>
      </c>
      <c r="I2117" s="107" t="s">
        <v>16</v>
      </c>
      <c r="J2117" s="107" t="s">
        <v>725</v>
      </c>
      <c r="K2117" s="108">
        <v>1237.1980000000001</v>
      </c>
    </row>
    <row r="2118" spans="5:11" x14ac:dyDescent="0.25">
      <c r="E2118" s="109">
        <v>2008</v>
      </c>
      <c r="F2118" s="109" t="s">
        <v>197</v>
      </c>
      <c r="G2118" s="109" t="s">
        <v>198</v>
      </c>
      <c r="H2118" s="109" t="s">
        <v>544</v>
      </c>
      <c r="I2118" s="109" t="s">
        <v>17</v>
      </c>
      <c r="J2118" s="109" t="s">
        <v>554</v>
      </c>
      <c r="K2118" s="110">
        <v>1294.2149999999999</v>
      </c>
    </row>
    <row r="2119" spans="5:11" x14ac:dyDescent="0.25">
      <c r="E2119" s="107">
        <v>2008</v>
      </c>
      <c r="F2119" s="107" t="s">
        <v>211</v>
      </c>
      <c r="G2119" s="107" t="s">
        <v>23</v>
      </c>
      <c r="H2119" s="107" t="s">
        <v>540</v>
      </c>
      <c r="I2119" s="107" t="s">
        <v>24</v>
      </c>
      <c r="J2119" s="107" t="s">
        <v>1</v>
      </c>
      <c r="K2119" s="108">
        <v>9859.4120000001094</v>
      </c>
    </row>
    <row r="2120" spans="5:11" x14ac:dyDescent="0.25">
      <c r="E2120" s="109">
        <v>2008</v>
      </c>
      <c r="F2120" s="109" t="s">
        <v>211</v>
      </c>
      <c r="G2120" s="109" t="s">
        <v>23</v>
      </c>
      <c r="H2120" s="109" t="s">
        <v>540</v>
      </c>
      <c r="I2120" s="109" t="s">
        <v>24</v>
      </c>
      <c r="J2120" s="109" t="s">
        <v>554</v>
      </c>
      <c r="K2120" s="110">
        <v>15128.7780000001</v>
      </c>
    </row>
    <row r="2121" spans="5:11" x14ac:dyDescent="0.25">
      <c r="E2121" s="107">
        <v>2008</v>
      </c>
      <c r="F2121" s="107" t="s">
        <v>211</v>
      </c>
      <c r="G2121" s="107" t="s">
        <v>23</v>
      </c>
      <c r="H2121" s="107" t="s">
        <v>540</v>
      </c>
      <c r="I2121" s="107" t="s">
        <v>24</v>
      </c>
      <c r="J2121" s="107" t="s">
        <v>725</v>
      </c>
      <c r="K2121" s="108">
        <v>9859.4119999999803</v>
      </c>
    </row>
    <row r="2122" spans="5:11" x14ac:dyDescent="0.25">
      <c r="E2122" s="109">
        <v>2008</v>
      </c>
      <c r="F2122" s="109" t="s">
        <v>224</v>
      </c>
      <c r="G2122" s="109" t="s">
        <v>32</v>
      </c>
      <c r="H2122" s="109" t="s">
        <v>540</v>
      </c>
      <c r="I2122" s="109" t="s">
        <v>33</v>
      </c>
      <c r="J2122" s="109" t="s">
        <v>725</v>
      </c>
      <c r="K2122" s="110">
        <v>520.03300000000002</v>
      </c>
    </row>
    <row r="2123" spans="5:11" x14ac:dyDescent="0.25">
      <c r="E2123" s="107">
        <v>2008</v>
      </c>
      <c r="F2123" s="107" t="s">
        <v>236</v>
      </c>
      <c r="G2123" s="107" t="s">
        <v>36</v>
      </c>
      <c r="H2123" s="107" t="s">
        <v>542</v>
      </c>
      <c r="I2123" s="107" t="s">
        <v>26</v>
      </c>
      <c r="J2123" s="107" t="s">
        <v>1</v>
      </c>
      <c r="K2123" s="108">
        <v>1746.7539999999999</v>
      </c>
    </row>
    <row r="2124" spans="5:11" x14ac:dyDescent="0.25">
      <c r="E2124" s="109">
        <v>2008</v>
      </c>
      <c r="F2124" s="109" t="s">
        <v>236</v>
      </c>
      <c r="G2124" s="109" t="s">
        <v>36</v>
      </c>
      <c r="H2124" s="109" t="s">
        <v>542</v>
      </c>
      <c r="I2124" s="109" t="s">
        <v>26</v>
      </c>
      <c r="J2124" s="109" t="s">
        <v>725</v>
      </c>
      <c r="K2124" s="110">
        <v>1746.7539999999999</v>
      </c>
    </row>
    <row r="2125" spans="5:11" x14ac:dyDescent="0.25">
      <c r="E2125" s="107">
        <v>2008</v>
      </c>
      <c r="F2125" s="107" t="s">
        <v>231</v>
      </c>
      <c r="G2125" s="107" t="s">
        <v>232</v>
      </c>
      <c r="H2125" s="107" t="s">
        <v>540</v>
      </c>
      <c r="I2125" s="107" t="s">
        <v>24</v>
      </c>
      <c r="J2125" s="107" t="s">
        <v>1</v>
      </c>
      <c r="K2125" s="108">
        <v>2548.922</v>
      </c>
    </row>
    <row r="2126" spans="5:11" x14ac:dyDescent="0.25">
      <c r="E2126" s="109">
        <v>2008</v>
      </c>
      <c r="F2126" s="109" t="s">
        <v>231</v>
      </c>
      <c r="G2126" s="109" t="s">
        <v>232</v>
      </c>
      <c r="H2126" s="109" t="s">
        <v>540</v>
      </c>
      <c r="I2126" s="109" t="s">
        <v>24</v>
      </c>
      <c r="J2126" s="109" t="s">
        <v>554</v>
      </c>
      <c r="K2126" s="110">
        <v>2548.922</v>
      </c>
    </row>
    <row r="2127" spans="5:11" x14ac:dyDescent="0.25">
      <c r="E2127" s="107">
        <v>2008</v>
      </c>
      <c r="F2127" s="107" t="s">
        <v>234</v>
      </c>
      <c r="G2127" s="107" t="s">
        <v>35</v>
      </c>
      <c r="H2127" s="107" t="s">
        <v>540</v>
      </c>
      <c r="I2127" s="107" t="s">
        <v>27</v>
      </c>
      <c r="J2127" s="107" t="s">
        <v>1</v>
      </c>
      <c r="K2127" s="108">
        <v>1603</v>
      </c>
    </row>
    <row r="2128" spans="5:11" x14ac:dyDescent="0.25">
      <c r="E2128" s="109">
        <v>2008</v>
      </c>
      <c r="F2128" s="109" t="s">
        <v>266</v>
      </c>
      <c r="G2128" s="109" t="s">
        <v>49</v>
      </c>
      <c r="H2128" s="109" t="s">
        <v>544</v>
      </c>
      <c r="I2128" s="109" t="s">
        <v>9</v>
      </c>
      <c r="J2128" s="109" t="s">
        <v>1</v>
      </c>
      <c r="K2128" s="110">
        <v>775.80700000000002</v>
      </c>
    </row>
    <row r="2129" spans="5:11" x14ac:dyDescent="0.25">
      <c r="E2129" s="107">
        <v>2008</v>
      </c>
      <c r="F2129" s="107" t="s">
        <v>266</v>
      </c>
      <c r="G2129" s="107" t="s">
        <v>49</v>
      </c>
      <c r="H2129" s="107" t="s">
        <v>544</v>
      </c>
      <c r="I2129" s="107" t="s">
        <v>9</v>
      </c>
      <c r="J2129" s="107" t="s">
        <v>725</v>
      </c>
      <c r="K2129" s="108">
        <v>4013.6379999999999</v>
      </c>
    </row>
    <row r="2130" spans="5:11" x14ac:dyDescent="0.25">
      <c r="E2130" s="109">
        <v>2008</v>
      </c>
      <c r="F2130" s="109" t="s">
        <v>260</v>
      </c>
      <c r="G2130" s="109" t="s">
        <v>45</v>
      </c>
      <c r="H2130" s="109" t="s">
        <v>542</v>
      </c>
      <c r="I2130" s="109" t="s">
        <v>26</v>
      </c>
      <c r="J2130" s="109" t="s">
        <v>1</v>
      </c>
      <c r="K2130" s="110">
        <v>15426.282999999999</v>
      </c>
    </row>
    <row r="2131" spans="5:11" x14ac:dyDescent="0.25">
      <c r="E2131" s="107">
        <v>2008</v>
      </c>
      <c r="F2131" s="107" t="s">
        <v>260</v>
      </c>
      <c r="G2131" s="107" t="s">
        <v>45</v>
      </c>
      <c r="H2131" s="107" t="s">
        <v>542</v>
      </c>
      <c r="I2131" s="107" t="s">
        <v>26</v>
      </c>
      <c r="J2131" s="107" t="s">
        <v>725</v>
      </c>
      <c r="K2131" s="108">
        <v>15426.282999999999</v>
      </c>
    </row>
    <row r="2132" spans="5:11" x14ac:dyDescent="0.25">
      <c r="E2132" s="109">
        <v>2008</v>
      </c>
      <c r="F2132" s="109" t="s">
        <v>256</v>
      </c>
      <c r="G2132" s="109" t="s">
        <v>43</v>
      </c>
      <c r="H2132" s="109" t="s">
        <v>540</v>
      </c>
      <c r="I2132" s="109" t="s">
        <v>27</v>
      </c>
      <c r="J2132" s="109" t="s">
        <v>725</v>
      </c>
      <c r="K2132" s="110">
        <v>3929.79</v>
      </c>
    </row>
    <row r="2133" spans="5:11" x14ac:dyDescent="0.25">
      <c r="E2133" s="107">
        <v>2008</v>
      </c>
      <c r="F2133" s="107" t="s">
        <v>262</v>
      </c>
      <c r="G2133" s="107" t="s">
        <v>46</v>
      </c>
      <c r="H2133" s="107" t="s">
        <v>540</v>
      </c>
      <c r="I2133" s="107" t="s">
        <v>47</v>
      </c>
      <c r="J2133" s="107" t="s">
        <v>554</v>
      </c>
      <c r="K2133" s="108">
        <v>850.1</v>
      </c>
    </row>
    <row r="2134" spans="5:11" x14ac:dyDescent="0.25">
      <c r="E2134" s="109">
        <v>2008</v>
      </c>
      <c r="F2134" s="109" t="s">
        <v>264</v>
      </c>
      <c r="G2134" s="109" t="s">
        <v>48</v>
      </c>
      <c r="H2134" s="109" t="s">
        <v>542</v>
      </c>
      <c r="I2134" s="109" t="s">
        <v>16</v>
      </c>
      <c r="J2134" s="109" t="s">
        <v>554</v>
      </c>
      <c r="K2134" s="110">
        <v>2595.8339999999998</v>
      </c>
    </row>
    <row r="2135" spans="5:11" x14ac:dyDescent="0.25">
      <c r="E2135" s="107">
        <v>2008</v>
      </c>
      <c r="F2135" s="107" t="s">
        <v>276</v>
      </c>
      <c r="G2135" s="107" t="s">
        <v>54</v>
      </c>
      <c r="H2135" s="107" t="s">
        <v>540</v>
      </c>
      <c r="I2135" s="107" t="s">
        <v>47</v>
      </c>
      <c r="J2135" s="107" t="s">
        <v>725</v>
      </c>
      <c r="K2135" s="108">
        <v>1463.4269999999999</v>
      </c>
    </row>
    <row r="2136" spans="5:11" x14ac:dyDescent="0.25">
      <c r="E2136" s="109">
        <v>2008</v>
      </c>
      <c r="F2136" s="109" t="s">
        <v>272</v>
      </c>
      <c r="G2136" s="109" t="s">
        <v>52</v>
      </c>
      <c r="H2136" s="109" t="s">
        <v>540</v>
      </c>
      <c r="I2136" s="109" t="s">
        <v>30</v>
      </c>
      <c r="J2136" s="109" t="s">
        <v>725</v>
      </c>
      <c r="K2136" s="110">
        <v>603.99</v>
      </c>
    </row>
    <row r="2137" spans="5:11" x14ac:dyDescent="0.25">
      <c r="E2137" s="107">
        <v>2008</v>
      </c>
      <c r="F2137" s="107" t="s">
        <v>278</v>
      </c>
      <c r="G2137" s="107" t="s">
        <v>55</v>
      </c>
      <c r="H2137" s="107" t="s">
        <v>540</v>
      </c>
      <c r="I2137" s="107" t="s">
        <v>21</v>
      </c>
      <c r="J2137" s="107" t="s">
        <v>1</v>
      </c>
      <c r="K2137" s="108">
        <v>1277.873</v>
      </c>
    </row>
    <row r="2138" spans="5:11" x14ac:dyDescent="0.25">
      <c r="E2138" s="109">
        <v>2008</v>
      </c>
      <c r="F2138" s="109" t="s">
        <v>293</v>
      </c>
      <c r="G2138" s="109" t="s">
        <v>58</v>
      </c>
      <c r="H2138" s="109" t="s">
        <v>544</v>
      </c>
      <c r="I2138" s="109" t="s">
        <v>9</v>
      </c>
      <c r="J2138" s="109" t="s">
        <v>554</v>
      </c>
      <c r="K2138" s="110">
        <v>2379.2130000000002</v>
      </c>
    </row>
    <row r="2139" spans="5:11" x14ac:dyDescent="0.25">
      <c r="E2139" s="107">
        <v>2008</v>
      </c>
      <c r="F2139" s="107" t="s">
        <v>295</v>
      </c>
      <c r="G2139" s="107" t="s">
        <v>59</v>
      </c>
      <c r="H2139" s="107" t="s">
        <v>540</v>
      </c>
      <c r="I2139" s="107" t="s">
        <v>60</v>
      </c>
      <c r="J2139" s="107" t="s">
        <v>1</v>
      </c>
      <c r="K2139" s="108">
        <v>600.43499999999995</v>
      </c>
    </row>
    <row r="2140" spans="5:11" x14ac:dyDescent="0.25">
      <c r="E2140" s="109">
        <v>2008</v>
      </c>
      <c r="F2140" s="109" t="s">
        <v>302</v>
      </c>
      <c r="G2140" s="109" t="s">
        <v>62</v>
      </c>
      <c r="H2140" s="109" t="s">
        <v>540</v>
      </c>
      <c r="I2140" s="109" t="s">
        <v>60</v>
      </c>
      <c r="J2140" s="109" t="s">
        <v>725</v>
      </c>
      <c r="K2140" s="110">
        <v>989.347000000001</v>
      </c>
    </row>
    <row r="2141" spans="5:11" x14ac:dyDescent="0.25">
      <c r="E2141" s="107">
        <v>2008</v>
      </c>
      <c r="F2141" s="107" t="s">
        <v>304</v>
      </c>
      <c r="G2141" s="107" t="s">
        <v>63</v>
      </c>
      <c r="H2141" s="107" t="s">
        <v>12</v>
      </c>
      <c r="I2141" s="107" t="s">
        <v>12</v>
      </c>
      <c r="J2141" s="107" t="s">
        <v>554</v>
      </c>
      <c r="K2141" s="108">
        <v>1305.2249999999999</v>
      </c>
    </row>
    <row r="2142" spans="5:11" x14ac:dyDescent="0.25">
      <c r="E2142" s="109">
        <v>2009</v>
      </c>
      <c r="F2142" s="109" t="s">
        <v>283</v>
      </c>
      <c r="G2142" s="109" t="s">
        <v>284</v>
      </c>
      <c r="H2142" s="109" t="s">
        <v>540</v>
      </c>
      <c r="I2142" s="109" t="s">
        <v>33</v>
      </c>
      <c r="J2142" s="109" t="s">
        <v>554</v>
      </c>
      <c r="K2142" s="110">
        <v>9198.5939999999991</v>
      </c>
    </row>
    <row r="2143" spans="5:11" x14ac:dyDescent="0.25">
      <c r="E2143" s="107">
        <v>2009</v>
      </c>
      <c r="F2143" s="107" t="s">
        <v>187</v>
      </c>
      <c r="G2143" s="107" t="s">
        <v>8</v>
      </c>
      <c r="H2143" s="107" t="s">
        <v>544</v>
      </c>
      <c r="I2143" s="107" t="s">
        <v>9</v>
      </c>
      <c r="J2143" s="107" t="s">
        <v>725</v>
      </c>
      <c r="K2143" s="108">
        <v>2342.9050000000002</v>
      </c>
    </row>
    <row r="2144" spans="5:11" x14ac:dyDescent="0.25">
      <c r="E2144" s="109">
        <v>2009</v>
      </c>
      <c r="F2144" s="109" t="s">
        <v>190</v>
      </c>
      <c r="G2144" s="109" t="s">
        <v>11</v>
      </c>
      <c r="H2144" s="109" t="s">
        <v>12</v>
      </c>
      <c r="I2144" s="109" t="s">
        <v>12</v>
      </c>
      <c r="J2144" s="109" t="s">
        <v>554</v>
      </c>
      <c r="K2144" s="110">
        <v>8406.5630000000001</v>
      </c>
    </row>
    <row r="2145" spans="5:11" x14ac:dyDescent="0.25">
      <c r="E2145" s="107">
        <v>2009</v>
      </c>
      <c r="F2145" s="107" t="s">
        <v>192</v>
      </c>
      <c r="G2145" s="107" t="s">
        <v>14</v>
      </c>
      <c r="H2145" s="107" t="s">
        <v>540</v>
      </c>
      <c r="I2145" s="107" t="s">
        <v>925</v>
      </c>
      <c r="J2145" s="107" t="s">
        <v>1</v>
      </c>
      <c r="K2145" s="108">
        <v>268.05</v>
      </c>
    </row>
    <row r="2146" spans="5:11" x14ac:dyDescent="0.25">
      <c r="E2146" s="109">
        <v>2009</v>
      </c>
      <c r="F2146" s="109" t="s">
        <v>192</v>
      </c>
      <c r="G2146" s="109" t="s">
        <v>14</v>
      </c>
      <c r="H2146" s="109" t="s">
        <v>540</v>
      </c>
      <c r="I2146" s="109" t="s">
        <v>925</v>
      </c>
      <c r="J2146" s="109" t="s">
        <v>1</v>
      </c>
      <c r="K2146" s="110">
        <v>434.416</v>
      </c>
    </row>
    <row r="2147" spans="5:11" x14ac:dyDescent="0.25">
      <c r="E2147" s="107">
        <v>2009</v>
      </c>
      <c r="F2147" s="107" t="s">
        <v>200</v>
      </c>
      <c r="G2147" s="107" t="s">
        <v>18</v>
      </c>
      <c r="H2147" s="107" t="s">
        <v>542</v>
      </c>
      <c r="I2147" s="107" t="s">
        <v>16</v>
      </c>
      <c r="J2147" s="107" t="s">
        <v>1</v>
      </c>
      <c r="K2147" s="108">
        <v>1679</v>
      </c>
    </row>
    <row r="2148" spans="5:11" x14ac:dyDescent="0.25">
      <c r="E2148" s="109">
        <v>2009</v>
      </c>
      <c r="F2148" s="109" t="s">
        <v>209</v>
      </c>
      <c r="G2148" s="109" t="s">
        <v>22</v>
      </c>
      <c r="H2148" s="109" t="s">
        <v>544</v>
      </c>
      <c r="I2148" s="109" t="s">
        <v>9</v>
      </c>
      <c r="J2148" s="109" t="s">
        <v>1</v>
      </c>
      <c r="K2148" s="110">
        <v>632.26700000000005</v>
      </c>
    </row>
    <row r="2149" spans="5:11" x14ac:dyDescent="0.25">
      <c r="E2149" s="107">
        <v>2009</v>
      </c>
      <c r="F2149" s="107" t="s">
        <v>218</v>
      </c>
      <c r="G2149" s="107" t="s">
        <v>28</v>
      </c>
      <c r="H2149" s="107" t="s">
        <v>544</v>
      </c>
      <c r="I2149" s="107" t="s">
        <v>9</v>
      </c>
      <c r="J2149" s="107" t="s">
        <v>1</v>
      </c>
      <c r="K2149" s="108">
        <v>4308.8909999999996</v>
      </c>
    </row>
    <row r="2150" spans="5:11" x14ac:dyDescent="0.25">
      <c r="E2150" s="109">
        <v>2009</v>
      </c>
      <c r="F2150" s="109" t="s">
        <v>211</v>
      </c>
      <c r="G2150" s="109" t="s">
        <v>23</v>
      </c>
      <c r="H2150" s="109" t="s">
        <v>540</v>
      </c>
      <c r="I2150" s="109" t="s">
        <v>24</v>
      </c>
      <c r="J2150" s="109" t="s">
        <v>1</v>
      </c>
      <c r="K2150" s="110">
        <v>14125.967999999701</v>
      </c>
    </row>
    <row r="2151" spans="5:11" x14ac:dyDescent="0.25">
      <c r="E2151" s="107">
        <v>2009</v>
      </c>
      <c r="F2151" s="107" t="s">
        <v>211</v>
      </c>
      <c r="G2151" s="107" t="s">
        <v>23</v>
      </c>
      <c r="H2151" s="107" t="s">
        <v>540</v>
      </c>
      <c r="I2151" s="107" t="s">
        <v>24</v>
      </c>
      <c r="J2151" s="107" t="s">
        <v>725</v>
      </c>
      <c r="K2151" s="108">
        <v>10141.177</v>
      </c>
    </row>
    <row r="2152" spans="5:11" x14ac:dyDescent="0.25">
      <c r="E2152" s="109">
        <v>2009</v>
      </c>
      <c r="F2152" s="109" t="s">
        <v>222</v>
      </c>
      <c r="G2152" s="109" t="s">
        <v>31</v>
      </c>
      <c r="H2152" s="109" t="s">
        <v>544</v>
      </c>
      <c r="I2152" s="109" t="s">
        <v>17</v>
      </c>
      <c r="J2152" s="109" t="s">
        <v>1</v>
      </c>
      <c r="K2152" s="110">
        <v>5590.6530000000002</v>
      </c>
    </row>
    <row r="2153" spans="5:11" x14ac:dyDescent="0.25">
      <c r="E2153" s="107">
        <v>2009</v>
      </c>
      <c r="F2153" s="107" t="s">
        <v>231</v>
      </c>
      <c r="G2153" s="107" t="s">
        <v>232</v>
      </c>
      <c r="H2153" s="107" t="s">
        <v>540</v>
      </c>
      <c r="I2153" s="107" t="s">
        <v>24</v>
      </c>
      <c r="J2153" s="107" t="s">
        <v>1</v>
      </c>
      <c r="K2153" s="108">
        <v>2026.806</v>
      </c>
    </row>
    <row r="2154" spans="5:11" x14ac:dyDescent="0.25">
      <c r="E2154" s="109">
        <v>2009</v>
      </c>
      <c r="F2154" s="109" t="s">
        <v>231</v>
      </c>
      <c r="G2154" s="109" t="s">
        <v>232</v>
      </c>
      <c r="H2154" s="109" t="s">
        <v>540</v>
      </c>
      <c r="I2154" s="109" t="s">
        <v>24</v>
      </c>
      <c r="J2154" s="109" t="s">
        <v>554</v>
      </c>
      <c r="K2154" s="110">
        <v>2026.806</v>
      </c>
    </row>
    <row r="2155" spans="5:11" x14ac:dyDescent="0.25">
      <c r="E2155" s="107">
        <v>2009</v>
      </c>
      <c r="F2155" s="107" t="s">
        <v>231</v>
      </c>
      <c r="G2155" s="107" t="s">
        <v>232</v>
      </c>
      <c r="H2155" s="107" t="s">
        <v>540</v>
      </c>
      <c r="I2155" s="107" t="s">
        <v>24</v>
      </c>
      <c r="J2155" s="107" t="s">
        <v>725</v>
      </c>
      <c r="K2155" s="108">
        <v>915.52699999999902</v>
      </c>
    </row>
    <row r="2156" spans="5:11" x14ac:dyDescent="0.25">
      <c r="E2156" s="109">
        <v>2009</v>
      </c>
      <c r="F2156" s="109" t="s">
        <v>234</v>
      </c>
      <c r="G2156" s="109" t="s">
        <v>35</v>
      </c>
      <c r="H2156" s="109" t="s">
        <v>540</v>
      </c>
      <c r="I2156" s="109" t="s">
        <v>27</v>
      </c>
      <c r="J2156" s="109" t="s">
        <v>1</v>
      </c>
      <c r="K2156" s="110">
        <v>1574.6690000000001</v>
      </c>
    </row>
    <row r="2157" spans="5:11" x14ac:dyDescent="0.25">
      <c r="E2157" s="107">
        <v>2009</v>
      </c>
      <c r="F2157" s="107" t="s">
        <v>228</v>
      </c>
      <c r="G2157" s="107" t="s">
        <v>229</v>
      </c>
      <c r="H2157" s="107" t="s">
        <v>540</v>
      </c>
      <c r="I2157" s="107" t="s">
        <v>33</v>
      </c>
      <c r="J2157" s="107" t="s">
        <v>1</v>
      </c>
      <c r="K2157" s="108">
        <v>40780.845999999903</v>
      </c>
    </row>
    <row r="2158" spans="5:11" x14ac:dyDescent="0.25">
      <c r="E2158" s="109">
        <v>2009</v>
      </c>
      <c r="F2158" s="109" t="s">
        <v>228</v>
      </c>
      <c r="G2158" s="109" t="s">
        <v>229</v>
      </c>
      <c r="H2158" s="109" t="s">
        <v>540</v>
      </c>
      <c r="I2158" s="109" t="s">
        <v>33</v>
      </c>
      <c r="J2158" s="109" t="s">
        <v>554</v>
      </c>
      <c r="K2158" s="110">
        <v>40780.845999999903</v>
      </c>
    </row>
    <row r="2159" spans="5:11" x14ac:dyDescent="0.25">
      <c r="E2159" s="107">
        <v>2009</v>
      </c>
      <c r="F2159" s="107" t="s">
        <v>241</v>
      </c>
      <c r="G2159" s="107" t="s">
        <v>37</v>
      </c>
      <c r="H2159" s="107" t="s">
        <v>540</v>
      </c>
      <c r="I2159" s="107" t="s">
        <v>24</v>
      </c>
      <c r="J2159" s="107" t="s">
        <v>1</v>
      </c>
      <c r="K2159" s="108">
        <v>1079.472</v>
      </c>
    </row>
    <row r="2160" spans="5:11" x14ac:dyDescent="0.25">
      <c r="E2160" s="109">
        <v>2009</v>
      </c>
      <c r="F2160" s="109" t="s">
        <v>266</v>
      </c>
      <c r="G2160" s="109" t="s">
        <v>49</v>
      </c>
      <c r="H2160" s="109" t="s">
        <v>544</v>
      </c>
      <c r="I2160" s="109" t="s">
        <v>9</v>
      </c>
      <c r="J2160" s="109" t="s">
        <v>1</v>
      </c>
      <c r="K2160" s="110">
        <v>3072.65</v>
      </c>
    </row>
    <row r="2161" spans="5:11" x14ac:dyDescent="0.25">
      <c r="E2161" s="107">
        <v>2009</v>
      </c>
      <c r="F2161" s="107" t="s">
        <v>254</v>
      </c>
      <c r="G2161" s="107" t="s">
        <v>42</v>
      </c>
      <c r="H2161" s="107" t="s">
        <v>12</v>
      </c>
      <c r="I2161" s="107" t="s">
        <v>12</v>
      </c>
      <c r="J2161" s="107" t="s">
        <v>725</v>
      </c>
      <c r="K2161" s="108">
        <v>77.164000000000001</v>
      </c>
    </row>
    <row r="2162" spans="5:11" x14ac:dyDescent="0.25">
      <c r="E2162" s="109">
        <v>2009</v>
      </c>
      <c r="F2162" s="109" t="s">
        <v>247</v>
      </c>
      <c r="G2162" s="109" t="s">
        <v>40</v>
      </c>
      <c r="H2162" s="109" t="s">
        <v>540</v>
      </c>
      <c r="I2162" s="109" t="s">
        <v>27</v>
      </c>
      <c r="J2162" s="109" t="s">
        <v>554</v>
      </c>
      <c r="K2162" s="110">
        <v>22449.510999999999</v>
      </c>
    </row>
    <row r="2163" spans="5:11" x14ac:dyDescent="0.25">
      <c r="E2163" s="107">
        <v>2009</v>
      </c>
      <c r="F2163" s="107" t="s">
        <v>252</v>
      </c>
      <c r="G2163" s="107" t="s">
        <v>41</v>
      </c>
      <c r="H2163" s="107" t="s">
        <v>540</v>
      </c>
      <c r="I2163" s="107" t="s">
        <v>21</v>
      </c>
      <c r="J2163" s="107" t="s">
        <v>554</v>
      </c>
      <c r="K2163" s="108">
        <v>38568.050000000097</v>
      </c>
    </row>
    <row r="2164" spans="5:11" x14ac:dyDescent="0.25">
      <c r="E2164" s="109">
        <v>2009</v>
      </c>
      <c r="F2164" s="109" t="s">
        <v>258</v>
      </c>
      <c r="G2164" s="109" t="s">
        <v>44</v>
      </c>
      <c r="H2164" s="109" t="s">
        <v>540</v>
      </c>
      <c r="I2164" s="109" t="s">
        <v>21</v>
      </c>
      <c r="J2164" s="109" t="s">
        <v>554</v>
      </c>
      <c r="K2164" s="110">
        <v>11098.794</v>
      </c>
    </row>
    <row r="2165" spans="5:11" x14ac:dyDescent="0.25">
      <c r="E2165" s="107">
        <v>2009</v>
      </c>
      <c r="F2165" s="107" t="s">
        <v>260</v>
      </c>
      <c r="G2165" s="107" t="s">
        <v>45</v>
      </c>
      <c r="H2165" s="107" t="s">
        <v>542</v>
      </c>
      <c r="I2165" s="107" t="s">
        <v>26</v>
      </c>
      <c r="J2165" s="107" t="s">
        <v>725</v>
      </c>
      <c r="K2165" s="108">
        <v>15593.37</v>
      </c>
    </row>
    <row r="2166" spans="5:11" x14ac:dyDescent="0.25">
      <c r="E2166" s="109">
        <v>2009</v>
      </c>
      <c r="F2166" s="109" t="s">
        <v>299</v>
      </c>
      <c r="G2166" s="109" t="s">
        <v>300</v>
      </c>
      <c r="H2166" s="109" t="s">
        <v>540</v>
      </c>
      <c r="I2166" s="109" t="s">
        <v>60</v>
      </c>
      <c r="J2166" s="109" t="s">
        <v>725</v>
      </c>
      <c r="K2166" s="110">
        <v>25419.808000000001</v>
      </c>
    </row>
    <row r="2167" spans="5:11" x14ac:dyDescent="0.25">
      <c r="E2167" s="107">
        <v>2009</v>
      </c>
      <c r="F2167" s="107" t="s">
        <v>256</v>
      </c>
      <c r="G2167" s="107" t="s">
        <v>43</v>
      </c>
      <c r="H2167" s="107" t="s">
        <v>540</v>
      </c>
      <c r="I2167" s="107" t="s">
        <v>27</v>
      </c>
      <c r="J2167" s="107" t="s">
        <v>1</v>
      </c>
      <c r="K2167" s="108">
        <v>2829.4059999999899</v>
      </c>
    </row>
    <row r="2168" spans="5:11" x14ac:dyDescent="0.25">
      <c r="E2168" s="109">
        <v>2009</v>
      </c>
      <c r="F2168" s="109" t="s">
        <v>272</v>
      </c>
      <c r="G2168" s="109" t="s">
        <v>52</v>
      </c>
      <c r="H2168" s="109" t="s">
        <v>540</v>
      </c>
      <c r="I2168" s="109" t="s">
        <v>30</v>
      </c>
      <c r="J2168" s="109" t="s">
        <v>725</v>
      </c>
      <c r="K2168" s="110">
        <v>495.92</v>
      </c>
    </row>
    <row r="2169" spans="5:11" x14ac:dyDescent="0.25">
      <c r="E2169" s="107">
        <v>2009</v>
      </c>
      <c r="F2169" s="107" t="s">
        <v>274</v>
      </c>
      <c r="G2169" s="107" t="s">
        <v>53</v>
      </c>
      <c r="H2169" s="107" t="s">
        <v>542</v>
      </c>
      <c r="I2169" s="107" t="s">
        <v>16</v>
      </c>
      <c r="J2169" s="107" t="s">
        <v>1</v>
      </c>
      <c r="K2169" s="108">
        <v>179</v>
      </c>
    </row>
    <row r="2170" spans="5:11" x14ac:dyDescent="0.25">
      <c r="E2170" s="109">
        <v>2009</v>
      </c>
      <c r="F2170" s="109" t="s">
        <v>274</v>
      </c>
      <c r="G2170" s="109" t="s">
        <v>53</v>
      </c>
      <c r="H2170" s="109" t="s">
        <v>542</v>
      </c>
      <c r="I2170" s="109" t="s">
        <v>16</v>
      </c>
      <c r="J2170" s="109" t="s">
        <v>554</v>
      </c>
      <c r="K2170" s="110">
        <v>4977</v>
      </c>
    </row>
    <row r="2171" spans="5:11" x14ac:dyDescent="0.25">
      <c r="E2171" s="107">
        <v>2009</v>
      </c>
      <c r="F2171" s="107" t="s">
        <v>290</v>
      </c>
      <c r="G2171" s="107" t="s">
        <v>291</v>
      </c>
      <c r="H2171" s="107" t="s">
        <v>544</v>
      </c>
      <c r="I2171" s="107" t="s">
        <v>17</v>
      </c>
      <c r="J2171" s="107" t="s">
        <v>1</v>
      </c>
      <c r="K2171" s="108">
        <v>531.39200000000005</v>
      </c>
    </row>
    <row r="2172" spans="5:11" x14ac:dyDescent="0.25">
      <c r="E2172" s="109">
        <v>2009</v>
      </c>
      <c r="F2172" s="109" t="s">
        <v>290</v>
      </c>
      <c r="G2172" s="109" t="s">
        <v>291</v>
      </c>
      <c r="H2172" s="109" t="s">
        <v>544</v>
      </c>
      <c r="I2172" s="109" t="s">
        <v>17</v>
      </c>
      <c r="J2172" s="109" t="s">
        <v>725</v>
      </c>
      <c r="K2172" s="110">
        <v>531.39200000000005</v>
      </c>
    </row>
    <row r="2173" spans="5:11" x14ac:dyDescent="0.25">
      <c r="E2173" s="107">
        <v>2009</v>
      </c>
      <c r="F2173" s="107" t="s">
        <v>293</v>
      </c>
      <c r="G2173" s="107" t="s">
        <v>58</v>
      </c>
      <c r="H2173" s="107" t="s">
        <v>544</v>
      </c>
      <c r="I2173" s="107" t="s">
        <v>9</v>
      </c>
      <c r="J2173" s="107" t="s">
        <v>1</v>
      </c>
      <c r="K2173" s="108">
        <v>839.98500000000001</v>
      </c>
    </row>
    <row r="2174" spans="5:11" x14ac:dyDescent="0.25">
      <c r="E2174" s="109">
        <v>2009</v>
      </c>
      <c r="F2174" s="109" t="s">
        <v>295</v>
      </c>
      <c r="G2174" s="109" t="s">
        <v>59</v>
      </c>
      <c r="H2174" s="109" t="s">
        <v>540</v>
      </c>
      <c r="I2174" s="109" t="s">
        <v>60</v>
      </c>
      <c r="J2174" s="109" t="s">
        <v>725</v>
      </c>
      <c r="K2174" s="110">
        <v>147.56899999999999</v>
      </c>
    </row>
    <row r="2175" spans="5:11" x14ac:dyDescent="0.25">
      <c r="E2175" s="107">
        <v>2009</v>
      </c>
      <c r="F2175" s="107" t="s">
        <v>297</v>
      </c>
      <c r="G2175" s="107" t="s">
        <v>61</v>
      </c>
      <c r="H2175" s="107" t="s">
        <v>542</v>
      </c>
      <c r="I2175" s="107" t="s">
        <v>16</v>
      </c>
      <c r="J2175" s="107" t="s">
        <v>1</v>
      </c>
      <c r="K2175" s="108">
        <v>286</v>
      </c>
    </row>
    <row r="2176" spans="5:11" x14ac:dyDescent="0.25">
      <c r="E2176" s="109">
        <v>2009</v>
      </c>
      <c r="F2176" s="109" t="s">
        <v>297</v>
      </c>
      <c r="G2176" s="109" t="s">
        <v>61</v>
      </c>
      <c r="H2176" s="109" t="s">
        <v>542</v>
      </c>
      <c r="I2176" s="109" t="s">
        <v>16</v>
      </c>
      <c r="J2176" s="109" t="s">
        <v>554</v>
      </c>
      <c r="K2176" s="110">
        <v>286</v>
      </c>
    </row>
    <row r="2177" spans="5:11" x14ac:dyDescent="0.25">
      <c r="E2177" s="107">
        <v>2009</v>
      </c>
      <c r="F2177" s="107" t="s">
        <v>302</v>
      </c>
      <c r="G2177" s="107" t="s">
        <v>62</v>
      </c>
      <c r="H2177" s="107" t="s">
        <v>540</v>
      </c>
      <c r="I2177" s="107" t="s">
        <v>60</v>
      </c>
      <c r="J2177" s="107" t="s">
        <v>725</v>
      </c>
      <c r="K2177" s="108">
        <v>771.399</v>
      </c>
    </row>
    <row r="2178" spans="5:11" x14ac:dyDescent="0.25">
      <c r="E2178" s="109">
        <v>2009</v>
      </c>
      <c r="F2178" s="109" t="s">
        <v>304</v>
      </c>
      <c r="G2178" s="109" t="s">
        <v>63</v>
      </c>
      <c r="H2178" s="109" t="s">
        <v>12</v>
      </c>
      <c r="I2178" s="109" t="s">
        <v>12</v>
      </c>
      <c r="J2178" s="109" t="s">
        <v>1</v>
      </c>
      <c r="K2178" s="110">
        <v>879.96100000000001</v>
      </c>
    </row>
    <row r="2179" spans="5:11" x14ac:dyDescent="0.25">
      <c r="E2179" s="107">
        <v>2010</v>
      </c>
      <c r="F2179" s="107" t="s">
        <v>280</v>
      </c>
      <c r="G2179" s="107" t="s">
        <v>281</v>
      </c>
      <c r="H2179" s="107" t="s">
        <v>540</v>
      </c>
      <c r="I2179" s="107" t="s">
        <v>33</v>
      </c>
      <c r="J2179" s="107" t="s">
        <v>1</v>
      </c>
      <c r="K2179" s="108">
        <v>274.69400000000002</v>
      </c>
    </row>
    <row r="2180" spans="5:11" x14ac:dyDescent="0.25">
      <c r="E2180" s="109">
        <v>2010</v>
      </c>
      <c r="F2180" s="109" t="s">
        <v>197</v>
      </c>
      <c r="G2180" s="109" t="s">
        <v>198</v>
      </c>
      <c r="H2180" s="109" t="s">
        <v>544</v>
      </c>
      <c r="I2180" s="109" t="s">
        <v>17</v>
      </c>
      <c r="J2180" s="109" t="s">
        <v>1</v>
      </c>
      <c r="K2180" s="110">
        <v>1484.463</v>
      </c>
    </row>
    <row r="2181" spans="5:11" x14ac:dyDescent="0.25">
      <c r="E2181" s="107">
        <v>2010</v>
      </c>
      <c r="F2181" s="107" t="s">
        <v>202</v>
      </c>
      <c r="G2181" s="107" t="s">
        <v>19</v>
      </c>
      <c r="H2181" s="107" t="s">
        <v>544</v>
      </c>
      <c r="I2181" s="107" t="s">
        <v>17</v>
      </c>
      <c r="J2181" s="107" t="s">
        <v>1</v>
      </c>
      <c r="K2181" s="108">
        <v>3300.6390000000001</v>
      </c>
    </row>
    <row r="2182" spans="5:11" x14ac:dyDescent="0.25">
      <c r="E2182" s="109">
        <v>2010</v>
      </c>
      <c r="F2182" s="109" t="s">
        <v>220</v>
      </c>
      <c r="G2182" s="109" t="s">
        <v>29</v>
      </c>
      <c r="H2182" s="109" t="s">
        <v>540</v>
      </c>
      <c r="I2182" s="109" t="s">
        <v>30</v>
      </c>
      <c r="J2182" s="109" t="s">
        <v>554</v>
      </c>
      <c r="K2182" s="110">
        <v>27.587</v>
      </c>
    </row>
    <row r="2183" spans="5:11" x14ac:dyDescent="0.25">
      <c r="E2183" s="107">
        <v>2010</v>
      </c>
      <c r="F2183" s="107" t="s">
        <v>220</v>
      </c>
      <c r="G2183" s="107" t="s">
        <v>29</v>
      </c>
      <c r="H2183" s="107" t="s">
        <v>540</v>
      </c>
      <c r="I2183" s="107" t="s">
        <v>30</v>
      </c>
      <c r="J2183" s="107" t="s">
        <v>725</v>
      </c>
      <c r="K2183" s="108">
        <v>745.74300000000005</v>
      </c>
    </row>
    <row r="2184" spans="5:11" x14ac:dyDescent="0.25">
      <c r="E2184" s="109">
        <v>2010</v>
      </c>
      <c r="F2184" s="109" t="s">
        <v>241</v>
      </c>
      <c r="G2184" s="109" t="s">
        <v>37</v>
      </c>
      <c r="H2184" s="109" t="s">
        <v>540</v>
      </c>
      <c r="I2184" s="109" t="s">
        <v>24</v>
      </c>
      <c r="J2184" s="109" t="s">
        <v>1</v>
      </c>
      <c r="K2184" s="110">
        <v>1409.203</v>
      </c>
    </row>
    <row r="2185" spans="5:11" x14ac:dyDescent="0.25">
      <c r="E2185" s="107">
        <v>2010</v>
      </c>
      <c r="F2185" s="107" t="s">
        <v>266</v>
      </c>
      <c r="G2185" s="107" t="s">
        <v>49</v>
      </c>
      <c r="H2185" s="107" t="s">
        <v>544</v>
      </c>
      <c r="I2185" s="107" t="s">
        <v>9</v>
      </c>
      <c r="J2185" s="107" t="s">
        <v>1</v>
      </c>
      <c r="K2185" s="108">
        <v>184.91200000000001</v>
      </c>
    </row>
    <row r="2186" spans="5:11" x14ac:dyDescent="0.25">
      <c r="E2186" s="109">
        <v>2010</v>
      </c>
      <c r="F2186" s="109" t="s">
        <v>247</v>
      </c>
      <c r="G2186" s="109" t="s">
        <v>40</v>
      </c>
      <c r="H2186" s="109" t="s">
        <v>540</v>
      </c>
      <c r="I2186" s="109" t="s">
        <v>27</v>
      </c>
      <c r="J2186" s="109" t="s">
        <v>1</v>
      </c>
      <c r="K2186" s="110">
        <v>21716.33</v>
      </c>
    </row>
    <row r="2187" spans="5:11" x14ac:dyDescent="0.25">
      <c r="E2187" s="107">
        <v>2010</v>
      </c>
      <c r="F2187" s="107" t="s">
        <v>252</v>
      </c>
      <c r="G2187" s="107" t="s">
        <v>41</v>
      </c>
      <c r="H2187" s="107" t="s">
        <v>540</v>
      </c>
      <c r="I2187" s="107" t="s">
        <v>21</v>
      </c>
      <c r="J2187" s="107" t="s">
        <v>1</v>
      </c>
      <c r="K2187" s="108">
        <v>39797.298000000003</v>
      </c>
    </row>
    <row r="2188" spans="5:11" x14ac:dyDescent="0.25">
      <c r="E2188" s="109">
        <v>2010</v>
      </c>
      <c r="F2188" s="109" t="s">
        <v>258</v>
      </c>
      <c r="G2188" s="109" t="s">
        <v>44</v>
      </c>
      <c r="H2188" s="109" t="s">
        <v>540</v>
      </c>
      <c r="I2188" s="109" t="s">
        <v>21</v>
      </c>
      <c r="J2188" s="109" t="s">
        <v>1</v>
      </c>
      <c r="K2188" s="110">
        <v>2119.22099999999</v>
      </c>
    </row>
    <row r="2189" spans="5:11" x14ac:dyDescent="0.25">
      <c r="E2189" s="107">
        <v>2010</v>
      </c>
      <c r="F2189" s="107" t="s">
        <v>260</v>
      </c>
      <c r="G2189" s="107" t="s">
        <v>45</v>
      </c>
      <c r="H2189" s="107" t="s">
        <v>542</v>
      </c>
      <c r="I2189" s="107" t="s">
        <v>26</v>
      </c>
      <c r="J2189" s="107" t="s">
        <v>1</v>
      </c>
      <c r="K2189" s="108">
        <v>14839.819</v>
      </c>
    </row>
    <row r="2190" spans="5:11" x14ac:dyDescent="0.25">
      <c r="E2190" s="109">
        <v>2010</v>
      </c>
      <c r="F2190" s="109" t="s">
        <v>260</v>
      </c>
      <c r="G2190" s="109" t="s">
        <v>45</v>
      </c>
      <c r="H2190" s="109" t="s">
        <v>542</v>
      </c>
      <c r="I2190" s="109" t="s">
        <v>26</v>
      </c>
      <c r="J2190" s="109" t="s">
        <v>554</v>
      </c>
      <c r="K2190" s="110">
        <v>27948.073</v>
      </c>
    </row>
    <row r="2191" spans="5:11" x14ac:dyDescent="0.25">
      <c r="E2191" s="107">
        <v>2010</v>
      </c>
      <c r="F2191" s="107" t="s">
        <v>262</v>
      </c>
      <c r="G2191" s="107" t="s">
        <v>46</v>
      </c>
      <c r="H2191" s="107" t="s">
        <v>540</v>
      </c>
      <c r="I2191" s="107" t="s">
        <v>47</v>
      </c>
      <c r="J2191" s="107" t="s">
        <v>1</v>
      </c>
      <c r="K2191" s="108">
        <v>359.95400000000001</v>
      </c>
    </row>
    <row r="2192" spans="5:11" x14ac:dyDescent="0.25">
      <c r="E2192" s="109">
        <v>2010</v>
      </c>
      <c r="F2192" s="109" t="s">
        <v>264</v>
      </c>
      <c r="G2192" s="109" t="s">
        <v>48</v>
      </c>
      <c r="H2192" s="109" t="s">
        <v>542</v>
      </c>
      <c r="I2192" s="109" t="s">
        <v>16</v>
      </c>
      <c r="J2192" s="109" t="s">
        <v>1</v>
      </c>
      <c r="K2192" s="110">
        <v>1391.414</v>
      </c>
    </row>
    <row r="2193" spans="5:11" x14ac:dyDescent="0.25">
      <c r="E2193" s="107">
        <v>2010</v>
      </c>
      <c r="F2193" s="107" t="s">
        <v>270</v>
      </c>
      <c r="G2193" s="107" t="s">
        <v>51</v>
      </c>
      <c r="H2193" s="107" t="s">
        <v>540</v>
      </c>
      <c r="I2193" s="107" t="s">
        <v>30</v>
      </c>
      <c r="J2193" s="107" t="s">
        <v>1</v>
      </c>
      <c r="K2193" s="108">
        <v>485.14600000000002</v>
      </c>
    </row>
    <row r="2194" spans="5:11" x14ac:dyDescent="0.25">
      <c r="E2194" s="109">
        <v>2010</v>
      </c>
      <c r="F2194" s="109" t="s">
        <v>274</v>
      </c>
      <c r="G2194" s="109" t="s">
        <v>53</v>
      </c>
      <c r="H2194" s="109" t="s">
        <v>542</v>
      </c>
      <c r="I2194" s="109" t="s">
        <v>16</v>
      </c>
      <c r="J2194" s="109" t="s">
        <v>1</v>
      </c>
      <c r="K2194" s="110">
        <v>278</v>
      </c>
    </row>
    <row r="2195" spans="5:11" x14ac:dyDescent="0.25">
      <c r="E2195" s="107">
        <v>2010</v>
      </c>
      <c r="F2195" s="107" t="s">
        <v>278</v>
      </c>
      <c r="G2195" s="107" t="s">
        <v>55</v>
      </c>
      <c r="H2195" s="107" t="s">
        <v>540</v>
      </c>
      <c r="I2195" s="107" t="s">
        <v>21</v>
      </c>
      <c r="J2195" s="107" t="s">
        <v>1</v>
      </c>
      <c r="K2195" s="108">
        <v>662.09299999999996</v>
      </c>
    </row>
    <row r="2196" spans="5:11" x14ac:dyDescent="0.25">
      <c r="E2196" s="109">
        <v>2010</v>
      </c>
      <c r="F2196" s="109" t="s">
        <v>286</v>
      </c>
      <c r="G2196" s="109" t="s">
        <v>56</v>
      </c>
      <c r="H2196" s="109" t="s">
        <v>540</v>
      </c>
      <c r="I2196" s="109" t="s">
        <v>47</v>
      </c>
      <c r="J2196" s="109" t="s">
        <v>725</v>
      </c>
      <c r="K2196" s="110">
        <v>166.29499999999999</v>
      </c>
    </row>
    <row r="2197" spans="5:11" x14ac:dyDescent="0.25">
      <c r="E2197" s="107">
        <v>2010</v>
      </c>
      <c r="F2197" s="107" t="s">
        <v>288</v>
      </c>
      <c r="G2197" s="107" t="s">
        <v>57</v>
      </c>
      <c r="H2197" s="107" t="s">
        <v>540</v>
      </c>
      <c r="I2197" s="107" t="s">
        <v>47</v>
      </c>
      <c r="J2197" s="107" t="s">
        <v>725</v>
      </c>
      <c r="K2197" s="108">
        <v>15217.344999999999</v>
      </c>
    </row>
    <row r="2198" spans="5:11" x14ac:dyDescent="0.25">
      <c r="E2198" s="109">
        <v>2010</v>
      </c>
      <c r="F2198" s="109" t="s">
        <v>290</v>
      </c>
      <c r="G2198" s="109" t="s">
        <v>291</v>
      </c>
      <c r="H2198" s="109" t="s">
        <v>544</v>
      </c>
      <c r="I2198" s="109" t="s">
        <v>17</v>
      </c>
      <c r="J2198" s="109" t="s">
        <v>1</v>
      </c>
      <c r="K2198" s="110">
        <v>464.67599999999999</v>
      </c>
    </row>
    <row r="2199" spans="5:11" x14ac:dyDescent="0.25">
      <c r="E2199" s="107">
        <v>2010</v>
      </c>
      <c r="F2199" s="107" t="s">
        <v>297</v>
      </c>
      <c r="G2199" s="107" t="s">
        <v>61</v>
      </c>
      <c r="H2199" s="107" t="s">
        <v>542</v>
      </c>
      <c r="I2199" s="107" t="s">
        <v>16</v>
      </c>
      <c r="J2199" s="107" t="s">
        <v>1</v>
      </c>
      <c r="K2199" s="108">
        <v>463</v>
      </c>
    </row>
    <row r="2200" spans="5:11" x14ac:dyDescent="0.25">
      <c r="E2200" s="109">
        <v>2010</v>
      </c>
      <c r="F2200" s="109" t="s">
        <v>302</v>
      </c>
      <c r="G2200" s="109" t="s">
        <v>62</v>
      </c>
      <c r="H2200" s="109" t="s">
        <v>540</v>
      </c>
      <c r="I2200" s="109" t="s">
        <v>60</v>
      </c>
      <c r="J2200" s="109" t="s">
        <v>1</v>
      </c>
      <c r="K2200" s="110">
        <v>2026.1420000000001</v>
      </c>
    </row>
    <row r="2201" spans="5:11" x14ac:dyDescent="0.25">
      <c r="E2201" s="107">
        <v>2010</v>
      </c>
      <c r="F2201" s="107" t="s">
        <v>302</v>
      </c>
      <c r="G2201" s="107" t="s">
        <v>62</v>
      </c>
      <c r="H2201" s="107" t="s">
        <v>540</v>
      </c>
      <c r="I2201" s="107" t="s">
        <v>60</v>
      </c>
      <c r="J2201" s="107" t="s">
        <v>554</v>
      </c>
      <c r="K2201" s="108">
        <v>2026.1420000000001</v>
      </c>
    </row>
    <row r="2202" spans="5:11" x14ac:dyDescent="0.25">
      <c r="E2202" s="109">
        <v>2011</v>
      </c>
      <c r="F2202" s="109" t="s">
        <v>283</v>
      </c>
      <c r="G2202" s="109" t="s">
        <v>284</v>
      </c>
      <c r="H2202" s="109" t="s">
        <v>540</v>
      </c>
      <c r="I2202" s="109" t="s">
        <v>33</v>
      </c>
      <c r="J2202" s="109" t="s">
        <v>1</v>
      </c>
      <c r="K2202" s="110">
        <v>9981.9060000000009</v>
      </c>
    </row>
    <row r="2203" spans="5:11" x14ac:dyDescent="0.25">
      <c r="E2203" s="107">
        <v>2011</v>
      </c>
      <c r="F2203" s="107" t="s">
        <v>192</v>
      </c>
      <c r="G2203" s="107" t="s">
        <v>14</v>
      </c>
      <c r="H2203" s="107" t="s">
        <v>540</v>
      </c>
      <c r="I2203" s="107" t="s">
        <v>925</v>
      </c>
      <c r="J2203" s="107" t="s">
        <v>554</v>
      </c>
      <c r="K2203" s="108">
        <v>519.49900000000002</v>
      </c>
    </row>
    <row r="2204" spans="5:11" x14ac:dyDescent="0.25">
      <c r="E2204" s="109">
        <v>2011</v>
      </c>
      <c r="F2204" s="109" t="s">
        <v>200</v>
      </c>
      <c r="G2204" s="109" t="s">
        <v>18</v>
      </c>
      <c r="H2204" s="109" t="s">
        <v>542</v>
      </c>
      <c r="I2204" s="109" t="s">
        <v>16</v>
      </c>
      <c r="J2204" s="109" t="s">
        <v>1</v>
      </c>
      <c r="K2204" s="110">
        <v>1695.222</v>
      </c>
    </row>
    <row r="2205" spans="5:11" x14ac:dyDescent="0.25">
      <c r="E2205" s="107">
        <v>2011</v>
      </c>
      <c r="F2205" s="107" t="s">
        <v>200</v>
      </c>
      <c r="G2205" s="107" t="s">
        <v>18</v>
      </c>
      <c r="H2205" s="107" t="s">
        <v>542</v>
      </c>
      <c r="I2205" s="107" t="s">
        <v>16</v>
      </c>
      <c r="J2205" s="107" t="s">
        <v>554</v>
      </c>
      <c r="K2205" s="108">
        <v>1695.222</v>
      </c>
    </row>
    <row r="2206" spans="5:11" x14ac:dyDescent="0.25">
      <c r="E2206" s="109">
        <v>2011</v>
      </c>
      <c r="F2206" s="109" t="s">
        <v>204</v>
      </c>
      <c r="G2206" s="109" t="s">
        <v>205</v>
      </c>
      <c r="H2206" s="109" t="s">
        <v>544</v>
      </c>
      <c r="I2206" s="109" t="s">
        <v>9</v>
      </c>
      <c r="J2206" s="109" t="s">
        <v>725</v>
      </c>
      <c r="K2206" s="110">
        <v>2138.2570000000001</v>
      </c>
    </row>
    <row r="2207" spans="5:11" x14ac:dyDescent="0.25">
      <c r="E2207" s="107">
        <v>2011</v>
      </c>
      <c r="F2207" s="107" t="s">
        <v>202</v>
      </c>
      <c r="G2207" s="107" t="s">
        <v>19</v>
      </c>
      <c r="H2207" s="107" t="s">
        <v>544</v>
      </c>
      <c r="I2207" s="107" t="s">
        <v>17</v>
      </c>
      <c r="J2207" s="107" t="s">
        <v>554</v>
      </c>
      <c r="K2207" s="108">
        <v>9981.3140000000003</v>
      </c>
    </row>
    <row r="2208" spans="5:11" x14ac:dyDescent="0.25">
      <c r="E2208" s="109">
        <v>2011</v>
      </c>
      <c r="F2208" s="109" t="s">
        <v>218</v>
      </c>
      <c r="G2208" s="109" t="s">
        <v>28</v>
      </c>
      <c r="H2208" s="109" t="s">
        <v>544</v>
      </c>
      <c r="I2208" s="109" t="s">
        <v>9</v>
      </c>
      <c r="J2208" s="109" t="s">
        <v>1</v>
      </c>
      <c r="K2208" s="110">
        <v>4307.1719999999896</v>
      </c>
    </row>
    <row r="2209" spans="5:11" x14ac:dyDescent="0.25">
      <c r="E2209" s="107">
        <v>2011</v>
      </c>
      <c r="F2209" s="107" t="s">
        <v>220</v>
      </c>
      <c r="G2209" s="107" t="s">
        <v>29</v>
      </c>
      <c r="H2209" s="107" t="s">
        <v>540</v>
      </c>
      <c r="I2209" s="107" t="s">
        <v>30</v>
      </c>
      <c r="J2209" s="107" t="s">
        <v>1</v>
      </c>
      <c r="K2209" s="108">
        <v>652.87800000000004</v>
      </c>
    </row>
    <row r="2210" spans="5:11" x14ac:dyDescent="0.25">
      <c r="E2210" s="109">
        <v>2011</v>
      </c>
      <c r="F2210" s="109" t="s">
        <v>211</v>
      </c>
      <c r="G2210" s="109" t="s">
        <v>23</v>
      </c>
      <c r="H2210" s="109" t="s">
        <v>540</v>
      </c>
      <c r="I2210" s="109" t="s">
        <v>24</v>
      </c>
      <c r="J2210" s="109" t="s">
        <v>1</v>
      </c>
      <c r="K2210" s="110">
        <v>9897.9560000003694</v>
      </c>
    </row>
    <row r="2211" spans="5:11" x14ac:dyDescent="0.25">
      <c r="E2211" s="107">
        <v>2011</v>
      </c>
      <c r="F2211" s="107" t="s">
        <v>211</v>
      </c>
      <c r="G2211" s="107" t="s">
        <v>23</v>
      </c>
      <c r="H2211" s="107" t="s">
        <v>540</v>
      </c>
      <c r="I2211" s="107" t="s">
        <v>24</v>
      </c>
      <c r="J2211" s="107" t="s">
        <v>554</v>
      </c>
      <c r="K2211" s="108">
        <v>16918.720999999699</v>
      </c>
    </row>
    <row r="2212" spans="5:11" x14ac:dyDescent="0.25">
      <c r="E2212" s="109">
        <v>2011</v>
      </c>
      <c r="F2212" s="109" t="s">
        <v>222</v>
      </c>
      <c r="G2212" s="109" t="s">
        <v>31</v>
      </c>
      <c r="H2212" s="109" t="s">
        <v>544</v>
      </c>
      <c r="I2212" s="109" t="s">
        <v>17</v>
      </c>
      <c r="J2212" s="109" t="s">
        <v>1</v>
      </c>
      <c r="K2212" s="110">
        <v>6059.9390000000003</v>
      </c>
    </row>
    <row r="2213" spans="5:11" x14ac:dyDescent="0.25">
      <c r="E2213" s="107">
        <v>2011</v>
      </c>
      <c r="F2213" s="107" t="s">
        <v>236</v>
      </c>
      <c r="G2213" s="107" t="s">
        <v>36</v>
      </c>
      <c r="H2213" s="107" t="s">
        <v>542</v>
      </c>
      <c r="I2213" s="107" t="s">
        <v>26</v>
      </c>
      <c r="J2213" s="107" t="s">
        <v>725</v>
      </c>
      <c r="K2213" s="108">
        <v>1645.37</v>
      </c>
    </row>
    <row r="2214" spans="5:11" x14ac:dyDescent="0.25">
      <c r="E2214" s="109">
        <v>2011</v>
      </c>
      <c r="F2214" s="109" t="s">
        <v>238</v>
      </c>
      <c r="G2214" s="109" t="s">
        <v>239</v>
      </c>
      <c r="H2214" s="109" t="s">
        <v>540</v>
      </c>
      <c r="I2214" s="109" t="s">
        <v>33</v>
      </c>
      <c r="J2214" s="109" t="s">
        <v>1</v>
      </c>
      <c r="K2214" s="110">
        <v>2502.2370000000001</v>
      </c>
    </row>
    <row r="2215" spans="5:11" x14ac:dyDescent="0.25">
      <c r="E2215" s="107">
        <v>2011</v>
      </c>
      <c r="F2215" s="107" t="s">
        <v>238</v>
      </c>
      <c r="G2215" s="107" t="s">
        <v>239</v>
      </c>
      <c r="H2215" s="107" t="s">
        <v>540</v>
      </c>
      <c r="I2215" s="107" t="s">
        <v>33</v>
      </c>
      <c r="J2215" s="107" t="s">
        <v>554</v>
      </c>
      <c r="K2215" s="108">
        <v>6783.9719999999998</v>
      </c>
    </row>
    <row r="2216" spans="5:11" x14ac:dyDescent="0.25">
      <c r="E2216" s="109">
        <v>2011</v>
      </c>
      <c r="F2216" s="109" t="s">
        <v>228</v>
      </c>
      <c r="G2216" s="109" t="s">
        <v>229</v>
      </c>
      <c r="H2216" s="109" t="s">
        <v>540</v>
      </c>
      <c r="I2216" s="109" t="s">
        <v>33</v>
      </c>
      <c r="J2216" s="109" t="s">
        <v>554</v>
      </c>
      <c r="K2216" s="110">
        <v>43348.546999999999</v>
      </c>
    </row>
    <row r="2217" spans="5:11" x14ac:dyDescent="0.25">
      <c r="E2217" s="107">
        <v>2011</v>
      </c>
      <c r="F2217" s="107" t="s">
        <v>241</v>
      </c>
      <c r="G2217" s="107" t="s">
        <v>37</v>
      </c>
      <c r="H2217" s="107" t="s">
        <v>540</v>
      </c>
      <c r="I2217" s="107" t="s">
        <v>24</v>
      </c>
      <c r="J2217" s="107" t="s">
        <v>1</v>
      </c>
      <c r="K2217" s="108">
        <v>1110.287</v>
      </c>
    </row>
    <row r="2218" spans="5:11" x14ac:dyDescent="0.25">
      <c r="E2218" s="109">
        <v>2011</v>
      </c>
      <c r="F2218" s="109" t="s">
        <v>241</v>
      </c>
      <c r="G2218" s="109" t="s">
        <v>37</v>
      </c>
      <c r="H2218" s="109" t="s">
        <v>540</v>
      </c>
      <c r="I2218" s="109" t="s">
        <v>24</v>
      </c>
      <c r="J2218" s="109" t="s">
        <v>725</v>
      </c>
      <c r="K2218" s="110">
        <v>1110.287</v>
      </c>
    </row>
    <row r="2219" spans="5:11" x14ac:dyDescent="0.25">
      <c r="E2219" s="107">
        <v>2011</v>
      </c>
      <c r="F2219" s="107" t="s">
        <v>266</v>
      </c>
      <c r="G2219" s="107" t="s">
        <v>49</v>
      </c>
      <c r="H2219" s="107" t="s">
        <v>544</v>
      </c>
      <c r="I2219" s="107" t="s">
        <v>9</v>
      </c>
      <c r="J2219" s="107" t="s">
        <v>554</v>
      </c>
      <c r="K2219" s="108">
        <v>185.66300000000001</v>
      </c>
    </row>
    <row r="2220" spans="5:11" x14ac:dyDescent="0.25">
      <c r="E2220" s="109">
        <v>2011</v>
      </c>
      <c r="F2220" s="109" t="s">
        <v>254</v>
      </c>
      <c r="G2220" s="109" t="s">
        <v>42</v>
      </c>
      <c r="H2220" s="109" t="s">
        <v>12</v>
      </c>
      <c r="I2220" s="109" t="s">
        <v>12</v>
      </c>
      <c r="J2220" s="109" t="s">
        <v>725</v>
      </c>
      <c r="K2220" s="110">
        <v>156.505</v>
      </c>
    </row>
    <row r="2221" spans="5:11" x14ac:dyDescent="0.25">
      <c r="E2221" s="107">
        <v>2011</v>
      </c>
      <c r="F2221" s="107" t="s">
        <v>252</v>
      </c>
      <c r="G2221" s="107" t="s">
        <v>41</v>
      </c>
      <c r="H2221" s="107" t="s">
        <v>540</v>
      </c>
      <c r="I2221" s="107" t="s">
        <v>21</v>
      </c>
      <c r="J2221" s="107" t="s">
        <v>554</v>
      </c>
      <c r="K2221" s="108">
        <v>40808.107999999898</v>
      </c>
    </row>
    <row r="2222" spans="5:11" x14ac:dyDescent="0.25">
      <c r="E2222" s="109">
        <v>2011</v>
      </c>
      <c r="F2222" s="109" t="s">
        <v>258</v>
      </c>
      <c r="G2222" s="109" t="s">
        <v>44</v>
      </c>
      <c r="H2222" s="109" t="s">
        <v>540</v>
      </c>
      <c r="I2222" s="109" t="s">
        <v>21</v>
      </c>
      <c r="J2222" s="109" t="s">
        <v>554</v>
      </c>
      <c r="K2222" s="110">
        <v>13903.184999999899</v>
      </c>
    </row>
    <row r="2223" spans="5:11" x14ac:dyDescent="0.25">
      <c r="E2223" s="107">
        <v>2004</v>
      </c>
      <c r="F2223" s="107" t="s">
        <v>222</v>
      </c>
      <c r="G2223" s="107" t="s">
        <v>31</v>
      </c>
      <c r="H2223" s="107" t="s">
        <v>544</v>
      </c>
      <c r="I2223" s="107" t="s">
        <v>17</v>
      </c>
      <c r="J2223" s="107" t="s">
        <v>1</v>
      </c>
      <c r="K2223" s="108">
        <v>1.0029999999999999</v>
      </c>
    </row>
    <row r="2224" spans="5:11" x14ac:dyDescent="0.25">
      <c r="E2224" s="109">
        <v>2004</v>
      </c>
      <c r="F2224" s="109" t="s">
        <v>231</v>
      </c>
      <c r="G2224" s="109" t="s">
        <v>232</v>
      </c>
      <c r="H2224" s="109" t="s">
        <v>540</v>
      </c>
      <c r="I2224" s="109" t="s">
        <v>24</v>
      </c>
      <c r="J2224" s="109" t="s">
        <v>1</v>
      </c>
      <c r="K2224" s="110">
        <v>2811.692</v>
      </c>
    </row>
    <row r="2225" spans="5:11" x14ac:dyDescent="0.25">
      <c r="E2225" s="107">
        <v>2004</v>
      </c>
      <c r="F2225" s="107" t="s">
        <v>241</v>
      </c>
      <c r="G2225" s="107" t="s">
        <v>37</v>
      </c>
      <c r="H2225" s="107" t="s">
        <v>540</v>
      </c>
      <c r="I2225" s="107" t="s">
        <v>24</v>
      </c>
      <c r="J2225" s="107" t="s">
        <v>1</v>
      </c>
      <c r="K2225" s="108">
        <v>2604.4769999999999</v>
      </c>
    </row>
    <row r="2226" spans="5:11" x14ac:dyDescent="0.25">
      <c r="E2226" s="109">
        <v>2004</v>
      </c>
      <c r="F2226" s="109" t="s">
        <v>243</v>
      </c>
      <c r="G2226" s="109" t="s">
        <v>926</v>
      </c>
      <c r="H2226" s="109" t="s">
        <v>12</v>
      </c>
      <c r="I2226" s="109" t="s">
        <v>12</v>
      </c>
      <c r="J2226" s="109" t="s">
        <v>554</v>
      </c>
      <c r="K2226" s="110">
        <v>1114.3979999999999</v>
      </c>
    </row>
    <row r="2227" spans="5:11" x14ac:dyDescent="0.25">
      <c r="E2227" s="107">
        <v>2004</v>
      </c>
      <c r="F2227" s="107" t="s">
        <v>258</v>
      </c>
      <c r="G2227" s="107" t="s">
        <v>44</v>
      </c>
      <c r="H2227" s="107" t="s">
        <v>540</v>
      </c>
      <c r="I2227" s="107" t="s">
        <v>21</v>
      </c>
      <c r="J2227" s="107" t="s">
        <v>1</v>
      </c>
      <c r="K2227" s="108">
        <v>2409.2830000000199</v>
      </c>
    </row>
    <row r="2228" spans="5:11" x14ac:dyDescent="0.25">
      <c r="E2228" s="109">
        <v>2004</v>
      </c>
      <c r="F2228" s="109" t="s">
        <v>256</v>
      </c>
      <c r="G2228" s="109" t="s">
        <v>43</v>
      </c>
      <c r="H2228" s="109" t="s">
        <v>540</v>
      </c>
      <c r="I2228" s="109" t="s">
        <v>27</v>
      </c>
      <c r="J2228" s="109" t="s">
        <v>554</v>
      </c>
      <c r="K2228" s="110">
        <v>2727.348</v>
      </c>
    </row>
    <row r="2229" spans="5:11" x14ac:dyDescent="0.25">
      <c r="E2229" s="107">
        <v>2004</v>
      </c>
      <c r="F2229" s="107" t="s">
        <v>262</v>
      </c>
      <c r="G2229" s="107" t="s">
        <v>46</v>
      </c>
      <c r="H2229" s="107" t="s">
        <v>540</v>
      </c>
      <c r="I2229" s="107" t="s">
        <v>47</v>
      </c>
      <c r="J2229" s="107" t="s">
        <v>1</v>
      </c>
      <c r="K2229" s="108">
        <v>254.27699999999999</v>
      </c>
    </row>
    <row r="2230" spans="5:11" x14ac:dyDescent="0.25">
      <c r="E2230" s="109">
        <v>2004</v>
      </c>
      <c r="F2230" s="109" t="s">
        <v>264</v>
      </c>
      <c r="G2230" s="109" t="s">
        <v>48</v>
      </c>
      <c r="H2230" s="109" t="s">
        <v>542</v>
      </c>
      <c r="I2230" s="109" t="s">
        <v>16</v>
      </c>
      <c r="J2230" s="109" t="s">
        <v>1</v>
      </c>
      <c r="K2230" s="110">
        <v>905.025000000001</v>
      </c>
    </row>
    <row r="2231" spans="5:11" x14ac:dyDescent="0.25">
      <c r="E2231" s="107">
        <v>2004</v>
      </c>
      <c r="F2231" s="107" t="s">
        <v>264</v>
      </c>
      <c r="G2231" s="107" t="s">
        <v>48</v>
      </c>
      <c r="H2231" s="107" t="s">
        <v>542</v>
      </c>
      <c r="I2231" s="107" t="s">
        <v>16</v>
      </c>
      <c r="J2231" s="107" t="s">
        <v>554</v>
      </c>
      <c r="K2231" s="108">
        <v>2542.875</v>
      </c>
    </row>
    <row r="2232" spans="5:11" x14ac:dyDescent="0.25">
      <c r="E2232" s="109">
        <v>2004</v>
      </c>
      <c r="F2232" s="109" t="s">
        <v>268</v>
      </c>
      <c r="G2232" s="109" t="s">
        <v>50</v>
      </c>
      <c r="H2232" s="109" t="s">
        <v>544</v>
      </c>
      <c r="I2232" s="109" t="s">
        <v>9</v>
      </c>
      <c r="J2232" s="109" t="s">
        <v>1</v>
      </c>
      <c r="K2232" s="110">
        <v>389.83</v>
      </c>
    </row>
    <row r="2233" spans="5:11" x14ac:dyDescent="0.25">
      <c r="E2233" s="107">
        <v>2004</v>
      </c>
      <c r="F2233" s="107" t="s">
        <v>268</v>
      </c>
      <c r="G2233" s="107" t="s">
        <v>50</v>
      </c>
      <c r="H2233" s="107" t="s">
        <v>544</v>
      </c>
      <c r="I2233" s="107" t="s">
        <v>9</v>
      </c>
      <c r="J2233" s="107" t="s">
        <v>725</v>
      </c>
      <c r="K2233" s="108">
        <v>286.07400000000001</v>
      </c>
    </row>
    <row r="2234" spans="5:11" x14ac:dyDescent="0.25">
      <c r="E2234" s="109">
        <v>2004</v>
      </c>
      <c r="F2234" s="109" t="s">
        <v>270</v>
      </c>
      <c r="G2234" s="109" t="s">
        <v>51</v>
      </c>
      <c r="H2234" s="109" t="s">
        <v>540</v>
      </c>
      <c r="I2234" s="109" t="s">
        <v>30</v>
      </c>
      <c r="J2234" s="109" t="s">
        <v>725</v>
      </c>
      <c r="K2234" s="110">
        <v>589.80899999999997</v>
      </c>
    </row>
    <row r="2235" spans="5:11" x14ac:dyDescent="0.25">
      <c r="E2235" s="107">
        <v>2004</v>
      </c>
      <c r="F2235" s="107" t="s">
        <v>274</v>
      </c>
      <c r="G2235" s="107" t="s">
        <v>53</v>
      </c>
      <c r="H2235" s="107" t="s">
        <v>542</v>
      </c>
      <c r="I2235" s="107" t="s">
        <v>16</v>
      </c>
      <c r="J2235" s="107" t="s">
        <v>554</v>
      </c>
      <c r="K2235" s="108">
        <v>8317</v>
      </c>
    </row>
    <row r="2236" spans="5:11" x14ac:dyDescent="0.25">
      <c r="E2236" s="109">
        <v>2004</v>
      </c>
      <c r="F2236" s="109" t="s">
        <v>290</v>
      </c>
      <c r="G2236" s="109" t="s">
        <v>291</v>
      </c>
      <c r="H2236" s="109" t="s">
        <v>544</v>
      </c>
      <c r="I2236" s="109" t="s">
        <v>17</v>
      </c>
      <c r="J2236" s="109" t="s">
        <v>554</v>
      </c>
      <c r="K2236" s="110">
        <v>690.47699999999998</v>
      </c>
    </row>
    <row r="2237" spans="5:11" x14ac:dyDescent="0.25">
      <c r="E2237" s="107">
        <v>2004</v>
      </c>
      <c r="F2237" s="107" t="s">
        <v>290</v>
      </c>
      <c r="G2237" s="107" t="s">
        <v>291</v>
      </c>
      <c r="H2237" s="107" t="s">
        <v>544</v>
      </c>
      <c r="I2237" s="107" t="s">
        <v>17</v>
      </c>
      <c r="J2237" s="107" t="s">
        <v>725</v>
      </c>
      <c r="K2237" s="108">
        <v>586.68799999999999</v>
      </c>
    </row>
    <row r="2238" spans="5:11" x14ac:dyDescent="0.25">
      <c r="E2238" s="109">
        <v>2005</v>
      </c>
      <c r="F2238" s="109" t="s">
        <v>192</v>
      </c>
      <c r="G2238" s="109" t="s">
        <v>14</v>
      </c>
      <c r="H2238" s="109" t="s">
        <v>540</v>
      </c>
      <c r="I2238" s="109" t="s">
        <v>925</v>
      </c>
      <c r="J2238" s="109" t="s">
        <v>1</v>
      </c>
      <c r="K2238" s="110">
        <v>515.41499999999996</v>
      </c>
    </row>
    <row r="2239" spans="5:11" x14ac:dyDescent="0.25">
      <c r="E2239" s="107">
        <v>2005</v>
      </c>
      <c r="F2239" s="107" t="s">
        <v>200</v>
      </c>
      <c r="G2239" s="107" t="s">
        <v>18</v>
      </c>
      <c r="H2239" s="107" t="s">
        <v>542</v>
      </c>
      <c r="I2239" s="107" t="s">
        <v>16</v>
      </c>
      <c r="J2239" s="107" t="s">
        <v>554</v>
      </c>
      <c r="K2239" s="108">
        <v>1994</v>
      </c>
    </row>
    <row r="2240" spans="5:11" x14ac:dyDescent="0.25">
      <c r="E2240" s="109">
        <v>2005</v>
      </c>
      <c r="F2240" s="109" t="s">
        <v>204</v>
      </c>
      <c r="G2240" s="109" t="s">
        <v>205</v>
      </c>
      <c r="H2240" s="109" t="s">
        <v>544</v>
      </c>
      <c r="I2240" s="109" t="s">
        <v>9</v>
      </c>
      <c r="J2240" s="109" t="s">
        <v>725</v>
      </c>
      <c r="K2240" s="110">
        <v>1677.079</v>
      </c>
    </row>
    <row r="2241" spans="5:11" x14ac:dyDescent="0.25">
      <c r="E2241" s="107">
        <v>2005</v>
      </c>
      <c r="F2241" s="107" t="s">
        <v>197</v>
      </c>
      <c r="G2241" s="107" t="s">
        <v>198</v>
      </c>
      <c r="H2241" s="107" t="s">
        <v>544</v>
      </c>
      <c r="I2241" s="107" t="s">
        <v>17</v>
      </c>
      <c r="J2241" s="107" t="s">
        <v>725</v>
      </c>
      <c r="K2241" s="108">
        <v>1795.299</v>
      </c>
    </row>
    <row r="2242" spans="5:11" x14ac:dyDescent="0.25">
      <c r="E2242" s="109">
        <v>2005</v>
      </c>
      <c r="F2242" s="109" t="s">
        <v>202</v>
      </c>
      <c r="G2242" s="109" t="s">
        <v>19</v>
      </c>
      <c r="H2242" s="109" t="s">
        <v>544</v>
      </c>
      <c r="I2242" s="109" t="s">
        <v>17</v>
      </c>
      <c r="J2242" s="109" t="s">
        <v>1</v>
      </c>
      <c r="K2242" s="110">
        <v>3869.8470000000002</v>
      </c>
    </row>
    <row r="2243" spans="5:11" x14ac:dyDescent="0.25">
      <c r="E2243" s="107">
        <v>2005</v>
      </c>
      <c r="F2243" s="107" t="s">
        <v>213</v>
      </c>
      <c r="G2243" s="107" t="s">
        <v>25</v>
      </c>
      <c r="H2243" s="107" t="s">
        <v>542</v>
      </c>
      <c r="I2243" s="107" t="s">
        <v>26</v>
      </c>
      <c r="J2243" s="107" t="s">
        <v>1</v>
      </c>
      <c r="K2243" s="108">
        <v>236.73599999999999</v>
      </c>
    </row>
    <row r="2244" spans="5:11" x14ac:dyDescent="0.25">
      <c r="E2244" s="109">
        <v>2005</v>
      </c>
      <c r="F2244" s="109" t="s">
        <v>215</v>
      </c>
      <c r="G2244" s="109" t="s">
        <v>216</v>
      </c>
      <c r="H2244" s="109" t="s">
        <v>540</v>
      </c>
      <c r="I2244" s="109" t="s">
        <v>27</v>
      </c>
      <c r="J2244" s="109" t="s">
        <v>554</v>
      </c>
      <c r="K2244" s="110">
        <v>821.56500000000005</v>
      </c>
    </row>
    <row r="2245" spans="5:11" x14ac:dyDescent="0.25">
      <c r="E2245" s="107">
        <v>2005</v>
      </c>
      <c r="F2245" s="107" t="s">
        <v>226</v>
      </c>
      <c r="G2245" s="107" t="s">
        <v>34</v>
      </c>
      <c r="H2245" s="107" t="s">
        <v>540</v>
      </c>
      <c r="I2245" s="107" t="s">
        <v>925</v>
      </c>
      <c r="J2245" s="107" t="s">
        <v>1</v>
      </c>
      <c r="K2245" s="108">
        <v>91.021000000000001</v>
      </c>
    </row>
    <row r="2246" spans="5:11" x14ac:dyDescent="0.25">
      <c r="E2246" s="109">
        <v>2005</v>
      </c>
      <c r="F2246" s="109" t="s">
        <v>226</v>
      </c>
      <c r="G2246" s="109" t="s">
        <v>34</v>
      </c>
      <c r="H2246" s="109" t="s">
        <v>540</v>
      </c>
      <c r="I2246" s="109" t="s">
        <v>925</v>
      </c>
      <c r="J2246" s="109" t="s">
        <v>554</v>
      </c>
      <c r="K2246" s="110">
        <v>672.12</v>
      </c>
    </row>
    <row r="2247" spans="5:11" x14ac:dyDescent="0.25">
      <c r="E2247" s="107">
        <v>2005</v>
      </c>
      <c r="F2247" s="107" t="s">
        <v>236</v>
      </c>
      <c r="G2247" s="107" t="s">
        <v>36</v>
      </c>
      <c r="H2247" s="107" t="s">
        <v>542</v>
      </c>
      <c r="I2247" s="107" t="s">
        <v>26</v>
      </c>
      <c r="J2247" s="107" t="s">
        <v>1</v>
      </c>
      <c r="K2247" s="108">
        <v>1978.8520000000001</v>
      </c>
    </row>
    <row r="2248" spans="5:11" x14ac:dyDescent="0.25">
      <c r="E2248" s="109">
        <v>2005</v>
      </c>
      <c r="F2248" s="109" t="s">
        <v>236</v>
      </c>
      <c r="G2248" s="109" t="s">
        <v>36</v>
      </c>
      <c r="H2248" s="109" t="s">
        <v>542</v>
      </c>
      <c r="I2248" s="109" t="s">
        <v>26</v>
      </c>
      <c r="J2248" s="109" t="s">
        <v>725</v>
      </c>
      <c r="K2248" s="110">
        <v>1978.8520000000001</v>
      </c>
    </row>
    <row r="2249" spans="5:11" x14ac:dyDescent="0.25">
      <c r="E2249" s="107">
        <v>2005</v>
      </c>
      <c r="F2249" s="107" t="s">
        <v>243</v>
      </c>
      <c r="G2249" s="107" t="s">
        <v>926</v>
      </c>
      <c r="H2249" s="107" t="s">
        <v>12</v>
      </c>
      <c r="I2249" s="107" t="s">
        <v>12</v>
      </c>
      <c r="J2249" s="107" t="s">
        <v>1</v>
      </c>
      <c r="K2249" s="108">
        <v>976.83600000000001</v>
      </c>
    </row>
    <row r="2250" spans="5:11" x14ac:dyDescent="0.25">
      <c r="E2250" s="109">
        <v>2005</v>
      </c>
      <c r="F2250" s="109" t="s">
        <v>254</v>
      </c>
      <c r="G2250" s="109" t="s">
        <v>42</v>
      </c>
      <c r="H2250" s="109" t="s">
        <v>12</v>
      </c>
      <c r="I2250" s="109" t="s">
        <v>12</v>
      </c>
      <c r="J2250" s="109" t="s">
        <v>554</v>
      </c>
      <c r="K2250" s="110">
        <v>1110.346</v>
      </c>
    </row>
    <row r="2251" spans="5:11" x14ac:dyDescent="0.25">
      <c r="E2251" s="107">
        <v>2005</v>
      </c>
      <c r="F2251" s="107" t="s">
        <v>260</v>
      </c>
      <c r="G2251" s="107" t="s">
        <v>45</v>
      </c>
      <c r="H2251" s="107" t="s">
        <v>542</v>
      </c>
      <c r="I2251" s="107" t="s">
        <v>26</v>
      </c>
      <c r="J2251" s="107" t="s">
        <v>554</v>
      </c>
      <c r="K2251" s="108">
        <v>21255.662</v>
      </c>
    </row>
    <row r="2252" spans="5:11" x14ac:dyDescent="0.25">
      <c r="E2252" s="109">
        <v>2009</v>
      </c>
      <c r="F2252" s="109" t="s">
        <v>220</v>
      </c>
      <c r="G2252" s="109" t="s">
        <v>29</v>
      </c>
      <c r="H2252" s="109" t="s">
        <v>540</v>
      </c>
      <c r="I2252" s="109" t="s">
        <v>30</v>
      </c>
      <c r="J2252" s="109" t="s">
        <v>725</v>
      </c>
      <c r="K2252" s="110">
        <v>728.54700000000003</v>
      </c>
    </row>
    <row r="2253" spans="5:11" x14ac:dyDescent="0.25">
      <c r="E2253" s="107">
        <v>2009</v>
      </c>
      <c r="F2253" s="107" t="s">
        <v>224</v>
      </c>
      <c r="G2253" s="107" t="s">
        <v>32</v>
      </c>
      <c r="H2253" s="107" t="s">
        <v>540</v>
      </c>
      <c r="I2253" s="107" t="s">
        <v>33</v>
      </c>
      <c r="J2253" s="107" t="s">
        <v>725</v>
      </c>
      <c r="K2253" s="108">
        <v>366.673</v>
      </c>
    </row>
    <row r="2254" spans="5:11" x14ac:dyDescent="0.25">
      <c r="E2254" s="109">
        <v>2009</v>
      </c>
      <c r="F2254" s="109" t="s">
        <v>226</v>
      </c>
      <c r="G2254" s="109" t="s">
        <v>34</v>
      </c>
      <c r="H2254" s="109" t="s">
        <v>540</v>
      </c>
      <c r="I2254" s="109" t="s">
        <v>925</v>
      </c>
      <c r="J2254" s="109" t="s">
        <v>1</v>
      </c>
      <c r="K2254" s="110">
        <v>38.688000000000002</v>
      </c>
    </row>
    <row r="2255" spans="5:11" x14ac:dyDescent="0.25">
      <c r="E2255" s="107">
        <v>2009</v>
      </c>
      <c r="F2255" s="107" t="s">
        <v>238</v>
      </c>
      <c r="G2255" s="107" t="s">
        <v>239</v>
      </c>
      <c r="H2255" s="107" t="s">
        <v>540</v>
      </c>
      <c r="I2255" s="107" t="s">
        <v>33</v>
      </c>
      <c r="J2255" s="107" t="s">
        <v>1</v>
      </c>
      <c r="K2255" s="108">
        <v>7212.4400000000096</v>
      </c>
    </row>
    <row r="2256" spans="5:11" x14ac:dyDescent="0.25">
      <c r="E2256" s="109">
        <v>2009</v>
      </c>
      <c r="F2256" s="109" t="s">
        <v>238</v>
      </c>
      <c r="G2256" s="109" t="s">
        <v>239</v>
      </c>
      <c r="H2256" s="109" t="s">
        <v>540</v>
      </c>
      <c r="I2256" s="109" t="s">
        <v>33</v>
      </c>
      <c r="J2256" s="109" t="s">
        <v>554</v>
      </c>
      <c r="K2256" s="110">
        <v>7212.4400000000096</v>
      </c>
    </row>
    <row r="2257" spans="5:11" x14ac:dyDescent="0.25">
      <c r="E2257" s="107">
        <v>2009</v>
      </c>
      <c r="F2257" s="107" t="s">
        <v>234</v>
      </c>
      <c r="G2257" s="107" t="s">
        <v>35</v>
      </c>
      <c r="H2257" s="107" t="s">
        <v>540</v>
      </c>
      <c r="I2257" s="107" t="s">
        <v>27</v>
      </c>
      <c r="J2257" s="107" t="s">
        <v>725</v>
      </c>
      <c r="K2257" s="108">
        <v>1574.6690000000001</v>
      </c>
    </row>
    <row r="2258" spans="5:11" x14ac:dyDescent="0.25">
      <c r="E2258" s="109">
        <v>2009</v>
      </c>
      <c r="F2258" s="109" t="s">
        <v>252</v>
      </c>
      <c r="G2258" s="109" t="s">
        <v>41</v>
      </c>
      <c r="H2258" s="109" t="s">
        <v>540</v>
      </c>
      <c r="I2258" s="109" t="s">
        <v>21</v>
      </c>
      <c r="J2258" s="109" t="s">
        <v>1</v>
      </c>
      <c r="K2258" s="110">
        <v>38568.050000000003</v>
      </c>
    </row>
    <row r="2259" spans="5:11" x14ac:dyDescent="0.25">
      <c r="E2259" s="107">
        <v>2009</v>
      </c>
      <c r="F2259" s="107" t="s">
        <v>299</v>
      </c>
      <c r="G2259" s="107" t="s">
        <v>300</v>
      </c>
      <c r="H2259" s="107" t="s">
        <v>540</v>
      </c>
      <c r="I2259" s="107" t="s">
        <v>60</v>
      </c>
      <c r="J2259" s="107" t="s">
        <v>1</v>
      </c>
      <c r="K2259" s="108">
        <v>13743.261</v>
      </c>
    </row>
    <row r="2260" spans="5:11" x14ac:dyDescent="0.25">
      <c r="E2260" s="109">
        <v>2009</v>
      </c>
      <c r="F2260" s="109" t="s">
        <v>299</v>
      </c>
      <c r="G2260" s="109" t="s">
        <v>300</v>
      </c>
      <c r="H2260" s="109" t="s">
        <v>540</v>
      </c>
      <c r="I2260" s="109" t="s">
        <v>60</v>
      </c>
      <c r="J2260" s="109" t="s">
        <v>1</v>
      </c>
      <c r="K2260" s="110">
        <v>25419.808000000001</v>
      </c>
    </row>
    <row r="2261" spans="5:11" x14ac:dyDescent="0.25">
      <c r="E2261" s="107">
        <v>2009</v>
      </c>
      <c r="F2261" s="107" t="s">
        <v>264</v>
      </c>
      <c r="G2261" s="107" t="s">
        <v>48</v>
      </c>
      <c r="H2261" s="107" t="s">
        <v>542</v>
      </c>
      <c r="I2261" s="107" t="s">
        <v>16</v>
      </c>
      <c r="J2261" s="107" t="s">
        <v>1</v>
      </c>
      <c r="K2261" s="108">
        <v>698.92700000000002</v>
      </c>
    </row>
    <row r="2262" spans="5:11" x14ac:dyDescent="0.25">
      <c r="E2262" s="109">
        <v>2009</v>
      </c>
      <c r="F2262" s="109" t="s">
        <v>264</v>
      </c>
      <c r="G2262" s="109" t="s">
        <v>48</v>
      </c>
      <c r="H2262" s="109" t="s">
        <v>542</v>
      </c>
      <c r="I2262" s="109" t="s">
        <v>16</v>
      </c>
      <c r="J2262" s="109" t="s">
        <v>554</v>
      </c>
      <c r="K2262" s="110">
        <v>2035.009</v>
      </c>
    </row>
    <row r="2263" spans="5:11" x14ac:dyDescent="0.25">
      <c r="E2263" s="107">
        <v>2009</v>
      </c>
      <c r="F2263" s="107" t="s">
        <v>268</v>
      </c>
      <c r="G2263" s="107" t="s">
        <v>50</v>
      </c>
      <c r="H2263" s="107" t="s">
        <v>544</v>
      </c>
      <c r="I2263" s="107" t="s">
        <v>9</v>
      </c>
      <c r="J2263" s="107" t="s">
        <v>1</v>
      </c>
      <c r="K2263" s="108">
        <v>481.714</v>
      </c>
    </row>
    <row r="2264" spans="5:11" x14ac:dyDescent="0.25">
      <c r="E2264" s="109">
        <v>2009</v>
      </c>
      <c r="F2264" s="109" t="s">
        <v>276</v>
      </c>
      <c r="G2264" s="109" t="s">
        <v>54</v>
      </c>
      <c r="H2264" s="109" t="s">
        <v>540</v>
      </c>
      <c r="I2264" s="109" t="s">
        <v>47</v>
      </c>
      <c r="J2264" s="109" t="s">
        <v>1</v>
      </c>
      <c r="K2264" s="110">
        <v>2624.94</v>
      </c>
    </row>
    <row r="2265" spans="5:11" x14ac:dyDescent="0.25">
      <c r="E2265" s="107">
        <v>2009</v>
      </c>
      <c r="F2265" s="107" t="s">
        <v>276</v>
      </c>
      <c r="G2265" s="107" t="s">
        <v>54</v>
      </c>
      <c r="H2265" s="107" t="s">
        <v>540</v>
      </c>
      <c r="I2265" s="107" t="s">
        <v>47</v>
      </c>
      <c r="J2265" s="107" t="s">
        <v>554</v>
      </c>
      <c r="K2265" s="108">
        <v>2624.94</v>
      </c>
    </row>
    <row r="2266" spans="5:11" x14ac:dyDescent="0.25">
      <c r="E2266" s="109">
        <v>2009</v>
      </c>
      <c r="F2266" s="109" t="s">
        <v>278</v>
      </c>
      <c r="G2266" s="109" t="s">
        <v>55</v>
      </c>
      <c r="H2266" s="109" t="s">
        <v>540</v>
      </c>
      <c r="I2266" s="109" t="s">
        <v>21</v>
      </c>
      <c r="J2266" s="109" t="s">
        <v>1</v>
      </c>
      <c r="K2266" s="110">
        <v>1007.774</v>
      </c>
    </row>
    <row r="2267" spans="5:11" x14ac:dyDescent="0.25">
      <c r="E2267" s="107">
        <v>2009</v>
      </c>
      <c r="F2267" s="107" t="s">
        <v>286</v>
      </c>
      <c r="G2267" s="107" t="s">
        <v>56</v>
      </c>
      <c r="H2267" s="107" t="s">
        <v>540</v>
      </c>
      <c r="I2267" s="107" t="s">
        <v>47</v>
      </c>
      <c r="J2267" s="107" t="s">
        <v>1</v>
      </c>
      <c r="K2267" s="108">
        <v>147.947</v>
      </c>
    </row>
    <row r="2268" spans="5:11" x14ac:dyDescent="0.25">
      <c r="E2268" s="109">
        <v>2009</v>
      </c>
      <c r="F2268" s="109" t="s">
        <v>290</v>
      </c>
      <c r="G2268" s="109" t="s">
        <v>291</v>
      </c>
      <c r="H2268" s="109" t="s">
        <v>544</v>
      </c>
      <c r="I2268" s="109" t="s">
        <v>17</v>
      </c>
      <c r="J2268" s="109" t="s">
        <v>554</v>
      </c>
      <c r="K2268" s="110">
        <v>645.59500000000003</v>
      </c>
    </row>
    <row r="2269" spans="5:11" x14ac:dyDescent="0.25">
      <c r="E2269" s="107">
        <v>2009</v>
      </c>
      <c r="F2269" s="107" t="s">
        <v>295</v>
      </c>
      <c r="G2269" s="107" t="s">
        <v>59</v>
      </c>
      <c r="H2269" s="107" t="s">
        <v>540</v>
      </c>
      <c r="I2269" s="107" t="s">
        <v>60</v>
      </c>
      <c r="J2269" s="107" t="s">
        <v>1</v>
      </c>
      <c r="K2269" s="108">
        <v>503.767</v>
      </c>
    </row>
    <row r="2270" spans="5:11" x14ac:dyDescent="0.25">
      <c r="E2270" s="109">
        <v>2010</v>
      </c>
      <c r="F2270" s="109" t="s">
        <v>283</v>
      </c>
      <c r="G2270" s="109" t="s">
        <v>284</v>
      </c>
      <c r="H2270" s="109" t="s">
        <v>540</v>
      </c>
      <c r="I2270" s="109" t="s">
        <v>33</v>
      </c>
      <c r="J2270" s="109" t="s">
        <v>1</v>
      </c>
      <c r="K2270" s="110">
        <v>9751.8150000000005</v>
      </c>
    </row>
    <row r="2271" spans="5:11" x14ac:dyDescent="0.25">
      <c r="E2271" s="107">
        <v>2010</v>
      </c>
      <c r="F2271" s="107" t="s">
        <v>190</v>
      </c>
      <c r="G2271" s="107" t="s">
        <v>11</v>
      </c>
      <c r="H2271" s="107" t="s">
        <v>12</v>
      </c>
      <c r="I2271" s="107" t="s">
        <v>12</v>
      </c>
      <c r="J2271" s="107" t="s">
        <v>554</v>
      </c>
      <c r="K2271" s="108">
        <v>8600.1580000000104</v>
      </c>
    </row>
    <row r="2272" spans="5:11" x14ac:dyDescent="0.25">
      <c r="E2272" s="109">
        <v>2010</v>
      </c>
      <c r="F2272" s="109" t="s">
        <v>190</v>
      </c>
      <c r="G2272" s="109" t="s">
        <v>11</v>
      </c>
      <c r="H2272" s="109" t="s">
        <v>12</v>
      </c>
      <c r="I2272" s="109" t="s">
        <v>12</v>
      </c>
      <c r="J2272" s="109" t="s">
        <v>725</v>
      </c>
      <c r="K2272" s="110">
        <v>4226.7060000000101</v>
      </c>
    </row>
    <row r="2273" spans="5:11" x14ac:dyDescent="0.25">
      <c r="E2273" s="107">
        <v>2010</v>
      </c>
      <c r="F2273" s="107" t="s">
        <v>192</v>
      </c>
      <c r="G2273" s="107" t="s">
        <v>14</v>
      </c>
      <c r="H2273" s="107" t="s">
        <v>540</v>
      </c>
      <c r="I2273" s="107" t="s">
        <v>925</v>
      </c>
      <c r="J2273" s="107" t="s">
        <v>554</v>
      </c>
      <c r="K2273" s="108">
        <v>546.88099999999997</v>
      </c>
    </row>
    <row r="2274" spans="5:11" x14ac:dyDescent="0.25">
      <c r="E2274" s="109">
        <v>2010</v>
      </c>
      <c r="F2274" s="109" t="s">
        <v>202</v>
      </c>
      <c r="G2274" s="109" t="s">
        <v>19</v>
      </c>
      <c r="H2274" s="109" t="s">
        <v>544</v>
      </c>
      <c r="I2274" s="109" t="s">
        <v>17</v>
      </c>
      <c r="J2274" s="109" t="s">
        <v>1</v>
      </c>
      <c r="K2274" s="110">
        <v>8982.5049999999992</v>
      </c>
    </row>
    <row r="2275" spans="5:11" x14ac:dyDescent="0.25">
      <c r="E2275" s="107">
        <v>2010</v>
      </c>
      <c r="F2275" s="107" t="s">
        <v>209</v>
      </c>
      <c r="G2275" s="107" t="s">
        <v>22</v>
      </c>
      <c r="H2275" s="107" t="s">
        <v>544</v>
      </c>
      <c r="I2275" s="107" t="s">
        <v>9</v>
      </c>
      <c r="J2275" s="107" t="s">
        <v>1</v>
      </c>
      <c r="K2275" s="108">
        <v>208.929</v>
      </c>
    </row>
    <row r="2276" spans="5:11" x14ac:dyDescent="0.25">
      <c r="E2276" s="109">
        <v>2010</v>
      </c>
      <c r="F2276" s="109" t="s">
        <v>209</v>
      </c>
      <c r="G2276" s="109" t="s">
        <v>22</v>
      </c>
      <c r="H2276" s="109" t="s">
        <v>544</v>
      </c>
      <c r="I2276" s="109" t="s">
        <v>9</v>
      </c>
      <c r="J2276" s="109" t="s">
        <v>1</v>
      </c>
      <c r="K2276" s="110">
        <v>753.43899999999996</v>
      </c>
    </row>
    <row r="2277" spans="5:11" x14ac:dyDescent="0.25">
      <c r="E2277" s="107">
        <v>2010</v>
      </c>
      <c r="F2277" s="107" t="s">
        <v>213</v>
      </c>
      <c r="G2277" s="107" t="s">
        <v>25</v>
      </c>
      <c r="H2277" s="107" t="s">
        <v>542</v>
      </c>
      <c r="I2277" s="107" t="s">
        <v>26</v>
      </c>
      <c r="J2277" s="107" t="s">
        <v>1</v>
      </c>
      <c r="K2277" s="108">
        <v>166.68700000000001</v>
      </c>
    </row>
    <row r="2278" spans="5:11" x14ac:dyDescent="0.25">
      <c r="E2278" s="109">
        <v>2010</v>
      </c>
      <c r="F2278" s="109" t="s">
        <v>213</v>
      </c>
      <c r="G2278" s="109" t="s">
        <v>25</v>
      </c>
      <c r="H2278" s="109" t="s">
        <v>542</v>
      </c>
      <c r="I2278" s="109" t="s">
        <v>26</v>
      </c>
      <c r="J2278" s="109" t="s">
        <v>725</v>
      </c>
      <c r="K2278" s="110">
        <v>166.68700000000001</v>
      </c>
    </row>
    <row r="2279" spans="5:11" x14ac:dyDescent="0.25">
      <c r="E2279" s="107">
        <v>2010</v>
      </c>
      <c r="F2279" s="107" t="s">
        <v>236</v>
      </c>
      <c r="G2279" s="107" t="s">
        <v>36</v>
      </c>
      <c r="H2279" s="107" t="s">
        <v>542</v>
      </c>
      <c r="I2279" s="107" t="s">
        <v>26</v>
      </c>
      <c r="J2279" s="107" t="s">
        <v>1</v>
      </c>
      <c r="K2279" s="108">
        <v>1404.0429999999999</v>
      </c>
    </row>
    <row r="2280" spans="5:11" x14ac:dyDescent="0.25">
      <c r="E2280" s="109">
        <v>2010</v>
      </c>
      <c r="F2280" s="109" t="s">
        <v>236</v>
      </c>
      <c r="G2280" s="109" t="s">
        <v>36</v>
      </c>
      <c r="H2280" s="109" t="s">
        <v>542</v>
      </c>
      <c r="I2280" s="109" t="s">
        <v>26</v>
      </c>
      <c r="J2280" s="109" t="s">
        <v>554</v>
      </c>
      <c r="K2280" s="110">
        <v>1253.7570000000001</v>
      </c>
    </row>
    <row r="2281" spans="5:11" x14ac:dyDescent="0.25">
      <c r="E2281" s="107">
        <v>2010</v>
      </c>
      <c r="F2281" s="107" t="s">
        <v>236</v>
      </c>
      <c r="G2281" s="107" t="s">
        <v>36</v>
      </c>
      <c r="H2281" s="107" t="s">
        <v>542</v>
      </c>
      <c r="I2281" s="107" t="s">
        <v>26</v>
      </c>
      <c r="J2281" s="107" t="s">
        <v>725</v>
      </c>
      <c r="K2281" s="108">
        <v>1404.0429999999999</v>
      </c>
    </row>
    <row r="2282" spans="5:11" x14ac:dyDescent="0.25">
      <c r="E2282" s="109">
        <v>2010</v>
      </c>
      <c r="F2282" s="109" t="s">
        <v>262</v>
      </c>
      <c r="G2282" s="109" t="s">
        <v>46</v>
      </c>
      <c r="H2282" s="109" t="s">
        <v>540</v>
      </c>
      <c r="I2282" s="109" t="s">
        <v>47</v>
      </c>
      <c r="J2282" s="109" t="s">
        <v>1</v>
      </c>
      <c r="K2282" s="110">
        <v>463.56099999999998</v>
      </c>
    </row>
    <row r="2283" spans="5:11" x14ac:dyDescent="0.25">
      <c r="E2283" s="107">
        <v>2010</v>
      </c>
      <c r="F2283" s="107" t="s">
        <v>278</v>
      </c>
      <c r="G2283" s="107" t="s">
        <v>55</v>
      </c>
      <c r="H2283" s="107" t="s">
        <v>540</v>
      </c>
      <c r="I2283" s="107" t="s">
        <v>21</v>
      </c>
      <c r="J2283" s="107" t="s">
        <v>1</v>
      </c>
      <c r="K2283" s="108">
        <v>1076.4090000000001</v>
      </c>
    </row>
    <row r="2284" spans="5:11" x14ac:dyDescent="0.25">
      <c r="E2284" s="109">
        <v>2010</v>
      </c>
      <c r="F2284" s="109" t="s">
        <v>288</v>
      </c>
      <c r="G2284" s="109" t="s">
        <v>57</v>
      </c>
      <c r="H2284" s="109" t="s">
        <v>540</v>
      </c>
      <c r="I2284" s="109" t="s">
        <v>47</v>
      </c>
      <c r="J2284" s="109" t="s">
        <v>1</v>
      </c>
      <c r="K2284" s="110">
        <v>15217.344999999999</v>
      </c>
    </row>
    <row r="2285" spans="5:11" x14ac:dyDescent="0.25">
      <c r="E2285" s="107">
        <v>2011</v>
      </c>
      <c r="F2285" s="107" t="s">
        <v>187</v>
      </c>
      <c r="G2285" s="107" t="s">
        <v>8</v>
      </c>
      <c r="H2285" s="107" t="s">
        <v>544</v>
      </c>
      <c r="I2285" s="107" t="s">
        <v>9</v>
      </c>
      <c r="J2285" s="107" t="s">
        <v>1</v>
      </c>
      <c r="K2285" s="108">
        <v>2198.4070000000002</v>
      </c>
    </row>
    <row r="2286" spans="5:11" x14ac:dyDescent="0.25">
      <c r="E2286" s="109">
        <v>2011</v>
      </c>
      <c r="F2286" s="109" t="s">
        <v>187</v>
      </c>
      <c r="G2286" s="109" t="s">
        <v>8</v>
      </c>
      <c r="H2286" s="109" t="s">
        <v>544</v>
      </c>
      <c r="I2286" s="109" t="s">
        <v>9</v>
      </c>
      <c r="J2286" s="109" t="s">
        <v>554</v>
      </c>
      <c r="K2286" s="110">
        <v>1966.1780000000001</v>
      </c>
    </row>
    <row r="2287" spans="5:11" x14ac:dyDescent="0.25">
      <c r="E2287" s="107">
        <v>2011</v>
      </c>
      <c r="F2287" s="107" t="s">
        <v>187</v>
      </c>
      <c r="G2287" s="107" t="s">
        <v>8</v>
      </c>
      <c r="H2287" s="107" t="s">
        <v>544</v>
      </c>
      <c r="I2287" s="107" t="s">
        <v>9</v>
      </c>
      <c r="J2287" s="107" t="s">
        <v>725</v>
      </c>
      <c r="K2287" s="108">
        <v>2198.4070000000002</v>
      </c>
    </row>
    <row r="2288" spans="5:11" x14ac:dyDescent="0.25">
      <c r="E2288" s="109">
        <v>2011</v>
      </c>
      <c r="F2288" s="109" t="s">
        <v>190</v>
      </c>
      <c r="G2288" s="109" t="s">
        <v>11</v>
      </c>
      <c r="H2288" s="109" t="s">
        <v>12</v>
      </c>
      <c r="I2288" s="109" t="s">
        <v>12</v>
      </c>
      <c r="J2288" s="109" t="s">
        <v>554</v>
      </c>
      <c r="K2288" s="110">
        <v>8614.2309999999907</v>
      </c>
    </row>
    <row r="2289" spans="5:11" x14ac:dyDescent="0.25">
      <c r="E2289" s="107">
        <v>2011</v>
      </c>
      <c r="F2289" s="107" t="s">
        <v>192</v>
      </c>
      <c r="G2289" s="107" t="s">
        <v>14</v>
      </c>
      <c r="H2289" s="107" t="s">
        <v>540</v>
      </c>
      <c r="I2289" s="107" t="s">
        <v>925</v>
      </c>
      <c r="J2289" s="107" t="s">
        <v>1</v>
      </c>
      <c r="K2289" s="108">
        <v>318.58</v>
      </c>
    </row>
    <row r="2290" spans="5:11" x14ac:dyDescent="0.25">
      <c r="E2290" s="109">
        <v>2011</v>
      </c>
      <c r="F2290" s="109" t="s">
        <v>200</v>
      </c>
      <c r="G2290" s="109" t="s">
        <v>18</v>
      </c>
      <c r="H2290" s="109" t="s">
        <v>542</v>
      </c>
      <c r="I2290" s="109" t="s">
        <v>16</v>
      </c>
      <c r="J2290" s="109" t="s">
        <v>1</v>
      </c>
      <c r="K2290" s="110">
        <v>330.16199999999998</v>
      </c>
    </row>
    <row r="2291" spans="5:11" x14ac:dyDescent="0.25">
      <c r="E2291" s="107">
        <v>2011</v>
      </c>
      <c r="F2291" s="107" t="s">
        <v>204</v>
      </c>
      <c r="G2291" s="107" t="s">
        <v>205</v>
      </c>
      <c r="H2291" s="107" t="s">
        <v>544</v>
      </c>
      <c r="I2291" s="107" t="s">
        <v>9</v>
      </c>
      <c r="J2291" s="107" t="s">
        <v>1</v>
      </c>
      <c r="K2291" s="108">
        <v>1881.941</v>
      </c>
    </row>
    <row r="2292" spans="5:11" x14ac:dyDescent="0.25">
      <c r="E2292" s="109">
        <v>2011</v>
      </c>
      <c r="F2292" s="109" t="s">
        <v>197</v>
      </c>
      <c r="G2292" s="109" t="s">
        <v>198</v>
      </c>
      <c r="H2292" s="109" t="s">
        <v>544</v>
      </c>
      <c r="I2292" s="109" t="s">
        <v>17</v>
      </c>
      <c r="J2292" s="109" t="s">
        <v>1</v>
      </c>
      <c r="K2292" s="110">
        <v>1592.165</v>
      </c>
    </row>
    <row r="2293" spans="5:11" x14ac:dyDescent="0.25">
      <c r="E2293" s="107">
        <v>2011</v>
      </c>
      <c r="F2293" s="107" t="s">
        <v>197</v>
      </c>
      <c r="G2293" s="107" t="s">
        <v>198</v>
      </c>
      <c r="H2293" s="107" t="s">
        <v>544</v>
      </c>
      <c r="I2293" s="107" t="s">
        <v>17</v>
      </c>
      <c r="J2293" s="107" t="s">
        <v>725</v>
      </c>
      <c r="K2293" s="108">
        <v>1592.165</v>
      </c>
    </row>
    <row r="2294" spans="5:11" x14ac:dyDescent="0.25">
      <c r="E2294" s="109">
        <v>2011</v>
      </c>
      <c r="F2294" s="109" t="s">
        <v>213</v>
      </c>
      <c r="G2294" s="109" t="s">
        <v>25</v>
      </c>
      <c r="H2294" s="109" t="s">
        <v>542</v>
      </c>
      <c r="I2294" s="109" t="s">
        <v>26</v>
      </c>
      <c r="J2294" s="109" t="s">
        <v>1</v>
      </c>
      <c r="K2294" s="110">
        <v>133.02199999999999</v>
      </c>
    </row>
    <row r="2295" spans="5:11" x14ac:dyDescent="0.25">
      <c r="E2295" s="107">
        <v>2011</v>
      </c>
      <c r="F2295" s="107" t="s">
        <v>213</v>
      </c>
      <c r="G2295" s="107" t="s">
        <v>25</v>
      </c>
      <c r="H2295" s="107" t="s">
        <v>542</v>
      </c>
      <c r="I2295" s="107" t="s">
        <v>26</v>
      </c>
      <c r="J2295" s="107" t="s">
        <v>554</v>
      </c>
      <c r="K2295" s="108">
        <v>211.482</v>
      </c>
    </row>
    <row r="2296" spans="5:11" x14ac:dyDescent="0.25">
      <c r="E2296" s="109">
        <v>2011</v>
      </c>
      <c r="F2296" s="109" t="s">
        <v>213</v>
      </c>
      <c r="G2296" s="109" t="s">
        <v>25</v>
      </c>
      <c r="H2296" s="109" t="s">
        <v>542</v>
      </c>
      <c r="I2296" s="109" t="s">
        <v>26</v>
      </c>
      <c r="J2296" s="109" t="s">
        <v>725</v>
      </c>
      <c r="K2296" s="110">
        <v>133.02199999999999</v>
      </c>
    </row>
    <row r="2297" spans="5:11" x14ac:dyDescent="0.25">
      <c r="E2297" s="107">
        <v>2011</v>
      </c>
      <c r="F2297" s="107" t="s">
        <v>222</v>
      </c>
      <c r="G2297" s="107" t="s">
        <v>31</v>
      </c>
      <c r="H2297" s="107" t="s">
        <v>544</v>
      </c>
      <c r="I2297" s="107" t="s">
        <v>17</v>
      </c>
      <c r="J2297" s="107" t="s">
        <v>725</v>
      </c>
      <c r="K2297" s="108">
        <v>6059.9390000000003</v>
      </c>
    </row>
    <row r="2298" spans="5:11" x14ac:dyDescent="0.25">
      <c r="E2298" s="109">
        <v>2011</v>
      </c>
      <c r="F2298" s="109" t="s">
        <v>236</v>
      </c>
      <c r="G2298" s="109" t="s">
        <v>36</v>
      </c>
      <c r="H2298" s="109" t="s">
        <v>542</v>
      </c>
      <c r="I2298" s="109" t="s">
        <v>26</v>
      </c>
      <c r="J2298" s="109" t="s">
        <v>1</v>
      </c>
      <c r="K2298" s="110">
        <v>1503.1189999999999</v>
      </c>
    </row>
    <row r="2299" spans="5:11" x14ac:dyDescent="0.25">
      <c r="E2299" s="107">
        <v>2011</v>
      </c>
      <c r="F2299" s="107" t="s">
        <v>236</v>
      </c>
      <c r="G2299" s="107" t="s">
        <v>36</v>
      </c>
      <c r="H2299" s="107" t="s">
        <v>542</v>
      </c>
      <c r="I2299" s="107" t="s">
        <v>26</v>
      </c>
      <c r="J2299" s="107" t="s">
        <v>554</v>
      </c>
      <c r="K2299" s="108">
        <v>1503.1189999999999</v>
      </c>
    </row>
    <row r="2300" spans="5:11" x14ac:dyDescent="0.25">
      <c r="E2300" s="109">
        <v>2011</v>
      </c>
      <c r="F2300" s="109" t="s">
        <v>234</v>
      </c>
      <c r="G2300" s="109" t="s">
        <v>35</v>
      </c>
      <c r="H2300" s="109" t="s">
        <v>540</v>
      </c>
      <c r="I2300" s="109" t="s">
        <v>27</v>
      </c>
      <c r="J2300" s="109" t="s">
        <v>725</v>
      </c>
      <c r="K2300" s="110">
        <v>2139.0439999999999</v>
      </c>
    </row>
    <row r="2301" spans="5:11" x14ac:dyDescent="0.25">
      <c r="E2301" s="107">
        <v>2011</v>
      </c>
      <c r="F2301" s="107" t="s">
        <v>247</v>
      </c>
      <c r="G2301" s="107" t="s">
        <v>40</v>
      </c>
      <c r="H2301" s="107" t="s">
        <v>540</v>
      </c>
      <c r="I2301" s="107" t="s">
        <v>27</v>
      </c>
      <c r="J2301" s="107" t="s">
        <v>554</v>
      </c>
      <c r="K2301" s="108">
        <v>24805.324000000001</v>
      </c>
    </row>
    <row r="2302" spans="5:11" x14ac:dyDescent="0.25">
      <c r="E2302" s="109">
        <v>2011</v>
      </c>
      <c r="F2302" s="109" t="s">
        <v>247</v>
      </c>
      <c r="G2302" s="109" t="s">
        <v>40</v>
      </c>
      <c r="H2302" s="109" t="s">
        <v>540</v>
      </c>
      <c r="I2302" s="109" t="s">
        <v>27</v>
      </c>
      <c r="J2302" s="109" t="s">
        <v>725</v>
      </c>
      <c r="K2302" s="110">
        <v>7854.9579999999896</v>
      </c>
    </row>
    <row r="2303" spans="5:11" x14ac:dyDescent="0.25">
      <c r="E2303" s="107">
        <v>2011</v>
      </c>
      <c r="F2303" s="107" t="s">
        <v>252</v>
      </c>
      <c r="G2303" s="107" t="s">
        <v>41</v>
      </c>
      <c r="H2303" s="107" t="s">
        <v>540</v>
      </c>
      <c r="I2303" s="107" t="s">
        <v>21</v>
      </c>
      <c r="J2303" s="107" t="s">
        <v>725</v>
      </c>
      <c r="K2303" s="108">
        <v>7988.0480000000998</v>
      </c>
    </row>
    <row r="2304" spans="5:11" x14ac:dyDescent="0.25">
      <c r="E2304" s="109">
        <v>2011</v>
      </c>
      <c r="F2304" s="109" t="s">
        <v>260</v>
      </c>
      <c r="G2304" s="109" t="s">
        <v>45</v>
      </c>
      <c r="H2304" s="109" t="s">
        <v>542</v>
      </c>
      <c r="I2304" s="109" t="s">
        <v>26</v>
      </c>
      <c r="J2304" s="109" t="s">
        <v>554</v>
      </c>
      <c r="K2304" s="110">
        <v>32228.702000000001</v>
      </c>
    </row>
    <row r="2305" spans="5:11" x14ac:dyDescent="0.25">
      <c r="E2305" s="107">
        <v>2011</v>
      </c>
      <c r="F2305" s="107" t="s">
        <v>264</v>
      </c>
      <c r="G2305" s="107" t="s">
        <v>48</v>
      </c>
      <c r="H2305" s="107" t="s">
        <v>542</v>
      </c>
      <c r="I2305" s="107" t="s">
        <v>16</v>
      </c>
      <c r="J2305" s="107" t="s">
        <v>1</v>
      </c>
      <c r="K2305" s="108">
        <v>880.59699999999998</v>
      </c>
    </row>
    <row r="2306" spans="5:11" x14ac:dyDescent="0.25">
      <c r="E2306" s="109">
        <v>2011</v>
      </c>
      <c r="F2306" s="109" t="s">
        <v>270</v>
      </c>
      <c r="G2306" s="109" t="s">
        <v>51</v>
      </c>
      <c r="H2306" s="109" t="s">
        <v>540</v>
      </c>
      <c r="I2306" s="109" t="s">
        <v>30</v>
      </c>
      <c r="J2306" s="109" t="s">
        <v>1</v>
      </c>
      <c r="K2306" s="110">
        <v>1583.2929999999999</v>
      </c>
    </row>
    <row r="2307" spans="5:11" x14ac:dyDescent="0.25">
      <c r="E2307" s="107">
        <v>2011</v>
      </c>
      <c r="F2307" s="107" t="s">
        <v>293</v>
      </c>
      <c r="G2307" s="107" t="s">
        <v>58</v>
      </c>
      <c r="H2307" s="107" t="s">
        <v>544</v>
      </c>
      <c r="I2307" s="107" t="s">
        <v>9</v>
      </c>
      <c r="J2307" s="107" t="s">
        <v>1</v>
      </c>
      <c r="K2307" s="108">
        <v>747.50599999999997</v>
      </c>
    </row>
    <row r="2308" spans="5:11" x14ac:dyDescent="0.25">
      <c r="E2308" s="109">
        <v>2011</v>
      </c>
      <c r="F2308" s="109" t="s">
        <v>293</v>
      </c>
      <c r="G2308" s="109" t="s">
        <v>58</v>
      </c>
      <c r="H2308" s="109" t="s">
        <v>544</v>
      </c>
      <c r="I2308" s="109" t="s">
        <v>9</v>
      </c>
      <c r="J2308" s="109" t="s">
        <v>554</v>
      </c>
      <c r="K2308" s="110">
        <v>747.50599999999997</v>
      </c>
    </row>
    <row r="2309" spans="5:11" x14ac:dyDescent="0.25">
      <c r="E2309" s="107">
        <v>2012</v>
      </c>
      <c r="F2309" s="107" t="s">
        <v>187</v>
      </c>
      <c r="G2309" s="107" t="s">
        <v>8</v>
      </c>
      <c r="H2309" s="107" t="s">
        <v>544</v>
      </c>
      <c r="I2309" s="107" t="s">
        <v>9</v>
      </c>
      <c r="J2309" s="107" t="s">
        <v>725</v>
      </c>
      <c r="K2309" s="108">
        <v>2409.1469999999999</v>
      </c>
    </row>
    <row r="2310" spans="5:11" x14ac:dyDescent="0.25">
      <c r="E2310" s="109">
        <v>2012</v>
      </c>
      <c r="F2310" s="109" t="s">
        <v>190</v>
      </c>
      <c r="G2310" s="109" t="s">
        <v>11</v>
      </c>
      <c r="H2310" s="109" t="s">
        <v>12</v>
      </c>
      <c r="I2310" s="109" t="s">
        <v>12</v>
      </c>
      <c r="J2310" s="109" t="s">
        <v>554</v>
      </c>
      <c r="K2310" s="110">
        <v>9730.5440000000199</v>
      </c>
    </row>
    <row r="2311" spans="5:11" x14ac:dyDescent="0.25">
      <c r="E2311" s="107">
        <v>2010</v>
      </c>
      <c r="F2311" s="107" t="s">
        <v>224</v>
      </c>
      <c r="G2311" s="107" t="s">
        <v>32</v>
      </c>
      <c r="H2311" s="107" t="s">
        <v>540</v>
      </c>
      <c r="I2311" s="107" t="s">
        <v>33</v>
      </c>
      <c r="J2311" s="107" t="s">
        <v>554</v>
      </c>
      <c r="K2311" s="108">
        <v>1442.4839999999999</v>
      </c>
    </row>
    <row r="2312" spans="5:11" x14ac:dyDescent="0.25">
      <c r="E2312" s="109">
        <v>2010</v>
      </c>
      <c r="F2312" s="109" t="s">
        <v>222</v>
      </c>
      <c r="G2312" s="109" t="s">
        <v>31</v>
      </c>
      <c r="H2312" s="109" t="s">
        <v>544</v>
      </c>
      <c r="I2312" s="109" t="s">
        <v>17</v>
      </c>
      <c r="J2312" s="109" t="s">
        <v>725</v>
      </c>
      <c r="K2312" s="110">
        <v>5846.0010000000002</v>
      </c>
    </row>
    <row r="2313" spans="5:11" x14ac:dyDescent="0.25">
      <c r="E2313" s="107">
        <v>2010</v>
      </c>
      <c r="F2313" s="107" t="s">
        <v>241</v>
      </c>
      <c r="G2313" s="107" t="s">
        <v>37</v>
      </c>
      <c r="H2313" s="107" t="s">
        <v>540</v>
      </c>
      <c r="I2313" s="107" t="s">
        <v>24</v>
      </c>
      <c r="J2313" s="107" t="s">
        <v>554</v>
      </c>
      <c r="K2313" s="108">
        <v>1465.297</v>
      </c>
    </row>
    <row r="2314" spans="5:11" x14ac:dyDescent="0.25">
      <c r="E2314" s="109">
        <v>2010</v>
      </c>
      <c r="F2314" s="109" t="s">
        <v>245</v>
      </c>
      <c r="G2314" s="109" t="s">
        <v>39</v>
      </c>
      <c r="H2314" s="109" t="s">
        <v>12</v>
      </c>
      <c r="I2314" s="109" t="s">
        <v>12</v>
      </c>
      <c r="J2314" s="109" t="s">
        <v>725</v>
      </c>
      <c r="K2314" s="110">
        <v>2194.4720000000002</v>
      </c>
    </row>
    <row r="2315" spans="5:11" x14ac:dyDescent="0.25">
      <c r="E2315" s="107">
        <v>2010</v>
      </c>
      <c r="F2315" s="107" t="s">
        <v>254</v>
      </c>
      <c r="G2315" s="107" t="s">
        <v>42</v>
      </c>
      <c r="H2315" s="107" t="s">
        <v>12</v>
      </c>
      <c r="I2315" s="107" t="s">
        <v>12</v>
      </c>
      <c r="J2315" s="107" t="s">
        <v>1</v>
      </c>
      <c r="K2315" s="108">
        <v>1695.519</v>
      </c>
    </row>
    <row r="2316" spans="5:11" x14ac:dyDescent="0.25">
      <c r="E2316" s="109">
        <v>2010</v>
      </c>
      <c r="F2316" s="109" t="s">
        <v>260</v>
      </c>
      <c r="G2316" s="109" t="s">
        <v>45</v>
      </c>
      <c r="H2316" s="109" t="s">
        <v>542</v>
      </c>
      <c r="I2316" s="109" t="s">
        <v>26</v>
      </c>
      <c r="J2316" s="109" t="s">
        <v>725</v>
      </c>
      <c r="K2316" s="110">
        <v>14839.819</v>
      </c>
    </row>
    <row r="2317" spans="5:11" x14ac:dyDescent="0.25">
      <c r="E2317" s="107">
        <v>2010</v>
      </c>
      <c r="F2317" s="107" t="s">
        <v>299</v>
      </c>
      <c r="G2317" s="107" t="s">
        <v>300</v>
      </c>
      <c r="H2317" s="107" t="s">
        <v>540</v>
      </c>
      <c r="I2317" s="107" t="s">
        <v>60</v>
      </c>
      <c r="J2317" s="107" t="s">
        <v>554</v>
      </c>
      <c r="K2317" s="108">
        <v>12280.366</v>
      </c>
    </row>
    <row r="2318" spans="5:11" x14ac:dyDescent="0.25">
      <c r="E2318" s="109">
        <v>2010</v>
      </c>
      <c r="F2318" s="109" t="s">
        <v>262</v>
      </c>
      <c r="G2318" s="109" t="s">
        <v>46</v>
      </c>
      <c r="H2318" s="109" t="s">
        <v>540</v>
      </c>
      <c r="I2318" s="109" t="s">
        <v>47</v>
      </c>
      <c r="J2318" s="109" t="s">
        <v>554</v>
      </c>
      <c r="K2318" s="110">
        <v>463.56099999999998</v>
      </c>
    </row>
    <row r="2319" spans="5:11" x14ac:dyDescent="0.25">
      <c r="E2319" s="107">
        <v>2010</v>
      </c>
      <c r="F2319" s="107" t="s">
        <v>268</v>
      </c>
      <c r="G2319" s="107" t="s">
        <v>50</v>
      </c>
      <c r="H2319" s="107" t="s">
        <v>544</v>
      </c>
      <c r="I2319" s="107" t="s">
        <v>9</v>
      </c>
      <c r="J2319" s="107" t="s">
        <v>1</v>
      </c>
      <c r="K2319" s="108">
        <v>538.73500000000001</v>
      </c>
    </row>
    <row r="2320" spans="5:11" x14ac:dyDescent="0.25">
      <c r="E2320" s="109">
        <v>2010</v>
      </c>
      <c r="F2320" s="109" t="s">
        <v>276</v>
      </c>
      <c r="G2320" s="109" t="s">
        <v>54</v>
      </c>
      <c r="H2320" s="109" t="s">
        <v>540</v>
      </c>
      <c r="I2320" s="109" t="s">
        <v>47</v>
      </c>
      <c r="J2320" s="109" t="s">
        <v>554</v>
      </c>
      <c r="K2320" s="110">
        <v>2365.9059999999999</v>
      </c>
    </row>
    <row r="2321" spans="5:11" x14ac:dyDescent="0.25">
      <c r="E2321" s="107">
        <v>2010</v>
      </c>
      <c r="F2321" s="107" t="s">
        <v>274</v>
      </c>
      <c r="G2321" s="107" t="s">
        <v>53</v>
      </c>
      <c r="H2321" s="107" t="s">
        <v>542</v>
      </c>
      <c r="I2321" s="107" t="s">
        <v>16</v>
      </c>
      <c r="J2321" s="107" t="s">
        <v>1</v>
      </c>
      <c r="K2321" s="108">
        <v>8554</v>
      </c>
    </row>
    <row r="2322" spans="5:11" x14ac:dyDescent="0.25">
      <c r="E2322" s="109">
        <v>2010</v>
      </c>
      <c r="F2322" s="109" t="s">
        <v>278</v>
      </c>
      <c r="G2322" s="109" t="s">
        <v>55</v>
      </c>
      <c r="H2322" s="109" t="s">
        <v>540</v>
      </c>
      <c r="I2322" s="109" t="s">
        <v>21</v>
      </c>
      <c r="J2322" s="109" t="s">
        <v>725</v>
      </c>
      <c r="K2322" s="110">
        <v>662.09299999999996</v>
      </c>
    </row>
    <row r="2323" spans="5:11" x14ac:dyDescent="0.25">
      <c r="E2323" s="107">
        <v>2010</v>
      </c>
      <c r="F2323" s="107" t="s">
        <v>286</v>
      </c>
      <c r="G2323" s="107" t="s">
        <v>56</v>
      </c>
      <c r="H2323" s="107" t="s">
        <v>540</v>
      </c>
      <c r="I2323" s="107" t="s">
        <v>47</v>
      </c>
      <c r="J2323" s="107" t="s">
        <v>1</v>
      </c>
      <c r="K2323" s="108">
        <v>166.29499999999999</v>
      </c>
    </row>
    <row r="2324" spans="5:11" x14ac:dyDescent="0.25">
      <c r="E2324" s="109">
        <v>2010</v>
      </c>
      <c r="F2324" s="109" t="s">
        <v>286</v>
      </c>
      <c r="G2324" s="109" t="s">
        <v>56</v>
      </c>
      <c r="H2324" s="109" t="s">
        <v>540</v>
      </c>
      <c r="I2324" s="109" t="s">
        <v>47</v>
      </c>
      <c r="J2324" s="109" t="s">
        <v>1</v>
      </c>
      <c r="K2324" s="110">
        <v>1685.172</v>
      </c>
    </row>
    <row r="2325" spans="5:11" x14ac:dyDescent="0.25">
      <c r="E2325" s="107">
        <v>2010</v>
      </c>
      <c r="F2325" s="107" t="s">
        <v>290</v>
      </c>
      <c r="G2325" s="107" t="s">
        <v>291</v>
      </c>
      <c r="H2325" s="107" t="s">
        <v>544</v>
      </c>
      <c r="I2325" s="107" t="s">
        <v>17</v>
      </c>
      <c r="J2325" s="107" t="s">
        <v>554</v>
      </c>
      <c r="K2325" s="108">
        <v>552.72400000000005</v>
      </c>
    </row>
    <row r="2326" spans="5:11" x14ac:dyDescent="0.25">
      <c r="E2326" s="109">
        <v>2010</v>
      </c>
      <c r="F2326" s="109" t="s">
        <v>290</v>
      </c>
      <c r="G2326" s="109" t="s">
        <v>291</v>
      </c>
      <c r="H2326" s="109" t="s">
        <v>544</v>
      </c>
      <c r="I2326" s="109" t="s">
        <v>17</v>
      </c>
      <c r="J2326" s="109" t="s">
        <v>725</v>
      </c>
      <c r="K2326" s="110">
        <v>464.67599999999999</v>
      </c>
    </row>
    <row r="2327" spans="5:11" x14ac:dyDescent="0.25">
      <c r="E2327" s="107">
        <v>2010</v>
      </c>
      <c r="F2327" s="107" t="s">
        <v>297</v>
      </c>
      <c r="G2327" s="107" t="s">
        <v>61</v>
      </c>
      <c r="H2327" s="107" t="s">
        <v>542</v>
      </c>
      <c r="I2327" s="107" t="s">
        <v>16</v>
      </c>
      <c r="J2327" s="107" t="s">
        <v>554</v>
      </c>
      <c r="K2327" s="108">
        <v>463</v>
      </c>
    </row>
    <row r="2328" spans="5:11" x14ac:dyDescent="0.25">
      <c r="E2328" s="109">
        <v>2010</v>
      </c>
      <c r="F2328" s="109" t="s">
        <v>304</v>
      </c>
      <c r="G2328" s="109" t="s">
        <v>63</v>
      </c>
      <c r="H2328" s="109" t="s">
        <v>12</v>
      </c>
      <c r="I2328" s="109" t="s">
        <v>12</v>
      </c>
      <c r="J2328" s="109" t="s">
        <v>1</v>
      </c>
      <c r="K2328" s="110">
        <v>990.154</v>
      </c>
    </row>
    <row r="2329" spans="5:11" x14ac:dyDescent="0.25">
      <c r="E2329" s="107">
        <v>2011</v>
      </c>
      <c r="F2329" s="107" t="s">
        <v>190</v>
      </c>
      <c r="G2329" s="107" t="s">
        <v>11</v>
      </c>
      <c r="H2329" s="107" t="s">
        <v>12</v>
      </c>
      <c r="I2329" s="107" t="s">
        <v>12</v>
      </c>
      <c r="J2329" s="107" t="s">
        <v>1</v>
      </c>
      <c r="K2329" s="108">
        <v>4947.0420000000004</v>
      </c>
    </row>
    <row r="2330" spans="5:11" x14ac:dyDescent="0.25">
      <c r="E2330" s="109">
        <v>2011</v>
      </c>
      <c r="F2330" s="109" t="s">
        <v>190</v>
      </c>
      <c r="G2330" s="109" t="s">
        <v>11</v>
      </c>
      <c r="H2330" s="109" t="s">
        <v>12</v>
      </c>
      <c r="I2330" s="109" t="s">
        <v>12</v>
      </c>
      <c r="J2330" s="109" t="s">
        <v>1</v>
      </c>
      <c r="K2330" s="110">
        <v>8614.2309999999998</v>
      </c>
    </row>
    <row r="2331" spans="5:11" x14ac:dyDescent="0.25">
      <c r="E2331" s="107">
        <v>2011</v>
      </c>
      <c r="F2331" s="107" t="s">
        <v>192</v>
      </c>
      <c r="G2331" s="107" t="s">
        <v>14</v>
      </c>
      <c r="H2331" s="107" t="s">
        <v>540</v>
      </c>
      <c r="I2331" s="107" t="s">
        <v>925</v>
      </c>
      <c r="J2331" s="107" t="s">
        <v>725</v>
      </c>
      <c r="K2331" s="108">
        <v>318.58</v>
      </c>
    </row>
    <row r="2332" spans="5:11" x14ac:dyDescent="0.25">
      <c r="E2332" s="109">
        <v>2011</v>
      </c>
      <c r="F2332" s="109" t="s">
        <v>195</v>
      </c>
      <c r="G2332" s="109" t="s">
        <v>15</v>
      </c>
      <c r="H2332" s="109" t="s">
        <v>540</v>
      </c>
      <c r="I2332" s="109" t="s">
        <v>16</v>
      </c>
      <c r="J2332" s="109" t="s">
        <v>1</v>
      </c>
      <c r="K2332" s="110">
        <v>7034.6949999999997</v>
      </c>
    </row>
    <row r="2333" spans="5:11" x14ac:dyDescent="0.25">
      <c r="E2333" s="107">
        <v>2011</v>
      </c>
      <c r="F2333" s="107" t="s">
        <v>197</v>
      </c>
      <c r="G2333" s="107" t="s">
        <v>198</v>
      </c>
      <c r="H2333" s="107" t="s">
        <v>544</v>
      </c>
      <c r="I2333" s="107" t="s">
        <v>17</v>
      </c>
      <c r="J2333" s="107" t="s">
        <v>554</v>
      </c>
      <c r="K2333" s="108">
        <v>1340.2819999999999</v>
      </c>
    </row>
    <row r="2334" spans="5:11" x14ac:dyDescent="0.25">
      <c r="E2334" s="109">
        <v>2011</v>
      </c>
      <c r="F2334" s="109" t="s">
        <v>207</v>
      </c>
      <c r="G2334" s="109" t="s">
        <v>20</v>
      </c>
      <c r="H2334" s="109" t="s">
        <v>540</v>
      </c>
      <c r="I2334" s="109" t="s">
        <v>21</v>
      </c>
      <c r="J2334" s="109" t="s">
        <v>1</v>
      </c>
      <c r="K2334" s="110">
        <v>9681.2389999999996</v>
      </c>
    </row>
    <row r="2335" spans="5:11" x14ac:dyDescent="0.25">
      <c r="E2335" s="107">
        <v>2011</v>
      </c>
      <c r="F2335" s="107" t="s">
        <v>207</v>
      </c>
      <c r="G2335" s="107" t="s">
        <v>20</v>
      </c>
      <c r="H2335" s="107" t="s">
        <v>540</v>
      </c>
      <c r="I2335" s="107" t="s">
        <v>21</v>
      </c>
      <c r="J2335" s="107" t="s">
        <v>725</v>
      </c>
      <c r="K2335" s="108">
        <v>9681.2389999999996</v>
      </c>
    </row>
    <row r="2336" spans="5:11" x14ac:dyDescent="0.25">
      <c r="E2336" s="109">
        <v>2011</v>
      </c>
      <c r="F2336" s="109" t="s">
        <v>220</v>
      </c>
      <c r="G2336" s="109" t="s">
        <v>29</v>
      </c>
      <c r="H2336" s="109" t="s">
        <v>540</v>
      </c>
      <c r="I2336" s="109" t="s">
        <v>30</v>
      </c>
      <c r="J2336" s="109" t="s">
        <v>725</v>
      </c>
      <c r="K2336" s="110">
        <v>652.87800000000004</v>
      </c>
    </row>
    <row r="2337" spans="5:11" x14ac:dyDescent="0.25">
      <c r="E2337" s="107">
        <v>2011</v>
      </c>
      <c r="F2337" s="107" t="s">
        <v>211</v>
      </c>
      <c r="G2337" s="107" t="s">
        <v>23</v>
      </c>
      <c r="H2337" s="107" t="s">
        <v>540</v>
      </c>
      <c r="I2337" s="107" t="s">
        <v>24</v>
      </c>
      <c r="J2337" s="107" t="s">
        <v>725</v>
      </c>
      <c r="K2337" s="108">
        <v>9897.9560000004403</v>
      </c>
    </row>
    <row r="2338" spans="5:11" x14ac:dyDescent="0.25">
      <c r="E2338" s="109">
        <v>2011</v>
      </c>
      <c r="F2338" s="109" t="s">
        <v>224</v>
      </c>
      <c r="G2338" s="109" t="s">
        <v>32</v>
      </c>
      <c r="H2338" s="109" t="s">
        <v>540</v>
      </c>
      <c r="I2338" s="109" t="s">
        <v>33</v>
      </c>
      <c r="J2338" s="109" t="s">
        <v>1</v>
      </c>
      <c r="K2338" s="110">
        <v>492.52699999999999</v>
      </c>
    </row>
    <row r="2339" spans="5:11" x14ac:dyDescent="0.25">
      <c r="E2339" s="107">
        <v>2011</v>
      </c>
      <c r="F2339" s="107" t="s">
        <v>224</v>
      </c>
      <c r="G2339" s="107" t="s">
        <v>32</v>
      </c>
      <c r="H2339" s="107" t="s">
        <v>540</v>
      </c>
      <c r="I2339" s="107" t="s">
        <v>33</v>
      </c>
      <c r="J2339" s="107" t="s">
        <v>1</v>
      </c>
      <c r="K2339" s="108">
        <v>1355.029</v>
      </c>
    </row>
    <row r="2340" spans="5:11" x14ac:dyDescent="0.25">
      <c r="E2340" s="109">
        <v>2011</v>
      </c>
      <c r="F2340" s="109" t="s">
        <v>234</v>
      </c>
      <c r="G2340" s="109" t="s">
        <v>35</v>
      </c>
      <c r="H2340" s="109" t="s">
        <v>540</v>
      </c>
      <c r="I2340" s="109" t="s">
        <v>27</v>
      </c>
      <c r="J2340" s="109" t="s">
        <v>1</v>
      </c>
      <c r="K2340" s="110">
        <v>2151.5920000000001</v>
      </c>
    </row>
    <row r="2341" spans="5:11" x14ac:dyDescent="0.25">
      <c r="E2341" s="107">
        <v>2011</v>
      </c>
      <c r="F2341" s="107" t="s">
        <v>234</v>
      </c>
      <c r="G2341" s="107" t="s">
        <v>35</v>
      </c>
      <c r="H2341" s="107" t="s">
        <v>540</v>
      </c>
      <c r="I2341" s="107" t="s">
        <v>27</v>
      </c>
      <c r="J2341" s="107" t="s">
        <v>554</v>
      </c>
      <c r="K2341" s="108">
        <v>2151.5920000000001</v>
      </c>
    </row>
    <row r="2342" spans="5:11" x14ac:dyDescent="0.25">
      <c r="E2342" s="109">
        <v>2011</v>
      </c>
      <c r="F2342" s="109" t="s">
        <v>241</v>
      </c>
      <c r="G2342" s="109" t="s">
        <v>37</v>
      </c>
      <c r="H2342" s="109" t="s">
        <v>540</v>
      </c>
      <c r="I2342" s="109" t="s">
        <v>24</v>
      </c>
      <c r="J2342" s="109" t="s">
        <v>554</v>
      </c>
      <c r="K2342" s="110">
        <v>1434.1020000000001</v>
      </c>
    </row>
    <row r="2343" spans="5:11" x14ac:dyDescent="0.25">
      <c r="E2343" s="107">
        <v>2011</v>
      </c>
      <c r="F2343" s="107" t="s">
        <v>243</v>
      </c>
      <c r="G2343" s="107" t="s">
        <v>38</v>
      </c>
      <c r="H2343" s="107" t="s">
        <v>12</v>
      </c>
      <c r="I2343" s="107" t="s">
        <v>12</v>
      </c>
      <c r="J2343" s="107" t="s">
        <v>554</v>
      </c>
      <c r="K2343" s="108">
        <v>614.87699999999995</v>
      </c>
    </row>
    <row r="2344" spans="5:11" x14ac:dyDescent="0.25">
      <c r="E2344" s="109">
        <v>2011</v>
      </c>
      <c r="F2344" s="109" t="s">
        <v>245</v>
      </c>
      <c r="G2344" s="109" t="s">
        <v>39</v>
      </c>
      <c r="H2344" s="109" t="s">
        <v>12</v>
      </c>
      <c r="I2344" s="109" t="s">
        <v>12</v>
      </c>
      <c r="J2344" s="109" t="s">
        <v>1</v>
      </c>
      <c r="K2344" s="110">
        <v>2089.1849999999999</v>
      </c>
    </row>
    <row r="2345" spans="5:11" x14ac:dyDescent="0.25">
      <c r="E2345" s="107">
        <v>2011</v>
      </c>
      <c r="F2345" s="107" t="s">
        <v>268</v>
      </c>
      <c r="G2345" s="107" t="s">
        <v>50</v>
      </c>
      <c r="H2345" s="107" t="s">
        <v>544</v>
      </c>
      <c r="I2345" s="107" t="s">
        <v>9</v>
      </c>
      <c r="J2345" s="107" t="s">
        <v>725</v>
      </c>
      <c r="K2345" s="108">
        <v>513.18799999999999</v>
      </c>
    </row>
    <row r="2346" spans="5:11" x14ac:dyDescent="0.25">
      <c r="E2346" s="109">
        <v>2011</v>
      </c>
      <c r="F2346" s="109" t="s">
        <v>276</v>
      </c>
      <c r="G2346" s="109" t="s">
        <v>54</v>
      </c>
      <c r="H2346" s="109" t="s">
        <v>540</v>
      </c>
      <c r="I2346" s="109" t="s">
        <v>47</v>
      </c>
      <c r="J2346" s="109" t="s">
        <v>1</v>
      </c>
      <c r="K2346" s="110">
        <v>1353.17</v>
      </c>
    </row>
    <row r="2347" spans="5:11" x14ac:dyDescent="0.25">
      <c r="E2347" s="107">
        <v>2011</v>
      </c>
      <c r="F2347" s="107" t="s">
        <v>276</v>
      </c>
      <c r="G2347" s="107" t="s">
        <v>54</v>
      </c>
      <c r="H2347" s="107" t="s">
        <v>540</v>
      </c>
      <c r="I2347" s="107" t="s">
        <v>47</v>
      </c>
      <c r="J2347" s="107" t="s">
        <v>554</v>
      </c>
      <c r="K2347" s="108">
        <v>2418.8890000000001</v>
      </c>
    </row>
    <row r="2348" spans="5:11" x14ac:dyDescent="0.25">
      <c r="E2348" s="109">
        <v>2011</v>
      </c>
      <c r="F2348" s="109" t="s">
        <v>272</v>
      </c>
      <c r="G2348" s="109" t="s">
        <v>52</v>
      </c>
      <c r="H2348" s="109" t="s">
        <v>540</v>
      </c>
      <c r="I2348" s="109" t="s">
        <v>30</v>
      </c>
      <c r="J2348" s="109" t="s">
        <v>725</v>
      </c>
      <c r="K2348" s="110">
        <v>426.77300000000002</v>
      </c>
    </row>
    <row r="2349" spans="5:11" x14ac:dyDescent="0.25">
      <c r="E2349" s="107">
        <v>2011</v>
      </c>
      <c r="F2349" s="107" t="s">
        <v>274</v>
      </c>
      <c r="G2349" s="107" t="s">
        <v>53</v>
      </c>
      <c r="H2349" s="107" t="s">
        <v>542</v>
      </c>
      <c r="I2349" s="107" t="s">
        <v>16</v>
      </c>
      <c r="J2349" s="107" t="s">
        <v>1</v>
      </c>
      <c r="K2349" s="108">
        <v>6505</v>
      </c>
    </row>
    <row r="2350" spans="5:11" x14ac:dyDescent="0.25">
      <c r="E2350" s="109">
        <v>2011</v>
      </c>
      <c r="F2350" s="109" t="s">
        <v>278</v>
      </c>
      <c r="G2350" s="109" t="s">
        <v>55</v>
      </c>
      <c r="H2350" s="109" t="s">
        <v>540</v>
      </c>
      <c r="I2350" s="109" t="s">
        <v>21</v>
      </c>
      <c r="J2350" s="109" t="s">
        <v>1</v>
      </c>
      <c r="K2350" s="110">
        <v>406.94900000000001</v>
      </c>
    </row>
    <row r="2351" spans="5:11" x14ac:dyDescent="0.25">
      <c r="E2351" s="107">
        <v>2011</v>
      </c>
      <c r="F2351" s="107" t="s">
        <v>278</v>
      </c>
      <c r="G2351" s="107" t="s">
        <v>55</v>
      </c>
      <c r="H2351" s="107" t="s">
        <v>540</v>
      </c>
      <c r="I2351" s="107" t="s">
        <v>21</v>
      </c>
      <c r="J2351" s="107" t="s">
        <v>554</v>
      </c>
      <c r="K2351" s="108">
        <v>737.53499999999997</v>
      </c>
    </row>
    <row r="2352" spans="5:11" x14ac:dyDescent="0.25">
      <c r="E2352" s="109">
        <v>2011</v>
      </c>
      <c r="F2352" s="109" t="s">
        <v>288</v>
      </c>
      <c r="G2352" s="109" t="s">
        <v>57</v>
      </c>
      <c r="H2352" s="109" t="s">
        <v>540</v>
      </c>
      <c r="I2352" s="109" t="s">
        <v>47</v>
      </c>
      <c r="J2352" s="109" t="s">
        <v>1</v>
      </c>
      <c r="K2352" s="110">
        <v>23383.351999999999</v>
      </c>
    </row>
    <row r="2353" spans="5:11" x14ac:dyDescent="0.25">
      <c r="E2353" s="107">
        <v>2011</v>
      </c>
      <c r="F2353" s="107" t="s">
        <v>288</v>
      </c>
      <c r="G2353" s="107" t="s">
        <v>57</v>
      </c>
      <c r="H2353" s="107" t="s">
        <v>540</v>
      </c>
      <c r="I2353" s="107" t="s">
        <v>47</v>
      </c>
      <c r="J2353" s="107" t="s">
        <v>554</v>
      </c>
      <c r="K2353" s="108">
        <v>23383.351999999999</v>
      </c>
    </row>
    <row r="2354" spans="5:11" x14ac:dyDescent="0.25">
      <c r="E2354" s="109">
        <v>2011</v>
      </c>
      <c r="F2354" s="109" t="s">
        <v>288</v>
      </c>
      <c r="G2354" s="109" t="s">
        <v>57</v>
      </c>
      <c r="H2354" s="109" t="s">
        <v>540</v>
      </c>
      <c r="I2354" s="109" t="s">
        <v>47</v>
      </c>
      <c r="J2354" s="109" t="s">
        <v>725</v>
      </c>
      <c r="K2354" s="110">
        <v>14495.127</v>
      </c>
    </row>
    <row r="2355" spans="5:11" x14ac:dyDescent="0.25">
      <c r="E2355" s="107">
        <v>2011</v>
      </c>
      <c r="F2355" s="107" t="s">
        <v>290</v>
      </c>
      <c r="G2355" s="107" t="s">
        <v>291</v>
      </c>
      <c r="H2355" s="107" t="s">
        <v>544</v>
      </c>
      <c r="I2355" s="107" t="s">
        <v>17</v>
      </c>
      <c r="J2355" s="107" t="s">
        <v>1</v>
      </c>
      <c r="K2355" s="108">
        <v>442.286</v>
      </c>
    </row>
    <row r="2356" spans="5:11" x14ac:dyDescent="0.25">
      <c r="E2356" s="109">
        <v>2011</v>
      </c>
      <c r="F2356" s="109" t="s">
        <v>290</v>
      </c>
      <c r="G2356" s="109" t="s">
        <v>291</v>
      </c>
      <c r="H2356" s="109" t="s">
        <v>544</v>
      </c>
      <c r="I2356" s="109" t="s">
        <v>17</v>
      </c>
      <c r="J2356" s="109" t="s">
        <v>1</v>
      </c>
      <c r="K2356" s="110">
        <v>543.23500000000001</v>
      </c>
    </row>
    <row r="2357" spans="5:11" x14ac:dyDescent="0.25">
      <c r="E2357" s="107">
        <v>2011</v>
      </c>
      <c r="F2357" s="107" t="s">
        <v>295</v>
      </c>
      <c r="G2357" s="107" t="s">
        <v>59</v>
      </c>
      <c r="H2357" s="107" t="s">
        <v>540</v>
      </c>
      <c r="I2357" s="107" t="s">
        <v>60</v>
      </c>
      <c r="J2357" s="107" t="s">
        <v>1</v>
      </c>
      <c r="K2357" s="108">
        <v>283.85899999999998</v>
      </c>
    </row>
    <row r="2358" spans="5:11" x14ac:dyDescent="0.25">
      <c r="E2358" s="109">
        <v>2011</v>
      </c>
      <c r="F2358" s="109" t="s">
        <v>297</v>
      </c>
      <c r="G2358" s="109" t="s">
        <v>61</v>
      </c>
      <c r="H2358" s="109" t="s">
        <v>542</v>
      </c>
      <c r="I2358" s="109" t="s">
        <v>16</v>
      </c>
      <c r="J2358" s="109" t="s">
        <v>1</v>
      </c>
      <c r="K2358" s="110">
        <v>146</v>
      </c>
    </row>
    <row r="2359" spans="5:11" x14ac:dyDescent="0.25">
      <c r="E2359" s="107">
        <v>2011</v>
      </c>
      <c r="F2359" s="107" t="s">
        <v>297</v>
      </c>
      <c r="G2359" s="107" t="s">
        <v>61</v>
      </c>
      <c r="H2359" s="107" t="s">
        <v>542</v>
      </c>
      <c r="I2359" s="107" t="s">
        <v>16</v>
      </c>
      <c r="J2359" s="107" t="s">
        <v>725</v>
      </c>
      <c r="K2359" s="108">
        <v>146</v>
      </c>
    </row>
    <row r="2360" spans="5:11" x14ac:dyDescent="0.25">
      <c r="E2360" s="109">
        <v>2011</v>
      </c>
      <c r="F2360" s="109" t="s">
        <v>304</v>
      </c>
      <c r="G2360" s="109" t="s">
        <v>63</v>
      </c>
      <c r="H2360" s="109" t="s">
        <v>12</v>
      </c>
      <c r="I2360" s="109" t="s">
        <v>12</v>
      </c>
      <c r="J2360" s="109" t="s">
        <v>1</v>
      </c>
      <c r="K2360" s="110">
        <v>1346.337</v>
      </c>
    </row>
    <row r="2361" spans="5:11" x14ac:dyDescent="0.25">
      <c r="E2361" s="107">
        <v>2012</v>
      </c>
      <c r="F2361" s="107" t="s">
        <v>280</v>
      </c>
      <c r="G2361" s="107" t="s">
        <v>281</v>
      </c>
      <c r="H2361" s="107" t="s">
        <v>540</v>
      </c>
      <c r="I2361" s="107" t="s">
        <v>33</v>
      </c>
      <c r="J2361" s="107" t="s">
        <v>554</v>
      </c>
      <c r="K2361" s="108">
        <v>1001.126</v>
      </c>
    </row>
    <row r="2362" spans="5:11" x14ac:dyDescent="0.25">
      <c r="E2362" s="109">
        <v>2012</v>
      </c>
      <c r="F2362" s="109" t="s">
        <v>187</v>
      </c>
      <c r="G2362" s="109" t="s">
        <v>8</v>
      </c>
      <c r="H2362" s="109" t="s">
        <v>544</v>
      </c>
      <c r="I2362" s="109" t="s">
        <v>9</v>
      </c>
      <c r="J2362" s="109" t="s">
        <v>1</v>
      </c>
      <c r="K2362" s="110">
        <v>2409.1469999999999</v>
      </c>
    </row>
    <row r="2363" spans="5:11" x14ac:dyDescent="0.25">
      <c r="E2363" s="107">
        <v>2012</v>
      </c>
      <c r="F2363" s="107" t="s">
        <v>192</v>
      </c>
      <c r="G2363" s="107" t="s">
        <v>14</v>
      </c>
      <c r="H2363" s="107" t="s">
        <v>540</v>
      </c>
      <c r="I2363" s="107" t="s">
        <v>925</v>
      </c>
      <c r="J2363" s="107" t="s">
        <v>725</v>
      </c>
      <c r="K2363" s="108">
        <v>173.191</v>
      </c>
    </row>
    <row r="2364" spans="5:11" x14ac:dyDescent="0.25">
      <c r="E2364" s="109">
        <v>2012</v>
      </c>
      <c r="F2364" s="109" t="s">
        <v>204</v>
      </c>
      <c r="G2364" s="109" t="s">
        <v>205</v>
      </c>
      <c r="H2364" s="109" t="s">
        <v>544</v>
      </c>
      <c r="I2364" s="109" t="s">
        <v>9</v>
      </c>
      <c r="J2364" s="109" t="s">
        <v>554</v>
      </c>
      <c r="K2364" s="110">
        <v>1313.394</v>
      </c>
    </row>
    <row r="2365" spans="5:11" x14ac:dyDescent="0.25">
      <c r="E2365" s="107">
        <v>2012</v>
      </c>
      <c r="F2365" s="107" t="s">
        <v>220</v>
      </c>
      <c r="G2365" s="107" t="s">
        <v>29</v>
      </c>
      <c r="H2365" s="107" t="s">
        <v>540</v>
      </c>
      <c r="I2365" s="107" t="s">
        <v>30</v>
      </c>
      <c r="J2365" s="107" t="s">
        <v>554</v>
      </c>
      <c r="K2365" s="108">
        <v>24.678999999999998</v>
      </c>
    </row>
    <row r="2366" spans="5:11" x14ac:dyDescent="0.25">
      <c r="E2366" s="109">
        <v>2012</v>
      </c>
      <c r="F2366" s="109" t="s">
        <v>211</v>
      </c>
      <c r="G2366" s="109" t="s">
        <v>23</v>
      </c>
      <c r="H2366" s="109" t="s">
        <v>540</v>
      </c>
      <c r="I2366" s="109" t="s">
        <v>24</v>
      </c>
      <c r="J2366" s="109" t="s">
        <v>554</v>
      </c>
      <c r="K2366" s="110">
        <v>15458.1509999997</v>
      </c>
    </row>
    <row r="2367" spans="5:11" x14ac:dyDescent="0.25">
      <c r="E2367" s="107">
        <v>2012</v>
      </c>
      <c r="F2367" s="107" t="s">
        <v>211</v>
      </c>
      <c r="G2367" s="107" t="s">
        <v>23</v>
      </c>
      <c r="H2367" s="107" t="s">
        <v>540</v>
      </c>
      <c r="I2367" s="107" t="s">
        <v>24</v>
      </c>
      <c r="J2367" s="107" t="s">
        <v>725</v>
      </c>
      <c r="K2367" s="108">
        <v>10810.3480000001</v>
      </c>
    </row>
    <row r="2368" spans="5:11" x14ac:dyDescent="0.25">
      <c r="E2368" s="109">
        <v>2012</v>
      </c>
      <c r="F2368" s="109" t="s">
        <v>222</v>
      </c>
      <c r="G2368" s="109" t="s">
        <v>31</v>
      </c>
      <c r="H2368" s="109" t="s">
        <v>544</v>
      </c>
      <c r="I2368" s="109" t="s">
        <v>17</v>
      </c>
      <c r="J2368" s="109" t="s">
        <v>1</v>
      </c>
      <c r="K2368" s="110">
        <v>5541.1549999999997</v>
      </c>
    </row>
    <row r="2369" spans="5:11" x14ac:dyDescent="0.25">
      <c r="E2369" s="107">
        <v>2012</v>
      </c>
      <c r="F2369" s="107" t="s">
        <v>236</v>
      </c>
      <c r="G2369" s="107" t="s">
        <v>36</v>
      </c>
      <c r="H2369" s="107" t="s">
        <v>542</v>
      </c>
      <c r="I2369" s="107" t="s">
        <v>26</v>
      </c>
      <c r="J2369" s="107" t="s">
        <v>1</v>
      </c>
      <c r="K2369" s="108">
        <v>1443.7180000000001</v>
      </c>
    </row>
    <row r="2370" spans="5:11" x14ac:dyDescent="0.25">
      <c r="E2370" s="109">
        <v>2012</v>
      </c>
      <c r="F2370" s="109" t="s">
        <v>236</v>
      </c>
      <c r="G2370" s="109" t="s">
        <v>36</v>
      </c>
      <c r="H2370" s="109" t="s">
        <v>542</v>
      </c>
      <c r="I2370" s="109" t="s">
        <v>26</v>
      </c>
      <c r="J2370" s="109" t="s">
        <v>554</v>
      </c>
      <c r="K2370" s="110">
        <v>1443.7180000000001</v>
      </c>
    </row>
    <row r="2371" spans="5:11" x14ac:dyDescent="0.25">
      <c r="E2371" s="107">
        <v>2012</v>
      </c>
      <c r="F2371" s="107" t="s">
        <v>234</v>
      </c>
      <c r="G2371" s="107" t="s">
        <v>35</v>
      </c>
      <c r="H2371" s="107" t="s">
        <v>540</v>
      </c>
      <c r="I2371" s="107" t="s">
        <v>27</v>
      </c>
      <c r="J2371" s="107" t="s">
        <v>1</v>
      </c>
      <c r="K2371" s="108">
        <v>2042.731</v>
      </c>
    </row>
    <row r="2372" spans="5:11" x14ac:dyDescent="0.25">
      <c r="E2372" s="109">
        <v>2012</v>
      </c>
      <c r="F2372" s="109" t="s">
        <v>252</v>
      </c>
      <c r="G2372" s="109" t="s">
        <v>41</v>
      </c>
      <c r="H2372" s="109" t="s">
        <v>540</v>
      </c>
      <c r="I2372" s="109" t="s">
        <v>21</v>
      </c>
      <c r="J2372" s="109" t="s">
        <v>725</v>
      </c>
      <c r="K2372" s="110">
        <v>7395.0150000000103</v>
      </c>
    </row>
    <row r="2373" spans="5:11" x14ac:dyDescent="0.25">
      <c r="E2373" s="107">
        <v>2012</v>
      </c>
      <c r="F2373" s="107" t="s">
        <v>249</v>
      </c>
      <c r="G2373" s="107" t="s">
        <v>291</v>
      </c>
      <c r="H2373" s="107" t="s">
        <v>544</v>
      </c>
      <c r="I2373" s="107" t="s">
        <v>17</v>
      </c>
      <c r="J2373" s="107" t="s">
        <v>554</v>
      </c>
      <c r="K2373" s="108">
        <v>943.38699999999994</v>
      </c>
    </row>
    <row r="2374" spans="5:11" x14ac:dyDescent="0.25">
      <c r="E2374" s="109">
        <v>2012</v>
      </c>
      <c r="F2374" s="109" t="s">
        <v>260</v>
      </c>
      <c r="G2374" s="109" t="s">
        <v>45</v>
      </c>
      <c r="H2374" s="109" t="s">
        <v>542</v>
      </c>
      <c r="I2374" s="109" t="s">
        <v>26</v>
      </c>
      <c r="J2374" s="109" t="s">
        <v>554</v>
      </c>
      <c r="K2374" s="110">
        <v>25448.359</v>
      </c>
    </row>
    <row r="2375" spans="5:11" x14ac:dyDescent="0.25">
      <c r="E2375" s="107">
        <v>2012</v>
      </c>
      <c r="F2375" s="107" t="s">
        <v>299</v>
      </c>
      <c r="G2375" s="107" t="s">
        <v>300</v>
      </c>
      <c r="H2375" s="107" t="s">
        <v>540</v>
      </c>
      <c r="I2375" s="107" t="s">
        <v>60</v>
      </c>
      <c r="J2375" s="107" t="s">
        <v>725</v>
      </c>
      <c r="K2375" s="108">
        <v>20363.131000000001</v>
      </c>
    </row>
    <row r="2376" spans="5:11" x14ac:dyDescent="0.25">
      <c r="E2376" s="109">
        <v>2012</v>
      </c>
      <c r="F2376" s="109" t="s">
        <v>256</v>
      </c>
      <c r="G2376" s="109" t="s">
        <v>43</v>
      </c>
      <c r="H2376" s="109" t="s">
        <v>540</v>
      </c>
      <c r="I2376" s="109" t="s">
        <v>27</v>
      </c>
      <c r="J2376" s="109" t="s">
        <v>1</v>
      </c>
      <c r="K2376" s="110">
        <v>2485.6370000000002</v>
      </c>
    </row>
    <row r="2377" spans="5:11" x14ac:dyDescent="0.25">
      <c r="E2377" s="107">
        <v>2012</v>
      </c>
      <c r="F2377" s="107" t="s">
        <v>262</v>
      </c>
      <c r="G2377" s="107" t="s">
        <v>46</v>
      </c>
      <c r="H2377" s="107" t="s">
        <v>540</v>
      </c>
      <c r="I2377" s="107" t="s">
        <v>47</v>
      </c>
      <c r="J2377" s="107" t="s">
        <v>554</v>
      </c>
      <c r="K2377" s="108">
        <v>459.18400000000003</v>
      </c>
    </row>
    <row r="2378" spans="5:11" x14ac:dyDescent="0.25">
      <c r="E2378" s="109">
        <v>2012</v>
      </c>
      <c r="F2378" s="109" t="s">
        <v>270</v>
      </c>
      <c r="G2378" s="109" t="s">
        <v>51</v>
      </c>
      <c r="H2378" s="109" t="s">
        <v>540</v>
      </c>
      <c r="I2378" s="109" t="s">
        <v>30</v>
      </c>
      <c r="J2378" s="109" t="s">
        <v>1</v>
      </c>
      <c r="K2378" s="110">
        <v>1644.3530000000001</v>
      </c>
    </row>
    <row r="2379" spans="5:11" x14ac:dyDescent="0.25">
      <c r="E2379" s="107">
        <v>2012</v>
      </c>
      <c r="F2379" s="107" t="s">
        <v>270</v>
      </c>
      <c r="G2379" s="107" t="s">
        <v>51</v>
      </c>
      <c r="H2379" s="107" t="s">
        <v>540</v>
      </c>
      <c r="I2379" s="107" t="s">
        <v>30</v>
      </c>
      <c r="J2379" s="107" t="s">
        <v>725</v>
      </c>
      <c r="K2379" s="108">
        <v>729.67200000000003</v>
      </c>
    </row>
    <row r="2380" spans="5:11" x14ac:dyDescent="0.25">
      <c r="E2380" s="109">
        <v>2012</v>
      </c>
      <c r="F2380" s="109" t="s">
        <v>278</v>
      </c>
      <c r="G2380" s="109" t="s">
        <v>55</v>
      </c>
      <c r="H2380" s="109" t="s">
        <v>540</v>
      </c>
      <c r="I2380" s="109" t="s">
        <v>21</v>
      </c>
      <c r="J2380" s="109" t="s">
        <v>725</v>
      </c>
      <c r="K2380" s="110">
        <v>309.22500000000002</v>
      </c>
    </row>
    <row r="2381" spans="5:11" x14ac:dyDescent="0.25">
      <c r="E2381" s="107">
        <v>2012</v>
      </c>
      <c r="F2381" s="107" t="s">
        <v>286</v>
      </c>
      <c r="G2381" s="107" t="s">
        <v>56</v>
      </c>
      <c r="H2381" s="107" t="s">
        <v>540</v>
      </c>
      <c r="I2381" s="107" t="s">
        <v>47</v>
      </c>
      <c r="J2381" s="107" t="s">
        <v>1</v>
      </c>
      <c r="K2381" s="108">
        <v>1741.3009999999999</v>
      </c>
    </row>
    <row r="2382" spans="5:11" x14ac:dyDescent="0.25">
      <c r="E2382" s="109">
        <v>2012</v>
      </c>
      <c r="F2382" s="109" t="s">
        <v>297</v>
      </c>
      <c r="G2382" s="109" t="s">
        <v>61</v>
      </c>
      <c r="H2382" s="109" t="s">
        <v>542</v>
      </c>
      <c r="I2382" s="109" t="s">
        <v>16</v>
      </c>
      <c r="J2382" s="109" t="s">
        <v>725</v>
      </c>
      <c r="K2382" s="110">
        <v>201.179</v>
      </c>
    </row>
    <row r="2383" spans="5:11" x14ac:dyDescent="0.25">
      <c r="E2383" s="107">
        <v>2012</v>
      </c>
      <c r="F2383" s="107" t="s">
        <v>302</v>
      </c>
      <c r="G2383" s="107" t="s">
        <v>62</v>
      </c>
      <c r="H2383" s="107" t="s">
        <v>540</v>
      </c>
      <c r="I2383" s="107" t="s">
        <v>60</v>
      </c>
      <c r="J2383" s="107" t="s">
        <v>725</v>
      </c>
      <c r="K2383" s="108">
        <v>1179.3050000000001</v>
      </c>
    </row>
    <row r="2384" spans="5:11" x14ac:dyDescent="0.25">
      <c r="E2384" s="109">
        <v>2012</v>
      </c>
      <c r="F2384" s="109" t="s">
        <v>304</v>
      </c>
      <c r="G2384" s="109" t="s">
        <v>63</v>
      </c>
      <c r="H2384" s="109" t="s">
        <v>12</v>
      </c>
      <c r="I2384" s="109" t="s">
        <v>12</v>
      </c>
      <c r="J2384" s="109" t="s">
        <v>725</v>
      </c>
      <c r="K2384" s="110">
        <v>1086.5809999999999</v>
      </c>
    </row>
    <row r="2385" spans="5:11" x14ac:dyDescent="0.25">
      <c r="E2385" s="107">
        <v>2013</v>
      </c>
      <c r="F2385" s="107" t="s">
        <v>187</v>
      </c>
      <c r="G2385" s="107" t="s">
        <v>8</v>
      </c>
      <c r="H2385" s="107" t="s">
        <v>544</v>
      </c>
      <c r="I2385" s="107" t="s">
        <v>9</v>
      </c>
      <c r="J2385" s="107" t="s">
        <v>554</v>
      </c>
      <c r="K2385" s="108">
        <v>2054.6950000000002</v>
      </c>
    </row>
    <row r="2386" spans="5:11" x14ac:dyDescent="0.25">
      <c r="E2386" s="109">
        <v>2013</v>
      </c>
      <c r="F2386" s="109" t="s">
        <v>195</v>
      </c>
      <c r="G2386" s="109" t="s">
        <v>15</v>
      </c>
      <c r="H2386" s="109" t="s">
        <v>540</v>
      </c>
      <c r="I2386" s="109" t="s">
        <v>16</v>
      </c>
      <c r="J2386" s="109" t="s">
        <v>1</v>
      </c>
      <c r="K2386" s="110">
        <v>1033.8009999999999</v>
      </c>
    </row>
    <row r="2387" spans="5:11" x14ac:dyDescent="0.25">
      <c r="E2387" s="107">
        <v>2013</v>
      </c>
      <c r="F2387" s="107" t="s">
        <v>200</v>
      </c>
      <c r="G2387" s="107" t="s">
        <v>18</v>
      </c>
      <c r="H2387" s="107" t="s">
        <v>542</v>
      </c>
      <c r="I2387" s="107" t="s">
        <v>16</v>
      </c>
      <c r="J2387" s="107" t="s">
        <v>554</v>
      </c>
      <c r="K2387" s="108">
        <v>1469</v>
      </c>
    </row>
    <row r="2388" spans="5:11" x14ac:dyDescent="0.25">
      <c r="E2388" s="109">
        <v>2013</v>
      </c>
      <c r="F2388" s="109" t="s">
        <v>200</v>
      </c>
      <c r="G2388" s="109" t="s">
        <v>18</v>
      </c>
      <c r="H2388" s="109" t="s">
        <v>542</v>
      </c>
      <c r="I2388" s="109" t="s">
        <v>16</v>
      </c>
      <c r="J2388" s="109" t="s">
        <v>725</v>
      </c>
      <c r="K2388" s="110">
        <v>243</v>
      </c>
    </row>
    <row r="2389" spans="5:11" x14ac:dyDescent="0.25">
      <c r="E2389" s="107">
        <v>2013</v>
      </c>
      <c r="F2389" s="107" t="s">
        <v>204</v>
      </c>
      <c r="G2389" s="107" t="s">
        <v>205</v>
      </c>
      <c r="H2389" s="107" t="s">
        <v>544</v>
      </c>
      <c r="I2389" s="107" t="s">
        <v>9</v>
      </c>
      <c r="J2389" s="107" t="s">
        <v>1</v>
      </c>
      <c r="K2389" s="108">
        <v>1772.982</v>
      </c>
    </row>
    <row r="2390" spans="5:11" x14ac:dyDescent="0.25">
      <c r="E2390" s="109">
        <v>2013</v>
      </c>
      <c r="F2390" s="109" t="s">
        <v>204</v>
      </c>
      <c r="G2390" s="109" t="s">
        <v>205</v>
      </c>
      <c r="H2390" s="109" t="s">
        <v>544</v>
      </c>
      <c r="I2390" s="109" t="s">
        <v>9</v>
      </c>
      <c r="J2390" s="109" t="s">
        <v>725</v>
      </c>
      <c r="K2390" s="110">
        <v>1772.982</v>
      </c>
    </row>
    <row r="2391" spans="5:11" x14ac:dyDescent="0.25">
      <c r="E2391" s="107">
        <v>2013</v>
      </c>
      <c r="F2391" s="107" t="s">
        <v>197</v>
      </c>
      <c r="G2391" s="107" t="s">
        <v>198</v>
      </c>
      <c r="H2391" s="107" t="s">
        <v>544</v>
      </c>
      <c r="I2391" s="107" t="s">
        <v>17</v>
      </c>
      <c r="J2391" s="107" t="s">
        <v>1</v>
      </c>
      <c r="K2391" s="108">
        <v>1261.183</v>
      </c>
    </row>
    <row r="2392" spans="5:11" x14ac:dyDescent="0.25">
      <c r="E2392" s="109">
        <v>2013</v>
      </c>
      <c r="F2392" s="109" t="s">
        <v>197</v>
      </c>
      <c r="G2392" s="109" t="s">
        <v>198</v>
      </c>
      <c r="H2392" s="109" t="s">
        <v>544</v>
      </c>
      <c r="I2392" s="109" t="s">
        <v>17</v>
      </c>
      <c r="J2392" s="109" t="s">
        <v>554</v>
      </c>
      <c r="K2392" s="110">
        <v>1103.3050000000001</v>
      </c>
    </row>
    <row r="2393" spans="5:11" x14ac:dyDescent="0.25">
      <c r="E2393" s="107">
        <v>2013</v>
      </c>
      <c r="F2393" s="107" t="s">
        <v>207</v>
      </c>
      <c r="G2393" s="107" t="s">
        <v>20</v>
      </c>
      <c r="H2393" s="107" t="s">
        <v>540</v>
      </c>
      <c r="I2393" s="107" t="s">
        <v>21</v>
      </c>
      <c r="J2393" s="107" t="s">
        <v>1</v>
      </c>
      <c r="K2393" s="108">
        <v>15176.127</v>
      </c>
    </row>
    <row r="2394" spans="5:11" x14ac:dyDescent="0.25">
      <c r="E2394" s="109">
        <v>2013</v>
      </c>
      <c r="F2394" s="109" t="s">
        <v>213</v>
      </c>
      <c r="G2394" s="109" t="s">
        <v>25</v>
      </c>
      <c r="H2394" s="109" t="s">
        <v>542</v>
      </c>
      <c r="I2394" s="109" t="s">
        <v>26</v>
      </c>
      <c r="J2394" s="109" t="s">
        <v>1</v>
      </c>
      <c r="K2394" s="110">
        <v>216.30799999999999</v>
      </c>
    </row>
    <row r="2395" spans="5:11" x14ac:dyDescent="0.25">
      <c r="E2395" s="107">
        <v>2013</v>
      </c>
      <c r="F2395" s="107" t="s">
        <v>220</v>
      </c>
      <c r="G2395" s="107" t="s">
        <v>29</v>
      </c>
      <c r="H2395" s="107" t="s">
        <v>540</v>
      </c>
      <c r="I2395" s="107" t="s">
        <v>30</v>
      </c>
      <c r="J2395" s="107" t="s">
        <v>554</v>
      </c>
      <c r="K2395" s="108">
        <v>6.4290000000000003</v>
      </c>
    </row>
    <row r="2396" spans="5:11" x14ac:dyDescent="0.25">
      <c r="E2396" s="109">
        <v>2013</v>
      </c>
      <c r="F2396" s="109" t="s">
        <v>211</v>
      </c>
      <c r="G2396" s="109" t="s">
        <v>23</v>
      </c>
      <c r="H2396" s="109" t="s">
        <v>540</v>
      </c>
      <c r="I2396" s="109" t="s">
        <v>24</v>
      </c>
      <c r="J2396" s="109" t="s">
        <v>1</v>
      </c>
      <c r="K2396" s="110">
        <v>15954.5450000006</v>
      </c>
    </row>
    <row r="2397" spans="5:11" x14ac:dyDescent="0.25">
      <c r="E2397" s="107">
        <v>2013</v>
      </c>
      <c r="F2397" s="107" t="s">
        <v>224</v>
      </c>
      <c r="G2397" s="107" t="s">
        <v>32</v>
      </c>
      <c r="H2397" s="107" t="s">
        <v>540</v>
      </c>
      <c r="I2397" s="107" t="s">
        <v>33</v>
      </c>
      <c r="J2397" s="107" t="s">
        <v>554</v>
      </c>
      <c r="K2397" s="108">
        <v>1108.2809999999999</v>
      </c>
    </row>
    <row r="2398" spans="5:11" x14ac:dyDescent="0.25">
      <c r="E2398" s="109">
        <v>2013</v>
      </c>
      <c r="F2398" s="109" t="s">
        <v>236</v>
      </c>
      <c r="G2398" s="109" t="s">
        <v>36</v>
      </c>
      <c r="H2398" s="109" t="s">
        <v>542</v>
      </c>
      <c r="I2398" s="109" t="s">
        <v>26</v>
      </c>
      <c r="J2398" s="109" t="s">
        <v>554</v>
      </c>
      <c r="K2398" s="110">
        <v>1566.403</v>
      </c>
    </row>
    <row r="2399" spans="5:11" x14ac:dyDescent="0.25">
      <c r="E2399" s="107">
        <v>2013</v>
      </c>
      <c r="F2399" s="107" t="s">
        <v>234</v>
      </c>
      <c r="G2399" s="107" t="s">
        <v>35</v>
      </c>
      <c r="H2399" s="107" t="s">
        <v>540</v>
      </c>
      <c r="I2399" s="107" t="s">
        <v>27</v>
      </c>
      <c r="J2399" s="107" t="s">
        <v>1</v>
      </c>
      <c r="K2399" s="108">
        <v>1961.55</v>
      </c>
    </row>
    <row r="2400" spans="5:11" x14ac:dyDescent="0.25">
      <c r="E2400" s="109">
        <v>2013</v>
      </c>
      <c r="F2400" s="109" t="s">
        <v>228</v>
      </c>
      <c r="G2400" s="109" t="s">
        <v>229</v>
      </c>
      <c r="H2400" s="109" t="s">
        <v>540</v>
      </c>
      <c r="I2400" s="109" t="s">
        <v>33</v>
      </c>
      <c r="J2400" s="109" t="s">
        <v>554</v>
      </c>
      <c r="K2400" s="110">
        <v>46392.31</v>
      </c>
    </row>
    <row r="2401" spans="5:11" x14ac:dyDescent="0.25">
      <c r="E2401" s="107">
        <v>2013</v>
      </c>
      <c r="F2401" s="107" t="s">
        <v>241</v>
      </c>
      <c r="G2401" s="107" t="s">
        <v>37</v>
      </c>
      <c r="H2401" s="107" t="s">
        <v>540</v>
      </c>
      <c r="I2401" s="107" t="s">
        <v>24</v>
      </c>
      <c r="J2401" s="107" t="s">
        <v>1</v>
      </c>
      <c r="K2401" s="108">
        <v>650.46299999999997</v>
      </c>
    </row>
    <row r="2402" spans="5:11" x14ac:dyDescent="0.25">
      <c r="E2402" s="109">
        <v>2013</v>
      </c>
      <c r="F2402" s="109" t="s">
        <v>241</v>
      </c>
      <c r="G2402" s="109" t="s">
        <v>37</v>
      </c>
      <c r="H2402" s="109" t="s">
        <v>540</v>
      </c>
      <c r="I2402" s="109" t="s">
        <v>24</v>
      </c>
      <c r="J2402" s="109" t="s">
        <v>554</v>
      </c>
      <c r="K2402" s="110">
        <v>1038.981</v>
      </c>
    </row>
    <row r="2403" spans="5:11" x14ac:dyDescent="0.25">
      <c r="E2403" s="107">
        <v>2005</v>
      </c>
      <c r="F2403" s="107" t="s">
        <v>264</v>
      </c>
      <c r="G2403" s="107" t="s">
        <v>48</v>
      </c>
      <c r="H2403" s="107" t="s">
        <v>542</v>
      </c>
      <c r="I2403" s="107" t="s">
        <v>16</v>
      </c>
      <c r="J2403" s="107" t="s">
        <v>554</v>
      </c>
      <c r="K2403" s="108">
        <v>3012.0079999999998</v>
      </c>
    </row>
    <row r="2404" spans="5:11" x14ac:dyDescent="0.25">
      <c r="E2404" s="109">
        <v>2005</v>
      </c>
      <c r="F2404" s="109" t="s">
        <v>276</v>
      </c>
      <c r="G2404" s="109" t="s">
        <v>54</v>
      </c>
      <c r="H2404" s="109" t="s">
        <v>540</v>
      </c>
      <c r="I2404" s="109" t="s">
        <v>47</v>
      </c>
      <c r="J2404" s="109" t="s">
        <v>1</v>
      </c>
      <c r="K2404" s="110">
        <v>1807.9449999999999</v>
      </c>
    </row>
    <row r="2405" spans="5:11" x14ac:dyDescent="0.25">
      <c r="E2405" s="107">
        <v>2005</v>
      </c>
      <c r="F2405" s="107" t="s">
        <v>272</v>
      </c>
      <c r="G2405" s="107" t="s">
        <v>52</v>
      </c>
      <c r="H2405" s="107" t="s">
        <v>540</v>
      </c>
      <c r="I2405" s="107" t="s">
        <v>30</v>
      </c>
      <c r="J2405" s="107" t="s">
        <v>1</v>
      </c>
      <c r="K2405" s="108">
        <v>998.1</v>
      </c>
    </row>
    <row r="2406" spans="5:11" x14ac:dyDescent="0.25">
      <c r="E2406" s="109">
        <v>2005</v>
      </c>
      <c r="F2406" s="109" t="s">
        <v>278</v>
      </c>
      <c r="G2406" s="109" t="s">
        <v>55</v>
      </c>
      <c r="H2406" s="109" t="s">
        <v>540</v>
      </c>
      <c r="I2406" s="109" t="s">
        <v>21</v>
      </c>
      <c r="J2406" s="109" t="s">
        <v>1</v>
      </c>
      <c r="K2406" s="110">
        <v>1292.6849999999999</v>
      </c>
    </row>
    <row r="2407" spans="5:11" x14ac:dyDescent="0.25">
      <c r="E2407" s="107">
        <v>2005</v>
      </c>
      <c r="F2407" s="107" t="s">
        <v>286</v>
      </c>
      <c r="G2407" s="107" t="s">
        <v>56</v>
      </c>
      <c r="H2407" s="107" t="s">
        <v>540</v>
      </c>
      <c r="I2407" s="107" t="s">
        <v>47</v>
      </c>
      <c r="J2407" s="107" t="s">
        <v>554</v>
      </c>
      <c r="K2407" s="108">
        <v>1659.075</v>
      </c>
    </row>
    <row r="2408" spans="5:11" x14ac:dyDescent="0.25">
      <c r="E2408" s="109">
        <v>2005</v>
      </c>
      <c r="F2408" s="109" t="s">
        <v>286</v>
      </c>
      <c r="G2408" s="109" t="s">
        <v>56</v>
      </c>
      <c r="H2408" s="109" t="s">
        <v>540</v>
      </c>
      <c r="I2408" s="109" t="s">
        <v>47</v>
      </c>
      <c r="J2408" s="109" t="s">
        <v>725</v>
      </c>
      <c r="K2408" s="110">
        <v>168.42500000000001</v>
      </c>
    </row>
    <row r="2409" spans="5:11" x14ac:dyDescent="0.25">
      <c r="E2409" s="107">
        <v>2005</v>
      </c>
      <c r="F2409" s="107" t="s">
        <v>290</v>
      </c>
      <c r="G2409" s="107" t="s">
        <v>291</v>
      </c>
      <c r="H2409" s="107" t="s">
        <v>544</v>
      </c>
      <c r="I2409" s="107" t="s">
        <v>17</v>
      </c>
      <c r="J2409" s="107" t="s">
        <v>1</v>
      </c>
      <c r="K2409" s="108">
        <v>534.625</v>
      </c>
    </row>
    <row r="2410" spans="5:11" x14ac:dyDescent="0.25">
      <c r="E2410" s="109">
        <v>2005</v>
      </c>
      <c r="F2410" s="109" t="s">
        <v>290</v>
      </c>
      <c r="G2410" s="109" t="s">
        <v>291</v>
      </c>
      <c r="H2410" s="109" t="s">
        <v>544</v>
      </c>
      <c r="I2410" s="109" t="s">
        <v>17</v>
      </c>
      <c r="J2410" s="109" t="s">
        <v>725</v>
      </c>
      <c r="K2410" s="110">
        <v>534.625</v>
      </c>
    </row>
    <row r="2411" spans="5:11" x14ac:dyDescent="0.25">
      <c r="E2411" s="107">
        <v>2005</v>
      </c>
      <c r="F2411" s="107" t="s">
        <v>297</v>
      </c>
      <c r="G2411" s="107" t="s">
        <v>61</v>
      </c>
      <c r="H2411" s="107" t="s">
        <v>542</v>
      </c>
      <c r="I2411" s="107" t="s">
        <v>16</v>
      </c>
      <c r="J2411" s="107" t="s">
        <v>1</v>
      </c>
      <c r="K2411" s="108">
        <v>377</v>
      </c>
    </row>
    <row r="2412" spans="5:11" x14ac:dyDescent="0.25">
      <c r="E2412" s="109">
        <v>2005</v>
      </c>
      <c r="F2412" s="109" t="s">
        <v>304</v>
      </c>
      <c r="G2412" s="109" t="s">
        <v>63</v>
      </c>
      <c r="H2412" s="109" t="s">
        <v>12</v>
      </c>
      <c r="I2412" s="109" t="s">
        <v>12</v>
      </c>
      <c r="J2412" s="109" t="s">
        <v>554</v>
      </c>
      <c r="K2412" s="110">
        <v>1655.4639999999999</v>
      </c>
    </row>
    <row r="2413" spans="5:11" x14ac:dyDescent="0.25">
      <c r="E2413" s="107">
        <v>2005</v>
      </c>
      <c r="F2413" s="107" t="s">
        <v>304</v>
      </c>
      <c r="G2413" s="107" t="s">
        <v>63</v>
      </c>
      <c r="H2413" s="107" t="s">
        <v>12</v>
      </c>
      <c r="I2413" s="107" t="s">
        <v>12</v>
      </c>
      <c r="J2413" s="107" t="s">
        <v>725</v>
      </c>
      <c r="K2413" s="108">
        <v>781.01900000000001</v>
      </c>
    </row>
    <row r="2414" spans="5:11" x14ac:dyDescent="0.25">
      <c r="E2414" s="109">
        <v>2006</v>
      </c>
      <c r="F2414" s="109" t="s">
        <v>192</v>
      </c>
      <c r="G2414" s="109" t="s">
        <v>14</v>
      </c>
      <c r="H2414" s="109" t="s">
        <v>540</v>
      </c>
      <c r="I2414" s="109" t="s">
        <v>925</v>
      </c>
      <c r="J2414" s="109" t="s">
        <v>1</v>
      </c>
      <c r="K2414" s="110">
        <v>320.43200000000002</v>
      </c>
    </row>
    <row r="2415" spans="5:11" x14ac:dyDescent="0.25">
      <c r="E2415" s="107">
        <v>2006</v>
      </c>
      <c r="F2415" s="107" t="s">
        <v>195</v>
      </c>
      <c r="G2415" s="107" t="s">
        <v>15</v>
      </c>
      <c r="H2415" s="107" t="s">
        <v>540</v>
      </c>
      <c r="I2415" s="107" t="s">
        <v>16</v>
      </c>
      <c r="J2415" s="107" t="s">
        <v>1</v>
      </c>
      <c r="K2415" s="108">
        <v>1078.748</v>
      </c>
    </row>
    <row r="2416" spans="5:11" x14ac:dyDescent="0.25">
      <c r="E2416" s="109">
        <v>2006</v>
      </c>
      <c r="F2416" s="109" t="s">
        <v>209</v>
      </c>
      <c r="G2416" s="109" t="s">
        <v>22</v>
      </c>
      <c r="H2416" s="109" t="s">
        <v>544</v>
      </c>
      <c r="I2416" s="109" t="s">
        <v>9</v>
      </c>
      <c r="J2416" s="109" t="s">
        <v>1</v>
      </c>
      <c r="K2416" s="110">
        <v>918.41399999999999</v>
      </c>
    </row>
    <row r="2417" spans="5:11" x14ac:dyDescent="0.25">
      <c r="E2417" s="107">
        <v>2006</v>
      </c>
      <c r="F2417" s="107" t="s">
        <v>213</v>
      </c>
      <c r="G2417" s="107" t="s">
        <v>25</v>
      </c>
      <c r="H2417" s="107" t="s">
        <v>542</v>
      </c>
      <c r="I2417" s="107" t="s">
        <v>26</v>
      </c>
      <c r="J2417" s="107" t="s">
        <v>725</v>
      </c>
      <c r="K2417" s="108">
        <v>256.911</v>
      </c>
    </row>
    <row r="2418" spans="5:11" x14ac:dyDescent="0.25">
      <c r="E2418" s="109">
        <v>2006</v>
      </c>
      <c r="F2418" s="109" t="s">
        <v>211</v>
      </c>
      <c r="G2418" s="109" t="s">
        <v>23</v>
      </c>
      <c r="H2418" s="109" t="s">
        <v>540</v>
      </c>
      <c r="I2418" s="109" t="s">
        <v>24</v>
      </c>
      <c r="J2418" s="109" t="s">
        <v>1</v>
      </c>
      <c r="K2418" s="110">
        <v>9622.9330000002392</v>
      </c>
    </row>
    <row r="2419" spans="5:11" x14ac:dyDescent="0.25">
      <c r="E2419" s="107">
        <v>2006</v>
      </c>
      <c r="F2419" s="107" t="s">
        <v>224</v>
      </c>
      <c r="G2419" s="107" t="s">
        <v>32</v>
      </c>
      <c r="H2419" s="107" t="s">
        <v>540</v>
      </c>
      <c r="I2419" s="107" t="s">
        <v>33</v>
      </c>
      <c r="J2419" s="107" t="s">
        <v>554</v>
      </c>
      <c r="K2419" s="108">
        <v>1709.835</v>
      </c>
    </row>
    <row r="2420" spans="5:11" x14ac:dyDescent="0.25">
      <c r="E2420" s="109">
        <v>2006</v>
      </c>
      <c r="F2420" s="109" t="s">
        <v>222</v>
      </c>
      <c r="G2420" s="109" t="s">
        <v>31</v>
      </c>
      <c r="H2420" s="109" t="s">
        <v>544</v>
      </c>
      <c r="I2420" s="109" t="s">
        <v>17</v>
      </c>
      <c r="J2420" s="109" t="s">
        <v>1</v>
      </c>
      <c r="K2420" s="110">
        <v>6003.5050000000001</v>
      </c>
    </row>
    <row r="2421" spans="5:11" x14ac:dyDescent="0.25">
      <c r="E2421" s="107">
        <v>2006</v>
      </c>
      <c r="F2421" s="107" t="s">
        <v>226</v>
      </c>
      <c r="G2421" s="107" t="s">
        <v>34</v>
      </c>
      <c r="H2421" s="107" t="s">
        <v>540</v>
      </c>
      <c r="I2421" s="107" t="s">
        <v>925</v>
      </c>
      <c r="J2421" s="107" t="s">
        <v>1</v>
      </c>
      <c r="K2421" s="108">
        <v>887.30499999999995</v>
      </c>
    </row>
    <row r="2422" spans="5:11" x14ac:dyDescent="0.25">
      <c r="E2422" s="109">
        <v>2006</v>
      </c>
      <c r="F2422" s="109" t="s">
        <v>236</v>
      </c>
      <c r="G2422" s="109" t="s">
        <v>36</v>
      </c>
      <c r="H2422" s="109" t="s">
        <v>542</v>
      </c>
      <c r="I2422" s="109" t="s">
        <v>26</v>
      </c>
      <c r="J2422" s="109" t="s">
        <v>554</v>
      </c>
      <c r="K2422" s="110">
        <v>2183.4650000000001</v>
      </c>
    </row>
    <row r="2423" spans="5:11" x14ac:dyDescent="0.25">
      <c r="E2423" s="107">
        <v>2006</v>
      </c>
      <c r="F2423" s="107" t="s">
        <v>236</v>
      </c>
      <c r="G2423" s="107" t="s">
        <v>36</v>
      </c>
      <c r="H2423" s="107" t="s">
        <v>542</v>
      </c>
      <c r="I2423" s="107" t="s">
        <v>26</v>
      </c>
      <c r="J2423" s="107" t="s">
        <v>725</v>
      </c>
      <c r="K2423" s="108">
        <v>1969.2460000000001</v>
      </c>
    </row>
    <row r="2424" spans="5:11" x14ac:dyDescent="0.25">
      <c r="E2424" s="109">
        <v>2006</v>
      </c>
      <c r="F2424" s="109" t="s">
        <v>234</v>
      </c>
      <c r="G2424" s="109" t="s">
        <v>35</v>
      </c>
      <c r="H2424" s="109" t="s">
        <v>540</v>
      </c>
      <c r="I2424" s="109" t="s">
        <v>27</v>
      </c>
      <c r="J2424" s="109" t="s">
        <v>554</v>
      </c>
      <c r="K2424" s="110">
        <v>2012.681</v>
      </c>
    </row>
    <row r="2425" spans="5:11" x14ac:dyDescent="0.25">
      <c r="E2425" s="107">
        <v>2006</v>
      </c>
      <c r="F2425" s="107" t="s">
        <v>241</v>
      </c>
      <c r="G2425" s="107" t="s">
        <v>37</v>
      </c>
      <c r="H2425" s="107" t="s">
        <v>540</v>
      </c>
      <c r="I2425" s="107" t="s">
        <v>24</v>
      </c>
      <c r="J2425" s="107" t="s">
        <v>554</v>
      </c>
      <c r="K2425" s="108">
        <v>2380.41</v>
      </c>
    </row>
    <row r="2426" spans="5:11" x14ac:dyDescent="0.25">
      <c r="E2426" s="109">
        <v>2006</v>
      </c>
      <c r="F2426" s="109" t="s">
        <v>266</v>
      </c>
      <c r="G2426" s="109" t="s">
        <v>49</v>
      </c>
      <c r="H2426" s="109" t="s">
        <v>544</v>
      </c>
      <c r="I2426" s="109" t="s">
        <v>9</v>
      </c>
      <c r="J2426" s="109" t="s">
        <v>1</v>
      </c>
      <c r="K2426" s="110">
        <v>7091.1229999999996</v>
      </c>
    </row>
    <row r="2427" spans="5:11" x14ac:dyDescent="0.25">
      <c r="E2427" s="107">
        <v>2006</v>
      </c>
      <c r="F2427" s="107" t="s">
        <v>266</v>
      </c>
      <c r="G2427" s="107" t="s">
        <v>49</v>
      </c>
      <c r="H2427" s="107" t="s">
        <v>544</v>
      </c>
      <c r="I2427" s="107" t="s">
        <v>9</v>
      </c>
      <c r="J2427" s="107" t="s">
        <v>554</v>
      </c>
      <c r="K2427" s="108">
        <v>4157.7690000000002</v>
      </c>
    </row>
    <row r="2428" spans="5:11" x14ac:dyDescent="0.25">
      <c r="E2428" s="109">
        <v>2006</v>
      </c>
      <c r="F2428" s="109" t="s">
        <v>254</v>
      </c>
      <c r="G2428" s="109" t="s">
        <v>42</v>
      </c>
      <c r="H2428" s="109" t="s">
        <v>12</v>
      </c>
      <c r="I2428" s="109" t="s">
        <v>12</v>
      </c>
      <c r="J2428" s="109" t="s">
        <v>1</v>
      </c>
      <c r="K2428" s="110">
        <v>81.372</v>
      </c>
    </row>
    <row r="2429" spans="5:11" x14ac:dyDescent="0.25">
      <c r="E2429" s="107">
        <v>2006</v>
      </c>
      <c r="F2429" s="107" t="s">
        <v>252</v>
      </c>
      <c r="G2429" s="107" t="s">
        <v>41</v>
      </c>
      <c r="H2429" s="107" t="s">
        <v>540</v>
      </c>
      <c r="I2429" s="107" t="s">
        <v>21</v>
      </c>
      <c r="J2429" s="107" t="s">
        <v>554</v>
      </c>
      <c r="K2429" s="108">
        <v>43258.626999999797</v>
      </c>
    </row>
    <row r="2430" spans="5:11" x14ac:dyDescent="0.25">
      <c r="E2430" s="109">
        <v>2006</v>
      </c>
      <c r="F2430" s="109" t="s">
        <v>258</v>
      </c>
      <c r="G2430" s="109" t="s">
        <v>44</v>
      </c>
      <c r="H2430" s="109" t="s">
        <v>540</v>
      </c>
      <c r="I2430" s="109" t="s">
        <v>21</v>
      </c>
      <c r="J2430" s="109" t="s">
        <v>1</v>
      </c>
      <c r="K2430" s="110">
        <v>2195.1729999999998</v>
      </c>
    </row>
    <row r="2431" spans="5:11" x14ac:dyDescent="0.25">
      <c r="E2431" s="107">
        <v>2006</v>
      </c>
      <c r="F2431" s="107" t="s">
        <v>260</v>
      </c>
      <c r="G2431" s="107" t="s">
        <v>45</v>
      </c>
      <c r="H2431" s="107" t="s">
        <v>542</v>
      </c>
      <c r="I2431" s="107" t="s">
        <v>26</v>
      </c>
      <c r="J2431" s="107" t="s">
        <v>1</v>
      </c>
      <c r="K2431" s="108">
        <v>19887.596000000001</v>
      </c>
    </row>
    <row r="2432" spans="5:11" x14ac:dyDescent="0.25">
      <c r="E2432" s="109">
        <v>2006</v>
      </c>
      <c r="F2432" s="109" t="s">
        <v>264</v>
      </c>
      <c r="G2432" s="109" t="s">
        <v>48</v>
      </c>
      <c r="H2432" s="109" t="s">
        <v>542</v>
      </c>
      <c r="I2432" s="109" t="s">
        <v>16</v>
      </c>
      <c r="J2432" s="109" t="s">
        <v>1</v>
      </c>
      <c r="K2432" s="110">
        <v>832.80699999999899</v>
      </c>
    </row>
    <row r="2433" spans="5:11" x14ac:dyDescent="0.25">
      <c r="E2433" s="107">
        <v>2010</v>
      </c>
      <c r="F2433" s="107" t="s">
        <v>231</v>
      </c>
      <c r="G2433" s="107" t="s">
        <v>232</v>
      </c>
      <c r="H2433" s="107" t="s">
        <v>540</v>
      </c>
      <c r="I2433" s="107" t="s">
        <v>24</v>
      </c>
      <c r="J2433" s="107" t="s">
        <v>1</v>
      </c>
      <c r="K2433" s="108">
        <v>2122.0369999999998</v>
      </c>
    </row>
    <row r="2434" spans="5:11" x14ac:dyDescent="0.25">
      <c r="E2434" s="109">
        <v>2010</v>
      </c>
      <c r="F2434" s="109" t="s">
        <v>231</v>
      </c>
      <c r="G2434" s="109" t="s">
        <v>232</v>
      </c>
      <c r="H2434" s="109" t="s">
        <v>540</v>
      </c>
      <c r="I2434" s="109" t="s">
        <v>24</v>
      </c>
      <c r="J2434" s="109" t="s">
        <v>554</v>
      </c>
      <c r="K2434" s="110">
        <v>2122.0369999999998</v>
      </c>
    </row>
    <row r="2435" spans="5:11" x14ac:dyDescent="0.25">
      <c r="E2435" s="107">
        <v>2010</v>
      </c>
      <c r="F2435" s="107" t="s">
        <v>234</v>
      </c>
      <c r="G2435" s="107" t="s">
        <v>35</v>
      </c>
      <c r="H2435" s="107" t="s">
        <v>540</v>
      </c>
      <c r="I2435" s="107" t="s">
        <v>27</v>
      </c>
      <c r="J2435" s="107" t="s">
        <v>725</v>
      </c>
      <c r="K2435" s="108">
        <v>1741.0350000000001</v>
      </c>
    </row>
    <row r="2436" spans="5:11" x14ac:dyDescent="0.25">
      <c r="E2436" s="109">
        <v>2010</v>
      </c>
      <c r="F2436" s="109" t="s">
        <v>228</v>
      </c>
      <c r="G2436" s="109" t="s">
        <v>229</v>
      </c>
      <c r="H2436" s="109" t="s">
        <v>540</v>
      </c>
      <c r="I2436" s="109" t="s">
        <v>33</v>
      </c>
      <c r="J2436" s="109" t="s">
        <v>1</v>
      </c>
      <c r="K2436" s="110">
        <v>13553.752</v>
      </c>
    </row>
    <row r="2437" spans="5:11" x14ac:dyDescent="0.25">
      <c r="E2437" s="107">
        <v>2010</v>
      </c>
      <c r="F2437" s="107" t="s">
        <v>228</v>
      </c>
      <c r="G2437" s="107" t="s">
        <v>229</v>
      </c>
      <c r="H2437" s="107" t="s">
        <v>540</v>
      </c>
      <c r="I2437" s="107" t="s">
        <v>33</v>
      </c>
      <c r="J2437" s="107" t="s">
        <v>554</v>
      </c>
      <c r="K2437" s="108">
        <v>40475.56</v>
      </c>
    </row>
    <row r="2438" spans="5:11" x14ac:dyDescent="0.25">
      <c r="E2438" s="109">
        <v>2010</v>
      </c>
      <c r="F2438" s="109" t="s">
        <v>247</v>
      </c>
      <c r="G2438" s="109" t="s">
        <v>40</v>
      </c>
      <c r="H2438" s="109" t="s">
        <v>540</v>
      </c>
      <c r="I2438" s="109" t="s">
        <v>27</v>
      </c>
      <c r="J2438" s="109" t="s">
        <v>1</v>
      </c>
      <c r="K2438" s="110">
        <v>8303.4730000000109</v>
      </c>
    </row>
    <row r="2439" spans="5:11" x14ac:dyDescent="0.25">
      <c r="E2439" s="107">
        <v>2010</v>
      </c>
      <c r="F2439" s="107" t="s">
        <v>252</v>
      </c>
      <c r="G2439" s="107" t="s">
        <v>41</v>
      </c>
      <c r="H2439" s="107" t="s">
        <v>540</v>
      </c>
      <c r="I2439" s="107" t="s">
        <v>21</v>
      </c>
      <c r="J2439" s="107" t="s">
        <v>554</v>
      </c>
      <c r="K2439" s="108">
        <v>39797.297999999901</v>
      </c>
    </row>
    <row r="2440" spans="5:11" x14ac:dyDescent="0.25">
      <c r="E2440" s="109">
        <v>2010</v>
      </c>
      <c r="F2440" s="109" t="s">
        <v>258</v>
      </c>
      <c r="G2440" s="109" t="s">
        <v>44</v>
      </c>
      <c r="H2440" s="109" t="s">
        <v>540</v>
      </c>
      <c r="I2440" s="109" t="s">
        <v>21</v>
      </c>
      <c r="J2440" s="109" t="s">
        <v>554</v>
      </c>
      <c r="K2440" s="110">
        <v>11851.6440000001</v>
      </c>
    </row>
    <row r="2441" spans="5:11" x14ac:dyDescent="0.25">
      <c r="E2441" s="107">
        <v>2010</v>
      </c>
      <c r="F2441" s="107" t="s">
        <v>258</v>
      </c>
      <c r="G2441" s="107" t="s">
        <v>44</v>
      </c>
      <c r="H2441" s="107" t="s">
        <v>540</v>
      </c>
      <c r="I2441" s="107" t="s">
        <v>21</v>
      </c>
      <c r="J2441" s="107" t="s">
        <v>725</v>
      </c>
      <c r="K2441" s="108">
        <v>2119.22099999999</v>
      </c>
    </row>
    <row r="2442" spans="5:11" x14ac:dyDescent="0.25">
      <c r="E2442" s="109">
        <v>2010</v>
      </c>
      <c r="F2442" s="109" t="s">
        <v>256</v>
      </c>
      <c r="G2442" s="109" t="s">
        <v>43</v>
      </c>
      <c r="H2442" s="109" t="s">
        <v>540</v>
      </c>
      <c r="I2442" s="109" t="s">
        <v>27</v>
      </c>
      <c r="J2442" s="109" t="s">
        <v>1</v>
      </c>
      <c r="K2442" s="110">
        <v>3500.3209999999999</v>
      </c>
    </row>
    <row r="2443" spans="5:11" x14ac:dyDescent="0.25">
      <c r="E2443" s="107">
        <v>2010</v>
      </c>
      <c r="F2443" s="107" t="s">
        <v>262</v>
      </c>
      <c r="G2443" s="107" t="s">
        <v>46</v>
      </c>
      <c r="H2443" s="107" t="s">
        <v>540</v>
      </c>
      <c r="I2443" s="107" t="s">
        <v>47</v>
      </c>
      <c r="J2443" s="107" t="s">
        <v>725</v>
      </c>
      <c r="K2443" s="108">
        <v>359.95400000000001</v>
      </c>
    </row>
    <row r="2444" spans="5:11" x14ac:dyDescent="0.25">
      <c r="E2444" s="109">
        <v>2010</v>
      </c>
      <c r="F2444" s="109" t="s">
        <v>264</v>
      </c>
      <c r="G2444" s="109" t="s">
        <v>48</v>
      </c>
      <c r="H2444" s="109" t="s">
        <v>542</v>
      </c>
      <c r="I2444" s="109" t="s">
        <v>16</v>
      </c>
      <c r="J2444" s="109" t="s">
        <v>725</v>
      </c>
      <c r="K2444" s="110">
        <v>676.71100000000001</v>
      </c>
    </row>
    <row r="2445" spans="5:11" x14ac:dyDescent="0.25">
      <c r="E2445" s="107">
        <v>2010</v>
      </c>
      <c r="F2445" s="107" t="s">
        <v>268</v>
      </c>
      <c r="G2445" s="107" t="s">
        <v>50</v>
      </c>
      <c r="H2445" s="107" t="s">
        <v>544</v>
      </c>
      <c r="I2445" s="107" t="s">
        <v>9</v>
      </c>
      <c r="J2445" s="107" t="s">
        <v>554</v>
      </c>
      <c r="K2445" s="108">
        <v>538.73500000000001</v>
      </c>
    </row>
    <row r="2446" spans="5:11" x14ac:dyDescent="0.25">
      <c r="E2446" s="109">
        <v>2010</v>
      </c>
      <c r="F2446" s="109" t="s">
        <v>270</v>
      </c>
      <c r="G2446" s="109" t="s">
        <v>51</v>
      </c>
      <c r="H2446" s="109" t="s">
        <v>540</v>
      </c>
      <c r="I2446" s="109" t="s">
        <v>30</v>
      </c>
      <c r="J2446" s="109" t="s">
        <v>725</v>
      </c>
      <c r="K2446" s="110">
        <v>485.14600000000002</v>
      </c>
    </row>
    <row r="2447" spans="5:11" x14ac:dyDescent="0.25">
      <c r="E2447" s="107">
        <v>2010</v>
      </c>
      <c r="F2447" s="107" t="s">
        <v>290</v>
      </c>
      <c r="G2447" s="107" t="s">
        <v>291</v>
      </c>
      <c r="H2447" s="107" t="s">
        <v>544</v>
      </c>
      <c r="I2447" s="107" t="s">
        <v>17</v>
      </c>
      <c r="J2447" s="107" t="s">
        <v>1</v>
      </c>
      <c r="K2447" s="108">
        <v>552.72400000000005</v>
      </c>
    </row>
    <row r="2448" spans="5:11" x14ac:dyDescent="0.25">
      <c r="E2448" s="109">
        <v>2010</v>
      </c>
      <c r="F2448" s="109" t="s">
        <v>295</v>
      </c>
      <c r="G2448" s="109" t="s">
        <v>59</v>
      </c>
      <c r="H2448" s="109" t="s">
        <v>540</v>
      </c>
      <c r="I2448" s="109" t="s">
        <v>60</v>
      </c>
      <c r="J2448" s="109" t="s">
        <v>1</v>
      </c>
      <c r="K2448" s="110">
        <v>169.11500000000001</v>
      </c>
    </row>
    <row r="2449" spans="5:11" x14ac:dyDescent="0.25">
      <c r="E2449" s="107">
        <v>2010</v>
      </c>
      <c r="F2449" s="107" t="s">
        <v>295</v>
      </c>
      <c r="G2449" s="107" t="s">
        <v>59</v>
      </c>
      <c r="H2449" s="107" t="s">
        <v>540</v>
      </c>
      <c r="I2449" s="107" t="s">
        <v>60</v>
      </c>
      <c r="J2449" s="107" t="s">
        <v>1</v>
      </c>
      <c r="K2449" s="108">
        <v>237.93199999999999</v>
      </c>
    </row>
    <row r="2450" spans="5:11" x14ac:dyDescent="0.25">
      <c r="E2450" s="109">
        <v>2010</v>
      </c>
      <c r="F2450" s="109" t="s">
        <v>302</v>
      </c>
      <c r="G2450" s="109" t="s">
        <v>62</v>
      </c>
      <c r="H2450" s="109" t="s">
        <v>540</v>
      </c>
      <c r="I2450" s="109" t="s">
        <v>60</v>
      </c>
      <c r="J2450" s="109" t="s">
        <v>1</v>
      </c>
      <c r="K2450" s="110">
        <v>1190.7529999999999</v>
      </c>
    </row>
    <row r="2451" spans="5:11" x14ac:dyDescent="0.25">
      <c r="E2451" s="107">
        <v>2011</v>
      </c>
      <c r="F2451" s="107" t="s">
        <v>187</v>
      </c>
      <c r="G2451" s="107" t="s">
        <v>8</v>
      </c>
      <c r="H2451" s="107" t="s">
        <v>544</v>
      </c>
      <c r="I2451" s="107" t="s">
        <v>9</v>
      </c>
      <c r="J2451" s="107" t="s">
        <v>1</v>
      </c>
      <c r="K2451" s="108">
        <v>1966.1780000000001</v>
      </c>
    </row>
    <row r="2452" spans="5:11" x14ac:dyDescent="0.25">
      <c r="E2452" s="109">
        <v>2011</v>
      </c>
      <c r="F2452" s="109" t="s">
        <v>190</v>
      </c>
      <c r="G2452" s="109" t="s">
        <v>11</v>
      </c>
      <c r="H2452" s="109" t="s">
        <v>12</v>
      </c>
      <c r="I2452" s="109" t="s">
        <v>12</v>
      </c>
      <c r="J2452" s="109" t="s">
        <v>725</v>
      </c>
      <c r="K2452" s="110">
        <v>4947.0420000000004</v>
      </c>
    </row>
    <row r="2453" spans="5:11" x14ac:dyDescent="0.25">
      <c r="E2453" s="107">
        <v>2011</v>
      </c>
      <c r="F2453" s="107" t="s">
        <v>195</v>
      </c>
      <c r="G2453" s="107" t="s">
        <v>15</v>
      </c>
      <c r="H2453" s="107" t="s">
        <v>540</v>
      </c>
      <c r="I2453" s="107" t="s">
        <v>16</v>
      </c>
      <c r="J2453" s="107" t="s">
        <v>554</v>
      </c>
      <c r="K2453" s="108">
        <v>7034.6949999999997</v>
      </c>
    </row>
    <row r="2454" spans="5:11" x14ac:dyDescent="0.25">
      <c r="E2454" s="109">
        <v>2011</v>
      </c>
      <c r="F2454" s="109" t="s">
        <v>202</v>
      </c>
      <c r="G2454" s="109" t="s">
        <v>19</v>
      </c>
      <c r="H2454" s="109" t="s">
        <v>544</v>
      </c>
      <c r="I2454" s="109" t="s">
        <v>17</v>
      </c>
      <c r="J2454" s="109" t="s">
        <v>1</v>
      </c>
      <c r="K2454" s="110">
        <v>3449.9830000000002</v>
      </c>
    </row>
    <row r="2455" spans="5:11" x14ac:dyDescent="0.25">
      <c r="E2455" s="107">
        <v>2011</v>
      </c>
      <c r="F2455" s="107" t="s">
        <v>207</v>
      </c>
      <c r="G2455" s="107" t="s">
        <v>20</v>
      </c>
      <c r="H2455" s="107" t="s">
        <v>540</v>
      </c>
      <c r="I2455" s="107" t="s">
        <v>21</v>
      </c>
      <c r="J2455" s="107" t="s">
        <v>554</v>
      </c>
      <c r="K2455" s="108">
        <v>14570.183999999999</v>
      </c>
    </row>
    <row r="2456" spans="5:11" x14ac:dyDescent="0.25">
      <c r="E2456" s="109">
        <v>2011</v>
      </c>
      <c r="F2456" s="109" t="s">
        <v>224</v>
      </c>
      <c r="G2456" s="109" t="s">
        <v>32</v>
      </c>
      <c r="H2456" s="109" t="s">
        <v>540</v>
      </c>
      <c r="I2456" s="109" t="s">
        <v>33</v>
      </c>
      <c r="J2456" s="109" t="s">
        <v>554</v>
      </c>
      <c r="K2456" s="110">
        <v>1355.029</v>
      </c>
    </row>
    <row r="2457" spans="5:11" x14ac:dyDescent="0.25">
      <c r="E2457" s="107">
        <v>2011</v>
      </c>
      <c r="F2457" s="107" t="s">
        <v>224</v>
      </c>
      <c r="G2457" s="107" t="s">
        <v>32</v>
      </c>
      <c r="H2457" s="107" t="s">
        <v>540</v>
      </c>
      <c r="I2457" s="107" t="s">
        <v>33</v>
      </c>
      <c r="J2457" s="107" t="s">
        <v>725</v>
      </c>
      <c r="K2457" s="108">
        <v>492.52699999999999</v>
      </c>
    </row>
    <row r="2458" spans="5:11" x14ac:dyDescent="0.25">
      <c r="E2458" s="109">
        <v>2011</v>
      </c>
      <c r="F2458" s="109" t="s">
        <v>226</v>
      </c>
      <c r="G2458" s="109" t="s">
        <v>34</v>
      </c>
      <c r="H2458" s="109" t="s">
        <v>540</v>
      </c>
      <c r="I2458" s="109" t="s">
        <v>925</v>
      </c>
      <c r="J2458" s="109" t="s">
        <v>725</v>
      </c>
      <c r="K2458" s="110">
        <v>200.56399999999999</v>
      </c>
    </row>
    <row r="2459" spans="5:11" x14ac:dyDescent="0.25">
      <c r="E2459" s="107">
        <v>2011</v>
      </c>
      <c r="F2459" s="107" t="s">
        <v>228</v>
      </c>
      <c r="G2459" s="107" t="s">
        <v>229</v>
      </c>
      <c r="H2459" s="107" t="s">
        <v>540</v>
      </c>
      <c r="I2459" s="107" t="s">
        <v>33</v>
      </c>
      <c r="J2459" s="107" t="s">
        <v>1</v>
      </c>
      <c r="K2459" s="108">
        <v>13878.793</v>
      </c>
    </row>
    <row r="2460" spans="5:11" x14ac:dyDescent="0.25">
      <c r="E2460" s="109">
        <v>2011</v>
      </c>
      <c r="F2460" s="109" t="s">
        <v>254</v>
      </c>
      <c r="G2460" s="109" t="s">
        <v>42</v>
      </c>
      <c r="H2460" s="109" t="s">
        <v>12</v>
      </c>
      <c r="I2460" s="109" t="s">
        <v>12</v>
      </c>
      <c r="J2460" s="109" t="s">
        <v>1</v>
      </c>
      <c r="K2460" s="110">
        <v>1583.4059999999999</v>
      </c>
    </row>
    <row r="2461" spans="5:11" x14ac:dyDescent="0.25">
      <c r="E2461" s="107">
        <v>2011</v>
      </c>
      <c r="F2461" s="107" t="s">
        <v>254</v>
      </c>
      <c r="G2461" s="107" t="s">
        <v>42</v>
      </c>
      <c r="H2461" s="107" t="s">
        <v>12</v>
      </c>
      <c r="I2461" s="107" t="s">
        <v>12</v>
      </c>
      <c r="J2461" s="107" t="s">
        <v>554</v>
      </c>
      <c r="K2461" s="108">
        <v>1583.4059999999999</v>
      </c>
    </row>
    <row r="2462" spans="5:11" x14ac:dyDescent="0.25">
      <c r="E2462" s="109">
        <v>2011</v>
      </c>
      <c r="F2462" s="109" t="s">
        <v>299</v>
      </c>
      <c r="G2462" s="109" t="s">
        <v>300</v>
      </c>
      <c r="H2462" s="109" t="s">
        <v>540</v>
      </c>
      <c r="I2462" s="109" t="s">
        <v>60</v>
      </c>
      <c r="J2462" s="109" t="s">
        <v>1</v>
      </c>
      <c r="K2462" s="110">
        <v>21866.733</v>
      </c>
    </row>
    <row r="2463" spans="5:11" x14ac:dyDescent="0.25">
      <c r="E2463" s="107">
        <v>2011</v>
      </c>
      <c r="F2463" s="107" t="s">
        <v>299</v>
      </c>
      <c r="G2463" s="107" t="s">
        <v>300</v>
      </c>
      <c r="H2463" s="107" t="s">
        <v>540</v>
      </c>
      <c r="I2463" s="107" t="s">
        <v>60</v>
      </c>
      <c r="J2463" s="107" t="s">
        <v>725</v>
      </c>
      <c r="K2463" s="108">
        <v>21866.733</v>
      </c>
    </row>
    <row r="2464" spans="5:11" x14ac:dyDescent="0.25">
      <c r="E2464" s="109">
        <v>2011</v>
      </c>
      <c r="F2464" s="109" t="s">
        <v>256</v>
      </c>
      <c r="G2464" s="109" t="s">
        <v>43</v>
      </c>
      <c r="H2464" s="109" t="s">
        <v>540</v>
      </c>
      <c r="I2464" s="109" t="s">
        <v>27</v>
      </c>
      <c r="J2464" s="109" t="s">
        <v>554</v>
      </c>
      <c r="K2464" s="110">
        <v>3150.683</v>
      </c>
    </row>
    <row r="2465" spans="5:11" x14ac:dyDescent="0.25">
      <c r="E2465" s="107">
        <v>2011</v>
      </c>
      <c r="F2465" s="107" t="s">
        <v>270</v>
      </c>
      <c r="G2465" s="107" t="s">
        <v>51</v>
      </c>
      <c r="H2465" s="107" t="s">
        <v>540</v>
      </c>
      <c r="I2465" s="107" t="s">
        <v>30</v>
      </c>
      <c r="J2465" s="107" t="s">
        <v>554</v>
      </c>
      <c r="K2465" s="108">
        <v>1583.2929999999999</v>
      </c>
    </row>
    <row r="2466" spans="5:11" x14ac:dyDescent="0.25">
      <c r="E2466" s="109">
        <v>2011</v>
      </c>
      <c r="F2466" s="109" t="s">
        <v>270</v>
      </c>
      <c r="G2466" s="109" t="s">
        <v>51</v>
      </c>
      <c r="H2466" s="109" t="s">
        <v>540</v>
      </c>
      <c r="I2466" s="109" t="s">
        <v>30</v>
      </c>
      <c r="J2466" s="109" t="s">
        <v>725</v>
      </c>
      <c r="K2466" s="110">
        <v>557.39800000000002</v>
      </c>
    </row>
    <row r="2467" spans="5:11" x14ac:dyDescent="0.25">
      <c r="E2467" s="107">
        <v>2011</v>
      </c>
      <c r="F2467" s="107" t="s">
        <v>276</v>
      </c>
      <c r="G2467" s="107" t="s">
        <v>54</v>
      </c>
      <c r="H2467" s="107" t="s">
        <v>540</v>
      </c>
      <c r="I2467" s="107" t="s">
        <v>47</v>
      </c>
      <c r="J2467" s="107" t="s">
        <v>1</v>
      </c>
      <c r="K2467" s="108">
        <v>2418.8890000000001</v>
      </c>
    </row>
    <row r="2468" spans="5:11" x14ac:dyDescent="0.25">
      <c r="E2468" s="109">
        <v>2011</v>
      </c>
      <c r="F2468" s="109" t="s">
        <v>278</v>
      </c>
      <c r="G2468" s="109" t="s">
        <v>55</v>
      </c>
      <c r="H2468" s="109" t="s">
        <v>540</v>
      </c>
      <c r="I2468" s="109" t="s">
        <v>21</v>
      </c>
      <c r="J2468" s="109" t="s">
        <v>725</v>
      </c>
      <c r="K2468" s="110">
        <v>406.94900000000001</v>
      </c>
    </row>
    <row r="2469" spans="5:11" x14ac:dyDescent="0.25">
      <c r="E2469" s="107">
        <v>2011</v>
      </c>
      <c r="F2469" s="107" t="s">
        <v>302</v>
      </c>
      <c r="G2469" s="107" t="s">
        <v>62</v>
      </c>
      <c r="H2469" s="107" t="s">
        <v>540</v>
      </c>
      <c r="I2469" s="107" t="s">
        <v>60</v>
      </c>
      <c r="J2469" s="107" t="s">
        <v>554</v>
      </c>
      <c r="K2469" s="108">
        <v>3968.4569999999999</v>
      </c>
    </row>
    <row r="2470" spans="5:11" x14ac:dyDescent="0.25">
      <c r="E2470" s="109">
        <v>2011</v>
      </c>
      <c r="F2470" s="109" t="s">
        <v>304</v>
      </c>
      <c r="G2470" s="109" t="s">
        <v>63</v>
      </c>
      <c r="H2470" s="109" t="s">
        <v>12</v>
      </c>
      <c r="I2470" s="109" t="s">
        <v>12</v>
      </c>
      <c r="J2470" s="109" t="s">
        <v>1</v>
      </c>
      <c r="K2470" s="110">
        <v>1079.146</v>
      </c>
    </row>
    <row r="2471" spans="5:11" x14ac:dyDescent="0.25">
      <c r="E2471" s="107">
        <v>2011</v>
      </c>
      <c r="F2471" s="107" t="s">
        <v>304</v>
      </c>
      <c r="G2471" s="107" t="s">
        <v>63</v>
      </c>
      <c r="H2471" s="107" t="s">
        <v>12</v>
      </c>
      <c r="I2471" s="107" t="s">
        <v>12</v>
      </c>
      <c r="J2471" s="107" t="s">
        <v>554</v>
      </c>
      <c r="K2471" s="108">
        <v>1346.337</v>
      </c>
    </row>
    <row r="2472" spans="5:11" x14ac:dyDescent="0.25">
      <c r="E2472" s="109">
        <v>2012</v>
      </c>
      <c r="F2472" s="109" t="s">
        <v>195</v>
      </c>
      <c r="G2472" s="109" t="s">
        <v>15</v>
      </c>
      <c r="H2472" s="109" t="s">
        <v>540</v>
      </c>
      <c r="I2472" s="109" t="s">
        <v>16</v>
      </c>
      <c r="J2472" s="109" t="s">
        <v>725</v>
      </c>
      <c r="K2472" s="110">
        <v>1079.3389999999999</v>
      </c>
    </row>
    <row r="2473" spans="5:11" x14ac:dyDescent="0.25">
      <c r="E2473" s="107">
        <v>2012</v>
      </c>
      <c r="F2473" s="107" t="s">
        <v>200</v>
      </c>
      <c r="G2473" s="107" t="s">
        <v>18</v>
      </c>
      <c r="H2473" s="107" t="s">
        <v>542</v>
      </c>
      <c r="I2473" s="107" t="s">
        <v>16</v>
      </c>
      <c r="J2473" s="107" t="s">
        <v>1</v>
      </c>
      <c r="K2473" s="108">
        <v>361.49900000000002</v>
      </c>
    </row>
    <row r="2474" spans="5:11" x14ac:dyDescent="0.25">
      <c r="E2474" s="109">
        <v>2012</v>
      </c>
      <c r="F2474" s="109" t="s">
        <v>200</v>
      </c>
      <c r="G2474" s="109" t="s">
        <v>18</v>
      </c>
      <c r="H2474" s="109" t="s">
        <v>542</v>
      </c>
      <c r="I2474" s="109" t="s">
        <v>16</v>
      </c>
      <c r="J2474" s="109" t="s">
        <v>1</v>
      </c>
      <c r="K2474" s="110">
        <v>1468.5119999999999</v>
      </c>
    </row>
    <row r="2475" spans="5:11" x14ac:dyDescent="0.25">
      <c r="E2475" s="107">
        <v>2012</v>
      </c>
      <c r="F2475" s="107" t="s">
        <v>207</v>
      </c>
      <c r="G2475" s="107" t="s">
        <v>20</v>
      </c>
      <c r="H2475" s="107" t="s">
        <v>540</v>
      </c>
      <c r="I2475" s="107" t="s">
        <v>21</v>
      </c>
      <c r="J2475" s="107" t="s">
        <v>725</v>
      </c>
      <c r="K2475" s="108">
        <v>9085.2900000000009</v>
      </c>
    </row>
    <row r="2476" spans="5:11" x14ac:dyDescent="0.25">
      <c r="E2476" s="109">
        <v>2012</v>
      </c>
      <c r="F2476" s="109" t="s">
        <v>224</v>
      </c>
      <c r="G2476" s="109" t="s">
        <v>32</v>
      </c>
      <c r="H2476" s="109" t="s">
        <v>540</v>
      </c>
      <c r="I2476" s="109" t="s">
        <v>33</v>
      </c>
      <c r="J2476" s="109" t="s">
        <v>1</v>
      </c>
      <c r="K2476" s="110">
        <v>269.62400000000002</v>
      </c>
    </row>
    <row r="2477" spans="5:11" x14ac:dyDescent="0.25">
      <c r="E2477" s="107">
        <v>2012</v>
      </c>
      <c r="F2477" s="107" t="s">
        <v>224</v>
      </c>
      <c r="G2477" s="107" t="s">
        <v>32</v>
      </c>
      <c r="H2477" s="107" t="s">
        <v>540</v>
      </c>
      <c r="I2477" s="107" t="s">
        <v>33</v>
      </c>
      <c r="J2477" s="107" t="s">
        <v>725</v>
      </c>
      <c r="K2477" s="108">
        <v>269.62400000000002</v>
      </c>
    </row>
    <row r="2478" spans="5:11" x14ac:dyDescent="0.25">
      <c r="E2478" s="109">
        <v>2012</v>
      </c>
      <c r="F2478" s="109" t="s">
        <v>231</v>
      </c>
      <c r="G2478" s="109" t="s">
        <v>232</v>
      </c>
      <c r="H2478" s="109" t="s">
        <v>540</v>
      </c>
      <c r="I2478" s="109" t="s">
        <v>24</v>
      </c>
      <c r="J2478" s="109" t="s">
        <v>725</v>
      </c>
      <c r="K2478" s="110">
        <v>1074.26</v>
      </c>
    </row>
    <row r="2479" spans="5:11" x14ac:dyDescent="0.25">
      <c r="E2479" s="107">
        <v>2012</v>
      </c>
      <c r="F2479" s="107" t="s">
        <v>238</v>
      </c>
      <c r="G2479" s="107" t="s">
        <v>239</v>
      </c>
      <c r="H2479" s="107" t="s">
        <v>540</v>
      </c>
      <c r="I2479" s="107" t="s">
        <v>33</v>
      </c>
      <c r="J2479" s="107" t="s">
        <v>725</v>
      </c>
      <c r="K2479" s="108">
        <v>2556.855</v>
      </c>
    </row>
    <row r="2480" spans="5:11" x14ac:dyDescent="0.25">
      <c r="E2480" s="109">
        <v>2012</v>
      </c>
      <c r="F2480" s="109" t="s">
        <v>228</v>
      </c>
      <c r="G2480" s="109" t="s">
        <v>229</v>
      </c>
      <c r="H2480" s="109" t="s">
        <v>540</v>
      </c>
      <c r="I2480" s="109" t="s">
        <v>33</v>
      </c>
      <c r="J2480" s="109" t="s">
        <v>554</v>
      </c>
      <c r="K2480" s="110">
        <v>45481.372999999803</v>
      </c>
    </row>
    <row r="2481" spans="5:11" x14ac:dyDescent="0.25">
      <c r="E2481" s="107">
        <v>2012</v>
      </c>
      <c r="F2481" s="107" t="s">
        <v>241</v>
      </c>
      <c r="G2481" s="107" t="s">
        <v>37</v>
      </c>
      <c r="H2481" s="107" t="s">
        <v>540</v>
      </c>
      <c r="I2481" s="107" t="s">
        <v>24</v>
      </c>
      <c r="J2481" s="107" t="s">
        <v>554</v>
      </c>
      <c r="K2481" s="108">
        <v>1340.864</v>
      </c>
    </row>
    <row r="2482" spans="5:11" x14ac:dyDescent="0.25">
      <c r="E2482" s="109">
        <v>2012</v>
      </c>
      <c r="F2482" s="109" t="s">
        <v>247</v>
      </c>
      <c r="G2482" s="109" t="s">
        <v>40</v>
      </c>
      <c r="H2482" s="109" t="s">
        <v>540</v>
      </c>
      <c r="I2482" s="109" t="s">
        <v>27</v>
      </c>
      <c r="J2482" s="109" t="s">
        <v>1</v>
      </c>
      <c r="K2482" s="110">
        <v>7540.5320000000002</v>
      </c>
    </row>
    <row r="2483" spans="5:11" x14ac:dyDescent="0.25">
      <c r="E2483" s="107">
        <v>2012</v>
      </c>
      <c r="F2483" s="107" t="s">
        <v>249</v>
      </c>
      <c r="G2483" s="107" t="s">
        <v>291</v>
      </c>
      <c r="H2483" s="107" t="s">
        <v>544</v>
      </c>
      <c r="I2483" s="107" t="s">
        <v>17</v>
      </c>
      <c r="J2483" s="107" t="s">
        <v>1</v>
      </c>
      <c r="K2483" s="108">
        <v>943.38699999999994</v>
      </c>
    </row>
    <row r="2484" spans="5:11" x14ac:dyDescent="0.25">
      <c r="E2484" s="109">
        <v>2012</v>
      </c>
      <c r="F2484" s="109" t="s">
        <v>262</v>
      </c>
      <c r="G2484" s="109" t="s">
        <v>46</v>
      </c>
      <c r="H2484" s="109" t="s">
        <v>540</v>
      </c>
      <c r="I2484" s="109" t="s">
        <v>47</v>
      </c>
      <c r="J2484" s="109" t="s">
        <v>1</v>
      </c>
      <c r="K2484" s="110">
        <v>459.18400000000003</v>
      </c>
    </row>
    <row r="2485" spans="5:11" x14ac:dyDescent="0.25">
      <c r="E2485" s="107">
        <v>2012</v>
      </c>
      <c r="F2485" s="107" t="s">
        <v>262</v>
      </c>
      <c r="G2485" s="107" t="s">
        <v>46</v>
      </c>
      <c r="H2485" s="107" t="s">
        <v>540</v>
      </c>
      <c r="I2485" s="107" t="s">
        <v>47</v>
      </c>
      <c r="J2485" s="107" t="s">
        <v>725</v>
      </c>
      <c r="K2485" s="108">
        <v>333.63099999999997</v>
      </c>
    </row>
    <row r="2486" spans="5:11" x14ac:dyDescent="0.25">
      <c r="E2486" s="109">
        <v>2012</v>
      </c>
      <c r="F2486" s="109" t="s">
        <v>288</v>
      </c>
      <c r="G2486" s="109" t="s">
        <v>57</v>
      </c>
      <c r="H2486" s="109" t="s">
        <v>540</v>
      </c>
      <c r="I2486" s="109" t="s">
        <v>47</v>
      </c>
      <c r="J2486" s="109" t="s">
        <v>1</v>
      </c>
      <c r="K2486" s="110">
        <v>15136.4629999998</v>
      </c>
    </row>
    <row r="2487" spans="5:11" x14ac:dyDescent="0.25">
      <c r="E2487" s="107">
        <v>2012</v>
      </c>
      <c r="F2487" s="107" t="s">
        <v>293</v>
      </c>
      <c r="G2487" s="107" t="s">
        <v>58</v>
      </c>
      <c r="H2487" s="107" t="s">
        <v>544</v>
      </c>
      <c r="I2487" s="107" t="s">
        <v>9</v>
      </c>
      <c r="J2487" s="107" t="s">
        <v>1</v>
      </c>
      <c r="K2487" s="108">
        <v>9201.7109999999993</v>
      </c>
    </row>
    <row r="2488" spans="5:11" x14ac:dyDescent="0.25">
      <c r="E2488" s="109">
        <v>2012</v>
      </c>
      <c r="F2488" s="109" t="s">
        <v>293</v>
      </c>
      <c r="G2488" s="109" t="s">
        <v>58</v>
      </c>
      <c r="H2488" s="109" t="s">
        <v>544</v>
      </c>
      <c r="I2488" s="109" t="s">
        <v>9</v>
      </c>
      <c r="J2488" s="109" t="s">
        <v>725</v>
      </c>
      <c r="K2488" s="110">
        <v>9201.7109999999993</v>
      </c>
    </row>
    <row r="2489" spans="5:11" x14ac:dyDescent="0.25">
      <c r="E2489" s="107">
        <v>2012</v>
      </c>
      <c r="F2489" s="107" t="s">
        <v>295</v>
      </c>
      <c r="G2489" s="107" t="s">
        <v>59</v>
      </c>
      <c r="H2489" s="107" t="s">
        <v>540</v>
      </c>
      <c r="I2489" s="107" t="s">
        <v>60</v>
      </c>
      <c r="J2489" s="107" t="s">
        <v>1</v>
      </c>
      <c r="K2489" s="108">
        <v>265.51100000000002</v>
      </c>
    </row>
    <row r="2490" spans="5:11" x14ac:dyDescent="0.25">
      <c r="E2490" s="109">
        <v>2012</v>
      </c>
      <c r="F2490" s="109" t="s">
        <v>297</v>
      </c>
      <c r="G2490" s="109" t="s">
        <v>61</v>
      </c>
      <c r="H2490" s="109" t="s">
        <v>542</v>
      </c>
      <c r="I2490" s="109" t="s">
        <v>16</v>
      </c>
      <c r="J2490" s="109" t="s">
        <v>1</v>
      </c>
      <c r="K2490" s="110">
        <v>201.179</v>
      </c>
    </row>
    <row r="2491" spans="5:11" x14ac:dyDescent="0.25">
      <c r="E2491" s="107">
        <v>2013</v>
      </c>
      <c r="F2491" s="107" t="s">
        <v>280</v>
      </c>
      <c r="G2491" s="107" t="s">
        <v>281</v>
      </c>
      <c r="H2491" s="107" t="s">
        <v>540</v>
      </c>
      <c r="I2491" s="107" t="s">
        <v>33</v>
      </c>
      <c r="J2491" s="107" t="s">
        <v>554</v>
      </c>
      <c r="K2491" s="108">
        <v>1128.5519999999999</v>
      </c>
    </row>
    <row r="2492" spans="5:11" x14ac:dyDescent="0.25">
      <c r="E2492" s="109">
        <v>2013</v>
      </c>
      <c r="F2492" s="109" t="s">
        <v>187</v>
      </c>
      <c r="G2492" s="109" t="s">
        <v>8</v>
      </c>
      <c r="H2492" s="109" t="s">
        <v>544</v>
      </c>
      <c r="I2492" s="109" t="s">
        <v>9</v>
      </c>
      <c r="J2492" s="109" t="s">
        <v>1</v>
      </c>
      <c r="K2492" s="110">
        <v>2208.7800000000002</v>
      </c>
    </row>
    <row r="2493" spans="5:11" x14ac:dyDescent="0.25">
      <c r="E2493" s="107">
        <v>2013</v>
      </c>
      <c r="F2493" s="107" t="s">
        <v>187</v>
      </c>
      <c r="G2493" s="107" t="s">
        <v>8</v>
      </c>
      <c r="H2493" s="107" t="s">
        <v>544</v>
      </c>
      <c r="I2493" s="107" t="s">
        <v>9</v>
      </c>
      <c r="J2493" s="107" t="s">
        <v>725</v>
      </c>
      <c r="K2493" s="108">
        <v>2208.7800000000002</v>
      </c>
    </row>
    <row r="2494" spans="5:11" x14ac:dyDescent="0.25">
      <c r="E2494" s="109">
        <v>2013</v>
      </c>
      <c r="F2494" s="109" t="s">
        <v>204</v>
      </c>
      <c r="G2494" s="109" t="s">
        <v>205</v>
      </c>
      <c r="H2494" s="109" t="s">
        <v>544</v>
      </c>
      <c r="I2494" s="109" t="s">
        <v>9</v>
      </c>
      <c r="J2494" s="109" t="s">
        <v>1</v>
      </c>
      <c r="K2494" s="110">
        <v>1605.211</v>
      </c>
    </row>
    <row r="2495" spans="5:11" x14ac:dyDescent="0.25">
      <c r="E2495" s="107">
        <v>2011</v>
      </c>
      <c r="F2495" s="107" t="s">
        <v>260</v>
      </c>
      <c r="G2495" s="107" t="s">
        <v>45</v>
      </c>
      <c r="H2495" s="107" t="s">
        <v>542</v>
      </c>
      <c r="I2495" s="107" t="s">
        <v>26</v>
      </c>
      <c r="J2495" s="107" t="s">
        <v>1</v>
      </c>
      <c r="K2495" s="108">
        <v>16470.048000000101</v>
      </c>
    </row>
    <row r="2496" spans="5:11" x14ac:dyDescent="0.25">
      <c r="E2496" s="109">
        <v>2011</v>
      </c>
      <c r="F2496" s="109" t="s">
        <v>262</v>
      </c>
      <c r="G2496" s="109" t="s">
        <v>46</v>
      </c>
      <c r="H2496" s="109" t="s">
        <v>540</v>
      </c>
      <c r="I2496" s="109" t="s">
        <v>47</v>
      </c>
      <c r="J2496" s="109" t="s">
        <v>1</v>
      </c>
      <c r="K2496" s="110">
        <v>352.23</v>
      </c>
    </row>
    <row r="2497" spans="5:11" x14ac:dyDescent="0.25">
      <c r="E2497" s="107">
        <v>2011</v>
      </c>
      <c r="F2497" s="107" t="s">
        <v>262</v>
      </c>
      <c r="G2497" s="107" t="s">
        <v>46</v>
      </c>
      <c r="H2497" s="107" t="s">
        <v>540</v>
      </c>
      <c r="I2497" s="107" t="s">
        <v>47</v>
      </c>
      <c r="J2497" s="107" t="s">
        <v>554</v>
      </c>
      <c r="K2497" s="108">
        <v>352.23</v>
      </c>
    </row>
    <row r="2498" spans="5:11" x14ac:dyDescent="0.25">
      <c r="E2498" s="109">
        <v>2011</v>
      </c>
      <c r="F2498" s="109" t="s">
        <v>272</v>
      </c>
      <c r="G2498" s="109" t="s">
        <v>52</v>
      </c>
      <c r="H2498" s="109" t="s">
        <v>540</v>
      </c>
      <c r="I2498" s="109" t="s">
        <v>30</v>
      </c>
      <c r="J2498" s="109" t="s">
        <v>554</v>
      </c>
      <c r="K2498" s="110">
        <v>523.471</v>
      </c>
    </row>
    <row r="2499" spans="5:11" x14ac:dyDescent="0.25">
      <c r="E2499" s="107">
        <v>2011</v>
      </c>
      <c r="F2499" s="107" t="s">
        <v>290</v>
      </c>
      <c r="G2499" s="107" t="s">
        <v>291</v>
      </c>
      <c r="H2499" s="107" t="s">
        <v>544</v>
      </c>
      <c r="I2499" s="107" t="s">
        <v>17</v>
      </c>
      <c r="J2499" s="107" t="s">
        <v>725</v>
      </c>
      <c r="K2499" s="108">
        <v>442.286</v>
      </c>
    </row>
    <row r="2500" spans="5:11" x14ac:dyDescent="0.25">
      <c r="E2500" s="109">
        <v>2011</v>
      </c>
      <c r="F2500" s="109" t="s">
        <v>297</v>
      </c>
      <c r="G2500" s="109" t="s">
        <v>61</v>
      </c>
      <c r="H2500" s="109" t="s">
        <v>542</v>
      </c>
      <c r="I2500" s="109" t="s">
        <v>16</v>
      </c>
      <c r="J2500" s="109" t="s">
        <v>554</v>
      </c>
      <c r="K2500" s="110">
        <v>415.3</v>
      </c>
    </row>
    <row r="2501" spans="5:11" x14ac:dyDescent="0.25">
      <c r="E2501" s="107">
        <v>2011</v>
      </c>
      <c r="F2501" s="107" t="s">
        <v>302</v>
      </c>
      <c r="G2501" s="107" t="s">
        <v>62</v>
      </c>
      <c r="H2501" s="107" t="s">
        <v>540</v>
      </c>
      <c r="I2501" s="107" t="s">
        <v>60</v>
      </c>
      <c r="J2501" s="107" t="s">
        <v>725</v>
      </c>
      <c r="K2501" s="108">
        <v>1363.357</v>
      </c>
    </row>
    <row r="2502" spans="5:11" x14ac:dyDescent="0.25">
      <c r="E2502" s="109">
        <v>2012</v>
      </c>
      <c r="F2502" s="109" t="s">
        <v>280</v>
      </c>
      <c r="G2502" s="109" t="s">
        <v>281</v>
      </c>
      <c r="H2502" s="109" t="s">
        <v>540</v>
      </c>
      <c r="I2502" s="109" t="s">
        <v>33</v>
      </c>
      <c r="J2502" s="109" t="s">
        <v>1</v>
      </c>
      <c r="K2502" s="110">
        <v>242.904</v>
      </c>
    </row>
    <row r="2503" spans="5:11" x14ac:dyDescent="0.25">
      <c r="E2503" s="107">
        <v>2012</v>
      </c>
      <c r="F2503" s="107" t="s">
        <v>283</v>
      </c>
      <c r="G2503" s="107" t="s">
        <v>284</v>
      </c>
      <c r="H2503" s="107" t="s">
        <v>540</v>
      </c>
      <c r="I2503" s="107" t="s">
        <v>33</v>
      </c>
      <c r="J2503" s="107" t="s">
        <v>1</v>
      </c>
      <c r="K2503" s="108">
        <v>10065.85</v>
      </c>
    </row>
    <row r="2504" spans="5:11" x14ac:dyDescent="0.25">
      <c r="E2504" s="109">
        <v>2012</v>
      </c>
      <c r="F2504" s="109" t="s">
        <v>283</v>
      </c>
      <c r="G2504" s="109" t="s">
        <v>284</v>
      </c>
      <c r="H2504" s="109" t="s">
        <v>540</v>
      </c>
      <c r="I2504" s="109" t="s">
        <v>33</v>
      </c>
      <c r="J2504" s="109" t="s">
        <v>725</v>
      </c>
      <c r="K2504" s="110">
        <v>216.685</v>
      </c>
    </row>
    <row r="2505" spans="5:11" x14ac:dyDescent="0.25">
      <c r="E2505" s="107">
        <v>2012</v>
      </c>
      <c r="F2505" s="107" t="s">
        <v>204</v>
      </c>
      <c r="G2505" s="107" t="s">
        <v>205</v>
      </c>
      <c r="H2505" s="107" t="s">
        <v>544</v>
      </c>
      <c r="I2505" s="107" t="s">
        <v>9</v>
      </c>
      <c r="J2505" s="107" t="s">
        <v>1</v>
      </c>
      <c r="K2505" s="108">
        <v>1313.394</v>
      </c>
    </row>
    <row r="2506" spans="5:11" x14ac:dyDescent="0.25">
      <c r="E2506" s="109">
        <v>2012</v>
      </c>
      <c r="F2506" s="109" t="s">
        <v>197</v>
      </c>
      <c r="G2506" s="109" t="s">
        <v>198</v>
      </c>
      <c r="H2506" s="109" t="s">
        <v>544</v>
      </c>
      <c r="I2506" s="109" t="s">
        <v>17</v>
      </c>
      <c r="J2506" s="109" t="s">
        <v>725</v>
      </c>
      <c r="K2506" s="110">
        <v>1364.133</v>
      </c>
    </row>
    <row r="2507" spans="5:11" x14ac:dyDescent="0.25">
      <c r="E2507" s="107">
        <v>2012</v>
      </c>
      <c r="F2507" s="107" t="s">
        <v>207</v>
      </c>
      <c r="G2507" s="107" t="s">
        <v>20</v>
      </c>
      <c r="H2507" s="107" t="s">
        <v>540</v>
      </c>
      <c r="I2507" s="107" t="s">
        <v>21</v>
      </c>
      <c r="J2507" s="107" t="s">
        <v>1</v>
      </c>
      <c r="K2507" s="108">
        <v>13816.919</v>
      </c>
    </row>
    <row r="2508" spans="5:11" x14ac:dyDescent="0.25">
      <c r="E2508" s="109">
        <v>2012</v>
      </c>
      <c r="F2508" s="109" t="s">
        <v>213</v>
      </c>
      <c r="G2508" s="109" t="s">
        <v>25</v>
      </c>
      <c r="H2508" s="109" t="s">
        <v>542</v>
      </c>
      <c r="I2508" s="109" t="s">
        <v>26</v>
      </c>
      <c r="J2508" s="109" t="s">
        <v>1</v>
      </c>
      <c r="K2508" s="110">
        <v>118.00700000000001</v>
      </c>
    </row>
    <row r="2509" spans="5:11" x14ac:dyDescent="0.25">
      <c r="E2509" s="107">
        <v>2012</v>
      </c>
      <c r="F2509" s="107" t="s">
        <v>213</v>
      </c>
      <c r="G2509" s="107" t="s">
        <v>25</v>
      </c>
      <c r="H2509" s="107" t="s">
        <v>542</v>
      </c>
      <c r="I2509" s="107" t="s">
        <v>26</v>
      </c>
      <c r="J2509" s="107" t="s">
        <v>725</v>
      </c>
      <c r="K2509" s="108">
        <v>118.00700000000001</v>
      </c>
    </row>
    <row r="2510" spans="5:11" x14ac:dyDescent="0.25">
      <c r="E2510" s="109">
        <v>2012</v>
      </c>
      <c r="F2510" s="109" t="s">
        <v>222</v>
      </c>
      <c r="G2510" s="109" t="s">
        <v>31</v>
      </c>
      <c r="H2510" s="109" t="s">
        <v>544</v>
      </c>
      <c r="I2510" s="109" t="s">
        <v>17</v>
      </c>
      <c r="J2510" s="109" t="s">
        <v>725</v>
      </c>
      <c r="K2510" s="110">
        <v>5541.1549999999997</v>
      </c>
    </row>
    <row r="2511" spans="5:11" x14ac:dyDescent="0.25">
      <c r="E2511" s="107">
        <v>2012</v>
      </c>
      <c r="F2511" s="107" t="s">
        <v>226</v>
      </c>
      <c r="G2511" s="107" t="s">
        <v>34</v>
      </c>
      <c r="H2511" s="107" t="s">
        <v>540</v>
      </c>
      <c r="I2511" s="107" t="s">
        <v>925</v>
      </c>
      <c r="J2511" s="107" t="s">
        <v>1</v>
      </c>
      <c r="K2511" s="108">
        <v>311.92200000000003</v>
      </c>
    </row>
    <row r="2512" spans="5:11" x14ac:dyDescent="0.25">
      <c r="E2512" s="109">
        <v>2012</v>
      </c>
      <c r="F2512" s="109" t="s">
        <v>236</v>
      </c>
      <c r="G2512" s="109" t="s">
        <v>36</v>
      </c>
      <c r="H2512" s="109" t="s">
        <v>542</v>
      </c>
      <c r="I2512" s="109" t="s">
        <v>26</v>
      </c>
      <c r="J2512" s="109" t="s">
        <v>725</v>
      </c>
      <c r="K2512" s="110">
        <v>1643.5709999999999</v>
      </c>
    </row>
    <row r="2513" spans="5:11" x14ac:dyDescent="0.25">
      <c r="E2513" s="107">
        <v>2012</v>
      </c>
      <c r="F2513" s="107" t="s">
        <v>231</v>
      </c>
      <c r="G2513" s="107" t="s">
        <v>232</v>
      </c>
      <c r="H2513" s="107" t="s">
        <v>540</v>
      </c>
      <c r="I2513" s="107" t="s">
        <v>24</v>
      </c>
      <c r="J2513" s="107" t="s">
        <v>554</v>
      </c>
      <c r="K2513" s="108">
        <v>2115.0279999999998</v>
      </c>
    </row>
    <row r="2514" spans="5:11" x14ac:dyDescent="0.25">
      <c r="E2514" s="109">
        <v>2012</v>
      </c>
      <c r="F2514" s="109" t="s">
        <v>238</v>
      </c>
      <c r="G2514" s="109" t="s">
        <v>239</v>
      </c>
      <c r="H2514" s="109" t="s">
        <v>540</v>
      </c>
      <c r="I2514" s="109" t="s">
        <v>33</v>
      </c>
      <c r="J2514" s="109" t="s">
        <v>554</v>
      </c>
      <c r="K2514" s="110">
        <v>7524.3059999999896</v>
      </c>
    </row>
    <row r="2515" spans="5:11" x14ac:dyDescent="0.25">
      <c r="E2515" s="107">
        <v>2012</v>
      </c>
      <c r="F2515" s="107" t="s">
        <v>228</v>
      </c>
      <c r="G2515" s="107" t="s">
        <v>229</v>
      </c>
      <c r="H2515" s="107" t="s">
        <v>540</v>
      </c>
      <c r="I2515" s="107" t="s">
        <v>33</v>
      </c>
      <c r="J2515" s="107" t="s">
        <v>1</v>
      </c>
      <c r="K2515" s="108">
        <v>45481.372999999803</v>
      </c>
    </row>
    <row r="2516" spans="5:11" x14ac:dyDescent="0.25">
      <c r="E2516" s="109">
        <v>2012</v>
      </c>
      <c r="F2516" s="109" t="s">
        <v>266</v>
      </c>
      <c r="G2516" s="109" t="s">
        <v>49</v>
      </c>
      <c r="H2516" s="109" t="s">
        <v>544</v>
      </c>
      <c r="I2516" s="109" t="s">
        <v>9</v>
      </c>
      <c r="J2516" s="109" t="s">
        <v>554</v>
      </c>
      <c r="K2516" s="110">
        <v>199.56200000000001</v>
      </c>
    </row>
    <row r="2517" spans="5:11" x14ac:dyDescent="0.25">
      <c r="E2517" s="107">
        <v>2012</v>
      </c>
      <c r="F2517" s="107" t="s">
        <v>266</v>
      </c>
      <c r="G2517" s="107" t="s">
        <v>49</v>
      </c>
      <c r="H2517" s="107" t="s">
        <v>544</v>
      </c>
      <c r="I2517" s="107" t="s">
        <v>9</v>
      </c>
      <c r="J2517" s="107" t="s">
        <v>725</v>
      </c>
      <c r="K2517" s="108">
        <v>1529.1079999999999</v>
      </c>
    </row>
    <row r="2518" spans="5:11" x14ac:dyDescent="0.25">
      <c r="E2518" s="109">
        <v>2012</v>
      </c>
      <c r="F2518" s="109" t="s">
        <v>299</v>
      </c>
      <c r="G2518" s="109" t="s">
        <v>300</v>
      </c>
      <c r="H2518" s="109" t="s">
        <v>540</v>
      </c>
      <c r="I2518" s="109" t="s">
        <v>60</v>
      </c>
      <c r="J2518" s="109" t="s">
        <v>1</v>
      </c>
      <c r="K2518" s="110">
        <v>13603.777</v>
      </c>
    </row>
    <row r="2519" spans="5:11" x14ac:dyDescent="0.25">
      <c r="E2519" s="107">
        <v>2012</v>
      </c>
      <c r="F2519" s="107" t="s">
        <v>264</v>
      </c>
      <c r="G2519" s="107" t="s">
        <v>48</v>
      </c>
      <c r="H2519" s="107" t="s">
        <v>542</v>
      </c>
      <c r="I2519" s="107" t="s">
        <v>16</v>
      </c>
      <c r="J2519" s="107" t="s">
        <v>1</v>
      </c>
      <c r="K2519" s="108">
        <v>615.43600000000004</v>
      </c>
    </row>
    <row r="2520" spans="5:11" x14ac:dyDescent="0.25">
      <c r="E2520" s="109">
        <v>2012</v>
      </c>
      <c r="F2520" s="109" t="s">
        <v>264</v>
      </c>
      <c r="G2520" s="109" t="s">
        <v>48</v>
      </c>
      <c r="H2520" s="109" t="s">
        <v>542</v>
      </c>
      <c r="I2520" s="109" t="s">
        <v>16</v>
      </c>
      <c r="J2520" s="109" t="s">
        <v>725</v>
      </c>
      <c r="K2520" s="110">
        <v>615.43600000000004</v>
      </c>
    </row>
    <row r="2521" spans="5:11" x14ac:dyDescent="0.25">
      <c r="E2521" s="107">
        <v>2012</v>
      </c>
      <c r="F2521" s="107" t="s">
        <v>272</v>
      </c>
      <c r="G2521" s="107" t="s">
        <v>52</v>
      </c>
      <c r="H2521" s="107" t="s">
        <v>540</v>
      </c>
      <c r="I2521" s="107" t="s">
        <v>30</v>
      </c>
      <c r="J2521" s="107" t="s">
        <v>1</v>
      </c>
      <c r="K2521" s="108">
        <v>454.77699999999999</v>
      </c>
    </row>
    <row r="2522" spans="5:11" x14ac:dyDescent="0.25">
      <c r="E2522" s="109">
        <v>2012</v>
      </c>
      <c r="F2522" s="109" t="s">
        <v>274</v>
      </c>
      <c r="G2522" s="109" t="s">
        <v>53</v>
      </c>
      <c r="H2522" s="109" t="s">
        <v>542</v>
      </c>
      <c r="I2522" s="109" t="s">
        <v>16</v>
      </c>
      <c r="J2522" s="109" t="s">
        <v>554</v>
      </c>
      <c r="K2522" s="110">
        <v>5134.5050000000001</v>
      </c>
    </row>
    <row r="2523" spans="5:11" x14ac:dyDescent="0.25">
      <c r="E2523" s="107">
        <v>2012</v>
      </c>
      <c r="F2523" s="107" t="s">
        <v>278</v>
      </c>
      <c r="G2523" s="107" t="s">
        <v>55</v>
      </c>
      <c r="H2523" s="107" t="s">
        <v>540</v>
      </c>
      <c r="I2523" s="107" t="s">
        <v>21</v>
      </c>
      <c r="J2523" s="107" t="s">
        <v>1</v>
      </c>
      <c r="K2523" s="108">
        <v>309.22500000000002</v>
      </c>
    </row>
    <row r="2524" spans="5:11" x14ac:dyDescent="0.25">
      <c r="E2524" s="109">
        <v>2012</v>
      </c>
      <c r="F2524" s="109" t="s">
        <v>278</v>
      </c>
      <c r="G2524" s="109" t="s">
        <v>55</v>
      </c>
      <c r="H2524" s="109" t="s">
        <v>540</v>
      </c>
      <c r="I2524" s="109" t="s">
        <v>21</v>
      </c>
      <c r="J2524" s="109" t="s">
        <v>554</v>
      </c>
      <c r="K2524" s="110">
        <v>569.72799999999995</v>
      </c>
    </row>
    <row r="2525" spans="5:11" x14ac:dyDescent="0.25">
      <c r="E2525" s="107">
        <v>2012</v>
      </c>
      <c r="F2525" s="107" t="s">
        <v>288</v>
      </c>
      <c r="G2525" s="107" t="s">
        <v>57</v>
      </c>
      <c r="H2525" s="107" t="s">
        <v>540</v>
      </c>
      <c r="I2525" s="107" t="s">
        <v>47</v>
      </c>
      <c r="J2525" s="107" t="s">
        <v>1</v>
      </c>
      <c r="K2525" s="108">
        <v>22970.935000000401</v>
      </c>
    </row>
    <row r="2526" spans="5:11" x14ac:dyDescent="0.25">
      <c r="E2526" s="109">
        <v>2012</v>
      </c>
      <c r="F2526" s="109" t="s">
        <v>288</v>
      </c>
      <c r="G2526" s="109" t="s">
        <v>57</v>
      </c>
      <c r="H2526" s="109" t="s">
        <v>540</v>
      </c>
      <c r="I2526" s="109" t="s">
        <v>47</v>
      </c>
      <c r="J2526" s="109" t="s">
        <v>554</v>
      </c>
      <c r="K2526" s="110">
        <v>22970.9350000005</v>
      </c>
    </row>
    <row r="2527" spans="5:11" x14ac:dyDescent="0.25">
      <c r="E2527" s="107">
        <v>2012</v>
      </c>
      <c r="F2527" s="107" t="s">
        <v>295</v>
      </c>
      <c r="G2527" s="107" t="s">
        <v>59</v>
      </c>
      <c r="H2527" s="107" t="s">
        <v>540</v>
      </c>
      <c r="I2527" s="107" t="s">
        <v>60</v>
      </c>
      <c r="J2527" s="107" t="s">
        <v>1</v>
      </c>
      <c r="K2527" s="108">
        <v>189.78200000000001</v>
      </c>
    </row>
    <row r="2528" spans="5:11" x14ac:dyDescent="0.25">
      <c r="E2528" s="109">
        <v>2013</v>
      </c>
      <c r="F2528" s="109" t="s">
        <v>280</v>
      </c>
      <c r="G2528" s="109" t="s">
        <v>281</v>
      </c>
      <c r="H2528" s="109" t="s">
        <v>540</v>
      </c>
      <c r="I2528" s="109" t="s">
        <v>33</v>
      </c>
      <c r="J2528" s="109" t="s">
        <v>1</v>
      </c>
      <c r="K2528" s="110">
        <v>184.39699999999999</v>
      </c>
    </row>
    <row r="2529" spans="5:11" x14ac:dyDescent="0.25">
      <c r="E2529" s="107">
        <v>2013</v>
      </c>
      <c r="F2529" s="107" t="s">
        <v>280</v>
      </c>
      <c r="G2529" s="107" t="s">
        <v>281</v>
      </c>
      <c r="H2529" s="107" t="s">
        <v>540</v>
      </c>
      <c r="I2529" s="107" t="s">
        <v>33</v>
      </c>
      <c r="J2529" s="107" t="s">
        <v>725</v>
      </c>
      <c r="K2529" s="108">
        <v>184.39699999999999</v>
      </c>
    </row>
    <row r="2530" spans="5:11" x14ac:dyDescent="0.25">
      <c r="E2530" s="109">
        <v>2013</v>
      </c>
      <c r="F2530" s="109" t="s">
        <v>283</v>
      </c>
      <c r="G2530" s="109" t="s">
        <v>284</v>
      </c>
      <c r="H2530" s="109" t="s">
        <v>540</v>
      </c>
      <c r="I2530" s="109" t="s">
        <v>33</v>
      </c>
      <c r="J2530" s="109" t="s">
        <v>554</v>
      </c>
      <c r="K2530" s="110">
        <v>9570.8829999999998</v>
      </c>
    </row>
    <row r="2531" spans="5:11" x14ac:dyDescent="0.25">
      <c r="E2531" s="107">
        <v>2013</v>
      </c>
      <c r="F2531" s="107" t="s">
        <v>190</v>
      </c>
      <c r="G2531" s="107" t="s">
        <v>11</v>
      </c>
      <c r="H2531" s="107" t="s">
        <v>12</v>
      </c>
      <c r="I2531" s="107" t="s">
        <v>12</v>
      </c>
      <c r="J2531" s="107" t="s">
        <v>1</v>
      </c>
      <c r="K2531" s="108">
        <v>10486.965</v>
      </c>
    </row>
    <row r="2532" spans="5:11" x14ac:dyDescent="0.25">
      <c r="E2532" s="109">
        <v>2013</v>
      </c>
      <c r="F2532" s="109" t="s">
        <v>190</v>
      </c>
      <c r="G2532" s="109" t="s">
        <v>11</v>
      </c>
      <c r="H2532" s="109" t="s">
        <v>12</v>
      </c>
      <c r="I2532" s="109" t="s">
        <v>12</v>
      </c>
      <c r="J2532" s="109" t="s">
        <v>554</v>
      </c>
      <c r="K2532" s="110">
        <v>10486.965</v>
      </c>
    </row>
    <row r="2533" spans="5:11" x14ac:dyDescent="0.25">
      <c r="E2533" s="107">
        <v>2013</v>
      </c>
      <c r="F2533" s="107" t="s">
        <v>195</v>
      </c>
      <c r="G2533" s="107" t="s">
        <v>15</v>
      </c>
      <c r="H2533" s="107" t="s">
        <v>540</v>
      </c>
      <c r="I2533" s="107" t="s">
        <v>16</v>
      </c>
      <c r="J2533" s="107" t="s">
        <v>554</v>
      </c>
      <c r="K2533" s="108">
        <v>9598.7500000000091</v>
      </c>
    </row>
    <row r="2534" spans="5:11" x14ac:dyDescent="0.25">
      <c r="E2534" s="109">
        <v>2013</v>
      </c>
      <c r="F2534" s="109" t="s">
        <v>209</v>
      </c>
      <c r="G2534" s="109" t="s">
        <v>22</v>
      </c>
      <c r="H2534" s="109" t="s">
        <v>544</v>
      </c>
      <c r="I2534" s="109" t="s">
        <v>9</v>
      </c>
      <c r="J2534" s="109" t="s">
        <v>554</v>
      </c>
      <c r="K2534" s="110">
        <v>703.96400000000006</v>
      </c>
    </row>
    <row r="2535" spans="5:11" x14ac:dyDescent="0.25">
      <c r="E2535" s="107">
        <v>2013</v>
      </c>
      <c r="F2535" s="107" t="s">
        <v>207</v>
      </c>
      <c r="G2535" s="107" t="s">
        <v>20</v>
      </c>
      <c r="H2535" s="107" t="s">
        <v>540</v>
      </c>
      <c r="I2535" s="107" t="s">
        <v>21</v>
      </c>
      <c r="J2535" s="107" t="s">
        <v>1</v>
      </c>
      <c r="K2535" s="108">
        <v>10118.625</v>
      </c>
    </row>
    <row r="2536" spans="5:11" x14ac:dyDescent="0.25">
      <c r="E2536" s="109">
        <v>2013</v>
      </c>
      <c r="F2536" s="109" t="s">
        <v>207</v>
      </c>
      <c r="G2536" s="109" t="s">
        <v>20</v>
      </c>
      <c r="H2536" s="109" t="s">
        <v>540</v>
      </c>
      <c r="I2536" s="109" t="s">
        <v>21</v>
      </c>
      <c r="J2536" s="109" t="s">
        <v>725</v>
      </c>
      <c r="K2536" s="110">
        <v>10118.625</v>
      </c>
    </row>
    <row r="2537" spans="5:11" x14ac:dyDescent="0.25">
      <c r="E2537" s="107">
        <v>2013</v>
      </c>
      <c r="F2537" s="107" t="s">
        <v>211</v>
      </c>
      <c r="G2537" s="107" t="s">
        <v>23</v>
      </c>
      <c r="H2537" s="107" t="s">
        <v>540</v>
      </c>
      <c r="I2537" s="107" t="s">
        <v>24</v>
      </c>
      <c r="J2537" s="107" t="s">
        <v>725</v>
      </c>
      <c r="K2537" s="108">
        <v>10259.5449999999</v>
      </c>
    </row>
    <row r="2538" spans="5:11" x14ac:dyDescent="0.25">
      <c r="E2538" s="109">
        <v>2013</v>
      </c>
      <c r="F2538" s="109" t="s">
        <v>222</v>
      </c>
      <c r="G2538" s="109" t="s">
        <v>31</v>
      </c>
      <c r="H2538" s="109" t="s">
        <v>544</v>
      </c>
      <c r="I2538" s="109" t="s">
        <v>17</v>
      </c>
      <c r="J2538" s="109" t="s">
        <v>1</v>
      </c>
      <c r="K2538" s="110">
        <v>5745.99</v>
      </c>
    </row>
    <row r="2539" spans="5:11" x14ac:dyDescent="0.25">
      <c r="E2539" s="107">
        <v>2013</v>
      </c>
      <c r="F2539" s="107" t="s">
        <v>238</v>
      </c>
      <c r="G2539" s="107" t="s">
        <v>239</v>
      </c>
      <c r="H2539" s="107" t="s">
        <v>540</v>
      </c>
      <c r="I2539" s="107" t="s">
        <v>33</v>
      </c>
      <c r="J2539" s="107" t="s">
        <v>725</v>
      </c>
      <c r="K2539" s="108">
        <v>2461.1120000000001</v>
      </c>
    </row>
    <row r="2540" spans="5:11" x14ac:dyDescent="0.25">
      <c r="E2540" s="109">
        <v>2013</v>
      </c>
      <c r="F2540" s="109" t="s">
        <v>234</v>
      </c>
      <c r="G2540" s="109" t="s">
        <v>35</v>
      </c>
      <c r="H2540" s="109" t="s">
        <v>540</v>
      </c>
      <c r="I2540" s="109" t="s">
        <v>27</v>
      </c>
      <c r="J2540" s="109" t="s">
        <v>725</v>
      </c>
      <c r="K2540" s="110">
        <v>1961.55</v>
      </c>
    </row>
    <row r="2541" spans="5:11" x14ac:dyDescent="0.25">
      <c r="E2541" s="107">
        <v>2013</v>
      </c>
      <c r="F2541" s="107" t="s">
        <v>266</v>
      </c>
      <c r="G2541" s="107" t="s">
        <v>49</v>
      </c>
      <c r="H2541" s="107" t="s">
        <v>544</v>
      </c>
      <c r="I2541" s="107" t="s">
        <v>9</v>
      </c>
      <c r="J2541" s="107" t="s">
        <v>1</v>
      </c>
      <c r="K2541" s="108">
        <v>874.01</v>
      </c>
    </row>
    <row r="2542" spans="5:11" x14ac:dyDescent="0.25">
      <c r="E2542" s="109">
        <v>2013</v>
      </c>
      <c r="F2542" s="109" t="s">
        <v>247</v>
      </c>
      <c r="G2542" s="109" t="s">
        <v>40</v>
      </c>
      <c r="H2542" s="109" t="s">
        <v>540</v>
      </c>
      <c r="I2542" s="109" t="s">
        <v>27</v>
      </c>
      <c r="J2542" s="109" t="s">
        <v>554</v>
      </c>
      <c r="K2542" s="110">
        <v>23706.875</v>
      </c>
    </row>
    <row r="2543" spans="5:11" x14ac:dyDescent="0.25">
      <c r="E2543" s="107">
        <v>2013</v>
      </c>
      <c r="F2543" s="107" t="s">
        <v>252</v>
      </c>
      <c r="G2543" s="107" t="s">
        <v>41</v>
      </c>
      <c r="H2543" s="107" t="s">
        <v>540</v>
      </c>
      <c r="I2543" s="107" t="s">
        <v>21</v>
      </c>
      <c r="J2543" s="107" t="s">
        <v>1</v>
      </c>
      <c r="K2543" s="108">
        <v>36405.906000000898</v>
      </c>
    </row>
    <row r="2544" spans="5:11" x14ac:dyDescent="0.25">
      <c r="E2544" s="109">
        <v>2013</v>
      </c>
      <c r="F2544" s="109" t="s">
        <v>258</v>
      </c>
      <c r="G2544" s="109" t="s">
        <v>44</v>
      </c>
      <c r="H2544" s="109" t="s">
        <v>540</v>
      </c>
      <c r="I2544" s="109" t="s">
        <v>21</v>
      </c>
      <c r="J2544" s="109" t="s">
        <v>1</v>
      </c>
      <c r="K2544" s="110">
        <v>1242.4970000000001</v>
      </c>
    </row>
    <row r="2545" spans="5:11" x14ac:dyDescent="0.25">
      <c r="E2545" s="107">
        <v>2013</v>
      </c>
      <c r="F2545" s="107" t="s">
        <v>260</v>
      </c>
      <c r="G2545" s="107" t="s">
        <v>45</v>
      </c>
      <c r="H2545" s="107" t="s">
        <v>542</v>
      </c>
      <c r="I2545" s="107" t="s">
        <v>26</v>
      </c>
      <c r="J2545" s="107" t="s">
        <v>1</v>
      </c>
      <c r="K2545" s="108">
        <v>15539.555</v>
      </c>
    </row>
    <row r="2546" spans="5:11" x14ac:dyDescent="0.25">
      <c r="E2546" s="109">
        <v>2013</v>
      </c>
      <c r="F2546" s="109" t="s">
        <v>260</v>
      </c>
      <c r="G2546" s="109" t="s">
        <v>45</v>
      </c>
      <c r="H2546" s="109" t="s">
        <v>542</v>
      </c>
      <c r="I2546" s="109" t="s">
        <v>26</v>
      </c>
      <c r="J2546" s="109" t="s">
        <v>725</v>
      </c>
      <c r="K2546" s="110">
        <v>15539.555</v>
      </c>
    </row>
    <row r="2547" spans="5:11" x14ac:dyDescent="0.25">
      <c r="E2547" s="107">
        <v>2013</v>
      </c>
      <c r="F2547" s="107" t="s">
        <v>264</v>
      </c>
      <c r="G2547" s="107" t="s">
        <v>48</v>
      </c>
      <c r="H2547" s="107" t="s">
        <v>542</v>
      </c>
      <c r="I2547" s="107" t="s">
        <v>16</v>
      </c>
      <c r="J2547" s="107" t="s">
        <v>554</v>
      </c>
      <c r="K2547" s="108">
        <v>1329.6320000000001</v>
      </c>
    </row>
    <row r="2548" spans="5:11" x14ac:dyDescent="0.25">
      <c r="E2548" s="109">
        <v>2013</v>
      </c>
      <c r="F2548" s="109" t="s">
        <v>302</v>
      </c>
      <c r="G2548" s="109" t="s">
        <v>62</v>
      </c>
      <c r="H2548" s="109" t="s">
        <v>540</v>
      </c>
      <c r="I2548" s="109" t="s">
        <v>60</v>
      </c>
      <c r="J2548" s="109" t="s">
        <v>554</v>
      </c>
      <c r="K2548" s="110">
        <v>6997.34800000002</v>
      </c>
    </row>
    <row r="2549" spans="5:11" x14ac:dyDescent="0.25">
      <c r="E2549" s="107">
        <v>2013</v>
      </c>
      <c r="F2549" s="107" t="s">
        <v>304</v>
      </c>
      <c r="G2549" s="107" t="s">
        <v>63</v>
      </c>
      <c r="H2549" s="107" t="s">
        <v>12</v>
      </c>
      <c r="I2549" s="107" t="s">
        <v>12</v>
      </c>
      <c r="J2549" s="107" t="s">
        <v>554</v>
      </c>
      <c r="K2549" s="108">
        <v>1489.222</v>
      </c>
    </row>
    <row r="2550" spans="5:11" x14ac:dyDescent="0.25">
      <c r="E2550" s="109">
        <v>2014</v>
      </c>
      <c r="F2550" s="109" t="s">
        <v>280</v>
      </c>
      <c r="G2550" s="109" t="s">
        <v>281</v>
      </c>
      <c r="H2550" s="109" t="s">
        <v>540</v>
      </c>
      <c r="I2550" s="109" t="s">
        <v>33</v>
      </c>
      <c r="J2550" s="109" t="s">
        <v>1</v>
      </c>
      <c r="K2550" s="110">
        <v>1340.673</v>
      </c>
    </row>
    <row r="2551" spans="5:11" x14ac:dyDescent="0.25">
      <c r="E2551" s="107">
        <v>2014</v>
      </c>
      <c r="F2551" s="107" t="s">
        <v>187</v>
      </c>
      <c r="G2551" s="107" t="s">
        <v>8</v>
      </c>
      <c r="H2551" s="107" t="s">
        <v>544</v>
      </c>
      <c r="I2551" s="107" t="s">
        <v>9</v>
      </c>
      <c r="J2551" s="107" t="s">
        <v>725</v>
      </c>
      <c r="K2551" s="108">
        <v>2244.9070000000002</v>
      </c>
    </row>
    <row r="2552" spans="5:11" x14ac:dyDescent="0.25">
      <c r="E2552" s="109">
        <v>2014</v>
      </c>
      <c r="F2552" s="109" t="s">
        <v>192</v>
      </c>
      <c r="G2552" s="109" t="s">
        <v>14</v>
      </c>
      <c r="H2552" s="109" t="s">
        <v>540</v>
      </c>
      <c r="I2552" s="109" t="s">
        <v>925</v>
      </c>
      <c r="J2552" s="109" t="s">
        <v>1</v>
      </c>
      <c r="K2552" s="110">
        <v>156.619</v>
      </c>
    </row>
    <row r="2553" spans="5:11" x14ac:dyDescent="0.25">
      <c r="E2553" s="107">
        <v>2014</v>
      </c>
      <c r="F2553" s="107" t="s">
        <v>192</v>
      </c>
      <c r="G2553" s="107" t="s">
        <v>14</v>
      </c>
      <c r="H2553" s="107" t="s">
        <v>540</v>
      </c>
      <c r="I2553" s="107" t="s">
        <v>925</v>
      </c>
      <c r="J2553" s="107" t="s">
        <v>725</v>
      </c>
      <c r="K2553" s="108">
        <v>156.619</v>
      </c>
    </row>
    <row r="2554" spans="5:11" x14ac:dyDescent="0.25">
      <c r="E2554" s="109">
        <v>2014</v>
      </c>
      <c r="F2554" s="109" t="s">
        <v>197</v>
      </c>
      <c r="G2554" s="109" t="s">
        <v>198</v>
      </c>
      <c r="H2554" s="109" t="s">
        <v>544</v>
      </c>
      <c r="I2554" s="109" t="s">
        <v>17</v>
      </c>
      <c r="J2554" s="109" t="s">
        <v>1</v>
      </c>
      <c r="K2554" s="110">
        <v>1272.3409999999999</v>
      </c>
    </row>
    <row r="2555" spans="5:11" x14ac:dyDescent="0.25">
      <c r="E2555" s="107">
        <v>2014</v>
      </c>
      <c r="F2555" s="107" t="s">
        <v>211</v>
      </c>
      <c r="G2555" s="107" t="s">
        <v>23</v>
      </c>
      <c r="H2555" s="107" t="s">
        <v>540</v>
      </c>
      <c r="I2555" s="107" t="s">
        <v>24</v>
      </c>
      <c r="J2555" s="107" t="s">
        <v>1</v>
      </c>
      <c r="K2555" s="108">
        <v>10921.3820000001</v>
      </c>
    </row>
    <row r="2556" spans="5:11" x14ac:dyDescent="0.25">
      <c r="E2556" s="109">
        <v>2014</v>
      </c>
      <c r="F2556" s="109" t="s">
        <v>238</v>
      </c>
      <c r="G2556" s="109" t="s">
        <v>239</v>
      </c>
      <c r="H2556" s="109" t="s">
        <v>540</v>
      </c>
      <c r="I2556" s="109" t="s">
        <v>33</v>
      </c>
      <c r="J2556" s="109" t="s">
        <v>1</v>
      </c>
      <c r="K2556" s="110">
        <v>8323.8999999999905</v>
      </c>
    </row>
    <row r="2557" spans="5:11" x14ac:dyDescent="0.25">
      <c r="E2557" s="107">
        <v>2007</v>
      </c>
      <c r="F2557" s="107" t="s">
        <v>241</v>
      </c>
      <c r="G2557" s="107" t="s">
        <v>37</v>
      </c>
      <c r="H2557" s="107" t="s">
        <v>540</v>
      </c>
      <c r="I2557" s="107" t="s">
        <v>24</v>
      </c>
      <c r="J2557" s="107" t="s">
        <v>1</v>
      </c>
      <c r="K2557" s="108">
        <v>889.21199999999999</v>
      </c>
    </row>
    <row r="2558" spans="5:11" x14ac:dyDescent="0.25">
      <c r="E2558" s="109">
        <v>2007</v>
      </c>
      <c r="F2558" s="109" t="s">
        <v>243</v>
      </c>
      <c r="G2558" s="109" t="s">
        <v>926</v>
      </c>
      <c r="H2558" s="109" t="s">
        <v>12</v>
      </c>
      <c r="I2558" s="109" t="s">
        <v>12</v>
      </c>
      <c r="J2558" s="109" t="s">
        <v>554</v>
      </c>
      <c r="K2558" s="110">
        <v>802.64499999999998</v>
      </c>
    </row>
    <row r="2559" spans="5:11" x14ac:dyDescent="0.25">
      <c r="E2559" s="107">
        <v>2007</v>
      </c>
      <c r="F2559" s="107" t="s">
        <v>245</v>
      </c>
      <c r="G2559" s="107" t="s">
        <v>39</v>
      </c>
      <c r="H2559" s="107" t="s">
        <v>12</v>
      </c>
      <c r="I2559" s="107" t="s">
        <v>12</v>
      </c>
      <c r="J2559" s="107" t="s">
        <v>554</v>
      </c>
      <c r="K2559" s="108">
        <v>2889.8850000000002</v>
      </c>
    </row>
    <row r="2560" spans="5:11" x14ac:dyDescent="0.25">
      <c r="E2560" s="109">
        <v>2007</v>
      </c>
      <c r="F2560" s="109" t="s">
        <v>252</v>
      </c>
      <c r="G2560" s="109" t="s">
        <v>41</v>
      </c>
      <c r="H2560" s="109" t="s">
        <v>540</v>
      </c>
      <c r="I2560" s="109" t="s">
        <v>21</v>
      </c>
      <c r="J2560" s="109" t="s">
        <v>1</v>
      </c>
      <c r="K2560" s="110">
        <v>44371.155999999799</v>
      </c>
    </row>
    <row r="2561" spans="5:11" x14ac:dyDescent="0.25">
      <c r="E2561" s="107">
        <v>2007</v>
      </c>
      <c r="F2561" s="107" t="s">
        <v>252</v>
      </c>
      <c r="G2561" s="107" t="s">
        <v>41</v>
      </c>
      <c r="H2561" s="107" t="s">
        <v>540</v>
      </c>
      <c r="I2561" s="107" t="s">
        <v>21</v>
      </c>
      <c r="J2561" s="107" t="s">
        <v>725</v>
      </c>
      <c r="K2561" s="108">
        <v>8368.1450000000605</v>
      </c>
    </row>
    <row r="2562" spans="5:11" x14ac:dyDescent="0.25">
      <c r="E2562" s="109">
        <v>2007</v>
      </c>
      <c r="F2562" s="109" t="s">
        <v>260</v>
      </c>
      <c r="G2562" s="109" t="s">
        <v>45</v>
      </c>
      <c r="H2562" s="109" t="s">
        <v>542</v>
      </c>
      <c r="I2562" s="109" t="s">
        <v>26</v>
      </c>
      <c r="J2562" s="109" t="s">
        <v>554</v>
      </c>
      <c r="K2562" s="110">
        <v>20046.276000000002</v>
      </c>
    </row>
    <row r="2563" spans="5:11" x14ac:dyDescent="0.25">
      <c r="E2563" s="107">
        <v>2007</v>
      </c>
      <c r="F2563" s="107" t="s">
        <v>299</v>
      </c>
      <c r="G2563" s="107" t="s">
        <v>300</v>
      </c>
      <c r="H2563" s="107" t="s">
        <v>540</v>
      </c>
      <c r="I2563" s="107" t="s">
        <v>60</v>
      </c>
      <c r="J2563" s="107" t="s">
        <v>725</v>
      </c>
      <c r="K2563" s="108">
        <v>31757.846000000001</v>
      </c>
    </row>
    <row r="2564" spans="5:11" x14ac:dyDescent="0.25">
      <c r="E2564" s="109">
        <v>2007</v>
      </c>
      <c r="F2564" s="109" t="s">
        <v>262</v>
      </c>
      <c r="G2564" s="109" t="s">
        <v>46</v>
      </c>
      <c r="H2564" s="109" t="s">
        <v>540</v>
      </c>
      <c r="I2564" s="109" t="s">
        <v>47</v>
      </c>
      <c r="J2564" s="109" t="s">
        <v>725</v>
      </c>
      <c r="K2564" s="110">
        <v>319.3</v>
      </c>
    </row>
    <row r="2565" spans="5:11" x14ac:dyDescent="0.25">
      <c r="E2565" s="107">
        <v>2007</v>
      </c>
      <c r="F2565" s="107" t="s">
        <v>264</v>
      </c>
      <c r="G2565" s="107" t="s">
        <v>48</v>
      </c>
      <c r="H2565" s="107" t="s">
        <v>542</v>
      </c>
      <c r="I2565" s="107" t="s">
        <v>16</v>
      </c>
      <c r="J2565" s="107" t="s">
        <v>554</v>
      </c>
      <c r="K2565" s="108">
        <v>2233.5439999999999</v>
      </c>
    </row>
    <row r="2566" spans="5:11" x14ac:dyDescent="0.25">
      <c r="E2566" s="109">
        <v>2007</v>
      </c>
      <c r="F2566" s="109" t="s">
        <v>270</v>
      </c>
      <c r="G2566" s="109" t="s">
        <v>51</v>
      </c>
      <c r="H2566" s="109" t="s">
        <v>540</v>
      </c>
      <c r="I2566" s="109" t="s">
        <v>30</v>
      </c>
      <c r="J2566" s="109" t="s">
        <v>725</v>
      </c>
      <c r="K2566" s="110">
        <v>644.23099999999999</v>
      </c>
    </row>
    <row r="2567" spans="5:11" x14ac:dyDescent="0.25">
      <c r="E2567" s="107">
        <v>2007</v>
      </c>
      <c r="F2567" s="107" t="s">
        <v>276</v>
      </c>
      <c r="G2567" s="107" t="s">
        <v>54</v>
      </c>
      <c r="H2567" s="107" t="s">
        <v>540</v>
      </c>
      <c r="I2567" s="107" t="s">
        <v>47</v>
      </c>
      <c r="J2567" s="107" t="s">
        <v>725</v>
      </c>
      <c r="K2567" s="108">
        <v>1516.8530000000001</v>
      </c>
    </row>
    <row r="2568" spans="5:11" x14ac:dyDescent="0.25">
      <c r="E2568" s="109">
        <v>2007</v>
      </c>
      <c r="F2568" s="109" t="s">
        <v>278</v>
      </c>
      <c r="G2568" s="109" t="s">
        <v>55</v>
      </c>
      <c r="H2568" s="109" t="s">
        <v>540</v>
      </c>
      <c r="I2568" s="109" t="s">
        <v>21</v>
      </c>
      <c r="J2568" s="109" t="s">
        <v>1</v>
      </c>
      <c r="K2568" s="110">
        <v>1360.6489999999999</v>
      </c>
    </row>
    <row r="2569" spans="5:11" x14ac:dyDescent="0.25">
      <c r="E2569" s="107">
        <v>2007</v>
      </c>
      <c r="F2569" s="107" t="s">
        <v>278</v>
      </c>
      <c r="G2569" s="107" t="s">
        <v>55</v>
      </c>
      <c r="H2569" s="107" t="s">
        <v>540</v>
      </c>
      <c r="I2569" s="107" t="s">
        <v>21</v>
      </c>
      <c r="J2569" s="107" t="s">
        <v>725</v>
      </c>
      <c r="K2569" s="108">
        <v>654.625</v>
      </c>
    </row>
    <row r="2570" spans="5:11" x14ac:dyDescent="0.25">
      <c r="E2570" s="109">
        <v>2007</v>
      </c>
      <c r="F2570" s="109" t="s">
        <v>290</v>
      </c>
      <c r="G2570" s="109" t="s">
        <v>291</v>
      </c>
      <c r="H2570" s="109" t="s">
        <v>544</v>
      </c>
      <c r="I2570" s="109" t="s">
        <v>17</v>
      </c>
      <c r="J2570" s="109" t="s">
        <v>1</v>
      </c>
      <c r="K2570" s="110">
        <v>646.72900000000004</v>
      </c>
    </row>
    <row r="2571" spans="5:11" x14ac:dyDescent="0.25">
      <c r="E2571" s="107">
        <v>2007</v>
      </c>
      <c r="F2571" s="107" t="s">
        <v>295</v>
      </c>
      <c r="G2571" s="107" t="s">
        <v>59</v>
      </c>
      <c r="H2571" s="107" t="s">
        <v>540</v>
      </c>
      <c r="I2571" s="107" t="s">
        <v>60</v>
      </c>
      <c r="J2571" s="107" t="s">
        <v>725</v>
      </c>
      <c r="K2571" s="108">
        <v>401.286</v>
      </c>
    </row>
    <row r="2572" spans="5:11" x14ac:dyDescent="0.25">
      <c r="E2572" s="109">
        <v>2007</v>
      </c>
      <c r="F2572" s="109" t="s">
        <v>297</v>
      </c>
      <c r="G2572" s="109" t="s">
        <v>61</v>
      </c>
      <c r="H2572" s="109" t="s">
        <v>542</v>
      </c>
      <c r="I2572" s="109" t="s">
        <v>16</v>
      </c>
      <c r="J2572" s="109" t="s">
        <v>1</v>
      </c>
      <c r="K2572" s="110">
        <v>521</v>
      </c>
    </row>
    <row r="2573" spans="5:11" x14ac:dyDescent="0.25">
      <c r="E2573" s="107">
        <v>2007</v>
      </c>
      <c r="F2573" s="107" t="s">
        <v>297</v>
      </c>
      <c r="G2573" s="107" t="s">
        <v>61</v>
      </c>
      <c r="H2573" s="107" t="s">
        <v>542</v>
      </c>
      <c r="I2573" s="107" t="s">
        <v>16</v>
      </c>
      <c r="J2573" s="107" t="s">
        <v>554</v>
      </c>
      <c r="K2573" s="108">
        <v>521</v>
      </c>
    </row>
    <row r="2574" spans="5:11" x14ac:dyDescent="0.25">
      <c r="E2574" s="109">
        <v>2008</v>
      </c>
      <c r="F2574" s="109" t="s">
        <v>200</v>
      </c>
      <c r="G2574" s="109" t="s">
        <v>18</v>
      </c>
      <c r="H2574" s="109" t="s">
        <v>542</v>
      </c>
      <c r="I2574" s="109" t="s">
        <v>16</v>
      </c>
      <c r="J2574" s="109" t="s">
        <v>1</v>
      </c>
      <c r="K2574" s="110">
        <v>2197</v>
      </c>
    </row>
    <row r="2575" spans="5:11" x14ac:dyDescent="0.25">
      <c r="E2575" s="107">
        <v>2008</v>
      </c>
      <c r="F2575" s="107" t="s">
        <v>197</v>
      </c>
      <c r="G2575" s="107" t="s">
        <v>198</v>
      </c>
      <c r="H2575" s="107" t="s">
        <v>544</v>
      </c>
      <c r="I2575" s="107" t="s">
        <v>17</v>
      </c>
      <c r="J2575" s="107" t="s">
        <v>1</v>
      </c>
      <c r="K2575" s="108">
        <v>1294.2149999999999</v>
      </c>
    </row>
    <row r="2576" spans="5:11" x14ac:dyDescent="0.25">
      <c r="E2576" s="109">
        <v>2008</v>
      </c>
      <c r="F2576" s="109" t="s">
        <v>202</v>
      </c>
      <c r="G2576" s="109" t="s">
        <v>19</v>
      </c>
      <c r="H2576" s="109" t="s">
        <v>544</v>
      </c>
      <c r="I2576" s="109" t="s">
        <v>17</v>
      </c>
      <c r="J2576" s="109" t="s">
        <v>554</v>
      </c>
      <c r="K2576" s="110">
        <v>10884.981</v>
      </c>
    </row>
    <row r="2577" spans="5:11" x14ac:dyDescent="0.25">
      <c r="E2577" s="107">
        <v>2008</v>
      </c>
      <c r="F2577" s="107" t="s">
        <v>220</v>
      </c>
      <c r="G2577" s="107" t="s">
        <v>29</v>
      </c>
      <c r="H2577" s="107" t="s">
        <v>540</v>
      </c>
      <c r="I2577" s="107" t="s">
        <v>30</v>
      </c>
      <c r="J2577" s="107" t="s">
        <v>1</v>
      </c>
      <c r="K2577" s="108">
        <v>904.56799999999998</v>
      </c>
    </row>
    <row r="2578" spans="5:11" x14ac:dyDescent="0.25">
      <c r="E2578" s="109">
        <v>2008</v>
      </c>
      <c r="F2578" s="109" t="s">
        <v>226</v>
      </c>
      <c r="G2578" s="109" t="s">
        <v>34</v>
      </c>
      <c r="H2578" s="109" t="s">
        <v>540</v>
      </c>
      <c r="I2578" s="109" t="s">
        <v>925</v>
      </c>
      <c r="J2578" s="109" t="s">
        <v>554</v>
      </c>
      <c r="K2578" s="110">
        <v>737.55</v>
      </c>
    </row>
    <row r="2579" spans="5:11" x14ac:dyDescent="0.25">
      <c r="E2579" s="107">
        <v>2008</v>
      </c>
      <c r="F2579" s="107" t="s">
        <v>228</v>
      </c>
      <c r="G2579" s="107" t="s">
        <v>229</v>
      </c>
      <c r="H2579" s="107" t="s">
        <v>540</v>
      </c>
      <c r="I2579" s="107" t="s">
        <v>33</v>
      </c>
      <c r="J2579" s="107" t="s">
        <v>725</v>
      </c>
      <c r="K2579" s="108">
        <v>15390.696</v>
      </c>
    </row>
    <row r="2580" spans="5:11" x14ac:dyDescent="0.25">
      <c r="E2580" s="109">
        <v>2008</v>
      </c>
      <c r="F2580" s="109" t="s">
        <v>241</v>
      </c>
      <c r="G2580" s="109" t="s">
        <v>37</v>
      </c>
      <c r="H2580" s="109" t="s">
        <v>540</v>
      </c>
      <c r="I2580" s="109" t="s">
        <v>24</v>
      </c>
      <c r="J2580" s="109" t="s">
        <v>725</v>
      </c>
      <c r="K2580" s="110">
        <v>882.91499999999996</v>
      </c>
    </row>
    <row r="2581" spans="5:11" x14ac:dyDescent="0.25">
      <c r="E2581" s="107">
        <v>2008</v>
      </c>
      <c r="F2581" s="107" t="s">
        <v>243</v>
      </c>
      <c r="G2581" s="107" t="s">
        <v>926</v>
      </c>
      <c r="H2581" s="107" t="s">
        <v>12</v>
      </c>
      <c r="I2581" s="107" t="s">
        <v>12</v>
      </c>
      <c r="J2581" s="107" t="s">
        <v>554</v>
      </c>
      <c r="K2581" s="108">
        <v>867.21400000000006</v>
      </c>
    </row>
    <row r="2582" spans="5:11" x14ac:dyDescent="0.25">
      <c r="E2582" s="109">
        <v>2008</v>
      </c>
      <c r="F2582" s="109" t="s">
        <v>254</v>
      </c>
      <c r="G2582" s="109" t="s">
        <v>42</v>
      </c>
      <c r="H2582" s="109" t="s">
        <v>12</v>
      </c>
      <c r="I2582" s="109" t="s">
        <v>12</v>
      </c>
      <c r="J2582" s="109" t="s">
        <v>1</v>
      </c>
      <c r="K2582" s="110">
        <v>1785.7139999999999</v>
      </c>
    </row>
    <row r="2583" spans="5:11" x14ac:dyDescent="0.25">
      <c r="E2583" s="107">
        <v>2008</v>
      </c>
      <c r="F2583" s="107" t="s">
        <v>254</v>
      </c>
      <c r="G2583" s="107" t="s">
        <v>42</v>
      </c>
      <c r="H2583" s="107" t="s">
        <v>12</v>
      </c>
      <c r="I2583" s="107" t="s">
        <v>12</v>
      </c>
      <c r="J2583" s="107" t="s">
        <v>554</v>
      </c>
      <c r="K2583" s="108">
        <v>1785.7139999999999</v>
      </c>
    </row>
    <row r="2584" spans="5:11" x14ac:dyDescent="0.25">
      <c r="E2584" s="109">
        <v>2008</v>
      </c>
      <c r="F2584" s="109" t="s">
        <v>252</v>
      </c>
      <c r="G2584" s="109" t="s">
        <v>41</v>
      </c>
      <c r="H2584" s="109" t="s">
        <v>540</v>
      </c>
      <c r="I2584" s="109" t="s">
        <v>21</v>
      </c>
      <c r="J2584" s="109" t="s">
        <v>1</v>
      </c>
      <c r="K2584" s="110">
        <v>9101.0459999999402</v>
      </c>
    </row>
    <row r="2585" spans="5:11" x14ac:dyDescent="0.25">
      <c r="E2585" s="107">
        <v>2008</v>
      </c>
      <c r="F2585" s="107" t="s">
        <v>258</v>
      </c>
      <c r="G2585" s="107" t="s">
        <v>44</v>
      </c>
      <c r="H2585" s="107" t="s">
        <v>540</v>
      </c>
      <c r="I2585" s="107" t="s">
        <v>21</v>
      </c>
      <c r="J2585" s="107" t="s">
        <v>725</v>
      </c>
      <c r="K2585" s="108">
        <v>2353.6579999999899</v>
      </c>
    </row>
    <row r="2586" spans="5:11" x14ac:dyDescent="0.25">
      <c r="E2586" s="109">
        <v>2008</v>
      </c>
      <c r="F2586" s="109" t="s">
        <v>256</v>
      </c>
      <c r="G2586" s="109" t="s">
        <v>43</v>
      </c>
      <c r="H2586" s="109" t="s">
        <v>540</v>
      </c>
      <c r="I2586" s="109" t="s">
        <v>27</v>
      </c>
      <c r="J2586" s="109" t="s">
        <v>1</v>
      </c>
      <c r="K2586" s="110">
        <v>3508.59</v>
      </c>
    </row>
    <row r="2587" spans="5:11" x14ac:dyDescent="0.25">
      <c r="E2587" s="107">
        <v>2008</v>
      </c>
      <c r="F2587" s="107" t="s">
        <v>270</v>
      </c>
      <c r="G2587" s="107" t="s">
        <v>51</v>
      </c>
      <c r="H2587" s="107" t="s">
        <v>540</v>
      </c>
      <c r="I2587" s="107" t="s">
        <v>30</v>
      </c>
      <c r="J2587" s="107" t="s">
        <v>1</v>
      </c>
      <c r="K2587" s="108">
        <v>1733.6659999999999</v>
      </c>
    </row>
    <row r="2588" spans="5:11" x14ac:dyDescent="0.25">
      <c r="E2588" s="109">
        <v>2013</v>
      </c>
      <c r="F2588" s="109" t="s">
        <v>209</v>
      </c>
      <c r="G2588" s="109" t="s">
        <v>22</v>
      </c>
      <c r="H2588" s="109" t="s">
        <v>544</v>
      </c>
      <c r="I2588" s="109" t="s">
        <v>9</v>
      </c>
      <c r="J2588" s="109" t="s">
        <v>1</v>
      </c>
      <c r="K2588" s="110">
        <v>703.96400000000006</v>
      </c>
    </row>
    <row r="2589" spans="5:11" x14ac:dyDescent="0.25">
      <c r="E2589" s="107">
        <v>2013</v>
      </c>
      <c r="F2589" s="107" t="s">
        <v>213</v>
      </c>
      <c r="G2589" s="107" t="s">
        <v>25</v>
      </c>
      <c r="H2589" s="107" t="s">
        <v>542</v>
      </c>
      <c r="I2589" s="107" t="s">
        <v>26</v>
      </c>
      <c r="J2589" s="107" t="s">
        <v>725</v>
      </c>
      <c r="K2589" s="108">
        <v>125.648</v>
      </c>
    </row>
    <row r="2590" spans="5:11" x14ac:dyDescent="0.25">
      <c r="E2590" s="109">
        <v>2013</v>
      </c>
      <c r="F2590" s="109" t="s">
        <v>218</v>
      </c>
      <c r="G2590" s="109" t="s">
        <v>28</v>
      </c>
      <c r="H2590" s="109" t="s">
        <v>544</v>
      </c>
      <c r="I2590" s="109" t="s">
        <v>9</v>
      </c>
      <c r="J2590" s="109" t="s">
        <v>554</v>
      </c>
      <c r="K2590" s="110">
        <v>4177.2940000000099</v>
      </c>
    </row>
    <row r="2591" spans="5:11" x14ac:dyDescent="0.25">
      <c r="E2591" s="107">
        <v>2013</v>
      </c>
      <c r="F2591" s="107" t="s">
        <v>220</v>
      </c>
      <c r="G2591" s="107" t="s">
        <v>29</v>
      </c>
      <c r="H2591" s="107" t="s">
        <v>540</v>
      </c>
      <c r="I2591" s="107" t="s">
        <v>30</v>
      </c>
      <c r="J2591" s="107" t="s">
        <v>1</v>
      </c>
      <c r="K2591" s="108">
        <v>6.4290000000000003</v>
      </c>
    </row>
    <row r="2592" spans="5:11" x14ac:dyDescent="0.25">
      <c r="E2592" s="109">
        <v>2013</v>
      </c>
      <c r="F2592" s="109" t="s">
        <v>220</v>
      </c>
      <c r="G2592" s="109" t="s">
        <v>29</v>
      </c>
      <c r="H2592" s="109" t="s">
        <v>540</v>
      </c>
      <c r="I2592" s="109" t="s">
        <v>30</v>
      </c>
      <c r="J2592" s="109" t="s">
        <v>1</v>
      </c>
      <c r="K2592" s="110">
        <v>649.59799999999996</v>
      </c>
    </row>
    <row r="2593" spans="5:11" x14ac:dyDescent="0.25">
      <c r="E2593" s="107">
        <v>2013</v>
      </c>
      <c r="F2593" s="107" t="s">
        <v>226</v>
      </c>
      <c r="G2593" s="107" t="s">
        <v>34</v>
      </c>
      <c r="H2593" s="107" t="s">
        <v>540</v>
      </c>
      <c r="I2593" s="107" t="s">
        <v>925</v>
      </c>
      <c r="J2593" s="107" t="s">
        <v>1</v>
      </c>
      <c r="K2593" s="108">
        <v>522.71400000000006</v>
      </c>
    </row>
    <row r="2594" spans="5:11" x14ac:dyDescent="0.25">
      <c r="E2594" s="109">
        <v>2013</v>
      </c>
      <c r="F2594" s="109" t="s">
        <v>236</v>
      </c>
      <c r="G2594" s="109" t="s">
        <v>36</v>
      </c>
      <c r="H2594" s="109" t="s">
        <v>542</v>
      </c>
      <c r="I2594" s="109" t="s">
        <v>26</v>
      </c>
      <c r="J2594" s="109" t="s">
        <v>1</v>
      </c>
      <c r="K2594" s="110">
        <v>1645.856</v>
      </c>
    </row>
    <row r="2595" spans="5:11" x14ac:dyDescent="0.25">
      <c r="E2595" s="107">
        <v>2013</v>
      </c>
      <c r="F2595" s="107" t="s">
        <v>236</v>
      </c>
      <c r="G2595" s="107" t="s">
        <v>36</v>
      </c>
      <c r="H2595" s="107" t="s">
        <v>542</v>
      </c>
      <c r="I2595" s="107" t="s">
        <v>26</v>
      </c>
      <c r="J2595" s="107" t="s">
        <v>725</v>
      </c>
      <c r="K2595" s="108">
        <v>1645.856</v>
      </c>
    </row>
    <row r="2596" spans="5:11" x14ac:dyDescent="0.25">
      <c r="E2596" s="109">
        <v>2013</v>
      </c>
      <c r="F2596" s="109" t="s">
        <v>228</v>
      </c>
      <c r="G2596" s="109" t="s">
        <v>229</v>
      </c>
      <c r="H2596" s="109" t="s">
        <v>540</v>
      </c>
      <c r="I2596" s="109" t="s">
        <v>33</v>
      </c>
      <c r="J2596" s="109" t="s">
        <v>1</v>
      </c>
      <c r="K2596" s="110">
        <v>46392.31</v>
      </c>
    </row>
    <row r="2597" spans="5:11" x14ac:dyDescent="0.25">
      <c r="E2597" s="107">
        <v>2013</v>
      </c>
      <c r="F2597" s="107" t="s">
        <v>243</v>
      </c>
      <c r="G2597" s="107" t="s">
        <v>38</v>
      </c>
      <c r="H2597" s="107" t="s">
        <v>12</v>
      </c>
      <c r="I2597" s="107" t="s">
        <v>12</v>
      </c>
      <c r="J2597" s="107" t="s">
        <v>554</v>
      </c>
      <c r="K2597" s="108">
        <v>1120.5139999999999</v>
      </c>
    </row>
    <row r="2598" spans="5:11" x14ac:dyDescent="0.25">
      <c r="E2598" s="109">
        <v>2013</v>
      </c>
      <c r="F2598" s="109" t="s">
        <v>266</v>
      </c>
      <c r="G2598" s="109" t="s">
        <v>49</v>
      </c>
      <c r="H2598" s="109" t="s">
        <v>544</v>
      </c>
      <c r="I2598" s="109" t="s">
        <v>9</v>
      </c>
      <c r="J2598" s="109" t="s">
        <v>1</v>
      </c>
      <c r="K2598" s="110">
        <v>179.874</v>
      </c>
    </row>
    <row r="2599" spans="5:11" x14ac:dyDescent="0.25">
      <c r="E2599" s="107">
        <v>2013</v>
      </c>
      <c r="F2599" s="107" t="s">
        <v>266</v>
      </c>
      <c r="G2599" s="107" t="s">
        <v>49</v>
      </c>
      <c r="H2599" s="107" t="s">
        <v>544</v>
      </c>
      <c r="I2599" s="107" t="s">
        <v>9</v>
      </c>
      <c r="J2599" s="107" t="s">
        <v>725</v>
      </c>
      <c r="K2599" s="108">
        <v>874.01</v>
      </c>
    </row>
    <row r="2600" spans="5:11" x14ac:dyDescent="0.25">
      <c r="E2600" s="109">
        <v>2013</v>
      </c>
      <c r="F2600" s="109" t="s">
        <v>247</v>
      </c>
      <c r="G2600" s="109" t="s">
        <v>40</v>
      </c>
      <c r="H2600" s="109" t="s">
        <v>540</v>
      </c>
      <c r="I2600" s="109" t="s">
        <v>27</v>
      </c>
      <c r="J2600" s="109" t="s">
        <v>1</v>
      </c>
      <c r="K2600" s="110">
        <v>7442.5280000000002</v>
      </c>
    </row>
    <row r="2601" spans="5:11" x14ac:dyDescent="0.25">
      <c r="E2601" s="107">
        <v>2013</v>
      </c>
      <c r="F2601" s="107" t="s">
        <v>249</v>
      </c>
      <c r="G2601" s="107" t="s">
        <v>291</v>
      </c>
      <c r="H2601" s="107" t="s">
        <v>544</v>
      </c>
      <c r="I2601" s="107" t="s">
        <v>17</v>
      </c>
      <c r="J2601" s="107" t="s">
        <v>1</v>
      </c>
      <c r="K2601" s="108">
        <v>1065.4449999999999</v>
      </c>
    </row>
    <row r="2602" spans="5:11" x14ac:dyDescent="0.25">
      <c r="E2602" s="109">
        <v>2013</v>
      </c>
      <c r="F2602" s="109" t="s">
        <v>249</v>
      </c>
      <c r="G2602" s="109" t="s">
        <v>291</v>
      </c>
      <c r="H2602" s="109" t="s">
        <v>544</v>
      </c>
      <c r="I2602" s="109" t="s">
        <v>17</v>
      </c>
      <c r="J2602" s="109" t="s">
        <v>554</v>
      </c>
      <c r="K2602" s="110">
        <v>1070.847</v>
      </c>
    </row>
    <row r="2603" spans="5:11" x14ac:dyDescent="0.25">
      <c r="E2603" s="107">
        <v>2013</v>
      </c>
      <c r="F2603" s="107" t="s">
        <v>249</v>
      </c>
      <c r="G2603" s="107" t="s">
        <v>291</v>
      </c>
      <c r="H2603" s="107" t="s">
        <v>544</v>
      </c>
      <c r="I2603" s="107" t="s">
        <v>17</v>
      </c>
      <c r="J2603" s="107" t="s">
        <v>725</v>
      </c>
      <c r="K2603" s="108">
        <v>1065.4449999999999</v>
      </c>
    </row>
    <row r="2604" spans="5:11" x14ac:dyDescent="0.25">
      <c r="E2604" s="109">
        <v>2013</v>
      </c>
      <c r="F2604" s="109" t="s">
        <v>264</v>
      </c>
      <c r="G2604" s="109" t="s">
        <v>48</v>
      </c>
      <c r="H2604" s="109" t="s">
        <v>542</v>
      </c>
      <c r="I2604" s="109" t="s">
        <v>16</v>
      </c>
      <c r="J2604" s="109" t="s">
        <v>1</v>
      </c>
      <c r="K2604" s="110">
        <v>1112.6489999999999</v>
      </c>
    </row>
    <row r="2605" spans="5:11" x14ac:dyDescent="0.25">
      <c r="E2605" s="107">
        <v>2013</v>
      </c>
      <c r="F2605" s="107" t="s">
        <v>270</v>
      </c>
      <c r="G2605" s="107" t="s">
        <v>51</v>
      </c>
      <c r="H2605" s="107" t="s">
        <v>540</v>
      </c>
      <c r="I2605" s="107" t="s">
        <v>30</v>
      </c>
      <c r="J2605" s="107" t="s">
        <v>1</v>
      </c>
      <c r="K2605" s="108">
        <v>1646.0029999999999</v>
      </c>
    </row>
    <row r="2606" spans="5:11" x14ac:dyDescent="0.25">
      <c r="E2606" s="109">
        <v>2013</v>
      </c>
      <c r="F2606" s="109" t="s">
        <v>276</v>
      </c>
      <c r="G2606" s="109" t="s">
        <v>54</v>
      </c>
      <c r="H2606" s="109" t="s">
        <v>540</v>
      </c>
      <c r="I2606" s="109" t="s">
        <v>47</v>
      </c>
      <c r="J2606" s="109" t="s">
        <v>1</v>
      </c>
      <c r="K2606" s="110">
        <v>2426.0279999999998</v>
      </c>
    </row>
    <row r="2607" spans="5:11" x14ac:dyDescent="0.25">
      <c r="E2607" s="107">
        <v>2013</v>
      </c>
      <c r="F2607" s="107" t="s">
        <v>274</v>
      </c>
      <c r="G2607" s="107" t="s">
        <v>53</v>
      </c>
      <c r="H2607" s="107" t="s">
        <v>542</v>
      </c>
      <c r="I2607" s="107" t="s">
        <v>16</v>
      </c>
      <c r="J2607" s="107" t="s">
        <v>1</v>
      </c>
      <c r="K2607" s="108">
        <v>406.85899999999998</v>
      </c>
    </row>
    <row r="2608" spans="5:11" x14ac:dyDescent="0.25">
      <c r="E2608" s="109">
        <v>2013</v>
      </c>
      <c r="F2608" s="109" t="s">
        <v>286</v>
      </c>
      <c r="G2608" s="109" t="s">
        <v>56</v>
      </c>
      <c r="H2608" s="109" t="s">
        <v>540</v>
      </c>
      <c r="I2608" s="109" t="s">
        <v>47</v>
      </c>
      <c r="J2608" s="109" t="s">
        <v>554</v>
      </c>
      <c r="K2608" s="110">
        <v>1459.539</v>
      </c>
    </row>
    <row r="2609" spans="5:11" x14ac:dyDescent="0.25">
      <c r="E2609" s="107">
        <v>2013</v>
      </c>
      <c r="F2609" s="107" t="s">
        <v>288</v>
      </c>
      <c r="G2609" s="107" t="s">
        <v>57</v>
      </c>
      <c r="H2609" s="107" t="s">
        <v>540</v>
      </c>
      <c r="I2609" s="107" t="s">
        <v>47</v>
      </c>
      <c r="J2609" s="107" t="s">
        <v>1</v>
      </c>
      <c r="K2609" s="108">
        <v>22218.441999999999</v>
      </c>
    </row>
    <row r="2610" spans="5:11" x14ac:dyDescent="0.25">
      <c r="E2610" s="109">
        <v>2013</v>
      </c>
      <c r="F2610" s="109" t="s">
        <v>295</v>
      </c>
      <c r="G2610" s="109" t="s">
        <v>59</v>
      </c>
      <c r="H2610" s="109" t="s">
        <v>540</v>
      </c>
      <c r="I2610" s="109" t="s">
        <v>60</v>
      </c>
      <c r="J2610" s="109" t="s">
        <v>554</v>
      </c>
      <c r="K2610" s="110">
        <v>415.959</v>
      </c>
    </row>
    <row r="2611" spans="5:11" x14ac:dyDescent="0.25">
      <c r="E2611" s="107">
        <v>2013</v>
      </c>
      <c r="F2611" s="107" t="s">
        <v>297</v>
      </c>
      <c r="G2611" s="107" t="s">
        <v>61</v>
      </c>
      <c r="H2611" s="107" t="s">
        <v>542</v>
      </c>
      <c r="I2611" s="107" t="s">
        <v>16</v>
      </c>
      <c r="J2611" s="107" t="s">
        <v>554</v>
      </c>
      <c r="K2611" s="108">
        <v>378.83100000000002</v>
      </c>
    </row>
    <row r="2612" spans="5:11" x14ac:dyDescent="0.25">
      <c r="E2612" s="109">
        <v>2014</v>
      </c>
      <c r="F2612" s="109" t="s">
        <v>190</v>
      </c>
      <c r="G2612" s="109" t="s">
        <v>11</v>
      </c>
      <c r="H2612" s="109" t="s">
        <v>12</v>
      </c>
      <c r="I2612" s="109" t="s">
        <v>12</v>
      </c>
      <c r="J2612" s="109" t="s">
        <v>1</v>
      </c>
      <c r="K2612" s="110">
        <v>10303.258</v>
      </c>
    </row>
    <row r="2613" spans="5:11" x14ac:dyDescent="0.25">
      <c r="E2613" s="107">
        <v>2014</v>
      </c>
      <c r="F2613" s="107" t="s">
        <v>204</v>
      </c>
      <c r="G2613" s="107" t="s">
        <v>205</v>
      </c>
      <c r="H2613" s="107" t="s">
        <v>544</v>
      </c>
      <c r="I2613" s="107" t="s">
        <v>9</v>
      </c>
      <c r="J2613" s="107" t="s">
        <v>1</v>
      </c>
      <c r="K2613" s="108">
        <v>781.23099999999999</v>
      </c>
    </row>
    <row r="2614" spans="5:11" x14ac:dyDescent="0.25">
      <c r="E2614" s="109">
        <v>2014</v>
      </c>
      <c r="F2614" s="109" t="s">
        <v>204</v>
      </c>
      <c r="G2614" s="109" t="s">
        <v>205</v>
      </c>
      <c r="H2614" s="109" t="s">
        <v>544</v>
      </c>
      <c r="I2614" s="109" t="s">
        <v>9</v>
      </c>
      <c r="J2614" s="109" t="s">
        <v>554</v>
      </c>
      <c r="K2614" s="110">
        <v>809.75900000000001</v>
      </c>
    </row>
    <row r="2615" spans="5:11" x14ac:dyDescent="0.25">
      <c r="E2615" s="107">
        <v>2014</v>
      </c>
      <c r="F2615" s="107" t="s">
        <v>204</v>
      </c>
      <c r="G2615" s="107" t="s">
        <v>205</v>
      </c>
      <c r="H2615" s="107" t="s">
        <v>544</v>
      </c>
      <c r="I2615" s="107" t="s">
        <v>9</v>
      </c>
      <c r="J2615" s="107" t="s">
        <v>725</v>
      </c>
      <c r="K2615" s="108">
        <v>781.23099999999999</v>
      </c>
    </row>
    <row r="2616" spans="5:11" x14ac:dyDescent="0.25">
      <c r="E2616" s="109">
        <v>2014</v>
      </c>
      <c r="F2616" s="109" t="s">
        <v>209</v>
      </c>
      <c r="G2616" s="109" t="s">
        <v>22</v>
      </c>
      <c r="H2616" s="109" t="s">
        <v>544</v>
      </c>
      <c r="I2616" s="109" t="s">
        <v>9</v>
      </c>
      <c r="J2616" s="109" t="s">
        <v>1</v>
      </c>
      <c r="K2616" s="110">
        <v>463.44499999999999</v>
      </c>
    </row>
    <row r="2617" spans="5:11" x14ac:dyDescent="0.25">
      <c r="E2617" s="107">
        <v>2013</v>
      </c>
      <c r="F2617" s="107" t="s">
        <v>245</v>
      </c>
      <c r="G2617" s="107" t="s">
        <v>39</v>
      </c>
      <c r="H2617" s="107" t="s">
        <v>12</v>
      </c>
      <c r="I2617" s="107" t="s">
        <v>12</v>
      </c>
      <c r="J2617" s="107" t="s">
        <v>1</v>
      </c>
      <c r="K2617" s="108">
        <v>1105.9459999999999</v>
      </c>
    </row>
    <row r="2618" spans="5:11" x14ac:dyDescent="0.25">
      <c r="E2618" s="109">
        <v>2013</v>
      </c>
      <c r="F2618" s="109" t="s">
        <v>254</v>
      </c>
      <c r="G2618" s="109" t="s">
        <v>42</v>
      </c>
      <c r="H2618" s="109" t="s">
        <v>12</v>
      </c>
      <c r="I2618" s="109" t="s">
        <v>12</v>
      </c>
      <c r="J2618" s="109" t="s">
        <v>1</v>
      </c>
      <c r="K2618" s="110">
        <v>115.29300000000001</v>
      </c>
    </row>
    <row r="2619" spans="5:11" x14ac:dyDescent="0.25">
      <c r="E2619" s="107">
        <v>2013</v>
      </c>
      <c r="F2619" s="107" t="s">
        <v>247</v>
      </c>
      <c r="G2619" s="107" t="s">
        <v>40</v>
      </c>
      <c r="H2619" s="107" t="s">
        <v>540</v>
      </c>
      <c r="I2619" s="107" t="s">
        <v>27</v>
      </c>
      <c r="J2619" s="107" t="s">
        <v>1</v>
      </c>
      <c r="K2619" s="108">
        <v>23706.875</v>
      </c>
    </row>
    <row r="2620" spans="5:11" x14ac:dyDescent="0.25">
      <c r="E2620" s="109">
        <v>2013</v>
      </c>
      <c r="F2620" s="109" t="s">
        <v>252</v>
      </c>
      <c r="G2620" s="109" t="s">
        <v>41</v>
      </c>
      <c r="H2620" s="109" t="s">
        <v>540</v>
      </c>
      <c r="I2620" s="109" t="s">
        <v>21</v>
      </c>
      <c r="J2620" s="109" t="s">
        <v>554</v>
      </c>
      <c r="K2620" s="110">
        <v>36405.906000000803</v>
      </c>
    </row>
    <row r="2621" spans="5:11" x14ac:dyDescent="0.25">
      <c r="E2621" s="107">
        <v>2013</v>
      </c>
      <c r="F2621" s="107" t="s">
        <v>249</v>
      </c>
      <c r="G2621" s="107" t="s">
        <v>291</v>
      </c>
      <c r="H2621" s="107" t="s">
        <v>544</v>
      </c>
      <c r="I2621" s="107" t="s">
        <v>17</v>
      </c>
      <c r="J2621" s="107" t="s">
        <v>1</v>
      </c>
      <c r="K2621" s="108">
        <v>1070.847</v>
      </c>
    </row>
    <row r="2622" spans="5:11" x14ac:dyDescent="0.25">
      <c r="E2622" s="109">
        <v>2013</v>
      </c>
      <c r="F2622" s="109" t="s">
        <v>262</v>
      </c>
      <c r="G2622" s="109" t="s">
        <v>46</v>
      </c>
      <c r="H2622" s="109" t="s">
        <v>540</v>
      </c>
      <c r="I2622" s="109" t="s">
        <v>47</v>
      </c>
      <c r="J2622" s="109" t="s">
        <v>554</v>
      </c>
      <c r="K2622" s="110">
        <v>369.096</v>
      </c>
    </row>
    <row r="2623" spans="5:11" x14ac:dyDescent="0.25">
      <c r="E2623" s="107">
        <v>2013</v>
      </c>
      <c r="F2623" s="107" t="s">
        <v>268</v>
      </c>
      <c r="G2623" s="107" t="s">
        <v>50</v>
      </c>
      <c r="H2623" s="107" t="s">
        <v>544</v>
      </c>
      <c r="I2623" s="107" t="s">
        <v>9</v>
      </c>
      <c r="J2623" s="107" t="s">
        <v>1</v>
      </c>
      <c r="K2623" s="108">
        <v>381.70600000000002</v>
      </c>
    </row>
    <row r="2624" spans="5:11" x14ac:dyDescent="0.25">
      <c r="E2624" s="109">
        <v>2013</v>
      </c>
      <c r="F2624" s="109" t="s">
        <v>268</v>
      </c>
      <c r="G2624" s="109" t="s">
        <v>50</v>
      </c>
      <c r="H2624" s="109" t="s">
        <v>544</v>
      </c>
      <c r="I2624" s="109" t="s">
        <v>9</v>
      </c>
      <c r="J2624" s="109" t="s">
        <v>1</v>
      </c>
      <c r="K2624" s="110">
        <v>589.39299999999901</v>
      </c>
    </row>
    <row r="2625" spans="5:11" x14ac:dyDescent="0.25">
      <c r="E2625" s="107">
        <v>2013</v>
      </c>
      <c r="F2625" s="107" t="s">
        <v>276</v>
      </c>
      <c r="G2625" s="107" t="s">
        <v>54</v>
      </c>
      <c r="H2625" s="107" t="s">
        <v>540</v>
      </c>
      <c r="I2625" s="107" t="s">
        <v>47</v>
      </c>
      <c r="J2625" s="107" t="s">
        <v>554</v>
      </c>
      <c r="K2625" s="108">
        <v>2426.0279999999998</v>
      </c>
    </row>
    <row r="2626" spans="5:11" x14ac:dyDescent="0.25">
      <c r="E2626" s="109">
        <v>2013</v>
      </c>
      <c r="F2626" s="109" t="s">
        <v>278</v>
      </c>
      <c r="G2626" s="109" t="s">
        <v>55</v>
      </c>
      <c r="H2626" s="109" t="s">
        <v>540</v>
      </c>
      <c r="I2626" s="109" t="s">
        <v>21</v>
      </c>
      <c r="J2626" s="109" t="s">
        <v>554</v>
      </c>
      <c r="K2626" s="110">
        <v>147.202</v>
      </c>
    </row>
    <row r="2627" spans="5:11" x14ac:dyDescent="0.25">
      <c r="E2627" s="107">
        <v>2013</v>
      </c>
      <c r="F2627" s="107" t="s">
        <v>286</v>
      </c>
      <c r="G2627" s="107" t="s">
        <v>56</v>
      </c>
      <c r="H2627" s="107" t="s">
        <v>540</v>
      </c>
      <c r="I2627" s="107" t="s">
        <v>47</v>
      </c>
      <c r="J2627" s="107" t="s">
        <v>725</v>
      </c>
      <c r="K2627" s="108">
        <v>140.20500000000001</v>
      </c>
    </row>
    <row r="2628" spans="5:11" x14ac:dyDescent="0.25">
      <c r="E2628" s="109">
        <v>2013</v>
      </c>
      <c r="F2628" s="109" t="s">
        <v>295</v>
      </c>
      <c r="G2628" s="109" t="s">
        <v>59</v>
      </c>
      <c r="H2628" s="109" t="s">
        <v>540</v>
      </c>
      <c r="I2628" s="109" t="s">
        <v>60</v>
      </c>
      <c r="J2628" s="109" t="s">
        <v>725</v>
      </c>
      <c r="K2628" s="110">
        <v>180.30199999999999</v>
      </c>
    </row>
    <row r="2629" spans="5:11" x14ac:dyDescent="0.25">
      <c r="E2629" s="107">
        <v>2013</v>
      </c>
      <c r="F2629" s="107" t="s">
        <v>302</v>
      </c>
      <c r="G2629" s="107" t="s">
        <v>62</v>
      </c>
      <c r="H2629" s="107" t="s">
        <v>540</v>
      </c>
      <c r="I2629" s="107" t="s">
        <v>60</v>
      </c>
      <c r="J2629" s="107" t="s">
        <v>725</v>
      </c>
      <c r="K2629" s="108">
        <v>1118.2570000000001</v>
      </c>
    </row>
    <row r="2630" spans="5:11" x14ac:dyDescent="0.25">
      <c r="E2630" s="109">
        <v>2014</v>
      </c>
      <c r="F2630" s="109" t="s">
        <v>283</v>
      </c>
      <c r="G2630" s="109" t="s">
        <v>284</v>
      </c>
      <c r="H2630" s="109" t="s">
        <v>540</v>
      </c>
      <c r="I2630" s="109" t="s">
        <v>33</v>
      </c>
      <c r="J2630" s="109" t="s">
        <v>1</v>
      </c>
      <c r="K2630" s="110">
        <v>65.447999999999993</v>
      </c>
    </row>
    <row r="2631" spans="5:11" x14ac:dyDescent="0.25">
      <c r="E2631" s="107">
        <v>2014</v>
      </c>
      <c r="F2631" s="107" t="s">
        <v>283</v>
      </c>
      <c r="G2631" s="107" t="s">
        <v>284</v>
      </c>
      <c r="H2631" s="107" t="s">
        <v>540</v>
      </c>
      <c r="I2631" s="107" t="s">
        <v>33</v>
      </c>
      <c r="J2631" s="107" t="s">
        <v>725</v>
      </c>
      <c r="K2631" s="108">
        <v>65.447999999999993</v>
      </c>
    </row>
    <row r="2632" spans="5:11" x14ac:dyDescent="0.25">
      <c r="E2632" s="109">
        <v>2014</v>
      </c>
      <c r="F2632" s="109" t="s">
        <v>190</v>
      </c>
      <c r="G2632" s="109" t="s">
        <v>11</v>
      </c>
      <c r="H2632" s="109" t="s">
        <v>12</v>
      </c>
      <c r="I2632" s="109" t="s">
        <v>12</v>
      </c>
      <c r="J2632" s="109" t="s">
        <v>725</v>
      </c>
      <c r="K2632" s="110">
        <v>6489.7110000000002</v>
      </c>
    </row>
    <row r="2633" spans="5:11" x14ac:dyDescent="0.25">
      <c r="E2633" s="107">
        <v>2014</v>
      </c>
      <c r="F2633" s="107" t="s">
        <v>207</v>
      </c>
      <c r="G2633" s="107" t="s">
        <v>20</v>
      </c>
      <c r="H2633" s="107" t="s">
        <v>540</v>
      </c>
      <c r="I2633" s="107" t="s">
        <v>21</v>
      </c>
      <c r="J2633" s="107" t="s">
        <v>554</v>
      </c>
      <c r="K2633" s="108">
        <v>16430.517</v>
      </c>
    </row>
    <row r="2634" spans="5:11" x14ac:dyDescent="0.25">
      <c r="E2634" s="109">
        <v>2014</v>
      </c>
      <c r="F2634" s="109" t="s">
        <v>218</v>
      </c>
      <c r="G2634" s="109" t="s">
        <v>28</v>
      </c>
      <c r="H2634" s="109" t="s">
        <v>544</v>
      </c>
      <c r="I2634" s="109" t="s">
        <v>9</v>
      </c>
      <c r="J2634" s="109" t="s">
        <v>554</v>
      </c>
      <c r="K2634" s="110">
        <v>4056.2359999999999</v>
      </c>
    </row>
    <row r="2635" spans="5:11" x14ac:dyDescent="0.25">
      <c r="E2635" s="107">
        <v>2014</v>
      </c>
      <c r="F2635" s="107" t="s">
        <v>211</v>
      </c>
      <c r="G2635" s="107" t="s">
        <v>23</v>
      </c>
      <c r="H2635" s="107" t="s">
        <v>540</v>
      </c>
      <c r="I2635" s="107" t="s">
        <v>24</v>
      </c>
      <c r="J2635" s="107" t="s">
        <v>725</v>
      </c>
      <c r="K2635" s="108">
        <v>10921.3820000001</v>
      </c>
    </row>
    <row r="2636" spans="5:11" x14ac:dyDescent="0.25">
      <c r="E2636" s="109">
        <v>2014</v>
      </c>
      <c r="F2636" s="109" t="s">
        <v>236</v>
      </c>
      <c r="G2636" s="109" t="s">
        <v>36</v>
      </c>
      <c r="H2636" s="109" t="s">
        <v>542</v>
      </c>
      <c r="I2636" s="109" t="s">
        <v>26</v>
      </c>
      <c r="J2636" s="109" t="s">
        <v>1</v>
      </c>
      <c r="K2636" s="110">
        <v>1764.14</v>
      </c>
    </row>
    <row r="2637" spans="5:11" x14ac:dyDescent="0.25">
      <c r="E2637" s="107">
        <v>2014</v>
      </c>
      <c r="F2637" s="107" t="s">
        <v>238</v>
      </c>
      <c r="G2637" s="107" t="s">
        <v>239</v>
      </c>
      <c r="H2637" s="107" t="s">
        <v>540</v>
      </c>
      <c r="I2637" s="107" t="s">
        <v>33</v>
      </c>
      <c r="J2637" s="107" t="s">
        <v>554</v>
      </c>
      <c r="K2637" s="108">
        <v>8323.9000000000196</v>
      </c>
    </row>
    <row r="2638" spans="5:11" x14ac:dyDescent="0.25">
      <c r="E2638" s="109">
        <v>2014</v>
      </c>
      <c r="F2638" s="109" t="s">
        <v>245</v>
      </c>
      <c r="G2638" s="109" t="s">
        <v>39</v>
      </c>
      <c r="H2638" s="109" t="s">
        <v>12</v>
      </c>
      <c r="I2638" s="109" t="s">
        <v>12</v>
      </c>
      <c r="J2638" s="109" t="s">
        <v>554</v>
      </c>
      <c r="K2638" s="110">
        <v>1274.741</v>
      </c>
    </row>
    <row r="2639" spans="5:11" x14ac:dyDescent="0.25">
      <c r="E2639" s="107">
        <v>2014</v>
      </c>
      <c r="F2639" s="107" t="s">
        <v>254</v>
      </c>
      <c r="G2639" s="107" t="s">
        <v>42</v>
      </c>
      <c r="H2639" s="107" t="s">
        <v>12</v>
      </c>
      <c r="I2639" s="107" t="s">
        <v>12</v>
      </c>
      <c r="J2639" s="107" t="s">
        <v>1</v>
      </c>
      <c r="K2639" s="108">
        <v>105.008</v>
      </c>
    </row>
    <row r="2640" spans="5:11" x14ac:dyDescent="0.25">
      <c r="E2640" s="109">
        <v>2014</v>
      </c>
      <c r="F2640" s="109" t="s">
        <v>256</v>
      </c>
      <c r="G2640" s="109" t="s">
        <v>43</v>
      </c>
      <c r="H2640" s="109" t="s">
        <v>540</v>
      </c>
      <c r="I2640" s="109" t="s">
        <v>27</v>
      </c>
      <c r="J2640" s="109" t="s">
        <v>554</v>
      </c>
      <c r="K2640" s="110">
        <v>3494.4850000000001</v>
      </c>
    </row>
    <row r="2641" spans="5:11" x14ac:dyDescent="0.25">
      <c r="E2641" s="107">
        <v>2014</v>
      </c>
      <c r="F2641" s="107" t="s">
        <v>268</v>
      </c>
      <c r="G2641" s="107" t="s">
        <v>50</v>
      </c>
      <c r="H2641" s="107" t="s">
        <v>544</v>
      </c>
      <c r="I2641" s="107" t="s">
        <v>9</v>
      </c>
      <c r="J2641" s="107" t="s">
        <v>1</v>
      </c>
      <c r="K2641" s="108">
        <v>608.41200000000003</v>
      </c>
    </row>
    <row r="2642" spans="5:11" x14ac:dyDescent="0.25">
      <c r="E2642" s="109">
        <v>2014</v>
      </c>
      <c r="F2642" s="109" t="s">
        <v>270</v>
      </c>
      <c r="G2642" s="109" t="s">
        <v>51</v>
      </c>
      <c r="H2642" s="109" t="s">
        <v>540</v>
      </c>
      <c r="I2642" s="109" t="s">
        <v>30</v>
      </c>
      <c r="J2642" s="109" t="s">
        <v>1</v>
      </c>
      <c r="K2642" s="110">
        <v>1589.48</v>
      </c>
    </row>
    <row r="2643" spans="5:11" x14ac:dyDescent="0.25">
      <c r="E2643" s="107">
        <v>2014</v>
      </c>
      <c r="F2643" s="107" t="s">
        <v>276</v>
      </c>
      <c r="G2643" s="107" t="s">
        <v>54</v>
      </c>
      <c r="H2643" s="107" t="s">
        <v>540</v>
      </c>
      <c r="I2643" s="107" t="s">
        <v>47</v>
      </c>
      <c r="J2643" s="107" t="s">
        <v>554</v>
      </c>
      <c r="K2643" s="108">
        <v>2517.0149999999999</v>
      </c>
    </row>
    <row r="2644" spans="5:11" x14ac:dyDescent="0.25">
      <c r="E2644" s="109">
        <v>2014</v>
      </c>
      <c r="F2644" s="109" t="s">
        <v>272</v>
      </c>
      <c r="G2644" s="109" t="s">
        <v>52</v>
      </c>
      <c r="H2644" s="109" t="s">
        <v>540</v>
      </c>
      <c r="I2644" s="109" t="s">
        <v>30</v>
      </c>
      <c r="J2644" s="109" t="s">
        <v>725</v>
      </c>
      <c r="K2644" s="110">
        <v>246.375</v>
      </c>
    </row>
    <row r="2645" spans="5:11" x14ac:dyDescent="0.25">
      <c r="E2645" s="107">
        <v>2014</v>
      </c>
      <c r="F2645" s="107" t="s">
        <v>274</v>
      </c>
      <c r="G2645" s="107" t="s">
        <v>53</v>
      </c>
      <c r="H2645" s="107" t="s">
        <v>542</v>
      </c>
      <c r="I2645" s="107" t="s">
        <v>16</v>
      </c>
      <c r="J2645" s="107" t="s">
        <v>1</v>
      </c>
      <c r="K2645" s="108">
        <v>502.85399999999998</v>
      </c>
    </row>
    <row r="2646" spans="5:11" x14ac:dyDescent="0.25">
      <c r="E2646" s="109">
        <v>2014</v>
      </c>
      <c r="F2646" s="109" t="s">
        <v>274</v>
      </c>
      <c r="G2646" s="109" t="s">
        <v>53</v>
      </c>
      <c r="H2646" s="109" t="s">
        <v>542</v>
      </c>
      <c r="I2646" s="109" t="s">
        <v>16</v>
      </c>
      <c r="J2646" s="109" t="s">
        <v>1</v>
      </c>
      <c r="K2646" s="110">
        <v>8973.1389999999992</v>
      </c>
    </row>
    <row r="2647" spans="5:11" x14ac:dyDescent="0.25">
      <c r="E2647" s="107">
        <v>2008</v>
      </c>
      <c r="F2647" s="107" t="s">
        <v>258</v>
      </c>
      <c r="G2647" s="107" t="s">
        <v>44</v>
      </c>
      <c r="H2647" s="107" t="s">
        <v>540</v>
      </c>
      <c r="I2647" s="107" t="s">
        <v>21</v>
      </c>
      <c r="J2647" s="107" t="s">
        <v>554</v>
      </c>
      <c r="K2647" s="108">
        <v>12617.066999999999</v>
      </c>
    </row>
    <row r="2648" spans="5:11" x14ac:dyDescent="0.25">
      <c r="E2648" s="109">
        <v>2008</v>
      </c>
      <c r="F2648" s="109" t="s">
        <v>264</v>
      </c>
      <c r="G2648" s="109" t="s">
        <v>48</v>
      </c>
      <c r="H2648" s="109" t="s">
        <v>542</v>
      </c>
      <c r="I2648" s="109" t="s">
        <v>16</v>
      </c>
      <c r="J2648" s="109" t="s">
        <v>1</v>
      </c>
      <c r="K2648" s="110">
        <v>598.89300000000003</v>
      </c>
    </row>
    <row r="2649" spans="5:11" x14ac:dyDescent="0.25">
      <c r="E2649" s="107">
        <v>2008</v>
      </c>
      <c r="F2649" s="107" t="s">
        <v>264</v>
      </c>
      <c r="G2649" s="107" t="s">
        <v>48</v>
      </c>
      <c r="H2649" s="107" t="s">
        <v>542</v>
      </c>
      <c r="I2649" s="107" t="s">
        <v>16</v>
      </c>
      <c r="J2649" s="107" t="s">
        <v>725</v>
      </c>
      <c r="K2649" s="108">
        <v>598.89300000000003</v>
      </c>
    </row>
    <row r="2650" spans="5:11" x14ac:dyDescent="0.25">
      <c r="E2650" s="109">
        <v>2008</v>
      </c>
      <c r="F2650" s="109" t="s">
        <v>270</v>
      </c>
      <c r="G2650" s="109" t="s">
        <v>51</v>
      </c>
      <c r="H2650" s="109" t="s">
        <v>540</v>
      </c>
      <c r="I2650" s="109" t="s">
        <v>30</v>
      </c>
      <c r="J2650" s="109" t="s">
        <v>554</v>
      </c>
      <c r="K2650" s="110">
        <v>1733.6659999999999</v>
      </c>
    </row>
    <row r="2651" spans="5:11" x14ac:dyDescent="0.25">
      <c r="E2651" s="107">
        <v>2008</v>
      </c>
      <c r="F2651" s="107" t="s">
        <v>276</v>
      </c>
      <c r="G2651" s="107" t="s">
        <v>54</v>
      </c>
      <c r="H2651" s="107" t="s">
        <v>540</v>
      </c>
      <c r="I2651" s="107" t="s">
        <v>47</v>
      </c>
      <c r="J2651" s="107" t="s">
        <v>554</v>
      </c>
      <c r="K2651" s="108">
        <v>2473.89</v>
      </c>
    </row>
    <row r="2652" spans="5:11" x14ac:dyDescent="0.25">
      <c r="E2652" s="109">
        <v>2008</v>
      </c>
      <c r="F2652" s="109" t="s">
        <v>272</v>
      </c>
      <c r="G2652" s="109" t="s">
        <v>52</v>
      </c>
      <c r="H2652" s="109" t="s">
        <v>540</v>
      </c>
      <c r="I2652" s="109" t="s">
        <v>30</v>
      </c>
      <c r="J2652" s="109" t="s">
        <v>1</v>
      </c>
      <c r="K2652" s="110">
        <v>913.91099999999994</v>
      </c>
    </row>
    <row r="2653" spans="5:11" x14ac:dyDescent="0.25">
      <c r="E2653" s="107">
        <v>2008</v>
      </c>
      <c r="F2653" s="107" t="s">
        <v>274</v>
      </c>
      <c r="G2653" s="107" t="s">
        <v>53</v>
      </c>
      <c r="H2653" s="107" t="s">
        <v>542</v>
      </c>
      <c r="I2653" s="107" t="s">
        <v>16</v>
      </c>
      <c r="J2653" s="107" t="s">
        <v>725</v>
      </c>
      <c r="K2653" s="108">
        <v>222</v>
      </c>
    </row>
    <row r="2654" spans="5:11" x14ac:dyDescent="0.25">
      <c r="E2654" s="109">
        <v>2008</v>
      </c>
      <c r="F2654" s="109" t="s">
        <v>288</v>
      </c>
      <c r="G2654" s="109" t="s">
        <v>57</v>
      </c>
      <c r="H2654" s="109" t="s">
        <v>540</v>
      </c>
      <c r="I2654" s="109" t="s">
        <v>47</v>
      </c>
      <c r="J2654" s="109" t="s">
        <v>554</v>
      </c>
      <c r="K2654" s="110">
        <v>25681.089000000102</v>
      </c>
    </row>
    <row r="2655" spans="5:11" x14ac:dyDescent="0.25">
      <c r="E2655" s="107">
        <v>2008</v>
      </c>
      <c r="F2655" s="107" t="s">
        <v>290</v>
      </c>
      <c r="G2655" s="107" t="s">
        <v>291</v>
      </c>
      <c r="H2655" s="107" t="s">
        <v>544</v>
      </c>
      <c r="I2655" s="107" t="s">
        <v>17</v>
      </c>
      <c r="J2655" s="107" t="s">
        <v>1</v>
      </c>
      <c r="K2655" s="108">
        <v>634.01099999999997</v>
      </c>
    </row>
    <row r="2656" spans="5:11" x14ac:dyDescent="0.25">
      <c r="E2656" s="109">
        <v>2008</v>
      </c>
      <c r="F2656" s="109" t="s">
        <v>290</v>
      </c>
      <c r="G2656" s="109" t="s">
        <v>291</v>
      </c>
      <c r="H2656" s="109" t="s">
        <v>544</v>
      </c>
      <c r="I2656" s="109" t="s">
        <v>17</v>
      </c>
      <c r="J2656" s="109" t="s">
        <v>725</v>
      </c>
      <c r="K2656" s="110">
        <v>556.15599999999995</v>
      </c>
    </row>
    <row r="2657" spans="5:11" x14ac:dyDescent="0.25">
      <c r="E2657" s="107">
        <v>2008</v>
      </c>
      <c r="F2657" s="107" t="s">
        <v>295</v>
      </c>
      <c r="G2657" s="107" t="s">
        <v>59</v>
      </c>
      <c r="H2657" s="107" t="s">
        <v>540</v>
      </c>
      <c r="I2657" s="107" t="s">
        <v>60</v>
      </c>
      <c r="J2657" s="107" t="s">
        <v>725</v>
      </c>
      <c r="K2657" s="108">
        <v>204.196</v>
      </c>
    </row>
    <row r="2658" spans="5:11" x14ac:dyDescent="0.25">
      <c r="E2658" s="109">
        <v>2009</v>
      </c>
      <c r="F2658" s="109" t="s">
        <v>283</v>
      </c>
      <c r="G2658" s="109" t="s">
        <v>284</v>
      </c>
      <c r="H2658" s="109" t="s">
        <v>540</v>
      </c>
      <c r="I2658" s="109" t="s">
        <v>33</v>
      </c>
      <c r="J2658" s="109" t="s">
        <v>725</v>
      </c>
      <c r="K2658" s="110">
        <v>266.95999999999998</v>
      </c>
    </row>
    <row r="2659" spans="5:11" x14ac:dyDescent="0.25">
      <c r="E2659" s="107">
        <v>2009</v>
      </c>
      <c r="F2659" s="107" t="s">
        <v>190</v>
      </c>
      <c r="G2659" s="107" t="s">
        <v>11</v>
      </c>
      <c r="H2659" s="107" t="s">
        <v>12</v>
      </c>
      <c r="I2659" s="107" t="s">
        <v>12</v>
      </c>
      <c r="J2659" s="107" t="s">
        <v>1</v>
      </c>
      <c r="K2659" s="108">
        <v>3642.9479999999999</v>
      </c>
    </row>
    <row r="2660" spans="5:11" x14ac:dyDescent="0.25">
      <c r="E2660" s="109">
        <v>2009</v>
      </c>
      <c r="F2660" s="109" t="s">
        <v>190</v>
      </c>
      <c r="G2660" s="109" t="s">
        <v>11</v>
      </c>
      <c r="H2660" s="109" t="s">
        <v>12</v>
      </c>
      <c r="I2660" s="109" t="s">
        <v>12</v>
      </c>
      <c r="J2660" s="109" t="s">
        <v>1</v>
      </c>
      <c r="K2660" s="110">
        <v>8406.5630000000001</v>
      </c>
    </row>
    <row r="2661" spans="5:11" x14ac:dyDescent="0.25">
      <c r="E2661" s="107">
        <v>2009</v>
      </c>
      <c r="F2661" s="107" t="s">
        <v>195</v>
      </c>
      <c r="G2661" s="107" t="s">
        <v>15</v>
      </c>
      <c r="H2661" s="107" t="s">
        <v>540</v>
      </c>
      <c r="I2661" s="107" t="s">
        <v>16</v>
      </c>
      <c r="J2661" s="107" t="s">
        <v>725</v>
      </c>
      <c r="K2661" s="108">
        <v>1095.4110000000001</v>
      </c>
    </row>
    <row r="2662" spans="5:11" x14ac:dyDescent="0.25">
      <c r="E2662" s="109">
        <v>2009</v>
      </c>
      <c r="F2662" s="109" t="s">
        <v>200</v>
      </c>
      <c r="G2662" s="109" t="s">
        <v>18</v>
      </c>
      <c r="H2662" s="109" t="s">
        <v>542</v>
      </c>
      <c r="I2662" s="109" t="s">
        <v>16</v>
      </c>
      <c r="J2662" s="109" t="s">
        <v>725</v>
      </c>
      <c r="K2662" s="110">
        <v>313</v>
      </c>
    </row>
    <row r="2663" spans="5:11" x14ac:dyDescent="0.25">
      <c r="E2663" s="107">
        <v>2009</v>
      </c>
      <c r="F2663" s="107" t="s">
        <v>197</v>
      </c>
      <c r="G2663" s="107" t="s">
        <v>198</v>
      </c>
      <c r="H2663" s="107" t="s">
        <v>544</v>
      </c>
      <c r="I2663" s="107" t="s">
        <v>17</v>
      </c>
      <c r="J2663" s="107" t="s">
        <v>725</v>
      </c>
      <c r="K2663" s="108">
        <v>1448.4179999999999</v>
      </c>
    </row>
    <row r="2664" spans="5:11" x14ac:dyDescent="0.25">
      <c r="E2664" s="109">
        <v>2009</v>
      </c>
      <c r="F2664" s="109" t="s">
        <v>202</v>
      </c>
      <c r="G2664" s="109" t="s">
        <v>19</v>
      </c>
      <c r="H2664" s="109" t="s">
        <v>544</v>
      </c>
      <c r="I2664" s="109" t="s">
        <v>17</v>
      </c>
      <c r="J2664" s="109" t="s">
        <v>1</v>
      </c>
      <c r="K2664" s="110">
        <v>3077.7759999999998</v>
      </c>
    </row>
    <row r="2665" spans="5:11" x14ac:dyDescent="0.25">
      <c r="E2665" s="107">
        <v>2009</v>
      </c>
      <c r="F2665" s="107" t="s">
        <v>207</v>
      </c>
      <c r="G2665" s="107" t="s">
        <v>20</v>
      </c>
      <c r="H2665" s="107" t="s">
        <v>540</v>
      </c>
      <c r="I2665" s="107" t="s">
        <v>21</v>
      </c>
      <c r="J2665" s="107" t="s">
        <v>1</v>
      </c>
      <c r="K2665" s="108">
        <v>9319.5259999999998</v>
      </c>
    </row>
    <row r="2666" spans="5:11" x14ac:dyDescent="0.25">
      <c r="E2666" s="109">
        <v>2009</v>
      </c>
      <c r="F2666" s="109" t="s">
        <v>218</v>
      </c>
      <c r="G2666" s="109" t="s">
        <v>28</v>
      </c>
      <c r="H2666" s="109" t="s">
        <v>544</v>
      </c>
      <c r="I2666" s="109" t="s">
        <v>9</v>
      </c>
      <c r="J2666" s="109" t="s">
        <v>554</v>
      </c>
      <c r="K2666" s="110">
        <v>4308.8909999999996</v>
      </c>
    </row>
    <row r="2667" spans="5:11" x14ac:dyDescent="0.25">
      <c r="E2667" s="107">
        <v>2009</v>
      </c>
      <c r="F2667" s="107" t="s">
        <v>220</v>
      </c>
      <c r="G2667" s="107" t="s">
        <v>29</v>
      </c>
      <c r="H2667" s="107" t="s">
        <v>540</v>
      </c>
      <c r="I2667" s="107" t="s">
        <v>30</v>
      </c>
      <c r="J2667" s="107" t="s">
        <v>1</v>
      </c>
      <c r="K2667" s="108">
        <v>45.411999999999999</v>
      </c>
    </row>
    <row r="2668" spans="5:11" x14ac:dyDescent="0.25">
      <c r="E2668" s="109">
        <v>2009</v>
      </c>
      <c r="F2668" s="109" t="s">
        <v>236</v>
      </c>
      <c r="G2668" s="109" t="s">
        <v>36</v>
      </c>
      <c r="H2668" s="109" t="s">
        <v>542</v>
      </c>
      <c r="I2668" s="109" t="s">
        <v>26</v>
      </c>
      <c r="J2668" s="109" t="s">
        <v>725</v>
      </c>
      <c r="K2668" s="110">
        <v>1470.364</v>
      </c>
    </row>
    <row r="2669" spans="5:11" x14ac:dyDescent="0.25">
      <c r="E2669" s="107">
        <v>2009</v>
      </c>
      <c r="F2669" s="107" t="s">
        <v>241</v>
      </c>
      <c r="G2669" s="107" t="s">
        <v>37</v>
      </c>
      <c r="H2669" s="107" t="s">
        <v>540</v>
      </c>
      <c r="I2669" s="107" t="s">
        <v>24</v>
      </c>
      <c r="J2669" s="107" t="s">
        <v>725</v>
      </c>
      <c r="K2669" s="108">
        <v>1079.472</v>
      </c>
    </row>
    <row r="2670" spans="5:11" x14ac:dyDescent="0.25">
      <c r="E2670" s="109">
        <v>2009</v>
      </c>
      <c r="F2670" s="109" t="s">
        <v>245</v>
      </c>
      <c r="G2670" s="109" t="s">
        <v>39</v>
      </c>
      <c r="H2670" s="109" t="s">
        <v>12</v>
      </c>
      <c r="I2670" s="109" t="s">
        <v>12</v>
      </c>
      <c r="J2670" s="109" t="s">
        <v>554</v>
      </c>
      <c r="K2670" s="110">
        <v>2299.2919999999999</v>
      </c>
    </row>
    <row r="2671" spans="5:11" x14ac:dyDescent="0.25">
      <c r="E2671" s="107">
        <v>2009</v>
      </c>
      <c r="F2671" s="107" t="s">
        <v>258</v>
      </c>
      <c r="G2671" s="107" t="s">
        <v>44</v>
      </c>
      <c r="H2671" s="107" t="s">
        <v>540</v>
      </c>
      <c r="I2671" s="107" t="s">
        <v>21</v>
      </c>
      <c r="J2671" s="107" t="s">
        <v>725</v>
      </c>
      <c r="K2671" s="108">
        <v>2050.7890000000002</v>
      </c>
    </row>
    <row r="2672" spans="5:11" x14ac:dyDescent="0.25">
      <c r="E2672" s="109">
        <v>2009</v>
      </c>
      <c r="F2672" s="109" t="s">
        <v>299</v>
      </c>
      <c r="G2672" s="109" t="s">
        <v>300</v>
      </c>
      <c r="H2672" s="109" t="s">
        <v>540</v>
      </c>
      <c r="I2672" s="109" t="s">
        <v>60</v>
      </c>
      <c r="J2672" s="109" t="s">
        <v>554</v>
      </c>
      <c r="K2672" s="110">
        <v>13743.261</v>
      </c>
    </row>
    <row r="2673" spans="5:11" x14ac:dyDescent="0.25">
      <c r="E2673" s="107">
        <v>2009</v>
      </c>
      <c r="F2673" s="107" t="s">
        <v>256</v>
      </c>
      <c r="G2673" s="107" t="s">
        <v>43</v>
      </c>
      <c r="H2673" s="107" t="s">
        <v>540</v>
      </c>
      <c r="I2673" s="107" t="s">
        <v>27</v>
      </c>
      <c r="J2673" s="107" t="s">
        <v>1</v>
      </c>
      <c r="K2673" s="108">
        <v>3840.9380000000001</v>
      </c>
    </row>
    <row r="2674" spans="5:11" x14ac:dyDescent="0.25">
      <c r="E2674" s="109">
        <v>2009</v>
      </c>
      <c r="F2674" s="109" t="s">
        <v>256</v>
      </c>
      <c r="G2674" s="109" t="s">
        <v>43</v>
      </c>
      <c r="H2674" s="109" t="s">
        <v>540</v>
      </c>
      <c r="I2674" s="109" t="s">
        <v>27</v>
      </c>
      <c r="J2674" s="109" t="s">
        <v>554</v>
      </c>
      <c r="K2674" s="110">
        <v>2829.4059999999899</v>
      </c>
    </row>
    <row r="2675" spans="5:11" x14ac:dyDescent="0.25">
      <c r="E2675" s="107">
        <v>2009</v>
      </c>
      <c r="F2675" s="107" t="s">
        <v>256</v>
      </c>
      <c r="G2675" s="107" t="s">
        <v>43</v>
      </c>
      <c r="H2675" s="107" t="s">
        <v>540</v>
      </c>
      <c r="I2675" s="107" t="s">
        <v>27</v>
      </c>
      <c r="J2675" s="107" t="s">
        <v>725</v>
      </c>
      <c r="K2675" s="108">
        <v>3840.9380000000001</v>
      </c>
    </row>
    <row r="2676" spans="5:11" x14ac:dyDescent="0.25">
      <c r="E2676" s="109">
        <v>2009</v>
      </c>
      <c r="F2676" s="109" t="s">
        <v>262</v>
      </c>
      <c r="G2676" s="109" t="s">
        <v>46</v>
      </c>
      <c r="H2676" s="109" t="s">
        <v>540</v>
      </c>
      <c r="I2676" s="109" t="s">
        <v>47</v>
      </c>
      <c r="J2676" s="109" t="s">
        <v>1</v>
      </c>
      <c r="K2676" s="110">
        <v>307.55700000000002</v>
      </c>
    </row>
    <row r="2677" spans="5:11" x14ac:dyDescent="0.25">
      <c r="E2677" s="107">
        <v>2009</v>
      </c>
      <c r="F2677" s="107" t="s">
        <v>264</v>
      </c>
      <c r="G2677" s="107" t="s">
        <v>48</v>
      </c>
      <c r="H2677" s="107" t="s">
        <v>542</v>
      </c>
      <c r="I2677" s="107" t="s">
        <v>16</v>
      </c>
      <c r="J2677" s="107" t="s">
        <v>725</v>
      </c>
      <c r="K2677" s="108">
        <v>698.92700000000002</v>
      </c>
    </row>
    <row r="2678" spans="5:11" x14ac:dyDescent="0.25">
      <c r="E2678" s="109">
        <v>2008</v>
      </c>
      <c r="F2678" s="109" t="s">
        <v>278</v>
      </c>
      <c r="G2678" s="109" t="s">
        <v>55</v>
      </c>
      <c r="H2678" s="109" t="s">
        <v>540</v>
      </c>
      <c r="I2678" s="109" t="s">
        <v>21</v>
      </c>
      <c r="J2678" s="109" t="s">
        <v>725</v>
      </c>
      <c r="K2678" s="110">
        <v>690.30200000000002</v>
      </c>
    </row>
    <row r="2679" spans="5:11" x14ac:dyDescent="0.25">
      <c r="E2679" s="107">
        <v>2008</v>
      </c>
      <c r="F2679" s="107" t="s">
        <v>286</v>
      </c>
      <c r="G2679" s="107" t="s">
        <v>56</v>
      </c>
      <c r="H2679" s="107" t="s">
        <v>540</v>
      </c>
      <c r="I2679" s="107" t="s">
        <v>47</v>
      </c>
      <c r="J2679" s="107" t="s">
        <v>1</v>
      </c>
      <c r="K2679" s="108">
        <v>1677.3510000000001</v>
      </c>
    </row>
    <row r="2680" spans="5:11" x14ac:dyDescent="0.25">
      <c r="E2680" s="109">
        <v>2008</v>
      </c>
      <c r="F2680" s="109" t="s">
        <v>288</v>
      </c>
      <c r="G2680" s="109" t="s">
        <v>57</v>
      </c>
      <c r="H2680" s="109" t="s">
        <v>540</v>
      </c>
      <c r="I2680" s="109" t="s">
        <v>47</v>
      </c>
      <c r="J2680" s="109" t="s">
        <v>1</v>
      </c>
      <c r="K2680" s="110">
        <v>25681.089000000102</v>
      </c>
    </row>
    <row r="2681" spans="5:11" x14ac:dyDescent="0.25">
      <c r="E2681" s="107">
        <v>2008</v>
      </c>
      <c r="F2681" s="107" t="s">
        <v>293</v>
      </c>
      <c r="G2681" s="107" t="s">
        <v>58</v>
      </c>
      <c r="H2681" s="107" t="s">
        <v>544</v>
      </c>
      <c r="I2681" s="107" t="s">
        <v>9</v>
      </c>
      <c r="J2681" s="107" t="s">
        <v>1</v>
      </c>
      <c r="K2681" s="108">
        <v>2379.2130000000002</v>
      </c>
    </row>
    <row r="2682" spans="5:11" x14ac:dyDescent="0.25">
      <c r="E2682" s="109">
        <v>2008</v>
      </c>
      <c r="F2682" s="109" t="s">
        <v>293</v>
      </c>
      <c r="G2682" s="109" t="s">
        <v>58</v>
      </c>
      <c r="H2682" s="109" t="s">
        <v>544</v>
      </c>
      <c r="I2682" s="109" t="s">
        <v>9</v>
      </c>
      <c r="J2682" s="109" t="s">
        <v>1</v>
      </c>
      <c r="K2682" s="110">
        <v>12160.268</v>
      </c>
    </row>
    <row r="2683" spans="5:11" x14ac:dyDescent="0.25">
      <c r="E2683" s="107">
        <v>2008</v>
      </c>
      <c r="F2683" s="107" t="s">
        <v>293</v>
      </c>
      <c r="G2683" s="107" t="s">
        <v>58</v>
      </c>
      <c r="H2683" s="107" t="s">
        <v>544</v>
      </c>
      <c r="I2683" s="107" t="s">
        <v>9</v>
      </c>
      <c r="J2683" s="107" t="s">
        <v>725</v>
      </c>
      <c r="K2683" s="108">
        <v>12160.268</v>
      </c>
    </row>
    <row r="2684" spans="5:11" x14ac:dyDescent="0.25">
      <c r="E2684" s="109">
        <v>2008</v>
      </c>
      <c r="F2684" s="109" t="s">
        <v>295</v>
      </c>
      <c r="G2684" s="109" t="s">
        <v>59</v>
      </c>
      <c r="H2684" s="109" t="s">
        <v>540</v>
      </c>
      <c r="I2684" s="109" t="s">
        <v>60</v>
      </c>
      <c r="J2684" s="109" t="s">
        <v>1</v>
      </c>
      <c r="K2684" s="110">
        <v>204.196</v>
      </c>
    </row>
    <row r="2685" spans="5:11" x14ac:dyDescent="0.25">
      <c r="E2685" s="107">
        <v>2008</v>
      </c>
      <c r="F2685" s="107" t="s">
        <v>297</v>
      </c>
      <c r="G2685" s="107" t="s">
        <v>61</v>
      </c>
      <c r="H2685" s="107" t="s">
        <v>542</v>
      </c>
      <c r="I2685" s="107" t="s">
        <v>16</v>
      </c>
      <c r="J2685" s="107" t="s">
        <v>1</v>
      </c>
      <c r="K2685" s="108">
        <v>173</v>
      </c>
    </row>
    <row r="2686" spans="5:11" x14ac:dyDescent="0.25">
      <c r="E2686" s="109">
        <v>2008</v>
      </c>
      <c r="F2686" s="109" t="s">
        <v>302</v>
      </c>
      <c r="G2686" s="109" t="s">
        <v>62</v>
      </c>
      <c r="H2686" s="109" t="s">
        <v>540</v>
      </c>
      <c r="I2686" s="109" t="s">
        <v>60</v>
      </c>
      <c r="J2686" s="109" t="s">
        <v>1</v>
      </c>
      <c r="K2686" s="110">
        <v>4427.6779999999999</v>
      </c>
    </row>
    <row r="2687" spans="5:11" x14ac:dyDescent="0.25">
      <c r="E2687" s="107">
        <v>2009</v>
      </c>
      <c r="F2687" s="107" t="s">
        <v>283</v>
      </c>
      <c r="G2687" s="107" t="s">
        <v>284</v>
      </c>
      <c r="H2687" s="107" t="s">
        <v>540</v>
      </c>
      <c r="I2687" s="107" t="s">
        <v>33</v>
      </c>
      <c r="J2687" s="107" t="s">
        <v>1</v>
      </c>
      <c r="K2687" s="108">
        <v>266.95999999999998</v>
      </c>
    </row>
    <row r="2688" spans="5:11" x14ac:dyDescent="0.25">
      <c r="E2688" s="109">
        <v>2009</v>
      </c>
      <c r="F2688" s="109" t="s">
        <v>187</v>
      </c>
      <c r="G2688" s="109" t="s">
        <v>8</v>
      </c>
      <c r="H2688" s="109" t="s">
        <v>544</v>
      </c>
      <c r="I2688" s="109" t="s">
        <v>9</v>
      </c>
      <c r="J2688" s="109" t="s">
        <v>1</v>
      </c>
      <c r="K2688" s="110">
        <v>2342.9050000000002</v>
      </c>
    </row>
    <row r="2689" spans="5:11" x14ac:dyDescent="0.25">
      <c r="E2689" s="107">
        <v>2009</v>
      </c>
      <c r="F2689" s="107" t="s">
        <v>192</v>
      </c>
      <c r="G2689" s="107" t="s">
        <v>14</v>
      </c>
      <c r="H2689" s="107" t="s">
        <v>540</v>
      </c>
      <c r="I2689" s="107" t="s">
        <v>925</v>
      </c>
      <c r="J2689" s="107" t="s">
        <v>725</v>
      </c>
      <c r="K2689" s="108">
        <v>268.05</v>
      </c>
    </row>
    <row r="2690" spans="5:11" x14ac:dyDescent="0.25">
      <c r="E2690" s="109">
        <v>2009</v>
      </c>
      <c r="F2690" s="109" t="s">
        <v>195</v>
      </c>
      <c r="G2690" s="109" t="s">
        <v>15</v>
      </c>
      <c r="H2690" s="109" t="s">
        <v>540</v>
      </c>
      <c r="I2690" s="109" t="s">
        <v>16</v>
      </c>
      <c r="J2690" s="109" t="s">
        <v>1</v>
      </c>
      <c r="K2690" s="110">
        <v>1095.4110000000001</v>
      </c>
    </row>
    <row r="2691" spans="5:11" x14ac:dyDescent="0.25">
      <c r="E2691" s="107">
        <v>2009</v>
      </c>
      <c r="F2691" s="107" t="s">
        <v>202</v>
      </c>
      <c r="G2691" s="107" t="s">
        <v>19</v>
      </c>
      <c r="H2691" s="107" t="s">
        <v>544</v>
      </c>
      <c r="I2691" s="107" t="s">
        <v>17</v>
      </c>
      <c r="J2691" s="107" t="s">
        <v>1</v>
      </c>
      <c r="K2691" s="108">
        <v>9474.348</v>
      </c>
    </row>
    <row r="2692" spans="5:11" x14ac:dyDescent="0.25">
      <c r="E2692" s="109">
        <v>2009</v>
      </c>
      <c r="F2692" s="109" t="s">
        <v>202</v>
      </c>
      <c r="G2692" s="109" t="s">
        <v>19</v>
      </c>
      <c r="H2692" s="109" t="s">
        <v>544</v>
      </c>
      <c r="I2692" s="109" t="s">
        <v>17</v>
      </c>
      <c r="J2692" s="109" t="s">
        <v>554</v>
      </c>
      <c r="K2692" s="110">
        <v>9474.3479999999909</v>
      </c>
    </row>
    <row r="2693" spans="5:11" x14ac:dyDescent="0.25">
      <c r="E2693" s="107">
        <v>2009</v>
      </c>
      <c r="F2693" s="107" t="s">
        <v>213</v>
      </c>
      <c r="G2693" s="107" t="s">
        <v>25</v>
      </c>
      <c r="H2693" s="107" t="s">
        <v>542</v>
      </c>
      <c r="I2693" s="107" t="s">
        <v>26</v>
      </c>
      <c r="J2693" s="107" t="s">
        <v>1</v>
      </c>
      <c r="K2693" s="108">
        <v>224.07</v>
      </c>
    </row>
    <row r="2694" spans="5:11" x14ac:dyDescent="0.25">
      <c r="E2694" s="109">
        <v>2009</v>
      </c>
      <c r="F2694" s="109" t="s">
        <v>215</v>
      </c>
      <c r="G2694" s="109" t="s">
        <v>216</v>
      </c>
      <c r="H2694" s="109" t="s">
        <v>540</v>
      </c>
      <c r="I2694" s="109" t="s">
        <v>27</v>
      </c>
      <c r="J2694" s="109" t="s">
        <v>1</v>
      </c>
      <c r="K2694" s="110">
        <v>664.59199999999998</v>
      </c>
    </row>
    <row r="2695" spans="5:11" x14ac:dyDescent="0.25">
      <c r="E2695" s="107">
        <v>2009</v>
      </c>
      <c r="F2695" s="107" t="s">
        <v>215</v>
      </c>
      <c r="G2695" s="107" t="s">
        <v>216</v>
      </c>
      <c r="H2695" s="107" t="s">
        <v>540</v>
      </c>
      <c r="I2695" s="107" t="s">
        <v>27</v>
      </c>
      <c r="J2695" s="107" t="s">
        <v>554</v>
      </c>
      <c r="K2695" s="108">
        <v>664.59199999999998</v>
      </c>
    </row>
    <row r="2696" spans="5:11" x14ac:dyDescent="0.25">
      <c r="E2696" s="109">
        <v>2009</v>
      </c>
      <c r="F2696" s="109" t="s">
        <v>215</v>
      </c>
      <c r="G2696" s="109" t="s">
        <v>216</v>
      </c>
      <c r="H2696" s="109" t="s">
        <v>540</v>
      </c>
      <c r="I2696" s="109" t="s">
        <v>27</v>
      </c>
      <c r="J2696" s="109" t="s">
        <v>725</v>
      </c>
      <c r="K2696" s="110">
        <v>662.67</v>
      </c>
    </row>
    <row r="2697" spans="5:11" x14ac:dyDescent="0.25">
      <c r="E2697" s="107">
        <v>2009</v>
      </c>
      <c r="F2697" s="107" t="s">
        <v>218</v>
      </c>
      <c r="G2697" s="107" t="s">
        <v>28</v>
      </c>
      <c r="H2697" s="107" t="s">
        <v>544</v>
      </c>
      <c r="I2697" s="107" t="s">
        <v>9</v>
      </c>
      <c r="J2697" s="107" t="s">
        <v>1</v>
      </c>
      <c r="K2697" s="108">
        <v>32381.294000000002</v>
      </c>
    </row>
    <row r="2698" spans="5:11" x14ac:dyDescent="0.25">
      <c r="E2698" s="109">
        <v>2009</v>
      </c>
      <c r="F2698" s="109" t="s">
        <v>220</v>
      </c>
      <c r="G2698" s="109" t="s">
        <v>29</v>
      </c>
      <c r="H2698" s="109" t="s">
        <v>540</v>
      </c>
      <c r="I2698" s="109" t="s">
        <v>30</v>
      </c>
      <c r="J2698" s="109" t="s">
        <v>1</v>
      </c>
      <c r="K2698" s="110">
        <v>728.54700000000003</v>
      </c>
    </row>
    <row r="2699" spans="5:11" x14ac:dyDescent="0.25">
      <c r="E2699" s="107">
        <v>2009</v>
      </c>
      <c r="F2699" s="107" t="s">
        <v>224</v>
      </c>
      <c r="G2699" s="107" t="s">
        <v>32</v>
      </c>
      <c r="H2699" s="107" t="s">
        <v>540</v>
      </c>
      <c r="I2699" s="107" t="s">
        <v>33</v>
      </c>
      <c r="J2699" s="107" t="s">
        <v>1</v>
      </c>
      <c r="K2699" s="108">
        <v>366.673</v>
      </c>
    </row>
    <row r="2700" spans="5:11" x14ac:dyDescent="0.25">
      <c r="E2700" s="109">
        <v>2009</v>
      </c>
      <c r="F2700" s="109" t="s">
        <v>222</v>
      </c>
      <c r="G2700" s="109" t="s">
        <v>31</v>
      </c>
      <c r="H2700" s="109" t="s">
        <v>544</v>
      </c>
      <c r="I2700" s="109" t="s">
        <v>17</v>
      </c>
      <c r="J2700" s="109" t="s">
        <v>725</v>
      </c>
      <c r="K2700" s="110">
        <v>5590.6530000000002</v>
      </c>
    </row>
    <row r="2701" spans="5:11" x14ac:dyDescent="0.25">
      <c r="E2701" s="107">
        <v>2009</v>
      </c>
      <c r="F2701" s="107" t="s">
        <v>236</v>
      </c>
      <c r="G2701" s="107" t="s">
        <v>36</v>
      </c>
      <c r="H2701" s="107" t="s">
        <v>542</v>
      </c>
      <c r="I2701" s="107" t="s">
        <v>26</v>
      </c>
      <c r="J2701" s="107" t="s">
        <v>554</v>
      </c>
      <c r="K2701" s="108">
        <v>1381.9670000000001</v>
      </c>
    </row>
    <row r="2702" spans="5:11" x14ac:dyDescent="0.25">
      <c r="E2702" s="109">
        <v>2009</v>
      </c>
      <c r="F2702" s="109" t="s">
        <v>234</v>
      </c>
      <c r="G2702" s="109" t="s">
        <v>35</v>
      </c>
      <c r="H2702" s="109" t="s">
        <v>540</v>
      </c>
      <c r="I2702" s="109" t="s">
        <v>27</v>
      </c>
      <c r="J2702" s="109" t="s">
        <v>554</v>
      </c>
      <c r="K2702" s="110">
        <v>1526.912</v>
      </c>
    </row>
    <row r="2703" spans="5:11" x14ac:dyDescent="0.25">
      <c r="E2703" s="107">
        <v>2009</v>
      </c>
      <c r="F2703" s="107" t="s">
        <v>245</v>
      </c>
      <c r="G2703" s="107" t="s">
        <v>39</v>
      </c>
      <c r="H2703" s="107" t="s">
        <v>12</v>
      </c>
      <c r="I2703" s="107" t="s">
        <v>12</v>
      </c>
      <c r="J2703" s="107" t="s">
        <v>725</v>
      </c>
      <c r="K2703" s="108">
        <v>1997.991</v>
      </c>
    </row>
    <row r="2704" spans="5:11" x14ac:dyDescent="0.25">
      <c r="E2704" s="109">
        <v>2009</v>
      </c>
      <c r="F2704" s="109" t="s">
        <v>254</v>
      </c>
      <c r="G2704" s="109" t="s">
        <v>42</v>
      </c>
      <c r="H2704" s="109" t="s">
        <v>12</v>
      </c>
      <c r="I2704" s="109" t="s">
        <v>12</v>
      </c>
      <c r="J2704" s="109" t="s">
        <v>1</v>
      </c>
      <c r="K2704" s="110">
        <v>1542.095</v>
      </c>
    </row>
    <row r="2705" spans="5:11" x14ac:dyDescent="0.25">
      <c r="E2705" s="107">
        <v>2009</v>
      </c>
      <c r="F2705" s="107" t="s">
        <v>247</v>
      </c>
      <c r="G2705" s="107" t="s">
        <v>40</v>
      </c>
      <c r="H2705" s="107" t="s">
        <v>540</v>
      </c>
      <c r="I2705" s="107" t="s">
        <v>27</v>
      </c>
      <c r="J2705" s="107" t="s">
        <v>1</v>
      </c>
      <c r="K2705" s="108">
        <v>7486.9110000000101</v>
      </c>
    </row>
    <row r="2706" spans="5:11" x14ac:dyDescent="0.25">
      <c r="E2706" s="109">
        <v>2009</v>
      </c>
      <c r="F2706" s="109" t="s">
        <v>247</v>
      </c>
      <c r="G2706" s="109" t="s">
        <v>40</v>
      </c>
      <c r="H2706" s="109" t="s">
        <v>540</v>
      </c>
      <c r="I2706" s="109" t="s">
        <v>27</v>
      </c>
      <c r="J2706" s="109" t="s">
        <v>725</v>
      </c>
      <c r="K2706" s="110">
        <v>7486.9110000000101</v>
      </c>
    </row>
    <row r="2707" spans="5:11" x14ac:dyDescent="0.25">
      <c r="E2707" s="107">
        <v>2009</v>
      </c>
      <c r="F2707" s="107" t="s">
        <v>258</v>
      </c>
      <c r="G2707" s="107" t="s">
        <v>44</v>
      </c>
      <c r="H2707" s="107" t="s">
        <v>540</v>
      </c>
      <c r="I2707" s="107" t="s">
        <v>21</v>
      </c>
      <c r="J2707" s="107" t="s">
        <v>1</v>
      </c>
      <c r="K2707" s="108">
        <v>2050.7890000000002</v>
      </c>
    </row>
    <row r="2708" spans="5:11" x14ac:dyDescent="0.25">
      <c r="E2708" s="109">
        <v>2009</v>
      </c>
      <c r="F2708" s="109" t="s">
        <v>276</v>
      </c>
      <c r="G2708" s="109" t="s">
        <v>54</v>
      </c>
      <c r="H2708" s="109" t="s">
        <v>540</v>
      </c>
      <c r="I2708" s="109" t="s">
        <v>47</v>
      </c>
      <c r="J2708" s="109" t="s">
        <v>725</v>
      </c>
      <c r="K2708" s="110">
        <v>1328.5809999999999</v>
      </c>
    </row>
    <row r="2709" spans="5:11" x14ac:dyDescent="0.25">
      <c r="E2709" s="107">
        <v>2009</v>
      </c>
      <c r="F2709" s="107" t="s">
        <v>278</v>
      </c>
      <c r="G2709" s="107" t="s">
        <v>55</v>
      </c>
      <c r="H2709" s="107" t="s">
        <v>540</v>
      </c>
      <c r="I2709" s="107" t="s">
        <v>21</v>
      </c>
      <c r="J2709" s="107" t="s">
        <v>725</v>
      </c>
      <c r="K2709" s="108">
        <v>582.83500000000004</v>
      </c>
    </row>
    <row r="2710" spans="5:11" x14ac:dyDescent="0.25">
      <c r="E2710" s="109">
        <v>2009</v>
      </c>
      <c r="F2710" s="109" t="s">
        <v>286</v>
      </c>
      <c r="G2710" s="109" t="s">
        <v>56</v>
      </c>
      <c r="H2710" s="109" t="s">
        <v>540</v>
      </c>
      <c r="I2710" s="109" t="s">
        <v>47</v>
      </c>
      <c r="J2710" s="109" t="s">
        <v>554</v>
      </c>
      <c r="K2710" s="110">
        <v>1587.383</v>
      </c>
    </row>
    <row r="2711" spans="5:11" x14ac:dyDescent="0.25">
      <c r="E2711" s="107">
        <v>2009</v>
      </c>
      <c r="F2711" s="107" t="s">
        <v>286</v>
      </c>
      <c r="G2711" s="107" t="s">
        <v>56</v>
      </c>
      <c r="H2711" s="107" t="s">
        <v>540</v>
      </c>
      <c r="I2711" s="107" t="s">
        <v>47</v>
      </c>
      <c r="J2711" s="107" t="s">
        <v>725</v>
      </c>
      <c r="K2711" s="108">
        <v>147.947</v>
      </c>
    </row>
    <row r="2712" spans="5:11" x14ac:dyDescent="0.25">
      <c r="E2712" s="109">
        <v>2010</v>
      </c>
      <c r="F2712" s="109" t="s">
        <v>200</v>
      </c>
      <c r="G2712" s="109" t="s">
        <v>18</v>
      </c>
      <c r="H2712" s="109" t="s">
        <v>542</v>
      </c>
      <c r="I2712" s="109" t="s">
        <v>16</v>
      </c>
      <c r="J2712" s="109" t="s">
        <v>554</v>
      </c>
      <c r="K2712" s="110">
        <v>1746</v>
      </c>
    </row>
    <row r="2713" spans="5:11" x14ac:dyDescent="0.25">
      <c r="E2713" s="107">
        <v>2010</v>
      </c>
      <c r="F2713" s="107" t="s">
        <v>204</v>
      </c>
      <c r="G2713" s="107" t="s">
        <v>205</v>
      </c>
      <c r="H2713" s="107" t="s">
        <v>544</v>
      </c>
      <c r="I2713" s="107" t="s">
        <v>9</v>
      </c>
      <c r="J2713" s="107" t="s">
        <v>725</v>
      </c>
      <c r="K2713" s="108">
        <v>2003.492</v>
      </c>
    </row>
    <row r="2714" spans="5:11" x14ac:dyDescent="0.25">
      <c r="E2714" s="109">
        <v>2010</v>
      </c>
      <c r="F2714" s="109" t="s">
        <v>202</v>
      </c>
      <c r="G2714" s="109" t="s">
        <v>19</v>
      </c>
      <c r="H2714" s="109" t="s">
        <v>544</v>
      </c>
      <c r="I2714" s="109" t="s">
        <v>17</v>
      </c>
      <c r="J2714" s="109" t="s">
        <v>554</v>
      </c>
      <c r="K2714" s="110">
        <v>8982.5049999999992</v>
      </c>
    </row>
    <row r="2715" spans="5:11" x14ac:dyDescent="0.25">
      <c r="E2715" s="107">
        <v>2010</v>
      </c>
      <c r="F2715" s="107" t="s">
        <v>202</v>
      </c>
      <c r="G2715" s="107" t="s">
        <v>19</v>
      </c>
      <c r="H2715" s="107" t="s">
        <v>544</v>
      </c>
      <c r="I2715" s="107" t="s">
        <v>17</v>
      </c>
      <c r="J2715" s="107" t="s">
        <v>725</v>
      </c>
      <c r="K2715" s="108">
        <v>3300.6390000000001</v>
      </c>
    </row>
    <row r="2716" spans="5:11" x14ac:dyDescent="0.25">
      <c r="E2716" s="109">
        <v>2010</v>
      </c>
      <c r="F2716" s="109" t="s">
        <v>209</v>
      </c>
      <c r="G2716" s="109" t="s">
        <v>22</v>
      </c>
      <c r="H2716" s="109" t="s">
        <v>544</v>
      </c>
      <c r="I2716" s="109" t="s">
        <v>9</v>
      </c>
      <c r="J2716" s="109" t="s">
        <v>554</v>
      </c>
      <c r="K2716" s="110">
        <v>753.43899999999996</v>
      </c>
    </row>
    <row r="2717" spans="5:11" x14ac:dyDescent="0.25">
      <c r="E2717" s="107">
        <v>2010</v>
      </c>
      <c r="F2717" s="107" t="s">
        <v>215</v>
      </c>
      <c r="G2717" s="107" t="s">
        <v>216</v>
      </c>
      <c r="H2717" s="107" t="s">
        <v>540</v>
      </c>
      <c r="I2717" s="107" t="s">
        <v>27</v>
      </c>
      <c r="J2717" s="107" t="s">
        <v>1</v>
      </c>
      <c r="K2717" s="108">
        <v>555.57500000000005</v>
      </c>
    </row>
    <row r="2718" spans="5:11" x14ac:dyDescent="0.25">
      <c r="E2718" s="109">
        <v>2010</v>
      </c>
      <c r="F2718" s="109" t="s">
        <v>215</v>
      </c>
      <c r="G2718" s="109" t="s">
        <v>216</v>
      </c>
      <c r="H2718" s="109" t="s">
        <v>540</v>
      </c>
      <c r="I2718" s="109" t="s">
        <v>27</v>
      </c>
      <c r="J2718" s="109" t="s">
        <v>1</v>
      </c>
      <c r="K2718" s="110">
        <v>581.35</v>
      </c>
    </row>
    <row r="2719" spans="5:11" x14ac:dyDescent="0.25">
      <c r="E2719" s="107">
        <v>2010</v>
      </c>
      <c r="F2719" s="107" t="s">
        <v>215</v>
      </c>
      <c r="G2719" s="107" t="s">
        <v>216</v>
      </c>
      <c r="H2719" s="107" t="s">
        <v>540</v>
      </c>
      <c r="I2719" s="107" t="s">
        <v>27</v>
      </c>
      <c r="J2719" s="107" t="s">
        <v>554</v>
      </c>
      <c r="K2719" s="108">
        <v>581.35</v>
      </c>
    </row>
    <row r="2720" spans="5:11" x14ac:dyDescent="0.25">
      <c r="E2720" s="109">
        <v>2010</v>
      </c>
      <c r="F2720" s="109" t="s">
        <v>211</v>
      </c>
      <c r="G2720" s="109" t="s">
        <v>23</v>
      </c>
      <c r="H2720" s="109" t="s">
        <v>540</v>
      </c>
      <c r="I2720" s="109" t="s">
        <v>24</v>
      </c>
      <c r="J2720" s="109" t="s">
        <v>554</v>
      </c>
      <c r="K2720" s="110">
        <v>15711.2650000002</v>
      </c>
    </row>
    <row r="2721" spans="5:11" x14ac:dyDescent="0.25">
      <c r="E2721" s="107">
        <v>2010</v>
      </c>
      <c r="F2721" s="107" t="s">
        <v>226</v>
      </c>
      <c r="G2721" s="107" t="s">
        <v>34</v>
      </c>
      <c r="H2721" s="107" t="s">
        <v>540</v>
      </c>
      <c r="I2721" s="107" t="s">
        <v>925</v>
      </c>
      <c r="J2721" s="107" t="s">
        <v>554</v>
      </c>
      <c r="K2721" s="108">
        <v>686.88199999999995</v>
      </c>
    </row>
    <row r="2722" spans="5:11" x14ac:dyDescent="0.25">
      <c r="E2722" s="109">
        <v>2010</v>
      </c>
      <c r="F2722" s="109" t="s">
        <v>226</v>
      </c>
      <c r="G2722" s="109" t="s">
        <v>34</v>
      </c>
      <c r="H2722" s="109" t="s">
        <v>540</v>
      </c>
      <c r="I2722" s="109" t="s">
        <v>925</v>
      </c>
      <c r="J2722" s="109" t="s">
        <v>725</v>
      </c>
      <c r="K2722" s="110">
        <v>168.232</v>
      </c>
    </row>
    <row r="2723" spans="5:11" x14ac:dyDescent="0.25">
      <c r="E2723" s="107">
        <v>2010</v>
      </c>
      <c r="F2723" s="107" t="s">
        <v>234</v>
      </c>
      <c r="G2723" s="107" t="s">
        <v>35</v>
      </c>
      <c r="H2723" s="107" t="s">
        <v>540</v>
      </c>
      <c r="I2723" s="107" t="s">
        <v>27</v>
      </c>
      <c r="J2723" s="107" t="s">
        <v>1</v>
      </c>
      <c r="K2723" s="108">
        <v>1741.0350000000001</v>
      </c>
    </row>
    <row r="2724" spans="5:11" x14ac:dyDescent="0.25">
      <c r="E2724" s="109">
        <v>2010</v>
      </c>
      <c r="F2724" s="109" t="s">
        <v>228</v>
      </c>
      <c r="G2724" s="109" t="s">
        <v>229</v>
      </c>
      <c r="H2724" s="109" t="s">
        <v>540</v>
      </c>
      <c r="I2724" s="109" t="s">
        <v>33</v>
      </c>
      <c r="J2724" s="109" t="s">
        <v>725</v>
      </c>
      <c r="K2724" s="110">
        <v>13553.752</v>
      </c>
    </row>
    <row r="2725" spans="5:11" x14ac:dyDescent="0.25">
      <c r="E2725" s="107">
        <v>2010</v>
      </c>
      <c r="F2725" s="107" t="s">
        <v>243</v>
      </c>
      <c r="G2725" s="107" t="s">
        <v>926</v>
      </c>
      <c r="H2725" s="107" t="s">
        <v>12</v>
      </c>
      <c r="I2725" s="107" t="s">
        <v>12</v>
      </c>
      <c r="J2725" s="107" t="s">
        <v>554</v>
      </c>
      <c r="K2725" s="108">
        <v>784.36199999999997</v>
      </c>
    </row>
    <row r="2726" spans="5:11" x14ac:dyDescent="0.25">
      <c r="E2726" s="109">
        <v>2010</v>
      </c>
      <c r="F2726" s="109" t="s">
        <v>245</v>
      </c>
      <c r="G2726" s="109" t="s">
        <v>39</v>
      </c>
      <c r="H2726" s="109" t="s">
        <v>12</v>
      </c>
      <c r="I2726" s="109" t="s">
        <v>12</v>
      </c>
      <c r="J2726" s="109" t="s">
        <v>1</v>
      </c>
      <c r="K2726" s="110">
        <v>2419.2260000000001</v>
      </c>
    </row>
    <row r="2727" spans="5:11" x14ac:dyDescent="0.25">
      <c r="E2727" s="107">
        <v>2010</v>
      </c>
      <c r="F2727" s="107" t="s">
        <v>254</v>
      </c>
      <c r="G2727" s="107" t="s">
        <v>42</v>
      </c>
      <c r="H2727" s="107" t="s">
        <v>12</v>
      </c>
      <c r="I2727" s="107" t="s">
        <v>12</v>
      </c>
      <c r="J2727" s="107" t="s">
        <v>1</v>
      </c>
      <c r="K2727" s="108">
        <v>61.02</v>
      </c>
    </row>
    <row r="2728" spans="5:11" x14ac:dyDescent="0.25">
      <c r="E2728" s="109">
        <v>2010</v>
      </c>
      <c r="F2728" s="109" t="s">
        <v>254</v>
      </c>
      <c r="G2728" s="109" t="s">
        <v>42</v>
      </c>
      <c r="H2728" s="109" t="s">
        <v>12</v>
      </c>
      <c r="I2728" s="109" t="s">
        <v>12</v>
      </c>
      <c r="J2728" s="109" t="s">
        <v>554</v>
      </c>
      <c r="K2728" s="110">
        <v>1695.519</v>
      </c>
    </row>
    <row r="2729" spans="5:11" x14ac:dyDescent="0.25">
      <c r="E2729" s="107">
        <v>2010</v>
      </c>
      <c r="F2729" s="107" t="s">
        <v>258</v>
      </c>
      <c r="G2729" s="107" t="s">
        <v>44</v>
      </c>
      <c r="H2729" s="107" t="s">
        <v>540</v>
      </c>
      <c r="I2729" s="107" t="s">
        <v>21</v>
      </c>
      <c r="J2729" s="107" t="s">
        <v>1</v>
      </c>
      <c r="K2729" s="108">
        <v>11851.644</v>
      </c>
    </row>
    <row r="2730" spans="5:11" x14ac:dyDescent="0.25">
      <c r="E2730" s="109">
        <v>2010</v>
      </c>
      <c r="F2730" s="109" t="s">
        <v>260</v>
      </c>
      <c r="G2730" s="109" t="s">
        <v>45</v>
      </c>
      <c r="H2730" s="109" t="s">
        <v>542</v>
      </c>
      <c r="I2730" s="109" t="s">
        <v>26</v>
      </c>
      <c r="J2730" s="109" t="s">
        <v>1</v>
      </c>
      <c r="K2730" s="110">
        <v>27948.073</v>
      </c>
    </row>
    <row r="2731" spans="5:11" x14ac:dyDescent="0.25">
      <c r="E2731" s="107">
        <v>2010</v>
      </c>
      <c r="F2731" s="107" t="s">
        <v>299</v>
      </c>
      <c r="G2731" s="107" t="s">
        <v>300</v>
      </c>
      <c r="H2731" s="107" t="s">
        <v>540</v>
      </c>
      <c r="I2731" s="107" t="s">
        <v>60</v>
      </c>
      <c r="J2731" s="107" t="s">
        <v>725</v>
      </c>
      <c r="K2731" s="108">
        <v>23416.618999999999</v>
      </c>
    </row>
    <row r="2732" spans="5:11" x14ac:dyDescent="0.25">
      <c r="E2732" s="109">
        <v>2010</v>
      </c>
      <c r="F2732" s="109" t="s">
        <v>268</v>
      </c>
      <c r="G2732" s="109" t="s">
        <v>50</v>
      </c>
      <c r="H2732" s="109" t="s">
        <v>544</v>
      </c>
      <c r="I2732" s="109" t="s">
        <v>9</v>
      </c>
      <c r="J2732" s="109" t="s">
        <v>725</v>
      </c>
      <c r="K2732" s="110">
        <v>568.23400000000004</v>
      </c>
    </row>
    <row r="2733" spans="5:11" x14ac:dyDescent="0.25">
      <c r="E2733" s="107">
        <v>2010</v>
      </c>
      <c r="F2733" s="107" t="s">
        <v>270</v>
      </c>
      <c r="G2733" s="107" t="s">
        <v>51</v>
      </c>
      <c r="H2733" s="107" t="s">
        <v>540</v>
      </c>
      <c r="I2733" s="107" t="s">
        <v>30</v>
      </c>
      <c r="J2733" s="107" t="s">
        <v>1</v>
      </c>
      <c r="K2733" s="108">
        <v>1722.729</v>
      </c>
    </row>
    <row r="2734" spans="5:11" x14ac:dyDescent="0.25">
      <c r="E2734" s="109">
        <v>2010</v>
      </c>
      <c r="F2734" s="109" t="s">
        <v>272</v>
      </c>
      <c r="G2734" s="109" t="s">
        <v>52</v>
      </c>
      <c r="H2734" s="109" t="s">
        <v>540</v>
      </c>
      <c r="I2734" s="109" t="s">
        <v>30</v>
      </c>
      <c r="J2734" s="109" t="s">
        <v>1</v>
      </c>
      <c r="K2734" s="110">
        <v>460.36799999999999</v>
      </c>
    </row>
    <row r="2735" spans="5:11" x14ac:dyDescent="0.25">
      <c r="E2735" s="107">
        <v>2010</v>
      </c>
      <c r="F2735" s="107" t="s">
        <v>272</v>
      </c>
      <c r="G2735" s="107" t="s">
        <v>52</v>
      </c>
      <c r="H2735" s="107" t="s">
        <v>540</v>
      </c>
      <c r="I2735" s="107" t="s">
        <v>30</v>
      </c>
      <c r="J2735" s="107" t="s">
        <v>554</v>
      </c>
      <c r="K2735" s="108">
        <v>521.16300000000001</v>
      </c>
    </row>
    <row r="2736" spans="5:11" x14ac:dyDescent="0.25">
      <c r="E2736" s="109">
        <v>2010</v>
      </c>
      <c r="F2736" s="109" t="s">
        <v>286</v>
      </c>
      <c r="G2736" s="109" t="s">
        <v>56</v>
      </c>
      <c r="H2736" s="109" t="s">
        <v>540</v>
      </c>
      <c r="I2736" s="109" t="s">
        <v>47</v>
      </c>
      <c r="J2736" s="109" t="s">
        <v>554</v>
      </c>
      <c r="K2736" s="110">
        <v>1685.172</v>
      </c>
    </row>
    <row r="2737" spans="5:11" x14ac:dyDescent="0.25">
      <c r="E2737" s="107">
        <v>2010</v>
      </c>
      <c r="F2737" s="107" t="s">
        <v>288</v>
      </c>
      <c r="G2737" s="107" t="s">
        <v>57</v>
      </c>
      <c r="H2737" s="107" t="s">
        <v>540</v>
      </c>
      <c r="I2737" s="107" t="s">
        <v>47</v>
      </c>
      <c r="J2737" s="107" t="s">
        <v>554</v>
      </c>
      <c r="K2737" s="108">
        <v>24147.928999999898</v>
      </c>
    </row>
    <row r="2738" spans="5:11" x14ac:dyDescent="0.25">
      <c r="E2738" s="109">
        <v>2010</v>
      </c>
      <c r="F2738" s="109" t="s">
        <v>293</v>
      </c>
      <c r="G2738" s="109" t="s">
        <v>58</v>
      </c>
      <c r="H2738" s="109" t="s">
        <v>544</v>
      </c>
      <c r="I2738" s="109" t="s">
        <v>9</v>
      </c>
      <c r="J2738" s="109" t="s">
        <v>554</v>
      </c>
      <c r="K2738" s="110">
        <v>1020.441</v>
      </c>
    </row>
    <row r="2739" spans="5:11" x14ac:dyDescent="0.25">
      <c r="E2739" s="107">
        <v>2010</v>
      </c>
      <c r="F2739" s="107" t="s">
        <v>304</v>
      </c>
      <c r="G2739" s="107" t="s">
        <v>63</v>
      </c>
      <c r="H2739" s="107" t="s">
        <v>12</v>
      </c>
      <c r="I2739" s="107" t="s">
        <v>12</v>
      </c>
      <c r="J2739" s="107" t="s">
        <v>1</v>
      </c>
      <c r="K2739" s="108">
        <v>1336.616</v>
      </c>
    </row>
    <row r="2740" spans="5:11" x14ac:dyDescent="0.25">
      <c r="E2740" s="109">
        <v>2011</v>
      </c>
      <c r="F2740" s="109" t="s">
        <v>280</v>
      </c>
      <c r="G2740" s="109" t="s">
        <v>281</v>
      </c>
      <c r="H2740" s="109" t="s">
        <v>540</v>
      </c>
      <c r="I2740" s="109" t="s">
        <v>33</v>
      </c>
      <c r="J2740" s="109" t="s">
        <v>1</v>
      </c>
      <c r="K2740" s="110">
        <v>1006.87</v>
      </c>
    </row>
    <row r="2741" spans="5:11" x14ac:dyDescent="0.25">
      <c r="E2741" s="107">
        <v>2011</v>
      </c>
      <c r="F2741" s="107" t="s">
        <v>280</v>
      </c>
      <c r="G2741" s="107" t="s">
        <v>281</v>
      </c>
      <c r="H2741" s="107" t="s">
        <v>540</v>
      </c>
      <c r="I2741" s="107" t="s">
        <v>33</v>
      </c>
      <c r="J2741" s="107" t="s">
        <v>554</v>
      </c>
      <c r="K2741" s="108">
        <v>1006.87</v>
      </c>
    </row>
    <row r="2742" spans="5:11" x14ac:dyDescent="0.25">
      <c r="E2742" s="109">
        <v>2011</v>
      </c>
      <c r="F2742" s="109" t="s">
        <v>283</v>
      </c>
      <c r="G2742" s="109" t="s">
        <v>284</v>
      </c>
      <c r="H2742" s="109" t="s">
        <v>540</v>
      </c>
      <c r="I2742" s="109" t="s">
        <v>33</v>
      </c>
      <c r="J2742" s="109" t="s">
        <v>554</v>
      </c>
      <c r="K2742" s="110">
        <v>9981.9060000000009</v>
      </c>
    </row>
    <row r="2743" spans="5:11" x14ac:dyDescent="0.25">
      <c r="E2743" s="107">
        <v>2011</v>
      </c>
      <c r="F2743" s="107" t="s">
        <v>283</v>
      </c>
      <c r="G2743" s="107" t="s">
        <v>284</v>
      </c>
      <c r="H2743" s="107" t="s">
        <v>540</v>
      </c>
      <c r="I2743" s="107" t="s">
        <v>33</v>
      </c>
      <c r="J2743" s="107" t="s">
        <v>725</v>
      </c>
      <c r="K2743" s="108">
        <v>205.09899999999999</v>
      </c>
    </row>
    <row r="2744" spans="5:11" x14ac:dyDescent="0.25">
      <c r="E2744" s="109">
        <v>2011</v>
      </c>
      <c r="F2744" s="109" t="s">
        <v>195</v>
      </c>
      <c r="G2744" s="109" t="s">
        <v>15</v>
      </c>
      <c r="H2744" s="109" t="s">
        <v>540</v>
      </c>
      <c r="I2744" s="109" t="s">
        <v>16</v>
      </c>
      <c r="J2744" s="109" t="s">
        <v>1</v>
      </c>
      <c r="K2744" s="110">
        <v>1167.18</v>
      </c>
    </row>
    <row r="2745" spans="5:11" x14ac:dyDescent="0.25">
      <c r="E2745" s="107">
        <v>2011</v>
      </c>
      <c r="F2745" s="107" t="s">
        <v>200</v>
      </c>
      <c r="G2745" s="107" t="s">
        <v>18</v>
      </c>
      <c r="H2745" s="107" t="s">
        <v>542</v>
      </c>
      <c r="I2745" s="107" t="s">
        <v>16</v>
      </c>
      <c r="J2745" s="107" t="s">
        <v>725</v>
      </c>
      <c r="K2745" s="108">
        <v>330.16199999999998</v>
      </c>
    </row>
    <row r="2746" spans="5:11" x14ac:dyDescent="0.25">
      <c r="E2746" s="109">
        <v>2011</v>
      </c>
      <c r="F2746" s="109" t="s">
        <v>197</v>
      </c>
      <c r="G2746" s="109" t="s">
        <v>198</v>
      </c>
      <c r="H2746" s="109" t="s">
        <v>544</v>
      </c>
      <c r="I2746" s="109" t="s">
        <v>17</v>
      </c>
      <c r="J2746" s="109" t="s">
        <v>1</v>
      </c>
      <c r="K2746" s="110">
        <v>1340.2819999999999</v>
      </c>
    </row>
    <row r="2747" spans="5:11" x14ac:dyDescent="0.25">
      <c r="E2747" s="107">
        <v>2011</v>
      </c>
      <c r="F2747" s="107" t="s">
        <v>207</v>
      </c>
      <c r="G2747" s="107" t="s">
        <v>20</v>
      </c>
      <c r="H2747" s="107" t="s">
        <v>540</v>
      </c>
      <c r="I2747" s="107" t="s">
        <v>21</v>
      </c>
      <c r="J2747" s="107" t="s">
        <v>1</v>
      </c>
      <c r="K2747" s="108">
        <v>14570.183999999999</v>
      </c>
    </row>
    <row r="2748" spans="5:11" x14ac:dyDescent="0.25">
      <c r="E2748" s="109">
        <v>2011</v>
      </c>
      <c r="F2748" s="109" t="s">
        <v>220</v>
      </c>
      <c r="G2748" s="109" t="s">
        <v>29</v>
      </c>
      <c r="H2748" s="109" t="s">
        <v>540</v>
      </c>
      <c r="I2748" s="109" t="s">
        <v>30</v>
      </c>
      <c r="J2748" s="109" t="s">
        <v>1</v>
      </c>
      <c r="K2748" s="110">
        <v>35.411000000000001</v>
      </c>
    </row>
    <row r="2749" spans="5:11" x14ac:dyDescent="0.25">
      <c r="E2749" s="107">
        <v>2011</v>
      </c>
      <c r="F2749" s="107" t="s">
        <v>226</v>
      </c>
      <c r="G2749" s="107" t="s">
        <v>34</v>
      </c>
      <c r="H2749" s="107" t="s">
        <v>540</v>
      </c>
      <c r="I2749" s="107" t="s">
        <v>925</v>
      </c>
      <c r="J2749" s="107" t="s">
        <v>554</v>
      </c>
      <c r="K2749" s="108">
        <v>626.17399999999998</v>
      </c>
    </row>
    <row r="2750" spans="5:11" x14ac:dyDescent="0.25">
      <c r="E2750" s="109">
        <v>2011</v>
      </c>
      <c r="F2750" s="109" t="s">
        <v>236</v>
      </c>
      <c r="G2750" s="109" t="s">
        <v>36</v>
      </c>
      <c r="H2750" s="109" t="s">
        <v>542</v>
      </c>
      <c r="I2750" s="109" t="s">
        <v>26</v>
      </c>
      <c r="J2750" s="109" t="s">
        <v>1</v>
      </c>
      <c r="K2750" s="110">
        <v>1645.37</v>
      </c>
    </row>
    <row r="2751" spans="5:11" x14ac:dyDescent="0.25">
      <c r="E2751" s="107">
        <v>2011</v>
      </c>
      <c r="F2751" s="107" t="s">
        <v>243</v>
      </c>
      <c r="G2751" s="107" t="s">
        <v>38</v>
      </c>
      <c r="H2751" s="107" t="s">
        <v>12</v>
      </c>
      <c r="I2751" s="107" t="s">
        <v>12</v>
      </c>
      <c r="J2751" s="107" t="s">
        <v>1</v>
      </c>
      <c r="K2751" s="108">
        <v>8.5909999999999993</v>
      </c>
    </row>
    <row r="2752" spans="5:11" x14ac:dyDescent="0.25">
      <c r="E2752" s="109">
        <v>2011</v>
      </c>
      <c r="F2752" s="109" t="s">
        <v>266</v>
      </c>
      <c r="G2752" s="109" t="s">
        <v>49</v>
      </c>
      <c r="H2752" s="109" t="s">
        <v>544</v>
      </c>
      <c r="I2752" s="109" t="s">
        <v>9</v>
      </c>
      <c r="J2752" s="109" t="s">
        <v>725</v>
      </c>
      <c r="K2752" s="110">
        <v>2157.91</v>
      </c>
    </row>
    <row r="2753" spans="5:11" x14ac:dyDescent="0.25">
      <c r="E2753" s="107">
        <v>2011</v>
      </c>
      <c r="F2753" s="107" t="s">
        <v>254</v>
      </c>
      <c r="G2753" s="107" t="s">
        <v>42</v>
      </c>
      <c r="H2753" s="107" t="s">
        <v>12</v>
      </c>
      <c r="I2753" s="107" t="s">
        <v>12</v>
      </c>
      <c r="J2753" s="107" t="s">
        <v>1</v>
      </c>
      <c r="K2753" s="108">
        <v>156.505</v>
      </c>
    </row>
    <row r="2754" spans="5:11" x14ac:dyDescent="0.25">
      <c r="E2754" s="109">
        <v>2011</v>
      </c>
      <c r="F2754" s="109" t="s">
        <v>252</v>
      </c>
      <c r="G2754" s="109" t="s">
        <v>41</v>
      </c>
      <c r="H2754" s="109" t="s">
        <v>540</v>
      </c>
      <c r="I2754" s="109" t="s">
        <v>21</v>
      </c>
      <c r="J2754" s="109" t="s">
        <v>1</v>
      </c>
      <c r="K2754" s="110">
        <v>40808.107999999898</v>
      </c>
    </row>
    <row r="2755" spans="5:11" x14ac:dyDescent="0.25">
      <c r="E2755" s="107">
        <v>2011</v>
      </c>
      <c r="F2755" s="107" t="s">
        <v>258</v>
      </c>
      <c r="G2755" s="107" t="s">
        <v>44</v>
      </c>
      <c r="H2755" s="107" t="s">
        <v>540</v>
      </c>
      <c r="I2755" s="107" t="s">
        <v>21</v>
      </c>
      <c r="J2755" s="107" t="s">
        <v>725</v>
      </c>
      <c r="K2755" s="108">
        <v>2172.98200000003</v>
      </c>
    </row>
    <row r="2756" spans="5:11" x14ac:dyDescent="0.25">
      <c r="E2756" s="109">
        <v>2011</v>
      </c>
      <c r="F2756" s="109" t="s">
        <v>256</v>
      </c>
      <c r="G2756" s="109" t="s">
        <v>43</v>
      </c>
      <c r="H2756" s="109" t="s">
        <v>540</v>
      </c>
      <c r="I2756" s="109" t="s">
        <v>27</v>
      </c>
      <c r="J2756" s="109" t="s">
        <v>725</v>
      </c>
      <c r="K2756" s="110">
        <v>4204.3969999999999</v>
      </c>
    </row>
    <row r="2757" spans="5:11" x14ac:dyDescent="0.25">
      <c r="E2757" s="107">
        <v>2011</v>
      </c>
      <c r="F2757" s="107" t="s">
        <v>262</v>
      </c>
      <c r="G2757" s="107" t="s">
        <v>46</v>
      </c>
      <c r="H2757" s="107" t="s">
        <v>540</v>
      </c>
      <c r="I2757" s="107" t="s">
        <v>47</v>
      </c>
      <c r="J2757" s="107" t="s">
        <v>725</v>
      </c>
      <c r="K2757" s="108">
        <v>401.68</v>
      </c>
    </row>
    <row r="2758" spans="5:11" x14ac:dyDescent="0.25">
      <c r="E2758" s="109">
        <v>2011</v>
      </c>
      <c r="F2758" s="109" t="s">
        <v>264</v>
      </c>
      <c r="G2758" s="109" t="s">
        <v>48</v>
      </c>
      <c r="H2758" s="109" t="s">
        <v>542</v>
      </c>
      <c r="I2758" s="109" t="s">
        <v>16</v>
      </c>
      <c r="J2758" s="109" t="s">
        <v>725</v>
      </c>
      <c r="K2758" s="110">
        <v>880.59699999999998</v>
      </c>
    </row>
    <row r="2759" spans="5:11" x14ac:dyDescent="0.25">
      <c r="E2759" s="107">
        <v>2011</v>
      </c>
      <c r="F2759" s="107" t="s">
        <v>270</v>
      </c>
      <c r="G2759" s="107" t="s">
        <v>51</v>
      </c>
      <c r="H2759" s="107" t="s">
        <v>540</v>
      </c>
      <c r="I2759" s="107" t="s">
        <v>30</v>
      </c>
      <c r="J2759" s="107" t="s">
        <v>1</v>
      </c>
      <c r="K2759" s="108">
        <v>557.39800000000002</v>
      </c>
    </row>
    <row r="2760" spans="5:11" x14ac:dyDescent="0.25">
      <c r="E2760" s="109">
        <v>2011</v>
      </c>
      <c r="F2760" s="109" t="s">
        <v>286</v>
      </c>
      <c r="G2760" s="109" t="s">
        <v>56</v>
      </c>
      <c r="H2760" s="109" t="s">
        <v>540</v>
      </c>
      <c r="I2760" s="109" t="s">
        <v>47</v>
      </c>
      <c r="J2760" s="109" t="s">
        <v>1</v>
      </c>
      <c r="K2760" s="110">
        <v>192.392</v>
      </c>
    </row>
    <row r="2761" spans="5:11" x14ac:dyDescent="0.25">
      <c r="E2761" s="107">
        <v>2011</v>
      </c>
      <c r="F2761" s="107" t="s">
        <v>293</v>
      </c>
      <c r="G2761" s="107" t="s">
        <v>58</v>
      </c>
      <c r="H2761" s="107" t="s">
        <v>544</v>
      </c>
      <c r="I2761" s="107" t="s">
        <v>9</v>
      </c>
      <c r="J2761" s="107" t="s">
        <v>725</v>
      </c>
      <c r="K2761" s="108">
        <v>9405.3889999999992</v>
      </c>
    </row>
    <row r="2762" spans="5:11" x14ac:dyDescent="0.25">
      <c r="E2762" s="109">
        <v>2011</v>
      </c>
      <c r="F2762" s="109" t="s">
        <v>295</v>
      </c>
      <c r="G2762" s="109" t="s">
        <v>59</v>
      </c>
      <c r="H2762" s="109" t="s">
        <v>540</v>
      </c>
      <c r="I2762" s="109" t="s">
        <v>60</v>
      </c>
      <c r="J2762" s="109" t="s">
        <v>1</v>
      </c>
      <c r="K2762" s="110">
        <v>219.77</v>
      </c>
    </row>
    <row r="2763" spans="5:11" x14ac:dyDescent="0.25">
      <c r="E2763" s="107">
        <v>2011</v>
      </c>
      <c r="F2763" s="107" t="s">
        <v>295</v>
      </c>
      <c r="G2763" s="107" t="s">
        <v>59</v>
      </c>
      <c r="H2763" s="107" t="s">
        <v>540</v>
      </c>
      <c r="I2763" s="107" t="s">
        <v>60</v>
      </c>
      <c r="J2763" s="107" t="s">
        <v>554</v>
      </c>
      <c r="K2763" s="108">
        <v>283.85899999999998</v>
      </c>
    </row>
    <row r="2764" spans="5:11" x14ac:dyDescent="0.25">
      <c r="E2764" s="109">
        <v>2012</v>
      </c>
      <c r="F2764" s="109" t="s">
        <v>283</v>
      </c>
      <c r="G2764" s="109" t="s">
        <v>284</v>
      </c>
      <c r="H2764" s="109" t="s">
        <v>540</v>
      </c>
      <c r="I2764" s="109" t="s">
        <v>33</v>
      </c>
      <c r="J2764" s="109" t="s">
        <v>1</v>
      </c>
      <c r="K2764" s="110">
        <v>216.685</v>
      </c>
    </row>
    <row r="2765" spans="5:11" x14ac:dyDescent="0.25">
      <c r="E2765" s="107">
        <v>2012</v>
      </c>
      <c r="F2765" s="107" t="s">
        <v>187</v>
      </c>
      <c r="G2765" s="107" t="s">
        <v>8</v>
      </c>
      <c r="H2765" s="107" t="s">
        <v>544</v>
      </c>
      <c r="I2765" s="107" t="s">
        <v>9</v>
      </c>
      <c r="J2765" s="107" t="s">
        <v>554</v>
      </c>
      <c r="K2765" s="108">
        <v>2083.982</v>
      </c>
    </row>
    <row r="2766" spans="5:11" x14ac:dyDescent="0.25">
      <c r="E2766" s="109">
        <v>2012</v>
      </c>
      <c r="F2766" s="109" t="s">
        <v>190</v>
      </c>
      <c r="G2766" s="109" t="s">
        <v>11</v>
      </c>
      <c r="H2766" s="109" t="s">
        <v>12</v>
      </c>
      <c r="I2766" s="109" t="s">
        <v>12</v>
      </c>
      <c r="J2766" s="109" t="s">
        <v>1</v>
      </c>
      <c r="K2766" s="110">
        <v>9730.5439999999908</v>
      </c>
    </row>
    <row r="2767" spans="5:11" x14ac:dyDescent="0.25">
      <c r="E2767" s="107">
        <v>2012</v>
      </c>
      <c r="F2767" s="107" t="s">
        <v>190</v>
      </c>
      <c r="G2767" s="107" t="s">
        <v>11</v>
      </c>
      <c r="H2767" s="107" t="s">
        <v>12</v>
      </c>
      <c r="I2767" s="107" t="s">
        <v>12</v>
      </c>
      <c r="J2767" s="107" t="s">
        <v>725</v>
      </c>
      <c r="K2767" s="108">
        <v>5455.4229999999998</v>
      </c>
    </row>
    <row r="2768" spans="5:11" x14ac:dyDescent="0.25">
      <c r="E2768" s="109">
        <v>2014</v>
      </c>
      <c r="F2768" s="109" t="s">
        <v>234</v>
      </c>
      <c r="G2768" s="109" t="s">
        <v>35</v>
      </c>
      <c r="H2768" s="109" t="s">
        <v>540</v>
      </c>
      <c r="I2768" s="109" t="s">
        <v>27</v>
      </c>
      <c r="J2768" s="109" t="s">
        <v>554</v>
      </c>
      <c r="K2768" s="110">
        <v>2254.2049999999999</v>
      </c>
    </row>
    <row r="2769" spans="5:11" x14ac:dyDescent="0.25">
      <c r="E2769" s="107">
        <v>2014</v>
      </c>
      <c r="F2769" s="107" t="s">
        <v>234</v>
      </c>
      <c r="G2769" s="107" t="s">
        <v>35</v>
      </c>
      <c r="H2769" s="107" t="s">
        <v>540</v>
      </c>
      <c r="I2769" s="107" t="s">
        <v>27</v>
      </c>
      <c r="J2769" s="107" t="s">
        <v>725</v>
      </c>
      <c r="K2769" s="108">
        <v>2218.1410000000001</v>
      </c>
    </row>
    <row r="2770" spans="5:11" x14ac:dyDescent="0.25">
      <c r="E2770" s="109">
        <v>2014</v>
      </c>
      <c r="F2770" s="109" t="s">
        <v>228</v>
      </c>
      <c r="G2770" s="109" t="s">
        <v>229</v>
      </c>
      <c r="H2770" s="109" t="s">
        <v>540</v>
      </c>
      <c r="I2770" s="109" t="s">
        <v>33</v>
      </c>
      <c r="J2770" s="109" t="s">
        <v>725</v>
      </c>
      <c r="K2770" s="110">
        <v>15732.359</v>
      </c>
    </row>
    <row r="2771" spans="5:11" x14ac:dyDescent="0.25">
      <c r="E2771" s="107">
        <v>2014</v>
      </c>
      <c r="F2771" s="107" t="s">
        <v>243</v>
      </c>
      <c r="G2771" s="107" t="s">
        <v>38</v>
      </c>
      <c r="H2771" s="107" t="s">
        <v>12</v>
      </c>
      <c r="I2771" s="107" t="s">
        <v>12</v>
      </c>
      <c r="J2771" s="107" t="s">
        <v>554</v>
      </c>
      <c r="K2771" s="108">
        <v>976.16399999999999</v>
      </c>
    </row>
    <row r="2772" spans="5:11" x14ac:dyDescent="0.25">
      <c r="E2772" s="109">
        <v>2014</v>
      </c>
      <c r="F2772" s="109" t="s">
        <v>266</v>
      </c>
      <c r="G2772" s="109" t="s">
        <v>49</v>
      </c>
      <c r="H2772" s="109" t="s">
        <v>544</v>
      </c>
      <c r="I2772" s="109" t="s">
        <v>9</v>
      </c>
      <c r="J2772" s="109" t="s">
        <v>725</v>
      </c>
      <c r="K2772" s="110">
        <v>968.66700000000003</v>
      </c>
    </row>
    <row r="2773" spans="5:11" x14ac:dyDescent="0.25">
      <c r="E2773" s="107">
        <v>2014</v>
      </c>
      <c r="F2773" s="107" t="s">
        <v>245</v>
      </c>
      <c r="G2773" s="107" t="s">
        <v>39</v>
      </c>
      <c r="H2773" s="107" t="s">
        <v>12</v>
      </c>
      <c r="I2773" s="107" t="s">
        <v>12</v>
      </c>
      <c r="J2773" s="107" t="s">
        <v>1</v>
      </c>
      <c r="K2773" s="108">
        <v>1103.0630000000001</v>
      </c>
    </row>
    <row r="2774" spans="5:11" x14ac:dyDescent="0.25">
      <c r="E2774" s="109">
        <v>2014</v>
      </c>
      <c r="F2774" s="109" t="s">
        <v>254</v>
      </c>
      <c r="G2774" s="109" t="s">
        <v>42</v>
      </c>
      <c r="H2774" s="109" t="s">
        <v>12</v>
      </c>
      <c r="I2774" s="109" t="s">
        <v>12</v>
      </c>
      <c r="J2774" s="109" t="s">
        <v>1</v>
      </c>
      <c r="K2774" s="110">
        <v>1689.431</v>
      </c>
    </row>
    <row r="2775" spans="5:11" x14ac:dyDescent="0.25">
      <c r="E2775" s="107">
        <v>2014</v>
      </c>
      <c r="F2775" s="107" t="s">
        <v>254</v>
      </c>
      <c r="G2775" s="107" t="s">
        <v>42</v>
      </c>
      <c r="H2775" s="107" t="s">
        <v>12</v>
      </c>
      <c r="I2775" s="107" t="s">
        <v>12</v>
      </c>
      <c r="J2775" s="107" t="s">
        <v>725</v>
      </c>
      <c r="K2775" s="108">
        <v>105.008</v>
      </c>
    </row>
    <row r="2776" spans="5:11" x14ac:dyDescent="0.25">
      <c r="E2776" s="109">
        <v>2014</v>
      </c>
      <c r="F2776" s="109" t="s">
        <v>252</v>
      </c>
      <c r="G2776" s="109" t="s">
        <v>41</v>
      </c>
      <c r="H2776" s="109" t="s">
        <v>540</v>
      </c>
      <c r="I2776" s="109" t="s">
        <v>21</v>
      </c>
      <c r="J2776" s="109" t="s">
        <v>1</v>
      </c>
      <c r="K2776" s="110">
        <v>37490.169999999802</v>
      </c>
    </row>
    <row r="2777" spans="5:11" x14ac:dyDescent="0.25">
      <c r="E2777" s="107">
        <v>2014</v>
      </c>
      <c r="F2777" s="107" t="s">
        <v>260</v>
      </c>
      <c r="G2777" s="107" t="s">
        <v>45</v>
      </c>
      <c r="H2777" s="107" t="s">
        <v>542</v>
      </c>
      <c r="I2777" s="107" t="s">
        <v>26</v>
      </c>
      <c r="J2777" s="107" t="s">
        <v>725</v>
      </c>
      <c r="K2777" s="108">
        <v>11050.231</v>
      </c>
    </row>
    <row r="2778" spans="5:11" x14ac:dyDescent="0.25">
      <c r="E2778" s="109">
        <v>2014</v>
      </c>
      <c r="F2778" s="109" t="s">
        <v>256</v>
      </c>
      <c r="G2778" s="109" t="s">
        <v>43</v>
      </c>
      <c r="H2778" s="109" t="s">
        <v>540</v>
      </c>
      <c r="I2778" s="109" t="s">
        <v>27</v>
      </c>
      <c r="J2778" s="109" t="s">
        <v>725</v>
      </c>
      <c r="K2778" s="110">
        <v>3630.0210000000002</v>
      </c>
    </row>
    <row r="2779" spans="5:11" x14ac:dyDescent="0.25">
      <c r="E2779" s="107">
        <v>2014</v>
      </c>
      <c r="F2779" s="107" t="s">
        <v>264</v>
      </c>
      <c r="G2779" s="107" t="s">
        <v>48</v>
      </c>
      <c r="H2779" s="107" t="s">
        <v>542</v>
      </c>
      <c r="I2779" s="107" t="s">
        <v>16</v>
      </c>
      <c r="J2779" s="107" t="s">
        <v>1</v>
      </c>
      <c r="K2779" s="108">
        <v>1179.3879999999999</v>
      </c>
    </row>
    <row r="2780" spans="5:11" x14ac:dyDescent="0.25">
      <c r="E2780" s="109">
        <v>2014</v>
      </c>
      <c r="F2780" s="109" t="s">
        <v>268</v>
      </c>
      <c r="G2780" s="109" t="s">
        <v>50</v>
      </c>
      <c r="H2780" s="109" t="s">
        <v>544</v>
      </c>
      <c r="I2780" s="109" t="s">
        <v>9</v>
      </c>
      <c r="J2780" s="109" t="s">
        <v>725</v>
      </c>
      <c r="K2780" s="110">
        <v>608.41200000000003</v>
      </c>
    </row>
    <row r="2781" spans="5:11" x14ac:dyDescent="0.25">
      <c r="E2781" s="107">
        <v>2014</v>
      </c>
      <c r="F2781" s="107" t="s">
        <v>276</v>
      </c>
      <c r="G2781" s="107" t="s">
        <v>54</v>
      </c>
      <c r="H2781" s="107" t="s">
        <v>540</v>
      </c>
      <c r="I2781" s="107" t="s">
        <v>47</v>
      </c>
      <c r="J2781" s="107" t="s">
        <v>1</v>
      </c>
      <c r="K2781" s="108">
        <v>1268.9770000000001</v>
      </c>
    </row>
    <row r="2782" spans="5:11" x14ac:dyDescent="0.25">
      <c r="E2782" s="109">
        <v>2014</v>
      </c>
      <c r="F2782" s="109" t="s">
        <v>272</v>
      </c>
      <c r="G2782" s="109" t="s">
        <v>52</v>
      </c>
      <c r="H2782" s="109" t="s">
        <v>540</v>
      </c>
      <c r="I2782" s="109" t="s">
        <v>30</v>
      </c>
      <c r="J2782" s="109" t="s">
        <v>1</v>
      </c>
      <c r="K2782" s="110">
        <v>326.63600000000002</v>
      </c>
    </row>
    <row r="2783" spans="5:11" x14ac:dyDescent="0.25">
      <c r="E2783" s="107">
        <v>2014</v>
      </c>
      <c r="F2783" s="107" t="s">
        <v>274</v>
      </c>
      <c r="G2783" s="107" t="s">
        <v>53</v>
      </c>
      <c r="H2783" s="107" t="s">
        <v>542</v>
      </c>
      <c r="I2783" s="107" t="s">
        <v>16</v>
      </c>
      <c r="J2783" s="107" t="s">
        <v>725</v>
      </c>
      <c r="K2783" s="108">
        <v>502.85399999999998</v>
      </c>
    </row>
    <row r="2784" spans="5:11" x14ac:dyDescent="0.25">
      <c r="E2784" s="109">
        <v>2014</v>
      </c>
      <c r="F2784" s="109" t="s">
        <v>286</v>
      </c>
      <c r="G2784" s="109" t="s">
        <v>56</v>
      </c>
      <c r="H2784" s="109" t="s">
        <v>540</v>
      </c>
      <c r="I2784" s="109" t="s">
        <v>47</v>
      </c>
      <c r="J2784" s="109" t="s">
        <v>1</v>
      </c>
      <c r="K2784" s="110">
        <v>193.01</v>
      </c>
    </row>
    <row r="2785" spans="5:11" x14ac:dyDescent="0.25">
      <c r="E2785" s="107">
        <v>2014</v>
      </c>
      <c r="F2785" s="107" t="s">
        <v>288</v>
      </c>
      <c r="G2785" s="107" t="s">
        <v>57</v>
      </c>
      <c r="H2785" s="107" t="s">
        <v>540</v>
      </c>
      <c r="I2785" s="107" t="s">
        <v>47</v>
      </c>
      <c r="J2785" s="107" t="s">
        <v>554</v>
      </c>
      <c r="K2785" s="108">
        <v>22942.556999999899</v>
      </c>
    </row>
    <row r="2786" spans="5:11" x14ac:dyDescent="0.25">
      <c r="E2786" s="109">
        <v>2014</v>
      </c>
      <c r="F2786" s="109" t="s">
        <v>293</v>
      </c>
      <c r="G2786" s="109" t="s">
        <v>58</v>
      </c>
      <c r="H2786" s="109" t="s">
        <v>544</v>
      </c>
      <c r="I2786" s="109" t="s">
        <v>9</v>
      </c>
      <c r="J2786" s="109" t="s">
        <v>725</v>
      </c>
      <c r="K2786" s="110">
        <v>7183.4650000000001</v>
      </c>
    </row>
    <row r="2787" spans="5:11" x14ac:dyDescent="0.25">
      <c r="E2787" s="107">
        <v>2014</v>
      </c>
      <c r="F2787" s="107" t="s">
        <v>297</v>
      </c>
      <c r="G2787" s="107" t="s">
        <v>61</v>
      </c>
      <c r="H2787" s="107" t="s">
        <v>542</v>
      </c>
      <c r="I2787" s="107" t="s">
        <v>16</v>
      </c>
      <c r="J2787" s="107" t="s">
        <v>725</v>
      </c>
      <c r="K2787" s="108">
        <v>128.375</v>
      </c>
    </row>
    <row r="2788" spans="5:11" x14ac:dyDescent="0.25">
      <c r="E2788" s="109">
        <v>2014</v>
      </c>
      <c r="F2788" s="109" t="s">
        <v>302</v>
      </c>
      <c r="G2788" s="109" t="s">
        <v>62</v>
      </c>
      <c r="H2788" s="109" t="s">
        <v>540</v>
      </c>
      <c r="I2788" s="109" t="s">
        <v>60</v>
      </c>
      <c r="J2788" s="109" t="s">
        <v>554</v>
      </c>
      <c r="K2788" s="110">
        <v>5543.8589999999904</v>
      </c>
    </row>
    <row r="2789" spans="5:11" x14ac:dyDescent="0.25">
      <c r="E2789" s="107">
        <v>2014</v>
      </c>
      <c r="F2789" s="107" t="s">
        <v>304</v>
      </c>
      <c r="G2789" s="107" t="s">
        <v>63</v>
      </c>
      <c r="H2789" s="107" t="s">
        <v>12</v>
      </c>
      <c r="I2789" s="107" t="s">
        <v>12</v>
      </c>
      <c r="J2789" s="107" t="s">
        <v>1</v>
      </c>
      <c r="K2789" s="108">
        <v>1367.1320000000001</v>
      </c>
    </row>
    <row r="2790" spans="5:11" x14ac:dyDescent="0.25">
      <c r="E2790" s="109">
        <v>2014</v>
      </c>
      <c r="F2790" s="109" t="s">
        <v>304</v>
      </c>
      <c r="G2790" s="109" t="s">
        <v>63</v>
      </c>
      <c r="H2790" s="109" t="s">
        <v>12</v>
      </c>
      <c r="I2790" s="109" t="s">
        <v>12</v>
      </c>
      <c r="J2790" s="109" t="s">
        <v>554</v>
      </c>
      <c r="K2790" s="110">
        <v>1498.75</v>
      </c>
    </row>
    <row r="2791" spans="5:11" x14ac:dyDescent="0.25">
      <c r="E2791" s="107">
        <v>2015</v>
      </c>
      <c r="F2791" s="107" t="s">
        <v>283</v>
      </c>
      <c r="G2791" s="107" t="s">
        <v>284</v>
      </c>
      <c r="H2791" s="107" t="s">
        <v>540</v>
      </c>
      <c r="I2791" s="107" t="s">
        <v>33</v>
      </c>
      <c r="J2791" s="107" t="s">
        <v>1</v>
      </c>
      <c r="K2791" s="108">
        <v>119.871</v>
      </c>
    </row>
    <row r="2792" spans="5:11" x14ac:dyDescent="0.25">
      <c r="E2792" s="109">
        <v>2015</v>
      </c>
      <c r="F2792" s="109" t="s">
        <v>195</v>
      </c>
      <c r="G2792" s="109" t="s">
        <v>15</v>
      </c>
      <c r="H2792" s="109" t="s">
        <v>540</v>
      </c>
      <c r="I2792" s="109" t="s">
        <v>16</v>
      </c>
      <c r="J2792" s="109" t="s">
        <v>1</v>
      </c>
      <c r="K2792" s="110">
        <v>1666.7639999999999</v>
      </c>
    </row>
    <row r="2793" spans="5:11" x14ac:dyDescent="0.25">
      <c r="E2793" s="107">
        <v>2015</v>
      </c>
      <c r="F2793" s="107" t="s">
        <v>195</v>
      </c>
      <c r="G2793" s="107" t="s">
        <v>15</v>
      </c>
      <c r="H2793" s="107" t="s">
        <v>540</v>
      </c>
      <c r="I2793" s="107" t="s">
        <v>16</v>
      </c>
      <c r="J2793" s="107" t="s">
        <v>1</v>
      </c>
      <c r="K2793" s="108">
        <v>7210.6260000000002</v>
      </c>
    </row>
    <row r="2794" spans="5:11" x14ac:dyDescent="0.25">
      <c r="E2794" s="109">
        <v>2015</v>
      </c>
      <c r="F2794" s="109" t="s">
        <v>218</v>
      </c>
      <c r="G2794" s="109" t="s">
        <v>28</v>
      </c>
      <c r="H2794" s="109" t="s">
        <v>544</v>
      </c>
      <c r="I2794" s="109" t="s">
        <v>9</v>
      </c>
      <c r="J2794" s="109" t="s">
        <v>554</v>
      </c>
      <c r="K2794" s="110">
        <v>4035.3520000000199</v>
      </c>
    </row>
    <row r="2795" spans="5:11" x14ac:dyDescent="0.25">
      <c r="E2795" s="107">
        <v>2015</v>
      </c>
      <c r="F2795" s="107" t="s">
        <v>211</v>
      </c>
      <c r="G2795" s="107" t="s">
        <v>23</v>
      </c>
      <c r="H2795" s="107" t="s">
        <v>540</v>
      </c>
      <c r="I2795" s="107" t="s">
        <v>24</v>
      </c>
      <c r="J2795" s="107" t="s">
        <v>725</v>
      </c>
      <c r="K2795" s="108">
        <v>10736.3660000001</v>
      </c>
    </row>
    <row r="2796" spans="5:11" x14ac:dyDescent="0.25">
      <c r="E2796" s="109">
        <v>2015</v>
      </c>
      <c r="F2796" s="109" t="s">
        <v>226</v>
      </c>
      <c r="G2796" s="109" t="s">
        <v>34</v>
      </c>
      <c r="H2796" s="109" t="s">
        <v>540</v>
      </c>
      <c r="I2796" s="109" t="s">
        <v>925</v>
      </c>
      <c r="J2796" s="109" t="s">
        <v>725</v>
      </c>
      <c r="K2796" s="110">
        <v>412.81700000000001</v>
      </c>
    </row>
    <row r="2797" spans="5:11" x14ac:dyDescent="0.25">
      <c r="E2797" s="107">
        <v>2012</v>
      </c>
      <c r="F2797" s="107" t="s">
        <v>197</v>
      </c>
      <c r="G2797" s="107" t="s">
        <v>198</v>
      </c>
      <c r="H2797" s="107" t="s">
        <v>544</v>
      </c>
      <c r="I2797" s="107" t="s">
        <v>17</v>
      </c>
      <c r="J2797" s="107" t="s">
        <v>1</v>
      </c>
      <c r="K2797" s="108">
        <v>1245.7429999999999</v>
      </c>
    </row>
    <row r="2798" spans="5:11" x14ac:dyDescent="0.25">
      <c r="E2798" s="109">
        <v>2012</v>
      </c>
      <c r="F2798" s="109" t="s">
        <v>197</v>
      </c>
      <c r="G2798" s="109" t="s">
        <v>198</v>
      </c>
      <c r="H2798" s="109" t="s">
        <v>544</v>
      </c>
      <c r="I2798" s="109" t="s">
        <v>17</v>
      </c>
      <c r="J2798" s="109" t="s">
        <v>1</v>
      </c>
      <c r="K2798" s="110">
        <v>1364.133</v>
      </c>
    </row>
    <row r="2799" spans="5:11" x14ac:dyDescent="0.25">
      <c r="E2799" s="107">
        <v>2012</v>
      </c>
      <c r="F2799" s="107" t="s">
        <v>209</v>
      </c>
      <c r="G2799" s="107" t="s">
        <v>22</v>
      </c>
      <c r="H2799" s="107" t="s">
        <v>544</v>
      </c>
      <c r="I2799" s="107" t="s">
        <v>9</v>
      </c>
      <c r="J2799" s="107" t="s">
        <v>1</v>
      </c>
      <c r="K2799" s="108">
        <v>666.10400000000004</v>
      </c>
    </row>
    <row r="2800" spans="5:11" x14ac:dyDescent="0.25">
      <c r="E2800" s="109">
        <v>2012</v>
      </c>
      <c r="F2800" s="109" t="s">
        <v>220</v>
      </c>
      <c r="G2800" s="109" t="s">
        <v>29</v>
      </c>
      <c r="H2800" s="109" t="s">
        <v>540</v>
      </c>
      <c r="I2800" s="109" t="s">
        <v>30</v>
      </c>
      <c r="J2800" s="109" t="s">
        <v>725</v>
      </c>
      <c r="K2800" s="110">
        <v>616.51099999999997</v>
      </c>
    </row>
    <row r="2801" spans="5:11" x14ac:dyDescent="0.25">
      <c r="E2801" s="107">
        <v>2012</v>
      </c>
      <c r="F2801" s="107" t="s">
        <v>226</v>
      </c>
      <c r="G2801" s="107" t="s">
        <v>34</v>
      </c>
      <c r="H2801" s="107" t="s">
        <v>540</v>
      </c>
      <c r="I2801" s="107" t="s">
        <v>925</v>
      </c>
      <c r="J2801" s="107" t="s">
        <v>725</v>
      </c>
      <c r="K2801" s="108">
        <v>311.92200000000003</v>
      </c>
    </row>
    <row r="2802" spans="5:11" x14ac:dyDescent="0.25">
      <c r="E2802" s="109">
        <v>2012</v>
      </c>
      <c r="F2802" s="109" t="s">
        <v>231</v>
      </c>
      <c r="G2802" s="109" t="s">
        <v>232</v>
      </c>
      <c r="H2802" s="109" t="s">
        <v>540</v>
      </c>
      <c r="I2802" s="109" t="s">
        <v>24</v>
      </c>
      <c r="J2802" s="109" t="s">
        <v>1</v>
      </c>
      <c r="K2802" s="110">
        <v>1074.26</v>
      </c>
    </row>
    <row r="2803" spans="5:11" x14ac:dyDescent="0.25">
      <c r="E2803" s="107">
        <v>2012</v>
      </c>
      <c r="F2803" s="107" t="s">
        <v>234</v>
      </c>
      <c r="G2803" s="107" t="s">
        <v>35</v>
      </c>
      <c r="H2803" s="107" t="s">
        <v>540</v>
      </c>
      <c r="I2803" s="107" t="s">
        <v>27</v>
      </c>
      <c r="J2803" s="107" t="s">
        <v>1</v>
      </c>
      <c r="K2803" s="108">
        <v>1992.3869999999999</v>
      </c>
    </row>
    <row r="2804" spans="5:11" x14ac:dyDescent="0.25">
      <c r="E2804" s="109">
        <v>2012</v>
      </c>
      <c r="F2804" s="109" t="s">
        <v>266</v>
      </c>
      <c r="G2804" s="109" t="s">
        <v>49</v>
      </c>
      <c r="H2804" s="109" t="s">
        <v>544</v>
      </c>
      <c r="I2804" s="109" t="s">
        <v>9</v>
      </c>
      <c r="J2804" s="109" t="s">
        <v>1</v>
      </c>
      <c r="K2804" s="110">
        <v>199.56200000000001</v>
      </c>
    </row>
    <row r="2805" spans="5:11" x14ac:dyDescent="0.25">
      <c r="E2805" s="107">
        <v>2012</v>
      </c>
      <c r="F2805" s="107" t="s">
        <v>266</v>
      </c>
      <c r="G2805" s="107" t="s">
        <v>49</v>
      </c>
      <c r="H2805" s="107" t="s">
        <v>544</v>
      </c>
      <c r="I2805" s="107" t="s">
        <v>9</v>
      </c>
      <c r="J2805" s="107" t="s">
        <v>1</v>
      </c>
      <c r="K2805" s="108">
        <v>1529.1079999999999</v>
      </c>
    </row>
    <row r="2806" spans="5:11" x14ac:dyDescent="0.25">
      <c r="E2806" s="109">
        <v>2012</v>
      </c>
      <c r="F2806" s="109" t="s">
        <v>247</v>
      </c>
      <c r="G2806" s="109" t="s">
        <v>40</v>
      </c>
      <c r="H2806" s="109" t="s">
        <v>540</v>
      </c>
      <c r="I2806" s="109" t="s">
        <v>27</v>
      </c>
      <c r="J2806" s="109" t="s">
        <v>725</v>
      </c>
      <c r="K2806" s="110">
        <v>7540.5320000000002</v>
      </c>
    </row>
    <row r="2807" spans="5:11" x14ac:dyDescent="0.25">
      <c r="E2807" s="107">
        <v>2012</v>
      </c>
      <c r="F2807" s="107" t="s">
        <v>249</v>
      </c>
      <c r="G2807" s="107" t="s">
        <v>291</v>
      </c>
      <c r="H2807" s="107" t="s">
        <v>544</v>
      </c>
      <c r="I2807" s="107" t="s">
        <v>17</v>
      </c>
      <c r="J2807" s="107" t="s">
        <v>1</v>
      </c>
      <c r="K2807" s="108">
        <v>871.49199999999996</v>
      </c>
    </row>
    <row r="2808" spans="5:11" x14ac:dyDescent="0.25">
      <c r="E2808" s="109">
        <v>2012</v>
      </c>
      <c r="F2808" s="109" t="s">
        <v>258</v>
      </c>
      <c r="G2808" s="109" t="s">
        <v>44</v>
      </c>
      <c r="H2808" s="109" t="s">
        <v>540</v>
      </c>
      <c r="I2808" s="109" t="s">
        <v>21</v>
      </c>
      <c r="J2808" s="109" t="s">
        <v>554</v>
      </c>
      <c r="K2808" s="110">
        <v>10932.806</v>
      </c>
    </row>
    <row r="2809" spans="5:11" x14ac:dyDescent="0.25">
      <c r="E2809" s="107">
        <v>2012</v>
      </c>
      <c r="F2809" s="107" t="s">
        <v>276</v>
      </c>
      <c r="G2809" s="107" t="s">
        <v>54</v>
      </c>
      <c r="H2809" s="107" t="s">
        <v>540</v>
      </c>
      <c r="I2809" s="107" t="s">
        <v>47</v>
      </c>
      <c r="J2809" s="107" t="s">
        <v>554</v>
      </c>
      <c r="K2809" s="108">
        <v>2272.201</v>
      </c>
    </row>
    <row r="2810" spans="5:11" x14ac:dyDescent="0.25">
      <c r="E2810" s="109">
        <v>2012</v>
      </c>
      <c r="F2810" s="109" t="s">
        <v>276</v>
      </c>
      <c r="G2810" s="109" t="s">
        <v>54</v>
      </c>
      <c r="H2810" s="109" t="s">
        <v>540</v>
      </c>
      <c r="I2810" s="109" t="s">
        <v>47</v>
      </c>
      <c r="J2810" s="109" t="s">
        <v>725</v>
      </c>
      <c r="K2810" s="110">
        <v>1214.5429999999999</v>
      </c>
    </row>
    <row r="2811" spans="5:11" x14ac:dyDescent="0.25">
      <c r="E2811" s="107">
        <v>2012</v>
      </c>
      <c r="F2811" s="107" t="s">
        <v>293</v>
      </c>
      <c r="G2811" s="107" t="s">
        <v>58</v>
      </c>
      <c r="H2811" s="107" t="s">
        <v>544</v>
      </c>
      <c r="I2811" s="107" t="s">
        <v>9</v>
      </c>
      <c r="J2811" s="107" t="s">
        <v>1</v>
      </c>
      <c r="K2811" s="108">
        <v>2196.4810000000002</v>
      </c>
    </row>
    <row r="2812" spans="5:11" x14ac:dyDescent="0.25">
      <c r="E2812" s="109">
        <v>2012</v>
      </c>
      <c r="F2812" s="109" t="s">
        <v>302</v>
      </c>
      <c r="G2812" s="109" t="s">
        <v>62</v>
      </c>
      <c r="H2812" s="109" t="s">
        <v>540</v>
      </c>
      <c r="I2812" s="109" t="s">
        <v>60</v>
      </c>
      <c r="J2812" s="109" t="s">
        <v>554</v>
      </c>
      <c r="K2812" s="110">
        <v>5315.0469999999996</v>
      </c>
    </row>
    <row r="2813" spans="5:11" x14ac:dyDescent="0.25">
      <c r="E2813" s="107">
        <v>2013</v>
      </c>
      <c r="F2813" s="107" t="s">
        <v>280</v>
      </c>
      <c r="G2813" s="107" t="s">
        <v>281</v>
      </c>
      <c r="H2813" s="107" t="s">
        <v>540</v>
      </c>
      <c r="I2813" s="107" t="s">
        <v>33</v>
      </c>
      <c r="J2813" s="107" t="s">
        <v>1</v>
      </c>
      <c r="K2813" s="108">
        <v>1128.5519999999999</v>
      </c>
    </row>
    <row r="2814" spans="5:11" x14ac:dyDescent="0.25">
      <c r="E2814" s="109">
        <v>2013</v>
      </c>
      <c r="F2814" s="109" t="s">
        <v>190</v>
      </c>
      <c r="G2814" s="109" t="s">
        <v>11</v>
      </c>
      <c r="H2814" s="109" t="s">
        <v>12</v>
      </c>
      <c r="I2814" s="109" t="s">
        <v>12</v>
      </c>
      <c r="J2814" s="109" t="s">
        <v>725</v>
      </c>
      <c r="K2814" s="110">
        <v>6296.1019999999999</v>
      </c>
    </row>
    <row r="2815" spans="5:11" x14ac:dyDescent="0.25">
      <c r="E2815" s="107">
        <v>2013</v>
      </c>
      <c r="F2815" s="107" t="s">
        <v>192</v>
      </c>
      <c r="G2815" s="107" t="s">
        <v>14</v>
      </c>
      <c r="H2815" s="107" t="s">
        <v>540</v>
      </c>
      <c r="I2815" s="107" t="s">
        <v>925</v>
      </c>
      <c r="J2815" s="107" t="s">
        <v>1</v>
      </c>
      <c r="K2815" s="108">
        <v>112.16500000000001</v>
      </c>
    </row>
    <row r="2816" spans="5:11" x14ac:dyDescent="0.25">
      <c r="E2816" s="109">
        <v>2013</v>
      </c>
      <c r="F2816" s="109" t="s">
        <v>192</v>
      </c>
      <c r="G2816" s="109" t="s">
        <v>14</v>
      </c>
      <c r="H2816" s="109" t="s">
        <v>540</v>
      </c>
      <c r="I2816" s="109" t="s">
        <v>925</v>
      </c>
      <c r="J2816" s="109" t="s">
        <v>1</v>
      </c>
      <c r="K2816" s="110">
        <v>611.45600000000002</v>
      </c>
    </row>
    <row r="2817" spans="5:11" x14ac:dyDescent="0.25">
      <c r="E2817" s="107">
        <v>2013</v>
      </c>
      <c r="F2817" s="107" t="s">
        <v>195</v>
      </c>
      <c r="G2817" s="107" t="s">
        <v>15</v>
      </c>
      <c r="H2817" s="107" t="s">
        <v>540</v>
      </c>
      <c r="I2817" s="107" t="s">
        <v>16</v>
      </c>
      <c r="J2817" s="107" t="s">
        <v>725</v>
      </c>
      <c r="K2817" s="108">
        <v>1033.8009999999999</v>
      </c>
    </row>
    <row r="2818" spans="5:11" x14ac:dyDescent="0.25">
      <c r="E2818" s="109">
        <v>2013</v>
      </c>
      <c r="F2818" s="109" t="s">
        <v>204</v>
      </c>
      <c r="G2818" s="109" t="s">
        <v>205</v>
      </c>
      <c r="H2818" s="109" t="s">
        <v>544</v>
      </c>
      <c r="I2818" s="109" t="s">
        <v>9</v>
      </c>
      <c r="J2818" s="109" t="s">
        <v>554</v>
      </c>
      <c r="K2818" s="110">
        <v>1605.211</v>
      </c>
    </row>
    <row r="2819" spans="5:11" x14ac:dyDescent="0.25">
      <c r="E2819" s="107">
        <v>2013</v>
      </c>
      <c r="F2819" s="107" t="s">
        <v>209</v>
      </c>
      <c r="G2819" s="107" t="s">
        <v>22</v>
      </c>
      <c r="H2819" s="107" t="s">
        <v>544</v>
      </c>
      <c r="I2819" s="107" t="s">
        <v>9</v>
      </c>
      <c r="J2819" s="107" t="s">
        <v>1</v>
      </c>
      <c r="K2819" s="108">
        <v>111.426</v>
      </c>
    </row>
    <row r="2820" spans="5:11" x14ac:dyDescent="0.25">
      <c r="E2820" s="109">
        <v>2013</v>
      </c>
      <c r="F2820" s="109" t="s">
        <v>209</v>
      </c>
      <c r="G2820" s="109" t="s">
        <v>22</v>
      </c>
      <c r="H2820" s="109" t="s">
        <v>544</v>
      </c>
      <c r="I2820" s="109" t="s">
        <v>9</v>
      </c>
      <c r="J2820" s="109" t="s">
        <v>725</v>
      </c>
      <c r="K2820" s="110">
        <v>111.426</v>
      </c>
    </row>
    <row r="2821" spans="5:11" x14ac:dyDescent="0.25">
      <c r="E2821" s="107">
        <v>2013</v>
      </c>
      <c r="F2821" s="107" t="s">
        <v>207</v>
      </c>
      <c r="G2821" s="107" t="s">
        <v>20</v>
      </c>
      <c r="H2821" s="107" t="s">
        <v>540</v>
      </c>
      <c r="I2821" s="107" t="s">
        <v>21</v>
      </c>
      <c r="J2821" s="107" t="s">
        <v>554</v>
      </c>
      <c r="K2821" s="108">
        <v>15176.127</v>
      </c>
    </row>
    <row r="2822" spans="5:11" x14ac:dyDescent="0.25">
      <c r="E2822" s="109">
        <v>2013</v>
      </c>
      <c r="F2822" s="109" t="s">
        <v>222</v>
      </c>
      <c r="G2822" s="109" t="s">
        <v>31</v>
      </c>
      <c r="H2822" s="109" t="s">
        <v>544</v>
      </c>
      <c r="I2822" s="109" t="s">
        <v>17</v>
      </c>
      <c r="J2822" s="109" t="s">
        <v>725</v>
      </c>
      <c r="K2822" s="110">
        <v>5745.99</v>
      </c>
    </row>
    <row r="2823" spans="5:11" x14ac:dyDescent="0.25">
      <c r="E2823" s="107">
        <v>2013</v>
      </c>
      <c r="F2823" s="107" t="s">
        <v>231</v>
      </c>
      <c r="G2823" s="107" t="s">
        <v>232</v>
      </c>
      <c r="H2823" s="107" t="s">
        <v>540</v>
      </c>
      <c r="I2823" s="107" t="s">
        <v>24</v>
      </c>
      <c r="J2823" s="107" t="s">
        <v>1</v>
      </c>
      <c r="K2823" s="108">
        <v>2557.3249999999998</v>
      </c>
    </row>
    <row r="2824" spans="5:11" x14ac:dyDescent="0.25">
      <c r="E2824" s="109">
        <v>2013</v>
      </c>
      <c r="F2824" s="109" t="s">
        <v>231</v>
      </c>
      <c r="G2824" s="109" t="s">
        <v>232</v>
      </c>
      <c r="H2824" s="109" t="s">
        <v>540</v>
      </c>
      <c r="I2824" s="109" t="s">
        <v>24</v>
      </c>
      <c r="J2824" s="109" t="s">
        <v>725</v>
      </c>
      <c r="K2824" s="110">
        <v>1080.596</v>
      </c>
    </row>
    <row r="2825" spans="5:11" x14ac:dyDescent="0.25">
      <c r="E2825" s="107">
        <v>2013</v>
      </c>
      <c r="F2825" s="107" t="s">
        <v>238</v>
      </c>
      <c r="G2825" s="107" t="s">
        <v>239</v>
      </c>
      <c r="H2825" s="107" t="s">
        <v>540</v>
      </c>
      <c r="I2825" s="107" t="s">
        <v>33</v>
      </c>
      <c r="J2825" s="107" t="s">
        <v>1</v>
      </c>
      <c r="K2825" s="108">
        <v>8448.4780000000101</v>
      </c>
    </row>
    <row r="2826" spans="5:11" x14ac:dyDescent="0.25">
      <c r="E2826" s="109">
        <v>2013</v>
      </c>
      <c r="F2826" s="109" t="s">
        <v>238</v>
      </c>
      <c r="G2826" s="109" t="s">
        <v>239</v>
      </c>
      <c r="H2826" s="109" t="s">
        <v>540</v>
      </c>
      <c r="I2826" s="109" t="s">
        <v>33</v>
      </c>
      <c r="J2826" s="109" t="s">
        <v>554</v>
      </c>
      <c r="K2826" s="110">
        <v>8448.4780000000101</v>
      </c>
    </row>
    <row r="2827" spans="5:11" x14ac:dyDescent="0.25">
      <c r="E2827" s="107">
        <v>2013</v>
      </c>
      <c r="F2827" s="107" t="s">
        <v>234</v>
      </c>
      <c r="G2827" s="107" t="s">
        <v>35</v>
      </c>
      <c r="H2827" s="107" t="s">
        <v>540</v>
      </c>
      <c r="I2827" s="107" t="s">
        <v>27</v>
      </c>
      <c r="J2827" s="107" t="s">
        <v>1</v>
      </c>
      <c r="K2827" s="108">
        <v>1958.6189999999999</v>
      </c>
    </row>
    <row r="2828" spans="5:11" x14ac:dyDescent="0.25">
      <c r="E2828" s="109">
        <v>2015</v>
      </c>
      <c r="F2828" s="109" t="s">
        <v>231</v>
      </c>
      <c r="G2828" s="109" t="s">
        <v>232</v>
      </c>
      <c r="H2828" s="109" t="s">
        <v>540</v>
      </c>
      <c r="I2828" s="109" t="s">
        <v>24</v>
      </c>
      <c r="J2828" s="109" t="s">
        <v>1</v>
      </c>
      <c r="K2828" s="110">
        <v>1506.067</v>
      </c>
    </row>
    <row r="2829" spans="5:11" x14ac:dyDescent="0.25">
      <c r="E2829" s="107">
        <v>2015</v>
      </c>
      <c r="F2829" s="107" t="s">
        <v>238</v>
      </c>
      <c r="G2829" s="107" t="s">
        <v>239</v>
      </c>
      <c r="H2829" s="107" t="s">
        <v>540</v>
      </c>
      <c r="I2829" s="107" t="s">
        <v>33</v>
      </c>
      <c r="J2829" s="107" t="s">
        <v>1</v>
      </c>
      <c r="K2829" s="108">
        <v>7463.58499999999</v>
      </c>
    </row>
    <row r="2830" spans="5:11" x14ac:dyDescent="0.25">
      <c r="E2830" s="109">
        <v>2015</v>
      </c>
      <c r="F2830" s="109" t="s">
        <v>247</v>
      </c>
      <c r="G2830" s="109" t="s">
        <v>40</v>
      </c>
      <c r="H2830" s="109" t="s">
        <v>540</v>
      </c>
      <c r="I2830" s="109" t="s">
        <v>27</v>
      </c>
      <c r="J2830" s="109" t="s">
        <v>554</v>
      </c>
      <c r="K2830" s="110">
        <v>23735.063999999798</v>
      </c>
    </row>
    <row r="2831" spans="5:11" x14ac:dyDescent="0.25">
      <c r="E2831" s="107">
        <v>2015</v>
      </c>
      <c r="F2831" s="107" t="s">
        <v>247</v>
      </c>
      <c r="G2831" s="107" t="s">
        <v>40</v>
      </c>
      <c r="H2831" s="107" t="s">
        <v>540</v>
      </c>
      <c r="I2831" s="107" t="s">
        <v>27</v>
      </c>
      <c r="J2831" s="107" t="s">
        <v>725</v>
      </c>
      <c r="K2831" s="108">
        <v>7520.6110000000099</v>
      </c>
    </row>
    <row r="2832" spans="5:11" x14ac:dyDescent="0.25">
      <c r="E2832" s="109">
        <v>2015</v>
      </c>
      <c r="F2832" s="109" t="s">
        <v>258</v>
      </c>
      <c r="G2832" s="109" t="s">
        <v>44</v>
      </c>
      <c r="H2832" s="109" t="s">
        <v>540</v>
      </c>
      <c r="I2832" s="109" t="s">
        <v>21</v>
      </c>
      <c r="J2832" s="109" t="s">
        <v>1</v>
      </c>
      <c r="K2832" s="110">
        <v>1111.962</v>
      </c>
    </row>
    <row r="2833" spans="5:11" x14ac:dyDescent="0.25">
      <c r="E2833" s="107">
        <v>2015</v>
      </c>
      <c r="F2833" s="107" t="s">
        <v>299</v>
      </c>
      <c r="G2833" s="107" t="s">
        <v>300</v>
      </c>
      <c r="H2833" s="107" t="s">
        <v>540</v>
      </c>
      <c r="I2833" s="107" t="s">
        <v>60</v>
      </c>
      <c r="J2833" s="107" t="s">
        <v>1</v>
      </c>
      <c r="K2833" s="108">
        <v>14382.228999999999</v>
      </c>
    </row>
    <row r="2834" spans="5:11" x14ac:dyDescent="0.25">
      <c r="E2834" s="109">
        <v>2015</v>
      </c>
      <c r="F2834" s="109" t="s">
        <v>262</v>
      </c>
      <c r="G2834" s="109" t="s">
        <v>46</v>
      </c>
      <c r="H2834" s="109" t="s">
        <v>540</v>
      </c>
      <c r="I2834" s="109" t="s">
        <v>47</v>
      </c>
      <c r="J2834" s="109" t="s">
        <v>1</v>
      </c>
      <c r="K2834" s="110">
        <v>385.80200000000002</v>
      </c>
    </row>
    <row r="2835" spans="5:11" x14ac:dyDescent="0.25">
      <c r="E2835" s="107">
        <v>2015</v>
      </c>
      <c r="F2835" s="107" t="s">
        <v>262</v>
      </c>
      <c r="G2835" s="107" t="s">
        <v>46</v>
      </c>
      <c r="H2835" s="107" t="s">
        <v>540</v>
      </c>
      <c r="I2835" s="107" t="s">
        <v>47</v>
      </c>
      <c r="J2835" s="107" t="s">
        <v>1</v>
      </c>
      <c r="K2835" s="108">
        <v>477.70400000000001</v>
      </c>
    </row>
    <row r="2836" spans="5:11" x14ac:dyDescent="0.25">
      <c r="E2836" s="109">
        <v>2015</v>
      </c>
      <c r="F2836" s="109" t="s">
        <v>262</v>
      </c>
      <c r="G2836" s="109" t="s">
        <v>46</v>
      </c>
      <c r="H2836" s="109" t="s">
        <v>540</v>
      </c>
      <c r="I2836" s="109" t="s">
        <v>47</v>
      </c>
      <c r="J2836" s="109" t="s">
        <v>725</v>
      </c>
      <c r="K2836" s="110">
        <v>385.80200000000002</v>
      </c>
    </row>
    <row r="2837" spans="5:11" x14ac:dyDescent="0.25">
      <c r="E2837" s="107">
        <v>2015</v>
      </c>
      <c r="F2837" s="107" t="s">
        <v>268</v>
      </c>
      <c r="G2837" s="107" t="s">
        <v>50</v>
      </c>
      <c r="H2837" s="107" t="s">
        <v>544</v>
      </c>
      <c r="I2837" s="107" t="s">
        <v>9</v>
      </c>
      <c r="J2837" s="107" t="s">
        <v>725</v>
      </c>
      <c r="K2837" s="108">
        <v>517.92999999999995</v>
      </c>
    </row>
    <row r="2838" spans="5:11" x14ac:dyDescent="0.25">
      <c r="E2838" s="109">
        <v>2015</v>
      </c>
      <c r="F2838" s="109" t="s">
        <v>272</v>
      </c>
      <c r="G2838" s="109" t="s">
        <v>52</v>
      </c>
      <c r="H2838" s="109" t="s">
        <v>540</v>
      </c>
      <c r="I2838" s="109" t="s">
        <v>30</v>
      </c>
      <c r="J2838" s="109" t="s">
        <v>1</v>
      </c>
      <c r="K2838" s="110">
        <v>373.66300000000001</v>
      </c>
    </row>
    <row r="2839" spans="5:11" x14ac:dyDescent="0.25">
      <c r="E2839" s="107">
        <v>2015</v>
      </c>
      <c r="F2839" s="107" t="s">
        <v>274</v>
      </c>
      <c r="G2839" s="107" t="s">
        <v>53</v>
      </c>
      <c r="H2839" s="107" t="s">
        <v>542</v>
      </c>
      <c r="I2839" s="107" t="s">
        <v>16</v>
      </c>
      <c r="J2839" s="107" t="s">
        <v>1</v>
      </c>
      <c r="K2839" s="108">
        <v>380.96199999999999</v>
      </c>
    </row>
    <row r="2840" spans="5:11" x14ac:dyDescent="0.25">
      <c r="E2840" s="109">
        <v>2015</v>
      </c>
      <c r="F2840" s="109" t="s">
        <v>286</v>
      </c>
      <c r="G2840" s="109" t="s">
        <v>56</v>
      </c>
      <c r="H2840" s="109" t="s">
        <v>540</v>
      </c>
      <c r="I2840" s="109" t="s">
        <v>47</v>
      </c>
      <c r="J2840" s="109" t="s">
        <v>1</v>
      </c>
      <c r="K2840" s="110">
        <v>237.53700000000001</v>
      </c>
    </row>
    <row r="2841" spans="5:11" x14ac:dyDescent="0.25">
      <c r="E2841" s="107">
        <v>2015</v>
      </c>
      <c r="F2841" s="107" t="s">
        <v>293</v>
      </c>
      <c r="G2841" s="107" t="s">
        <v>58</v>
      </c>
      <c r="H2841" s="107" t="s">
        <v>544</v>
      </c>
      <c r="I2841" s="107" t="s">
        <v>9</v>
      </c>
      <c r="J2841" s="107" t="s">
        <v>554</v>
      </c>
      <c r="K2841" s="108">
        <v>6.0670000000000002</v>
      </c>
    </row>
    <row r="2842" spans="5:11" x14ac:dyDescent="0.25">
      <c r="E2842" s="109">
        <v>2015</v>
      </c>
      <c r="F2842" s="109" t="s">
        <v>295</v>
      </c>
      <c r="G2842" s="109" t="s">
        <v>59</v>
      </c>
      <c r="H2842" s="109" t="s">
        <v>540</v>
      </c>
      <c r="I2842" s="109" t="s">
        <v>60</v>
      </c>
      <c r="J2842" s="109" t="s">
        <v>725</v>
      </c>
      <c r="K2842" s="110">
        <v>173.37200000000001</v>
      </c>
    </row>
    <row r="2843" spans="5:11" x14ac:dyDescent="0.25">
      <c r="E2843" s="107">
        <v>2015</v>
      </c>
      <c r="F2843" s="107" t="s">
        <v>297</v>
      </c>
      <c r="G2843" s="107" t="s">
        <v>61</v>
      </c>
      <c r="H2843" s="107" t="s">
        <v>542</v>
      </c>
      <c r="I2843" s="107" t="s">
        <v>16</v>
      </c>
      <c r="J2843" s="107" t="s">
        <v>1</v>
      </c>
      <c r="K2843" s="108">
        <v>131.89699999999999</v>
      </c>
    </row>
    <row r="2844" spans="5:11" x14ac:dyDescent="0.25">
      <c r="E2844" s="109">
        <v>2015</v>
      </c>
      <c r="F2844" s="109" t="s">
        <v>297</v>
      </c>
      <c r="G2844" s="109" t="s">
        <v>61</v>
      </c>
      <c r="H2844" s="109" t="s">
        <v>542</v>
      </c>
      <c r="I2844" s="109" t="s">
        <v>16</v>
      </c>
      <c r="J2844" s="109" t="s">
        <v>554</v>
      </c>
      <c r="K2844" s="110">
        <v>386.15</v>
      </c>
    </row>
    <row r="2845" spans="5:11" x14ac:dyDescent="0.25">
      <c r="E2845" s="107">
        <v>2016</v>
      </c>
      <c r="F2845" s="107" t="s">
        <v>187</v>
      </c>
      <c r="G2845" s="107" t="s">
        <v>8</v>
      </c>
      <c r="H2845" s="107" t="s">
        <v>544</v>
      </c>
      <c r="I2845" s="107" t="s">
        <v>9</v>
      </c>
      <c r="J2845" s="107" t="s">
        <v>1</v>
      </c>
      <c r="K2845" s="108">
        <v>2041.922</v>
      </c>
    </row>
    <row r="2846" spans="5:11" x14ac:dyDescent="0.25">
      <c r="E2846" s="109">
        <v>2016</v>
      </c>
      <c r="F2846" s="109" t="s">
        <v>200</v>
      </c>
      <c r="G2846" s="109" t="s">
        <v>18</v>
      </c>
      <c r="H2846" s="109" t="s">
        <v>542</v>
      </c>
      <c r="I2846" s="109" t="s">
        <v>16</v>
      </c>
      <c r="J2846" s="109" t="s">
        <v>1</v>
      </c>
      <c r="K2846" s="110">
        <v>134</v>
      </c>
    </row>
    <row r="2847" spans="5:11" x14ac:dyDescent="0.25">
      <c r="E2847" s="107">
        <v>2016</v>
      </c>
      <c r="F2847" s="107" t="s">
        <v>204</v>
      </c>
      <c r="G2847" s="107" t="s">
        <v>205</v>
      </c>
      <c r="H2847" s="107" t="s">
        <v>544</v>
      </c>
      <c r="I2847" s="107" t="s">
        <v>9</v>
      </c>
      <c r="J2847" s="107" t="s">
        <v>1</v>
      </c>
      <c r="K2847" s="108">
        <v>242.096</v>
      </c>
    </row>
    <row r="2848" spans="5:11" x14ac:dyDescent="0.25">
      <c r="E2848" s="109">
        <v>2016</v>
      </c>
      <c r="F2848" s="109" t="s">
        <v>207</v>
      </c>
      <c r="G2848" s="109" t="s">
        <v>20</v>
      </c>
      <c r="H2848" s="109" t="s">
        <v>540</v>
      </c>
      <c r="I2848" s="109" t="s">
        <v>21</v>
      </c>
      <c r="J2848" s="109" t="s">
        <v>1</v>
      </c>
      <c r="K2848" s="110">
        <v>11029.876</v>
      </c>
    </row>
    <row r="2849" spans="5:11" x14ac:dyDescent="0.25">
      <c r="E2849" s="107">
        <v>2016</v>
      </c>
      <c r="F2849" s="107" t="s">
        <v>226</v>
      </c>
      <c r="G2849" s="107" t="s">
        <v>34</v>
      </c>
      <c r="H2849" s="107" t="s">
        <v>540</v>
      </c>
      <c r="I2849" s="107" t="s">
        <v>925</v>
      </c>
      <c r="J2849" s="107" t="s">
        <v>554</v>
      </c>
      <c r="K2849" s="108">
        <v>808.41200000000003</v>
      </c>
    </row>
    <row r="2850" spans="5:11" x14ac:dyDescent="0.25">
      <c r="E2850" s="109">
        <v>2016</v>
      </c>
      <c r="F2850" s="109" t="s">
        <v>236</v>
      </c>
      <c r="G2850" s="109" t="s">
        <v>36</v>
      </c>
      <c r="H2850" s="109" t="s">
        <v>542</v>
      </c>
      <c r="I2850" s="109" t="s">
        <v>26</v>
      </c>
      <c r="J2850" s="109" t="s">
        <v>554</v>
      </c>
      <c r="K2850" s="110">
        <v>2445.9459999999999</v>
      </c>
    </row>
    <row r="2851" spans="5:11" x14ac:dyDescent="0.25">
      <c r="E2851" s="107">
        <v>2016</v>
      </c>
      <c r="F2851" s="107" t="s">
        <v>231</v>
      </c>
      <c r="G2851" s="107" t="s">
        <v>232</v>
      </c>
      <c r="H2851" s="107" t="s">
        <v>540</v>
      </c>
      <c r="I2851" s="107" t="s">
        <v>24</v>
      </c>
      <c r="J2851" s="107" t="s">
        <v>554</v>
      </c>
      <c r="K2851" s="108">
        <v>3087.7919999999999</v>
      </c>
    </row>
    <row r="2852" spans="5:11" x14ac:dyDescent="0.25">
      <c r="E2852" s="109">
        <v>2016</v>
      </c>
      <c r="F2852" s="109" t="s">
        <v>245</v>
      </c>
      <c r="G2852" s="109" t="s">
        <v>39</v>
      </c>
      <c r="H2852" s="109" t="s">
        <v>12</v>
      </c>
      <c r="I2852" s="109" t="s">
        <v>12</v>
      </c>
      <c r="J2852" s="109" t="s">
        <v>725</v>
      </c>
      <c r="K2852" s="110">
        <v>1298.0920000000001</v>
      </c>
    </row>
    <row r="2853" spans="5:11" x14ac:dyDescent="0.25">
      <c r="E2853" s="107">
        <v>2016</v>
      </c>
      <c r="F2853" s="107" t="s">
        <v>252</v>
      </c>
      <c r="G2853" s="107" t="s">
        <v>41</v>
      </c>
      <c r="H2853" s="107" t="s">
        <v>540</v>
      </c>
      <c r="I2853" s="107" t="s">
        <v>21</v>
      </c>
      <c r="J2853" s="107" t="s">
        <v>725</v>
      </c>
      <c r="K2853" s="108">
        <v>7227.2879999999504</v>
      </c>
    </row>
    <row r="2854" spans="5:11" x14ac:dyDescent="0.25">
      <c r="E2854" s="109">
        <v>2016</v>
      </c>
      <c r="F2854" s="109" t="s">
        <v>260</v>
      </c>
      <c r="G2854" s="109" t="s">
        <v>45</v>
      </c>
      <c r="H2854" s="109" t="s">
        <v>542</v>
      </c>
      <c r="I2854" s="109" t="s">
        <v>26</v>
      </c>
      <c r="J2854" s="109" t="s">
        <v>554</v>
      </c>
      <c r="K2854" s="110">
        <v>23388.715</v>
      </c>
    </row>
    <row r="2855" spans="5:11" x14ac:dyDescent="0.25">
      <c r="E2855" s="107">
        <v>2016</v>
      </c>
      <c r="F2855" s="107" t="s">
        <v>262</v>
      </c>
      <c r="G2855" s="107" t="s">
        <v>46</v>
      </c>
      <c r="H2855" s="107" t="s">
        <v>540</v>
      </c>
      <c r="I2855" s="107" t="s">
        <v>47</v>
      </c>
      <c r="J2855" s="107" t="s">
        <v>725</v>
      </c>
      <c r="K2855" s="108">
        <v>389.18900000000002</v>
      </c>
    </row>
    <row r="2856" spans="5:11" x14ac:dyDescent="0.25">
      <c r="E2856" s="109">
        <v>2016</v>
      </c>
      <c r="F2856" s="109" t="s">
        <v>270</v>
      </c>
      <c r="G2856" s="109" t="s">
        <v>51</v>
      </c>
      <c r="H2856" s="109" t="s">
        <v>540</v>
      </c>
      <c r="I2856" s="109" t="s">
        <v>30</v>
      </c>
      <c r="J2856" s="109" t="s">
        <v>725</v>
      </c>
      <c r="K2856" s="110">
        <v>569.57600000000002</v>
      </c>
    </row>
    <row r="2857" spans="5:11" x14ac:dyDescent="0.25">
      <c r="E2857" s="107">
        <v>2016</v>
      </c>
      <c r="F2857" s="107" t="s">
        <v>276</v>
      </c>
      <c r="G2857" s="107" t="s">
        <v>54</v>
      </c>
      <c r="H2857" s="107" t="s">
        <v>540</v>
      </c>
      <c r="I2857" s="107" t="s">
        <v>47</v>
      </c>
      <c r="J2857" s="107" t="s">
        <v>554</v>
      </c>
      <c r="K2857" s="108">
        <v>2634.5729999999999</v>
      </c>
    </row>
    <row r="2858" spans="5:11" x14ac:dyDescent="0.25">
      <c r="E2858" s="109">
        <v>2016</v>
      </c>
      <c r="F2858" s="109" t="s">
        <v>272</v>
      </c>
      <c r="G2858" s="109" t="s">
        <v>52</v>
      </c>
      <c r="H2858" s="109" t="s">
        <v>540</v>
      </c>
      <c r="I2858" s="109" t="s">
        <v>30</v>
      </c>
      <c r="J2858" s="109" t="s">
        <v>725</v>
      </c>
      <c r="K2858" s="110">
        <v>262.411</v>
      </c>
    </row>
    <row r="2859" spans="5:11" x14ac:dyDescent="0.25">
      <c r="E2859" s="107">
        <v>2006</v>
      </c>
      <c r="F2859" s="107" t="s">
        <v>270</v>
      </c>
      <c r="G2859" s="107" t="s">
        <v>51</v>
      </c>
      <c r="H2859" s="107" t="s">
        <v>540</v>
      </c>
      <c r="I2859" s="107" t="s">
        <v>30</v>
      </c>
      <c r="J2859" s="107" t="s">
        <v>725</v>
      </c>
      <c r="K2859" s="108">
        <v>624.15099999999995</v>
      </c>
    </row>
    <row r="2860" spans="5:11" x14ac:dyDescent="0.25">
      <c r="E2860" s="109">
        <v>2006</v>
      </c>
      <c r="F2860" s="109" t="s">
        <v>274</v>
      </c>
      <c r="G2860" s="109" t="s">
        <v>53</v>
      </c>
      <c r="H2860" s="109" t="s">
        <v>542</v>
      </c>
      <c r="I2860" s="109" t="s">
        <v>16</v>
      </c>
      <c r="J2860" s="109" t="s">
        <v>1</v>
      </c>
      <c r="K2860" s="110">
        <v>297</v>
      </c>
    </row>
    <row r="2861" spans="5:11" x14ac:dyDescent="0.25">
      <c r="E2861" s="107">
        <v>2006</v>
      </c>
      <c r="F2861" s="107" t="s">
        <v>293</v>
      </c>
      <c r="G2861" s="107" t="s">
        <v>58</v>
      </c>
      <c r="H2861" s="107" t="s">
        <v>544</v>
      </c>
      <c r="I2861" s="107" t="s">
        <v>9</v>
      </c>
      <c r="J2861" s="107" t="s">
        <v>554</v>
      </c>
      <c r="K2861" s="108">
        <v>3704.558</v>
      </c>
    </row>
    <row r="2862" spans="5:11" x14ac:dyDescent="0.25">
      <c r="E2862" s="109">
        <v>2006</v>
      </c>
      <c r="F2862" s="109" t="s">
        <v>302</v>
      </c>
      <c r="G2862" s="109" t="s">
        <v>62</v>
      </c>
      <c r="H2862" s="109" t="s">
        <v>540</v>
      </c>
      <c r="I2862" s="109" t="s">
        <v>60</v>
      </c>
      <c r="J2862" s="109" t="s">
        <v>725</v>
      </c>
      <c r="K2862" s="110">
        <v>1025.626</v>
      </c>
    </row>
    <row r="2863" spans="5:11" x14ac:dyDescent="0.25">
      <c r="E2863" s="107">
        <v>2006</v>
      </c>
      <c r="F2863" s="107" t="s">
        <v>304</v>
      </c>
      <c r="G2863" s="107" t="s">
        <v>63</v>
      </c>
      <c r="H2863" s="107" t="s">
        <v>12</v>
      </c>
      <c r="I2863" s="107" t="s">
        <v>12</v>
      </c>
      <c r="J2863" s="107" t="s">
        <v>1</v>
      </c>
      <c r="K2863" s="108">
        <v>1492.6579999999999</v>
      </c>
    </row>
    <row r="2864" spans="5:11" x14ac:dyDescent="0.25">
      <c r="E2864" s="109">
        <v>2006</v>
      </c>
      <c r="F2864" s="109" t="s">
        <v>304</v>
      </c>
      <c r="G2864" s="109" t="s">
        <v>63</v>
      </c>
      <c r="H2864" s="109" t="s">
        <v>12</v>
      </c>
      <c r="I2864" s="109" t="s">
        <v>12</v>
      </c>
      <c r="J2864" s="109" t="s">
        <v>725</v>
      </c>
      <c r="K2864" s="110">
        <v>814.48599999999999</v>
      </c>
    </row>
    <row r="2865" spans="5:11" x14ac:dyDescent="0.25">
      <c r="E2865" s="107">
        <v>2007</v>
      </c>
      <c r="F2865" s="107" t="s">
        <v>280</v>
      </c>
      <c r="G2865" s="107" t="s">
        <v>281</v>
      </c>
      <c r="H2865" s="107" t="s">
        <v>540</v>
      </c>
      <c r="I2865" s="107" t="s">
        <v>33</v>
      </c>
      <c r="J2865" s="107" t="s">
        <v>1</v>
      </c>
      <c r="K2865" s="108">
        <v>447.99700000000001</v>
      </c>
    </row>
    <row r="2866" spans="5:11" x14ac:dyDescent="0.25">
      <c r="E2866" s="109">
        <v>2007</v>
      </c>
      <c r="F2866" s="109" t="s">
        <v>283</v>
      </c>
      <c r="G2866" s="109" t="s">
        <v>284</v>
      </c>
      <c r="H2866" s="109" t="s">
        <v>540</v>
      </c>
      <c r="I2866" s="109" t="s">
        <v>33</v>
      </c>
      <c r="J2866" s="109" t="s">
        <v>1</v>
      </c>
      <c r="K2866" s="110">
        <v>180.72200000000001</v>
      </c>
    </row>
    <row r="2867" spans="5:11" x14ac:dyDescent="0.25">
      <c r="E2867" s="107">
        <v>2007</v>
      </c>
      <c r="F2867" s="107" t="s">
        <v>187</v>
      </c>
      <c r="G2867" s="107" t="s">
        <v>8</v>
      </c>
      <c r="H2867" s="107" t="s">
        <v>544</v>
      </c>
      <c r="I2867" s="107" t="s">
        <v>9</v>
      </c>
      <c r="J2867" s="107" t="s">
        <v>1</v>
      </c>
      <c r="K2867" s="108">
        <v>2540.5100000000002</v>
      </c>
    </row>
    <row r="2868" spans="5:11" x14ac:dyDescent="0.25">
      <c r="E2868" s="109">
        <v>2007</v>
      </c>
      <c r="F2868" s="109" t="s">
        <v>187</v>
      </c>
      <c r="G2868" s="109" t="s">
        <v>8</v>
      </c>
      <c r="H2868" s="109" t="s">
        <v>544</v>
      </c>
      <c r="I2868" s="109" t="s">
        <v>9</v>
      </c>
      <c r="J2868" s="109" t="s">
        <v>554</v>
      </c>
      <c r="K2868" s="110">
        <v>2540.5100000000002</v>
      </c>
    </row>
    <row r="2869" spans="5:11" x14ac:dyDescent="0.25">
      <c r="E2869" s="107">
        <v>2007</v>
      </c>
      <c r="F2869" s="107" t="s">
        <v>192</v>
      </c>
      <c r="G2869" s="107" t="s">
        <v>14</v>
      </c>
      <c r="H2869" s="107" t="s">
        <v>540</v>
      </c>
      <c r="I2869" s="107" t="s">
        <v>925</v>
      </c>
      <c r="J2869" s="107" t="s">
        <v>554</v>
      </c>
      <c r="K2869" s="108">
        <v>612.14099999999996</v>
      </c>
    </row>
    <row r="2870" spans="5:11" x14ac:dyDescent="0.25">
      <c r="E2870" s="109">
        <v>2007</v>
      </c>
      <c r="F2870" s="109" t="s">
        <v>195</v>
      </c>
      <c r="G2870" s="109" t="s">
        <v>15</v>
      </c>
      <c r="H2870" s="109" t="s">
        <v>540</v>
      </c>
      <c r="I2870" s="109" t="s">
        <v>16</v>
      </c>
      <c r="J2870" s="109" t="s">
        <v>1</v>
      </c>
      <c r="K2870" s="110">
        <v>1117.021</v>
      </c>
    </row>
    <row r="2871" spans="5:11" x14ac:dyDescent="0.25">
      <c r="E2871" s="107">
        <v>2007</v>
      </c>
      <c r="F2871" s="107" t="s">
        <v>204</v>
      </c>
      <c r="G2871" s="107" t="s">
        <v>205</v>
      </c>
      <c r="H2871" s="107" t="s">
        <v>544</v>
      </c>
      <c r="I2871" s="107" t="s">
        <v>9</v>
      </c>
      <c r="J2871" s="107" t="s">
        <v>725</v>
      </c>
      <c r="K2871" s="108">
        <v>1814.345</v>
      </c>
    </row>
    <row r="2872" spans="5:11" x14ac:dyDescent="0.25">
      <c r="E2872" s="109">
        <v>2007</v>
      </c>
      <c r="F2872" s="109" t="s">
        <v>197</v>
      </c>
      <c r="G2872" s="109" t="s">
        <v>198</v>
      </c>
      <c r="H2872" s="109" t="s">
        <v>544</v>
      </c>
      <c r="I2872" s="109" t="s">
        <v>17</v>
      </c>
      <c r="J2872" s="109" t="s">
        <v>1</v>
      </c>
      <c r="K2872" s="110">
        <v>1439.769</v>
      </c>
    </row>
    <row r="2873" spans="5:11" x14ac:dyDescent="0.25">
      <c r="E2873" s="107">
        <v>2007</v>
      </c>
      <c r="F2873" s="107" t="s">
        <v>209</v>
      </c>
      <c r="G2873" s="107" t="s">
        <v>22</v>
      </c>
      <c r="H2873" s="107" t="s">
        <v>544</v>
      </c>
      <c r="I2873" s="107" t="s">
        <v>9</v>
      </c>
      <c r="J2873" s="107" t="s">
        <v>1</v>
      </c>
      <c r="K2873" s="108">
        <v>225.959</v>
      </c>
    </row>
    <row r="2874" spans="5:11" x14ac:dyDescent="0.25">
      <c r="E2874" s="109">
        <v>2007</v>
      </c>
      <c r="F2874" s="109" t="s">
        <v>209</v>
      </c>
      <c r="G2874" s="109" t="s">
        <v>22</v>
      </c>
      <c r="H2874" s="109" t="s">
        <v>544</v>
      </c>
      <c r="I2874" s="109" t="s">
        <v>9</v>
      </c>
      <c r="J2874" s="109" t="s">
        <v>725</v>
      </c>
      <c r="K2874" s="110">
        <v>225.959</v>
      </c>
    </row>
    <row r="2875" spans="5:11" x14ac:dyDescent="0.25">
      <c r="E2875" s="107">
        <v>2007</v>
      </c>
      <c r="F2875" s="107" t="s">
        <v>207</v>
      </c>
      <c r="G2875" s="107" t="s">
        <v>20</v>
      </c>
      <c r="H2875" s="107" t="s">
        <v>540</v>
      </c>
      <c r="I2875" s="107" t="s">
        <v>21</v>
      </c>
      <c r="J2875" s="107" t="s">
        <v>725</v>
      </c>
      <c r="K2875" s="108">
        <v>9690.2330000000002</v>
      </c>
    </row>
    <row r="2876" spans="5:11" x14ac:dyDescent="0.25">
      <c r="E2876" s="109">
        <v>2007</v>
      </c>
      <c r="F2876" s="109" t="s">
        <v>218</v>
      </c>
      <c r="G2876" s="109" t="s">
        <v>28</v>
      </c>
      <c r="H2876" s="109" t="s">
        <v>544</v>
      </c>
      <c r="I2876" s="109" t="s">
        <v>9</v>
      </c>
      <c r="J2876" s="109" t="s">
        <v>1</v>
      </c>
      <c r="K2876" s="110">
        <v>31249.504000000099</v>
      </c>
    </row>
    <row r="2877" spans="5:11" x14ac:dyDescent="0.25">
      <c r="E2877" s="107">
        <v>2007</v>
      </c>
      <c r="F2877" s="107" t="s">
        <v>211</v>
      </c>
      <c r="G2877" s="107" t="s">
        <v>23</v>
      </c>
      <c r="H2877" s="107" t="s">
        <v>540</v>
      </c>
      <c r="I2877" s="107" t="s">
        <v>24</v>
      </c>
      <c r="J2877" s="107" t="s">
        <v>1</v>
      </c>
      <c r="K2877" s="108">
        <v>9528.5959999999905</v>
      </c>
    </row>
    <row r="2878" spans="5:11" x14ac:dyDescent="0.25">
      <c r="E2878" s="109">
        <v>2007</v>
      </c>
      <c r="F2878" s="109" t="s">
        <v>224</v>
      </c>
      <c r="G2878" s="109" t="s">
        <v>32</v>
      </c>
      <c r="H2878" s="109" t="s">
        <v>540</v>
      </c>
      <c r="I2878" s="109" t="s">
        <v>33</v>
      </c>
      <c r="J2878" s="109" t="s">
        <v>1</v>
      </c>
      <c r="K2878" s="110">
        <v>1698.568</v>
      </c>
    </row>
    <row r="2879" spans="5:11" x14ac:dyDescent="0.25">
      <c r="E2879" s="107">
        <v>2007</v>
      </c>
      <c r="F2879" s="107" t="s">
        <v>236</v>
      </c>
      <c r="G2879" s="107" t="s">
        <v>36</v>
      </c>
      <c r="H2879" s="107" t="s">
        <v>542</v>
      </c>
      <c r="I2879" s="107" t="s">
        <v>26</v>
      </c>
      <c r="J2879" s="107" t="s">
        <v>1</v>
      </c>
      <c r="K2879" s="108">
        <v>1599.248</v>
      </c>
    </row>
    <row r="2880" spans="5:11" x14ac:dyDescent="0.25">
      <c r="E2880" s="109">
        <v>2007</v>
      </c>
      <c r="F2880" s="109" t="s">
        <v>236</v>
      </c>
      <c r="G2880" s="109" t="s">
        <v>36</v>
      </c>
      <c r="H2880" s="109" t="s">
        <v>542</v>
      </c>
      <c r="I2880" s="109" t="s">
        <v>26</v>
      </c>
      <c r="J2880" s="109" t="s">
        <v>554</v>
      </c>
      <c r="K2880" s="110">
        <v>1599.248</v>
      </c>
    </row>
    <row r="2881" spans="5:11" x14ac:dyDescent="0.25">
      <c r="E2881" s="107">
        <v>2007</v>
      </c>
      <c r="F2881" s="107" t="s">
        <v>231</v>
      </c>
      <c r="G2881" s="107" t="s">
        <v>232</v>
      </c>
      <c r="H2881" s="107" t="s">
        <v>540</v>
      </c>
      <c r="I2881" s="107" t="s">
        <v>24</v>
      </c>
      <c r="J2881" s="107" t="s">
        <v>725</v>
      </c>
      <c r="K2881" s="108">
        <v>1107.2190000000001</v>
      </c>
    </row>
    <row r="2882" spans="5:11" x14ac:dyDescent="0.25">
      <c r="E2882" s="109">
        <v>2007</v>
      </c>
      <c r="F2882" s="109" t="s">
        <v>238</v>
      </c>
      <c r="G2882" s="109" t="s">
        <v>239</v>
      </c>
      <c r="H2882" s="109" t="s">
        <v>540</v>
      </c>
      <c r="I2882" s="109" t="s">
        <v>33</v>
      </c>
      <c r="J2882" s="109" t="s">
        <v>1</v>
      </c>
      <c r="K2882" s="110">
        <v>9558.6540000000005</v>
      </c>
    </row>
    <row r="2883" spans="5:11" x14ac:dyDescent="0.25">
      <c r="E2883" s="107">
        <v>2007</v>
      </c>
      <c r="F2883" s="107" t="s">
        <v>234</v>
      </c>
      <c r="G2883" s="107" t="s">
        <v>35</v>
      </c>
      <c r="H2883" s="107" t="s">
        <v>540</v>
      </c>
      <c r="I2883" s="107" t="s">
        <v>27</v>
      </c>
      <c r="J2883" s="107" t="s">
        <v>725</v>
      </c>
      <c r="K2883" s="108">
        <v>1775.124</v>
      </c>
    </row>
    <row r="2884" spans="5:11" x14ac:dyDescent="0.25">
      <c r="E2884" s="109">
        <v>2007</v>
      </c>
      <c r="F2884" s="109" t="s">
        <v>228</v>
      </c>
      <c r="G2884" s="109" t="s">
        <v>229</v>
      </c>
      <c r="H2884" s="109" t="s">
        <v>540</v>
      </c>
      <c r="I2884" s="109" t="s">
        <v>33</v>
      </c>
      <c r="J2884" s="109" t="s">
        <v>554</v>
      </c>
      <c r="K2884" s="110">
        <v>50432.455999999998</v>
      </c>
    </row>
    <row r="2885" spans="5:11" x14ac:dyDescent="0.25">
      <c r="E2885" s="107">
        <v>2007</v>
      </c>
      <c r="F2885" s="107" t="s">
        <v>241</v>
      </c>
      <c r="G2885" s="107" t="s">
        <v>37</v>
      </c>
      <c r="H2885" s="107" t="s">
        <v>540</v>
      </c>
      <c r="I2885" s="107" t="s">
        <v>24</v>
      </c>
      <c r="J2885" s="107" t="s">
        <v>1</v>
      </c>
      <c r="K2885" s="108">
        <v>1907.646</v>
      </c>
    </row>
    <row r="2886" spans="5:11" x14ac:dyDescent="0.25">
      <c r="E2886" s="109">
        <v>2007</v>
      </c>
      <c r="F2886" s="109" t="s">
        <v>254</v>
      </c>
      <c r="G2886" s="109" t="s">
        <v>42</v>
      </c>
      <c r="H2886" s="109" t="s">
        <v>12</v>
      </c>
      <c r="I2886" s="109" t="s">
        <v>12</v>
      </c>
      <c r="J2886" s="109" t="s">
        <v>1</v>
      </c>
      <c r="K2886" s="110">
        <v>1836.1489999999999</v>
      </c>
    </row>
    <row r="2887" spans="5:11" x14ac:dyDescent="0.25">
      <c r="E2887" s="107">
        <v>2007</v>
      </c>
      <c r="F2887" s="107" t="s">
        <v>264</v>
      </c>
      <c r="G2887" s="107" t="s">
        <v>48</v>
      </c>
      <c r="H2887" s="107" t="s">
        <v>542</v>
      </c>
      <c r="I2887" s="107" t="s">
        <v>16</v>
      </c>
      <c r="J2887" s="107" t="s">
        <v>1</v>
      </c>
      <c r="K2887" s="108">
        <v>2233.5439999999999</v>
      </c>
    </row>
    <row r="2888" spans="5:11" x14ac:dyDescent="0.25">
      <c r="E2888" s="109">
        <v>2007</v>
      </c>
      <c r="F2888" s="109" t="s">
        <v>268</v>
      </c>
      <c r="G2888" s="109" t="s">
        <v>50</v>
      </c>
      <c r="H2888" s="109" t="s">
        <v>544</v>
      </c>
      <c r="I2888" s="109" t="s">
        <v>9</v>
      </c>
      <c r="J2888" s="109" t="s">
        <v>1</v>
      </c>
      <c r="K2888" s="110">
        <v>468.59500000000003</v>
      </c>
    </row>
    <row r="2889" spans="5:11" x14ac:dyDescent="0.25">
      <c r="E2889" s="107">
        <v>2007</v>
      </c>
      <c r="F2889" s="107" t="s">
        <v>276</v>
      </c>
      <c r="G2889" s="107" t="s">
        <v>54</v>
      </c>
      <c r="H2889" s="107" t="s">
        <v>540</v>
      </c>
      <c r="I2889" s="107" t="s">
        <v>47</v>
      </c>
      <c r="J2889" s="107" t="s">
        <v>1</v>
      </c>
      <c r="K2889" s="108">
        <v>1516.8530000000001</v>
      </c>
    </row>
    <row r="2890" spans="5:11" x14ac:dyDescent="0.25">
      <c r="E2890" s="109">
        <v>2016</v>
      </c>
      <c r="F2890" s="109" t="s">
        <v>274</v>
      </c>
      <c r="G2890" s="109" t="s">
        <v>53</v>
      </c>
      <c r="H2890" s="109" t="s">
        <v>542</v>
      </c>
      <c r="I2890" s="109" t="s">
        <v>16</v>
      </c>
      <c r="J2890" s="109" t="s">
        <v>725</v>
      </c>
      <c r="K2890" s="110">
        <v>337.92500000000001</v>
      </c>
    </row>
    <row r="2891" spans="5:11" x14ac:dyDescent="0.25">
      <c r="E2891" s="107">
        <v>2016</v>
      </c>
      <c r="F2891" s="107" t="s">
        <v>295</v>
      </c>
      <c r="G2891" s="107" t="s">
        <v>59</v>
      </c>
      <c r="H2891" s="107" t="s">
        <v>540</v>
      </c>
      <c r="I2891" s="107" t="s">
        <v>60</v>
      </c>
      <c r="J2891" s="107" t="s">
        <v>554</v>
      </c>
      <c r="K2891" s="108">
        <v>568.11599999999999</v>
      </c>
    </row>
    <row r="2892" spans="5:11" x14ac:dyDescent="0.25">
      <c r="E2892" s="109">
        <v>2016</v>
      </c>
      <c r="F2892" s="109" t="s">
        <v>297</v>
      </c>
      <c r="G2892" s="109" t="s">
        <v>61</v>
      </c>
      <c r="H2892" s="109" t="s">
        <v>542</v>
      </c>
      <c r="I2892" s="109" t="s">
        <v>16</v>
      </c>
      <c r="J2892" s="109" t="s">
        <v>1</v>
      </c>
      <c r="K2892" s="110">
        <v>388.096</v>
      </c>
    </row>
    <row r="2893" spans="5:11" x14ac:dyDescent="0.25">
      <c r="E2893" s="107">
        <v>2017</v>
      </c>
      <c r="F2893" s="107" t="s">
        <v>283</v>
      </c>
      <c r="G2893" s="107" t="s">
        <v>284</v>
      </c>
      <c r="H2893" s="107" t="s">
        <v>540</v>
      </c>
      <c r="I2893" s="107" t="s">
        <v>33</v>
      </c>
      <c r="J2893" s="107" t="s">
        <v>1</v>
      </c>
      <c r="K2893" s="108">
        <v>159.93299999999999</v>
      </c>
    </row>
    <row r="2894" spans="5:11" x14ac:dyDescent="0.25">
      <c r="E2894" s="109">
        <v>2017</v>
      </c>
      <c r="F2894" s="109" t="s">
        <v>283</v>
      </c>
      <c r="G2894" s="109" t="s">
        <v>284</v>
      </c>
      <c r="H2894" s="109" t="s">
        <v>540</v>
      </c>
      <c r="I2894" s="109" t="s">
        <v>33</v>
      </c>
      <c r="J2894" s="109" t="s">
        <v>554</v>
      </c>
      <c r="K2894" s="110">
        <v>9784.8389999999999</v>
      </c>
    </row>
    <row r="2895" spans="5:11" x14ac:dyDescent="0.25">
      <c r="E2895" s="107">
        <v>2017</v>
      </c>
      <c r="F2895" s="107" t="s">
        <v>195</v>
      </c>
      <c r="G2895" s="107" t="s">
        <v>15</v>
      </c>
      <c r="H2895" s="107" t="s">
        <v>540</v>
      </c>
      <c r="I2895" s="107" t="s">
        <v>16</v>
      </c>
      <c r="J2895" s="107" t="s">
        <v>1</v>
      </c>
      <c r="K2895" s="108">
        <v>7205.277</v>
      </c>
    </row>
    <row r="2896" spans="5:11" x14ac:dyDescent="0.25">
      <c r="E2896" s="109">
        <v>2017</v>
      </c>
      <c r="F2896" s="109" t="s">
        <v>195</v>
      </c>
      <c r="G2896" s="109" t="s">
        <v>15</v>
      </c>
      <c r="H2896" s="109" t="s">
        <v>540</v>
      </c>
      <c r="I2896" s="109" t="s">
        <v>16</v>
      </c>
      <c r="J2896" s="109" t="s">
        <v>554</v>
      </c>
      <c r="K2896" s="110">
        <v>7205.277</v>
      </c>
    </row>
    <row r="2897" spans="5:11" x14ac:dyDescent="0.25">
      <c r="E2897" s="107">
        <v>2017</v>
      </c>
      <c r="F2897" s="107" t="s">
        <v>202</v>
      </c>
      <c r="G2897" s="107" t="s">
        <v>19</v>
      </c>
      <c r="H2897" s="107" t="s">
        <v>544</v>
      </c>
      <c r="I2897" s="107" t="s">
        <v>17</v>
      </c>
      <c r="J2897" s="107" t="s">
        <v>1</v>
      </c>
      <c r="K2897" s="108">
        <v>6499.5950000000003</v>
      </c>
    </row>
    <row r="2898" spans="5:11" x14ac:dyDescent="0.25">
      <c r="E2898" s="109">
        <v>2017</v>
      </c>
      <c r="F2898" s="109" t="s">
        <v>207</v>
      </c>
      <c r="G2898" s="109" t="s">
        <v>20</v>
      </c>
      <c r="H2898" s="109" t="s">
        <v>540</v>
      </c>
      <c r="I2898" s="109" t="s">
        <v>21</v>
      </c>
      <c r="J2898" s="109" t="s">
        <v>1</v>
      </c>
      <c r="K2898" s="110">
        <v>10689.675999999999</v>
      </c>
    </row>
    <row r="2899" spans="5:11" x14ac:dyDescent="0.25">
      <c r="E2899" s="107">
        <v>2017</v>
      </c>
      <c r="F2899" s="107" t="s">
        <v>213</v>
      </c>
      <c r="G2899" s="107" t="s">
        <v>25</v>
      </c>
      <c r="H2899" s="107" t="s">
        <v>542</v>
      </c>
      <c r="I2899" s="107" t="s">
        <v>26</v>
      </c>
      <c r="J2899" s="107" t="s">
        <v>725</v>
      </c>
      <c r="K2899" s="108">
        <v>157.83799999999999</v>
      </c>
    </row>
    <row r="2900" spans="5:11" x14ac:dyDescent="0.25">
      <c r="E2900" s="109">
        <v>2017</v>
      </c>
      <c r="F2900" s="109" t="s">
        <v>220</v>
      </c>
      <c r="G2900" s="109" t="s">
        <v>29</v>
      </c>
      <c r="H2900" s="109" t="s">
        <v>540</v>
      </c>
      <c r="I2900" s="109" t="s">
        <v>30</v>
      </c>
      <c r="J2900" s="109" t="s">
        <v>1</v>
      </c>
      <c r="K2900" s="110">
        <v>474.41699999999997</v>
      </c>
    </row>
    <row r="2901" spans="5:11" x14ac:dyDescent="0.25">
      <c r="E2901" s="107">
        <v>2017</v>
      </c>
      <c r="F2901" s="107" t="s">
        <v>220</v>
      </c>
      <c r="G2901" s="107" t="s">
        <v>29</v>
      </c>
      <c r="H2901" s="107" t="s">
        <v>540</v>
      </c>
      <c r="I2901" s="107" t="s">
        <v>30</v>
      </c>
      <c r="J2901" s="107" t="s">
        <v>725</v>
      </c>
      <c r="K2901" s="108">
        <v>474.41699999999997</v>
      </c>
    </row>
    <row r="2902" spans="5:11" x14ac:dyDescent="0.25">
      <c r="E2902" s="109">
        <v>2017</v>
      </c>
      <c r="F2902" s="109" t="s">
        <v>211</v>
      </c>
      <c r="G2902" s="109" t="s">
        <v>23</v>
      </c>
      <c r="H2902" s="109" t="s">
        <v>540</v>
      </c>
      <c r="I2902" s="109" t="s">
        <v>24</v>
      </c>
      <c r="J2902" s="109" t="s">
        <v>1</v>
      </c>
      <c r="K2902" s="110">
        <v>17954.427</v>
      </c>
    </row>
    <row r="2903" spans="5:11" x14ac:dyDescent="0.25">
      <c r="E2903" s="107">
        <v>2017</v>
      </c>
      <c r="F2903" s="107" t="s">
        <v>236</v>
      </c>
      <c r="G2903" s="107" t="s">
        <v>36</v>
      </c>
      <c r="H2903" s="107" t="s">
        <v>542</v>
      </c>
      <c r="I2903" s="107" t="s">
        <v>26</v>
      </c>
      <c r="J2903" s="107" t="s">
        <v>725</v>
      </c>
      <c r="K2903" s="108">
        <v>2649.6390000000001</v>
      </c>
    </row>
    <row r="2904" spans="5:11" x14ac:dyDescent="0.25">
      <c r="E2904" s="109">
        <v>2017</v>
      </c>
      <c r="F2904" s="109" t="s">
        <v>228</v>
      </c>
      <c r="G2904" s="109" t="s">
        <v>229</v>
      </c>
      <c r="H2904" s="109" t="s">
        <v>540</v>
      </c>
      <c r="I2904" s="109" t="s">
        <v>33</v>
      </c>
      <c r="J2904" s="109" t="s">
        <v>554</v>
      </c>
      <c r="K2904" s="110">
        <v>37599.341999999997</v>
      </c>
    </row>
    <row r="2905" spans="5:11" x14ac:dyDescent="0.25">
      <c r="E2905" s="107">
        <v>2017</v>
      </c>
      <c r="F2905" s="107" t="s">
        <v>243</v>
      </c>
      <c r="G2905" s="107" t="s">
        <v>38</v>
      </c>
      <c r="H2905" s="107" t="s">
        <v>12</v>
      </c>
      <c r="I2905" s="107" t="s">
        <v>12</v>
      </c>
      <c r="J2905" s="107" t="s">
        <v>725</v>
      </c>
      <c r="K2905" s="108">
        <v>10.255000000000001</v>
      </c>
    </row>
    <row r="2906" spans="5:11" x14ac:dyDescent="0.25">
      <c r="E2906" s="109">
        <v>2017</v>
      </c>
      <c r="F2906" s="109" t="s">
        <v>254</v>
      </c>
      <c r="G2906" s="109" t="s">
        <v>42</v>
      </c>
      <c r="H2906" s="109" t="s">
        <v>12</v>
      </c>
      <c r="I2906" s="109" t="s">
        <v>12</v>
      </c>
      <c r="J2906" s="109" t="s">
        <v>1</v>
      </c>
      <c r="K2906" s="110">
        <v>97.385999999999996</v>
      </c>
    </row>
    <row r="2907" spans="5:11" x14ac:dyDescent="0.25">
      <c r="E2907" s="107">
        <v>2017</v>
      </c>
      <c r="F2907" s="107" t="s">
        <v>254</v>
      </c>
      <c r="G2907" s="107" t="s">
        <v>42</v>
      </c>
      <c r="H2907" s="107" t="s">
        <v>12</v>
      </c>
      <c r="I2907" s="107" t="s">
        <v>12</v>
      </c>
      <c r="J2907" s="107" t="s">
        <v>1</v>
      </c>
      <c r="K2907" s="108">
        <v>1710.422</v>
      </c>
    </row>
    <row r="2908" spans="5:11" x14ac:dyDescent="0.25">
      <c r="E2908" s="109">
        <v>2017</v>
      </c>
      <c r="F2908" s="109" t="s">
        <v>247</v>
      </c>
      <c r="G2908" s="109" t="s">
        <v>40</v>
      </c>
      <c r="H2908" s="109" t="s">
        <v>540</v>
      </c>
      <c r="I2908" s="109" t="s">
        <v>27</v>
      </c>
      <c r="J2908" s="109" t="s">
        <v>725</v>
      </c>
      <c r="K2908" s="110">
        <v>8484.2369999999992</v>
      </c>
    </row>
    <row r="2909" spans="5:11" x14ac:dyDescent="0.25">
      <c r="E2909" s="107">
        <v>2017</v>
      </c>
      <c r="F2909" s="107" t="s">
        <v>252</v>
      </c>
      <c r="G2909" s="107" t="s">
        <v>41</v>
      </c>
      <c r="H2909" s="107" t="s">
        <v>540</v>
      </c>
      <c r="I2909" s="107" t="s">
        <v>21</v>
      </c>
      <c r="J2909" s="107" t="s">
        <v>1</v>
      </c>
      <c r="K2909" s="108">
        <v>42256.0070000017</v>
      </c>
    </row>
    <row r="2910" spans="5:11" x14ac:dyDescent="0.25">
      <c r="E2910" s="109">
        <v>2017</v>
      </c>
      <c r="F2910" s="109" t="s">
        <v>252</v>
      </c>
      <c r="G2910" s="109" t="s">
        <v>41</v>
      </c>
      <c r="H2910" s="109" t="s">
        <v>540</v>
      </c>
      <c r="I2910" s="109" t="s">
        <v>21</v>
      </c>
      <c r="J2910" s="109" t="s">
        <v>554</v>
      </c>
      <c r="K2910" s="110">
        <v>42256.007000001497</v>
      </c>
    </row>
    <row r="2911" spans="5:11" x14ac:dyDescent="0.25">
      <c r="E2911" s="107">
        <v>2017</v>
      </c>
      <c r="F2911" s="107" t="s">
        <v>260</v>
      </c>
      <c r="G2911" s="107" t="s">
        <v>45</v>
      </c>
      <c r="H2911" s="107" t="s">
        <v>542</v>
      </c>
      <c r="I2911" s="107" t="s">
        <v>26</v>
      </c>
      <c r="J2911" s="107" t="s">
        <v>554</v>
      </c>
      <c r="K2911" s="108">
        <v>20246.076000000001</v>
      </c>
    </row>
    <row r="2912" spans="5:11" x14ac:dyDescent="0.25">
      <c r="E2912" s="109">
        <v>2017</v>
      </c>
      <c r="F2912" s="109" t="s">
        <v>260</v>
      </c>
      <c r="G2912" s="109" t="s">
        <v>45</v>
      </c>
      <c r="H2912" s="109" t="s">
        <v>542</v>
      </c>
      <c r="I2912" s="109" t="s">
        <v>26</v>
      </c>
      <c r="J2912" s="109" t="s">
        <v>725</v>
      </c>
      <c r="K2912" s="110">
        <v>11743.563</v>
      </c>
    </row>
    <row r="2913" spans="5:11" x14ac:dyDescent="0.25">
      <c r="E2913" s="107">
        <v>2017</v>
      </c>
      <c r="F2913" s="107" t="s">
        <v>299</v>
      </c>
      <c r="G2913" s="107" t="s">
        <v>300</v>
      </c>
      <c r="H2913" s="107" t="s">
        <v>540</v>
      </c>
      <c r="I2913" s="107" t="s">
        <v>60</v>
      </c>
      <c r="J2913" s="107" t="s">
        <v>725</v>
      </c>
      <c r="K2913" s="108">
        <v>17404.521000000001</v>
      </c>
    </row>
    <row r="2914" spans="5:11" x14ac:dyDescent="0.25">
      <c r="E2914" s="109">
        <v>2017</v>
      </c>
      <c r="F2914" s="109" t="s">
        <v>256</v>
      </c>
      <c r="G2914" s="109" t="s">
        <v>43</v>
      </c>
      <c r="H2914" s="109" t="s">
        <v>540</v>
      </c>
      <c r="I2914" s="109" t="s">
        <v>27</v>
      </c>
      <c r="J2914" s="109" t="s">
        <v>1</v>
      </c>
      <c r="K2914" s="110">
        <v>2768.8139999999999</v>
      </c>
    </row>
    <row r="2915" spans="5:11" x14ac:dyDescent="0.25">
      <c r="E2915" s="107">
        <v>2017</v>
      </c>
      <c r="F2915" s="107" t="s">
        <v>262</v>
      </c>
      <c r="G2915" s="107" t="s">
        <v>46</v>
      </c>
      <c r="H2915" s="107" t="s">
        <v>540</v>
      </c>
      <c r="I2915" s="107" t="s">
        <v>47</v>
      </c>
      <c r="J2915" s="107" t="s">
        <v>1</v>
      </c>
      <c r="K2915" s="108">
        <v>366.88299999999998</v>
      </c>
    </row>
    <row r="2916" spans="5:11" x14ac:dyDescent="0.25">
      <c r="E2916" s="109">
        <v>2017</v>
      </c>
      <c r="F2916" s="109" t="s">
        <v>262</v>
      </c>
      <c r="G2916" s="109" t="s">
        <v>46</v>
      </c>
      <c r="H2916" s="109" t="s">
        <v>540</v>
      </c>
      <c r="I2916" s="109" t="s">
        <v>47</v>
      </c>
      <c r="J2916" s="109" t="s">
        <v>554</v>
      </c>
      <c r="K2916" s="110">
        <v>366.88299999999998</v>
      </c>
    </row>
    <row r="2917" spans="5:11" x14ac:dyDescent="0.25">
      <c r="E2917" s="107">
        <v>2017</v>
      </c>
      <c r="F2917" s="107" t="s">
        <v>270</v>
      </c>
      <c r="G2917" s="107" t="s">
        <v>51</v>
      </c>
      <c r="H2917" s="107" t="s">
        <v>540</v>
      </c>
      <c r="I2917" s="107" t="s">
        <v>30</v>
      </c>
      <c r="J2917" s="107" t="s">
        <v>554</v>
      </c>
      <c r="K2917" s="108">
        <v>1831.7380000000001</v>
      </c>
    </row>
    <row r="2918" spans="5:11" x14ac:dyDescent="0.25">
      <c r="E2918" s="109">
        <v>2017</v>
      </c>
      <c r="F2918" s="109" t="s">
        <v>272</v>
      </c>
      <c r="G2918" s="109" t="s">
        <v>52</v>
      </c>
      <c r="H2918" s="109" t="s">
        <v>540</v>
      </c>
      <c r="I2918" s="109" t="s">
        <v>30</v>
      </c>
      <c r="J2918" s="109" t="s">
        <v>1</v>
      </c>
      <c r="K2918" s="110">
        <v>508.41800000000001</v>
      </c>
    </row>
    <row r="2919" spans="5:11" x14ac:dyDescent="0.25">
      <c r="E2919" s="107">
        <v>2017</v>
      </c>
      <c r="F2919" s="107" t="s">
        <v>274</v>
      </c>
      <c r="G2919" s="107" t="s">
        <v>53</v>
      </c>
      <c r="H2919" s="107" t="s">
        <v>542</v>
      </c>
      <c r="I2919" s="107" t="s">
        <v>16</v>
      </c>
      <c r="J2919" s="107" t="s">
        <v>1</v>
      </c>
      <c r="K2919" s="108">
        <v>7343.4809999999998</v>
      </c>
    </row>
    <row r="2920" spans="5:11" x14ac:dyDescent="0.25">
      <c r="E2920" s="109">
        <v>2014</v>
      </c>
      <c r="F2920" s="109" t="s">
        <v>297</v>
      </c>
      <c r="G2920" s="109" t="s">
        <v>61</v>
      </c>
      <c r="H2920" s="109" t="s">
        <v>542</v>
      </c>
      <c r="I2920" s="109" t="s">
        <v>16</v>
      </c>
      <c r="J2920" s="109" t="s">
        <v>1</v>
      </c>
      <c r="K2920" s="110">
        <v>128.375</v>
      </c>
    </row>
    <row r="2921" spans="5:11" x14ac:dyDescent="0.25">
      <c r="E2921" s="107">
        <v>2014</v>
      </c>
      <c r="F2921" s="107" t="s">
        <v>304</v>
      </c>
      <c r="G2921" s="107" t="s">
        <v>63</v>
      </c>
      <c r="H2921" s="107" t="s">
        <v>12</v>
      </c>
      <c r="I2921" s="107" t="s">
        <v>12</v>
      </c>
      <c r="J2921" s="107" t="s">
        <v>1</v>
      </c>
      <c r="K2921" s="108">
        <v>1498.75</v>
      </c>
    </row>
    <row r="2922" spans="5:11" x14ac:dyDescent="0.25">
      <c r="E2922" s="109">
        <v>2015</v>
      </c>
      <c r="F2922" s="109" t="s">
        <v>187</v>
      </c>
      <c r="G2922" s="109" t="s">
        <v>8</v>
      </c>
      <c r="H2922" s="109" t="s">
        <v>544</v>
      </c>
      <c r="I2922" s="109" t="s">
        <v>9</v>
      </c>
      <c r="J2922" s="109" t="s">
        <v>1</v>
      </c>
      <c r="K2922" s="110">
        <v>2030.5050000000001</v>
      </c>
    </row>
    <row r="2923" spans="5:11" x14ac:dyDescent="0.25">
      <c r="E2923" s="107">
        <v>2015</v>
      </c>
      <c r="F2923" s="107" t="s">
        <v>190</v>
      </c>
      <c r="G2923" s="107" t="s">
        <v>11</v>
      </c>
      <c r="H2923" s="107" t="s">
        <v>12</v>
      </c>
      <c r="I2923" s="107" t="s">
        <v>12</v>
      </c>
      <c r="J2923" s="107" t="s">
        <v>1</v>
      </c>
      <c r="K2923" s="108">
        <v>10119.484</v>
      </c>
    </row>
    <row r="2924" spans="5:11" x14ac:dyDescent="0.25">
      <c r="E2924" s="109">
        <v>2015</v>
      </c>
      <c r="F2924" s="109" t="s">
        <v>190</v>
      </c>
      <c r="G2924" s="109" t="s">
        <v>11</v>
      </c>
      <c r="H2924" s="109" t="s">
        <v>12</v>
      </c>
      <c r="I2924" s="109" t="s">
        <v>12</v>
      </c>
      <c r="J2924" s="109" t="s">
        <v>725</v>
      </c>
      <c r="K2924" s="110">
        <v>6580.6310000000003</v>
      </c>
    </row>
    <row r="2925" spans="5:11" x14ac:dyDescent="0.25">
      <c r="E2925" s="107">
        <v>2015</v>
      </c>
      <c r="F2925" s="107" t="s">
        <v>195</v>
      </c>
      <c r="G2925" s="107" t="s">
        <v>15</v>
      </c>
      <c r="H2925" s="107" t="s">
        <v>540</v>
      </c>
      <c r="I2925" s="107" t="s">
        <v>16</v>
      </c>
      <c r="J2925" s="107" t="s">
        <v>554</v>
      </c>
      <c r="K2925" s="108">
        <v>7210.6260000000102</v>
      </c>
    </row>
    <row r="2926" spans="5:11" x14ac:dyDescent="0.25">
      <c r="E2926" s="109">
        <v>2015</v>
      </c>
      <c r="F2926" s="109" t="s">
        <v>204</v>
      </c>
      <c r="G2926" s="109" t="s">
        <v>205</v>
      </c>
      <c r="H2926" s="109" t="s">
        <v>544</v>
      </c>
      <c r="I2926" s="109" t="s">
        <v>9</v>
      </c>
      <c r="J2926" s="109" t="s">
        <v>1</v>
      </c>
      <c r="K2926" s="110">
        <v>116.913</v>
      </c>
    </row>
    <row r="2927" spans="5:11" x14ac:dyDescent="0.25">
      <c r="E2927" s="107">
        <v>2015</v>
      </c>
      <c r="F2927" s="107" t="s">
        <v>204</v>
      </c>
      <c r="G2927" s="107" t="s">
        <v>205</v>
      </c>
      <c r="H2927" s="107" t="s">
        <v>544</v>
      </c>
      <c r="I2927" s="107" t="s">
        <v>9</v>
      </c>
      <c r="J2927" s="107" t="s">
        <v>554</v>
      </c>
      <c r="K2927" s="108">
        <v>144.87100000000001</v>
      </c>
    </row>
    <row r="2928" spans="5:11" x14ac:dyDescent="0.25">
      <c r="E2928" s="109">
        <v>2015</v>
      </c>
      <c r="F2928" s="109" t="s">
        <v>202</v>
      </c>
      <c r="G2928" s="109" t="s">
        <v>19</v>
      </c>
      <c r="H2928" s="109" t="s">
        <v>544</v>
      </c>
      <c r="I2928" s="109" t="s">
        <v>17</v>
      </c>
      <c r="J2928" s="109" t="s">
        <v>1</v>
      </c>
      <c r="K2928" s="110">
        <v>2806.46</v>
      </c>
    </row>
    <row r="2929" spans="5:11" x14ac:dyDescent="0.25">
      <c r="E2929" s="107">
        <v>2015</v>
      </c>
      <c r="F2929" s="107" t="s">
        <v>207</v>
      </c>
      <c r="G2929" s="107" t="s">
        <v>20</v>
      </c>
      <c r="H2929" s="107" t="s">
        <v>540</v>
      </c>
      <c r="I2929" s="107" t="s">
        <v>21</v>
      </c>
      <c r="J2929" s="107" t="s">
        <v>725</v>
      </c>
      <c r="K2929" s="108">
        <v>10801.287</v>
      </c>
    </row>
    <row r="2930" spans="5:11" x14ac:dyDescent="0.25">
      <c r="E2930" s="109">
        <v>2015</v>
      </c>
      <c r="F2930" s="109" t="s">
        <v>218</v>
      </c>
      <c r="G2930" s="109" t="s">
        <v>28</v>
      </c>
      <c r="H2930" s="109" t="s">
        <v>544</v>
      </c>
      <c r="I2930" s="109" t="s">
        <v>9</v>
      </c>
      <c r="J2930" s="109" t="s">
        <v>1</v>
      </c>
      <c r="K2930" s="110">
        <v>23038.687000000002</v>
      </c>
    </row>
    <row r="2931" spans="5:11" x14ac:dyDescent="0.25">
      <c r="E2931" s="107">
        <v>2015</v>
      </c>
      <c r="F2931" s="107" t="s">
        <v>218</v>
      </c>
      <c r="G2931" s="107" t="s">
        <v>28</v>
      </c>
      <c r="H2931" s="107" t="s">
        <v>544</v>
      </c>
      <c r="I2931" s="107" t="s">
        <v>9</v>
      </c>
      <c r="J2931" s="107" t="s">
        <v>725</v>
      </c>
      <c r="K2931" s="108">
        <v>23038.687000000002</v>
      </c>
    </row>
    <row r="2932" spans="5:11" x14ac:dyDescent="0.25">
      <c r="E2932" s="109">
        <v>2015</v>
      </c>
      <c r="F2932" s="109" t="s">
        <v>211</v>
      </c>
      <c r="G2932" s="109" t="s">
        <v>23</v>
      </c>
      <c r="H2932" s="109" t="s">
        <v>540</v>
      </c>
      <c r="I2932" s="109" t="s">
        <v>24</v>
      </c>
      <c r="J2932" s="109" t="s">
        <v>1</v>
      </c>
      <c r="K2932" s="110">
        <v>17234.732000000498</v>
      </c>
    </row>
    <row r="2933" spans="5:11" x14ac:dyDescent="0.25">
      <c r="E2933" s="107">
        <v>2015</v>
      </c>
      <c r="F2933" s="107" t="s">
        <v>211</v>
      </c>
      <c r="G2933" s="107" t="s">
        <v>23</v>
      </c>
      <c r="H2933" s="107" t="s">
        <v>540</v>
      </c>
      <c r="I2933" s="107" t="s">
        <v>24</v>
      </c>
      <c r="J2933" s="107" t="s">
        <v>554</v>
      </c>
      <c r="K2933" s="108">
        <v>17234.7320000008</v>
      </c>
    </row>
    <row r="2934" spans="5:11" x14ac:dyDescent="0.25">
      <c r="E2934" s="109">
        <v>2015</v>
      </c>
      <c r="F2934" s="109" t="s">
        <v>224</v>
      </c>
      <c r="G2934" s="109" t="s">
        <v>32</v>
      </c>
      <c r="H2934" s="109" t="s">
        <v>540</v>
      </c>
      <c r="I2934" s="109" t="s">
        <v>33</v>
      </c>
      <c r="J2934" s="109" t="s">
        <v>725</v>
      </c>
      <c r="K2934" s="110">
        <v>148.423</v>
      </c>
    </row>
    <row r="2935" spans="5:11" x14ac:dyDescent="0.25">
      <c r="E2935" s="107">
        <v>2015</v>
      </c>
      <c r="F2935" s="107" t="s">
        <v>222</v>
      </c>
      <c r="G2935" s="107" t="s">
        <v>31</v>
      </c>
      <c r="H2935" s="107" t="s">
        <v>544</v>
      </c>
      <c r="I2935" s="107" t="s">
        <v>17</v>
      </c>
      <c r="J2935" s="107" t="s">
        <v>1</v>
      </c>
      <c r="K2935" s="108">
        <v>5597.3609999999999</v>
      </c>
    </row>
    <row r="2936" spans="5:11" x14ac:dyDescent="0.25">
      <c r="E2936" s="109">
        <v>2015</v>
      </c>
      <c r="F2936" s="109" t="s">
        <v>226</v>
      </c>
      <c r="G2936" s="109" t="s">
        <v>34</v>
      </c>
      <c r="H2936" s="109" t="s">
        <v>540</v>
      </c>
      <c r="I2936" s="109" t="s">
        <v>925</v>
      </c>
      <c r="J2936" s="109" t="s">
        <v>554</v>
      </c>
      <c r="K2936" s="110">
        <v>682.98299999999995</v>
      </c>
    </row>
    <row r="2937" spans="5:11" x14ac:dyDescent="0.25">
      <c r="E2937" s="107">
        <v>2015</v>
      </c>
      <c r="F2937" s="107" t="s">
        <v>238</v>
      </c>
      <c r="G2937" s="107" t="s">
        <v>239</v>
      </c>
      <c r="H2937" s="107" t="s">
        <v>540</v>
      </c>
      <c r="I2937" s="107" t="s">
        <v>33</v>
      </c>
      <c r="J2937" s="107" t="s">
        <v>554</v>
      </c>
      <c r="K2937" s="108">
        <v>7463.585</v>
      </c>
    </row>
    <row r="2938" spans="5:11" x14ac:dyDescent="0.25">
      <c r="E2938" s="109">
        <v>2015</v>
      </c>
      <c r="F2938" s="109" t="s">
        <v>228</v>
      </c>
      <c r="G2938" s="109" t="s">
        <v>229</v>
      </c>
      <c r="H2938" s="109" t="s">
        <v>540</v>
      </c>
      <c r="I2938" s="109" t="s">
        <v>33</v>
      </c>
      <c r="J2938" s="109" t="s">
        <v>725</v>
      </c>
      <c r="K2938" s="110">
        <v>15519.074000000001</v>
      </c>
    </row>
    <row r="2939" spans="5:11" x14ac:dyDescent="0.25">
      <c r="E2939" s="107">
        <v>2015</v>
      </c>
      <c r="F2939" s="107" t="s">
        <v>241</v>
      </c>
      <c r="G2939" s="107" t="s">
        <v>37</v>
      </c>
      <c r="H2939" s="107" t="s">
        <v>540</v>
      </c>
      <c r="I2939" s="107" t="s">
        <v>24</v>
      </c>
      <c r="J2939" s="107" t="s">
        <v>1</v>
      </c>
      <c r="K2939" s="108">
        <v>1010.287</v>
      </c>
    </row>
    <row r="2940" spans="5:11" x14ac:dyDescent="0.25">
      <c r="E2940" s="109">
        <v>2015</v>
      </c>
      <c r="F2940" s="109" t="s">
        <v>245</v>
      </c>
      <c r="G2940" s="109" t="s">
        <v>39</v>
      </c>
      <c r="H2940" s="109" t="s">
        <v>12</v>
      </c>
      <c r="I2940" s="109" t="s">
        <v>12</v>
      </c>
      <c r="J2940" s="109" t="s">
        <v>554</v>
      </c>
      <c r="K2940" s="110">
        <v>1377.9169999999999</v>
      </c>
    </row>
    <row r="2941" spans="5:11" x14ac:dyDescent="0.25">
      <c r="E2941" s="107">
        <v>2015</v>
      </c>
      <c r="F2941" s="107" t="s">
        <v>252</v>
      </c>
      <c r="G2941" s="107" t="s">
        <v>41</v>
      </c>
      <c r="H2941" s="107" t="s">
        <v>540</v>
      </c>
      <c r="I2941" s="107" t="s">
        <v>21</v>
      </c>
      <c r="J2941" s="107" t="s">
        <v>1</v>
      </c>
      <c r="K2941" s="108">
        <v>38314.632999999099</v>
      </c>
    </row>
    <row r="2942" spans="5:11" x14ac:dyDescent="0.25">
      <c r="E2942" s="109">
        <v>2015</v>
      </c>
      <c r="F2942" s="109" t="s">
        <v>249</v>
      </c>
      <c r="G2942" s="109" t="s">
        <v>250</v>
      </c>
      <c r="H2942" s="109" t="s">
        <v>544</v>
      </c>
      <c r="I2942" s="109" t="s">
        <v>17</v>
      </c>
      <c r="J2942" s="109" t="s">
        <v>554</v>
      </c>
      <c r="K2942" s="110">
        <v>1076.0730000000001</v>
      </c>
    </row>
    <row r="2943" spans="5:11" x14ac:dyDescent="0.25">
      <c r="E2943" s="107">
        <v>2015</v>
      </c>
      <c r="F2943" s="107" t="s">
        <v>258</v>
      </c>
      <c r="G2943" s="107" t="s">
        <v>44</v>
      </c>
      <c r="H2943" s="107" t="s">
        <v>540</v>
      </c>
      <c r="I2943" s="107" t="s">
        <v>21</v>
      </c>
      <c r="J2943" s="107" t="s">
        <v>554</v>
      </c>
      <c r="K2943" s="108">
        <v>7978.6639999999898</v>
      </c>
    </row>
    <row r="2944" spans="5:11" x14ac:dyDescent="0.25">
      <c r="E2944" s="109">
        <v>2015</v>
      </c>
      <c r="F2944" s="109" t="s">
        <v>299</v>
      </c>
      <c r="G2944" s="109" t="s">
        <v>300</v>
      </c>
      <c r="H2944" s="109" t="s">
        <v>540</v>
      </c>
      <c r="I2944" s="109" t="s">
        <v>60</v>
      </c>
      <c r="J2944" s="109" t="s">
        <v>725</v>
      </c>
      <c r="K2944" s="110">
        <v>21466.4209999999</v>
      </c>
    </row>
    <row r="2945" spans="5:11" x14ac:dyDescent="0.25">
      <c r="E2945" s="107">
        <v>2015</v>
      </c>
      <c r="F2945" s="107" t="s">
        <v>256</v>
      </c>
      <c r="G2945" s="107" t="s">
        <v>43</v>
      </c>
      <c r="H2945" s="107" t="s">
        <v>540</v>
      </c>
      <c r="I2945" s="107" t="s">
        <v>27</v>
      </c>
      <c r="J2945" s="107" t="s">
        <v>554</v>
      </c>
      <c r="K2945" s="108">
        <v>2662.6089999999999</v>
      </c>
    </row>
    <row r="2946" spans="5:11" x14ac:dyDescent="0.25">
      <c r="E2946" s="109">
        <v>2015</v>
      </c>
      <c r="F2946" s="109" t="s">
        <v>268</v>
      </c>
      <c r="G2946" s="109" t="s">
        <v>50</v>
      </c>
      <c r="H2946" s="109" t="s">
        <v>544</v>
      </c>
      <c r="I2946" s="109" t="s">
        <v>9</v>
      </c>
      <c r="J2946" s="109" t="s">
        <v>1</v>
      </c>
      <c r="K2946" s="110">
        <v>949.72199999999998</v>
      </c>
    </row>
    <row r="2947" spans="5:11" x14ac:dyDescent="0.25">
      <c r="E2947" s="107">
        <v>2015</v>
      </c>
      <c r="F2947" s="107" t="s">
        <v>276</v>
      </c>
      <c r="G2947" s="107" t="s">
        <v>54</v>
      </c>
      <c r="H2947" s="107" t="s">
        <v>540</v>
      </c>
      <c r="I2947" s="107" t="s">
        <v>47</v>
      </c>
      <c r="J2947" s="107" t="s">
        <v>725</v>
      </c>
      <c r="K2947" s="108">
        <v>1216.9949999999999</v>
      </c>
    </row>
    <row r="2948" spans="5:11" x14ac:dyDescent="0.25">
      <c r="E2948" s="109">
        <v>2015</v>
      </c>
      <c r="F2948" s="109" t="s">
        <v>272</v>
      </c>
      <c r="G2948" s="109" t="s">
        <v>52</v>
      </c>
      <c r="H2948" s="109" t="s">
        <v>540</v>
      </c>
      <c r="I2948" s="109" t="s">
        <v>30</v>
      </c>
      <c r="J2948" s="109" t="s">
        <v>725</v>
      </c>
      <c r="K2948" s="110">
        <v>208.10499999999999</v>
      </c>
    </row>
    <row r="2949" spans="5:11" x14ac:dyDescent="0.25">
      <c r="E2949" s="107">
        <v>2015</v>
      </c>
      <c r="F2949" s="107" t="s">
        <v>274</v>
      </c>
      <c r="G2949" s="107" t="s">
        <v>53</v>
      </c>
      <c r="H2949" s="107" t="s">
        <v>542</v>
      </c>
      <c r="I2949" s="107" t="s">
        <v>16</v>
      </c>
      <c r="J2949" s="107" t="s">
        <v>725</v>
      </c>
      <c r="K2949" s="108">
        <v>380.96199999999999</v>
      </c>
    </row>
    <row r="2950" spans="5:11" x14ac:dyDescent="0.25">
      <c r="E2950" s="109">
        <v>2015</v>
      </c>
      <c r="F2950" s="109" t="s">
        <v>288</v>
      </c>
      <c r="G2950" s="109" t="s">
        <v>57</v>
      </c>
      <c r="H2950" s="109" t="s">
        <v>540</v>
      </c>
      <c r="I2950" s="109" t="s">
        <v>47</v>
      </c>
      <c r="J2950" s="109" t="s">
        <v>1</v>
      </c>
      <c r="K2950" s="110">
        <v>14683.1050000001</v>
      </c>
    </row>
    <row r="2951" spans="5:11" x14ac:dyDescent="0.25">
      <c r="E2951" s="107">
        <v>2007</v>
      </c>
      <c r="F2951" s="107" t="s">
        <v>276</v>
      </c>
      <c r="G2951" s="107" t="s">
        <v>54</v>
      </c>
      <c r="H2951" s="107" t="s">
        <v>540</v>
      </c>
      <c r="I2951" s="107" t="s">
        <v>47</v>
      </c>
      <c r="J2951" s="107" t="s">
        <v>1</v>
      </c>
      <c r="K2951" s="108">
        <v>2444.2689999999998</v>
      </c>
    </row>
    <row r="2952" spans="5:11" x14ac:dyDescent="0.25">
      <c r="E2952" s="109">
        <v>2007</v>
      </c>
      <c r="F2952" s="109" t="s">
        <v>274</v>
      </c>
      <c r="G2952" s="109" t="s">
        <v>53</v>
      </c>
      <c r="H2952" s="109" t="s">
        <v>542</v>
      </c>
      <c r="I2952" s="109" t="s">
        <v>16</v>
      </c>
      <c r="J2952" s="109" t="s">
        <v>1</v>
      </c>
      <c r="K2952" s="110">
        <v>288</v>
      </c>
    </row>
    <row r="2953" spans="5:11" x14ac:dyDescent="0.25">
      <c r="E2953" s="107">
        <v>2007</v>
      </c>
      <c r="F2953" s="107" t="s">
        <v>286</v>
      </c>
      <c r="G2953" s="107" t="s">
        <v>56</v>
      </c>
      <c r="H2953" s="107" t="s">
        <v>540</v>
      </c>
      <c r="I2953" s="107" t="s">
        <v>47</v>
      </c>
      <c r="J2953" s="107" t="s">
        <v>1</v>
      </c>
      <c r="K2953" s="108">
        <v>117.783</v>
      </c>
    </row>
    <row r="2954" spans="5:11" x14ac:dyDescent="0.25">
      <c r="E2954" s="109">
        <v>2007</v>
      </c>
      <c r="F2954" s="109" t="s">
        <v>295</v>
      </c>
      <c r="G2954" s="109" t="s">
        <v>59</v>
      </c>
      <c r="H2954" s="109" t="s">
        <v>540</v>
      </c>
      <c r="I2954" s="109" t="s">
        <v>60</v>
      </c>
      <c r="J2954" s="109" t="s">
        <v>1</v>
      </c>
      <c r="K2954" s="110">
        <v>622.32399999999996</v>
      </c>
    </row>
    <row r="2955" spans="5:11" x14ac:dyDescent="0.25">
      <c r="E2955" s="107">
        <v>2007</v>
      </c>
      <c r="F2955" s="107" t="s">
        <v>304</v>
      </c>
      <c r="G2955" s="107" t="s">
        <v>63</v>
      </c>
      <c r="H2955" s="107" t="s">
        <v>12</v>
      </c>
      <c r="I2955" s="107" t="s">
        <v>12</v>
      </c>
      <c r="J2955" s="107" t="s">
        <v>1</v>
      </c>
      <c r="K2955" s="108">
        <v>740.10599999999999</v>
      </c>
    </row>
    <row r="2956" spans="5:11" x14ac:dyDescent="0.25">
      <c r="E2956" s="109">
        <v>2008</v>
      </c>
      <c r="F2956" s="109" t="s">
        <v>280</v>
      </c>
      <c r="G2956" s="109" t="s">
        <v>281</v>
      </c>
      <c r="H2956" s="109" t="s">
        <v>540</v>
      </c>
      <c r="I2956" s="109" t="s">
        <v>33</v>
      </c>
      <c r="J2956" s="109" t="s">
        <v>554</v>
      </c>
      <c r="K2956" s="110">
        <v>1507.19</v>
      </c>
    </row>
    <row r="2957" spans="5:11" x14ac:dyDescent="0.25">
      <c r="E2957" s="107">
        <v>2008</v>
      </c>
      <c r="F2957" s="107" t="s">
        <v>283</v>
      </c>
      <c r="G2957" s="107" t="s">
        <v>284</v>
      </c>
      <c r="H2957" s="107" t="s">
        <v>540</v>
      </c>
      <c r="I2957" s="107" t="s">
        <v>33</v>
      </c>
      <c r="J2957" s="107" t="s">
        <v>725</v>
      </c>
      <c r="K2957" s="108">
        <v>260.714</v>
      </c>
    </row>
    <row r="2958" spans="5:11" x14ac:dyDescent="0.25">
      <c r="E2958" s="109">
        <v>2008</v>
      </c>
      <c r="F2958" s="109" t="s">
        <v>187</v>
      </c>
      <c r="G2958" s="109" t="s">
        <v>8</v>
      </c>
      <c r="H2958" s="109" t="s">
        <v>544</v>
      </c>
      <c r="I2958" s="109" t="s">
        <v>9</v>
      </c>
      <c r="J2958" s="109" t="s">
        <v>1</v>
      </c>
      <c r="K2958" s="110">
        <v>2425.9650000000001</v>
      </c>
    </row>
    <row r="2959" spans="5:11" x14ac:dyDescent="0.25">
      <c r="E2959" s="107">
        <v>2008</v>
      </c>
      <c r="F2959" s="107" t="s">
        <v>200</v>
      </c>
      <c r="G2959" s="107" t="s">
        <v>18</v>
      </c>
      <c r="H2959" s="107" t="s">
        <v>542</v>
      </c>
      <c r="I2959" s="107" t="s">
        <v>16</v>
      </c>
      <c r="J2959" s="107" t="s">
        <v>1</v>
      </c>
      <c r="K2959" s="108">
        <v>399</v>
      </c>
    </row>
    <row r="2960" spans="5:11" x14ac:dyDescent="0.25">
      <c r="E2960" s="109">
        <v>2008</v>
      </c>
      <c r="F2960" s="109" t="s">
        <v>200</v>
      </c>
      <c r="G2960" s="109" t="s">
        <v>18</v>
      </c>
      <c r="H2960" s="109" t="s">
        <v>542</v>
      </c>
      <c r="I2960" s="109" t="s">
        <v>16</v>
      </c>
      <c r="J2960" s="109" t="s">
        <v>554</v>
      </c>
      <c r="K2960" s="110">
        <v>2197</v>
      </c>
    </row>
    <row r="2961" spans="5:11" x14ac:dyDescent="0.25">
      <c r="E2961" s="107">
        <v>2008</v>
      </c>
      <c r="F2961" s="107" t="s">
        <v>202</v>
      </c>
      <c r="G2961" s="107" t="s">
        <v>19</v>
      </c>
      <c r="H2961" s="107" t="s">
        <v>544</v>
      </c>
      <c r="I2961" s="107" t="s">
        <v>17</v>
      </c>
      <c r="J2961" s="107" t="s">
        <v>725</v>
      </c>
      <c r="K2961" s="108">
        <v>3452.6460000000002</v>
      </c>
    </row>
    <row r="2962" spans="5:11" x14ac:dyDescent="0.25">
      <c r="E2962" s="109">
        <v>2008</v>
      </c>
      <c r="F2962" s="109" t="s">
        <v>213</v>
      </c>
      <c r="G2962" s="109" t="s">
        <v>25</v>
      </c>
      <c r="H2962" s="109" t="s">
        <v>542</v>
      </c>
      <c r="I2962" s="109" t="s">
        <v>26</v>
      </c>
      <c r="J2962" s="109" t="s">
        <v>1</v>
      </c>
      <c r="K2962" s="110">
        <v>237.16900000000001</v>
      </c>
    </row>
    <row r="2963" spans="5:11" x14ac:dyDescent="0.25">
      <c r="E2963" s="107">
        <v>2008</v>
      </c>
      <c r="F2963" s="107" t="s">
        <v>220</v>
      </c>
      <c r="G2963" s="107" t="s">
        <v>29</v>
      </c>
      <c r="H2963" s="107" t="s">
        <v>540</v>
      </c>
      <c r="I2963" s="107" t="s">
        <v>30</v>
      </c>
      <c r="J2963" s="107" t="s">
        <v>554</v>
      </c>
      <c r="K2963" s="108">
        <v>30.369</v>
      </c>
    </row>
    <row r="2964" spans="5:11" x14ac:dyDescent="0.25">
      <c r="E2964" s="109">
        <v>2008</v>
      </c>
      <c r="F2964" s="109" t="s">
        <v>222</v>
      </c>
      <c r="G2964" s="109" t="s">
        <v>31</v>
      </c>
      <c r="H2964" s="109" t="s">
        <v>544</v>
      </c>
      <c r="I2964" s="109" t="s">
        <v>17</v>
      </c>
      <c r="J2964" s="109" t="s">
        <v>725</v>
      </c>
      <c r="K2964" s="110">
        <v>6335.6239999999998</v>
      </c>
    </row>
    <row r="2965" spans="5:11" x14ac:dyDescent="0.25">
      <c r="E2965" s="107">
        <v>2008</v>
      </c>
      <c r="F2965" s="107" t="s">
        <v>226</v>
      </c>
      <c r="G2965" s="107" t="s">
        <v>34</v>
      </c>
      <c r="H2965" s="107" t="s">
        <v>540</v>
      </c>
      <c r="I2965" s="107" t="s">
        <v>925</v>
      </c>
      <c r="J2965" s="107" t="s">
        <v>725</v>
      </c>
      <c r="K2965" s="108">
        <v>46.045000000000002</v>
      </c>
    </row>
    <row r="2966" spans="5:11" x14ac:dyDescent="0.25">
      <c r="E2966" s="109">
        <v>2008</v>
      </c>
      <c r="F2966" s="109" t="s">
        <v>231</v>
      </c>
      <c r="G2966" s="109" t="s">
        <v>232</v>
      </c>
      <c r="H2966" s="109" t="s">
        <v>540</v>
      </c>
      <c r="I2966" s="109" t="s">
        <v>24</v>
      </c>
      <c r="J2966" s="109" t="s">
        <v>1</v>
      </c>
      <c r="K2966" s="110">
        <v>1189.703</v>
      </c>
    </row>
    <row r="2967" spans="5:11" x14ac:dyDescent="0.25">
      <c r="E2967" s="107">
        <v>2008</v>
      </c>
      <c r="F2967" s="107" t="s">
        <v>238</v>
      </c>
      <c r="G2967" s="107" t="s">
        <v>239</v>
      </c>
      <c r="H2967" s="107" t="s">
        <v>540</v>
      </c>
      <c r="I2967" s="107" t="s">
        <v>33</v>
      </c>
      <c r="J2967" s="107" t="s">
        <v>1</v>
      </c>
      <c r="K2967" s="108">
        <v>9365.1820000000007</v>
      </c>
    </row>
    <row r="2968" spans="5:11" x14ac:dyDescent="0.25">
      <c r="E2968" s="109">
        <v>2008</v>
      </c>
      <c r="F2968" s="109" t="s">
        <v>238</v>
      </c>
      <c r="G2968" s="109" t="s">
        <v>239</v>
      </c>
      <c r="H2968" s="109" t="s">
        <v>540</v>
      </c>
      <c r="I2968" s="109" t="s">
        <v>33</v>
      </c>
      <c r="J2968" s="109" t="s">
        <v>554</v>
      </c>
      <c r="K2968" s="110">
        <v>9365.1820000000007</v>
      </c>
    </row>
    <row r="2969" spans="5:11" x14ac:dyDescent="0.25">
      <c r="E2969" s="107">
        <v>2008</v>
      </c>
      <c r="F2969" s="107" t="s">
        <v>241</v>
      </c>
      <c r="G2969" s="107" t="s">
        <v>37</v>
      </c>
      <c r="H2969" s="107" t="s">
        <v>540</v>
      </c>
      <c r="I2969" s="107" t="s">
        <v>24</v>
      </c>
      <c r="J2969" s="107" t="s">
        <v>1</v>
      </c>
      <c r="K2969" s="108">
        <v>882.91499999999905</v>
      </c>
    </row>
    <row r="2970" spans="5:11" x14ac:dyDescent="0.25">
      <c r="E2970" s="109">
        <v>2008</v>
      </c>
      <c r="F2970" s="109" t="s">
        <v>245</v>
      </c>
      <c r="G2970" s="109" t="s">
        <v>39</v>
      </c>
      <c r="H2970" s="109" t="s">
        <v>12</v>
      </c>
      <c r="I2970" s="109" t="s">
        <v>12</v>
      </c>
      <c r="J2970" s="109" t="s">
        <v>725</v>
      </c>
      <c r="K2970" s="110">
        <v>2416.8739999999998</v>
      </c>
    </row>
    <row r="2971" spans="5:11" x14ac:dyDescent="0.25">
      <c r="E2971" s="107">
        <v>2008</v>
      </c>
      <c r="F2971" s="107" t="s">
        <v>247</v>
      </c>
      <c r="G2971" s="107" t="s">
        <v>40</v>
      </c>
      <c r="H2971" s="107" t="s">
        <v>540</v>
      </c>
      <c r="I2971" s="107" t="s">
        <v>27</v>
      </c>
      <c r="J2971" s="107" t="s">
        <v>1</v>
      </c>
      <c r="K2971" s="108">
        <v>23964.309000000099</v>
      </c>
    </row>
    <row r="2972" spans="5:11" x14ac:dyDescent="0.25">
      <c r="E2972" s="109">
        <v>2008</v>
      </c>
      <c r="F2972" s="109" t="s">
        <v>252</v>
      </c>
      <c r="G2972" s="109" t="s">
        <v>41</v>
      </c>
      <c r="H2972" s="109" t="s">
        <v>540</v>
      </c>
      <c r="I2972" s="109" t="s">
        <v>21</v>
      </c>
      <c r="J2972" s="109" t="s">
        <v>725</v>
      </c>
      <c r="K2972" s="110">
        <v>9101.0459999999293</v>
      </c>
    </row>
    <row r="2973" spans="5:11" x14ac:dyDescent="0.25">
      <c r="E2973" s="107">
        <v>2008</v>
      </c>
      <c r="F2973" s="107" t="s">
        <v>299</v>
      </c>
      <c r="G2973" s="107" t="s">
        <v>300</v>
      </c>
      <c r="H2973" s="107" t="s">
        <v>540</v>
      </c>
      <c r="I2973" s="107" t="s">
        <v>60</v>
      </c>
      <c r="J2973" s="107" t="s">
        <v>1</v>
      </c>
      <c r="K2973" s="108">
        <v>28355.5249999999</v>
      </c>
    </row>
    <row r="2974" spans="5:11" x14ac:dyDescent="0.25">
      <c r="E2974" s="109">
        <v>2008</v>
      </c>
      <c r="F2974" s="109" t="s">
        <v>256</v>
      </c>
      <c r="G2974" s="109" t="s">
        <v>43</v>
      </c>
      <c r="H2974" s="109" t="s">
        <v>540</v>
      </c>
      <c r="I2974" s="109" t="s">
        <v>27</v>
      </c>
      <c r="J2974" s="109" t="s">
        <v>554</v>
      </c>
      <c r="K2974" s="110">
        <v>3508.59</v>
      </c>
    </row>
    <row r="2975" spans="5:11" x14ac:dyDescent="0.25">
      <c r="E2975" s="107">
        <v>2008</v>
      </c>
      <c r="F2975" s="107" t="s">
        <v>278</v>
      </c>
      <c r="G2975" s="107" t="s">
        <v>55</v>
      </c>
      <c r="H2975" s="107" t="s">
        <v>540</v>
      </c>
      <c r="I2975" s="107" t="s">
        <v>21</v>
      </c>
      <c r="J2975" s="107" t="s">
        <v>1</v>
      </c>
      <c r="K2975" s="108">
        <v>690.30200000000002</v>
      </c>
    </row>
    <row r="2976" spans="5:11" x14ac:dyDescent="0.25">
      <c r="E2976" s="109">
        <v>2008</v>
      </c>
      <c r="F2976" s="109" t="s">
        <v>286</v>
      </c>
      <c r="G2976" s="109" t="s">
        <v>56</v>
      </c>
      <c r="H2976" s="109" t="s">
        <v>540</v>
      </c>
      <c r="I2976" s="109" t="s">
        <v>47</v>
      </c>
      <c r="J2976" s="109" t="s">
        <v>1</v>
      </c>
      <c r="K2976" s="110">
        <v>114.22199999999999</v>
      </c>
    </row>
    <row r="2977" spans="5:11" x14ac:dyDescent="0.25">
      <c r="E2977" s="107">
        <v>2008</v>
      </c>
      <c r="F2977" s="107" t="s">
        <v>288</v>
      </c>
      <c r="G2977" s="107" t="s">
        <v>57</v>
      </c>
      <c r="H2977" s="107" t="s">
        <v>540</v>
      </c>
      <c r="I2977" s="107" t="s">
        <v>47</v>
      </c>
      <c r="J2977" s="107" t="s">
        <v>725</v>
      </c>
      <c r="K2977" s="108">
        <v>15293.0739999999</v>
      </c>
    </row>
    <row r="2978" spans="5:11" x14ac:dyDescent="0.25">
      <c r="E2978" s="109">
        <v>2008</v>
      </c>
      <c r="F2978" s="109" t="s">
        <v>290</v>
      </c>
      <c r="G2978" s="109" t="s">
        <v>291</v>
      </c>
      <c r="H2978" s="109" t="s">
        <v>544</v>
      </c>
      <c r="I2978" s="109" t="s">
        <v>17</v>
      </c>
      <c r="J2978" s="109" t="s">
        <v>554</v>
      </c>
      <c r="K2978" s="110">
        <v>634.01099999999997</v>
      </c>
    </row>
    <row r="2979" spans="5:11" x14ac:dyDescent="0.25">
      <c r="E2979" s="107">
        <v>2008</v>
      </c>
      <c r="F2979" s="107" t="s">
        <v>302</v>
      </c>
      <c r="G2979" s="107" t="s">
        <v>62</v>
      </c>
      <c r="H2979" s="107" t="s">
        <v>540</v>
      </c>
      <c r="I2979" s="107" t="s">
        <v>60</v>
      </c>
      <c r="J2979" s="107" t="s">
        <v>1</v>
      </c>
      <c r="K2979" s="108">
        <v>989.347000000001</v>
      </c>
    </row>
    <row r="2980" spans="5:11" x14ac:dyDescent="0.25">
      <c r="E2980" s="109">
        <v>2008</v>
      </c>
      <c r="F2980" s="109" t="s">
        <v>304</v>
      </c>
      <c r="G2980" s="109" t="s">
        <v>63</v>
      </c>
      <c r="H2980" s="109" t="s">
        <v>12</v>
      </c>
      <c r="I2980" s="109" t="s">
        <v>12</v>
      </c>
      <c r="J2980" s="109" t="s">
        <v>1</v>
      </c>
      <c r="K2980" s="110">
        <v>813.43499999999904</v>
      </c>
    </row>
    <row r="2981" spans="5:11" x14ac:dyDescent="0.25">
      <c r="E2981" s="107">
        <v>2009</v>
      </c>
      <c r="F2981" s="107" t="s">
        <v>280</v>
      </c>
      <c r="G2981" s="107" t="s">
        <v>281</v>
      </c>
      <c r="H2981" s="107" t="s">
        <v>540</v>
      </c>
      <c r="I2981" s="107" t="s">
        <v>33</v>
      </c>
      <c r="J2981" s="107" t="s">
        <v>1</v>
      </c>
      <c r="K2981" s="108">
        <v>355.99099999999999</v>
      </c>
    </row>
    <row r="2982" spans="5:11" x14ac:dyDescent="0.25">
      <c r="E2982" s="109">
        <v>2009</v>
      </c>
      <c r="F2982" s="109" t="s">
        <v>192</v>
      </c>
      <c r="G2982" s="109" t="s">
        <v>14</v>
      </c>
      <c r="H2982" s="109" t="s">
        <v>540</v>
      </c>
      <c r="I2982" s="109" t="s">
        <v>925</v>
      </c>
      <c r="J2982" s="109" t="s">
        <v>554</v>
      </c>
      <c r="K2982" s="110">
        <v>434.416</v>
      </c>
    </row>
    <row r="2983" spans="5:11" x14ac:dyDescent="0.25">
      <c r="E2983" s="107">
        <v>2009</v>
      </c>
      <c r="F2983" s="107" t="s">
        <v>195</v>
      </c>
      <c r="G2983" s="107" t="s">
        <v>15</v>
      </c>
      <c r="H2983" s="107" t="s">
        <v>540</v>
      </c>
      <c r="I2983" s="107" t="s">
        <v>16</v>
      </c>
      <c r="J2983" s="107" t="s">
        <v>1</v>
      </c>
      <c r="K2983" s="108">
        <v>7903.9889999999896</v>
      </c>
    </row>
    <row r="2984" spans="5:11" x14ac:dyDescent="0.25">
      <c r="E2984" s="109">
        <v>2009</v>
      </c>
      <c r="F2984" s="109" t="s">
        <v>204</v>
      </c>
      <c r="G2984" s="109" t="s">
        <v>205</v>
      </c>
      <c r="H2984" s="109" t="s">
        <v>544</v>
      </c>
      <c r="I2984" s="109" t="s">
        <v>9</v>
      </c>
      <c r="J2984" s="109" t="s">
        <v>554</v>
      </c>
      <c r="K2984" s="110">
        <v>1299.3779999999999</v>
      </c>
    </row>
    <row r="2985" spans="5:11" x14ac:dyDescent="0.25">
      <c r="E2985" s="107">
        <v>2009</v>
      </c>
      <c r="F2985" s="107" t="s">
        <v>197</v>
      </c>
      <c r="G2985" s="107" t="s">
        <v>198</v>
      </c>
      <c r="H2985" s="107" t="s">
        <v>544</v>
      </c>
      <c r="I2985" s="107" t="s">
        <v>17</v>
      </c>
      <c r="J2985" s="107" t="s">
        <v>554</v>
      </c>
      <c r="K2985" s="108">
        <v>1123.4949999999999</v>
      </c>
    </row>
    <row r="2986" spans="5:11" x14ac:dyDescent="0.25">
      <c r="E2986" s="109">
        <v>2009</v>
      </c>
      <c r="F2986" s="109" t="s">
        <v>215</v>
      </c>
      <c r="G2986" s="109" t="s">
        <v>216</v>
      </c>
      <c r="H2986" s="109" t="s">
        <v>540</v>
      </c>
      <c r="I2986" s="109" t="s">
        <v>27</v>
      </c>
      <c r="J2986" s="109" t="s">
        <v>1</v>
      </c>
      <c r="K2986" s="110">
        <v>662.67</v>
      </c>
    </row>
    <row r="2987" spans="5:11" x14ac:dyDescent="0.25">
      <c r="E2987" s="107">
        <v>2009</v>
      </c>
      <c r="F2987" s="107" t="s">
        <v>224</v>
      </c>
      <c r="G2987" s="107" t="s">
        <v>32</v>
      </c>
      <c r="H2987" s="107" t="s">
        <v>540</v>
      </c>
      <c r="I2987" s="107" t="s">
        <v>33</v>
      </c>
      <c r="J2987" s="107" t="s">
        <v>554</v>
      </c>
      <c r="K2987" s="108">
        <v>1268.4949999999999</v>
      </c>
    </row>
    <row r="2988" spans="5:11" x14ac:dyDescent="0.25">
      <c r="E2988" s="109">
        <v>2009</v>
      </c>
      <c r="F2988" s="109" t="s">
        <v>236</v>
      </c>
      <c r="G2988" s="109" t="s">
        <v>36</v>
      </c>
      <c r="H2988" s="109" t="s">
        <v>542</v>
      </c>
      <c r="I2988" s="109" t="s">
        <v>26</v>
      </c>
      <c r="J2988" s="109" t="s">
        <v>1</v>
      </c>
      <c r="K2988" s="110">
        <v>1381.9670000000001</v>
      </c>
    </row>
    <row r="2989" spans="5:11" x14ac:dyDescent="0.25">
      <c r="E2989" s="107">
        <v>2009</v>
      </c>
      <c r="F2989" s="107" t="s">
        <v>236</v>
      </c>
      <c r="G2989" s="107" t="s">
        <v>36</v>
      </c>
      <c r="H2989" s="107" t="s">
        <v>542</v>
      </c>
      <c r="I2989" s="107" t="s">
        <v>26</v>
      </c>
      <c r="J2989" s="107" t="s">
        <v>1</v>
      </c>
      <c r="K2989" s="108">
        <v>1470.364</v>
      </c>
    </row>
    <row r="2990" spans="5:11" x14ac:dyDescent="0.25">
      <c r="E2990" s="109">
        <v>2009</v>
      </c>
      <c r="F2990" s="109" t="s">
        <v>243</v>
      </c>
      <c r="G2990" s="109" t="s">
        <v>926</v>
      </c>
      <c r="H2990" s="109" t="s">
        <v>12</v>
      </c>
      <c r="I2990" s="109" t="s">
        <v>12</v>
      </c>
      <c r="J2990" s="109" t="s">
        <v>1</v>
      </c>
      <c r="K2990" s="110">
        <v>531.80399999999997</v>
      </c>
    </row>
    <row r="2991" spans="5:11" x14ac:dyDescent="0.25">
      <c r="E2991" s="107">
        <v>2009</v>
      </c>
      <c r="F2991" s="107" t="s">
        <v>266</v>
      </c>
      <c r="G2991" s="107" t="s">
        <v>49</v>
      </c>
      <c r="H2991" s="107" t="s">
        <v>544</v>
      </c>
      <c r="I2991" s="107" t="s">
        <v>9</v>
      </c>
      <c r="J2991" s="107" t="s">
        <v>554</v>
      </c>
      <c r="K2991" s="108">
        <v>168.84399999999999</v>
      </c>
    </row>
    <row r="2992" spans="5:11" x14ac:dyDescent="0.25">
      <c r="E2992" s="109">
        <v>2009</v>
      </c>
      <c r="F2992" s="109" t="s">
        <v>245</v>
      </c>
      <c r="G2992" s="109" t="s">
        <v>39</v>
      </c>
      <c r="H2992" s="109" t="s">
        <v>12</v>
      </c>
      <c r="I2992" s="109" t="s">
        <v>12</v>
      </c>
      <c r="J2992" s="109" t="s">
        <v>1</v>
      </c>
      <c r="K2992" s="110">
        <v>2299.2919999999999</v>
      </c>
    </row>
    <row r="2993" spans="5:11" x14ac:dyDescent="0.25">
      <c r="E2993" s="107">
        <v>2009</v>
      </c>
      <c r="F2993" s="107" t="s">
        <v>254</v>
      </c>
      <c r="G2993" s="107" t="s">
        <v>42</v>
      </c>
      <c r="H2993" s="107" t="s">
        <v>12</v>
      </c>
      <c r="I2993" s="107" t="s">
        <v>12</v>
      </c>
      <c r="J2993" s="107" t="s">
        <v>554</v>
      </c>
      <c r="K2993" s="108">
        <v>1542.095</v>
      </c>
    </row>
    <row r="2994" spans="5:11" x14ac:dyDescent="0.25">
      <c r="E2994" s="109">
        <v>2009</v>
      </c>
      <c r="F2994" s="109" t="s">
        <v>247</v>
      </c>
      <c r="G2994" s="109" t="s">
        <v>40</v>
      </c>
      <c r="H2994" s="109" t="s">
        <v>540</v>
      </c>
      <c r="I2994" s="109" t="s">
        <v>27</v>
      </c>
      <c r="J2994" s="109" t="s">
        <v>1</v>
      </c>
      <c r="K2994" s="110">
        <v>22449.510999999999</v>
      </c>
    </row>
    <row r="2995" spans="5:11" x14ac:dyDescent="0.25">
      <c r="E2995" s="107">
        <v>2009</v>
      </c>
      <c r="F2995" s="107" t="s">
        <v>260</v>
      </c>
      <c r="G2995" s="107" t="s">
        <v>45</v>
      </c>
      <c r="H2995" s="107" t="s">
        <v>542</v>
      </c>
      <c r="I2995" s="107" t="s">
        <v>26</v>
      </c>
      <c r="J2995" s="107" t="s">
        <v>554</v>
      </c>
      <c r="K2995" s="108">
        <v>23699.51</v>
      </c>
    </row>
    <row r="2996" spans="5:11" x14ac:dyDescent="0.25">
      <c r="E2996" s="109">
        <v>2009</v>
      </c>
      <c r="F2996" s="109" t="s">
        <v>270</v>
      </c>
      <c r="G2996" s="109" t="s">
        <v>51</v>
      </c>
      <c r="H2996" s="109" t="s">
        <v>540</v>
      </c>
      <c r="I2996" s="109" t="s">
        <v>30</v>
      </c>
      <c r="J2996" s="109" t="s">
        <v>554</v>
      </c>
      <c r="K2996" s="110">
        <v>1560.423</v>
      </c>
    </row>
    <row r="2997" spans="5:11" x14ac:dyDescent="0.25">
      <c r="E2997" s="107">
        <v>2009</v>
      </c>
      <c r="F2997" s="107" t="s">
        <v>270</v>
      </c>
      <c r="G2997" s="107" t="s">
        <v>51</v>
      </c>
      <c r="H2997" s="107" t="s">
        <v>540</v>
      </c>
      <c r="I2997" s="107" t="s">
        <v>30</v>
      </c>
      <c r="J2997" s="107" t="s">
        <v>725</v>
      </c>
      <c r="K2997" s="108">
        <v>383.82100000000003</v>
      </c>
    </row>
    <row r="2998" spans="5:11" x14ac:dyDescent="0.25">
      <c r="E2998" s="109">
        <v>2009</v>
      </c>
      <c r="F2998" s="109" t="s">
        <v>274</v>
      </c>
      <c r="G2998" s="109" t="s">
        <v>53</v>
      </c>
      <c r="H2998" s="109" t="s">
        <v>542</v>
      </c>
      <c r="I2998" s="109" t="s">
        <v>16</v>
      </c>
      <c r="J2998" s="109" t="s">
        <v>1</v>
      </c>
      <c r="K2998" s="110">
        <v>4977</v>
      </c>
    </row>
    <row r="2999" spans="5:11" x14ac:dyDescent="0.25">
      <c r="E2999" s="107">
        <v>2009</v>
      </c>
      <c r="F2999" s="107" t="s">
        <v>288</v>
      </c>
      <c r="G2999" s="107" t="s">
        <v>57</v>
      </c>
      <c r="H2999" s="107" t="s">
        <v>540</v>
      </c>
      <c r="I2999" s="107" t="s">
        <v>47</v>
      </c>
      <c r="J2999" s="107" t="s">
        <v>554</v>
      </c>
      <c r="K2999" s="108">
        <v>23348.8230000004</v>
      </c>
    </row>
    <row r="3000" spans="5:11" x14ac:dyDescent="0.25">
      <c r="E3000" s="109">
        <v>2009</v>
      </c>
      <c r="F3000" s="109" t="s">
        <v>290</v>
      </c>
      <c r="G3000" s="109" t="s">
        <v>291</v>
      </c>
      <c r="H3000" s="109" t="s">
        <v>544</v>
      </c>
      <c r="I3000" s="109" t="s">
        <v>17</v>
      </c>
      <c r="J3000" s="109" t="s">
        <v>1</v>
      </c>
      <c r="K3000" s="110">
        <v>645.59500000000003</v>
      </c>
    </row>
    <row r="3001" spans="5:11" x14ac:dyDescent="0.25">
      <c r="E3001" s="107">
        <v>2009</v>
      </c>
      <c r="F3001" s="107" t="s">
        <v>293</v>
      </c>
      <c r="G3001" s="107" t="s">
        <v>58</v>
      </c>
      <c r="H3001" s="107" t="s">
        <v>544</v>
      </c>
      <c r="I3001" s="107" t="s">
        <v>9</v>
      </c>
      <c r="J3001" s="107" t="s">
        <v>1</v>
      </c>
      <c r="K3001" s="108">
        <v>10376.61</v>
      </c>
    </row>
    <row r="3002" spans="5:11" x14ac:dyDescent="0.25">
      <c r="E3002" s="109">
        <v>2009</v>
      </c>
      <c r="F3002" s="109" t="s">
        <v>295</v>
      </c>
      <c r="G3002" s="109" t="s">
        <v>59</v>
      </c>
      <c r="H3002" s="109" t="s">
        <v>540</v>
      </c>
      <c r="I3002" s="109" t="s">
        <v>60</v>
      </c>
      <c r="J3002" s="109" t="s">
        <v>1</v>
      </c>
      <c r="K3002" s="110">
        <v>147.56899999999999</v>
      </c>
    </row>
    <row r="3003" spans="5:11" x14ac:dyDescent="0.25">
      <c r="E3003" s="107">
        <v>2009</v>
      </c>
      <c r="F3003" s="107" t="s">
        <v>295</v>
      </c>
      <c r="G3003" s="107" t="s">
        <v>59</v>
      </c>
      <c r="H3003" s="107" t="s">
        <v>540</v>
      </c>
      <c r="I3003" s="107" t="s">
        <v>60</v>
      </c>
      <c r="J3003" s="107" t="s">
        <v>554</v>
      </c>
      <c r="K3003" s="108">
        <v>503.767</v>
      </c>
    </row>
    <row r="3004" spans="5:11" x14ac:dyDescent="0.25">
      <c r="E3004" s="109">
        <v>2009</v>
      </c>
      <c r="F3004" s="109" t="s">
        <v>297</v>
      </c>
      <c r="G3004" s="109" t="s">
        <v>61</v>
      </c>
      <c r="H3004" s="109" t="s">
        <v>542</v>
      </c>
      <c r="I3004" s="109" t="s">
        <v>16</v>
      </c>
      <c r="J3004" s="109" t="s">
        <v>1</v>
      </c>
      <c r="K3004" s="110">
        <v>115</v>
      </c>
    </row>
    <row r="3005" spans="5:11" x14ac:dyDescent="0.25">
      <c r="E3005" s="107">
        <v>2009</v>
      </c>
      <c r="F3005" s="107" t="s">
        <v>302</v>
      </c>
      <c r="G3005" s="107" t="s">
        <v>62</v>
      </c>
      <c r="H3005" s="107" t="s">
        <v>540</v>
      </c>
      <c r="I3005" s="107" t="s">
        <v>60</v>
      </c>
      <c r="J3005" s="107" t="s">
        <v>1</v>
      </c>
      <c r="K3005" s="108">
        <v>771.39899999999898</v>
      </c>
    </row>
    <row r="3006" spans="5:11" x14ac:dyDescent="0.25">
      <c r="E3006" s="109">
        <v>2009</v>
      </c>
      <c r="F3006" s="109" t="s">
        <v>302</v>
      </c>
      <c r="G3006" s="109" t="s">
        <v>62</v>
      </c>
      <c r="H3006" s="109" t="s">
        <v>540</v>
      </c>
      <c r="I3006" s="109" t="s">
        <v>60</v>
      </c>
      <c r="J3006" s="109" t="s">
        <v>554</v>
      </c>
      <c r="K3006" s="110">
        <v>2768.6970000000001</v>
      </c>
    </row>
    <row r="3007" spans="5:11" x14ac:dyDescent="0.25">
      <c r="E3007" s="107">
        <v>2009</v>
      </c>
      <c r="F3007" s="107" t="s">
        <v>304</v>
      </c>
      <c r="G3007" s="107" t="s">
        <v>63</v>
      </c>
      <c r="H3007" s="107" t="s">
        <v>12</v>
      </c>
      <c r="I3007" s="107" t="s">
        <v>12</v>
      </c>
      <c r="J3007" s="107" t="s">
        <v>725</v>
      </c>
      <c r="K3007" s="108">
        <v>879.96100000000001</v>
      </c>
    </row>
    <row r="3008" spans="5:11" x14ac:dyDescent="0.25">
      <c r="E3008" s="109">
        <v>2010</v>
      </c>
      <c r="F3008" s="109" t="s">
        <v>187</v>
      </c>
      <c r="G3008" s="109" t="s">
        <v>8</v>
      </c>
      <c r="H3008" s="109" t="s">
        <v>544</v>
      </c>
      <c r="I3008" s="109" t="s">
        <v>9</v>
      </c>
      <c r="J3008" s="109" t="s">
        <v>1</v>
      </c>
      <c r="K3008" s="110">
        <v>2034.5609999999999</v>
      </c>
    </row>
    <row r="3009" spans="5:11" x14ac:dyDescent="0.25">
      <c r="E3009" s="107">
        <v>2010</v>
      </c>
      <c r="F3009" s="107" t="s">
        <v>200</v>
      </c>
      <c r="G3009" s="107" t="s">
        <v>18</v>
      </c>
      <c r="H3009" s="107" t="s">
        <v>542</v>
      </c>
      <c r="I3009" s="107" t="s">
        <v>16</v>
      </c>
      <c r="J3009" s="107" t="s">
        <v>1</v>
      </c>
      <c r="K3009" s="108">
        <v>486</v>
      </c>
    </row>
    <row r="3010" spans="5:11" x14ac:dyDescent="0.25">
      <c r="E3010" s="109">
        <v>2010</v>
      </c>
      <c r="F3010" s="109" t="s">
        <v>200</v>
      </c>
      <c r="G3010" s="109" t="s">
        <v>18</v>
      </c>
      <c r="H3010" s="109" t="s">
        <v>542</v>
      </c>
      <c r="I3010" s="109" t="s">
        <v>16</v>
      </c>
      <c r="J3010" s="109" t="s">
        <v>1</v>
      </c>
      <c r="K3010" s="110">
        <v>1746</v>
      </c>
    </row>
    <row r="3011" spans="5:11" x14ac:dyDescent="0.25">
      <c r="E3011" s="107">
        <v>2010</v>
      </c>
      <c r="F3011" s="107" t="s">
        <v>204</v>
      </c>
      <c r="G3011" s="107" t="s">
        <v>205</v>
      </c>
      <c r="H3011" s="107" t="s">
        <v>544</v>
      </c>
      <c r="I3011" s="107" t="s">
        <v>9</v>
      </c>
      <c r="J3011" s="107" t="s">
        <v>1</v>
      </c>
      <c r="K3011" s="108">
        <v>2003.492</v>
      </c>
    </row>
    <row r="3012" spans="5:11" x14ac:dyDescent="0.25">
      <c r="E3012" s="109">
        <v>2010</v>
      </c>
      <c r="F3012" s="109" t="s">
        <v>215</v>
      </c>
      <c r="G3012" s="109" t="s">
        <v>216</v>
      </c>
      <c r="H3012" s="109" t="s">
        <v>540</v>
      </c>
      <c r="I3012" s="109" t="s">
        <v>27</v>
      </c>
      <c r="J3012" s="109" t="s">
        <v>725</v>
      </c>
      <c r="K3012" s="110">
        <v>555.57500000000005</v>
      </c>
    </row>
    <row r="3013" spans="5:11" x14ac:dyDescent="0.25">
      <c r="E3013" s="107">
        <v>2010</v>
      </c>
      <c r="F3013" s="107" t="s">
        <v>218</v>
      </c>
      <c r="G3013" s="107" t="s">
        <v>28</v>
      </c>
      <c r="H3013" s="107" t="s">
        <v>544</v>
      </c>
      <c r="I3013" s="107" t="s">
        <v>9</v>
      </c>
      <c r="J3013" s="107" t="s">
        <v>1</v>
      </c>
      <c r="K3013" s="108">
        <v>5014.7910000000102</v>
      </c>
    </row>
    <row r="3014" spans="5:11" x14ac:dyDescent="0.25">
      <c r="E3014" s="109">
        <v>2010</v>
      </c>
      <c r="F3014" s="109" t="s">
        <v>218</v>
      </c>
      <c r="G3014" s="109" t="s">
        <v>28</v>
      </c>
      <c r="H3014" s="109" t="s">
        <v>544</v>
      </c>
      <c r="I3014" s="109" t="s">
        <v>9</v>
      </c>
      <c r="J3014" s="109" t="s">
        <v>725</v>
      </c>
      <c r="K3014" s="110">
        <v>29320.685000000001</v>
      </c>
    </row>
    <row r="3015" spans="5:11" x14ac:dyDescent="0.25">
      <c r="E3015" s="107">
        <v>2010</v>
      </c>
      <c r="F3015" s="107" t="s">
        <v>236</v>
      </c>
      <c r="G3015" s="107" t="s">
        <v>36</v>
      </c>
      <c r="H3015" s="107" t="s">
        <v>542</v>
      </c>
      <c r="I3015" s="107" t="s">
        <v>26</v>
      </c>
      <c r="J3015" s="107" t="s">
        <v>1</v>
      </c>
      <c r="K3015" s="108">
        <v>1253.7570000000001</v>
      </c>
    </row>
    <row r="3016" spans="5:11" x14ac:dyDescent="0.25">
      <c r="E3016" s="109">
        <v>2010</v>
      </c>
      <c r="F3016" s="109" t="s">
        <v>231</v>
      </c>
      <c r="G3016" s="109" t="s">
        <v>232</v>
      </c>
      <c r="H3016" s="109" t="s">
        <v>540</v>
      </c>
      <c r="I3016" s="109" t="s">
        <v>24</v>
      </c>
      <c r="J3016" s="109" t="s">
        <v>1</v>
      </c>
      <c r="K3016" s="110">
        <v>1018.643</v>
      </c>
    </row>
    <row r="3017" spans="5:11" x14ac:dyDescent="0.25">
      <c r="E3017" s="107">
        <v>2010</v>
      </c>
      <c r="F3017" s="107" t="s">
        <v>238</v>
      </c>
      <c r="G3017" s="107" t="s">
        <v>239</v>
      </c>
      <c r="H3017" s="107" t="s">
        <v>540</v>
      </c>
      <c r="I3017" s="107" t="s">
        <v>33</v>
      </c>
      <c r="J3017" s="107" t="s">
        <v>725</v>
      </c>
      <c r="K3017" s="108">
        <v>2713.2330000000002</v>
      </c>
    </row>
    <row r="3018" spans="5:11" x14ac:dyDescent="0.25">
      <c r="E3018" s="109">
        <v>2010</v>
      </c>
      <c r="F3018" s="109" t="s">
        <v>234</v>
      </c>
      <c r="G3018" s="109" t="s">
        <v>35</v>
      </c>
      <c r="H3018" s="109" t="s">
        <v>540</v>
      </c>
      <c r="I3018" s="109" t="s">
        <v>27</v>
      </c>
      <c r="J3018" s="109" t="s">
        <v>554</v>
      </c>
      <c r="K3018" s="110">
        <v>1720.0129999999999</v>
      </c>
    </row>
    <row r="3019" spans="5:11" x14ac:dyDescent="0.25">
      <c r="E3019" s="107">
        <v>2010</v>
      </c>
      <c r="F3019" s="107" t="s">
        <v>243</v>
      </c>
      <c r="G3019" s="107" t="s">
        <v>926</v>
      </c>
      <c r="H3019" s="107" t="s">
        <v>12</v>
      </c>
      <c r="I3019" s="107" t="s">
        <v>12</v>
      </c>
      <c r="J3019" s="107" t="s">
        <v>1</v>
      </c>
      <c r="K3019" s="108">
        <v>784.36199999999997</v>
      </c>
    </row>
    <row r="3020" spans="5:11" x14ac:dyDescent="0.25">
      <c r="E3020" s="109">
        <v>2010</v>
      </c>
      <c r="F3020" s="109" t="s">
        <v>266</v>
      </c>
      <c r="G3020" s="109" t="s">
        <v>49</v>
      </c>
      <c r="H3020" s="109" t="s">
        <v>544</v>
      </c>
      <c r="I3020" s="109" t="s">
        <v>9</v>
      </c>
      <c r="J3020" s="109" t="s">
        <v>1</v>
      </c>
      <c r="K3020" s="110">
        <v>3059.5210000000002</v>
      </c>
    </row>
    <row r="3021" spans="5:11" x14ac:dyDescent="0.25">
      <c r="E3021" s="107">
        <v>2010</v>
      </c>
      <c r="F3021" s="107" t="s">
        <v>245</v>
      </c>
      <c r="G3021" s="107" t="s">
        <v>39</v>
      </c>
      <c r="H3021" s="107" t="s">
        <v>12</v>
      </c>
      <c r="I3021" s="107" t="s">
        <v>12</v>
      </c>
      <c r="J3021" s="107" t="s">
        <v>554</v>
      </c>
      <c r="K3021" s="108">
        <v>2419.2260000000001</v>
      </c>
    </row>
    <row r="3022" spans="5:11" x14ac:dyDescent="0.25">
      <c r="E3022" s="109">
        <v>2010</v>
      </c>
      <c r="F3022" s="109" t="s">
        <v>247</v>
      </c>
      <c r="G3022" s="109" t="s">
        <v>40</v>
      </c>
      <c r="H3022" s="109" t="s">
        <v>540</v>
      </c>
      <c r="I3022" s="109" t="s">
        <v>27</v>
      </c>
      <c r="J3022" s="109" t="s">
        <v>725</v>
      </c>
      <c r="K3022" s="110">
        <v>8303.4729999999909</v>
      </c>
    </row>
    <row r="3023" spans="5:11" x14ac:dyDescent="0.25">
      <c r="E3023" s="107">
        <v>2010</v>
      </c>
      <c r="F3023" s="107" t="s">
        <v>252</v>
      </c>
      <c r="G3023" s="107" t="s">
        <v>41</v>
      </c>
      <c r="H3023" s="107" t="s">
        <v>540</v>
      </c>
      <c r="I3023" s="107" t="s">
        <v>21</v>
      </c>
      <c r="J3023" s="107" t="s">
        <v>1</v>
      </c>
      <c r="K3023" s="108">
        <v>8265.1539999999404</v>
      </c>
    </row>
    <row r="3024" spans="5:11" x14ac:dyDescent="0.25">
      <c r="E3024" s="109">
        <v>2010</v>
      </c>
      <c r="F3024" s="109" t="s">
        <v>270</v>
      </c>
      <c r="G3024" s="109" t="s">
        <v>51</v>
      </c>
      <c r="H3024" s="109" t="s">
        <v>540</v>
      </c>
      <c r="I3024" s="109" t="s">
        <v>30</v>
      </c>
      <c r="J3024" s="109" t="s">
        <v>554</v>
      </c>
      <c r="K3024" s="110">
        <v>1722.729</v>
      </c>
    </row>
    <row r="3025" spans="5:11" x14ac:dyDescent="0.25">
      <c r="E3025" s="107">
        <v>2010</v>
      </c>
      <c r="F3025" s="107" t="s">
        <v>276</v>
      </c>
      <c r="G3025" s="107" t="s">
        <v>54</v>
      </c>
      <c r="H3025" s="107" t="s">
        <v>540</v>
      </c>
      <c r="I3025" s="107" t="s">
        <v>47</v>
      </c>
      <c r="J3025" s="107" t="s">
        <v>1</v>
      </c>
      <c r="K3025" s="108">
        <v>1351.9870000000001</v>
      </c>
    </row>
    <row r="3026" spans="5:11" x14ac:dyDescent="0.25">
      <c r="E3026" s="109">
        <v>2010</v>
      </c>
      <c r="F3026" s="109" t="s">
        <v>274</v>
      </c>
      <c r="G3026" s="109" t="s">
        <v>53</v>
      </c>
      <c r="H3026" s="109" t="s">
        <v>542</v>
      </c>
      <c r="I3026" s="109" t="s">
        <v>16</v>
      </c>
      <c r="J3026" s="109" t="s">
        <v>725</v>
      </c>
      <c r="K3026" s="110">
        <v>278</v>
      </c>
    </row>
    <row r="3027" spans="5:11" x14ac:dyDescent="0.25">
      <c r="E3027" s="107">
        <v>2010</v>
      </c>
      <c r="F3027" s="107" t="s">
        <v>293</v>
      </c>
      <c r="G3027" s="107" t="s">
        <v>58</v>
      </c>
      <c r="H3027" s="107" t="s">
        <v>544</v>
      </c>
      <c r="I3027" s="107" t="s">
        <v>9</v>
      </c>
      <c r="J3027" s="107" t="s">
        <v>1</v>
      </c>
      <c r="K3027" s="108">
        <v>1020.441</v>
      </c>
    </row>
    <row r="3028" spans="5:11" x14ac:dyDescent="0.25">
      <c r="E3028" s="109">
        <v>2010</v>
      </c>
      <c r="F3028" s="109" t="s">
        <v>293</v>
      </c>
      <c r="G3028" s="109" t="s">
        <v>58</v>
      </c>
      <c r="H3028" s="109" t="s">
        <v>544</v>
      </c>
      <c r="I3028" s="109" t="s">
        <v>9</v>
      </c>
      <c r="J3028" s="109" t="s">
        <v>1</v>
      </c>
      <c r="K3028" s="110">
        <v>10250.01</v>
      </c>
    </row>
    <row r="3029" spans="5:11" x14ac:dyDescent="0.25">
      <c r="E3029" s="107">
        <v>2010</v>
      </c>
      <c r="F3029" s="107" t="s">
        <v>293</v>
      </c>
      <c r="G3029" s="107" t="s">
        <v>58</v>
      </c>
      <c r="H3029" s="107" t="s">
        <v>544</v>
      </c>
      <c r="I3029" s="107" t="s">
        <v>9</v>
      </c>
      <c r="J3029" s="107" t="s">
        <v>725</v>
      </c>
      <c r="K3029" s="108">
        <v>10250.01</v>
      </c>
    </row>
    <row r="3030" spans="5:11" x14ac:dyDescent="0.25">
      <c r="E3030" s="109">
        <v>2010</v>
      </c>
      <c r="F3030" s="109" t="s">
        <v>297</v>
      </c>
      <c r="G3030" s="109" t="s">
        <v>61</v>
      </c>
      <c r="H3030" s="109" t="s">
        <v>542</v>
      </c>
      <c r="I3030" s="109" t="s">
        <v>16</v>
      </c>
      <c r="J3030" s="109" t="s">
        <v>725</v>
      </c>
      <c r="K3030" s="110">
        <v>141</v>
      </c>
    </row>
    <row r="3031" spans="5:11" x14ac:dyDescent="0.25">
      <c r="E3031" s="107">
        <v>2010</v>
      </c>
      <c r="F3031" s="107" t="s">
        <v>304</v>
      </c>
      <c r="G3031" s="107" t="s">
        <v>63</v>
      </c>
      <c r="H3031" s="107" t="s">
        <v>12</v>
      </c>
      <c r="I3031" s="107" t="s">
        <v>12</v>
      </c>
      <c r="J3031" s="107" t="s">
        <v>554</v>
      </c>
      <c r="K3031" s="108">
        <v>1336.616</v>
      </c>
    </row>
    <row r="3032" spans="5:11" x14ac:dyDescent="0.25">
      <c r="E3032" s="109">
        <v>2011</v>
      </c>
      <c r="F3032" s="109" t="s">
        <v>283</v>
      </c>
      <c r="G3032" s="109" t="s">
        <v>284</v>
      </c>
      <c r="H3032" s="109" t="s">
        <v>540</v>
      </c>
      <c r="I3032" s="109" t="s">
        <v>33</v>
      </c>
      <c r="J3032" s="109" t="s">
        <v>1</v>
      </c>
      <c r="K3032" s="110">
        <v>205.09899999999999</v>
      </c>
    </row>
    <row r="3033" spans="5:11" x14ac:dyDescent="0.25">
      <c r="E3033" s="107">
        <v>2011</v>
      </c>
      <c r="F3033" s="107" t="s">
        <v>209</v>
      </c>
      <c r="G3033" s="107" t="s">
        <v>22</v>
      </c>
      <c r="H3033" s="107" t="s">
        <v>544</v>
      </c>
      <c r="I3033" s="107" t="s">
        <v>9</v>
      </c>
      <c r="J3033" s="107" t="s">
        <v>554</v>
      </c>
      <c r="K3033" s="108">
        <v>720.827</v>
      </c>
    </row>
    <row r="3034" spans="5:11" x14ac:dyDescent="0.25">
      <c r="E3034" s="109">
        <v>2011</v>
      </c>
      <c r="F3034" s="109" t="s">
        <v>209</v>
      </c>
      <c r="G3034" s="109" t="s">
        <v>22</v>
      </c>
      <c r="H3034" s="109" t="s">
        <v>544</v>
      </c>
      <c r="I3034" s="109" t="s">
        <v>9</v>
      </c>
      <c r="J3034" s="109" t="s">
        <v>725</v>
      </c>
      <c r="K3034" s="110">
        <v>207.83500000000001</v>
      </c>
    </row>
    <row r="3035" spans="5:11" x14ac:dyDescent="0.25">
      <c r="E3035" s="107">
        <v>2011</v>
      </c>
      <c r="F3035" s="107" t="s">
        <v>213</v>
      </c>
      <c r="G3035" s="107" t="s">
        <v>25</v>
      </c>
      <c r="H3035" s="107" t="s">
        <v>542</v>
      </c>
      <c r="I3035" s="107" t="s">
        <v>26</v>
      </c>
      <c r="J3035" s="107" t="s">
        <v>1</v>
      </c>
      <c r="K3035" s="108">
        <v>211.482</v>
      </c>
    </row>
    <row r="3036" spans="5:11" x14ac:dyDescent="0.25">
      <c r="E3036" s="109">
        <v>2011</v>
      </c>
      <c r="F3036" s="109" t="s">
        <v>218</v>
      </c>
      <c r="G3036" s="109" t="s">
        <v>28</v>
      </c>
      <c r="H3036" s="109" t="s">
        <v>544</v>
      </c>
      <c r="I3036" s="109" t="s">
        <v>9</v>
      </c>
      <c r="J3036" s="109" t="s">
        <v>554</v>
      </c>
      <c r="K3036" s="110">
        <v>4307.1719999999896</v>
      </c>
    </row>
    <row r="3037" spans="5:11" x14ac:dyDescent="0.25">
      <c r="E3037" s="107">
        <v>2011</v>
      </c>
      <c r="F3037" s="107" t="s">
        <v>220</v>
      </c>
      <c r="G3037" s="107" t="s">
        <v>29</v>
      </c>
      <c r="H3037" s="107" t="s">
        <v>540</v>
      </c>
      <c r="I3037" s="107" t="s">
        <v>30</v>
      </c>
      <c r="J3037" s="107" t="s">
        <v>554</v>
      </c>
      <c r="K3037" s="108">
        <v>35.411000000000001</v>
      </c>
    </row>
    <row r="3038" spans="5:11" x14ac:dyDescent="0.25">
      <c r="E3038" s="109">
        <v>2011</v>
      </c>
      <c r="F3038" s="109" t="s">
        <v>226</v>
      </c>
      <c r="G3038" s="109" t="s">
        <v>34</v>
      </c>
      <c r="H3038" s="109" t="s">
        <v>540</v>
      </c>
      <c r="I3038" s="109" t="s">
        <v>925</v>
      </c>
      <c r="J3038" s="109" t="s">
        <v>1</v>
      </c>
      <c r="K3038" s="110">
        <v>626.17399999999998</v>
      </c>
    </row>
    <row r="3039" spans="5:11" x14ac:dyDescent="0.25">
      <c r="E3039" s="107">
        <v>2011</v>
      </c>
      <c r="F3039" s="107" t="s">
        <v>231</v>
      </c>
      <c r="G3039" s="107" t="s">
        <v>232</v>
      </c>
      <c r="H3039" s="107" t="s">
        <v>540</v>
      </c>
      <c r="I3039" s="107" t="s">
        <v>24</v>
      </c>
      <c r="J3039" s="107" t="s">
        <v>1</v>
      </c>
      <c r="K3039" s="108">
        <v>1095</v>
      </c>
    </row>
    <row r="3040" spans="5:11" x14ac:dyDescent="0.25">
      <c r="E3040" s="109">
        <v>2011</v>
      </c>
      <c r="F3040" s="109" t="s">
        <v>231</v>
      </c>
      <c r="G3040" s="109" t="s">
        <v>232</v>
      </c>
      <c r="H3040" s="109" t="s">
        <v>540</v>
      </c>
      <c r="I3040" s="109" t="s">
        <v>24</v>
      </c>
      <c r="J3040" s="109" t="s">
        <v>1</v>
      </c>
      <c r="K3040" s="110">
        <v>1995.4839999999999</v>
      </c>
    </row>
    <row r="3041" spans="5:11" x14ac:dyDescent="0.25">
      <c r="E3041" s="107">
        <v>2011</v>
      </c>
      <c r="F3041" s="107" t="s">
        <v>231</v>
      </c>
      <c r="G3041" s="107" t="s">
        <v>232</v>
      </c>
      <c r="H3041" s="107" t="s">
        <v>540</v>
      </c>
      <c r="I3041" s="107" t="s">
        <v>24</v>
      </c>
      <c r="J3041" s="107" t="s">
        <v>725</v>
      </c>
      <c r="K3041" s="108">
        <v>1095</v>
      </c>
    </row>
    <row r="3042" spans="5:11" x14ac:dyDescent="0.25">
      <c r="E3042" s="109">
        <v>2011</v>
      </c>
      <c r="F3042" s="109" t="s">
        <v>238</v>
      </c>
      <c r="G3042" s="109" t="s">
        <v>239</v>
      </c>
      <c r="H3042" s="109" t="s">
        <v>540</v>
      </c>
      <c r="I3042" s="109" t="s">
        <v>33</v>
      </c>
      <c r="J3042" s="109" t="s">
        <v>725</v>
      </c>
      <c r="K3042" s="110">
        <v>2502.2370000000001</v>
      </c>
    </row>
    <row r="3043" spans="5:11" x14ac:dyDescent="0.25">
      <c r="E3043" s="107">
        <v>2011</v>
      </c>
      <c r="F3043" s="107" t="s">
        <v>234</v>
      </c>
      <c r="G3043" s="107" t="s">
        <v>35</v>
      </c>
      <c r="H3043" s="107" t="s">
        <v>540</v>
      </c>
      <c r="I3043" s="107" t="s">
        <v>27</v>
      </c>
      <c r="J3043" s="107" t="s">
        <v>1</v>
      </c>
      <c r="K3043" s="108">
        <v>2139.0439999999999</v>
      </c>
    </row>
    <row r="3044" spans="5:11" x14ac:dyDescent="0.25">
      <c r="E3044" s="109">
        <v>2011</v>
      </c>
      <c r="F3044" s="109" t="s">
        <v>241</v>
      </c>
      <c r="G3044" s="109" t="s">
        <v>37</v>
      </c>
      <c r="H3044" s="109" t="s">
        <v>540</v>
      </c>
      <c r="I3044" s="109" t="s">
        <v>24</v>
      </c>
      <c r="J3044" s="109" t="s">
        <v>1</v>
      </c>
      <c r="K3044" s="110">
        <v>1434.1020000000001</v>
      </c>
    </row>
    <row r="3045" spans="5:11" x14ac:dyDescent="0.25">
      <c r="E3045" s="107">
        <v>2011</v>
      </c>
      <c r="F3045" s="107" t="s">
        <v>243</v>
      </c>
      <c r="G3045" s="107" t="s">
        <v>38</v>
      </c>
      <c r="H3045" s="107" t="s">
        <v>12</v>
      </c>
      <c r="I3045" s="107" t="s">
        <v>12</v>
      </c>
      <c r="J3045" s="107" t="s">
        <v>1</v>
      </c>
      <c r="K3045" s="108">
        <v>614.87699999999995</v>
      </c>
    </row>
    <row r="3046" spans="5:11" x14ac:dyDescent="0.25">
      <c r="E3046" s="109">
        <v>2011</v>
      </c>
      <c r="F3046" s="109" t="s">
        <v>266</v>
      </c>
      <c r="G3046" s="109" t="s">
        <v>49</v>
      </c>
      <c r="H3046" s="109" t="s">
        <v>544</v>
      </c>
      <c r="I3046" s="109" t="s">
        <v>9</v>
      </c>
      <c r="J3046" s="109" t="s">
        <v>1</v>
      </c>
      <c r="K3046" s="110">
        <v>2157.91</v>
      </c>
    </row>
    <row r="3047" spans="5:11" x14ac:dyDescent="0.25">
      <c r="E3047" s="107">
        <v>2011</v>
      </c>
      <c r="F3047" s="107" t="s">
        <v>252</v>
      </c>
      <c r="G3047" s="107" t="s">
        <v>41</v>
      </c>
      <c r="H3047" s="107" t="s">
        <v>540</v>
      </c>
      <c r="I3047" s="107" t="s">
        <v>21</v>
      </c>
      <c r="J3047" s="107" t="s">
        <v>1</v>
      </c>
      <c r="K3047" s="108">
        <v>7988.0480000000298</v>
      </c>
    </row>
    <row r="3048" spans="5:11" x14ac:dyDescent="0.25">
      <c r="E3048" s="109">
        <v>2011</v>
      </c>
      <c r="F3048" s="109" t="s">
        <v>258</v>
      </c>
      <c r="G3048" s="109" t="s">
        <v>44</v>
      </c>
      <c r="H3048" s="109" t="s">
        <v>540</v>
      </c>
      <c r="I3048" s="109" t="s">
        <v>21</v>
      </c>
      <c r="J3048" s="109" t="s">
        <v>1</v>
      </c>
      <c r="K3048" s="110">
        <v>2172.98200000003</v>
      </c>
    </row>
    <row r="3049" spans="5:11" x14ac:dyDescent="0.25">
      <c r="E3049" s="107">
        <v>2011</v>
      </c>
      <c r="F3049" s="107" t="s">
        <v>260</v>
      </c>
      <c r="G3049" s="107" t="s">
        <v>45</v>
      </c>
      <c r="H3049" s="107" t="s">
        <v>542</v>
      </c>
      <c r="I3049" s="107" t="s">
        <v>26</v>
      </c>
      <c r="J3049" s="107" t="s">
        <v>725</v>
      </c>
      <c r="K3049" s="108">
        <v>16470.047999999999</v>
      </c>
    </row>
    <row r="3050" spans="5:11" x14ac:dyDescent="0.25">
      <c r="E3050" s="109">
        <v>2011</v>
      </c>
      <c r="F3050" s="109" t="s">
        <v>256</v>
      </c>
      <c r="G3050" s="109" t="s">
        <v>43</v>
      </c>
      <c r="H3050" s="109" t="s">
        <v>540</v>
      </c>
      <c r="I3050" s="109" t="s">
        <v>27</v>
      </c>
      <c r="J3050" s="109" t="s">
        <v>1</v>
      </c>
      <c r="K3050" s="110">
        <v>3150.683</v>
      </c>
    </row>
    <row r="3051" spans="5:11" x14ac:dyDescent="0.25">
      <c r="E3051" s="107">
        <v>2011</v>
      </c>
      <c r="F3051" s="107" t="s">
        <v>264</v>
      </c>
      <c r="G3051" s="107" t="s">
        <v>48</v>
      </c>
      <c r="H3051" s="107" t="s">
        <v>542</v>
      </c>
      <c r="I3051" s="107" t="s">
        <v>16</v>
      </c>
      <c r="J3051" s="107" t="s">
        <v>1</v>
      </c>
      <c r="K3051" s="108">
        <v>1563.383</v>
      </c>
    </row>
    <row r="3052" spans="5:11" x14ac:dyDescent="0.25">
      <c r="E3052" s="109">
        <v>2011</v>
      </c>
      <c r="F3052" s="109" t="s">
        <v>268</v>
      </c>
      <c r="G3052" s="109" t="s">
        <v>50</v>
      </c>
      <c r="H3052" s="109" t="s">
        <v>544</v>
      </c>
      <c r="I3052" s="109" t="s">
        <v>9</v>
      </c>
      <c r="J3052" s="109" t="s">
        <v>554</v>
      </c>
      <c r="K3052" s="110">
        <v>540.63199999999995</v>
      </c>
    </row>
    <row r="3053" spans="5:11" x14ac:dyDescent="0.25">
      <c r="E3053" s="107">
        <v>2011</v>
      </c>
      <c r="F3053" s="107" t="s">
        <v>276</v>
      </c>
      <c r="G3053" s="107" t="s">
        <v>54</v>
      </c>
      <c r="H3053" s="107" t="s">
        <v>540</v>
      </c>
      <c r="I3053" s="107" t="s">
        <v>47</v>
      </c>
      <c r="J3053" s="107" t="s">
        <v>725</v>
      </c>
      <c r="K3053" s="108">
        <v>1353.17</v>
      </c>
    </row>
    <row r="3054" spans="5:11" x14ac:dyDescent="0.25">
      <c r="E3054" s="109">
        <v>2011</v>
      </c>
      <c r="F3054" s="109" t="s">
        <v>293</v>
      </c>
      <c r="G3054" s="109" t="s">
        <v>58</v>
      </c>
      <c r="H3054" s="109" t="s">
        <v>544</v>
      </c>
      <c r="I3054" s="109" t="s">
        <v>9</v>
      </c>
      <c r="J3054" s="109" t="s">
        <v>1</v>
      </c>
      <c r="K3054" s="110">
        <v>9405.3889999999992</v>
      </c>
    </row>
    <row r="3055" spans="5:11" x14ac:dyDescent="0.25">
      <c r="E3055" s="107">
        <v>2011</v>
      </c>
      <c r="F3055" s="107" t="s">
        <v>295</v>
      </c>
      <c r="G3055" s="107" t="s">
        <v>59</v>
      </c>
      <c r="H3055" s="107" t="s">
        <v>540</v>
      </c>
      <c r="I3055" s="107" t="s">
        <v>60</v>
      </c>
      <c r="J3055" s="107" t="s">
        <v>725</v>
      </c>
      <c r="K3055" s="108">
        <v>219.77</v>
      </c>
    </row>
    <row r="3056" spans="5:11" x14ac:dyDescent="0.25">
      <c r="E3056" s="109">
        <v>2011</v>
      </c>
      <c r="F3056" s="109" t="s">
        <v>302</v>
      </c>
      <c r="G3056" s="109" t="s">
        <v>62</v>
      </c>
      <c r="H3056" s="109" t="s">
        <v>540</v>
      </c>
      <c r="I3056" s="109" t="s">
        <v>60</v>
      </c>
      <c r="J3056" s="109" t="s">
        <v>1</v>
      </c>
      <c r="K3056" s="110">
        <v>1363.357</v>
      </c>
    </row>
    <row r="3057" spans="5:11" x14ac:dyDescent="0.25">
      <c r="E3057" s="107">
        <v>2011</v>
      </c>
      <c r="F3057" s="107" t="s">
        <v>302</v>
      </c>
      <c r="G3057" s="107" t="s">
        <v>62</v>
      </c>
      <c r="H3057" s="107" t="s">
        <v>540</v>
      </c>
      <c r="I3057" s="107" t="s">
        <v>60</v>
      </c>
      <c r="J3057" s="107" t="s">
        <v>1</v>
      </c>
      <c r="K3057" s="108">
        <v>3968.4569999999999</v>
      </c>
    </row>
    <row r="3058" spans="5:11" x14ac:dyDescent="0.25">
      <c r="E3058" s="109">
        <v>2011</v>
      </c>
      <c r="F3058" s="109" t="s">
        <v>304</v>
      </c>
      <c r="G3058" s="109" t="s">
        <v>63</v>
      </c>
      <c r="H3058" s="109" t="s">
        <v>12</v>
      </c>
      <c r="I3058" s="109" t="s">
        <v>12</v>
      </c>
      <c r="J3058" s="109" t="s">
        <v>725</v>
      </c>
      <c r="K3058" s="110">
        <v>1079.146</v>
      </c>
    </row>
    <row r="3059" spans="5:11" x14ac:dyDescent="0.25">
      <c r="E3059" s="107">
        <v>2012</v>
      </c>
      <c r="F3059" s="107" t="s">
        <v>280</v>
      </c>
      <c r="G3059" s="107" t="s">
        <v>281</v>
      </c>
      <c r="H3059" s="107" t="s">
        <v>540</v>
      </c>
      <c r="I3059" s="107" t="s">
        <v>33</v>
      </c>
      <c r="J3059" s="107" t="s">
        <v>1</v>
      </c>
      <c r="K3059" s="108">
        <v>1001.126</v>
      </c>
    </row>
    <row r="3060" spans="5:11" x14ac:dyDescent="0.25">
      <c r="E3060" s="109">
        <v>2012</v>
      </c>
      <c r="F3060" s="109" t="s">
        <v>192</v>
      </c>
      <c r="G3060" s="109" t="s">
        <v>14</v>
      </c>
      <c r="H3060" s="109" t="s">
        <v>540</v>
      </c>
      <c r="I3060" s="109" t="s">
        <v>925</v>
      </c>
      <c r="J3060" s="109" t="s">
        <v>1</v>
      </c>
      <c r="K3060" s="110">
        <v>173.191</v>
      </c>
    </row>
    <row r="3061" spans="5:11" x14ac:dyDescent="0.25">
      <c r="E3061" s="107">
        <v>2012</v>
      </c>
      <c r="F3061" s="107" t="s">
        <v>192</v>
      </c>
      <c r="G3061" s="107" t="s">
        <v>14</v>
      </c>
      <c r="H3061" s="107" t="s">
        <v>540</v>
      </c>
      <c r="I3061" s="107" t="s">
        <v>925</v>
      </c>
      <c r="J3061" s="107" t="s">
        <v>554</v>
      </c>
      <c r="K3061" s="108">
        <v>655.83799999999997</v>
      </c>
    </row>
    <row r="3062" spans="5:11" x14ac:dyDescent="0.25">
      <c r="E3062" s="109">
        <v>2012</v>
      </c>
      <c r="F3062" s="109" t="s">
        <v>197</v>
      </c>
      <c r="G3062" s="109" t="s">
        <v>198</v>
      </c>
      <c r="H3062" s="109" t="s">
        <v>544</v>
      </c>
      <c r="I3062" s="109" t="s">
        <v>17</v>
      </c>
      <c r="J3062" s="109" t="s">
        <v>554</v>
      </c>
      <c r="K3062" s="110">
        <v>1245.7429999999999</v>
      </c>
    </row>
    <row r="3063" spans="5:11" x14ac:dyDescent="0.25">
      <c r="E3063" s="107">
        <v>2012</v>
      </c>
      <c r="F3063" s="107" t="s">
        <v>202</v>
      </c>
      <c r="G3063" s="107" t="s">
        <v>19</v>
      </c>
      <c r="H3063" s="107" t="s">
        <v>544</v>
      </c>
      <c r="I3063" s="107" t="s">
        <v>17</v>
      </c>
      <c r="J3063" s="107" t="s">
        <v>1</v>
      </c>
      <c r="K3063" s="108">
        <v>3394.4140000000002</v>
      </c>
    </row>
    <row r="3064" spans="5:11" x14ac:dyDescent="0.25">
      <c r="E3064" s="109">
        <v>2012</v>
      </c>
      <c r="F3064" s="109" t="s">
        <v>209</v>
      </c>
      <c r="G3064" s="109" t="s">
        <v>22</v>
      </c>
      <c r="H3064" s="109" t="s">
        <v>544</v>
      </c>
      <c r="I3064" s="109" t="s">
        <v>9</v>
      </c>
      <c r="J3064" s="109" t="s">
        <v>1</v>
      </c>
      <c r="K3064" s="110">
        <v>175.93199999999999</v>
      </c>
    </row>
    <row r="3065" spans="5:11" x14ac:dyDescent="0.25">
      <c r="E3065" s="107">
        <v>2012</v>
      </c>
      <c r="F3065" s="107" t="s">
        <v>213</v>
      </c>
      <c r="G3065" s="107" t="s">
        <v>25</v>
      </c>
      <c r="H3065" s="107" t="s">
        <v>542</v>
      </c>
      <c r="I3065" s="107" t="s">
        <v>26</v>
      </c>
      <c r="J3065" s="107" t="s">
        <v>1</v>
      </c>
      <c r="K3065" s="108">
        <v>217.166</v>
      </c>
    </row>
    <row r="3066" spans="5:11" x14ac:dyDescent="0.25">
      <c r="E3066" s="109">
        <v>2012</v>
      </c>
      <c r="F3066" s="109" t="s">
        <v>218</v>
      </c>
      <c r="G3066" s="109" t="s">
        <v>28</v>
      </c>
      <c r="H3066" s="109" t="s">
        <v>544</v>
      </c>
      <c r="I3066" s="109" t="s">
        <v>9</v>
      </c>
      <c r="J3066" s="109" t="s">
        <v>1</v>
      </c>
      <c r="K3066" s="110">
        <v>4442.03</v>
      </c>
    </row>
    <row r="3067" spans="5:11" x14ac:dyDescent="0.25">
      <c r="E3067" s="107">
        <v>2012</v>
      </c>
      <c r="F3067" s="107" t="s">
        <v>218</v>
      </c>
      <c r="G3067" s="107" t="s">
        <v>28</v>
      </c>
      <c r="H3067" s="107" t="s">
        <v>544</v>
      </c>
      <c r="I3067" s="107" t="s">
        <v>9</v>
      </c>
      <c r="J3067" s="107" t="s">
        <v>1</v>
      </c>
      <c r="K3067" s="108">
        <v>20890.362000000001</v>
      </c>
    </row>
    <row r="3068" spans="5:11" x14ac:dyDescent="0.25">
      <c r="E3068" s="109">
        <v>2012</v>
      </c>
      <c r="F3068" s="109" t="s">
        <v>218</v>
      </c>
      <c r="G3068" s="109" t="s">
        <v>28</v>
      </c>
      <c r="H3068" s="109" t="s">
        <v>544</v>
      </c>
      <c r="I3068" s="109" t="s">
        <v>9</v>
      </c>
      <c r="J3068" s="109" t="s">
        <v>725</v>
      </c>
      <c r="K3068" s="110">
        <v>20890.362000000001</v>
      </c>
    </row>
    <row r="3069" spans="5:11" x14ac:dyDescent="0.25">
      <c r="E3069" s="107">
        <v>2012</v>
      </c>
      <c r="F3069" s="107" t="s">
        <v>220</v>
      </c>
      <c r="G3069" s="107" t="s">
        <v>29</v>
      </c>
      <c r="H3069" s="107" t="s">
        <v>540</v>
      </c>
      <c r="I3069" s="107" t="s">
        <v>30</v>
      </c>
      <c r="J3069" s="107" t="s">
        <v>1</v>
      </c>
      <c r="K3069" s="108">
        <v>616.51099999999997</v>
      </c>
    </row>
    <row r="3070" spans="5:11" x14ac:dyDescent="0.25">
      <c r="E3070" s="109">
        <v>2012</v>
      </c>
      <c r="F3070" s="109" t="s">
        <v>241</v>
      </c>
      <c r="G3070" s="109" t="s">
        <v>37</v>
      </c>
      <c r="H3070" s="109" t="s">
        <v>540</v>
      </c>
      <c r="I3070" s="109" t="s">
        <v>24</v>
      </c>
      <c r="J3070" s="109" t="s">
        <v>1</v>
      </c>
      <c r="K3070" s="110">
        <v>864.82500000000005</v>
      </c>
    </row>
    <row r="3071" spans="5:11" x14ac:dyDescent="0.25">
      <c r="E3071" s="107">
        <v>2012</v>
      </c>
      <c r="F3071" s="107" t="s">
        <v>241</v>
      </c>
      <c r="G3071" s="107" t="s">
        <v>37</v>
      </c>
      <c r="H3071" s="107" t="s">
        <v>540</v>
      </c>
      <c r="I3071" s="107" t="s">
        <v>24</v>
      </c>
      <c r="J3071" s="107" t="s">
        <v>725</v>
      </c>
      <c r="K3071" s="108">
        <v>864.82500000000005</v>
      </c>
    </row>
    <row r="3072" spans="5:11" x14ac:dyDescent="0.25">
      <c r="E3072" s="109">
        <v>2012</v>
      </c>
      <c r="F3072" s="109" t="s">
        <v>245</v>
      </c>
      <c r="G3072" s="109" t="s">
        <v>39</v>
      </c>
      <c r="H3072" s="109" t="s">
        <v>12</v>
      </c>
      <c r="I3072" s="109" t="s">
        <v>12</v>
      </c>
      <c r="J3072" s="109" t="s">
        <v>1</v>
      </c>
      <c r="K3072" s="110">
        <v>1430.63</v>
      </c>
    </row>
    <row r="3073" spans="5:11" x14ac:dyDescent="0.25">
      <c r="E3073" s="107">
        <v>2012</v>
      </c>
      <c r="F3073" s="107" t="s">
        <v>245</v>
      </c>
      <c r="G3073" s="107" t="s">
        <v>39</v>
      </c>
      <c r="H3073" s="107" t="s">
        <v>12</v>
      </c>
      <c r="I3073" s="107" t="s">
        <v>12</v>
      </c>
      <c r="J3073" s="107" t="s">
        <v>554</v>
      </c>
      <c r="K3073" s="108">
        <v>1482.27</v>
      </c>
    </row>
    <row r="3074" spans="5:11" x14ac:dyDescent="0.25">
      <c r="E3074" s="109">
        <v>2012</v>
      </c>
      <c r="F3074" s="109" t="s">
        <v>245</v>
      </c>
      <c r="G3074" s="109" t="s">
        <v>39</v>
      </c>
      <c r="H3074" s="109" t="s">
        <v>12</v>
      </c>
      <c r="I3074" s="109" t="s">
        <v>12</v>
      </c>
      <c r="J3074" s="109" t="s">
        <v>725</v>
      </c>
      <c r="K3074" s="110">
        <v>1430.63</v>
      </c>
    </row>
    <row r="3075" spans="5:11" x14ac:dyDescent="0.25">
      <c r="E3075" s="107">
        <v>2012</v>
      </c>
      <c r="F3075" s="107" t="s">
        <v>254</v>
      </c>
      <c r="G3075" s="107" t="s">
        <v>42</v>
      </c>
      <c r="H3075" s="107" t="s">
        <v>12</v>
      </c>
      <c r="I3075" s="107" t="s">
        <v>12</v>
      </c>
      <c r="J3075" s="107" t="s">
        <v>1</v>
      </c>
      <c r="K3075" s="108">
        <v>96.165999999999997</v>
      </c>
    </row>
    <row r="3076" spans="5:11" x14ac:dyDescent="0.25">
      <c r="E3076" s="109">
        <v>2012</v>
      </c>
      <c r="F3076" s="109" t="s">
        <v>252</v>
      </c>
      <c r="G3076" s="109" t="s">
        <v>41</v>
      </c>
      <c r="H3076" s="109" t="s">
        <v>540</v>
      </c>
      <c r="I3076" s="109" t="s">
        <v>21</v>
      </c>
      <c r="J3076" s="109" t="s">
        <v>1</v>
      </c>
      <c r="K3076" s="110">
        <v>7395.0149999999903</v>
      </c>
    </row>
    <row r="3077" spans="5:11" x14ac:dyDescent="0.25">
      <c r="E3077" s="107">
        <v>2012</v>
      </c>
      <c r="F3077" s="107" t="s">
        <v>258</v>
      </c>
      <c r="G3077" s="107" t="s">
        <v>44</v>
      </c>
      <c r="H3077" s="107" t="s">
        <v>540</v>
      </c>
      <c r="I3077" s="107" t="s">
        <v>21</v>
      </c>
      <c r="J3077" s="107" t="s">
        <v>1</v>
      </c>
      <c r="K3077" s="108">
        <v>1716.6310000000001</v>
      </c>
    </row>
    <row r="3078" spans="5:11" x14ac:dyDescent="0.25">
      <c r="E3078" s="109">
        <v>2012</v>
      </c>
      <c r="F3078" s="109" t="s">
        <v>258</v>
      </c>
      <c r="G3078" s="109" t="s">
        <v>44</v>
      </c>
      <c r="H3078" s="109" t="s">
        <v>540</v>
      </c>
      <c r="I3078" s="109" t="s">
        <v>21</v>
      </c>
      <c r="J3078" s="109" t="s">
        <v>1</v>
      </c>
      <c r="K3078" s="110">
        <v>10932.806</v>
      </c>
    </row>
    <row r="3079" spans="5:11" x14ac:dyDescent="0.25">
      <c r="E3079" s="107">
        <v>2012</v>
      </c>
      <c r="F3079" s="107" t="s">
        <v>260</v>
      </c>
      <c r="G3079" s="107" t="s">
        <v>45</v>
      </c>
      <c r="H3079" s="107" t="s">
        <v>542</v>
      </c>
      <c r="I3079" s="107" t="s">
        <v>26</v>
      </c>
      <c r="J3079" s="107" t="s">
        <v>1</v>
      </c>
      <c r="K3079" s="108">
        <v>25448.359</v>
      </c>
    </row>
    <row r="3080" spans="5:11" x14ac:dyDescent="0.25">
      <c r="E3080" s="109">
        <v>2012</v>
      </c>
      <c r="F3080" s="109" t="s">
        <v>299</v>
      </c>
      <c r="G3080" s="109" t="s">
        <v>300</v>
      </c>
      <c r="H3080" s="109" t="s">
        <v>540</v>
      </c>
      <c r="I3080" s="109" t="s">
        <v>60</v>
      </c>
      <c r="J3080" s="109" t="s">
        <v>554</v>
      </c>
      <c r="K3080" s="110">
        <v>13603.777</v>
      </c>
    </row>
    <row r="3081" spans="5:11" x14ac:dyDescent="0.25">
      <c r="E3081" s="107">
        <v>2012</v>
      </c>
      <c r="F3081" s="107" t="s">
        <v>256</v>
      </c>
      <c r="G3081" s="107" t="s">
        <v>43</v>
      </c>
      <c r="H3081" s="107" t="s">
        <v>540</v>
      </c>
      <c r="I3081" s="107" t="s">
        <v>27</v>
      </c>
      <c r="J3081" s="107" t="s">
        <v>554</v>
      </c>
      <c r="K3081" s="108">
        <v>2485.6370000000002</v>
      </c>
    </row>
    <row r="3082" spans="5:11" x14ac:dyDescent="0.25">
      <c r="E3082" s="109">
        <v>2012</v>
      </c>
      <c r="F3082" s="109" t="s">
        <v>256</v>
      </c>
      <c r="G3082" s="109" t="s">
        <v>43</v>
      </c>
      <c r="H3082" s="109" t="s">
        <v>540</v>
      </c>
      <c r="I3082" s="109" t="s">
        <v>27</v>
      </c>
      <c r="J3082" s="109" t="s">
        <v>725</v>
      </c>
      <c r="K3082" s="110">
        <v>3952.78</v>
      </c>
    </row>
    <row r="3083" spans="5:11" x14ac:dyDescent="0.25">
      <c r="E3083" s="107">
        <v>2012</v>
      </c>
      <c r="F3083" s="107" t="s">
        <v>270</v>
      </c>
      <c r="G3083" s="107" t="s">
        <v>51</v>
      </c>
      <c r="H3083" s="107" t="s">
        <v>540</v>
      </c>
      <c r="I3083" s="107" t="s">
        <v>30</v>
      </c>
      <c r="J3083" s="107" t="s">
        <v>1</v>
      </c>
      <c r="K3083" s="108">
        <v>729.67200000000003</v>
      </c>
    </row>
    <row r="3084" spans="5:11" x14ac:dyDescent="0.25">
      <c r="E3084" s="109">
        <v>2012</v>
      </c>
      <c r="F3084" s="109" t="s">
        <v>270</v>
      </c>
      <c r="G3084" s="109" t="s">
        <v>51</v>
      </c>
      <c r="H3084" s="109" t="s">
        <v>540</v>
      </c>
      <c r="I3084" s="109" t="s">
        <v>30</v>
      </c>
      <c r="J3084" s="109" t="s">
        <v>554</v>
      </c>
      <c r="K3084" s="110">
        <v>1644.3530000000001</v>
      </c>
    </row>
    <row r="3085" spans="5:11" x14ac:dyDescent="0.25">
      <c r="E3085" s="107">
        <v>2012</v>
      </c>
      <c r="F3085" s="107" t="s">
        <v>288</v>
      </c>
      <c r="G3085" s="107" t="s">
        <v>57</v>
      </c>
      <c r="H3085" s="107" t="s">
        <v>540</v>
      </c>
      <c r="I3085" s="107" t="s">
        <v>47</v>
      </c>
      <c r="J3085" s="107" t="s">
        <v>725</v>
      </c>
      <c r="K3085" s="108">
        <v>15136.4629999997</v>
      </c>
    </row>
    <row r="3086" spans="5:11" x14ac:dyDescent="0.25">
      <c r="E3086" s="109">
        <v>2012</v>
      </c>
      <c r="F3086" s="109" t="s">
        <v>295</v>
      </c>
      <c r="G3086" s="109" t="s">
        <v>59</v>
      </c>
      <c r="H3086" s="109" t="s">
        <v>540</v>
      </c>
      <c r="I3086" s="109" t="s">
        <v>60</v>
      </c>
      <c r="J3086" s="109" t="s">
        <v>725</v>
      </c>
      <c r="K3086" s="110">
        <v>189.78200000000001</v>
      </c>
    </row>
    <row r="3087" spans="5:11" x14ac:dyDescent="0.25">
      <c r="E3087" s="107">
        <v>2012</v>
      </c>
      <c r="F3087" s="107" t="s">
        <v>297</v>
      </c>
      <c r="G3087" s="107" t="s">
        <v>61</v>
      </c>
      <c r="H3087" s="107" t="s">
        <v>542</v>
      </c>
      <c r="I3087" s="107" t="s">
        <v>16</v>
      </c>
      <c r="J3087" s="107" t="s">
        <v>554</v>
      </c>
      <c r="K3087" s="108">
        <v>393.38099999999997</v>
      </c>
    </row>
    <row r="3088" spans="5:11" x14ac:dyDescent="0.25">
      <c r="E3088" s="109">
        <v>2012</v>
      </c>
      <c r="F3088" s="109" t="s">
        <v>304</v>
      </c>
      <c r="G3088" s="109" t="s">
        <v>63</v>
      </c>
      <c r="H3088" s="109" t="s">
        <v>12</v>
      </c>
      <c r="I3088" s="109" t="s">
        <v>12</v>
      </c>
      <c r="J3088" s="109" t="s">
        <v>1</v>
      </c>
      <c r="K3088" s="110">
        <v>1086.5809999999999</v>
      </c>
    </row>
    <row r="3089" spans="5:11" x14ac:dyDescent="0.25">
      <c r="E3089" s="107">
        <v>2012</v>
      </c>
      <c r="F3089" s="107" t="s">
        <v>304</v>
      </c>
      <c r="G3089" s="107" t="s">
        <v>63</v>
      </c>
      <c r="H3089" s="107" t="s">
        <v>12</v>
      </c>
      <c r="I3089" s="107" t="s">
        <v>12</v>
      </c>
      <c r="J3089" s="107" t="s">
        <v>554</v>
      </c>
      <c r="K3089" s="108">
        <v>1342.6590000000001</v>
      </c>
    </row>
    <row r="3090" spans="5:11" x14ac:dyDescent="0.25">
      <c r="E3090" s="109">
        <v>2013</v>
      </c>
      <c r="F3090" s="109" t="s">
        <v>283</v>
      </c>
      <c r="G3090" s="109" t="s">
        <v>284</v>
      </c>
      <c r="H3090" s="109" t="s">
        <v>540</v>
      </c>
      <c r="I3090" s="109" t="s">
        <v>33</v>
      </c>
      <c r="J3090" s="109" t="s">
        <v>1</v>
      </c>
      <c r="K3090" s="110">
        <v>9570.8829999999998</v>
      </c>
    </row>
    <row r="3091" spans="5:11" x14ac:dyDescent="0.25">
      <c r="E3091" s="107">
        <v>2013</v>
      </c>
      <c r="F3091" s="107" t="s">
        <v>187</v>
      </c>
      <c r="G3091" s="107" t="s">
        <v>8</v>
      </c>
      <c r="H3091" s="107" t="s">
        <v>544</v>
      </c>
      <c r="I3091" s="107" t="s">
        <v>9</v>
      </c>
      <c r="J3091" s="107" t="s">
        <v>1</v>
      </c>
      <c r="K3091" s="108">
        <v>2054.6950000000002</v>
      </c>
    </row>
    <row r="3092" spans="5:11" x14ac:dyDescent="0.25">
      <c r="E3092" s="109">
        <v>2013</v>
      </c>
      <c r="F3092" s="109" t="s">
        <v>190</v>
      </c>
      <c r="G3092" s="109" t="s">
        <v>11</v>
      </c>
      <c r="H3092" s="109" t="s">
        <v>12</v>
      </c>
      <c r="I3092" s="109" t="s">
        <v>12</v>
      </c>
      <c r="J3092" s="109" t="s">
        <v>1</v>
      </c>
      <c r="K3092" s="110">
        <v>6296.1019999999999</v>
      </c>
    </row>
    <row r="3093" spans="5:11" x14ac:dyDescent="0.25">
      <c r="E3093" s="107">
        <v>2013</v>
      </c>
      <c r="F3093" s="107" t="s">
        <v>192</v>
      </c>
      <c r="G3093" s="107" t="s">
        <v>14</v>
      </c>
      <c r="H3093" s="107" t="s">
        <v>540</v>
      </c>
      <c r="I3093" s="107" t="s">
        <v>925</v>
      </c>
      <c r="J3093" s="107" t="s">
        <v>725</v>
      </c>
      <c r="K3093" s="108">
        <v>112.16500000000001</v>
      </c>
    </row>
    <row r="3094" spans="5:11" x14ac:dyDescent="0.25">
      <c r="E3094" s="109">
        <v>2013</v>
      </c>
      <c r="F3094" s="109" t="s">
        <v>202</v>
      </c>
      <c r="G3094" s="109" t="s">
        <v>19</v>
      </c>
      <c r="H3094" s="109" t="s">
        <v>544</v>
      </c>
      <c r="I3094" s="109" t="s">
        <v>17</v>
      </c>
      <c r="J3094" s="109" t="s">
        <v>725</v>
      </c>
      <c r="K3094" s="110">
        <v>2634.7649999999999</v>
      </c>
    </row>
    <row r="3095" spans="5:11" x14ac:dyDescent="0.25">
      <c r="E3095" s="107">
        <v>2013</v>
      </c>
      <c r="F3095" s="107" t="s">
        <v>218</v>
      </c>
      <c r="G3095" s="107" t="s">
        <v>28</v>
      </c>
      <c r="H3095" s="107" t="s">
        <v>544</v>
      </c>
      <c r="I3095" s="107" t="s">
        <v>9</v>
      </c>
      <c r="J3095" s="107" t="s">
        <v>725</v>
      </c>
      <c r="K3095" s="108">
        <v>22187.838</v>
      </c>
    </row>
    <row r="3096" spans="5:11" x14ac:dyDescent="0.25">
      <c r="E3096" s="109">
        <v>2013</v>
      </c>
      <c r="F3096" s="109" t="s">
        <v>220</v>
      </c>
      <c r="G3096" s="109" t="s">
        <v>29</v>
      </c>
      <c r="H3096" s="109" t="s">
        <v>540</v>
      </c>
      <c r="I3096" s="109" t="s">
        <v>30</v>
      </c>
      <c r="J3096" s="109" t="s">
        <v>725</v>
      </c>
      <c r="K3096" s="110">
        <v>649.59799999999996</v>
      </c>
    </row>
    <row r="3097" spans="5:11" x14ac:dyDescent="0.25">
      <c r="E3097" s="107">
        <v>2013</v>
      </c>
      <c r="F3097" s="107" t="s">
        <v>224</v>
      </c>
      <c r="G3097" s="107" t="s">
        <v>32</v>
      </c>
      <c r="H3097" s="107" t="s">
        <v>540</v>
      </c>
      <c r="I3097" s="107" t="s">
        <v>33</v>
      </c>
      <c r="J3097" s="107" t="s">
        <v>1</v>
      </c>
      <c r="K3097" s="108">
        <v>268.49099999999999</v>
      </c>
    </row>
    <row r="3098" spans="5:11" x14ac:dyDescent="0.25">
      <c r="E3098" s="109">
        <v>2013</v>
      </c>
      <c r="F3098" s="109" t="s">
        <v>224</v>
      </c>
      <c r="G3098" s="109" t="s">
        <v>32</v>
      </c>
      <c r="H3098" s="109" t="s">
        <v>540</v>
      </c>
      <c r="I3098" s="109" t="s">
        <v>33</v>
      </c>
      <c r="J3098" s="109" t="s">
        <v>725</v>
      </c>
      <c r="K3098" s="110">
        <v>268.49099999999999</v>
      </c>
    </row>
    <row r="3099" spans="5:11" x14ac:dyDescent="0.25">
      <c r="E3099" s="107">
        <v>2013</v>
      </c>
      <c r="F3099" s="107" t="s">
        <v>234</v>
      </c>
      <c r="G3099" s="107" t="s">
        <v>35</v>
      </c>
      <c r="H3099" s="107" t="s">
        <v>540</v>
      </c>
      <c r="I3099" s="107" t="s">
        <v>27</v>
      </c>
      <c r="J3099" s="107" t="s">
        <v>554</v>
      </c>
      <c r="K3099" s="108">
        <v>1958.6189999999999</v>
      </c>
    </row>
    <row r="3100" spans="5:11" x14ac:dyDescent="0.25">
      <c r="E3100" s="109">
        <v>2013</v>
      </c>
      <c r="F3100" s="109" t="s">
        <v>228</v>
      </c>
      <c r="G3100" s="109" t="s">
        <v>229</v>
      </c>
      <c r="H3100" s="109" t="s">
        <v>540</v>
      </c>
      <c r="I3100" s="109" t="s">
        <v>33</v>
      </c>
      <c r="J3100" s="109" t="s">
        <v>725</v>
      </c>
      <c r="K3100" s="110">
        <v>16221.945</v>
      </c>
    </row>
    <row r="3101" spans="5:11" x14ac:dyDescent="0.25">
      <c r="E3101" s="107">
        <v>2013</v>
      </c>
      <c r="F3101" s="107" t="s">
        <v>245</v>
      </c>
      <c r="G3101" s="107" t="s">
        <v>39</v>
      </c>
      <c r="H3101" s="107" t="s">
        <v>12</v>
      </c>
      <c r="I3101" s="107" t="s">
        <v>12</v>
      </c>
      <c r="J3101" s="107" t="s">
        <v>1</v>
      </c>
      <c r="K3101" s="108">
        <v>1262.71</v>
      </c>
    </row>
    <row r="3102" spans="5:11" x14ac:dyDescent="0.25">
      <c r="E3102" s="109">
        <v>2013</v>
      </c>
      <c r="F3102" s="109" t="s">
        <v>247</v>
      </c>
      <c r="G3102" s="109" t="s">
        <v>40</v>
      </c>
      <c r="H3102" s="109" t="s">
        <v>540</v>
      </c>
      <c r="I3102" s="109" t="s">
        <v>27</v>
      </c>
      <c r="J3102" s="109" t="s">
        <v>725</v>
      </c>
      <c r="K3102" s="110">
        <v>7442.5280000000103</v>
      </c>
    </row>
    <row r="3103" spans="5:11" x14ac:dyDescent="0.25">
      <c r="E3103" s="107">
        <v>2013</v>
      </c>
      <c r="F3103" s="107" t="s">
        <v>241</v>
      </c>
      <c r="G3103" s="107" t="s">
        <v>37</v>
      </c>
      <c r="H3103" s="107" t="s">
        <v>540</v>
      </c>
      <c r="I3103" s="107" t="s">
        <v>24</v>
      </c>
      <c r="J3103" s="107" t="s">
        <v>1</v>
      </c>
      <c r="K3103" s="108">
        <v>1038.981</v>
      </c>
    </row>
    <row r="3104" spans="5:11" x14ac:dyDescent="0.25">
      <c r="E3104" s="109">
        <v>2013</v>
      </c>
      <c r="F3104" s="109" t="s">
        <v>266</v>
      </c>
      <c r="G3104" s="109" t="s">
        <v>49</v>
      </c>
      <c r="H3104" s="109" t="s">
        <v>544</v>
      </c>
      <c r="I3104" s="109" t="s">
        <v>9</v>
      </c>
      <c r="J3104" s="109" t="s">
        <v>554</v>
      </c>
      <c r="K3104" s="110">
        <v>179.874</v>
      </c>
    </row>
    <row r="3105" spans="5:11" x14ac:dyDescent="0.25">
      <c r="E3105" s="107">
        <v>2013</v>
      </c>
      <c r="F3105" s="107" t="s">
        <v>245</v>
      </c>
      <c r="G3105" s="107" t="s">
        <v>39</v>
      </c>
      <c r="H3105" s="107" t="s">
        <v>12</v>
      </c>
      <c r="I3105" s="107" t="s">
        <v>12</v>
      </c>
      <c r="J3105" s="107" t="s">
        <v>554</v>
      </c>
      <c r="K3105" s="108">
        <v>1262.71</v>
      </c>
    </row>
    <row r="3106" spans="5:11" x14ac:dyDescent="0.25">
      <c r="E3106" s="109">
        <v>2013</v>
      </c>
      <c r="F3106" s="109" t="s">
        <v>245</v>
      </c>
      <c r="G3106" s="109" t="s">
        <v>39</v>
      </c>
      <c r="H3106" s="109" t="s">
        <v>12</v>
      </c>
      <c r="I3106" s="109" t="s">
        <v>12</v>
      </c>
      <c r="J3106" s="109" t="s">
        <v>725</v>
      </c>
      <c r="K3106" s="110">
        <v>1105.9459999999999</v>
      </c>
    </row>
    <row r="3107" spans="5:11" x14ac:dyDescent="0.25">
      <c r="E3107" s="107">
        <v>2013</v>
      </c>
      <c r="F3107" s="107" t="s">
        <v>254</v>
      </c>
      <c r="G3107" s="107" t="s">
        <v>42</v>
      </c>
      <c r="H3107" s="107" t="s">
        <v>12</v>
      </c>
      <c r="I3107" s="107" t="s">
        <v>12</v>
      </c>
      <c r="J3107" s="107" t="s">
        <v>554</v>
      </c>
      <c r="K3107" s="108">
        <v>1755.43</v>
      </c>
    </row>
    <row r="3108" spans="5:11" x14ac:dyDescent="0.25">
      <c r="E3108" s="109">
        <v>2013</v>
      </c>
      <c r="F3108" s="109" t="s">
        <v>252</v>
      </c>
      <c r="G3108" s="109" t="s">
        <v>41</v>
      </c>
      <c r="H3108" s="109" t="s">
        <v>540</v>
      </c>
      <c r="I3108" s="109" t="s">
        <v>21</v>
      </c>
      <c r="J3108" s="109" t="s">
        <v>1</v>
      </c>
      <c r="K3108" s="110">
        <v>6799.5510000000204</v>
      </c>
    </row>
    <row r="3109" spans="5:11" x14ac:dyDescent="0.25">
      <c r="E3109" s="107">
        <v>2013</v>
      </c>
      <c r="F3109" s="107" t="s">
        <v>258</v>
      </c>
      <c r="G3109" s="107" t="s">
        <v>44</v>
      </c>
      <c r="H3109" s="107" t="s">
        <v>540</v>
      </c>
      <c r="I3109" s="107" t="s">
        <v>21</v>
      </c>
      <c r="J3109" s="107" t="s">
        <v>1</v>
      </c>
      <c r="K3109" s="108">
        <v>7141.8800000000101</v>
      </c>
    </row>
    <row r="3110" spans="5:11" x14ac:dyDescent="0.25">
      <c r="E3110" s="109">
        <v>2013</v>
      </c>
      <c r="F3110" s="109" t="s">
        <v>258</v>
      </c>
      <c r="G3110" s="109" t="s">
        <v>44</v>
      </c>
      <c r="H3110" s="109" t="s">
        <v>540</v>
      </c>
      <c r="I3110" s="109" t="s">
        <v>21</v>
      </c>
      <c r="J3110" s="109" t="s">
        <v>554</v>
      </c>
      <c r="K3110" s="110">
        <v>7141.8800000000101</v>
      </c>
    </row>
    <row r="3111" spans="5:11" x14ac:dyDescent="0.25">
      <c r="E3111" s="107">
        <v>2013</v>
      </c>
      <c r="F3111" s="107" t="s">
        <v>262</v>
      </c>
      <c r="G3111" s="107" t="s">
        <v>46</v>
      </c>
      <c r="H3111" s="107" t="s">
        <v>540</v>
      </c>
      <c r="I3111" s="107" t="s">
        <v>47</v>
      </c>
      <c r="J3111" s="107" t="s">
        <v>1</v>
      </c>
      <c r="K3111" s="108">
        <v>336.99</v>
      </c>
    </row>
    <row r="3112" spans="5:11" x14ac:dyDescent="0.25">
      <c r="E3112" s="109">
        <v>2013</v>
      </c>
      <c r="F3112" s="109" t="s">
        <v>270</v>
      </c>
      <c r="G3112" s="109" t="s">
        <v>51</v>
      </c>
      <c r="H3112" s="109" t="s">
        <v>540</v>
      </c>
      <c r="I3112" s="109" t="s">
        <v>30</v>
      </c>
      <c r="J3112" s="109" t="s">
        <v>725</v>
      </c>
      <c r="K3112" s="110">
        <v>515.45000000000005</v>
      </c>
    </row>
    <row r="3113" spans="5:11" x14ac:dyDescent="0.25">
      <c r="E3113" s="107">
        <v>2013</v>
      </c>
      <c r="F3113" s="107" t="s">
        <v>272</v>
      </c>
      <c r="G3113" s="107" t="s">
        <v>52</v>
      </c>
      <c r="H3113" s="107" t="s">
        <v>540</v>
      </c>
      <c r="I3113" s="107" t="s">
        <v>30</v>
      </c>
      <c r="J3113" s="107" t="s">
        <v>1</v>
      </c>
      <c r="K3113" s="108">
        <v>380.05</v>
      </c>
    </row>
    <row r="3114" spans="5:11" x14ac:dyDescent="0.25">
      <c r="E3114" s="109">
        <v>2013</v>
      </c>
      <c r="F3114" s="109" t="s">
        <v>274</v>
      </c>
      <c r="G3114" s="109" t="s">
        <v>53</v>
      </c>
      <c r="H3114" s="109" t="s">
        <v>542</v>
      </c>
      <c r="I3114" s="109" t="s">
        <v>16</v>
      </c>
      <c r="J3114" s="109" t="s">
        <v>554</v>
      </c>
      <c r="K3114" s="110">
        <v>8069.8239999999996</v>
      </c>
    </row>
    <row r="3115" spans="5:11" x14ac:dyDescent="0.25">
      <c r="E3115" s="107">
        <v>2013</v>
      </c>
      <c r="F3115" s="107" t="s">
        <v>278</v>
      </c>
      <c r="G3115" s="107" t="s">
        <v>55</v>
      </c>
      <c r="H3115" s="107" t="s">
        <v>540</v>
      </c>
      <c r="I3115" s="107" t="s">
        <v>21</v>
      </c>
      <c r="J3115" s="107" t="s">
        <v>1</v>
      </c>
      <c r="K3115" s="108">
        <v>68.459999999999994</v>
      </c>
    </row>
    <row r="3116" spans="5:11" x14ac:dyDescent="0.25">
      <c r="E3116" s="109">
        <v>2013</v>
      </c>
      <c r="F3116" s="109" t="s">
        <v>286</v>
      </c>
      <c r="G3116" s="109" t="s">
        <v>56</v>
      </c>
      <c r="H3116" s="109" t="s">
        <v>540</v>
      </c>
      <c r="I3116" s="109" t="s">
        <v>47</v>
      </c>
      <c r="J3116" s="109" t="s">
        <v>1</v>
      </c>
      <c r="K3116" s="110">
        <v>140.20500000000001</v>
      </c>
    </row>
    <row r="3117" spans="5:11" x14ac:dyDescent="0.25">
      <c r="E3117" s="107">
        <v>2013</v>
      </c>
      <c r="F3117" s="107" t="s">
        <v>288</v>
      </c>
      <c r="G3117" s="107" t="s">
        <v>57</v>
      </c>
      <c r="H3117" s="107" t="s">
        <v>540</v>
      </c>
      <c r="I3117" s="107" t="s">
        <v>47</v>
      </c>
      <c r="J3117" s="107" t="s">
        <v>1</v>
      </c>
      <c r="K3117" s="108">
        <v>13578.3839999998</v>
      </c>
    </row>
    <row r="3118" spans="5:11" x14ac:dyDescent="0.25">
      <c r="E3118" s="109">
        <v>2013</v>
      </c>
      <c r="F3118" s="109" t="s">
        <v>293</v>
      </c>
      <c r="G3118" s="109" t="s">
        <v>58</v>
      </c>
      <c r="H3118" s="109" t="s">
        <v>544</v>
      </c>
      <c r="I3118" s="109" t="s">
        <v>9</v>
      </c>
      <c r="J3118" s="109" t="s">
        <v>1</v>
      </c>
      <c r="K3118" s="110">
        <v>6192.366</v>
      </c>
    </row>
    <row r="3119" spans="5:11" x14ac:dyDescent="0.25">
      <c r="E3119" s="107">
        <v>2013</v>
      </c>
      <c r="F3119" s="107" t="s">
        <v>293</v>
      </c>
      <c r="G3119" s="107" t="s">
        <v>58</v>
      </c>
      <c r="H3119" s="107" t="s">
        <v>544</v>
      </c>
      <c r="I3119" s="107" t="s">
        <v>9</v>
      </c>
      <c r="J3119" s="107" t="s">
        <v>554</v>
      </c>
      <c r="K3119" s="108">
        <v>201.197</v>
      </c>
    </row>
    <row r="3120" spans="5:11" x14ac:dyDescent="0.25">
      <c r="E3120" s="109">
        <v>2013</v>
      </c>
      <c r="F3120" s="109" t="s">
        <v>295</v>
      </c>
      <c r="G3120" s="109" t="s">
        <v>59</v>
      </c>
      <c r="H3120" s="109" t="s">
        <v>540</v>
      </c>
      <c r="I3120" s="109" t="s">
        <v>60</v>
      </c>
      <c r="J3120" s="109" t="s">
        <v>1</v>
      </c>
      <c r="K3120" s="110">
        <v>180.30199999999999</v>
      </c>
    </row>
    <row r="3121" spans="5:11" x14ac:dyDescent="0.25">
      <c r="E3121" s="107">
        <v>2013</v>
      </c>
      <c r="F3121" s="107" t="s">
        <v>297</v>
      </c>
      <c r="G3121" s="107" t="s">
        <v>61</v>
      </c>
      <c r="H3121" s="107" t="s">
        <v>542</v>
      </c>
      <c r="I3121" s="107" t="s">
        <v>16</v>
      </c>
      <c r="J3121" s="107" t="s">
        <v>725</v>
      </c>
      <c r="K3121" s="108">
        <v>161.14099999999999</v>
      </c>
    </row>
    <row r="3122" spans="5:11" x14ac:dyDescent="0.25">
      <c r="E3122" s="109">
        <v>2014</v>
      </c>
      <c r="F3122" s="109" t="s">
        <v>187</v>
      </c>
      <c r="G3122" s="109" t="s">
        <v>8</v>
      </c>
      <c r="H3122" s="109" t="s">
        <v>544</v>
      </c>
      <c r="I3122" s="109" t="s">
        <v>9</v>
      </c>
      <c r="J3122" s="109" t="s">
        <v>1</v>
      </c>
      <c r="K3122" s="110">
        <v>2244.9070000000002</v>
      </c>
    </row>
    <row r="3123" spans="5:11" x14ac:dyDescent="0.25">
      <c r="E3123" s="107">
        <v>2014</v>
      </c>
      <c r="F3123" s="107" t="s">
        <v>195</v>
      </c>
      <c r="G3123" s="107" t="s">
        <v>15</v>
      </c>
      <c r="H3123" s="107" t="s">
        <v>540</v>
      </c>
      <c r="I3123" s="107" t="s">
        <v>16</v>
      </c>
      <c r="J3123" s="107" t="s">
        <v>1</v>
      </c>
      <c r="K3123" s="108">
        <v>10225.117</v>
      </c>
    </row>
    <row r="3124" spans="5:11" x14ac:dyDescent="0.25">
      <c r="E3124" s="109">
        <v>2014</v>
      </c>
      <c r="F3124" s="109" t="s">
        <v>200</v>
      </c>
      <c r="G3124" s="109" t="s">
        <v>18</v>
      </c>
      <c r="H3124" s="109" t="s">
        <v>542</v>
      </c>
      <c r="I3124" s="109" t="s">
        <v>16</v>
      </c>
      <c r="J3124" s="109" t="s">
        <v>554</v>
      </c>
      <c r="K3124" s="110">
        <v>1522</v>
      </c>
    </row>
    <row r="3125" spans="5:11" x14ac:dyDescent="0.25">
      <c r="E3125" s="107">
        <v>2014</v>
      </c>
      <c r="F3125" s="107" t="s">
        <v>218</v>
      </c>
      <c r="G3125" s="107" t="s">
        <v>28</v>
      </c>
      <c r="H3125" s="107" t="s">
        <v>544</v>
      </c>
      <c r="I3125" s="107" t="s">
        <v>9</v>
      </c>
      <c r="J3125" s="107" t="s">
        <v>725</v>
      </c>
      <c r="K3125" s="108">
        <v>20551.735000000001</v>
      </c>
    </row>
    <row r="3126" spans="5:11" x14ac:dyDescent="0.25">
      <c r="E3126" s="109">
        <v>2014</v>
      </c>
      <c r="F3126" s="109" t="s">
        <v>222</v>
      </c>
      <c r="G3126" s="109" t="s">
        <v>31</v>
      </c>
      <c r="H3126" s="109" t="s">
        <v>544</v>
      </c>
      <c r="I3126" s="109" t="s">
        <v>17</v>
      </c>
      <c r="J3126" s="109" t="s">
        <v>725</v>
      </c>
      <c r="K3126" s="110">
        <v>6347.39</v>
      </c>
    </row>
    <row r="3127" spans="5:11" x14ac:dyDescent="0.25">
      <c r="E3127" s="107">
        <v>2014</v>
      </c>
      <c r="F3127" s="107" t="s">
        <v>231</v>
      </c>
      <c r="G3127" s="107" t="s">
        <v>232</v>
      </c>
      <c r="H3127" s="107" t="s">
        <v>540</v>
      </c>
      <c r="I3127" s="107" t="s">
        <v>24</v>
      </c>
      <c r="J3127" s="107" t="s">
        <v>725</v>
      </c>
      <c r="K3127" s="108">
        <v>1022.391</v>
      </c>
    </row>
    <row r="3128" spans="5:11" x14ac:dyDescent="0.25">
      <c r="E3128" s="109">
        <v>2014</v>
      </c>
      <c r="F3128" s="109" t="s">
        <v>243</v>
      </c>
      <c r="G3128" s="109" t="s">
        <v>38</v>
      </c>
      <c r="H3128" s="109" t="s">
        <v>12</v>
      </c>
      <c r="I3128" s="109" t="s">
        <v>12</v>
      </c>
      <c r="J3128" s="109" t="s">
        <v>725</v>
      </c>
      <c r="K3128" s="110">
        <v>18.686</v>
      </c>
    </row>
    <row r="3129" spans="5:11" x14ac:dyDescent="0.25">
      <c r="E3129" s="107">
        <v>2014</v>
      </c>
      <c r="F3129" s="107" t="s">
        <v>254</v>
      </c>
      <c r="G3129" s="107" t="s">
        <v>42</v>
      </c>
      <c r="H3129" s="107" t="s">
        <v>12</v>
      </c>
      <c r="I3129" s="107" t="s">
        <v>12</v>
      </c>
      <c r="J3129" s="107" t="s">
        <v>554</v>
      </c>
      <c r="K3129" s="108">
        <v>1689.431</v>
      </c>
    </row>
    <row r="3130" spans="5:11" x14ac:dyDescent="0.25">
      <c r="E3130" s="109">
        <v>2014</v>
      </c>
      <c r="F3130" s="109" t="s">
        <v>247</v>
      </c>
      <c r="G3130" s="109" t="s">
        <v>40</v>
      </c>
      <c r="H3130" s="109" t="s">
        <v>540</v>
      </c>
      <c r="I3130" s="109" t="s">
        <v>27</v>
      </c>
      <c r="J3130" s="109" t="s">
        <v>1</v>
      </c>
      <c r="K3130" s="110">
        <v>23377.960000000199</v>
      </c>
    </row>
    <row r="3131" spans="5:11" x14ac:dyDescent="0.25">
      <c r="E3131" s="107">
        <v>2014</v>
      </c>
      <c r="F3131" s="107" t="s">
        <v>252</v>
      </c>
      <c r="G3131" s="107" t="s">
        <v>41</v>
      </c>
      <c r="H3131" s="107" t="s">
        <v>540</v>
      </c>
      <c r="I3131" s="107" t="s">
        <v>21</v>
      </c>
      <c r="J3131" s="107" t="s">
        <v>554</v>
      </c>
      <c r="K3131" s="108">
        <v>37490.1700000001</v>
      </c>
    </row>
    <row r="3132" spans="5:11" x14ac:dyDescent="0.25">
      <c r="E3132" s="109">
        <v>2014</v>
      </c>
      <c r="F3132" s="109" t="s">
        <v>252</v>
      </c>
      <c r="G3132" s="109" t="s">
        <v>41</v>
      </c>
      <c r="H3132" s="109" t="s">
        <v>540</v>
      </c>
      <c r="I3132" s="109" t="s">
        <v>21</v>
      </c>
      <c r="J3132" s="109" t="s">
        <v>725</v>
      </c>
      <c r="K3132" s="110">
        <v>6998.8519999999598</v>
      </c>
    </row>
    <row r="3133" spans="5:11" x14ac:dyDescent="0.25">
      <c r="E3133" s="107">
        <v>2014</v>
      </c>
      <c r="F3133" s="107" t="s">
        <v>272</v>
      </c>
      <c r="G3133" s="107" t="s">
        <v>52</v>
      </c>
      <c r="H3133" s="107" t="s">
        <v>540</v>
      </c>
      <c r="I3133" s="107" t="s">
        <v>30</v>
      </c>
      <c r="J3133" s="107" t="s">
        <v>1</v>
      </c>
      <c r="K3133" s="108">
        <v>246.375</v>
      </c>
    </row>
    <row r="3134" spans="5:11" x14ac:dyDescent="0.25">
      <c r="E3134" s="109">
        <v>2014</v>
      </c>
      <c r="F3134" s="109" t="s">
        <v>288</v>
      </c>
      <c r="G3134" s="109" t="s">
        <v>57</v>
      </c>
      <c r="H3134" s="109" t="s">
        <v>540</v>
      </c>
      <c r="I3134" s="109" t="s">
        <v>47</v>
      </c>
      <c r="J3134" s="109" t="s">
        <v>1</v>
      </c>
      <c r="K3134" s="110">
        <v>22942.557000000201</v>
      </c>
    </row>
    <row r="3135" spans="5:11" x14ac:dyDescent="0.25">
      <c r="E3135" s="107">
        <v>2014</v>
      </c>
      <c r="F3135" s="107" t="s">
        <v>295</v>
      </c>
      <c r="G3135" s="107" t="s">
        <v>59</v>
      </c>
      <c r="H3135" s="107" t="s">
        <v>540</v>
      </c>
      <c r="I3135" s="107" t="s">
        <v>60</v>
      </c>
      <c r="J3135" s="107" t="s">
        <v>1</v>
      </c>
      <c r="K3135" s="108">
        <v>522.39</v>
      </c>
    </row>
    <row r="3136" spans="5:11" x14ac:dyDescent="0.25">
      <c r="E3136" s="109">
        <v>2014</v>
      </c>
      <c r="F3136" s="109" t="s">
        <v>297</v>
      </c>
      <c r="G3136" s="109" t="s">
        <v>61</v>
      </c>
      <c r="H3136" s="109" t="s">
        <v>542</v>
      </c>
      <c r="I3136" s="109" t="s">
        <v>16</v>
      </c>
      <c r="J3136" s="109" t="s">
        <v>1</v>
      </c>
      <c r="K3136" s="110">
        <v>398.154</v>
      </c>
    </row>
    <row r="3137" spans="5:11" x14ac:dyDescent="0.25">
      <c r="E3137" s="107">
        <v>2015</v>
      </c>
      <c r="F3137" s="107" t="s">
        <v>280</v>
      </c>
      <c r="G3137" s="107" t="s">
        <v>281</v>
      </c>
      <c r="H3137" s="107" t="s">
        <v>540</v>
      </c>
      <c r="I3137" s="107" t="s">
        <v>33</v>
      </c>
      <c r="J3137" s="107" t="s">
        <v>1</v>
      </c>
      <c r="K3137" s="108">
        <v>99.581999999999994</v>
      </c>
    </row>
    <row r="3138" spans="5:11" x14ac:dyDescent="0.25">
      <c r="E3138" s="109">
        <v>2015</v>
      </c>
      <c r="F3138" s="109" t="s">
        <v>280</v>
      </c>
      <c r="G3138" s="109" t="s">
        <v>281</v>
      </c>
      <c r="H3138" s="109" t="s">
        <v>540</v>
      </c>
      <c r="I3138" s="109" t="s">
        <v>33</v>
      </c>
      <c r="J3138" s="109" t="s">
        <v>1</v>
      </c>
      <c r="K3138" s="110">
        <v>1073.6890000000001</v>
      </c>
    </row>
    <row r="3139" spans="5:11" x14ac:dyDescent="0.25">
      <c r="E3139" s="107">
        <v>2015</v>
      </c>
      <c r="F3139" s="107" t="s">
        <v>283</v>
      </c>
      <c r="G3139" s="107" t="s">
        <v>284</v>
      </c>
      <c r="H3139" s="107" t="s">
        <v>540</v>
      </c>
      <c r="I3139" s="107" t="s">
        <v>33</v>
      </c>
      <c r="J3139" s="107" t="s">
        <v>1</v>
      </c>
      <c r="K3139" s="108">
        <v>8143.8519999999999</v>
      </c>
    </row>
    <row r="3140" spans="5:11" x14ac:dyDescent="0.25">
      <c r="E3140" s="109">
        <v>2015</v>
      </c>
      <c r="F3140" s="109" t="s">
        <v>187</v>
      </c>
      <c r="G3140" s="109" t="s">
        <v>8</v>
      </c>
      <c r="H3140" s="109" t="s">
        <v>544</v>
      </c>
      <c r="I3140" s="109" t="s">
        <v>9</v>
      </c>
      <c r="J3140" s="109" t="s">
        <v>725</v>
      </c>
      <c r="K3140" s="110">
        <v>2345.4739999999902</v>
      </c>
    </row>
    <row r="3141" spans="5:11" x14ac:dyDescent="0.25">
      <c r="E3141" s="107">
        <v>2015</v>
      </c>
      <c r="F3141" s="107" t="s">
        <v>190</v>
      </c>
      <c r="G3141" s="107" t="s">
        <v>11</v>
      </c>
      <c r="H3141" s="107" t="s">
        <v>12</v>
      </c>
      <c r="I3141" s="107" t="s">
        <v>12</v>
      </c>
      <c r="J3141" s="107" t="s">
        <v>554</v>
      </c>
      <c r="K3141" s="108">
        <v>10119.484</v>
      </c>
    </row>
    <row r="3142" spans="5:11" x14ac:dyDescent="0.25">
      <c r="E3142" s="109">
        <v>2015</v>
      </c>
      <c r="F3142" s="109" t="s">
        <v>200</v>
      </c>
      <c r="G3142" s="109" t="s">
        <v>18</v>
      </c>
      <c r="H3142" s="109" t="s">
        <v>542</v>
      </c>
      <c r="I3142" s="109" t="s">
        <v>16</v>
      </c>
      <c r="J3142" s="109" t="s">
        <v>725</v>
      </c>
      <c r="K3142" s="110">
        <v>292</v>
      </c>
    </row>
    <row r="3143" spans="5:11" x14ac:dyDescent="0.25">
      <c r="E3143" s="107">
        <v>2015</v>
      </c>
      <c r="F3143" s="107" t="s">
        <v>197</v>
      </c>
      <c r="G3143" s="107" t="s">
        <v>198</v>
      </c>
      <c r="H3143" s="107" t="s">
        <v>544</v>
      </c>
      <c r="I3143" s="107" t="s">
        <v>17</v>
      </c>
      <c r="J3143" s="107" t="s">
        <v>1</v>
      </c>
      <c r="K3143" s="108">
        <v>1178.7629999999999</v>
      </c>
    </row>
    <row r="3144" spans="5:11" x14ac:dyDescent="0.25">
      <c r="E3144" s="109">
        <v>2015</v>
      </c>
      <c r="F3144" s="109" t="s">
        <v>209</v>
      </c>
      <c r="G3144" s="109" t="s">
        <v>22</v>
      </c>
      <c r="H3144" s="109" t="s">
        <v>544</v>
      </c>
      <c r="I3144" s="109" t="s">
        <v>9</v>
      </c>
      <c r="J3144" s="109" t="s">
        <v>1</v>
      </c>
      <c r="K3144" s="110">
        <v>467.99900000000002</v>
      </c>
    </row>
    <row r="3145" spans="5:11" x14ac:dyDescent="0.25">
      <c r="E3145" s="107">
        <v>2015</v>
      </c>
      <c r="F3145" s="107" t="s">
        <v>220</v>
      </c>
      <c r="G3145" s="107" t="s">
        <v>29</v>
      </c>
      <c r="H3145" s="107" t="s">
        <v>540</v>
      </c>
      <c r="I3145" s="107" t="s">
        <v>30</v>
      </c>
      <c r="J3145" s="107" t="s">
        <v>554</v>
      </c>
      <c r="K3145" s="108">
        <v>11.659000000000001</v>
      </c>
    </row>
    <row r="3146" spans="5:11" x14ac:dyDescent="0.25">
      <c r="E3146" s="109">
        <v>2015</v>
      </c>
      <c r="F3146" s="109" t="s">
        <v>224</v>
      </c>
      <c r="G3146" s="109" t="s">
        <v>32</v>
      </c>
      <c r="H3146" s="109" t="s">
        <v>540</v>
      </c>
      <c r="I3146" s="109" t="s">
        <v>33</v>
      </c>
      <c r="J3146" s="109" t="s">
        <v>554</v>
      </c>
      <c r="K3146" s="110">
        <v>1178.9970000000001</v>
      </c>
    </row>
    <row r="3147" spans="5:11" x14ac:dyDescent="0.25">
      <c r="E3147" s="107">
        <v>2015</v>
      </c>
      <c r="F3147" s="107" t="s">
        <v>236</v>
      </c>
      <c r="G3147" s="107" t="s">
        <v>36</v>
      </c>
      <c r="H3147" s="107" t="s">
        <v>542</v>
      </c>
      <c r="I3147" s="107" t="s">
        <v>26</v>
      </c>
      <c r="J3147" s="107" t="s">
        <v>1</v>
      </c>
      <c r="K3147" s="108">
        <v>2213.614</v>
      </c>
    </row>
    <row r="3148" spans="5:11" x14ac:dyDescent="0.25">
      <c r="E3148" s="109">
        <v>2015</v>
      </c>
      <c r="F3148" s="109" t="s">
        <v>238</v>
      </c>
      <c r="G3148" s="109" t="s">
        <v>239</v>
      </c>
      <c r="H3148" s="109" t="s">
        <v>540</v>
      </c>
      <c r="I3148" s="109" t="s">
        <v>33</v>
      </c>
      <c r="J3148" s="109" t="s">
        <v>725</v>
      </c>
      <c r="K3148" s="110">
        <v>2565.0390000000002</v>
      </c>
    </row>
    <row r="3149" spans="5:11" x14ac:dyDescent="0.25">
      <c r="E3149" s="107">
        <v>2015</v>
      </c>
      <c r="F3149" s="107" t="s">
        <v>241</v>
      </c>
      <c r="G3149" s="107" t="s">
        <v>37</v>
      </c>
      <c r="H3149" s="107" t="s">
        <v>540</v>
      </c>
      <c r="I3149" s="107" t="s">
        <v>24</v>
      </c>
      <c r="J3149" s="107" t="s">
        <v>725</v>
      </c>
      <c r="K3149" s="108">
        <v>1010.287</v>
      </c>
    </row>
    <row r="3150" spans="5:11" x14ac:dyDescent="0.25">
      <c r="E3150" s="109">
        <v>2015</v>
      </c>
      <c r="F3150" s="109" t="s">
        <v>243</v>
      </c>
      <c r="G3150" s="109" t="s">
        <v>38</v>
      </c>
      <c r="H3150" s="109" t="s">
        <v>12</v>
      </c>
      <c r="I3150" s="109" t="s">
        <v>12</v>
      </c>
      <c r="J3150" s="109" t="s">
        <v>1</v>
      </c>
      <c r="K3150" s="110">
        <v>884.51900000000001</v>
      </c>
    </row>
    <row r="3151" spans="5:11" x14ac:dyDescent="0.25">
      <c r="E3151" s="107">
        <v>2015</v>
      </c>
      <c r="F3151" s="107" t="s">
        <v>266</v>
      </c>
      <c r="G3151" s="107" t="s">
        <v>49</v>
      </c>
      <c r="H3151" s="107" t="s">
        <v>544</v>
      </c>
      <c r="I3151" s="107" t="s">
        <v>9</v>
      </c>
      <c r="J3151" s="107" t="s">
        <v>1</v>
      </c>
      <c r="K3151" s="108">
        <v>195.07499999999999</v>
      </c>
    </row>
    <row r="3152" spans="5:11" x14ac:dyDescent="0.25">
      <c r="E3152" s="109">
        <v>2015</v>
      </c>
      <c r="F3152" s="109" t="s">
        <v>254</v>
      </c>
      <c r="G3152" s="109" t="s">
        <v>42</v>
      </c>
      <c r="H3152" s="109" t="s">
        <v>12</v>
      </c>
      <c r="I3152" s="109" t="s">
        <v>12</v>
      </c>
      <c r="J3152" s="109" t="s">
        <v>1</v>
      </c>
      <c r="K3152" s="110">
        <v>1689.181</v>
      </c>
    </row>
    <row r="3153" spans="5:11" x14ac:dyDescent="0.25">
      <c r="E3153" s="107">
        <v>2015</v>
      </c>
      <c r="F3153" s="107" t="s">
        <v>299</v>
      </c>
      <c r="G3153" s="107" t="s">
        <v>300</v>
      </c>
      <c r="H3153" s="107" t="s">
        <v>540</v>
      </c>
      <c r="I3153" s="107" t="s">
        <v>60</v>
      </c>
      <c r="J3153" s="107" t="s">
        <v>1</v>
      </c>
      <c r="K3153" s="108">
        <v>21466.420999999998</v>
      </c>
    </row>
    <row r="3154" spans="5:11" x14ac:dyDescent="0.25">
      <c r="E3154" s="109">
        <v>2015</v>
      </c>
      <c r="F3154" s="109" t="s">
        <v>262</v>
      </c>
      <c r="G3154" s="109" t="s">
        <v>46</v>
      </c>
      <c r="H3154" s="109" t="s">
        <v>540</v>
      </c>
      <c r="I3154" s="109" t="s">
        <v>47</v>
      </c>
      <c r="J3154" s="109" t="s">
        <v>554</v>
      </c>
      <c r="K3154" s="110">
        <v>477.70400000000001</v>
      </c>
    </row>
    <row r="3155" spans="5:11" x14ac:dyDescent="0.25">
      <c r="E3155" s="107">
        <v>2015</v>
      </c>
      <c r="F3155" s="107" t="s">
        <v>270</v>
      </c>
      <c r="G3155" s="107" t="s">
        <v>51</v>
      </c>
      <c r="H3155" s="107" t="s">
        <v>540</v>
      </c>
      <c r="I3155" s="107" t="s">
        <v>30</v>
      </c>
      <c r="J3155" s="107" t="s">
        <v>1</v>
      </c>
      <c r="K3155" s="108">
        <v>1696.55</v>
      </c>
    </row>
    <row r="3156" spans="5:11" x14ac:dyDescent="0.25">
      <c r="E3156" s="109">
        <v>2015</v>
      </c>
      <c r="F3156" s="109" t="s">
        <v>270</v>
      </c>
      <c r="G3156" s="109" t="s">
        <v>51</v>
      </c>
      <c r="H3156" s="109" t="s">
        <v>540</v>
      </c>
      <c r="I3156" s="109" t="s">
        <v>30</v>
      </c>
      <c r="J3156" s="109" t="s">
        <v>554</v>
      </c>
      <c r="K3156" s="110">
        <v>1696.55</v>
      </c>
    </row>
    <row r="3157" spans="5:11" x14ac:dyDescent="0.25">
      <c r="E3157" s="107">
        <v>2015</v>
      </c>
      <c r="F3157" s="107" t="s">
        <v>278</v>
      </c>
      <c r="G3157" s="107" t="s">
        <v>55</v>
      </c>
      <c r="H3157" s="107" t="s">
        <v>540</v>
      </c>
      <c r="I3157" s="107" t="s">
        <v>21</v>
      </c>
      <c r="J3157" s="107" t="s">
        <v>1</v>
      </c>
      <c r="K3157" s="108">
        <v>24.402999999999999</v>
      </c>
    </row>
    <row r="3158" spans="5:11" x14ac:dyDescent="0.25">
      <c r="E3158" s="109">
        <v>2015</v>
      </c>
      <c r="F3158" s="109" t="s">
        <v>286</v>
      </c>
      <c r="G3158" s="109" t="s">
        <v>56</v>
      </c>
      <c r="H3158" s="109" t="s">
        <v>540</v>
      </c>
      <c r="I3158" s="109" t="s">
        <v>47</v>
      </c>
      <c r="J3158" s="109" t="s">
        <v>1</v>
      </c>
      <c r="K3158" s="110">
        <v>1671.0650000000001</v>
      </c>
    </row>
    <row r="3159" spans="5:11" x14ac:dyDescent="0.25">
      <c r="E3159" s="107">
        <v>2015</v>
      </c>
      <c r="F3159" s="107" t="s">
        <v>293</v>
      </c>
      <c r="G3159" s="107" t="s">
        <v>58</v>
      </c>
      <c r="H3159" s="107" t="s">
        <v>544</v>
      </c>
      <c r="I3159" s="107" t="s">
        <v>9</v>
      </c>
      <c r="J3159" s="107" t="s">
        <v>725</v>
      </c>
      <c r="K3159" s="108">
        <v>6113.5219999999999</v>
      </c>
    </row>
    <row r="3160" spans="5:11" x14ac:dyDescent="0.25">
      <c r="E3160" s="109">
        <v>2015</v>
      </c>
      <c r="F3160" s="109" t="s">
        <v>295</v>
      </c>
      <c r="G3160" s="109" t="s">
        <v>59</v>
      </c>
      <c r="H3160" s="109" t="s">
        <v>540</v>
      </c>
      <c r="I3160" s="109" t="s">
        <v>60</v>
      </c>
      <c r="J3160" s="109" t="s">
        <v>1</v>
      </c>
      <c r="K3160" s="110">
        <v>575.12099999999998</v>
      </c>
    </row>
    <row r="3161" spans="5:11" x14ac:dyDescent="0.25">
      <c r="E3161" s="107">
        <v>2015</v>
      </c>
      <c r="F3161" s="107" t="s">
        <v>297</v>
      </c>
      <c r="G3161" s="107" t="s">
        <v>61</v>
      </c>
      <c r="H3161" s="107" t="s">
        <v>542</v>
      </c>
      <c r="I3161" s="107" t="s">
        <v>16</v>
      </c>
      <c r="J3161" s="107" t="s">
        <v>725</v>
      </c>
      <c r="K3161" s="108">
        <v>131.89699999999999</v>
      </c>
    </row>
    <row r="3162" spans="5:11" x14ac:dyDescent="0.25">
      <c r="E3162" s="109">
        <v>2016</v>
      </c>
      <c r="F3162" s="109" t="s">
        <v>280</v>
      </c>
      <c r="G3162" s="109" t="s">
        <v>281</v>
      </c>
      <c r="H3162" s="109" t="s">
        <v>540</v>
      </c>
      <c r="I3162" s="109" t="s">
        <v>33</v>
      </c>
      <c r="J3162" s="109" t="s">
        <v>1</v>
      </c>
      <c r="K3162" s="110">
        <v>84.343000000000004</v>
      </c>
    </row>
    <row r="3163" spans="5:11" x14ac:dyDescent="0.25">
      <c r="E3163" s="107">
        <v>2016</v>
      </c>
      <c r="F3163" s="107" t="s">
        <v>283</v>
      </c>
      <c r="G3163" s="107" t="s">
        <v>284</v>
      </c>
      <c r="H3163" s="107" t="s">
        <v>540</v>
      </c>
      <c r="I3163" s="107" t="s">
        <v>33</v>
      </c>
      <c r="J3163" s="107" t="s">
        <v>1</v>
      </c>
      <c r="K3163" s="108">
        <v>9986.7450000000008</v>
      </c>
    </row>
    <row r="3164" spans="5:11" x14ac:dyDescent="0.25">
      <c r="E3164" s="109">
        <v>2013</v>
      </c>
      <c r="F3164" s="109" t="s">
        <v>260</v>
      </c>
      <c r="G3164" s="109" t="s">
        <v>45</v>
      </c>
      <c r="H3164" s="109" t="s">
        <v>542</v>
      </c>
      <c r="I3164" s="109" t="s">
        <v>26</v>
      </c>
      <c r="J3164" s="109" t="s">
        <v>554</v>
      </c>
      <c r="K3164" s="110">
        <v>25565.432000000001</v>
      </c>
    </row>
    <row r="3165" spans="5:11" x14ac:dyDescent="0.25">
      <c r="E3165" s="107">
        <v>2013</v>
      </c>
      <c r="F3165" s="107" t="s">
        <v>299</v>
      </c>
      <c r="G3165" s="107" t="s">
        <v>300</v>
      </c>
      <c r="H3165" s="107" t="s">
        <v>540</v>
      </c>
      <c r="I3165" s="107" t="s">
        <v>60</v>
      </c>
      <c r="J3165" s="107" t="s">
        <v>554</v>
      </c>
      <c r="K3165" s="108">
        <v>18385.711000000101</v>
      </c>
    </row>
    <row r="3166" spans="5:11" x14ac:dyDescent="0.25">
      <c r="E3166" s="109">
        <v>2013</v>
      </c>
      <c r="F3166" s="109" t="s">
        <v>256</v>
      </c>
      <c r="G3166" s="109" t="s">
        <v>43</v>
      </c>
      <c r="H3166" s="109" t="s">
        <v>540</v>
      </c>
      <c r="I3166" s="109" t="s">
        <v>27</v>
      </c>
      <c r="J3166" s="109" t="s">
        <v>1</v>
      </c>
      <c r="K3166" s="110">
        <v>3918.404</v>
      </c>
    </row>
    <row r="3167" spans="5:11" x14ac:dyDescent="0.25">
      <c r="E3167" s="107">
        <v>2013</v>
      </c>
      <c r="F3167" s="107" t="s">
        <v>264</v>
      </c>
      <c r="G3167" s="107" t="s">
        <v>48</v>
      </c>
      <c r="H3167" s="107" t="s">
        <v>542</v>
      </c>
      <c r="I3167" s="107" t="s">
        <v>16</v>
      </c>
      <c r="J3167" s="107" t="s">
        <v>1</v>
      </c>
      <c r="K3167" s="108">
        <v>1329.6320000000001</v>
      </c>
    </row>
    <row r="3168" spans="5:11" x14ac:dyDescent="0.25">
      <c r="E3168" s="109">
        <v>2013</v>
      </c>
      <c r="F3168" s="109" t="s">
        <v>268</v>
      </c>
      <c r="G3168" s="109" t="s">
        <v>50</v>
      </c>
      <c r="H3168" s="109" t="s">
        <v>544</v>
      </c>
      <c r="I3168" s="109" t="s">
        <v>9</v>
      </c>
      <c r="J3168" s="109" t="s">
        <v>725</v>
      </c>
      <c r="K3168" s="110">
        <v>381.70600000000002</v>
      </c>
    </row>
    <row r="3169" spans="5:11" x14ac:dyDescent="0.25">
      <c r="E3169" s="107">
        <v>2013</v>
      </c>
      <c r="F3169" s="107" t="s">
        <v>276</v>
      </c>
      <c r="G3169" s="107" t="s">
        <v>54</v>
      </c>
      <c r="H3169" s="107" t="s">
        <v>540</v>
      </c>
      <c r="I3169" s="107" t="s">
        <v>47</v>
      </c>
      <c r="J3169" s="107" t="s">
        <v>725</v>
      </c>
      <c r="K3169" s="108">
        <v>1187.1310000000001</v>
      </c>
    </row>
    <row r="3170" spans="5:11" x14ac:dyDescent="0.25">
      <c r="E3170" s="109">
        <v>2013</v>
      </c>
      <c r="F3170" s="109" t="s">
        <v>272</v>
      </c>
      <c r="G3170" s="109" t="s">
        <v>52</v>
      </c>
      <c r="H3170" s="109" t="s">
        <v>540</v>
      </c>
      <c r="I3170" s="109" t="s">
        <v>30</v>
      </c>
      <c r="J3170" s="109" t="s">
        <v>1</v>
      </c>
      <c r="K3170" s="110">
        <v>254.137</v>
      </c>
    </row>
    <row r="3171" spans="5:11" x14ac:dyDescent="0.25">
      <c r="E3171" s="107">
        <v>2013</v>
      </c>
      <c r="F3171" s="107" t="s">
        <v>278</v>
      </c>
      <c r="G3171" s="107" t="s">
        <v>55</v>
      </c>
      <c r="H3171" s="107" t="s">
        <v>540</v>
      </c>
      <c r="I3171" s="107" t="s">
        <v>21</v>
      </c>
      <c r="J3171" s="107" t="s">
        <v>1</v>
      </c>
      <c r="K3171" s="108">
        <v>147.202</v>
      </c>
    </row>
    <row r="3172" spans="5:11" x14ac:dyDescent="0.25">
      <c r="E3172" s="109">
        <v>2013</v>
      </c>
      <c r="F3172" s="109" t="s">
        <v>278</v>
      </c>
      <c r="G3172" s="109" t="s">
        <v>55</v>
      </c>
      <c r="H3172" s="109" t="s">
        <v>540</v>
      </c>
      <c r="I3172" s="109" t="s">
        <v>21</v>
      </c>
      <c r="J3172" s="109" t="s">
        <v>725</v>
      </c>
      <c r="K3172" s="110">
        <v>68.459999999999994</v>
      </c>
    </row>
    <row r="3173" spans="5:11" x14ac:dyDescent="0.25">
      <c r="E3173" s="107">
        <v>2013</v>
      </c>
      <c r="F3173" s="107" t="s">
        <v>297</v>
      </c>
      <c r="G3173" s="107" t="s">
        <v>61</v>
      </c>
      <c r="H3173" s="107" t="s">
        <v>542</v>
      </c>
      <c r="I3173" s="107" t="s">
        <v>16</v>
      </c>
      <c r="J3173" s="107" t="s">
        <v>1</v>
      </c>
      <c r="K3173" s="108">
        <v>161.14099999999999</v>
      </c>
    </row>
    <row r="3174" spans="5:11" x14ac:dyDescent="0.25">
      <c r="E3174" s="109">
        <v>2013</v>
      </c>
      <c r="F3174" s="109" t="s">
        <v>304</v>
      </c>
      <c r="G3174" s="109" t="s">
        <v>63</v>
      </c>
      <c r="H3174" s="109" t="s">
        <v>12</v>
      </c>
      <c r="I3174" s="109" t="s">
        <v>12</v>
      </c>
      <c r="J3174" s="109" t="s">
        <v>1</v>
      </c>
      <c r="K3174" s="110">
        <v>1217.546</v>
      </c>
    </row>
    <row r="3175" spans="5:11" x14ac:dyDescent="0.25">
      <c r="E3175" s="107">
        <v>2014</v>
      </c>
      <c r="F3175" s="107" t="s">
        <v>195</v>
      </c>
      <c r="G3175" s="107" t="s">
        <v>15</v>
      </c>
      <c r="H3175" s="107" t="s">
        <v>540</v>
      </c>
      <c r="I3175" s="107" t="s">
        <v>16</v>
      </c>
      <c r="J3175" s="107" t="s">
        <v>554</v>
      </c>
      <c r="K3175" s="108">
        <v>10225.117</v>
      </c>
    </row>
    <row r="3176" spans="5:11" x14ac:dyDescent="0.25">
      <c r="E3176" s="109">
        <v>2014</v>
      </c>
      <c r="F3176" s="109" t="s">
        <v>200</v>
      </c>
      <c r="G3176" s="109" t="s">
        <v>18</v>
      </c>
      <c r="H3176" s="109" t="s">
        <v>542</v>
      </c>
      <c r="I3176" s="109" t="s">
        <v>16</v>
      </c>
      <c r="J3176" s="109" t="s">
        <v>725</v>
      </c>
      <c r="K3176" s="110">
        <v>209</v>
      </c>
    </row>
    <row r="3177" spans="5:11" x14ac:dyDescent="0.25">
      <c r="E3177" s="107">
        <v>2014</v>
      </c>
      <c r="F3177" s="107" t="s">
        <v>204</v>
      </c>
      <c r="G3177" s="107" t="s">
        <v>205</v>
      </c>
      <c r="H3177" s="107" t="s">
        <v>544</v>
      </c>
      <c r="I3177" s="107" t="s">
        <v>9</v>
      </c>
      <c r="J3177" s="107" t="s">
        <v>1</v>
      </c>
      <c r="K3177" s="108">
        <v>809.75900000000001</v>
      </c>
    </row>
    <row r="3178" spans="5:11" x14ac:dyDescent="0.25">
      <c r="E3178" s="109">
        <v>2014</v>
      </c>
      <c r="F3178" s="109" t="s">
        <v>202</v>
      </c>
      <c r="G3178" s="109" t="s">
        <v>19</v>
      </c>
      <c r="H3178" s="109" t="s">
        <v>544</v>
      </c>
      <c r="I3178" s="109" t="s">
        <v>17</v>
      </c>
      <c r="J3178" s="109" t="s">
        <v>1</v>
      </c>
      <c r="K3178" s="110">
        <v>2980.1309999999999</v>
      </c>
    </row>
    <row r="3179" spans="5:11" x14ac:dyDescent="0.25">
      <c r="E3179" s="107">
        <v>2014</v>
      </c>
      <c r="F3179" s="107" t="s">
        <v>202</v>
      </c>
      <c r="G3179" s="107" t="s">
        <v>19</v>
      </c>
      <c r="H3179" s="107" t="s">
        <v>544</v>
      </c>
      <c r="I3179" s="107" t="s">
        <v>17</v>
      </c>
      <c r="J3179" s="107" t="s">
        <v>1</v>
      </c>
      <c r="K3179" s="108">
        <v>13220.819</v>
      </c>
    </row>
    <row r="3180" spans="5:11" x14ac:dyDescent="0.25">
      <c r="E3180" s="109">
        <v>2014</v>
      </c>
      <c r="F3180" s="109" t="s">
        <v>202</v>
      </c>
      <c r="G3180" s="109" t="s">
        <v>19</v>
      </c>
      <c r="H3180" s="109" t="s">
        <v>544</v>
      </c>
      <c r="I3180" s="109" t="s">
        <v>17</v>
      </c>
      <c r="J3180" s="109" t="s">
        <v>725</v>
      </c>
      <c r="K3180" s="110">
        <v>2980.1309999999999</v>
      </c>
    </row>
    <row r="3181" spans="5:11" x14ac:dyDescent="0.25">
      <c r="E3181" s="107">
        <v>2014</v>
      </c>
      <c r="F3181" s="107" t="s">
        <v>207</v>
      </c>
      <c r="G3181" s="107" t="s">
        <v>20</v>
      </c>
      <c r="H3181" s="107" t="s">
        <v>540</v>
      </c>
      <c r="I3181" s="107" t="s">
        <v>21</v>
      </c>
      <c r="J3181" s="107" t="s">
        <v>1</v>
      </c>
      <c r="K3181" s="108">
        <v>11174.641</v>
      </c>
    </row>
    <row r="3182" spans="5:11" x14ac:dyDescent="0.25">
      <c r="E3182" s="109">
        <v>2014</v>
      </c>
      <c r="F3182" s="109" t="s">
        <v>213</v>
      </c>
      <c r="G3182" s="109" t="s">
        <v>25</v>
      </c>
      <c r="H3182" s="109" t="s">
        <v>542</v>
      </c>
      <c r="I3182" s="109" t="s">
        <v>26</v>
      </c>
      <c r="J3182" s="109" t="s">
        <v>1</v>
      </c>
      <c r="K3182" s="110">
        <v>142.18299999999999</v>
      </c>
    </row>
    <row r="3183" spans="5:11" x14ac:dyDescent="0.25">
      <c r="E3183" s="107">
        <v>2014</v>
      </c>
      <c r="F3183" s="107" t="s">
        <v>211</v>
      </c>
      <c r="G3183" s="107" t="s">
        <v>23</v>
      </c>
      <c r="H3183" s="107" t="s">
        <v>540</v>
      </c>
      <c r="I3183" s="107" t="s">
        <v>24</v>
      </c>
      <c r="J3183" s="107" t="s">
        <v>554</v>
      </c>
      <c r="K3183" s="108">
        <v>17205.475999999999</v>
      </c>
    </row>
    <row r="3184" spans="5:11" x14ac:dyDescent="0.25">
      <c r="E3184" s="109">
        <v>2014</v>
      </c>
      <c r="F3184" s="109" t="s">
        <v>224</v>
      </c>
      <c r="G3184" s="109" t="s">
        <v>32</v>
      </c>
      <c r="H3184" s="109" t="s">
        <v>540</v>
      </c>
      <c r="I3184" s="109" t="s">
        <v>33</v>
      </c>
      <c r="J3184" s="109" t="s">
        <v>1</v>
      </c>
      <c r="K3184" s="110">
        <v>162.70099999999999</v>
      </c>
    </row>
    <row r="3185" spans="5:11" x14ac:dyDescent="0.25">
      <c r="E3185" s="107">
        <v>2014</v>
      </c>
      <c r="F3185" s="107" t="s">
        <v>224</v>
      </c>
      <c r="G3185" s="107" t="s">
        <v>32</v>
      </c>
      <c r="H3185" s="107" t="s">
        <v>540</v>
      </c>
      <c r="I3185" s="107" t="s">
        <v>33</v>
      </c>
      <c r="J3185" s="107" t="s">
        <v>725</v>
      </c>
      <c r="K3185" s="108">
        <v>162.70099999999999</v>
      </c>
    </row>
    <row r="3186" spans="5:11" x14ac:dyDescent="0.25">
      <c r="E3186" s="109">
        <v>2014</v>
      </c>
      <c r="F3186" s="109" t="s">
        <v>226</v>
      </c>
      <c r="G3186" s="109" t="s">
        <v>34</v>
      </c>
      <c r="H3186" s="109" t="s">
        <v>540</v>
      </c>
      <c r="I3186" s="109" t="s">
        <v>925</v>
      </c>
      <c r="J3186" s="109" t="s">
        <v>1</v>
      </c>
      <c r="K3186" s="110">
        <v>391.02300000000002</v>
      </c>
    </row>
    <row r="3187" spans="5:11" x14ac:dyDescent="0.25">
      <c r="E3187" s="107">
        <v>2014</v>
      </c>
      <c r="F3187" s="107" t="s">
        <v>231</v>
      </c>
      <c r="G3187" s="107" t="s">
        <v>232</v>
      </c>
      <c r="H3187" s="107" t="s">
        <v>540</v>
      </c>
      <c r="I3187" s="107" t="s">
        <v>24</v>
      </c>
      <c r="J3187" s="107" t="s">
        <v>1</v>
      </c>
      <c r="K3187" s="108">
        <v>2866.0039999999999</v>
      </c>
    </row>
    <row r="3188" spans="5:11" x14ac:dyDescent="0.25">
      <c r="E3188" s="109">
        <v>2014</v>
      </c>
      <c r="F3188" s="109" t="s">
        <v>231</v>
      </c>
      <c r="G3188" s="109" t="s">
        <v>232</v>
      </c>
      <c r="H3188" s="109" t="s">
        <v>540</v>
      </c>
      <c r="I3188" s="109" t="s">
        <v>24</v>
      </c>
      <c r="J3188" s="109" t="s">
        <v>554</v>
      </c>
      <c r="K3188" s="110">
        <v>2866.0039999999999</v>
      </c>
    </row>
    <row r="3189" spans="5:11" x14ac:dyDescent="0.25">
      <c r="E3189" s="107">
        <v>2014</v>
      </c>
      <c r="F3189" s="107" t="s">
        <v>228</v>
      </c>
      <c r="G3189" s="107" t="s">
        <v>229</v>
      </c>
      <c r="H3189" s="107" t="s">
        <v>540</v>
      </c>
      <c r="I3189" s="107" t="s">
        <v>33</v>
      </c>
      <c r="J3189" s="107" t="s">
        <v>1</v>
      </c>
      <c r="K3189" s="108">
        <v>43637.654999999999</v>
      </c>
    </row>
    <row r="3190" spans="5:11" x14ac:dyDescent="0.25">
      <c r="E3190" s="109">
        <v>2014</v>
      </c>
      <c r="F3190" s="109" t="s">
        <v>241</v>
      </c>
      <c r="G3190" s="109" t="s">
        <v>37</v>
      </c>
      <c r="H3190" s="109" t="s">
        <v>540</v>
      </c>
      <c r="I3190" s="109" t="s">
        <v>24</v>
      </c>
      <c r="J3190" s="109" t="s">
        <v>1</v>
      </c>
      <c r="K3190" s="110">
        <v>777.24800000000005</v>
      </c>
    </row>
    <row r="3191" spans="5:11" x14ac:dyDescent="0.25">
      <c r="E3191" s="107">
        <v>2014</v>
      </c>
      <c r="F3191" s="107" t="s">
        <v>241</v>
      </c>
      <c r="G3191" s="107" t="s">
        <v>37</v>
      </c>
      <c r="H3191" s="107" t="s">
        <v>540</v>
      </c>
      <c r="I3191" s="107" t="s">
        <v>24</v>
      </c>
      <c r="J3191" s="107" t="s">
        <v>1</v>
      </c>
      <c r="K3191" s="108">
        <v>1151.3510000000001</v>
      </c>
    </row>
    <row r="3192" spans="5:11" x14ac:dyDescent="0.25">
      <c r="E3192" s="109">
        <v>2014</v>
      </c>
      <c r="F3192" s="109" t="s">
        <v>243</v>
      </c>
      <c r="G3192" s="109" t="s">
        <v>38</v>
      </c>
      <c r="H3192" s="109" t="s">
        <v>12</v>
      </c>
      <c r="I3192" s="109" t="s">
        <v>12</v>
      </c>
      <c r="J3192" s="109" t="s">
        <v>1</v>
      </c>
      <c r="K3192" s="110">
        <v>18.686</v>
      </c>
    </row>
    <row r="3193" spans="5:11" x14ac:dyDescent="0.25">
      <c r="E3193" s="107">
        <v>2014</v>
      </c>
      <c r="F3193" s="107" t="s">
        <v>266</v>
      </c>
      <c r="G3193" s="107" t="s">
        <v>49</v>
      </c>
      <c r="H3193" s="107" t="s">
        <v>544</v>
      </c>
      <c r="I3193" s="107" t="s">
        <v>9</v>
      </c>
      <c r="J3193" s="107" t="s">
        <v>1</v>
      </c>
      <c r="K3193" s="108">
        <v>182.233</v>
      </c>
    </row>
    <row r="3194" spans="5:11" x14ac:dyDescent="0.25">
      <c r="E3194" s="109">
        <v>2014</v>
      </c>
      <c r="F3194" s="109" t="s">
        <v>247</v>
      </c>
      <c r="G3194" s="109" t="s">
        <v>40</v>
      </c>
      <c r="H3194" s="109" t="s">
        <v>540</v>
      </c>
      <c r="I3194" s="109" t="s">
        <v>27</v>
      </c>
      <c r="J3194" s="109" t="s">
        <v>725</v>
      </c>
      <c r="K3194" s="110">
        <v>7617.9010000000098</v>
      </c>
    </row>
    <row r="3195" spans="5:11" x14ac:dyDescent="0.25">
      <c r="E3195" s="107">
        <v>2014</v>
      </c>
      <c r="F3195" s="107" t="s">
        <v>258</v>
      </c>
      <c r="G3195" s="107" t="s">
        <v>44</v>
      </c>
      <c r="H3195" s="107" t="s">
        <v>540</v>
      </c>
      <c r="I3195" s="107" t="s">
        <v>21</v>
      </c>
      <c r="J3195" s="107" t="s">
        <v>1</v>
      </c>
      <c r="K3195" s="108">
        <v>964.73599999999999</v>
      </c>
    </row>
    <row r="3196" spans="5:11" x14ac:dyDescent="0.25">
      <c r="E3196" s="109">
        <v>2014</v>
      </c>
      <c r="F3196" s="109" t="s">
        <v>256</v>
      </c>
      <c r="G3196" s="109" t="s">
        <v>43</v>
      </c>
      <c r="H3196" s="109" t="s">
        <v>540</v>
      </c>
      <c r="I3196" s="109" t="s">
        <v>27</v>
      </c>
      <c r="J3196" s="109" t="s">
        <v>1</v>
      </c>
      <c r="K3196" s="110">
        <v>3630.0210000000002</v>
      </c>
    </row>
    <row r="3197" spans="5:11" x14ac:dyDescent="0.25">
      <c r="E3197" s="107">
        <v>2014</v>
      </c>
      <c r="F3197" s="107" t="s">
        <v>262</v>
      </c>
      <c r="G3197" s="107" t="s">
        <v>46</v>
      </c>
      <c r="H3197" s="107" t="s">
        <v>540</v>
      </c>
      <c r="I3197" s="107" t="s">
        <v>47</v>
      </c>
      <c r="J3197" s="107" t="s">
        <v>554</v>
      </c>
      <c r="K3197" s="108">
        <v>361.99900000000002</v>
      </c>
    </row>
    <row r="3198" spans="5:11" x14ac:dyDescent="0.25">
      <c r="E3198" s="109">
        <v>2014</v>
      </c>
      <c r="F3198" s="109" t="s">
        <v>264</v>
      </c>
      <c r="G3198" s="109" t="s">
        <v>48</v>
      </c>
      <c r="H3198" s="109" t="s">
        <v>542</v>
      </c>
      <c r="I3198" s="109" t="s">
        <v>16</v>
      </c>
      <c r="J3198" s="109" t="s">
        <v>554</v>
      </c>
      <c r="K3198" s="110">
        <v>1437.297</v>
      </c>
    </row>
    <row r="3199" spans="5:11" x14ac:dyDescent="0.25">
      <c r="E3199" s="107">
        <v>2014</v>
      </c>
      <c r="F3199" s="107" t="s">
        <v>268</v>
      </c>
      <c r="G3199" s="107" t="s">
        <v>50</v>
      </c>
      <c r="H3199" s="107" t="s">
        <v>544</v>
      </c>
      <c r="I3199" s="107" t="s">
        <v>9</v>
      </c>
      <c r="J3199" s="107" t="s">
        <v>1</v>
      </c>
      <c r="K3199" s="108">
        <v>768.41500000000099</v>
      </c>
    </row>
    <row r="3200" spans="5:11" x14ac:dyDescent="0.25">
      <c r="E3200" s="109">
        <v>2014</v>
      </c>
      <c r="F3200" s="109" t="s">
        <v>270</v>
      </c>
      <c r="G3200" s="109" t="s">
        <v>51</v>
      </c>
      <c r="H3200" s="109" t="s">
        <v>540</v>
      </c>
      <c r="I3200" s="109" t="s">
        <v>30</v>
      </c>
      <c r="J3200" s="109" t="s">
        <v>554</v>
      </c>
      <c r="K3200" s="110">
        <v>1589.48</v>
      </c>
    </row>
    <row r="3201" spans="5:11" x14ac:dyDescent="0.25">
      <c r="E3201" s="107">
        <v>2014</v>
      </c>
      <c r="F3201" s="107" t="s">
        <v>278</v>
      </c>
      <c r="G3201" s="107" t="s">
        <v>55</v>
      </c>
      <c r="H3201" s="107" t="s">
        <v>540</v>
      </c>
      <c r="I3201" s="107" t="s">
        <v>21</v>
      </c>
      <c r="J3201" s="107" t="s">
        <v>554</v>
      </c>
      <c r="K3201" s="108">
        <v>13.035</v>
      </c>
    </row>
    <row r="3202" spans="5:11" x14ac:dyDescent="0.25">
      <c r="E3202" s="109">
        <v>2014</v>
      </c>
      <c r="F3202" s="109" t="s">
        <v>295</v>
      </c>
      <c r="G3202" s="109" t="s">
        <v>59</v>
      </c>
      <c r="H3202" s="109" t="s">
        <v>540</v>
      </c>
      <c r="I3202" s="109" t="s">
        <v>60</v>
      </c>
      <c r="J3202" s="109" t="s">
        <v>1</v>
      </c>
      <c r="K3202" s="110">
        <v>163.977</v>
      </c>
    </row>
    <row r="3203" spans="5:11" x14ac:dyDescent="0.25">
      <c r="E3203" s="107">
        <v>2015</v>
      </c>
      <c r="F3203" s="107" t="s">
        <v>280</v>
      </c>
      <c r="G3203" s="107" t="s">
        <v>281</v>
      </c>
      <c r="H3203" s="107" t="s">
        <v>540</v>
      </c>
      <c r="I3203" s="107" t="s">
        <v>33</v>
      </c>
      <c r="J3203" s="107" t="s">
        <v>554</v>
      </c>
      <c r="K3203" s="108">
        <v>1073.6890000000001</v>
      </c>
    </row>
    <row r="3204" spans="5:11" x14ac:dyDescent="0.25">
      <c r="E3204" s="109">
        <v>2015</v>
      </c>
      <c r="F3204" s="109" t="s">
        <v>187</v>
      </c>
      <c r="G3204" s="109" t="s">
        <v>8</v>
      </c>
      <c r="H3204" s="109" t="s">
        <v>544</v>
      </c>
      <c r="I3204" s="109" t="s">
        <v>9</v>
      </c>
      <c r="J3204" s="109" t="s">
        <v>554</v>
      </c>
      <c r="K3204" s="110">
        <v>2030.5050000000001</v>
      </c>
    </row>
    <row r="3205" spans="5:11" x14ac:dyDescent="0.25">
      <c r="E3205" s="107">
        <v>2015</v>
      </c>
      <c r="F3205" s="107" t="s">
        <v>192</v>
      </c>
      <c r="G3205" s="107" t="s">
        <v>14</v>
      </c>
      <c r="H3205" s="107" t="s">
        <v>540</v>
      </c>
      <c r="I3205" s="107" t="s">
        <v>925</v>
      </c>
      <c r="J3205" s="107" t="s">
        <v>1</v>
      </c>
      <c r="K3205" s="108">
        <v>194.584</v>
      </c>
    </row>
    <row r="3206" spans="5:11" x14ac:dyDescent="0.25">
      <c r="E3206" s="109">
        <v>2015</v>
      </c>
      <c r="F3206" s="109" t="s">
        <v>207</v>
      </c>
      <c r="G3206" s="109" t="s">
        <v>20</v>
      </c>
      <c r="H3206" s="109" t="s">
        <v>540</v>
      </c>
      <c r="I3206" s="109" t="s">
        <v>21</v>
      </c>
      <c r="J3206" s="109" t="s">
        <v>1</v>
      </c>
      <c r="K3206" s="110">
        <v>16498.177</v>
      </c>
    </row>
    <row r="3207" spans="5:11" x14ac:dyDescent="0.25">
      <c r="E3207" s="107">
        <v>2015</v>
      </c>
      <c r="F3207" s="107" t="s">
        <v>213</v>
      </c>
      <c r="G3207" s="107" t="s">
        <v>25</v>
      </c>
      <c r="H3207" s="107" t="s">
        <v>542</v>
      </c>
      <c r="I3207" s="107" t="s">
        <v>26</v>
      </c>
      <c r="J3207" s="107" t="s">
        <v>1</v>
      </c>
      <c r="K3207" s="108">
        <v>138.941</v>
      </c>
    </row>
    <row r="3208" spans="5:11" x14ac:dyDescent="0.25">
      <c r="E3208" s="109">
        <v>2015</v>
      </c>
      <c r="F3208" s="109" t="s">
        <v>220</v>
      </c>
      <c r="G3208" s="109" t="s">
        <v>29</v>
      </c>
      <c r="H3208" s="109" t="s">
        <v>540</v>
      </c>
      <c r="I3208" s="109" t="s">
        <v>30</v>
      </c>
      <c r="J3208" s="109" t="s">
        <v>1</v>
      </c>
      <c r="K3208" s="110">
        <v>11.659000000000001</v>
      </c>
    </row>
    <row r="3209" spans="5:11" x14ac:dyDescent="0.25">
      <c r="E3209" s="107">
        <v>2015</v>
      </c>
      <c r="F3209" s="107" t="s">
        <v>220</v>
      </c>
      <c r="G3209" s="107" t="s">
        <v>29</v>
      </c>
      <c r="H3209" s="107" t="s">
        <v>540</v>
      </c>
      <c r="I3209" s="107" t="s">
        <v>30</v>
      </c>
      <c r="J3209" s="107" t="s">
        <v>725</v>
      </c>
      <c r="K3209" s="108">
        <v>501.64699999999999</v>
      </c>
    </row>
    <row r="3210" spans="5:11" x14ac:dyDescent="0.25">
      <c r="E3210" s="109">
        <v>2015</v>
      </c>
      <c r="F3210" s="109" t="s">
        <v>224</v>
      </c>
      <c r="G3210" s="109" t="s">
        <v>32</v>
      </c>
      <c r="H3210" s="109" t="s">
        <v>540</v>
      </c>
      <c r="I3210" s="109" t="s">
        <v>33</v>
      </c>
      <c r="J3210" s="109" t="s">
        <v>1</v>
      </c>
      <c r="K3210" s="110">
        <v>1178.9970000000001</v>
      </c>
    </row>
    <row r="3211" spans="5:11" x14ac:dyDescent="0.25">
      <c r="E3211" s="107">
        <v>2015</v>
      </c>
      <c r="F3211" s="107" t="s">
        <v>226</v>
      </c>
      <c r="G3211" s="107" t="s">
        <v>34</v>
      </c>
      <c r="H3211" s="107" t="s">
        <v>540</v>
      </c>
      <c r="I3211" s="107" t="s">
        <v>925</v>
      </c>
      <c r="J3211" s="107" t="s">
        <v>1</v>
      </c>
      <c r="K3211" s="108">
        <v>412.81700000000001</v>
      </c>
    </row>
    <row r="3212" spans="5:11" x14ac:dyDescent="0.25">
      <c r="E3212" s="109">
        <v>2015</v>
      </c>
      <c r="F3212" s="109" t="s">
        <v>226</v>
      </c>
      <c r="G3212" s="109" t="s">
        <v>34</v>
      </c>
      <c r="H3212" s="109" t="s">
        <v>540</v>
      </c>
      <c r="I3212" s="109" t="s">
        <v>925</v>
      </c>
      <c r="J3212" s="109" t="s">
        <v>1</v>
      </c>
      <c r="K3212" s="110">
        <v>682.98299999999995</v>
      </c>
    </row>
    <row r="3213" spans="5:11" x14ac:dyDescent="0.25">
      <c r="E3213" s="107">
        <v>2015</v>
      </c>
      <c r="F3213" s="107" t="s">
        <v>234</v>
      </c>
      <c r="G3213" s="107" t="s">
        <v>35</v>
      </c>
      <c r="H3213" s="107" t="s">
        <v>540</v>
      </c>
      <c r="I3213" s="107" t="s">
        <v>27</v>
      </c>
      <c r="J3213" s="107" t="s">
        <v>725</v>
      </c>
      <c r="K3213" s="108">
        <v>2270.924</v>
      </c>
    </row>
    <row r="3214" spans="5:11" x14ac:dyDescent="0.25">
      <c r="E3214" s="109">
        <v>2015</v>
      </c>
      <c r="F3214" s="109" t="s">
        <v>241</v>
      </c>
      <c r="G3214" s="109" t="s">
        <v>37</v>
      </c>
      <c r="H3214" s="109" t="s">
        <v>540</v>
      </c>
      <c r="I3214" s="109" t="s">
        <v>24</v>
      </c>
      <c r="J3214" s="109" t="s">
        <v>1</v>
      </c>
      <c r="K3214" s="110">
        <v>1282.3209999999999</v>
      </c>
    </row>
    <row r="3215" spans="5:11" x14ac:dyDescent="0.25">
      <c r="E3215" s="107">
        <v>2015</v>
      </c>
      <c r="F3215" s="107" t="s">
        <v>243</v>
      </c>
      <c r="G3215" s="107" t="s">
        <v>38</v>
      </c>
      <c r="H3215" s="107" t="s">
        <v>12</v>
      </c>
      <c r="I3215" s="107" t="s">
        <v>12</v>
      </c>
      <c r="J3215" s="107" t="s">
        <v>554</v>
      </c>
      <c r="K3215" s="108">
        <v>884.51900000000001</v>
      </c>
    </row>
    <row r="3216" spans="5:11" x14ac:dyDescent="0.25">
      <c r="E3216" s="109">
        <v>2015</v>
      </c>
      <c r="F3216" s="109" t="s">
        <v>245</v>
      </c>
      <c r="G3216" s="109" t="s">
        <v>39</v>
      </c>
      <c r="H3216" s="109" t="s">
        <v>12</v>
      </c>
      <c r="I3216" s="109" t="s">
        <v>12</v>
      </c>
      <c r="J3216" s="109" t="s">
        <v>725</v>
      </c>
      <c r="K3216" s="110">
        <v>1181.328</v>
      </c>
    </row>
    <row r="3217" spans="5:11" x14ac:dyDescent="0.25">
      <c r="E3217" s="107">
        <v>2015</v>
      </c>
      <c r="F3217" s="107" t="s">
        <v>260</v>
      </c>
      <c r="G3217" s="107" t="s">
        <v>45</v>
      </c>
      <c r="H3217" s="107" t="s">
        <v>542</v>
      </c>
      <c r="I3217" s="107" t="s">
        <v>26</v>
      </c>
      <c r="J3217" s="107" t="s">
        <v>1</v>
      </c>
      <c r="K3217" s="108">
        <v>11250.699000000001</v>
      </c>
    </row>
    <row r="3218" spans="5:11" x14ac:dyDescent="0.25">
      <c r="E3218" s="109">
        <v>2015</v>
      </c>
      <c r="F3218" s="109" t="s">
        <v>260</v>
      </c>
      <c r="G3218" s="109" t="s">
        <v>45</v>
      </c>
      <c r="H3218" s="109" t="s">
        <v>542</v>
      </c>
      <c r="I3218" s="109" t="s">
        <v>26</v>
      </c>
      <c r="J3218" s="109" t="s">
        <v>1</v>
      </c>
      <c r="K3218" s="110">
        <v>26433.093000000001</v>
      </c>
    </row>
    <row r="3219" spans="5:11" x14ac:dyDescent="0.25">
      <c r="E3219" s="107">
        <v>2015</v>
      </c>
      <c r="F3219" s="107" t="s">
        <v>260</v>
      </c>
      <c r="G3219" s="107" t="s">
        <v>45</v>
      </c>
      <c r="H3219" s="107" t="s">
        <v>542</v>
      </c>
      <c r="I3219" s="107" t="s">
        <v>26</v>
      </c>
      <c r="J3219" s="107" t="s">
        <v>554</v>
      </c>
      <c r="K3219" s="108">
        <v>26433.093000000001</v>
      </c>
    </row>
    <row r="3220" spans="5:11" x14ac:dyDescent="0.25">
      <c r="E3220" s="109">
        <v>2015</v>
      </c>
      <c r="F3220" s="109" t="s">
        <v>256</v>
      </c>
      <c r="G3220" s="109" t="s">
        <v>43</v>
      </c>
      <c r="H3220" s="109" t="s">
        <v>540</v>
      </c>
      <c r="I3220" s="109" t="s">
        <v>27</v>
      </c>
      <c r="J3220" s="109" t="s">
        <v>1</v>
      </c>
      <c r="K3220" s="110">
        <v>2662.6089999999999</v>
      </c>
    </row>
    <row r="3221" spans="5:11" x14ac:dyDescent="0.25">
      <c r="E3221" s="107">
        <v>2015</v>
      </c>
      <c r="F3221" s="107" t="s">
        <v>264</v>
      </c>
      <c r="G3221" s="107" t="s">
        <v>48</v>
      </c>
      <c r="H3221" s="107" t="s">
        <v>542</v>
      </c>
      <c r="I3221" s="107" t="s">
        <v>16</v>
      </c>
      <c r="J3221" s="107" t="s">
        <v>725</v>
      </c>
      <c r="K3221" s="108">
        <v>1054.797</v>
      </c>
    </row>
    <row r="3222" spans="5:11" x14ac:dyDescent="0.25">
      <c r="E3222" s="109">
        <v>2015</v>
      </c>
      <c r="F3222" s="109" t="s">
        <v>268</v>
      </c>
      <c r="G3222" s="109" t="s">
        <v>50</v>
      </c>
      <c r="H3222" s="109" t="s">
        <v>544</v>
      </c>
      <c r="I3222" s="109" t="s">
        <v>9</v>
      </c>
      <c r="J3222" s="109" t="s">
        <v>1</v>
      </c>
      <c r="K3222" s="110">
        <v>517.92999999999995</v>
      </c>
    </row>
    <row r="3223" spans="5:11" x14ac:dyDescent="0.25">
      <c r="E3223" s="107">
        <v>2015</v>
      </c>
      <c r="F3223" s="107" t="s">
        <v>276</v>
      </c>
      <c r="G3223" s="107" t="s">
        <v>54</v>
      </c>
      <c r="H3223" s="107" t="s">
        <v>540</v>
      </c>
      <c r="I3223" s="107" t="s">
        <v>47</v>
      </c>
      <c r="J3223" s="107" t="s">
        <v>1</v>
      </c>
      <c r="K3223" s="108">
        <v>1216.9949999999999</v>
      </c>
    </row>
    <row r="3224" spans="5:11" x14ac:dyDescent="0.25">
      <c r="E3224" s="109">
        <v>2015</v>
      </c>
      <c r="F3224" s="109" t="s">
        <v>274</v>
      </c>
      <c r="G3224" s="109" t="s">
        <v>53</v>
      </c>
      <c r="H3224" s="109" t="s">
        <v>542</v>
      </c>
      <c r="I3224" s="109" t="s">
        <v>16</v>
      </c>
      <c r="J3224" s="109" t="s">
        <v>1</v>
      </c>
      <c r="K3224" s="110">
        <v>7731.8980000000001</v>
      </c>
    </row>
    <row r="3225" spans="5:11" x14ac:dyDescent="0.25">
      <c r="E3225" s="107">
        <v>2015</v>
      </c>
      <c r="F3225" s="107" t="s">
        <v>304</v>
      </c>
      <c r="G3225" s="107" t="s">
        <v>63</v>
      </c>
      <c r="H3225" s="107" t="s">
        <v>12</v>
      </c>
      <c r="I3225" s="107" t="s">
        <v>12</v>
      </c>
      <c r="J3225" s="107" t="s">
        <v>1</v>
      </c>
      <c r="K3225" s="108">
        <v>1418.425</v>
      </c>
    </row>
    <row r="3226" spans="5:11" x14ac:dyDescent="0.25">
      <c r="E3226" s="109">
        <v>2015</v>
      </c>
      <c r="F3226" s="109" t="s">
        <v>304</v>
      </c>
      <c r="G3226" s="109" t="s">
        <v>63</v>
      </c>
      <c r="H3226" s="109" t="s">
        <v>12</v>
      </c>
      <c r="I3226" s="109" t="s">
        <v>12</v>
      </c>
      <c r="J3226" s="109" t="s">
        <v>554</v>
      </c>
      <c r="K3226" s="110">
        <v>1501.462</v>
      </c>
    </row>
    <row r="3227" spans="5:11" x14ac:dyDescent="0.25">
      <c r="E3227" s="107">
        <v>2016</v>
      </c>
      <c r="F3227" s="107" t="s">
        <v>187</v>
      </c>
      <c r="G3227" s="107" t="s">
        <v>8</v>
      </c>
      <c r="H3227" s="107" t="s">
        <v>544</v>
      </c>
      <c r="I3227" s="107" t="s">
        <v>9</v>
      </c>
      <c r="J3227" s="107" t="s">
        <v>725</v>
      </c>
      <c r="K3227" s="108">
        <v>2041.922</v>
      </c>
    </row>
    <row r="3228" spans="5:11" x14ac:dyDescent="0.25">
      <c r="E3228" s="109">
        <v>2016</v>
      </c>
      <c r="F3228" s="109" t="s">
        <v>200</v>
      </c>
      <c r="G3228" s="109" t="s">
        <v>18</v>
      </c>
      <c r="H3228" s="109" t="s">
        <v>542</v>
      </c>
      <c r="I3228" s="109" t="s">
        <v>16</v>
      </c>
      <c r="J3228" s="109" t="s">
        <v>1</v>
      </c>
      <c r="K3228" s="110">
        <v>1470</v>
      </c>
    </row>
    <row r="3229" spans="5:11" x14ac:dyDescent="0.25">
      <c r="E3229" s="107">
        <v>2016</v>
      </c>
      <c r="F3229" s="107" t="s">
        <v>197</v>
      </c>
      <c r="G3229" s="107" t="s">
        <v>198</v>
      </c>
      <c r="H3229" s="107" t="s">
        <v>544</v>
      </c>
      <c r="I3229" s="107" t="s">
        <v>17</v>
      </c>
      <c r="J3229" s="107" t="s">
        <v>725</v>
      </c>
      <c r="K3229" s="108">
        <v>1450.4559999999999</v>
      </c>
    </row>
    <row r="3230" spans="5:11" x14ac:dyDescent="0.25">
      <c r="E3230" s="109">
        <v>2016</v>
      </c>
      <c r="F3230" s="109" t="s">
        <v>209</v>
      </c>
      <c r="G3230" s="109" t="s">
        <v>22</v>
      </c>
      <c r="H3230" s="109" t="s">
        <v>544</v>
      </c>
      <c r="I3230" s="109" t="s">
        <v>9</v>
      </c>
      <c r="J3230" s="109" t="s">
        <v>1</v>
      </c>
      <c r="K3230" s="110">
        <v>449.39600000000002</v>
      </c>
    </row>
    <row r="3231" spans="5:11" x14ac:dyDescent="0.25">
      <c r="E3231" s="107">
        <v>2016</v>
      </c>
      <c r="F3231" s="107" t="s">
        <v>209</v>
      </c>
      <c r="G3231" s="107" t="s">
        <v>22</v>
      </c>
      <c r="H3231" s="107" t="s">
        <v>544</v>
      </c>
      <c r="I3231" s="107" t="s">
        <v>9</v>
      </c>
      <c r="J3231" s="107" t="s">
        <v>554</v>
      </c>
      <c r="K3231" s="108">
        <v>449.39600000000002</v>
      </c>
    </row>
    <row r="3232" spans="5:11" x14ac:dyDescent="0.25">
      <c r="E3232" s="109">
        <v>2016</v>
      </c>
      <c r="F3232" s="109" t="s">
        <v>207</v>
      </c>
      <c r="G3232" s="109" t="s">
        <v>20</v>
      </c>
      <c r="H3232" s="109" t="s">
        <v>540</v>
      </c>
      <c r="I3232" s="109" t="s">
        <v>21</v>
      </c>
      <c r="J3232" s="109" t="s">
        <v>1</v>
      </c>
      <c r="K3232" s="110">
        <v>16296.304</v>
      </c>
    </row>
    <row r="3233" spans="5:11" x14ac:dyDescent="0.25">
      <c r="E3233" s="107">
        <v>2016</v>
      </c>
      <c r="F3233" s="107" t="s">
        <v>224</v>
      </c>
      <c r="G3233" s="107" t="s">
        <v>32</v>
      </c>
      <c r="H3233" s="107" t="s">
        <v>540</v>
      </c>
      <c r="I3233" s="107" t="s">
        <v>33</v>
      </c>
      <c r="J3233" s="107" t="s">
        <v>1</v>
      </c>
      <c r="K3233" s="108">
        <v>73.381</v>
      </c>
    </row>
    <row r="3234" spans="5:11" x14ac:dyDescent="0.25">
      <c r="E3234" s="109">
        <v>2016</v>
      </c>
      <c r="F3234" s="109" t="s">
        <v>222</v>
      </c>
      <c r="G3234" s="109" t="s">
        <v>31</v>
      </c>
      <c r="H3234" s="109" t="s">
        <v>544</v>
      </c>
      <c r="I3234" s="109" t="s">
        <v>17</v>
      </c>
      <c r="J3234" s="109" t="s">
        <v>1</v>
      </c>
      <c r="K3234" s="110">
        <v>5486.7610000000004</v>
      </c>
    </row>
    <row r="3235" spans="5:11" x14ac:dyDescent="0.25">
      <c r="E3235" s="107">
        <v>2016</v>
      </c>
      <c r="F3235" s="107" t="s">
        <v>222</v>
      </c>
      <c r="G3235" s="107" t="s">
        <v>31</v>
      </c>
      <c r="H3235" s="107" t="s">
        <v>544</v>
      </c>
      <c r="I3235" s="107" t="s">
        <v>17</v>
      </c>
      <c r="J3235" s="107" t="s">
        <v>725</v>
      </c>
      <c r="K3235" s="108">
        <v>5486.7610000000004</v>
      </c>
    </row>
    <row r="3236" spans="5:11" x14ac:dyDescent="0.25">
      <c r="E3236" s="109">
        <v>2016</v>
      </c>
      <c r="F3236" s="109" t="s">
        <v>236</v>
      </c>
      <c r="G3236" s="109" t="s">
        <v>36</v>
      </c>
      <c r="H3236" s="109" t="s">
        <v>542</v>
      </c>
      <c r="I3236" s="109" t="s">
        <v>26</v>
      </c>
      <c r="J3236" s="109" t="s">
        <v>1</v>
      </c>
      <c r="K3236" s="110">
        <v>2496.8229999999999</v>
      </c>
    </row>
    <row r="3237" spans="5:11" x14ac:dyDescent="0.25">
      <c r="E3237" s="107">
        <v>2016</v>
      </c>
      <c r="F3237" s="107" t="s">
        <v>236</v>
      </c>
      <c r="G3237" s="107" t="s">
        <v>36</v>
      </c>
      <c r="H3237" s="107" t="s">
        <v>542</v>
      </c>
      <c r="I3237" s="107" t="s">
        <v>26</v>
      </c>
      <c r="J3237" s="107" t="s">
        <v>725</v>
      </c>
      <c r="K3237" s="108">
        <v>2496.8229999999999</v>
      </c>
    </row>
    <row r="3238" spans="5:11" x14ac:dyDescent="0.25">
      <c r="E3238" s="109">
        <v>2016</v>
      </c>
      <c r="F3238" s="109" t="s">
        <v>231</v>
      </c>
      <c r="G3238" s="109" t="s">
        <v>232</v>
      </c>
      <c r="H3238" s="109" t="s">
        <v>540</v>
      </c>
      <c r="I3238" s="109" t="s">
        <v>24</v>
      </c>
      <c r="J3238" s="109" t="s">
        <v>725</v>
      </c>
      <c r="K3238" s="110">
        <v>1477.5920000000001</v>
      </c>
    </row>
    <row r="3239" spans="5:11" x14ac:dyDescent="0.25">
      <c r="E3239" s="107">
        <v>2016</v>
      </c>
      <c r="F3239" s="107" t="s">
        <v>238</v>
      </c>
      <c r="G3239" s="107" t="s">
        <v>239</v>
      </c>
      <c r="H3239" s="107" t="s">
        <v>540</v>
      </c>
      <c r="I3239" s="107" t="s">
        <v>33</v>
      </c>
      <c r="J3239" s="107" t="s">
        <v>1</v>
      </c>
      <c r="K3239" s="108">
        <v>7470.3310000000101</v>
      </c>
    </row>
    <row r="3240" spans="5:11" x14ac:dyDescent="0.25">
      <c r="E3240" s="109">
        <v>2016</v>
      </c>
      <c r="F3240" s="109" t="s">
        <v>241</v>
      </c>
      <c r="G3240" s="109" t="s">
        <v>37</v>
      </c>
      <c r="H3240" s="109" t="s">
        <v>540</v>
      </c>
      <c r="I3240" s="109" t="s">
        <v>24</v>
      </c>
      <c r="J3240" s="109" t="s">
        <v>1</v>
      </c>
      <c r="K3240" s="110">
        <v>1331.5609999999999</v>
      </c>
    </row>
    <row r="3241" spans="5:11" x14ac:dyDescent="0.25">
      <c r="E3241" s="107">
        <v>2016</v>
      </c>
      <c r="F3241" s="107" t="s">
        <v>266</v>
      </c>
      <c r="G3241" s="107" t="s">
        <v>49</v>
      </c>
      <c r="H3241" s="107" t="s">
        <v>544</v>
      </c>
      <c r="I3241" s="107" t="s">
        <v>9</v>
      </c>
      <c r="J3241" s="107" t="s">
        <v>554</v>
      </c>
      <c r="K3241" s="108">
        <v>203.88900000000001</v>
      </c>
    </row>
    <row r="3242" spans="5:11" x14ac:dyDescent="0.25">
      <c r="E3242" s="109">
        <v>2016</v>
      </c>
      <c r="F3242" s="109" t="s">
        <v>245</v>
      </c>
      <c r="G3242" s="109" t="s">
        <v>39</v>
      </c>
      <c r="H3242" s="109" t="s">
        <v>12</v>
      </c>
      <c r="I3242" s="109" t="s">
        <v>12</v>
      </c>
      <c r="J3242" s="109" t="s">
        <v>1</v>
      </c>
      <c r="K3242" s="110">
        <v>1298.0920000000001</v>
      </c>
    </row>
    <row r="3243" spans="5:11" x14ac:dyDescent="0.25">
      <c r="E3243" s="107">
        <v>2016</v>
      </c>
      <c r="F3243" s="107" t="s">
        <v>254</v>
      </c>
      <c r="G3243" s="107" t="s">
        <v>42</v>
      </c>
      <c r="H3243" s="107" t="s">
        <v>12</v>
      </c>
      <c r="I3243" s="107" t="s">
        <v>12</v>
      </c>
      <c r="J3243" s="107" t="s">
        <v>725</v>
      </c>
      <c r="K3243" s="108">
        <v>80.156000000000006</v>
      </c>
    </row>
    <row r="3244" spans="5:11" x14ac:dyDescent="0.25">
      <c r="E3244" s="109">
        <v>2016</v>
      </c>
      <c r="F3244" s="109" t="s">
        <v>252</v>
      </c>
      <c r="G3244" s="109" t="s">
        <v>41</v>
      </c>
      <c r="H3244" s="109" t="s">
        <v>540</v>
      </c>
      <c r="I3244" s="109" t="s">
        <v>21</v>
      </c>
      <c r="J3244" s="109" t="s">
        <v>554</v>
      </c>
      <c r="K3244" s="110">
        <v>43152.779000000199</v>
      </c>
    </row>
    <row r="3245" spans="5:11" x14ac:dyDescent="0.25">
      <c r="E3245" s="107">
        <v>2016</v>
      </c>
      <c r="F3245" s="107" t="s">
        <v>299</v>
      </c>
      <c r="G3245" s="107" t="s">
        <v>300</v>
      </c>
      <c r="H3245" s="107" t="s">
        <v>540</v>
      </c>
      <c r="I3245" s="107" t="s">
        <v>60</v>
      </c>
      <c r="J3245" s="107" t="s">
        <v>1</v>
      </c>
      <c r="K3245" s="108">
        <v>17480.419999999998</v>
      </c>
    </row>
    <row r="3246" spans="5:11" x14ac:dyDescent="0.25">
      <c r="E3246" s="109">
        <v>2016</v>
      </c>
      <c r="F3246" s="109" t="s">
        <v>264</v>
      </c>
      <c r="G3246" s="109" t="s">
        <v>48</v>
      </c>
      <c r="H3246" s="109" t="s">
        <v>542</v>
      </c>
      <c r="I3246" s="109" t="s">
        <v>16</v>
      </c>
      <c r="J3246" s="109" t="s">
        <v>554</v>
      </c>
      <c r="K3246" s="110">
        <v>1761.635</v>
      </c>
    </row>
    <row r="3247" spans="5:11" x14ac:dyDescent="0.25">
      <c r="E3247" s="107">
        <v>2016</v>
      </c>
      <c r="F3247" s="107" t="s">
        <v>264</v>
      </c>
      <c r="G3247" s="107" t="s">
        <v>48</v>
      </c>
      <c r="H3247" s="107" t="s">
        <v>542</v>
      </c>
      <c r="I3247" s="107" t="s">
        <v>16</v>
      </c>
      <c r="J3247" s="107" t="s">
        <v>725</v>
      </c>
      <c r="K3247" s="108">
        <v>989.779</v>
      </c>
    </row>
    <row r="3248" spans="5:11" x14ac:dyDescent="0.25">
      <c r="E3248" s="109">
        <v>2016</v>
      </c>
      <c r="F3248" s="109" t="s">
        <v>274</v>
      </c>
      <c r="G3248" s="109" t="s">
        <v>53</v>
      </c>
      <c r="H3248" s="109" t="s">
        <v>542</v>
      </c>
      <c r="I3248" s="109" t="s">
        <v>16</v>
      </c>
      <c r="J3248" s="109" t="s">
        <v>1</v>
      </c>
      <c r="K3248" s="110">
        <v>7460.9409999999998</v>
      </c>
    </row>
    <row r="3249" spans="5:11" x14ac:dyDescent="0.25">
      <c r="E3249" s="107">
        <v>2016</v>
      </c>
      <c r="F3249" s="107" t="s">
        <v>278</v>
      </c>
      <c r="G3249" s="107" t="s">
        <v>55</v>
      </c>
      <c r="H3249" s="107" t="s">
        <v>540</v>
      </c>
      <c r="I3249" s="107" t="s">
        <v>21</v>
      </c>
      <c r="J3249" s="107" t="s">
        <v>554</v>
      </c>
      <c r="K3249" s="108">
        <v>69.581999999999994</v>
      </c>
    </row>
    <row r="3250" spans="5:11" x14ac:dyDescent="0.25">
      <c r="E3250" s="109">
        <v>2016</v>
      </c>
      <c r="F3250" s="109" t="s">
        <v>293</v>
      </c>
      <c r="G3250" s="109" t="s">
        <v>58</v>
      </c>
      <c r="H3250" s="109" t="s">
        <v>544</v>
      </c>
      <c r="I3250" s="109" t="s">
        <v>9</v>
      </c>
      <c r="J3250" s="109" t="s">
        <v>1</v>
      </c>
      <c r="K3250" s="110">
        <v>6183.1350000000002</v>
      </c>
    </row>
    <row r="3251" spans="5:11" x14ac:dyDescent="0.25">
      <c r="E3251" s="107">
        <v>2016</v>
      </c>
      <c r="F3251" s="107" t="s">
        <v>297</v>
      </c>
      <c r="G3251" s="107" t="s">
        <v>61</v>
      </c>
      <c r="H3251" s="107" t="s">
        <v>542</v>
      </c>
      <c r="I3251" s="107" t="s">
        <v>16</v>
      </c>
      <c r="J3251" s="107" t="s">
        <v>1</v>
      </c>
      <c r="K3251" s="108">
        <v>132.18199999999999</v>
      </c>
    </row>
    <row r="3252" spans="5:11" x14ac:dyDescent="0.25">
      <c r="E3252" s="109">
        <v>2016</v>
      </c>
      <c r="F3252" s="109" t="s">
        <v>297</v>
      </c>
      <c r="G3252" s="109" t="s">
        <v>61</v>
      </c>
      <c r="H3252" s="109" t="s">
        <v>542</v>
      </c>
      <c r="I3252" s="109" t="s">
        <v>16</v>
      </c>
      <c r="J3252" s="109" t="s">
        <v>725</v>
      </c>
      <c r="K3252" s="110">
        <v>132.18199999999999</v>
      </c>
    </row>
    <row r="3253" spans="5:11" x14ac:dyDescent="0.25">
      <c r="E3253" s="107">
        <v>2017</v>
      </c>
      <c r="F3253" s="107" t="s">
        <v>280</v>
      </c>
      <c r="G3253" s="107" t="s">
        <v>281</v>
      </c>
      <c r="H3253" s="107" t="s">
        <v>540</v>
      </c>
      <c r="I3253" s="107" t="s">
        <v>33</v>
      </c>
      <c r="J3253" s="107" t="s">
        <v>1</v>
      </c>
      <c r="K3253" s="108">
        <v>53.31</v>
      </c>
    </row>
    <row r="3254" spans="5:11" x14ac:dyDescent="0.25">
      <c r="E3254" s="109">
        <v>2017</v>
      </c>
      <c r="F3254" s="109" t="s">
        <v>280</v>
      </c>
      <c r="G3254" s="109" t="s">
        <v>281</v>
      </c>
      <c r="H3254" s="109" t="s">
        <v>540</v>
      </c>
      <c r="I3254" s="109" t="s">
        <v>33</v>
      </c>
      <c r="J3254" s="109" t="s">
        <v>725</v>
      </c>
      <c r="K3254" s="110">
        <v>53.31</v>
      </c>
    </row>
    <row r="3255" spans="5:11" x14ac:dyDescent="0.25">
      <c r="E3255" s="107">
        <v>2017</v>
      </c>
      <c r="F3255" s="107" t="s">
        <v>190</v>
      </c>
      <c r="G3255" s="107" t="s">
        <v>11</v>
      </c>
      <c r="H3255" s="107" t="s">
        <v>12</v>
      </c>
      <c r="I3255" s="107" t="s">
        <v>12</v>
      </c>
      <c r="J3255" s="107" t="s">
        <v>1</v>
      </c>
      <c r="K3255" s="108">
        <v>7052.5789999999997</v>
      </c>
    </row>
    <row r="3256" spans="5:11" x14ac:dyDescent="0.25">
      <c r="E3256" s="109">
        <v>2017</v>
      </c>
      <c r="F3256" s="109" t="s">
        <v>190</v>
      </c>
      <c r="G3256" s="109" t="s">
        <v>11</v>
      </c>
      <c r="H3256" s="109" t="s">
        <v>12</v>
      </c>
      <c r="I3256" s="109" t="s">
        <v>12</v>
      </c>
      <c r="J3256" s="109" t="s">
        <v>554</v>
      </c>
      <c r="K3256" s="110">
        <v>11173.35</v>
      </c>
    </row>
    <row r="3257" spans="5:11" x14ac:dyDescent="0.25">
      <c r="E3257" s="107">
        <v>2017</v>
      </c>
      <c r="F3257" s="107" t="s">
        <v>192</v>
      </c>
      <c r="G3257" s="107" t="s">
        <v>14</v>
      </c>
      <c r="H3257" s="107" t="s">
        <v>540</v>
      </c>
      <c r="I3257" s="107" t="s">
        <v>925</v>
      </c>
      <c r="J3257" s="107" t="s">
        <v>554</v>
      </c>
      <c r="K3257" s="108">
        <v>619.77200000000005</v>
      </c>
    </row>
    <row r="3258" spans="5:11" x14ac:dyDescent="0.25">
      <c r="E3258" s="109">
        <v>2017</v>
      </c>
      <c r="F3258" s="109" t="s">
        <v>200</v>
      </c>
      <c r="G3258" s="109" t="s">
        <v>18</v>
      </c>
      <c r="H3258" s="109" t="s">
        <v>542</v>
      </c>
      <c r="I3258" s="109" t="s">
        <v>16</v>
      </c>
      <c r="J3258" s="109" t="s">
        <v>1</v>
      </c>
      <c r="K3258" s="110">
        <v>1481.317</v>
      </c>
    </row>
    <row r="3259" spans="5:11" x14ac:dyDescent="0.25">
      <c r="E3259" s="107">
        <v>2017</v>
      </c>
      <c r="F3259" s="107" t="s">
        <v>200</v>
      </c>
      <c r="G3259" s="107" t="s">
        <v>18</v>
      </c>
      <c r="H3259" s="107" t="s">
        <v>542</v>
      </c>
      <c r="I3259" s="107" t="s">
        <v>16</v>
      </c>
      <c r="J3259" s="107" t="s">
        <v>725</v>
      </c>
      <c r="K3259" s="108">
        <v>92.221999999999994</v>
      </c>
    </row>
    <row r="3260" spans="5:11" x14ac:dyDescent="0.25">
      <c r="E3260" s="109">
        <v>2017</v>
      </c>
      <c r="F3260" s="109" t="s">
        <v>204</v>
      </c>
      <c r="G3260" s="109" t="s">
        <v>205</v>
      </c>
      <c r="H3260" s="109" t="s">
        <v>544</v>
      </c>
      <c r="I3260" s="109" t="s">
        <v>9</v>
      </c>
      <c r="J3260" s="109" t="s">
        <v>554</v>
      </c>
      <c r="K3260" s="110">
        <v>158.09100000000001</v>
      </c>
    </row>
    <row r="3261" spans="5:11" x14ac:dyDescent="0.25">
      <c r="E3261" s="107">
        <v>2017</v>
      </c>
      <c r="F3261" s="107" t="s">
        <v>207</v>
      </c>
      <c r="G3261" s="107" t="s">
        <v>20</v>
      </c>
      <c r="H3261" s="107" t="s">
        <v>540</v>
      </c>
      <c r="I3261" s="107" t="s">
        <v>21</v>
      </c>
      <c r="J3261" s="107" t="s">
        <v>725</v>
      </c>
      <c r="K3261" s="108">
        <v>10689.675999999999</v>
      </c>
    </row>
    <row r="3262" spans="5:11" x14ac:dyDescent="0.25">
      <c r="E3262" s="109">
        <v>2017</v>
      </c>
      <c r="F3262" s="109" t="s">
        <v>218</v>
      </c>
      <c r="G3262" s="109" t="s">
        <v>28</v>
      </c>
      <c r="H3262" s="109" t="s">
        <v>544</v>
      </c>
      <c r="I3262" s="109" t="s">
        <v>9</v>
      </c>
      <c r="J3262" s="109" t="s">
        <v>1</v>
      </c>
      <c r="K3262" s="110">
        <v>4285.9740000000002</v>
      </c>
    </row>
    <row r="3263" spans="5:11" x14ac:dyDescent="0.25">
      <c r="E3263" s="107">
        <v>2017</v>
      </c>
      <c r="F3263" s="107" t="s">
        <v>211</v>
      </c>
      <c r="G3263" s="107" t="s">
        <v>23</v>
      </c>
      <c r="H3263" s="107" t="s">
        <v>540</v>
      </c>
      <c r="I3263" s="107" t="s">
        <v>24</v>
      </c>
      <c r="J3263" s="107" t="s">
        <v>725</v>
      </c>
      <c r="K3263" s="108">
        <v>11073.363000000099</v>
      </c>
    </row>
    <row r="3264" spans="5:11" x14ac:dyDescent="0.25">
      <c r="E3264" s="109">
        <v>2017</v>
      </c>
      <c r="F3264" s="109" t="s">
        <v>224</v>
      </c>
      <c r="G3264" s="109" t="s">
        <v>32</v>
      </c>
      <c r="H3264" s="109" t="s">
        <v>540</v>
      </c>
      <c r="I3264" s="109" t="s">
        <v>33</v>
      </c>
      <c r="J3264" s="109" t="s">
        <v>725</v>
      </c>
      <c r="K3264" s="110">
        <v>135.78200000000001</v>
      </c>
    </row>
    <row r="3265" spans="5:11" x14ac:dyDescent="0.25">
      <c r="E3265" s="107">
        <v>2017</v>
      </c>
      <c r="F3265" s="107" t="s">
        <v>226</v>
      </c>
      <c r="G3265" s="107" t="s">
        <v>34</v>
      </c>
      <c r="H3265" s="107" t="s">
        <v>540</v>
      </c>
      <c r="I3265" s="107" t="s">
        <v>925</v>
      </c>
      <c r="J3265" s="107" t="s">
        <v>1</v>
      </c>
      <c r="K3265" s="108">
        <v>865.88099999999997</v>
      </c>
    </row>
    <row r="3266" spans="5:11" x14ac:dyDescent="0.25">
      <c r="E3266" s="109">
        <v>2017</v>
      </c>
      <c r="F3266" s="109" t="s">
        <v>226</v>
      </c>
      <c r="G3266" s="109" t="s">
        <v>34</v>
      </c>
      <c r="H3266" s="109" t="s">
        <v>540</v>
      </c>
      <c r="I3266" s="109" t="s">
        <v>925</v>
      </c>
      <c r="J3266" s="109" t="s">
        <v>725</v>
      </c>
      <c r="K3266" s="110">
        <v>330.70600000000002</v>
      </c>
    </row>
    <row r="3267" spans="5:11" x14ac:dyDescent="0.25">
      <c r="E3267" s="107">
        <v>2017</v>
      </c>
      <c r="F3267" s="107" t="s">
        <v>236</v>
      </c>
      <c r="G3267" s="107" t="s">
        <v>36</v>
      </c>
      <c r="H3267" s="107" t="s">
        <v>542</v>
      </c>
      <c r="I3267" s="107" t="s">
        <v>26</v>
      </c>
      <c r="J3267" s="107" t="s">
        <v>1</v>
      </c>
      <c r="K3267" s="108">
        <v>2649.6390000000001</v>
      </c>
    </row>
    <row r="3268" spans="5:11" x14ac:dyDescent="0.25">
      <c r="E3268" s="109">
        <v>2017</v>
      </c>
      <c r="F3268" s="109" t="s">
        <v>238</v>
      </c>
      <c r="G3268" s="109" t="s">
        <v>239</v>
      </c>
      <c r="H3268" s="109" t="s">
        <v>540</v>
      </c>
      <c r="I3268" s="109" t="s">
        <v>33</v>
      </c>
      <c r="J3268" s="109" t="s">
        <v>554</v>
      </c>
      <c r="K3268" s="110">
        <v>7113.5449999999901</v>
      </c>
    </row>
    <row r="3269" spans="5:11" x14ac:dyDescent="0.25">
      <c r="E3269" s="107">
        <v>2017</v>
      </c>
      <c r="F3269" s="107" t="s">
        <v>238</v>
      </c>
      <c r="G3269" s="107" t="s">
        <v>239</v>
      </c>
      <c r="H3269" s="107" t="s">
        <v>540</v>
      </c>
      <c r="I3269" s="107" t="s">
        <v>33</v>
      </c>
      <c r="J3269" s="107" t="s">
        <v>725</v>
      </c>
      <c r="K3269" s="108">
        <v>2709.9670000000001</v>
      </c>
    </row>
    <row r="3270" spans="5:11" x14ac:dyDescent="0.25">
      <c r="E3270" s="109">
        <v>2017</v>
      </c>
      <c r="F3270" s="109" t="s">
        <v>241</v>
      </c>
      <c r="G3270" s="109" t="s">
        <v>37</v>
      </c>
      <c r="H3270" s="109" t="s">
        <v>540</v>
      </c>
      <c r="I3270" s="109" t="s">
        <v>24</v>
      </c>
      <c r="J3270" s="109" t="s">
        <v>554</v>
      </c>
      <c r="K3270" s="110">
        <v>1468.5550000000001</v>
      </c>
    </row>
    <row r="3271" spans="5:11" x14ac:dyDescent="0.25">
      <c r="E3271" s="107">
        <v>2017</v>
      </c>
      <c r="F3271" s="107" t="s">
        <v>243</v>
      </c>
      <c r="G3271" s="107" t="s">
        <v>38</v>
      </c>
      <c r="H3271" s="107" t="s">
        <v>12</v>
      </c>
      <c r="I3271" s="107" t="s">
        <v>12</v>
      </c>
      <c r="J3271" s="107" t="s">
        <v>1</v>
      </c>
      <c r="K3271" s="108">
        <v>10.255000000000001</v>
      </c>
    </row>
    <row r="3272" spans="5:11" x14ac:dyDescent="0.25">
      <c r="E3272" s="109">
        <v>2017</v>
      </c>
      <c r="F3272" s="109" t="s">
        <v>266</v>
      </c>
      <c r="G3272" s="109" t="s">
        <v>49</v>
      </c>
      <c r="H3272" s="109" t="s">
        <v>544</v>
      </c>
      <c r="I3272" s="109" t="s">
        <v>9</v>
      </c>
      <c r="J3272" s="109" t="s">
        <v>725</v>
      </c>
      <c r="K3272" s="110">
        <v>4642.5609999999997</v>
      </c>
    </row>
    <row r="3273" spans="5:11" x14ac:dyDescent="0.25">
      <c r="E3273" s="107">
        <v>2017</v>
      </c>
      <c r="F3273" s="107" t="s">
        <v>245</v>
      </c>
      <c r="G3273" s="107" t="s">
        <v>39</v>
      </c>
      <c r="H3273" s="107" t="s">
        <v>12</v>
      </c>
      <c r="I3273" s="107" t="s">
        <v>12</v>
      </c>
      <c r="J3273" s="107" t="s">
        <v>1</v>
      </c>
      <c r="K3273" s="108">
        <v>1410.029</v>
      </c>
    </row>
    <row r="3274" spans="5:11" x14ac:dyDescent="0.25">
      <c r="E3274" s="109">
        <v>2017</v>
      </c>
      <c r="F3274" s="109" t="s">
        <v>247</v>
      </c>
      <c r="G3274" s="109" t="s">
        <v>40</v>
      </c>
      <c r="H3274" s="109" t="s">
        <v>540</v>
      </c>
      <c r="I3274" s="109" t="s">
        <v>27</v>
      </c>
      <c r="J3274" s="109" t="s">
        <v>1</v>
      </c>
      <c r="K3274" s="110">
        <v>8484.2370000000101</v>
      </c>
    </row>
    <row r="3275" spans="5:11" x14ac:dyDescent="0.25">
      <c r="E3275" s="107">
        <v>2017</v>
      </c>
      <c r="F3275" s="107" t="s">
        <v>260</v>
      </c>
      <c r="G3275" s="107" t="s">
        <v>45</v>
      </c>
      <c r="H3275" s="107" t="s">
        <v>542</v>
      </c>
      <c r="I3275" s="107" t="s">
        <v>26</v>
      </c>
      <c r="J3275" s="107" t="s">
        <v>1</v>
      </c>
      <c r="K3275" s="108">
        <v>20246.076000000001</v>
      </c>
    </row>
    <row r="3276" spans="5:11" x14ac:dyDescent="0.25">
      <c r="E3276" s="109">
        <v>2017</v>
      </c>
      <c r="F3276" s="109" t="s">
        <v>256</v>
      </c>
      <c r="G3276" s="109" t="s">
        <v>43</v>
      </c>
      <c r="H3276" s="109" t="s">
        <v>540</v>
      </c>
      <c r="I3276" s="109" t="s">
        <v>27</v>
      </c>
      <c r="J3276" s="109" t="s">
        <v>1</v>
      </c>
      <c r="K3276" s="110">
        <v>4020.3580000000002</v>
      </c>
    </row>
    <row r="3277" spans="5:11" x14ac:dyDescent="0.25">
      <c r="E3277" s="107">
        <v>2017</v>
      </c>
      <c r="F3277" s="107" t="s">
        <v>276</v>
      </c>
      <c r="G3277" s="107" t="s">
        <v>54</v>
      </c>
      <c r="H3277" s="107" t="s">
        <v>540</v>
      </c>
      <c r="I3277" s="107" t="s">
        <v>47</v>
      </c>
      <c r="J3277" s="107" t="s">
        <v>1</v>
      </c>
      <c r="K3277" s="108">
        <v>2579.366</v>
      </c>
    </row>
    <row r="3278" spans="5:11" x14ac:dyDescent="0.25">
      <c r="E3278" s="109">
        <v>2017</v>
      </c>
      <c r="F3278" s="109" t="s">
        <v>276</v>
      </c>
      <c r="G3278" s="109" t="s">
        <v>54</v>
      </c>
      <c r="H3278" s="109" t="s">
        <v>540</v>
      </c>
      <c r="I3278" s="109" t="s">
        <v>47</v>
      </c>
      <c r="J3278" s="109" t="s">
        <v>725</v>
      </c>
      <c r="K3278" s="110">
        <v>1286.415</v>
      </c>
    </row>
    <row r="3279" spans="5:11" x14ac:dyDescent="0.25">
      <c r="E3279" s="107">
        <v>2017</v>
      </c>
      <c r="F3279" s="107" t="s">
        <v>278</v>
      </c>
      <c r="G3279" s="107" t="s">
        <v>55</v>
      </c>
      <c r="H3279" s="107" t="s">
        <v>540</v>
      </c>
      <c r="I3279" s="107" t="s">
        <v>21</v>
      </c>
      <c r="J3279" s="107" t="s">
        <v>1</v>
      </c>
      <c r="K3279" s="108">
        <v>58.363999999999997</v>
      </c>
    </row>
    <row r="3280" spans="5:11" x14ac:dyDescent="0.25">
      <c r="E3280" s="109">
        <v>2017</v>
      </c>
      <c r="F3280" s="109" t="s">
        <v>278</v>
      </c>
      <c r="G3280" s="109" t="s">
        <v>55</v>
      </c>
      <c r="H3280" s="109" t="s">
        <v>540</v>
      </c>
      <c r="I3280" s="109" t="s">
        <v>21</v>
      </c>
      <c r="J3280" s="109" t="s">
        <v>554</v>
      </c>
      <c r="K3280" s="110">
        <v>58.363999999999997</v>
      </c>
    </row>
    <row r="3281" spans="5:11" x14ac:dyDescent="0.25">
      <c r="E3281" s="107">
        <v>2017</v>
      </c>
      <c r="F3281" s="107" t="s">
        <v>286</v>
      </c>
      <c r="G3281" s="107" t="s">
        <v>56</v>
      </c>
      <c r="H3281" s="107" t="s">
        <v>540</v>
      </c>
      <c r="I3281" s="107" t="s">
        <v>47</v>
      </c>
      <c r="J3281" s="107" t="s">
        <v>725</v>
      </c>
      <c r="K3281" s="108">
        <v>195.01900000000001</v>
      </c>
    </row>
    <row r="3282" spans="5:11" x14ac:dyDescent="0.25">
      <c r="E3282" s="109">
        <v>2017</v>
      </c>
      <c r="F3282" s="109" t="s">
        <v>293</v>
      </c>
      <c r="G3282" s="109" t="s">
        <v>58</v>
      </c>
      <c r="H3282" s="109" t="s">
        <v>544</v>
      </c>
      <c r="I3282" s="109" t="s">
        <v>9</v>
      </c>
      <c r="J3282" s="109" t="s">
        <v>554</v>
      </c>
      <c r="K3282" s="110">
        <v>0.2</v>
      </c>
    </row>
    <row r="3283" spans="5:11" x14ac:dyDescent="0.25">
      <c r="E3283" s="107">
        <v>2018</v>
      </c>
      <c r="F3283" s="107" t="s">
        <v>283</v>
      </c>
      <c r="G3283" s="107" t="s">
        <v>284</v>
      </c>
      <c r="H3283" s="107" t="s">
        <v>540</v>
      </c>
      <c r="I3283" s="107" t="s">
        <v>33</v>
      </c>
      <c r="J3283" s="107" t="s">
        <v>1</v>
      </c>
      <c r="K3283" s="108">
        <v>9879.4619999999995</v>
      </c>
    </row>
    <row r="3284" spans="5:11" x14ac:dyDescent="0.25">
      <c r="E3284" s="109">
        <v>2018</v>
      </c>
      <c r="F3284" s="109" t="s">
        <v>195</v>
      </c>
      <c r="G3284" s="109" t="s">
        <v>15</v>
      </c>
      <c r="H3284" s="109" t="s">
        <v>540</v>
      </c>
      <c r="I3284" s="109" t="s">
        <v>16</v>
      </c>
      <c r="J3284" s="109" t="s">
        <v>1</v>
      </c>
      <c r="K3284" s="110">
        <v>7104.4719999999897</v>
      </c>
    </row>
    <row r="3285" spans="5:11" x14ac:dyDescent="0.25">
      <c r="E3285" s="107">
        <v>2018</v>
      </c>
      <c r="F3285" s="107" t="s">
        <v>195</v>
      </c>
      <c r="G3285" s="107" t="s">
        <v>15</v>
      </c>
      <c r="H3285" s="107" t="s">
        <v>540</v>
      </c>
      <c r="I3285" s="107" t="s">
        <v>16</v>
      </c>
      <c r="J3285" s="107" t="s">
        <v>554</v>
      </c>
      <c r="K3285" s="108">
        <v>7104.4719999999998</v>
      </c>
    </row>
    <row r="3286" spans="5:11" x14ac:dyDescent="0.25">
      <c r="E3286" s="109">
        <v>2018</v>
      </c>
      <c r="F3286" s="109" t="s">
        <v>202</v>
      </c>
      <c r="G3286" s="109" t="s">
        <v>19</v>
      </c>
      <c r="H3286" s="109" t="s">
        <v>544</v>
      </c>
      <c r="I3286" s="109" t="s">
        <v>17</v>
      </c>
      <c r="J3286" s="109" t="s">
        <v>554</v>
      </c>
      <c r="K3286" s="110">
        <v>6824.991</v>
      </c>
    </row>
    <row r="3287" spans="5:11" x14ac:dyDescent="0.25">
      <c r="E3287" s="107">
        <v>2018</v>
      </c>
      <c r="F3287" s="107" t="s">
        <v>209</v>
      </c>
      <c r="G3287" s="107" t="s">
        <v>22</v>
      </c>
      <c r="H3287" s="107" t="s">
        <v>544</v>
      </c>
      <c r="I3287" s="107" t="s">
        <v>9</v>
      </c>
      <c r="J3287" s="107" t="s">
        <v>725</v>
      </c>
      <c r="K3287" s="108">
        <v>61.884</v>
      </c>
    </row>
    <row r="3288" spans="5:11" x14ac:dyDescent="0.25">
      <c r="E3288" s="109">
        <v>2018</v>
      </c>
      <c r="F3288" s="109" t="s">
        <v>211</v>
      </c>
      <c r="G3288" s="109" t="s">
        <v>23</v>
      </c>
      <c r="H3288" s="109" t="s">
        <v>540</v>
      </c>
      <c r="I3288" s="109" t="s">
        <v>24</v>
      </c>
      <c r="J3288" s="109" t="s">
        <v>554</v>
      </c>
      <c r="K3288" s="110">
        <v>16740.3759999998</v>
      </c>
    </row>
    <row r="3289" spans="5:11" x14ac:dyDescent="0.25">
      <c r="E3289" s="107">
        <v>2018</v>
      </c>
      <c r="F3289" s="107" t="s">
        <v>224</v>
      </c>
      <c r="G3289" s="107" t="s">
        <v>32</v>
      </c>
      <c r="H3289" s="107" t="s">
        <v>540</v>
      </c>
      <c r="I3289" s="107" t="s">
        <v>33</v>
      </c>
      <c r="J3289" s="107" t="s">
        <v>1</v>
      </c>
      <c r="K3289" s="108">
        <v>76.715000000000003</v>
      </c>
    </row>
    <row r="3290" spans="5:11" x14ac:dyDescent="0.25">
      <c r="E3290" s="109">
        <v>2018</v>
      </c>
      <c r="F3290" s="109" t="s">
        <v>224</v>
      </c>
      <c r="G3290" s="109" t="s">
        <v>32</v>
      </c>
      <c r="H3290" s="109" t="s">
        <v>540</v>
      </c>
      <c r="I3290" s="109" t="s">
        <v>33</v>
      </c>
      <c r="J3290" s="109" t="s">
        <v>1</v>
      </c>
      <c r="K3290" s="110">
        <v>1382.864</v>
      </c>
    </row>
    <row r="3291" spans="5:11" x14ac:dyDescent="0.25">
      <c r="E3291" s="107">
        <v>2018</v>
      </c>
      <c r="F3291" s="107" t="s">
        <v>226</v>
      </c>
      <c r="G3291" s="107" t="s">
        <v>34</v>
      </c>
      <c r="H3291" s="107" t="s">
        <v>540</v>
      </c>
      <c r="I3291" s="107" t="s">
        <v>925</v>
      </c>
      <c r="J3291" s="107" t="s">
        <v>725</v>
      </c>
      <c r="K3291" s="108">
        <v>295.90800000000002</v>
      </c>
    </row>
    <row r="3292" spans="5:11" x14ac:dyDescent="0.25">
      <c r="E3292" s="109">
        <v>2018</v>
      </c>
      <c r="F3292" s="109" t="s">
        <v>238</v>
      </c>
      <c r="G3292" s="109" t="s">
        <v>239</v>
      </c>
      <c r="H3292" s="109" t="s">
        <v>540</v>
      </c>
      <c r="I3292" s="109" t="s">
        <v>33</v>
      </c>
      <c r="J3292" s="109" t="s">
        <v>554</v>
      </c>
      <c r="K3292" s="110">
        <v>7131.5640000000103</v>
      </c>
    </row>
    <row r="3293" spans="5:11" x14ac:dyDescent="0.25">
      <c r="E3293" s="107">
        <v>2018</v>
      </c>
      <c r="F3293" s="107" t="s">
        <v>238</v>
      </c>
      <c r="G3293" s="107" t="s">
        <v>239</v>
      </c>
      <c r="H3293" s="107" t="s">
        <v>540</v>
      </c>
      <c r="I3293" s="107" t="s">
        <v>33</v>
      </c>
      <c r="J3293" s="107" t="s">
        <v>725</v>
      </c>
      <c r="K3293" s="108">
        <v>2620.5070000000001</v>
      </c>
    </row>
    <row r="3294" spans="5:11" x14ac:dyDescent="0.25">
      <c r="E3294" s="109">
        <v>2018</v>
      </c>
      <c r="F3294" s="109" t="s">
        <v>234</v>
      </c>
      <c r="G3294" s="109" t="s">
        <v>35</v>
      </c>
      <c r="H3294" s="109" t="s">
        <v>540</v>
      </c>
      <c r="I3294" s="109" t="s">
        <v>27</v>
      </c>
      <c r="J3294" s="109" t="s">
        <v>1</v>
      </c>
      <c r="K3294" s="110">
        <v>2331.5450000000001</v>
      </c>
    </row>
    <row r="3295" spans="5:11" x14ac:dyDescent="0.25">
      <c r="E3295" s="107">
        <v>2018</v>
      </c>
      <c r="F3295" s="107" t="s">
        <v>234</v>
      </c>
      <c r="G3295" s="107" t="s">
        <v>35</v>
      </c>
      <c r="H3295" s="107" t="s">
        <v>540</v>
      </c>
      <c r="I3295" s="107" t="s">
        <v>27</v>
      </c>
      <c r="J3295" s="107" t="s">
        <v>725</v>
      </c>
      <c r="K3295" s="108">
        <v>2371.4659999999999</v>
      </c>
    </row>
    <row r="3296" spans="5:11" x14ac:dyDescent="0.25">
      <c r="E3296" s="109">
        <v>2018</v>
      </c>
      <c r="F3296" s="109" t="s">
        <v>241</v>
      </c>
      <c r="G3296" s="109" t="s">
        <v>37</v>
      </c>
      <c r="H3296" s="109" t="s">
        <v>540</v>
      </c>
      <c r="I3296" s="109" t="s">
        <v>24</v>
      </c>
      <c r="J3296" s="109" t="s">
        <v>554</v>
      </c>
      <c r="K3296" s="110">
        <v>1545.884</v>
      </c>
    </row>
    <row r="3297" spans="5:11" x14ac:dyDescent="0.25">
      <c r="E3297" s="107">
        <v>2018</v>
      </c>
      <c r="F3297" s="107" t="s">
        <v>266</v>
      </c>
      <c r="G3297" s="107" t="s">
        <v>49</v>
      </c>
      <c r="H3297" s="107" t="s">
        <v>544</v>
      </c>
      <c r="I3297" s="107" t="s">
        <v>9</v>
      </c>
      <c r="J3297" s="107" t="s">
        <v>1</v>
      </c>
      <c r="K3297" s="108">
        <v>3260.1869999999999</v>
      </c>
    </row>
    <row r="3298" spans="5:11" x14ac:dyDescent="0.25">
      <c r="E3298" s="109">
        <v>2018</v>
      </c>
      <c r="F3298" s="109" t="s">
        <v>245</v>
      </c>
      <c r="G3298" s="109" t="s">
        <v>39</v>
      </c>
      <c r="H3298" s="109" t="s">
        <v>12</v>
      </c>
      <c r="I3298" s="109" t="s">
        <v>12</v>
      </c>
      <c r="J3298" s="109" t="s">
        <v>1</v>
      </c>
      <c r="K3298" s="110">
        <v>1559.69</v>
      </c>
    </row>
    <row r="3299" spans="5:11" x14ac:dyDescent="0.25">
      <c r="E3299" s="107">
        <v>2018</v>
      </c>
      <c r="F3299" s="107" t="s">
        <v>254</v>
      </c>
      <c r="G3299" s="107" t="s">
        <v>42</v>
      </c>
      <c r="H3299" s="107" t="s">
        <v>12</v>
      </c>
      <c r="I3299" s="107" t="s">
        <v>12</v>
      </c>
      <c r="J3299" s="107" t="s">
        <v>1</v>
      </c>
      <c r="K3299" s="108">
        <v>102.773</v>
      </c>
    </row>
    <row r="3300" spans="5:11" x14ac:dyDescent="0.25">
      <c r="E3300" s="109">
        <v>2018</v>
      </c>
      <c r="F3300" s="109" t="s">
        <v>254</v>
      </c>
      <c r="G3300" s="109" t="s">
        <v>42</v>
      </c>
      <c r="H3300" s="109" t="s">
        <v>12</v>
      </c>
      <c r="I3300" s="109" t="s">
        <v>12</v>
      </c>
      <c r="J3300" s="109" t="s">
        <v>554</v>
      </c>
      <c r="K3300" s="110">
        <v>1751.2719999999999</v>
      </c>
    </row>
    <row r="3301" spans="5:11" x14ac:dyDescent="0.25">
      <c r="E3301" s="107">
        <v>2018</v>
      </c>
      <c r="F3301" s="107" t="s">
        <v>258</v>
      </c>
      <c r="G3301" s="107" t="s">
        <v>44</v>
      </c>
      <c r="H3301" s="107" t="s">
        <v>540</v>
      </c>
      <c r="I3301" s="107" t="s">
        <v>21</v>
      </c>
      <c r="J3301" s="107" t="s">
        <v>1</v>
      </c>
      <c r="K3301" s="108">
        <v>9602.2309999999998</v>
      </c>
    </row>
    <row r="3302" spans="5:11" x14ac:dyDescent="0.25">
      <c r="E3302" s="109">
        <v>2018</v>
      </c>
      <c r="F3302" s="109" t="s">
        <v>260</v>
      </c>
      <c r="G3302" s="109" t="s">
        <v>45</v>
      </c>
      <c r="H3302" s="109" t="s">
        <v>542</v>
      </c>
      <c r="I3302" s="109" t="s">
        <v>26</v>
      </c>
      <c r="J3302" s="109" t="s">
        <v>1</v>
      </c>
      <c r="K3302" s="110">
        <v>19227.620999999999</v>
      </c>
    </row>
    <row r="3303" spans="5:11" x14ac:dyDescent="0.25">
      <c r="E3303" s="107">
        <v>2018</v>
      </c>
      <c r="F3303" s="107" t="s">
        <v>262</v>
      </c>
      <c r="G3303" s="107" t="s">
        <v>46</v>
      </c>
      <c r="H3303" s="107" t="s">
        <v>540</v>
      </c>
      <c r="I3303" s="107" t="s">
        <v>47</v>
      </c>
      <c r="J3303" s="107" t="s">
        <v>554</v>
      </c>
      <c r="K3303" s="108">
        <v>376.83800000000002</v>
      </c>
    </row>
    <row r="3304" spans="5:11" x14ac:dyDescent="0.25">
      <c r="E3304" s="109">
        <v>2018</v>
      </c>
      <c r="F3304" s="109" t="s">
        <v>268</v>
      </c>
      <c r="G3304" s="109" t="s">
        <v>50</v>
      </c>
      <c r="H3304" s="109" t="s">
        <v>544</v>
      </c>
      <c r="I3304" s="109" t="s">
        <v>9</v>
      </c>
      <c r="J3304" s="109" t="s">
        <v>1</v>
      </c>
      <c r="K3304" s="110">
        <v>732.04600000000096</v>
      </c>
    </row>
    <row r="3305" spans="5:11" x14ac:dyDescent="0.25">
      <c r="E3305" s="107">
        <v>2018</v>
      </c>
      <c r="F3305" s="107" t="s">
        <v>268</v>
      </c>
      <c r="G3305" s="107" t="s">
        <v>50</v>
      </c>
      <c r="H3305" s="107" t="s">
        <v>544</v>
      </c>
      <c r="I3305" s="107" t="s">
        <v>9</v>
      </c>
      <c r="J3305" s="107" t="s">
        <v>725</v>
      </c>
      <c r="K3305" s="108">
        <v>399.185</v>
      </c>
    </row>
    <row r="3306" spans="5:11" x14ac:dyDescent="0.25">
      <c r="E3306" s="109">
        <v>2018</v>
      </c>
      <c r="F3306" s="109" t="s">
        <v>272</v>
      </c>
      <c r="G3306" s="109" t="s">
        <v>52</v>
      </c>
      <c r="H3306" s="109" t="s">
        <v>540</v>
      </c>
      <c r="I3306" s="109" t="s">
        <v>30</v>
      </c>
      <c r="J3306" s="109" t="s">
        <v>1</v>
      </c>
      <c r="K3306" s="110">
        <v>545.11300000000006</v>
      </c>
    </row>
    <row r="3307" spans="5:11" x14ac:dyDescent="0.25">
      <c r="E3307" s="107">
        <v>2018</v>
      </c>
      <c r="F3307" s="107" t="s">
        <v>272</v>
      </c>
      <c r="G3307" s="107" t="s">
        <v>52</v>
      </c>
      <c r="H3307" s="107" t="s">
        <v>540</v>
      </c>
      <c r="I3307" s="107" t="s">
        <v>30</v>
      </c>
      <c r="J3307" s="107" t="s">
        <v>554</v>
      </c>
      <c r="K3307" s="108">
        <v>545.11300000000006</v>
      </c>
    </row>
    <row r="3308" spans="5:11" x14ac:dyDescent="0.25">
      <c r="E3308" s="109">
        <v>2018</v>
      </c>
      <c r="F3308" s="109" t="s">
        <v>297</v>
      </c>
      <c r="G3308" s="109" t="s">
        <v>61</v>
      </c>
      <c r="H3308" s="109" t="s">
        <v>542</v>
      </c>
      <c r="I3308" s="109" t="s">
        <v>16</v>
      </c>
      <c r="J3308" s="109" t="s">
        <v>1</v>
      </c>
      <c r="K3308" s="110">
        <v>366.577</v>
      </c>
    </row>
    <row r="3309" spans="5:11" x14ac:dyDescent="0.25">
      <c r="E3309" s="107">
        <v>2018</v>
      </c>
      <c r="F3309" s="107" t="s">
        <v>302</v>
      </c>
      <c r="G3309" s="107" t="s">
        <v>62</v>
      </c>
      <c r="H3309" s="107" t="s">
        <v>540</v>
      </c>
      <c r="I3309" s="107" t="s">
        <v>60</v>
      </c>
      <c r="J3309" s="107" t="s">
        <v>1</v>
      </c>
      <c r="K3309" s="108">
        <v>1185.0219999999999</v>
      </c>
    </row>
    <row r="3310" spans="5:11" x14ac:dyDescent="0.25">
      <c r="E3310" s="109">
        <v>2018</v>
      </c>
      <c r="F3310" s="109" t="s">
        <v>302</v>
      </c>
      <c r="G3310" s="109" t="s">
        <v>62</v>
      </c>
      <c r="H3310" s="109" t="s">
        <v>540</v>
      </c>
      <c r="I3310" s="109" t="s">
        <v>60</v>
      </c>
      <c r="J3310" s="109" t="s">
        <v>1</v>
      </c>
      <c r="K3310" s="110">
        <v>3218.8560000000002</v>
      </c>
    </row>
    <row r="3311" spans="5:11" x14ac:dyDescent="0.25">
      <c r="E3311" s="107">
        <v>2018</v>
      </c>
      <c r="F3311" s="107" t="s">
        <v>304</v>
      </c>
      <c r="G3311" s="107" t="s">
        <v>63</v>
      </c>
      <c r="H3311" s="107" t="s">
        <v>12</v>
      </c>
      <c r="I3311" s="107" t="s">
        <v>12</v>
      </c>
      <c r="J3311" s="107" t="s">
        <v>1</v>
      </c>
      <c r="K3311" s="108">
        <v>1617.422</v>
      </c>
    </row>
    <row r="3312" spans="5:11" x14ac:dyDescent="0.25">
      <c r="E3312" s="109">
        <v>2019</v>
      </c>
      <c r="F3312" s="109" t="s">
        <v>283</v>
      </c>
      <c r="G3312" s="109" t="s">
        <v>284</v>
      </c>
      <c r="H3312" s="109" t="s">
        <v>540</v>
      </c>
      <c r="I3312" s="109" t="s">
        <v>33</v>
      </c>
      <c r="J3312" s="109" t="s">
        <v>1</v>
      </c>
      <c r="K3312" s="110">
        <v>290.82499999999999</v>
      </c>
    </row>
    <row r="3313" spans="5:11" x14ac:dyDescent="0.25">
      <c r="E3313" s="107">
        <v>2019</v>
      </c>
      <c r="F3313" s="107" t="s">
        <v>187</v>
      </c>
      <c r="G3313" s="107" t="s">
        <v>8</v>
      </c>
      <c r="H3313" s="107" t="s">
        <v>544</v>
      </c>
      <c r="I3313" s="107" t="s">
        <v>9</v>
      </c>
      <c r="J3313" s="107" t="s">
        <v>1</v>
      </c>
      <c r="K3313" s="108">
        <v>2135.04</v>
      </c>
    </row>
    <row r="3314" spans="5:11" x14ac:dyDescent="0.25">
      <c r="E3314" s="109">
        <v>2019</v>
      </c>
      <c r="F3314" s="109" t="s">
        <v>187</v>
      </c>
      <c r="G3314" s="109" t="s">
        <v>8</v>
      </c>
      <c r="H3314" s="109" t="s">
        <v>544</v>
      </c>
      <c r="I3314" s="109" t="s">
        <v>9</v>
      </c>
      <c r="J3314" s="109" t="s">
        <v>554</v>
      </c>
      <c r="K3314" s="110">
        <v>2059.4650000000001</v>
      </c>
    </row>
    <row r="3315" spans="5:11" x14ac:dyDescent="0.25">
      <c r="E3315" s="107">
        <v>2019</v>
      </c>
      <c r="F3315" s="107" t="s">
        <v>195</v>
      </c>
      <c r="G3315" s="107" t="s">
        <v>15</v>
      </c>
      <c r="H3315" s="107" t="s">
        <v>540</v>
      </c>
      <c r="I3315" s="107" t="s">
        <v>16</v>
      </c>
      <c r="J3315" s="107" t="s">
        <v>1</v>
      </c>
      <c r="K3315" s="108">
        <v>1545.4760000000001</v>
      </c>
    </row>
    <row r="3316" spans="5:11" x14ac:dyDescent="0.25">
      <c r="E3316" s="109">
        <v>2019</v>
      </c>
      <c r="F3316" s="109" t="s">
        <v>204</v>
      </c>
      <c r="G3316" s="109" t="s">
        <v>205</v>
      </c>
      <c r="H3316" s="109" t="s">
        <v>544</v>
      </c>
      <c r="I3316" s="109" t="s">
        <v>9</v>
      </c>
      <c r="J3316" s="109" t="s">
        <v>1</v>
      </c>
      <c r="K3316" s="110">
        <v>818.995</v>
      </c>
    </row>
    <row r="3317" spans="5:11" x14ac:dyDescent="0.25">
      <c r="E3317" s="107">
        <v>2019</v>
      </c>
      <c r="F3317" s="107" t="s">
        <v>202</v>
      </c>
      <c r="G3317" s="107" t="s">
        <v>19</v>
      </c>
      <c r="H3317" s="107" t="s">
        <v>544</v>
      </c>
      <c r="I3317" s="107" t="s">
        <v>17</v>
      </c>
      <c r="J3317" s="107" t="s">
        <v>1</v>
      </c>
      <c r="K3317" s="108">
        <v>2100.8820000000001</v>
      </c>
    </row>
    <row r="3318" spans="5:11" x14ac:dyDescent="0.25">
      <c r="E3318" s="109">
        <v>2019</v>
      </c>
      <c r="F3318" s="109" t="s">
        <v>226</v>
      </c>
      <c r="G3318" s="109" t="s">
        <v>34</v>
      </c>
      <c r="H3318" s="109" t="s">
        <v>540</v>
      </c>
      <c r="I3318" s="109" t="s">
        <v>925</v>
      </c>
      <c r="J3318" s="109" t="s">
        <v>1</v>
      </c>
      <c r="K3318" s="110">
        <v>377.06700000000001</v>
      </c>
    </row>
    <row r="3319" spans="5:11" x14ac:dyDescent="0.25">
      <c r="E3319" s="107">
        <v>2019</v>
      </c>
      <c r="F3319" s="107" t="s">
        <v>236</v>
      </c>
      <c r="G3319" s="107" t="s">
        <v>36</v>
      </c>
      <c r="H3319" s="107" t="s">
        <v>542</v>
      </c>
      <c r="I3319" s="107" t="s">
        <v>26</v>
      </c>
      <c r="J3319" s="107" t="s">
        <v>554</v>
      </c>
      <c r="K3319" s="108">
        <v>2612.4549999999999</v>
      </c>
    </row>
    <row r="3320" spans="5:11" x14ac:dyDescent="0.25">
      <c r="E3320" s="109">
        <v>2019</v>
      </c>
      <c r="F3320" s="109" t="s">
        <v>231</v>
      </c>
      <c r="G3320" s="109" t="s">
        <v>232</v>
      </c>
      <c r="H3320" s="109" t="s">
        <v>540</v>
      </c>
      <c r="I3320" s="109" t="s">
        <v>24</v>
      </c>
      <c r="J3320" s="109" t="s">
        <v>1</v>
      </c>
      <c r="K3320" s="110">
        <v>2941.2710000000002</v>
      </c>
    </row>
    <row r="3321" spans="5:11" x14ac:dyDescent="0.25">
      <c r="E3321" s="107">
        <v>2019</v>
      </c>
      <c r="F3321" s="107" t="s">
        <v>231</v>
      </c>
      <c r="G3321" s="107" t="s">
        <v>232</v>
      </c>
      <c r="H3321" s="107" t="s">
        <v>540</v>
      </c>
      <c r="I3321" s="107" t="s">
        <v>24</v>
      </c>
      <c r="J3321" s="107" t="s">
        <v>725</v>
      </c>
      <c r="K3321" s="108">
        <v>1331.789</v>
      </c>
    </row>
    <row r="3322" spans="5:11" x14ac:dyDescent="0.25">
      <c r="E3322" s="109">
        <v>2019</v>
      </c>
      <c r="F3322" s="109" t="s">
        <v>234</v>
      </c>
      <c r="G3322" s="109" t="s">
        <v>35</v>
      </c>
      <c r="H3322" s="109" t="s">
        <v>540</v>
      </c>
      <c r="I3322" s="109" t="s">
        <v>27</v>
      </c>
      <c r="J3322" s="109" t="s">
        <v>554</v>
      </c>
      <c r="K3322" s="110">
        <v>2269.4899999999998</v>
      </c>
    </row>
    <row r="3323" spans="5:11" x14ac:dyDescent="0.25">
      <c r="E3323" s="107">
        <v>2019</v>
      </c>
      <c r="F3323" s="107" t="s">
        <v>234</v>
      </c>
      <c r="G3323" s="107" t="s">
        <v>35</v>
      </c>
      <c r="H3323" s="107" t="s">
        <v>540</v>
      </c>
      <c r="I3323" s="107" t="s">
        <v>27</v>
      </c>
      <c r="J3323" s="107" t="s">
        <v>725</v>
      </c>
      <c r="K3323" s="108">
        <v>2266.9470000000001</v>
      </c>
    </row>
    <row r="3324" spans="5:11" x14ac:dyDescent="0.25">
      <c r="E3324" s="109">
        <v>2019</v>
      </c>
      <c r="F3324" s="109" t="s">
        <v>228</v>
      </c>
      <c r="G3324" s="109" t="s">
        <v>229</v>
      </c>
      <c r="H3324" s="109" t="s">
        <v>540</v>
      </c>
      <c r="I3324" s="109" t="s">
        <v>33</v>
      </c>
      <c r="J3324" s="109" t="s">
        <v>554</v>
      </c>
      <c r="K3324" s="110">
        <v>37909.220999999998</v>
      </c>
    </row>
    <row r="3325" spans="5:11" x14ac:dyDescent="0.25">
      <c r="E3325" s="107">
        <v>2019</v>
      </c>
      <c r="F3325" s="107" t="s">
        <v>228</v>
      </c>
      <c r="G3325" s="107" t="s">
        <v>229</v>
      </c>
      <c r="H3325" s="107" t="s">
        <v>540</v>
      </c>
      <c r="I3325" s="107" t="s">
        <v>33</v>
      </c>
      <c r="J3325" s="107" t="s">
        <v>725</v>
      </c>
      <c r="K3325" s="108">
        <v>13336.135</v>
      </c>
    </row>
    <row r="3326" spans="5:11" x14ac:dyDescent="0.25">
      <c r="E3326" s="109">
        <v>2019</v>
      </c>
      <c r="F3326" s="109" t="s">
        <v>241</v>
      </c>
      <c r="G3326" s="109" t="s">
        <v>37</v>
      </c>
      <c r="H3326" s="109" t="s">
        <v>540</v>
      </c>
      <c r="I3326" s="109" t="s">
        <v>24</v>
      </c>
      <c r="J3326" s="109" t="s">
        <v>1</v>
      </c>
      <c r="K3326" s="110">
        <v>1487.3119999999999</v>
      </c>
    </row>
    <row r="3327" spans="5:11" x14ac:dyDescent="0.25">
      <c r="E3327" s="107">
        <v>2019</v>
      </c>
      <c r="F3327" s="107" t="s">
        <v>245</v>
      </c>
      <c r="G3327" s="107" t="s">
        <v>39</v>
      </c>
      <c r="H3327" s="107" t="s">
        <v>12</v>
      </c>
      <c r="I3327" s="107" t="s">
        <v>12</v>
      </c>
      <c r="J3327" s="107" t="s">
        <v>725</v>
      </c>
      <c r="K3327" s="108">
        <v>1268.047</v>
      </c>
    </row>
    <row r="3328" spans="5:11" x14ac:dyDescent="0.25">
      <c r="E3328" s="109">
        <v>2019</v>
      </c>
      <c r="F3328" s="109" t="s">
        <v>260</v>
      </c>
      <c r="G3328" s="109" t="s">
        <v>45</v>
      </c>
      <c r="H3328" s="109" t="s">
        <v>542</v>
      </c>
      <c r="I3328" s="109" t="s">
        <v>26</v>
      </c>
      <c r="J3328" s="109" t="s">
        <v>1</v>
      </c>
      <c r="K3328" s="110">
        <v>10959.777</v>
      </c>
    </row>
    <row r="3329" spans="5:11" x14ac:dyDescent="0.25">
      <c r="E3329" s="107">
        <v>2019</v>
      </c>
      <c r="F3329" s="107" t="s">
        <v>270</v>
      </c>
      <c r="G3329" s="107" t="s">
        <v>51</v>
      </c>
      <c r="H3329" s="107" t="s">
        <v>540</v>
      </c>
      <c r="I3329" s="107" t="s">
        <v>30</v>
      </c>
      <c r="J3329" s="107" t="s">
        <v>554</v>
      </c>
      <c r="K3329" s="108">
        <v>1869.598</v>
      </c>
    </row>
    <row r="3330" spans="5:11" x14ac:dyDescent="0.25">
      <c r="E3330" s="109">
        <v>2019</v>
      </c>
      <c r="F3330" s="109" t="s">
        <v>272</v>
      </c>
      <c r="G3330" s="109" t="s">
        <v>52</v>
      </c>
      <c r="H3330" s="109" t="s">
        <v>540</v>
      </c>
      <c r="I3330" s="109" t="s">
        <v>30</v>
      </c>
      <c r="J3330" s="109" t="s">
        <v>725</v>
      </c>
      <c r="K3330" s="110">
        <v>305.90699999999998</v>
      </c>
    </row>
    <row r="3331" spans="5:11" x14ac:dyDescent="0.25">
      <c r="E3331" s="107">
        <v>2019</v>
      </c>
      <c r="F3331" s="107" t="s">
        <v>286</v>
      </c>
      <c r="G3331" s="107" t="s">
        <v>56</v>
      </c>
      <c r="H3331" s="107" t="s">
        <v>540</v>
      </c>
      <c r="I3331" s="107" t="s">
        <v>47</v>
      </c>
      <c r="J3331" s="107" t="s">
        <v>1</v>
      </c>
      <c r="K3331" s="108">
        <v>1798.922</v>
      </c>
    </row>
    <row r="3332" spans="5:11" x14ac:dyDescent="0.25">
      <c r="E3332" s="109">
        <v>2019</v>
      </c>
      <c r="F3332" s="109" t="s">
        <v>295</v>
      </c>
      <c r="G3332" s="109" t="s">
        <v>59</v>
      </c>
      <c r="H3332" s="109" t="s">
        <v>540</v>
      </c>
      <c r="I3332" s="109" t="s">
        <v>60</v>
      </c>
      <c r="J3332" s="109" t="s">
        <v>1</v>
      </c>
      <c r="K3332" s="110">
        <v>661.37800000000004</v>
      </c>
    </row>
    <row r="3333" spans="5:11" x14ac:dyDescent="0.25">
      <c r="E3333" s="107">
        <v>2019</v>
      </c>
      <c r="F3333" s="107" t="s">
        <v>304</v>
      </c>
      <c r="G3333" s="107" t="s">
        <v>63</v>
      </c>
      <c r="H3333" s="107" t="s">
        <v>12</v>
      </c>
      <c r="I3333" s="107" t="s">
        <v>12</v>
      </c>
      <c r="J3333" s="107" t="s">
        <v>1</v>
      </c>
      <c r="K3333" s="108">
        <v>1608.1559999999999</v>
      </c>
    </row>
    <row r="3334" spans="5:11" x14ac:dyDescent="0.25">
      <c r="E3334" s="109">
        <v>2019</v>
      </c>
      <c r="F3334" s="109" t="s">
        <v>304</v>
      </c>
      <c r="G3334" s="109" t="s">
        <v>63</v>
      </c>
      <c r="H3334" s="109" t="s">
        <v>12</v>
      </c>
      <c r="I3334" s="109" t="s">
        <v>12</v>
      </c>
      <c r="J3334" s="109" t="s">
        <v>1</v>
      </c>
      <c r="K3334" s="110">
        <v>1712.3679999999999</v>
      </c>
    </row>
    <row r="3335" spans="5:11" x14ac:dyDescent="0.25">
      <c r="E3335" s="107">
        <v>2020</v>
      </c>
      <c r="F3335" s="107" t="s">
        <v>190</v>
      </c>
      <c r="G3335" s="107" t="s">
        <v>11</v>
      </c>
      <c r="H3335" s="107" t="s">
        <v>12</v>
      </c>
      <c r="I3335" s="107" t="s">
        <v>12</v>
      </c>
      <c r="J3335" s="107" t="s">
        <v>1</v>
      </c>
      <c r="K3335" s="108">
        <v>7568.7439999999897</v>
      </c>
    </row>
    <row r="3336" spans="5:11" x14ac:dyDescent="0.25">
      <c r="E3336" s="109">
        <v>2020</v>
      </c>
      <c r="F3336" s="109" t="s">
        <v>190</v>
      </c>
      <c r="G3336" s="109" t="s">
        <v>11</v>
      </c>
      <c r="H3336" s="109" t="s">
        <v>12</v>
      </c>
      <c r="I3336" s="109" t="s">
        <v>12</v>
      </c>
      <c r="J3336" s="109" t="s">
        <v>554</v>
      </c>
      <c r="K3336" s="110">
        <v>11009.544</v>
      </c>
    </row>
    <row r="3337" spans="5:11" x14ac:dyDescent="0.25">
      <c r="E3337" s="107">
        <v>2020</v>
      </c>
      <c r="F3337" s="107" t="s">
        <v>197</v>
      </c>
      <c r="G3337" s="107" t="s">
        <v>198</v>
      </c>
      <c r="H3337" s="107" t="s">
        <v>544</v>
      </c>
      <c r="I3337" s="107" t="s">
        <v>17</v>
      </c>
      <c r="J3337" s="107" t="s">
        <v>1</v>
      </c>
      <c r="K3337" s="108">
        <v>1486.1959999999999</v>
      </c>
    </row>
    <row r="3338" spans="5:11" x14ac:dyDescent="0.25">
      <c r="E3338" s="109">
        <v>2020</v>
      </c>
      <c r="F3338" s="109" t="s">
        <v>209</v>
      </c>
      <c r="G3338" s="109" t="s">
        <v>22</v>
      </c>
      <c r="H3338" s="109" t="s">
        <v>544</v>
      </c>
      <c r="I3338" s="109" t="s">
        <v>9</v>
      </c>
      <c r="J3338" s="109" t="s">
        <v>1</v>
      </c>
      <c r="K3338" s="110">
        <v>22.763000000000002</v>
      </c>
    </row>
    <row r="3339" spans="5:11" x14ac:dyDescent="0.25">
      <c r="E3339" s="107">
        <v>2020</v>
      </c>
      <c r="F3339" s="107" t="s">
        <v>209</v>
      </c>
      <c r="G3339" s="107" t="s">
        <v>22</v>
      </c>
      <c r="H3339" s="107" t="s">
        <v>544</v>
      </c>
      <c r="I3339" s="107" t="s">
        <v>9</v>
      </c>
      <c r="J3339" s="107" t="s">
        <v>554</v>
      </c>
      <c r="K3339" s="108">
        <v>407.726</v>
      </c>
    </row>
    <row r="3340" spans="5:11" x14ac:dyDescent="0.25">
      <c r="E3340" s="109">
        <v>2020</v>
      </c>
      <c r="F3340" s="109" t="s">
        <v>207</v>
      </c>
      <c r="G3340" s="109" t="s">
        <v>20</v>
      </c>
      <c r="H3340" s="109" t="s">
        <v>540</v>
      </c>
      <c r="I3340" s="109" t="s">
        <v>21</v>
      </c>
      <c r="J3340" s="109" t="s">
        <v>1</v>
      </c>
      <c r="K3340" s="110">
        <v>8155.8469999999998</v>
      </c>
    </row>
    <row r="3341" spans="5:11" x14ac:dyDescent="0.25">
      <c r="E3341" s="107">
        <v>2020</v>
      </c>
      <c r="F3341" s="107" t="s">
        <v>207</v>
      </c>
      <c r="G3341" s="107" t="s">
        <v>20</v>
      </c>
      <c r="H3341" s="107" t="s">
        <v>540</v>
      </c>
      <c r="I3341" s="107" t="s">
        <v>21</v>
      </c>
      <c r="J3341" s="107" t="s">
        <v>1</v>
      </c>
      <c r="K3341" s="108">
        <v>13733.047</v>
      </c>
    </row>
    <row r="3342" spans="5:11" x14ac:dyDescent="0.25">
      <c r="E3342" s="109">
        <v>2020</v>
      </c>
      <c r="F3342" s="109" t="s">
        <v>213</v>
      </c>
      <c r="G3342" s="109" t="s">
        <v>25</v>
      </c>
      <c r="H3342" s="109" t="s">
        <v>542</v>
      </c>
      <c r="I3342" s="109" t="s">
        <v>26</v>
      </c>
      <c r="J3342" s="109" t="s">
        <v>1</v>
      </c>
      <c r="K3342" s="110">
        <v>231.678</v>
      </c>
    </row>
    <row r="3343" spans="5:11" x14ac:dyDescent="0.25">
      <c r="E3343" s="107">
        <v>2020</v>
      </c>
      <c r="F3343" s="107" t="s">
        <v>220</v>
      </c>
      <c r="G3343" s="107" t="s">
        <v>29</v>
      </c>
      <c r="H3343" s="107" t="s">
        <v>540</v>
      </c>
      <c r="I3343" s="107" t="s">
        <v>30</v>
      </c>
      <c r="J3343" s="107" t="s">
        <v>1</v>
      </c>
      <c r="K3343" s="108">
        <v>9.9260000000000002</v>
      </c>
    </row>
    <row r="3344" spans="5:11" x14ac:dyDescent="0.25">
      <c r="E3344" s="109">
        <v>2020</v>
      </c>
      <c r="F3344" s="109" t="s">
        <v>220</v>
      </c>
      <c r="G3344" s="109" t="s">
        <v>29</v>
      </c>
      <c r="H3344" s="109" t="s">
        <v>540</v>
      </c>
      <c r="I3344" s="109" t="s">
        <v>30</v>
      </c>
      <c r="J3344" s="109" t="s">
        <v>725</v>
      </c>
      <c r="K3344" s="110">
        <v>229.39500000000001</v>
      </c>
    </row>
    <row r="3345" spans="5:11" x14ac:dyDescent="0.25">
      <c r="E3345" s="107">
        <v>2020</v>
      </c>
      <c r="F3345" s="107" t="s">
        <v>236</v>
      </c>
      <c r="G3345" s="107" t="s">
        <v>36</v>
      </c>
      <c r="H3345" s="107" t="s">
        <v>542</v>
      </c>
      <c r="I3345" s="107" t="s">
        <v>26</v>
      </c>
      <c r="J3345" s="107" t="s">
        <v>1</v>
      </c>
      <c r="K3345" s="108">
        <v>2947.3069999999998</v>
      </c>
    </row>
    <row r="3346" spans="5:11" x14ac:dyDescent="0.25">
      <c r="E3346" s="109">
        <v>2020</v>
      </c>
      <c r="F3346" s="109" t="s">
        <v>236</v>
      </c>
      <c r="G3346" s="109" t="s">
        <v>36</v>
      </c>
      <c r="H3346" s="109" t="s">
        <v>542</v>
      </c>
      <c r="I3346" s="109" t="s">
        <v>26</v>
      </c>
      <c r="J3346" s="109" t="s">
        <v>725</v>
      </c>
      <c r="K3346" s="110">
        <v>2947.3069999999998</v>
      </c>
    </row>
    <row r="3347" spans="5:11" x14ac:dyDescent="0.25">
      <c r="E3347" s="107">
        <v>2020</v>
      </c>
      <c r="F3347" s="107" t="s">
        <v>238</v>
      </c>
      <c r="G3347" s="107" t="s">
        <v>239</v>
      </c>
      <c r="H3347" s="107" t="s">
        <v>540</v>
      </c>
      <c r="I3347" s="107" t="s">
        <v>33</v>
      </c>
      <c r="J3347" s="107" t="s">
        <v>554</v>
      </c>
      <c r="K3347" s="108">
        <v>6759.9449999999997</v>
      </c>
    </row>
    <row r="3348" spans="5:11" x14ac:dyDescent="0.25">
      <c r="E3348" s="109">
        <v>2020</v>
      </c>
      <c r="F3348" s="109" t="s">
        <v>234</v>
      </c>
      <c r="G3348" s="109" t="s">
        <v>35</v>
      </c>
      <c r="H3348" s="109" t="s">
        <v>540</v>
      </c>
      <c r="I3348" s="109" t="s">
        <v>27</v>
      </c>
      <c r="J3348" s="109" t="s">
        <v>554</v>
      </c>
      <c r="K3348" s="110">
        <v>2002.346</v>
      </c>
    </row>
    <row r="3349" spans="5:11" x14ac:dyDescent="0.25">
      <c r="E3349" s="107">
        <v>2020</v>
      </c>
      <c r="F3349" s="107" t="s">
        <v>228</v>
      </c>
      <c r="G3349" s="107" t="s">
        <v>229</v>
      </c>
      <c r="H3349" s="107" t="s">
        <v>540</v>
      </c>
      <c r="I3349" s="107" t="s">
        <v>33</v>
      </c>
      <c r="J3349" s="107" t="s">
        <v>1</v>
      </c>
      <c r="K3349" s="108">
        <v>13578.549000000001</v>
      </c>
    </row>
    <row r="3350" spans="5:11" x14ac:dyDescent="0.25">
      <c r="E3350" s="109">
        <v>2020</v>
      </c>
      <c r="F3350" s="109" t="s">
        <v>241</v>
      </c>
      <c r="G3350" s="109" t="s">
        <v>37</v>
      </c>
      <c r="H3350" s="109" t="s">
        <v>540</v>
      </c>
      <c r="I3350" s="109" t="s">
        <v>24</v>
      </c>
      <c r="J3350" s="109" t="s">
        <v>554</v>
      </c>
      <c r="K3350" s="110">
        <v>1631.701</v>
      </c>
    </row>
    <row r="3351" spans="5:11" x14ac:dyDescent="0.25">
      <c r="E3351" s="107">
        <v>2020</v>
      </c>
      <c r="F3351" s="107" t="s">
        <v>243</v>
      </c>
      <c r="G3351" s="107" t="s">
        <v>38</v>
      </c>
      <c r="H3351" s="107" t="s">
        <v>12</v>
      </c>
      <c r="I3351" s="107" t="s">
        <v>12</v>
      </c>
      <c r="J3351" s="107" t="s">
        <v>725</v>
      </c>
      <c r="K3351" s="108">
        <v>7.4669999999999996</v>
      </c>
    </row>
    <row r="3352" spans="5:11" x14ac:dyDescent="0.25">
      <c r="E3352" s="109">
        <v>2020</v>
      </c>
      <c r="F3352" s="109" t="s">
        <v>266</v>
      </c>
      <c r="G3352" s="109" t="s">
        <v>49</v>
      </c>
      <c r="H3352" s="109" t="s">
        <v>544</v>
      </c>
      <c r="I3352" s="109" t="s">
        <v>9</v>
      </c>
      <c r="J3352" s="109" t="s">
        <v>1</v>
      </c>
      <c r="K3352" s="110">
        <v>193.79400000000001</v>
      </c>
    </row>
    <row r="3353" spans="5:11" x14ac:dyDescent="0.25">
      <c r="E3353" s="107">
        <v>2020</v>
      </c>
      <c r="F3353" s="107" t="s">
        <v>245</v>
      </c>
      <c r="G3353" s="107" t="s">
        <v>39</v>
      </c>
      <c r="H3353" s="107" t="s">
        <v>12</v>
      </c>
      <c r="I3353" s="107" t="s">
        <v>12</v>
      </c>
      <c r="J3353" s="107" t="s">
        <v>725</v>
      </c>
      <c r="K3353" s="108">
        <v>1224.473</v>
      </c>
    </row>
    <row r="3354" spans="5:11" x14ac:dyDescent="0.25">
      <c r="E3354" s="109">
        <v>2020</v>
      </c>
      <c r="F3354" s="109" t="s">
        <v>254</v>
      </c>
      <c r="G3354" s="109" t="s">
        <v>42</v>
      </c>
      <c r="H3354" s="109" t="s">
        <v>12</v>
      </c>
      <c r="I3354" s="109" t="s">
        <v>12</v>
      </c>
      <c r="J3354" s="109" t="s">
        <v>554</v>
      </c>
      <c r="K3354" s="110">
        <v>1617.95</v>
      </c>
    </row>
    <row r="3355" spans="5:11" x14ac:dyDescent="0.25">
      <c r="E3355" s="107">
        <v>2020</v>
      </c>
      <c r="F3355" s="107" t="s">
        <v>247</v>
      </c>
      <c r="G3355" s="107" t="s">
        <v>40</v>
      </c>
      <c r="H3355" s="107" t="s">
        <v>540</v>
      </c>
      <c r="I3355" s="107" t="s">
        <v>27</v>
      </c>
      <c r="J3355" s="107" t="s">
        <v>1</v>
      </c>
      <c r="K3355" s="108">
        <v>7946.982</v>
      </c>
    </row>
    <row r="3356" spans="5:11" x14ac:dyDescent="0.25">
      <c r="E3356" s="109">
        <v>2020</v>
      </c>
      <c r="F3356" s="109" t="s">
        <v>247</v>
      </c>
      <c r="G3356" s="109" t="s">
        <v>40</v>
      </c>
      <c r="H3356" s="109" t="s">
        <v>540</v>
      </c>
      <c r="I3356" s="109" t="s">
        <v>27</v>
      </c>
      <c r="J3356" s="109" t="s">
        <v>725</v>
      </c>
      <c r="K3356" s="110">
        <v>7946.98200000001</v>
      </c>
    </row>
    <row r="3357" spans="5:11" x14ac:dyDescent="0.25">
      <c r="E3357" s="107">
        <v>2020</v>
      </c>
      <c r="F3357" s="107" t="s">
        <v>252</v>
      </c>
      <c r="G3357" s="107" t="s">
        <v>41</v>
      </c>
      <c r="H3357" s="107" t="s">
        <v>540</v>
      </c>
      <c r="I3357" s="107" t="s">
        <v>21</v>
      </c>
      <c r="J3357" s="107" t="s">
        <v>725</v>
      </c>
      <c r="K3357" s="108">
        <v>8964.9880000001394</v>
      </c>
    </row>
    <row r="3358" spans="5:11" x14ac:dyDescent="0.25">
      <c r="E3358" s="109">
        <v>2020</v>
      </c>
      <c r="F3358" s="109" t="s">
        <v>260</v>
      </c>
      <c r="G3358" s="109" t="s">
        <v>45</v>
      </c>
      <c r="H3358" s="109" t="s">
        <v>542</v>
      </c>
      <c r="I3358" s="109" t="s">
        <v>26</v>
      </c>
      <c r="J3358" s="109" t="s">
        <v>554</v>
      </c>
      <c r="K3358" s="110">
        <v>23738.545999999998</v>
      </c>
    </row>
    <row r="3359" spans="5:11" x14ac:dyDescent="0.25">
      <c r="E3359" s="107">
        <v>2020</v>
      </c>
      <c r="F3359" s="107" t="s">
        <v>264</v>
      </c>
      <c r="G3359" s="107" t="s">
        <v>48</v>
      </c>
      <c r="H3359" s="107" t="s">
        <v>542</v>
      </c>
      <c r="I3359" s="107" t="s">
        <v>16</v>
      </c>
      <c r="J3359" s="107" t="s">
        <v>1</v>
      </c>
      <c r="K3359" s="108">
        <v>1176.1020000000001</v>
      </c>
    </row>
    <row r="3360" spans="5:11" x14ac:dyDescent="0.25">
      <c r="E3360" s="109">
        <v>2020</v>
      </c>
      <c r="F3360" s="109" t="s">
        <v>274</v>
      </c>
      <c r="G3360" s="109" t="s">
        <v>53</v>
      </c>
      <c r="H3360" s="109" t="s">
        <v>542</v>
      </c>
      <c r="I3360" s="109" t="s">
        <v>16</v>
      </c>
      <c r="J3360" s="109" t="s">
        <v>725</v>
      </c>
      <c r="K3360" s="110">
        <v>381.36099999999999</v>
      </c>
    </row>
    <row r="3361" spans="5:11" x14ac:dyDescent="0.25">
      <c r="E3361" s="107">
        <v>2020</v>
      </c>
      <c r="F3361" s="107" t="s">
        <v>278</v>
      </c>
      <c r="G3361" s="107" t="s">
        <v>55</v>
      </c>
      <c r="H3361" s="107" t="s">
        <v>540</v>
      </c>
      <c r="I3361" s="107" t="s">
        <v>21</v>
      </c>
      <c r="J3361" s="107" t="s">
        <v>1</v>
      </c>
      <c r="K3361" s="108">
        <v>67.888000000000005</v>
      </c>
    </row>
    <row r="3362" spans="5:11" x14ac:dyDescent="0.25">
      <c r="E3362" s="109">
        <v>2020</v>
      </c>
      <c r="F3362" s="109" t="s">
        <v>278</v>
      </c>
      <c r="G3362" s="109" t="s">
        <v>55</v>
      </c>
      <c r="H3362" s="109" t="s">
        <v>540</v>
      </c>
      <c r="I3362" s="109" t="s">
        <v>21</v>
      </c>
      <c r="J3362" s="109" t="s">
        <v>725</v>
      </c>
      <c r="K3362" s="110">
        <v>1.4330000000000001</v>
      </c>
    </row>
    <row r="3363" spans="5:11" x14ac:dyDescent="0.25">
      <c r="E3363" s="107">
        <v>2020</v>
      </c>
      <c r="F3363" s="107" t="s">
        <v>286</v>
      </c>
      <c r="G3363" s="107" t="s">
        <v>56</v>
      </c>
      <c r="H3363" s="107" t="s">
        <v>540</v>
      </c>
      <c r="I3363" s="107" t="s">
        <v>47</v>
      </c>
      <c r="J3363" s="107" t="s">
        <v>1</v>
      </c>
      <c r="K3363" s="108">
        <v>1618.393</v>
      </c>
    </row>
    <row r="3364" spans="5:11" x14ac:dyDescent="0.25">
      <c r="E3364" s="109">
        <v>2021</v>
      </c>
      <c r="F3364" s="109" t="s">
        <v>280</v>
      </c>
      <c r="G3364" s="109" t="s">
        <v>281</v>
      </c>
      <c r="H3364" s="109" t="s">
        <v>540</v>
      </c>
      <c r="I3364" s="109" t="s">
        <v>33</v>
      </c>
      <c r="J3364" s="109" t="s">
        <v>1</v>
      </c>
      <c r="K3364" s="110">
        <v>800.08799999999997</v>
      </c>
    </row>
    <row r="3365" spans="5:11" x14ac:dyDescent="0.25">
      <c r="E3365" s="107">
        <v>2021</v>
      </c>
      <c r="F3365" s="107" t="s">
        <v>283</v>
      </c>
      <c r="G3365" s="107" t="s">
        <v>284</v>
      </c>
      <c r="H3365" s="107" t="s">
        <v>540</v>
      </c>
      <c r="I3365" s="107" t="s">
        <v>33</v>
      </c>
      <c r="J3365" s="107" t="s">
        <v>725</v>
      </c>
      <c r="K3365" s="108">
        <v>164.33199999999999</v>
      </c>
    </row>
    <row r="3366" spans="5:11" x14ac:dyDescent="0.25">
      <c r="E3366" s="109">
        <v>2021</v>
      </c>
      <c r="F3366" s="109" t="s">
        <v>190</v>
      </c>
      <c r="G3366" s="109" t="s">
        <v>11</v>
      </c>
      <c r="H3366" s="109" t="s">
        <v>12</v>
      </c>
      <c r="I3366" s="109" t="s">
        <v>12</v>
      </c>
      <c r="J3366" s="109" t="s">
        <v>554</v>
      </c>
      <c r="K3366" s="110">
        <v>11555.478999999999</v>
      </c>
    </row>
    <row r="3367" spans="5:11" x14ac:dyDescent="0.25">
      <c r="E3367" s="107">
        <v>2021</v>
      </c>
      <c r="F3367" s="107" t="s">
        <v>204</v>
      </c>
      <c r="G3367" s="107" t="s">
        <v>205</v>
      </c>
      <c r="H3367" s="107" t="s">
        <v>544</v>
      </c>
      <c r="I3367" s="107" t="s">
        <v>9</v>
      </c>
      <c r="J3367" s="107" t="s">
        <v>554</v>
      </c>
      <c r="K3367" s="108">
        <v>243.274</v>
      </c>
    </row>
    <row r="3368" spans="5:11" x14ac:dyDescent="0.25">
      <c r="E3368" s="109">
        <v>2021</v>
      </c>
      <c r="F3368" s="109" t="s">
        <v>202</v>
      </c>
      <c r="G3368" s="109" t="s">
        <v>19</v>
      </c>
      <c r="H3368" s="109" t="s">
        <v>544</v>
      </c>
      <c r="I3368" s="109" t="s">
        <v>17</v>
      </c>
      <c r="J3368" s="109" t="s">
        <v>1</v>
      </c>
      <c r="K3368" s="110">
        <v>1814.6569999999999</v>
      </c>
    </row>
    <row r="3369" spans="5:11" x14ac:dyDescent="0.25">
      <c r="E3369" s="107">
        <v>2021</v>
      </c>
      <c r="F3369" s="107" t="s">
        <v>207</v>
      </c>
      <c r="G3369" s="107" t="s">
        <v>20</v>
      </c>
      <c r="H3369" s="107" t="s">
        <v>540</v>
      </c>
      <c r="I3369" s="107" t="s">
        <v>21</v>
      </c>
      <c r="J3369" s="107" t="s">
        <v>1</v>
      </c>
      <c r="K3369" s="108">
        <v>13041.054</v>
      </c>
    </row>
    <row r="3370" spans="5:11" x14ac:dyDescent="0.25">
      <c r="E3370" s="109">
        <v>2021</v>
      </c>
      <c r="F3370" s="109" t="s">
        <v>213</v>
      </c>
      <c r="G3370" s="109" t="s">
        <v>25</v>
      </c>
      <c r="H3370" s="109" t="s">
        <v>542</v>
      </c>
      <c r="I3370" s="109" t="s">
        <v>26</v>
      </c>
      <c r="J3370" s="109" t="s">
        <v>1</v>
      </c>
      <c r="K3370" s="110">
        <v>84.185000000000002</v>
      </c>
    </row>
    <row r="3371" spans="5:11" x14ac:dyDescent="0.25">
      <c r="E3371" s="107">
        <v>2021</v>
      </c>
      <c r="F3371" s="107" t="s">
        <v>218</v>
      </c>
      <c r="G3371" s="107" t="s">
        <v>28</v>
      </c>
      <c r="H3371" s="107" t="s">
        <v>544</v>
      </c>
      <c r="I3371" s="107" t="s">
        <v>9</v>
      </c>
      <c r="J3371" s="107" t="s">
        <v>1</v>
      </c>
      <c r="K3371" s="108">
        <v>4472.942</v>
      </c>
    </row>
    <row r="3372" spans="5:11" x14ac:dyDescent="0.25">
      <c r="E3372" s="109">
        <v>2021</v>
      </c>
      <c r="F3372" s="109" t="s">
        <v>220</v>
      </c>
      <c r="G3372" s="109" t="s">
        <v>29</v>
      </c>
      <c r="H3372" s="109" t="s">
        <v>540</v>
      </c>
      <c r="I3372" s="109" t="s">
        <v>30</v>
      </c>
      <c r="J3372" s="109" t="s">
        <v>1</v>
      </c>
      <c r="K3372" s="110">
        <v>378.47300000000001</v>
      </c>
    </row>
    <row r="3373" spans="5:11" x14ac:dyDescent="0.25">
      <c r="E3373" s="107">
        <v>2021</v>
      </c>
      <c r="F3373" s="107" t="s">
        <v>220</v>
      </c>
      <c r="G3373" s="107" t="s">
        <v>29</v>
      </c>
      <c r="H3373" s="107" t="s">
        <v>540</v>
      </c>
      <c r="I3373" s="107" t="s">
        <v>30</v>
      </c>
      <c r="J3373" s="107" t="s">
        <v>554</v>
      </c>
      <c r="K3373" s="108">
        <v>9.6460000000000008</v>
      </c>
    </row>
    <row r="3374" spans="5:11" x14ac:dyDescent="0.25">
      <c r="E3374" s="109">
        <v>2021</v>
      </c>
      <c r="F3374" s="109" t="s">
        <v>211</v>
      </c>
      <c r="G3374" s="109" t="s">
        <v>23</v>
      </c>
      <c r="H3374" s="109" t="s">
        <v>540</v>
      </c>
      <c r="I3374" s="109" t="s">
        <v>24</v>
      </c>
      <c r="J3374" s="109" t="s">
        <v>554</v>
      </c>
      <c r="K3374" s="110">
        <v>14792.941999999901</v>
      </c>
    </row>
    <row r="3375" spans="5:11" x14ac:dyDescent="0.25">
      <c r="E3375" s="107">
        <v>2021</v>
      </c>
      <c r="F3375" s="107" t="s">
        <v>231</v>
      </c>
      <c r="G3375" s="107" t="s">
        <v>232</v>
      </c>
      <c r="H3375" s="107" t="s">
        <v>540</v>
      </c>
      <c r="I3375" s="107" t="s">
        <v>24</v>
      </c>
      <c r="J3375" s="107" t="s">
        <v>1</v>
      </c>
      <c r="K3375" s="108">
        <v>1299.2809999999999</v>
      </c>
    </row>
    <row r="3376" spans="5:11" x14ac:dyDescent="0.25">
      <c r="E3376" s="109">
        <v>2021</v>
      </c>
      <c r="F3376" s="109" t="s">
        <v>238</v>
      </c>
      <c r="G3376" s="109" t="s">
        <v>239</v>
      </c>
      <c r="H3376" s="109" t="s">
        <v>540</v>
      </c>
      <c r="I3376" s="109" t="s">
        <v>33</v>
      </c>
      <c r="J3376" s="109" t="s">
        <v>1</v>
      </c>
      <c r="K3376" s="110">
        <v>7075.0839999999998</v>
      </c>
    </row>
    <row r="3377" spans="5:11" x14ac:dyDescent="0.25">
      <c r="E3377" s="107">
        <v>2021</v>
      </c>
      <c r="F3377" s="107" t="s">
        <v>234</v>
      </c>
      <c r="G3377" s="107" t="s">
        <v>35</v>
      </c>
      <c r="H3377" s="107" t="s">
        <v>540</v>
      </c>
      <c r="I3377" s="107" t="s">
        <v>27</v>
      </c>
      <c r="J3377" s="107" t="s">
        <v>725</v>
      </c>
      <c r="K3377" s="108">
        <v>2413.2620000000002</v>
      </c>
    </row>
    <row r="3378" spans="5:11" x14ac:dyDescent="0.25">
      <c r="E3378" s="109">
        <v>2012</v>
      </c>
      <c r="F3378" s="109" t="s">
        <v>302</v>
      </c>
      <c r="G3378" s="109" t="s">
        <v>62</v>
      </c>
      <c r="H3378" s="109" t="s">
        <v>540</v>
      </c>
      <c r="I3378" s="109" t="s">
        <v>60</v>
      </c>
      <c r="J3378" s="109" t="s">
        <v>1</v>
      </c>
      <c r="K3378" s="110">
        <v>1179.3050000000001</v>
      </c>
    </row>
    <row r="3379" spans="5:11" x14ac:dyDescent="0.25">
      <c r="E3379" s="107">
        <v>2013</v>
      </c>
      <c r="F3379" s="107" t="s">
        <v>283</v>
      </c>
      <c r="G3379" s="107" t="s">
        <v>284</v>
      </c>
      <c r="H3379" s="107" t="s">
        <v>540</v>
      </c>
      <c r="I3379" s="107" t="s">
        <v>33</v>
      </c>
      <c r="J3379" s="107" t="s">
        <v>1</v>
      </c>
      <c r="K3379" s="108">
        <v>103.54300000000001</v>
      </c>
    </row>
    <row r="3380" spans="5:11" x14ac:dyDescent="0.25">
      <c r="E3380" s="109">
        <v>2013</v>
      </c>
      <c r="F3380" s="109" t="s">
        <v>200</v>
      </c>
      <c r="G3380" s="109" t="s">
        <v>18</v>
      </c>
      <c r="H3380" s="109" t="s">
        <v>542</v>
      </c>
      <c r="I3380" s="109" t="s">
        <v>16</v>
      </c>
      <c r="J3380" s="109" t="s">
        <v>1</v>
      </c>
      <c r="K3380" s="110">
        <v>243</v>
      </c>
    </row>
    <row r="3381" spans="5:11" x14ac:dyDescent="0.25">
      <c r="E3381" s="107">
        <v>2013</v>
      </c>
      <c r="F3381" s="107" t="s">
        <v>197</v>
      </c>
      <c r="G3381" s="107" t="s">
        <v>198</v>
      </c>
      <c r="H3381" s="107" t="s">
        <v>544</v>
      </c>
      <c r="I3381" s="107" t="s">
        <v>17</v>
      </c>
      <c r="J3381" s="107" t="s">
        <v>1</v>
      </c>
      <c r="K3381" s="108">
        <v>1103.3050000000001</v>
      </c>
    </row>
    <row r="3382" spans="5:11" x14ac:dyDescent="0.25">
      <c r="E3382" s="109">
        <v>2013</v>
      </c>
      <c r="F3382" s="109" t="s">
        <v>213</v>
      </c>
      <c r="G3382" s="109" t="s">
        <v>25</v>
      </c>
      <c r="H3382" s="109" t="s">
        <v>542</v>
      </c>
      <c r="I3382" s="109" t="s">
        <v>26</v>
      </c>
      <c r="J3382" s="109" t="s">
        <v>1</v>
      </c>
      <c r="K3382" s="110">
        <v>125.648</v>
      </c>
    </row>
    <row r="3383" spans="5:11" x14ac:dyDescent="0.25">
      <c r="E3383" s="107">
        <v>2013</v>
      </c>
      <c r="F3383" s="107" t="s">
        <v>218</v>
      </c>
      <c r="G3383" s="107" t="s">
        <v>28</v>
      </c>
      <c r="H3383" s="107" t="s">
        <v>544</v>
      </c>
      <c r="I3383" s="107" t="s">
        <v>9</v>
      </c>
      <c r="J3383" s="107" t="s">
        <v>1</v>
      </c>
      <c r="K3383" s="108">
        <v>4177.2939999999999</v>
      </c>
    </row>
    <row r="3384" spans="5:11" x14ac:dyDescent="0.25">
      <c r="E3384" s="109">
        <v>2013</v>
      </c>
      <c r="F3384" s="109" t="s">
        <v>224</v>
      </c>
      <c r="G3384" s="109" t="s">
        <v>32</v>
      </c>
      <c r="H3384" s="109" t="s">
        <v>540</v>
      </c>
      <c r="I3384" s="109" t="s">
        <v>33</v>
      </c>
      <c r="J3384" s="109" t="s">
        <v>1</v>
      </c>
      <c r="K3384" s="110">
        <v>1108.2809999999999</v>
      </c>
    </row>
    <row r="3385" spans="5:11" x14ac:dyDescent="0.25">
      <c r="E3385" s="107">
        <v>2013</v>
      </c>
      <c r="F3385" s="107" t="s">
        <v>226</v>
      </c>
      <c r="G3385" s="107" t="s">
        <v>34</v>
      </c>
      <c r="H3385" s="107" t="s">
        <v>540</v>
      </c>
      <c r="I3385" s="107" t="s">
        <v>925</v>
      </c>
      <c r="J3385" s="107" t="s">
        <v>554</v>
      </c>
      <c r="K3385" s="108">
        <v>522.71400000000006</v>
      </c>
    </row>
    <row r="3386" spans="5:11" x14ac:dyDescent="0.25">
      <c r="E3386" s="109">
        <v>2013</v>
      </c>
      <c r="F3386" s="109" t="s">
        <v>236</v>
      </c>
      <c r="G3386" s="109" t="s">
        <v>36</v>
      </c>
      <c r="H3386" s="109" t="s">
        <v>542</v>
      </c>
      <c r="I3386" s="109" t="s">
        <v>26</v>
      </c>
      <c r="J3386" s="109" t="s">
        <v>1</v>
      </c>
      <c r="K3386" s="110">
        <v>1566.403</v>
      </c>
    </row>
    <row r="3387" spans="5:11" x14ac:dyDescent="0.25">
      <c r="E3387" s="107">
        <v>2013</v>
      </c>
      <c r="F3387" s="107" t="s">
        <v>231</v>
      </c>
      <c r="G3387" s="107" t="s">
        <v>232</v>
      </c>
      <c r="H3387" s="107" t="s">
        <v>540</v>
      </c>
      <c r="I3387" s="107" t="s">
        <v>24</v>
      </c>
      <c r="J3387" s="107" t="s">
        <v>554</v>
      </c>
      <c r="K3387" s="108">
        <v>2557.3249999999998</v>
      </c>
    </row>
    <row r="3388" spans="5:11" x14ac:dyDescent="0.25">
      <c r="E3388" s="109">
        <v>2013</v>
      </c>
      <c r="F3388" s="109" t="s">
        <v>238</v>
      </c>
      <c r="G3388" s="109" t="s">
        <v>239</v>
      </c>
      <c r="H3388" s="109" t="s">
        <v>540</v>
      </c>
      <c r="I3388" s="109" t="s">
        <v>33</v>
      </c>
      <c r="J3388" s="109" t="s">
        <v>1</v>
      </c>
      <c r="K3388" s="110">
        <v>2461.1120000000001</v>
      </c>
    </row>
    <row r="3389" spans="5:11" x14ac:dyDescent="0.25">
      <c r="E3389" s="107">
        <v>2013</v>
      </c>
      <c r="F3389" s="107" t="s">
        <v>228</v>
      </c>
      <c r="G3389" s="107" t="s">
        <v>229</v>
      </c>
      <c r="H3389" s="107" t="s">
        <v>540</v>
      </c>
      <c r="I3389" s="107" t="s">
        <v>33</v>
      </c>
      <c r="J3389" s="107" t="s">
        <v>1</v>
      </c>
      <c r="K3389" s="108">
        <v>16221.945</v>
      </c>
    </row>
    <row r="3390" spans="5:11" x14ac:dyDescent="0.25">
      <c r="E3390" s="109">
        <v>2013</v>
      </c>
      <c r="F3390" s="109" t="s">
        <v>254</v>
      </c>
      <c r="G3390" s="109" t="s">
        <v>42</v>
      </c>
      <c r="H3390" s="109" t="s">
        <v>12</v>
      </c>
      <c r="I3390" s="109" t="s">
        <v>12</v>
      </c>
      <c r="J3390" s="109" t="s">
        <v>1</v>
      </c>
      <c r="K3390" s="110">
        <v>1755.43</v>
      </c>
    </row>
    <row r="3391" spans="5:11" x14ac:dyDescent="0.25">
      <c r="E3391" s="107">
        <v>2013</v>
      </c>
      <c r="F3391" s="107" t="s">
        <v>299</v>
      </c>
      <c r="G3391" s="107" t="s">
        <v>300</v>
      </c>
      <c r="H3391" s="107" t="s">
        <v>540</v>
      </c>
      <c r="I3391" s="107" t="s">
        <v>60</v>
      </c>
      <c r="J3391" s="107" t="s">
        <v>1</v>
      </c>
      <c r="K3391" s="108">
        <v>18385.710999999999</v>
      </c>
    </row>
    <row r="3392" spans="5:11" x14ac:dyDescent="0.25">
      <c r="E3392" s="109">
        <v>2013</v>
      </c>
      <c r="F3392" s="109" t="s">
        <v>256</v>
      </c>
      <c r="G3392" s="109" t="s">
        <v>43</v>
      </c>
      <c r="H3392" s="109" t="s">
        <v>540</v>
      </c>
      <c r="I3392" s="109" t="s">
        <v>27</v>
      </c>
      <c r="J3392" s="109" t="s">
        <v>1</v>
      </c>
      <c r="K3392" s="110">
        <v>3570.9449999999902</v>
      </c>
    </row>
    <row r="3393" spans="5:11" x14ac:dyDescent="0.25">
      <c r="E3393" s="107">
        <v>2013</v>
      </c>
      <c r="F3393" s="107" t="s">
        <v>262</v>
      </c>
      <c r="G3393" s="107" t="s">
        <v>46</v>
      </c>
      <c r="H3393" s="107" t="s">
        <v>540</v>
      </c>
      <c r="I3393" s="107" t="s">
        <v>47</v>
      </c>
      <c r="J3393" s="107" t="s">
        <v>1</v>
      </c>
      <c r="K3393" s="108">
        <v>369.096</v>
      </c>
    </row>
    <row r="3394" spans="5:11" x14ac:dyDescent="0.25">
      <c r="E3394" s="109">
        <v>2013</v>
      </c>
      <c r="F3394" s="109" t="s">
        <v>264</v>
      </c>
      <c r="G3394" s="109" t="s">
        <v>48</v>
      </c>
      <c r="H3394" s="109" t="s">
        <v>542</v>
      </c>
      <c r="I3394" s="109" t="s">
        <v>16</v>
      </c>
      <c r="J3394" s="109" t="s">
        <v>725</v>
      </c>
      <c r="K3394" s="110">
        <v>1112.6489999999999</v>
      </c>
    </row>
    <row r="3395" spans="5:11" x14ac:dyDescent="0.25">
      <c r="E3395" s="107">
        <v>2013</v>
      </c>
      <c r="F3395" s="107" t="s">
        <v>274</v>
      </c>
      <c r="G3395" s="107" t="s">
        <v>53</v>
      </c>
      <c r="H3395" s="107" t="s">
        <v>542</v>
      </c>
      <c r="I3395" s="107" t="s">
        <v>16</v>
      </c>
      <c r="J3395" s="107" t="s">
        <v>1</v>
      </c>
      <c r="K3395" s="108">
        <v>8069.8239999999996</v>
      </c>
    </row>
    <row r="3396" spans="5:11" x14ac:dyDescent="0.25">
      <c r="E3396" s="109">
        <v>2013</v>
      </c>
      <c r="F3396" s="109" t="s">
        <v>274</v>
      </c>
      <c r="G3396" s="109" t="s">
        <v>53</v>
      </c>
      <c r="H3396" s="109" t="s">
        <v>542</v>
      </c>
      <c r="I3396" s="109" t="s">
        <v>16</v>
      </c>
      <c r="J3396" s="109" t="s">
        <v>725</v>
      </c>
      <c r="K3396" s="110">
        <v>406.85899999999998</v>
      </c>
    </row>
    <row r="3397" spans="5:11" x14ac:dyDescent="0.25">
      <c r="E3397" s="107">
        <v>2013</v>
      </c>
      <c r="F3397" s="107" t="s">
        <v>286</v>
      </c>
      <c r="G3397" s="107" t="s">
        <v>56</v>
      </c>
      <c r="H3397" s="107" t="s">
        <v>540</v>
      </c>
      <c r="I3397" s="107" t="s">
        <v>47</v>
      </c>
      <c r="J3397" s="107" t="s">
        <v>1</v>
      </c>
      <c r="K3397" s="108">
        <v>1459.539</v>
      </c>
    </row>
    <row r="3398" spans="5:11" x14ac:dyDescent="0.25">
      <c r="E3398" s="109">
        <v>2013</v>
      </c>
      <c r="F3398" s="109" t="s">
        <v>293</v>
      </c>
      <c r="G3398" s="109" t="s">
        <v>58</v>
      </c>
      <c r="H3398" s="109" t="s">
        <v>544</v>
      </c>
      <c r="I3398" s="109" t="s">
        <v>9</v>
      </c>
      <c r="J3398" s="109" t="s">
        <v>1</v>
      </c>
      <c r="K3398" s="110">
        <v>201.197</v>
      </c>
    </row>
    <row r="3399" spans="5:11" x14ac:dyDescent="0.25">
      <c r="E3399" s="107">
        <v>2013</v>
      </c>
      <c r="F3399" s="107" t="s">
        <v>293</v>
      </c>
      <c r="G3399" s="107" t="s">
        <v>58</v>
      </c>
      <c r="H3399" s="107" t="s">
        <v>544</v>
      </c>
      <c r="I3399" s="107" t="s">
        <v>9</v>
      </c>
      <c r="J3399" s="107" t="s">
        <v>725</v>
      </c>
      <c r="K3399" s="108">
        <v>6192.366</v>
      </c>
    </row>
    <row r="3400" spans="5:11" x14ac:dyDescent="0.25">
      <c r="E3400" s="109">
        <v>2013</v>
      </c>
      <c r="F3400" s="109" t="s">
        <v>295</v>
      </c>
      <c r="G3400" s="109" t="s">
        <v>59</v>
      </c>
      <c r="H3400" s="109" t="s">
        <v>540</v>
      </c>
      <c r="I3400" s="109" t="s">
        <v>60</v>
      </c>
      <c r="J3400" s="109" t="s">
        <v>1</v>
      </c>
      <c r="K3400" s="110">
        <v>415.959</v>
      </c>
    </row>
    <row r="3401" spans="5:11" x14ac:dyDescent="0.25">
      <c r="E3401" s="107">
        <v>2013</v>
      </c>
      <c r="F3401" s="107" t="s">
        <v>302</v>
      </c>
      <c r="G3401" s="107" t="s">
        <v>62</v>
      </c>
      <c r="H3401" s="107" t="s">
        <v>540</v>
      </c>
      <c r="I3401" s="107" t="s">
        <v>60</v>
      </c>
      <c r="J3401" s="107" t="s">
        <v>1</v>
      </c>
      <c r="K3401" s="108">
        <v>1118.2570000000001</v>
      </c>
    </row>
    <row r="3402" spans="5:11" x14ac:dyDescent="0.25">
      <c r="E3402" s="109">
        <v>2014</v>
      </c>
      <c r="F3402" s="109" t="s">
        <v>187</v>
      </c>
      <c r="G3402" s="109" t="s">
        <v>8</v>
      </c>
      <c r="H3402" s="109" t="s">
        <v>544</v>
      </c>
      <c r="I3402" s="109" t="s">
        <v>9</v>
      </c>
      <c r="J3402" s="109" t="s">
        <v>1</v>
      </c>
      <c r="K3402" s="110">
        <v>1986.2459999999901</v>
      </c>
    </row>
    <row r="3403" spans="5:11" x14ac:dyDescent="0.25">
      <c r="E3403" s="107">
        <v>2014</v>
      </c>
      <c r="F3403" s="107" t="s">
        <v>197</v>
      </c>
      <c r="G3403" s="107" t="s">
        <v>198</v>
      </c>
      <c r="H3403" s="107" t="s">
        <v>544</v>
      </c>
      <c r="I3403" s="107" t="s">
        <v>17</v>
      </c>
      <c r="J3403" s="107" t="s">
        <v>554</v>
      </c>
      <c r="K3403" s="108">
        <v>1096.03</v>
      </c>
    </row>
    <row r="3404" spans="5:11" x14ac:dyDescent="0.25">
      <c r="E3404" s="109">
        <v>2014</v>
      </c>
      <c r="F3404" s="109" t="s">
        <v>209</v>
      </c>
      <c r="G3404" s="109" t="s">
        <v>22</v>
      </c>
      <c r="H3404" s="109" t="s">
        <v>544</v>
      </c>
      <c r="I3404" s="109" t="s">
        <v>9</v>
      </c>
      <c r="J3404" s="109" t="s">
        <v>1</v>
      </c>
      <c r="K3404" s="110">
        <v>53.76</v>
      </c>
    </row>
    <row r="3405" spans="5:11" x14ac:dyDescent="0.25">
      <c r="E3405" s="107">
        <v>2014</v>
      </c>
      <c r="F3405" s="107" t="s">
        <v>209</v>
      </c>
      <c r="G3405" s="107" t="s">
        <v>22</v>
      </c>
      <c r="H3405" s="107" t="s">
        <v>544</v>
      </c>
      <c r="I3405" s="107" t="s">
        <v>9</v>
      </c>
      <c r="J3405" s="107" t="s">
        <v>554</v>
      </c>
      <c r="K3405" s="108">
        <v>463.44499999999999</v>
      </c>
    </row>
    <row r="3406" spans="5:11" x14ac:dyDescent="0.25">
      <c r="E3406" s="109">
        <v>2014</v>
      </c>
      <c r="F3406" s="109" t="s">
        <v>209</v>
      </c>
      <c r="G3406" s="109" t="s">
        <v>22</v>
      </c>
      <c r="H3406" s="109" t="s">
        <v>544</v>
      </c>
      <c r="I3406" s="109" t="s">
        <v>9</v>
      </c>
      <c r="J3406" s="109" t="s">
        <v>725</v>
      </c>
      <c r="K3406" s="110">
        <v>53.76</v>
      </c>
    </row>
    <row r="3407" spans="5:11" x14ac:dyDescent="0.25">
      <c r="E3407" s="107">
        <v>2014</v>
      </c>
      <c r="F3407" s="107" t="s">
        <v>213</v>
      </c>
      <c r="G3407" s="107" t="s">
        <v>25</v>
      </c>
      <c r="H3407" s="107" t="s">
        <v>542</v>
      </c>
      <c r="I3407" s="107" t="s">
        <v>26</v>
      </c>
      <c r="J3407" s="107" t="s">
        <v>554</v>
      </c>
      <c r="K3407" s="108">
        <v>236.21700000000001</v>
      </c>
    </row>
    <row r="3408" spans="5:11" x14ac:dyDescent="0.25">
      <c r="E3408" s="109">
        <v>2017</v>
      </c>
      <c r="F3408" s="109" t="s">
        <v>274</v>
      </c>
      <c r="G3408" s="109" t="s">
        <v>53</v>
      </c>
      <c r="H3408" s="109" t="s">
        <v>542</v>
      </c>
      <c r="I3408" s="109" t="s">
        <v>16</v>
      </c>
      <c r="J3408" s="109" t="s">
        <v>554</v>
      </c>
      <c r="K3408" s="110">
        <v>7343.4809999999998</v>
      </c>
    </row>
    <row r="3409" spans="5:11" x14ac:dyDescent="0.25">
      <c r="E3409" s="107">
        <v>2017</v>
      </c>
      <c r="F3409" s="107" t="s">
        <v>274</v>
      </c>
      <c r="G3409" s="107" t="s">
        <v>53</v>
      </c>
      <c r="H3409" s="107" t="s">
        <v>542</v>
      </c>
      <c r="I3409" s="107" t="s">
        <v>16</v>
      </c>
      <c r="J3409" s="107" t="s">
        <v>725</v>
      </c>
      <c r="K3409" s="108">
        <v>245.29400000000001</v>
      </c>
    </row>
    <row r="3410" spans="5:11" x14ac:dyDescent="0.25">
      <c r="E3410" s="109">
        <v>2017</v>
      </c>
      <c r="F3410" s="109" t="s">
        <v>286</v>
      </c>
      <c r="G3410" s="109" t="s">
        <v>56</v>
      </c>
      <c r="H3410" s="109" t="s">
        <v>540</v>
      </c>
      <c r="I3410" s="109" t="s">
        <v>47</v>
      </c>
      <c r="J3410" s="109" t="s">
        <v>1</v>
      </c>
      <c r="K3410" s="110">
        <v>195.01900000000001</v>
      </c>
    </row>
    <row r="3411" spans="5:11" x14ac:dyDescent="0.25">
      <c r="E3411" s="107">
        <v>2017</v>
      </c>
      <c r="F3411" s="107" t="s">
        <v>288</v>
      </c>
      <c r="G3411" s="107" t="s">
        <v>57</v>
      </c>
      <c r="H3411" s="107" t="s">
        <v>540</v>
      </c>
      <c r="I3411" s="107" t="s">
        <v>47</v>
      </c>
      <c r="J3411" s="107" t="s">
        <v>1</v>
      </c>
      <c r="K3411" s="108">
        <v>12970.6979999998</v>
      </c>
    </row>
    <row r="3412" spans="5:11" x14ac:dyDescent="0.25">
      <c r="E3412" s="109">
        <v>2017</v>
      </c>
      <c r="F3412" s="109" t="s">
        <v>297</v>
      </c>
      <c r="G3412" s="109" t="s">
        <v>61</v>
      </c>
      <c r="H3412" s="109" t="s">
        <v>542</v>
      </c>
      <c r="I3412" s="109" t="s">
        <v>16</v>
      </c>
      <c r="J3412" s="109" t="s">
        <v>1</v>
      </c>
      <c r="K3412" s="110">
        <v>199.28800000000001</v>
      </c>
    </row>
    <row r="3413" spans="5:11" x14ac:dyDescent="0.25">
      <c r="E3413" s="107">
        <v>2017</v>
      </c>
      <c r="F3413" s="107" t="s">
        <v>302</v>
      </c>
      <c r="G3413" s="107" t="s">
        <v>62</v>
      </c>
      <c r="H3413" s="107" t="s">
        <v>540</v>
      </c>
      <c r="I3413" s="107" t="s">
        <v>60</v>
      </c>
      <c r="J3413" s="107" t="s">
        <v>1</v>
      </c>
      <c r="K3413" s="108">
        <v>1298.558</v>
      </c>
    </row>
    <row r="3414" spans="5:11" x14ac:dyDescent="0.25">
      <c r="E3414" s="109">
        <v>2017</v>
      </c>
      <c r="F3414" s="109" t="s">
        <v>302</v>
      </c>
      <c r="G3414" s="109" t="s">
        <v>62</v>
      </c>
      <c r="H3414" s="109" t="s">
        <v>540</v>
      </c>
      <c r="I3414" s="109" t="s">
        <v>60</v>
      </c>
      <c r="J3414" s="109" t="s">
        <v>1</v>
      </c>
      <c r="K3414" s="110">
        <v>1954.9010000000001</v>
      </c>
    </row>
    <row r="3415" spans="5:11" x14ac:dyDescent="0.25">
      <c r="E3415" s="107">
        <v>2017</v>
      </c>
      <c r="F3415" s="107" t="s">
        <v>302</v>
      </c>
      <c r="G3415" s="107" t="s">
        <v>62</v>
      </c>
      <c r="H3415" s="107" t="s">
        <v>540</v>
      </c>
      <c r="I3415" s="107" t="s">
        <v>60</v>
      </c>
      <c r="J3415" s="107" t="s">
        <v>725</v>
      </c>
      <c r="K3415" s="108">
        <v>1298.558</v>
      </c>
    </row>
    <row r="3416" spans="5:11" x14ac:dyDescent="0.25">
      <c r="E3416" s="109">
        <v>2018</v>
      </c>
      <c r="F3416" s="109" t="s">
        <v>280</v>
      </c>
      <c r="G3416" s="109" t="s">
        <v>281</v>
      </c>
      <c r="H3416" s="109" t="s">
        <v>540</v>
      </c>
      <c r="I3416" s="109" t="s">
        <v>33</v>
      </c>
      <c r="J3416" s="109" t="s">
        <v>554</v>
      </c>
      <c r="K3416" s="110">
        <v>1049.2360000000001</v>
      </c>
    </row>
    <row r="3417" spans="5:11" x14ac:dyDescent="0.25">
      <c r="E3417" s="107">
        <v>2018</v>
      </c>
      <c r="F3417" s="107" t="s">
        <v>187</v>
      </c>
      <c r="G3417" s="107" t="s">
        <v>8</v>
      </c>
      <c r="H3417" s="107" t="s">
        <v>544</v>
      </c>
      <c r="I3417" s="107" t="s">
        <v>9</v>
      </c>
      <c r="J3417" s="107" t="s">
        <v>1</v>
      </c>
      <c r="K3417" s="108">
        <v>2021.4659999999899</v>
      </c>
    </row>
    <row r="3418" spans="5:11" x14ac:dyDescent="0.25">
      <c r="E3418" s="109">
        <v>2018</v>
      </c>
      <c r="F3418" s="109" t="s">
        <v>190</v>
      </c>
      <c r="G3418" s="109" t="s">
        <v>11</v>
      </c>
      <c r="H3418" s="109" t="s">
        <v>12</v>
      </c>
      <c r="I3418" s="109" t="s">
        <v>12</v>
      </c>
      <c r="J3418" s="109" t="s">
        <v>1</v>
      </c>
      <c r="K3418" s="110">
        <v>7373.5540000000001</v>
      </c>
    </row>
    <row r="3419" spans="5:11" x14ac:dyDescent="0.25">
      <c r="E3419" s="107">
        <v>2018</v>
      </c>
      <c r="F3419" s="107" t="s">
        <v>190</v>
      </c>
      <c r="G3419" s="107" t="s">
        <v>11</v>
      </c>
      <c r="H3419" s="107" t="s">
        <v>12</v>
      </c>
      <c r="I3419" s="107" t="s">
        <v>12</v>
      </c>
      <c r="J3419" s="107" t="s">
        <v>725</v>
      </c>
      <c r="K3419" s="108">
        <v>7373.5539999999901</v>
      </c>
    </row>
    <row r="3420" spans="5:11" x14ac:dyDescent="0.25">
      <c r="E3420" s="109">
        <v>2018</v>
      </c>
      <c r="F3420" s="109" t="s">
        <v>204</v>
      </c>
      <c r="G3420" s="109" t="s">
        <v>205</v>
      </c>
      <c r="H3420" s="109" t="s">
        <v>544</v>
      </c>
      <c r="I3420" s="109" t="s">
        <v>9</v>
      </c>
      <c r="J3420" s="109" t="s">
        <v>554</v>
      </c>
      <c r="K3420" s="110">
        <v>188.82499999999999</v>
      </c>
    </row>
    <row r="3421" spans="5:11" x14ac:dyDescent="0.25">
      <c r="E3421" s="107">
        <v>2018</v>
      </c>
      <c r="F3421" s="107" t="s">
        <v>202</v>
      </c>
      <c r="G3421" s="107" t="s">
        <v>19</v>
      </c>
      <c r="H3421" s="107" t="s">
        <v>544</v>
      </c>
      <c r="I3421" s="107" t="s">
        <v>17</v>
      </c>
      <c r="J3421" s="107" t="s">
        <v>725</v>
      </c>
      <c r="K3421" s="108">
        <v>2261.5700000000002</v>
      </c>
    </row>
    <row r="3422" spans="5:11" x14ac:dyDescent="0.25">
      <c r="E3422" s="109">
        <v>2018</v>
      </c>
      <c r="F3422" s="109" t="s">
        <v>207</v>
      </c>
      <c r="G3422" s="109" t="s">
        <v>20</v>
      </c>
      <c r="H3422" s="109" t="s">
        <v>540</v>
      </c>
      <c r="I3422" s="109" t="s">
        <v>21</v>
      </c>
      <c r="J3422" s="109" t="s">
        <v>1</v>
      </c>
      <c r="K3422" s="110">
        <v>10057.84</v>
      </c>
    </row>
    <row r="3423" spans="5:11" x14ac:dyDescent="0.25">
      <c r="E3423" s="107">
        <v>2018</v>
      </c>
      <c r="F3423" s="107" t="s">
        <v>218</v>
      </c>
      <c r="G3423" s="107" t="s">
        <v>28</v>
      </c>
      <c r="H3423" s="107" t="s">
        <v>544</v>
      </c>
      <c r="I3423" s="107" t="s">
        <v>9</v>
      </c>
      <c r="J3423" s="107" t="s">
        <v>554</v>
      </c>
      <c r="K3423" s="108">
        <v>4621.2519999999904</v>
      </c>
    </row>
    <row r="3424" spans="5:11" x14ac:dyDescent="0.25">
      <c r="E3424" s="109">
        <v>2018</v>
      </c>
      <c r="F3424" s="109" t="s">
        <v>218</v>
      </c>
      <c r="G3424" s="109" t="s">
        <v>28</v>
      </c>
      <c r="H3424" s="109" t="s">
        <v>544</v>
      </c>
      <c r="I3424" s="109" t="s">
        <v>9</v>
      </c>
      <c r="J3424" s="109" t="s">
        <v>725</v>
      </c>
      <c r="K3424" s="110">
        <v>21966.115000000002</v>
      </c>
    </row>
    <row r="3425" spans="5:11" x14ac:dyDescent="0.25">
      <c r="E3425" s="107">
        <v>2018</v>
      </c>
      <c r="F3425" s="107" t="s">
        <v>211</v>
      </c>
      <c r="G3425" s="107" t="s">
        <v>23</v>
      </c>
      <c r="H3425" s="107" t="s">
        <v>540</v>
      </c>
      <c r="I3425" s="107" t="s">
        <v>24</v>
      </c>
      <c r="J3425" s="107" t="s">
        <v>725</v>
      </c>
      <c r="K3425" s="108">
        <v>11527.191999999999</v>
      </c>
    </row>
    <row r="3426" spans="5:11" x14ac:dyDescent="0.25">
      <c r="E3426" s="109">
        <v>2018</v>
      </c>
      <c r="F3426" s="109" t="s">
        <v>222</v>
      </c>
      <c r="G3426" s="109" t="s">
        <v>31</v>
      </c>
      <c r="H3426" s="109" t="s">
        <v>544</v>
      </c>
      <c r="I3426" s="109" t="s">
        <v>17</v>
      </c>
      <c r="J3426" s="109" t="s">
        <v>725</v>
      </c>
      <c r="K3426" s="110">
        <v>5942.5770000000002</v>
      </c>
    </row>
    <row r="3427" spans="5:11" x14ac:dyDescent="0.25">
      <c r="E3427" s="107">
        <v>2018</v>
      </c>
      <c r="F3427" s="107" t="s">
        <v>226</v>
      </c>
      <c r="G3427" s="107" t="s">
        <v>34</v>
      </c>
      <c r="H3427" s="107" t="s">
        <v>540</v>
      </c>
      <c r="I3427" s="107" t="s">
        <v>925</v>
      </c>
      <c r="J3427" s="107" t="s">
        <v>1</v>
      </c>
      <c r="K3427" s="108">
        <v>295.90800000000002</v>
      </c>
    </row>
    <row r="3428" spans="5:11" x14ac:dyDescent="0.25">
      <c r="E3428" s="109">
        <v>2018</v>
      </c>
      <c r="F3428" s="109" t="s">
        <v>226</v>
      </c>
      <c r="G3428" s="109" t="s">
        <v>34</v>
      </c>
      <c r="H3428" s="109" t="s">
        <v>540</v>
      </c>
      <c r="I3428" s="109" t="s">
        <v>925</v>
      </c>
      <c r="J3428" s="109" t="s">
        <v>554</v>
      </c>
      <c r="K3428" s="110">
        <v>885.61199999999997</v>
      </c>
    </row>
    <row r="3429" spans="5:11" x14ac:dyDescent="0.25">
      <c r="E3429" s="107">
        <v>2018</v>
      </c>
      <c r="F3429" s="107" t="s">
        <v>241</v>
      </c>
      <c r="G3429" s="107" t="s">
        <v>37</v>
      </c>
      <c r="H3429" s="107" t="s">
        <v>540</v>
      </c>
      <c r="I3429" s="107" t="s">
        <v>24</v>
      </c>
      <c r="J3429" s="107" t="s">
        <v>1</v>
      </c>
      <c r="K3429" s="108">
        <v>525.40599999999995</v>
      </c>
    </row>
    <row r="3430" spans="5:11" x14ac:dyDescent="0.25">
      <c r="E3430" s="109">
        <v>2018</v>
      </c>
      <c r="F3430" s="109" t="s">
        <v>241</v>
      </c>
      <c r="G3430" s="109" t="s">
        <v>37</v>
      </c>
      <c r="H3430" s="109" t="s">
        <v>540</v>
      </c>
      <c r="I3430" s="109" t="s">
        <v>24</v>
      </c>
      <c r="J3430" s="109" t="s">
        <v>725</v>
      </c>
      <c r="K3430" s="110">
        <v>525.40599999999995</v>
      </c>
    </row>
    <row r="3431" spans="5:11" x14ac:dyDescent="0.25">
      <c r="E3431" s="107">
        <v>2018</v>
      </c>
      <c r="F3431" s="107" t="s">
        <v>243</v>
      </c>
      <c r="G3431" s="107" t="s">
        <v>38</v>
      </c>
      <c r="H3431" s="107" t="s">
        <v>12</v>
      </c>
      <c r="I3431" s="107" t="s">
        <v>12</v>
      </c>
      <c r="J3431" s="107" t="s">
        <v>554</v>
      </c>
      <c r="K3431" s="108">
        <v>556.10199999999998</v>
      </c>
    </row>
    <row r="3432" spans="5:11" x14ac:dyDescent="0.25">
      <c r="E3432" s="109">
        <v>2018</v>
      </c>
      <c r="F3432" s="109" t="s">
        <v>266</v>
      </c>
      <c r="G3432" s="109" t="s">
        <v>49</v>
      </c>
      <c r="H3432" s="109" t="s">
        <v>544</v>
      </c>
      <c r="I3432" s="109" t="s">
        <v>9</v>
      </c>
      <c r="J3432" s="109" t="s">
        <v>1</v>
      </c>
      <c r="K3432" s="110">
        <v>209.76499999999999</v>
      </c>
    </row>
    <row r="3433" spans="5:11" x14ac:dyDescent="0.25">
      <c r="E3433" s="107">
        <v>2018</v>
      </c>
      <c r="F3433" s="107" t="s">
        <v>266</v>
      </c>
      <c r="G3433" s="107" t="s">
        <v>49</v>
      </c>
      <c r="H3433" s="107" t="s">
        <v>544</v>
      </c>
      <c r="I3433" s="107" t="s">
        <v>9</v>
      </c>
      <c r="J3433" s="107" t="s">
        <v>725</v>
      </c>
      <c r="K3433" s="108">
        <v>3260.1869999999999</v>
      </c>
    </row>
    <row r="3434" spans="5:11" x14ac:dyDescent="0.25">
      <c r="E3434" s="109">
        <v>2018</v>
      </c>
      <c r="F3434" s="109" t="s">
        <v>245</v>
      </c>
      <c r="G3434" s="109" t="s">
        <v>39</v>
      </c>
      <c r="H3434" s="109" t="s">
        <v>12</v>
      </c>
      <c r="I3434" s="109" t="s">
        <v>12</v>
      </c>
      <c r="J3434" s="109" t="s">
        <v>725</v>
      </c>
      <c r="K3434" s="110">
        <v>1342.5229999999999</v>
      </c>
    </row>
    <row r="3435" spans="5:11" x14ac:dyDescent="0.25">
      <c r="E3435" s="107">
        <v>2018</v>
      </c>
      <c r="F3435" s="107" t="s">
        <v>258</v>
      </c>
      <c r="G3435" s="107" t="s">
        <v>44</v>
      </c>
      <c r="H3435" s="107" t="s">
        <v>540</v>
      </c>
      <c r="I3435" s="107" t="s">
        <v>21</v>
      </c>
      <c r="J3435" s="107" t="s">
        <v>554</v>
      </c>
      <c r="K3435" s="108">
        <v>9602.2309999999907</v>
      </c>
    </row>
    <row r="3436" spans="5:11" x14ac:dyDescent="0.25">
      <c r="E3436" s="109">
        <v>2018</v>
      </c>
      <c r="F3436" s="109" t="s">
        <v>256</v>
      </c>
      <c r="G3436" s="109" t="s">
        <v>43</v>
      </c>
      <c r="H3436" s="109" t="s">
        <v>540</v>
      </c>
      <c r="I3436" s="109" t="s">
        <v>27</v>
      </c>
      <c r="J3436" s="109" t="s">
        <v>554</v>
      </c>
      <c r="K3436" s="110">
        <v>3147.5479999999998</v>
      </c>
    </row>
    <row r="3437" spans="5:11" x14ac:dyDescent="0.25">
      <c r="E3437" s="107">
        <v>2018</v>
      </c>
      <c r="F3437" s="107" t="s">
        <v>262</v>
      </c>
      <c r="G3437" s="107" t="s">
        <v>46</v>
      </c>
      <c r="H3437" s="107" t="s">
        <v>540</v>
      </c>
      <c r="I3437" s="107" t="s">
        <v>47</v>
      </c>
      <c r="J3437" s="107" t="s">
        <v>1</v>
      </c>
      <c r="K3437" s="108">
        <v>311.93700000000001</v>
      </c>
    </row>
    <row r="3438" spans="5:11" x14ac:dyDescent="0.25">
      <c r="E3438" s="109">
        <v>2018</v>
      </c>
      <c r="F3438" s="109" t="s">
        <v>262</v>
      </c>
      <c r="G3438" s="109" t="s">
        <v>46</v>
      </c>
      <c r="H3438" s="109" t="s">
        <v>540</v>
      </c>
      <c r="I3438" s="109" t="s">
        <v>47</v>
      </c>
      <c r="J3438" s="109" t="s">
        <v>725</v>
      </c>
      <c r="K3438" s="110">
        <v>311.93700000000001</v>
      </c>
    </row>
    <row r="3439" spans="5:11" x14ac:dyDescent="0.25">
      <c r="E3439" s="107">
        <v>2018</v>
      </c>
      <c r="F3439" s="107" t="s">
        <v>268</v>
      </c>
      <c r="G3439" s="107" t="s">
        <v>50</v>
      </c>
      <c r="H3439" s="107" t="s">
        <v>544</v>
      </c>
      <c r="I3439" s="107" t="s">
        <v>9</v>
      </c>
      <c r="J3439" s="107" t="s">
        <v>1</v>
      </c>
      <c r="K3439" s="108">
        <v>399.185</v>
      </c>
    </row>
    <row r="3440" spans="5:11" x14ac:dyDescent="0.25">
      <c r="E3440" s="109">
        <v>2018</v>
      </c>
      <c r="F3440" s="109" t="s">
        <v>276</v>
      </c>
      <c r="G3440" s="109" t="s">
        <v>54</v>
      </c>
      <c r="H3440" s="109" t="s">
        <v>540</v>
      </c>
      <c r="I3440" s="109" t="s">
        <v>47</v>
      </c>
      <c r="J3440" s="109" t="s">
        <v>1</v>
      </c>
      <c r="K3440" s="110">
        <v>2306.5239999999999</v>
      </c>
    </row>
    <row r="3441" spans="5:11" x14ac:dyDescent="0.25">
      <c r="E3441" s="107">
        <v>2018</v>
      </c>
      <c r="F3441" s="107" t="s">
        <v>288</v>
      </c>
      <c r="G3441" s="107" t="s">
        <v>57</v>
      </c>
      <c r="H3441" s="107" t="s">
        <v>540</v>
      </c>
      <c r="I3441" s="107" t="s">
        <v>47</v>
      </c>
      <c r="J3441" s="107" t="s">
        <v>1</v>
      </c>
      <c r="K3441" s="108">
        <v>12331.610999999801</v>
      </c>
    </row>
    <row r="3442" spans="5:11" x14ac:dyDescent="0.25">
      <c r="E3442" s="109">
        <v>2018</v>
      </c>
      <c r="F3442" s="109" t="s">
        <v>302</v>
      </c>
      <c r="G3442" s="109" t="s">
        <v>62</v>
      </c>
      <c r="H3442" s="109" t="s">
        <v>540</v>
      </c>
      <c r="I3442" s="109" t="s">
        <v>60</v>
      </c>
      <c r="J3442" s="109" t="s">
        <v>725</v>
      </c>
      <c r="K3442" s="110">
        <v>1185.0219999999999</v>
      </c>
    </row>
    <row r="3443" spans="5:11" x14ac:dyDescent="0.25">
      <c r="E3443" s="107">
        <v>2019</v>
      </c>
      <c r="F3443" s="107" t="s">
        <v>280</v>
      </c>
      <c r="G3443" s="107" t="s">
        <v>281</v>
      </c>
      <c r="H3443" s="107" t="s">
        <v>540</v>
      </c>
      <c r="I3443" s="107" t="s">
        <v>33</v>
      </c>
      <c r="J3443" s="107" t="s">
        <v>1</v>
      </c>
      <c r="K3443" s="108">
        <v>48.923000000000002</v>
      </c>
    </row>
    <row r="3444" spans="5:11" x14ac:dyDescent="0.25">
      <c r="E3444" s="109">
        <v>2019</v>
      </c>
      <c r="F3444" s="109" t="s">
        <v>187</v>
      </c>
      <c r="G3444" s="109" t="s">
        <v>8</v>
      </c>
      <c r="H3444" s="109" t="s">
        <v>544</v>
      </c>
      <c r="I3444" s="109" t="s">
        <v>9</v>
      </c>
      <c r="J3444" s="109" t="s">
        <v>1</v>
      </c>
      <c r="K3444" s="110">
        <v>2059.4650000000101</v>
      </c>
    </row>
    <row r="3445" spans="5:11" x14ac:dyDescent="0.25">
      <c r="E3445" s="107">
        <v>2019</v>
      </c>
      <c r="F3445" s="107" t="s">
        <v>190</v>
      </c>
      <c r="G3445" s="107" t="s">
        <v>11</v>
      </c>
      <c r="H3445" s="107" t="s">
        <v>12</v>
      </c>
      <c r="I3445" s="107" t="s">
        <v>12</v>
      </c>
      <c r="J3445" s="107" t="s">
        <v>1</v>
      </c>
      <c r="K3445" s="108">
        <v>7471.6310000000003</v>
      </c>
    </row>
    <row r="3446" spans="5:11" x14ac:dyDescent="0.25">
      <c r="E3446" s="109">
        <v>2019</v>
      </c>
      <c r="F3446" s="109" t="s">
        <v>195</v>
      </c>
      <c r="G3446" s="109" t="s">
        <v>15</v>
      </c>
      <c r="H3446" s="109" t="s">
        <v>540</v>
      </c>
      <c r="I3446" s="109" t="s">
        <v>16</v>
      </c>
      <c r="J3446" s="109" t="s">
        <v>1</v>
      </c>
      <c r="K3446" s="110">
        <v>6644.3489999999902</v>
      </c>
    </row>
    <row r="3447" spans="5:11" x14ac:dyDescent="0.25">
      <c r="E3447" s="107">
        <v>2019</v>
      </c>
      <c r="F3447" s="107" t="s">
        <v>200</v>
      </c>
      <c r="G3447" s="107" t="s">
        <v>18</v>
      </c>
      <c r="H3447" s="107" t="s">
        <v>542</v>
      </c>
      <c r="I3447" s="107" t="s">
        <v>16</v>
      </c>
      <c r="J3447" s="107" t="s">
        <v>1</v>
      </c>
      <c r="K3447" s="108">
        <v>57.1</v>
      </c>
    </row>
    <row r="3448" spans="5:11" x14ac:dyDescent="0.25">
      <c r="E3448" s="109">
        <v>2019</v>
      </c>
      <c r="F3448" s="109" t="s">
        <v>204</v>
      </c>
      <c r="G3448" s="109" t="s">
        <v>205</v>
      </c>
      <c r="H3448" s="109" t="s">
        <v>544</v>
      </c>
      <c r="I3448" s="109" t="s">
        <v>9</v>
      </c>
      <c r="J3448" s="109" t="s">
        <v>725</v>
      </c>
      <c r="K3448" s="110">
        <v>110.06100000000001</v>
      </c>
    </row>
    <row r="3449" spans="5:11" x14ac:dyDescent="0.25">
      <c r="E3449" s="107">
        <v>2019</v>
      </c>
      <c r="F3449" s="107" t="s">
        <v>202</v>
      </c>
      <c r="G3449" s="107" t="s">
        <v>19</v>
      </c>
      <c r="H3449" s="107" t="s">
        <v>544</v>
      </c>
      <c r="I3449" s="107" t="s">
        <v>17</v>
      </c>
      <c r="J3449" s="107" t="s">
        <v>554</v>
      </c>
      <c r="K3449" s="108">
        <v>6699.8909999999996</v>
      </c>
    </row>
    <row r="3450" spans="5:11" x14ac:dyDescent="0.25">
      <c r="E3450" s="109">
        <v>2019</v>
      </c>
      <c r="F3450" s="109" t="s">
        <v>209</v>
      </c>
      <c r="G3450" s="109" t="s">
        <v>22</v>
      </c>
      <c r="H3450" s="109" t="s">
        <v>544</v>
      </c>
      <c r="I3450" s="109" t="s">
        <v>9</v>
      </c>
      <c r="J3450" s="109" t="s">
        <v>554</v>
      </c>
      <c r="K3450" s="110">
        <v>475.18700000000001</v>
      </c>
    </row>
    <row r="3451" spans="5:11" x14ac:dyDescent="0.25">
      <c r="E3451" s="107">
        <v>2019</v>
      </c>
      <c r="F3451" s="107" t="s">
        <v>207</v>
      </c>
      <c r="G3451" s="107" t="s">
        <v>20</v>
      </c>
      <c r="H3451" s="107" t="s">
        <v>540</v>
      </c>
      <c r="I3451" s="107" t="s">
        <v>21</v>
      </c>
      <c r="J3451" s="107" t="s">
        <v>1</v>
      </c>
      <c r="K3451" s="108">
        <v>9277.41499999999</v>
      </c>
    </row>
    <row r="3452" spans="5:11" x14ac:dyDescent="0.25">
      <c r="E3452" s="109">
        <v>2019</v>
      </c>
      <c r="F3452" s="109" t="s">
        <v>213</v>
      </c>
      <c r="G3452" s="109" t="s">
        <v>25</v>
      </c>
      <c r="H3452" s="109" t="s">
        <v>542</v>
      </c>
      <c r="I3452" s="109" t="s">
        <v>26</v>
      </c>
      <c r="J3452" s="109" t="s">
        <v>1</v>
      </c>
      <c r="K3452" s="110">
        <v>289.19900000000001</v>
      </c>
    </row>
    <row r="3453" spans="5:11" x14ac:dyDescent="0.25">
      <c r="E3453" s="107">
        <v>2019</v>
      </c>
      <c r="F3453" s="107" t="s">
        <v>222</v>
      </c>
      <c r="G3453" s="107" t="s">
        <v>31</v>
      </c>
      <c r="H3453" s="107" t="s">
        <v>544</v>
      </c>
      <c r="I3453" s="107" t="s">
        <v>17</v>
      </c>
      <c r="J3453" s="107" t="s">
        <v>725</v>
      </c>
      <c r="K3453" s="108">
        <v>6646.0280000000002</v>
      </c>
    </row>
    <row r="3454" spans="5:11" x14ac:dyDescent="0.25">
      <c r="E3454" s="109">
        <v>2019</v>
      </c>
      <c r="F3454" s="109" t="s">
        <v>236</v>
      </c>
      <c r="G3454" s="109" t="s">
        <v>36</v>
      </c>
      <c r="H3454" s="109" t="s">
        <v>542</v>
      </c>
      <c r="I3454" s="109" t="s">
        <v>26</v>
      </c>
      <c r="J3454" s="109" t="s">
        <v>725</v>
      </c>
      <c r="K3454" s="110">
        <v>2713.6489999999999</v>
      </c>
    </row>
    <row r="3455" spans="5:11" x14ac:dyDescent="0.25">
      <c r="E3455" s="107">
        <v>2019</v>
      </c>
      <c r="F3455" s="107" t="s">
        <v>238</v>
      </c>
      <c r="G3455" s="107" t="s">
        <v>239</v>
      </c>
      <c r="H3455" s="107" t="s">
        <v>540</v>
      </c>
      <c r="I3455" s="107" t="s">
        <v>33</v>
      </c>
      <c r="J3455" s="107" t="s">
        <v>1</v>
      </c>
      <c r="K3455" s="108">
        <v>2468.6019999999999</v>
      </c>
    </row>
    <row r="3456" spans="5:11" x14ac:dyDescent="0.25">
      <c r="E3456" s="109">
        <v>2019</v>
      </c>
      <c r="F3456" s="109" t="s">
        <v>245</v>
      </c>
      <c r="G3456" s="109" t="s">
        <v>39</v>
      </c>
      <c r="H3456" s="109" t="s">
        <v>12</v>
      </c>
      <c r="I3456" s="109" t="s">
        <v>12</v>
      </c>
      <c r="J3456" s="109" t="s">
        <v>1</v>
      </c>
      <c r="K3456" s="110">
        <v>1268.047</v>
      </c>
    </row>
    <row r="3457" spans="5:11" x14ac:dyDescent="0.25">
      <c r="E3457" s="107">
        <v>2019</v>
      </c>
      <c r="F3457" s="107" t="s">
        <v>245</v>
      </c>
      <c r="G3457" s="107" t="s">
        <v>39</v>
      </c>
      <c r="H3457" s="107" t="s">
        <v>12</v>
      </c>
      <c r="I3457" s="107" t="s">
        <v>12</v>
      </c>
      <c r="J3457" s="107" t="s">
        <v>554</v>
      </c>
      <c r="K3457" s="108">
        <v>1498.7950000000001</v>
      </c>
    </row>
    <row r="3458" spans="5:11" x14ac:dyDescent="0.25">
      <c r="E3458" s="109">
        <v>2019</v>
      </c>
      <c r="F3458" s="109" t="s">
        <v>254</v>
      </c>
      <c r="G3458" s="109" t="s">
        <v>42</v>
      </c>
      <c r="H3458" s="109" t="s">
        <v>12</v>
      </c>
      <c r="I3458" s="109" t="s">
        <v>12</v>
      </c>
      <c r="J3458" s="109" t="s">
        <v>1</v>
      </c>
      <c r="K3458" s="110">
        <v>94.244</v>
      </c>
    </row>
    <row r="3459" spans="5:11" x14ac:dyDescent="0.25">
      <c r="E3459" s="107">
        <v>2019</v>
      </c>
      <c r="F3459" s="107" t="s">
        <v>254</v>
      </c>
      <c r="G3459" s="107" t="s">
        <v>42</v>
      </c>
      <c r="H3459" s="107" t="s">
        <v>12</v>
      </c>
      <c r="I3459" s="107" t="s">
        <v>12</v>
      </c>
      <c r="J3459" s="107" t="s">
        <v>725</v>
      </c>
      <c r="K3459" s="108">
        <v>94.244</v>
      </c>
    </row>
    <row r="3460" spans="5:11" x14ac:dyDescent="0.25">
      <c r="E3460" s="109">
        <v>2019</v>
      </c>
      <c r="F3460" s="109" t="s">
        <v>252</v>
      </c>
      <c r="G3460" s="109" t="s">
        <v>41</v>
      </c>
      <c r="H3460" s="109" t="s">
        <v>540</v>
      </c>
      <c r="I3460" s="109" t="s">
        <v>21</v>
      </c>
      <c r="J3460" s="109" t="s">
        <v>1</v>
      </c>
      <c r="K3460" s="110">
        <v>9582.4120000000803</v>
      </c>
    </row>
    <row r="3461" spans="5:11" x14ac:dyDescent="0.25">
      <c r="E3461" s="107">
        <v>2019</v>
      </c>
      <c r="F3461" s="107" t="s">
        <v>256</v>
      </c>
      <c r="G3461" s="107" t="s">
        <v>43</v>
      </c>
      <c r="H3461" s="107" t="s">
        <v>540</v>
      </c>
      <c r="I3461" s="107" t="s">
        <v>27</v>
      </c>
      <c r="J3461" s="107" t="s">
        <v>725</v>
      </c>
      <c r="K3461" s="108">
        <v>4298.3779999999997</v>
      </c>
    </row>
    <row r="3462" spans="5:11" x14ac:dyDescent="0.25">
      <c r="E3462" s="109">
        <v>2019</v>
      </c>
      <c r="F3462" s="109" t="s">
        <v>268</v>
      </c>
      <c r="G3462" s="109" t="s">
        <v>50</v>
      </c>
      <c r="H3462" s="109" t="s">
        <v>544</v>
      </c>
      <c r="I3462" s="109" t="s">
        <v>9</v>
      </c>
      <c r="J3462" s="109" t="s">
        <v>1</v>
      </c>
      <c r="K3462" s="110">
        <v>712.62799999999902</v>
      </c>
    </row>
    <row r="3463" spans="5:11" x14ac:dyDescent="0.25">
      <c r="E3463" s="107">
        <v>2019</v>
      </c>
      <c r="F3463" s="107" t="s">
        <v>270</v>
      </c>
      <c r="G3463" s="107" t="s">
        <v>51</v>
      </c>
      <c r="H3463" s="107" t="s">
        <v>540</v>
      </c>
      <c r="I3463" s="107" t="s">
        <v>30</v>
      </c>
      <c r="J3463" s="107" t="s">
        <v>1</v>
      </c>
      <c r="K3463" s="108">
        <v>1869.598</v>
      </c>
    </row>
    <row r="3464" spans="5:11" x14ac:dyDescent="0.25">
      <c r="E3464" s="109">
        <v>2019</v>
      </c>
      <c r="F3464" s="109" t="s">
        <v>274</v>
      </c>
      <c r="G3464" s="109" t="s">
        <v>53</v>
      </c>
      <c r="H3464" s="109" t="s">
        <v>542</v>
      </c>
      <c r="I3464" s="109" t="s">
        <v>16</v>
      </c>
      <c r="J3464" s="109" t="s">
        <v>1</v>
      </c>
      <c r="K3464" s="110">
        <v>6320.4520000000002</v>
      </c>
    </row>
    <row r="3465" spans="5:11" x14ac:dyDescent="0.25">
      <c r="E3465" s="107">
        <v>2019</v>
      </c>
      <c r="F3465" s="107" t="s">
        <v>278</v>
      </c>
      <c r="G3465" s="107" t="s">
        <v>55</v>
      </c>
      <c r="H3465" s="107" t="s">
        <v>540</v>
      </c>
      <c r="I3465" s="107" t="s">
        <v>21</v>
      </c>
      <c r="J3465" s="107" t="s">
        <v>725</v>
      </c>
      <c r="K3465" s="108">
        <v>1.1279999999999999</v>
      </c>
    </row>
    <row r="3466" spans="5:11" x14ac:dyDescent="0.25">
      <c r="E3466" s="109">
        <v>2019</v>
      </c>
      <c r="F3466" s="109" t="s">
        <v>288</v>
      </c>
      <c r="G3466" s="109" t="s">
        <v>57</v>
      </c>
      <c r="H3466" s="109" t="s">
        <v>540</v>
      </c>
      <c r="I3466" s="109" t="s">
        <v>47</v>
      </c>
      <c r="J3466" s="109" t="s">
        <v>1</v>
      </c>
      <c r="K3466" s="110">
        <v>11920.486999999899</v>
      </c>
    </row>
    <row r="3467" spans="5:11" x14ac:dyDescent="0.25">
      <c r="E3467" s="107">
        <v>2019</v>
      </c>
      <c r="F3467" s="107" t="s">
        <v>293</v>
      </c>
      <c r="G3467" s="107" t="s">
        <v>58</v>
      </c>
      <c r="H3467" s="107" t="s">
        <v>544</v>
      </c>
      <c r="I3467" s="107" t="s">
        <v>9</v>
      </c>
      <c r="J3467" s="107" t="s">
        <v>1</v>
      </c>
      <c r="K3467" s="108">
        <v>7371.1350000000002</v>
      </c>
    </row>
    <row r="3468" spans="5:11" x14ac:dyDescent="0.25">
      <c r="E3468" s="109">
        <v>2019</v>
      </c>
      <c r="F3468" s="109" t="s">
        <v>297</v>
      </c>
      <c r="G3468" s="109" t="s">
        <v>61</v>
      </c>
      <c r="H3468" s="109" t="s">
        <v>542</v>
      </c>
      <c r="I3468" s="109" t="s">
        <v>16</v>
      </c>
      <c r="J3468" s="109" t="s">
        <v>725</v>
      </c>
      <c r="K3468" s="110">
        <v>122.056</v>
      </c>
    </row>
    <row r="3469" spans="5:11" x14ac:dyDescent="0.25">
      <c r="E3469" s="107">
        <v>2019</v>
      </c>
      <c r="F3469" s="107" t="s">
        <v>304</v>
      </c>
      <c r="G3469" s="107" t="s">
        <v>63</v>
      </c>
      <c r="H3469" s="107" t="s">
        <v>12</v>
      </c>
      <c r="I3469" s="107" t="s">
        <v>12</v>
      </c>
      <c r="J3469" s="107" t="s">
        <v>725</v>
      </c>
      <c r="K3469" s="108">
        <v>1608.1559999999999</v>
      </c>
    </row>
    <row r="3470" spans="5:11" x14ac:dyDescent="0.25">
      <c r="E3470" s="109">
        <v>2020</v>
      </c>
      <c r="F3470" s="109" t="s">
        <v>283</v>
      </c>
      <c r="G3470" s="109" t="s">
        <v>284</v>
      </c>
      <c r="H3470" s="109" t="s">
        <v>540</v>
      </c>
      <c r="I3470" s="109" t="s">
        <v>33</v>
      </c>
      <c r="J3470" s="109" t="s">
        <v>1</v>
      </c>
      <c r="K3470" s="110">
        <v>10284.098</v>
      </c>
    </row>
    <row r="3471" spans="5:11" x14ac:dyDescent="0.25">
      <c r="E3471" s="107">
        <v>2020</v>
      </c>
      <c r="F3471" s="107" t="s">
        <v>192</v>
      </c>
      <c r="G3471" s="107" t="s">
        <v>14</v>
      </c>
      <c r="H3471" s="107" t="s">
        <v>540</v>
      </c>
      <c r="I3471" s="107" t="s">
        <v>925</v>
      </c>
      <c r="J3471" s="107" t="s">
        <v>1</v>
      </c>
      <c r="K3471" s="108">
        <v>643.23099999999999</v>
      </c>
    </row>
    <row r="3472" spans="5:11" x14ac:dyDescent="0.25">
      <c r="E3472" s="109">
        <v>2020</v>
      </c>
      <c r="F3472" s="109" t="s">
        <v>195</v>
      </c>
      <c r="G3472" s="109" t="s">
        <v>15</v>
      </c>
      <c r="H3472" s="109" t="s">
        <v>540</v>
      </c>
      <c r="I3472" s="109" t="s">
        <v>16</v>
      </c>
      <c r="J3472" s="109" t="s">
        <v>725</v>
      </c>
      <c r="K3472" s="110">
        <v>1403.027</v>
      </c>
    </row>
    <row r="3473" spans="5:11" x14ac:dyDescent="0.25">
      <c r="E3473" s="107">
        <v>2020</v>
      </c>
      <c r="F3473" s="107" t="s">
        <v>204</v>
      </c>
      <c r="G3473" s="107" t="s">
        <v>205</v>
      </c>
      <c r="H3473" s="107" t="s">
        <v>544</v>
      </c>
      <c r="I3473" s="107" t="s">
        <v>9</v>
      </c>
      <c r="J3473" s="107" t="s">
        <v>725</v>
      </c>
      <c r="K3473" s="108">
        <v>167.83600000000001</v>
      </c>
    </row>
    <row r="3474" spans="5:11" x14ac:dyDescent="0.25">
      <c r="E3474" s="109">
        <v>2020</v>
      </c>
      <c r="F3474" s="109" t="s">
        <v>213</v>
      </c>
      <c r="G3474" s="109" t="s">
        <v>25</v>
      </c>
      <c r="H3474" s="109" t="s">
        <v>542</v>
      </c>
      <c r="I3474" s="109" t="s">
        <v>26</v>
      </c>
      <c r="J3474" s="109" t="s">
        <v>725</v>
      </c>
      <c r="K3474" s="110">
        <v>183.56</v>
      </c>
    </row>
    <row r="3475" spans="5:11" x14ac:dyDescent="0.25">
      <c r="E3475" s="107">
        <v>2020</v>
      </c>
      <c r="F3475" s="107" t="s">
        <v>211</v>
      </c>
      <c r="G3475" s="107" t="s">
        <v>23</v>
      </c>
      <c r="H3475" s="107" t="s">
        <v>540</v>
      </c>
      <c r="I3475" s="107" t="s">
        <v>24</v>
      </c>
      <c r="J3475" s="107" t="s">
        <v>1</v>
      </c>
      <c r="K3475" s="108">
        <v>15786.5080000001</v>
      </c>
    </row>
    <row r="3476" spans="5:11" x14ac:dyDescent="0.25">
      <c r="E3476" s="109">
        <v>2020</v>
      </c>
      <c r="F3476" s="109" t="s">
        <v>211</v>
      </c>
      <c r="G3476" s="109" t="s">
        <v>23</v>
      </c>
      <c r="H3476" s="109" t="s">
        <v>540</v>
      </c>
      <c r="I3476" s="109" t="s">
        <v>24</v>
      </c>
      <c r="J3476" s="109" t="s">
        <v>725</v>
      </c>
      <c r="K3476" s="110">
        <v>7294.4309999999396</v>
      </c>
    </row>
    <row r="3477" spans="5:11" x14ac:dyDescent="0.25">
      <c r="E3477" s="107">
        <v>2020</v>
      </c>
      <c r="F3477" s="107" t="s">
        <v>226</v>
      </c>
      <c r="G3477" s="107" t="s">
        <v>34</v>
      </c>
      <c r="H3477" s="107" t="s">
        <v>540</v>
      </c>
      <c r="I3477" s="107" t="s">
        <v>925</v>
      </c>
      <c r="J3477" s="107" t="s">
        <v>554</v>
      </c>
      <c r="K3477" s="108">
        <v>947.80499999999995</v>
      </c>
    </row>
    <row r="3478" spans="5:11" x14ac:dyDescent="0.25">
      <c r="E3478" s="109">
        <v>2020</v>
      </c>
      <c r="F3478" s="109" t="s">
        <v>238</v>
      </c>
      <c r="G3478" s="109" t="s">
        <v>239</v>
      </c>
      <c r="H3478" s="109" t="s">
        <v>540</v>
      </c>
      <c r="I3478" s="109" t="s">
        <v>33</v>
      </c>
      <c r="J3478" s="109" t="s">
        <v>1</v>
      </c>
      <c r="K3478" s="110">
        <v>2447.8969999999999</v>
      </c>
    </row>
    <row r="3479" spans="5:11" x14ac:dyDescent="0.25">
      <c r="E3479" s="107">
        <v>2020</v>
      </c>
      <c r="F3479" s="107" t="s">
        <v>238</v>
      </c>
      <c r="G3479" s="107" t="s">
        <v>239</v>
      </c>
      <c r="H3479" s="107" t="s">
        <v>540</v>
      </c>
      <c r="I3479" s="107" t="s">
        <v>33</v>
      </c>
      <c r="J3479" s="107" t="s">
        <v>725</v>
      </c>
      <c r="K3479" s="108">
        <v>2447.8969999999999</v>
      </c>
    </row>
    <row r="3480" spans="5:11" x14ac:dyDescent="0.25">
      <c r="E3480" s="109">
        <v>2020</v>
      </c>
      <c r="F3480" s="109" t="s">
        <v>243</v>
      </c>
      <c r="G3480" s="109" t="s">
        <v>38</v>
      </c>
      <c r="H3480" s="109" t="s">
        <v>12</v>
      </c>
      <c r="I3480" s="109" t="s">
        <v>12</v>
      </c>
      <c r="J3480" s="109" t="s">
        <v>1</v>
      </c>
      <c r="K3480" s="110">
        <v>7.4669999999999996</v>
      </c>
    </row>
    <row r="3481" spans="5:11" x14ac:dyDescent="0.25">
      <c r="E3481" s="107">
        <v>2020</v>
      </c>
      <c r="F3481" s="107" t="s">
        <v>245</v>
      </c>
      <c r="G3481" s="107" t="s">
        <v>39</v>
      </c>
      <c r="H3481" s="107" t="s">
        <v>12</v>
      </c>
      <c r="I3481" s="107" t="s">
        <v>12</v>
      </c>
      <c r="J3481" s="107" t="s">
        <v>1</v>
      </c>
      <c r="K3481" s="108">
        <v>1502.979</v>
      </c>
    </row>
    <row r="3482" spans="5:11" x14ac:dyDescent="0.25">
      <c r="E3482" s="109">
        <v>2020</v>
      </c>
      <c r="F3482" s="109" t="s">
        <v>254</v>
      </c>
      <c r="G3482" s="109" t="s">
        <v>42</v>
      </c>
      <c r="H3482" s="109" t="s">
        <v>12</v>
      </c>
      <c r="I3482" s="109" t="s">
        <v>12</v>
      </c>
      <c r="J3482" s="109" t="s">
        <v>1</v>
      </c>
      <c r="K3482" s="110">
        <v>142.15700000000001</v>
      </c>
    </row>
    <row r="3483" spans="5:11" x14ac:dyDescent="0.25">
      <c r="E3483" s="107">
        <v>2020</v>
      </c>
      <c r="F3483" s="107" t="s">
        <v>247</v>
      </c>
      <c r="G3483" s="107" t="s">
        <v>40</v>
      </c>
      <c r="H3483" s="107" t="s">
        <v>540</v>
      </c>
      <c r="I3483" s="107" t="s">
        <v>27</v>
      </c>
      <c r="J3483" s="107" t="s">
        <v>554</v>
      </c>
      <c r="K3483" s="108">
        <v>23113.120999999999</v>
      </c>
    </row>
    <row r="3484" spans="5:11" x14ac:dyDescent="0.25">
      <c r="E3484" s="109">
        <v>2020</v>
      </c>
      <c r="F3484" s="109" t="s">
        <v>260</v>
      </c>
      <c r="G3484" s="109" t="s">
        <v>45</v>
      </c>
      <c r="H3484" s="109" t="s">
        <v>542</v>
      </c>
      <c r="I3484" s="109" t="s">
        <v>26</v>
      </c>
      <c r="J3484" s="109" t="s">
        <v>1</v>
      </c>
      <c r="K3484" s="110">
        <v>9844.7520000000004</v>
      </c>
    </row>
    <row r="3485" spans="5:11" x14ac:dyDescent="0.25">
      <c r="E3485" s="107">
        <v>2020</v>
      </c>
      <c r="F3485" s="107" t="s">
        <v>299</v>
      </c>
      <c r="G3485" s="107" t="s">
        <v>300</v>
      </c>
      <c r="H3485" s="107" t="s">
        <v>540</v>
      </c>
      <c r="I3485" s="107" t="s">
        <v>60</v>
      </c>
      <c r="J3485" s="107" t="s">
        <v>554</v>
      </c>
      <c r="K3485" s="108">
        <v>11005.442999999999</v>
      </c>
    </row>
    <row r="3486" spans="5:11" x14ac:dyDescent="0.25">
      <c r="E3486" s="109">
        <v>2020</v>
      </c>
      <c r="F3486" s="109" t="s">
        <v>299</v>
      </c>
      <c r="G3486" s="109" t="s">
        <v>300</v>
      </c>
      <c r="H3486" s="109" t="s">
        <v>540</v>
      </c>
      <c r="I3486" s="109" t="s">
        <v>60</v>
      </c>
      <c r="J3486" s="109" t="s">
        <v>725</v>
      </c>
      <c r="K3486" s="110">
        <v>18251.005000000001</v>
      </c>
    </row>
    <row r="3487" spans="5:11" x14ac:dyDescent="0.25">
      <c r="E3487" s="107">
        <v>2020</v>
      </c>
      <c r="F3487" s="107" t="s">
        <v>256</v>
      </c>
      <c r="G3487" s="107" t="s">
        <v>43</v>
      </c>
      <c r="H3487" s="107" t="s">
        <v>540</v>
      </c>
      <c r="I3487" s="107" t="s">
        <v>27</v>
      </c>
      <c r="J3487" s="107" t="s">
        <v>1</v>
      </c>
      <c r="K3487" s="108">
        <v>2900.2249999999999</v>
      </c>
    </row>
    <row r="3488" spans="5:11" x14ac:dyDescent="0.25">
      <c r="E3488" s="109">
        <v>2020</v>
      </c>
      <c r="F3488" s="109" t="s">
        <v>256</v>
      </c>
      <c r="G3488" s="109" t="s">
        <v>43</v>
      </c>
      <c r="H3488" s="109" t="s">
        <v>540</v>
      </c>
      <c r="I3488" s="109" t="s">
        <v>27</v>
      </c>
      <c r="J3488" s="109" t="s">
        <v>1</v>
      </c>
      <c r="K3488" s="110">
        <v>4212.0320000000002</v>
      </c>
    </row>
    <row r="3489" spans="5:11" x14ac:dyDescent="0.25">
      <c r="E3489" s="107">
        <v>2020</v>
      </c>
      <c r="F3489" s="107" t="s">
        <v>262</v>
      </c>
      <c r="G3489" s="107" t="s">
        <v>46</v>
      </c>
      <c r="H3489" s="107" t="s">
        <v>540</v>
      </c>
      <c r="I3489" s="107" t="s">
        <v>47</v>
      </c>
      <c r="J3489" s="107" t="s">
        <v>1</v>
      </c>
      <c r="K3489" s="108">
        <v>608.16</v>
      </c>
    </row>
    <row r="3490" spans="5:11" x14ac:dyDescent="0.25">
      <c r="E3490" s="109">
        <v>2020</v>
      </c>
      <c r="F3490" s="109" t="s">
        <v>264</v>
      </c>
      <c r="G3490" s="109" t="s">
        <v>48</v>
      </c>
      <c r="H3490" s="109" t="s">
        <v>542</v>
      </c>
      <c r="I3490" s="109" t="s">
        <v>16</v>
      </c>
      <c r="J3490" s="109" t="s">
        <v>725</v>
      </c>
      <c r="K3490" s="110">
        <v>1176.1020000000001</v>
      </c>
    </row>
    <row r="3491" spans="5:11" x14ac:dyDescent="0.25">
      <c r="E3491" s="107">
        <v>2020</v>
      </c>
      <c r="F3491" s="107" t="s">
        <v>268</v>
      </c>
      <c r="G3491" s="107" t="s">
        <v>50</v>
      </c>
      <c r="H3491" s="107" t="s">
        <v>544</v>
      </c>
      <c r="I3491" s="107" t="s">
        <v>9</v>
      </c>
      <c r="J3491" s="107" t="s">
        <v>554</v>
      </c>
      <c r="K3491" s="108">
        <v>582.40200000000004</v>
      </c>
    </row>
    <row r="3492" spans="5:11" x14ac:dyDescent="0.25">
      <c r="E3492" s="109">
        <v>2020</v>
      </c>
      <c r="F3492" s="109" t="s">
        <v>270</v>
      </c>
      <c r="G3492" s="109" t="s">
        <v>51</v>
      </c>
      <c r="H3492" s="109" t="s">
        <v>540</v>
      </c>
      <c r="I3492" s="109" t="s">
        <v>30</v>
      </c>
      <c r="J3492" s="109" t="s">
        <v>725</v>
      </c>
      <c r="K3492" s="110">
        <v>408.07600000000002</v>
      </c>
    </row>
    <row r="3493" spans="5:11" x14ac:dyDescent="0.25">
      <c r="E3493" s="107">
        <v>2020</v>
      </c>
      <c r="F3493" s="107" t="s">
        <v>276</v>
      </c>
      <c r="G3493" s="107" t="s">
        <v>54</v>
      </c>
      <c r="H3493" s="107" t="s">
        <v>540</v>
      </c>
      <c r="I3493" s="107" t="s">
        <v>47</v>
      </c>
      <c r="J3493" s="107" t="s">
        <v>554</v>
      </c>
      <c r="K3493" s="108">
        <v>1999.335</v>
      </c>
    </row>
    <row r="3494" spans="5:11" x14ac:dyDescent="0.25">
      <c r="E3494" s="109">
        <v>2020</v>
      </c>
      <c r="F3494" s="109" t="s">
        <v>274</v>
      </c>
      <c r="G3494" s="109" t="s">
        <v>53</v>
      </c>
      <c r="H3494" s="109" t="s">
        <v>542</v>
      </c>
      <c r="I3494" s="109" t="s">
        <v>16</v>
      </c>
      <c r="J3494" s="109" t="s">
        <v>554</v>
      </c>
      <c r="K3494" s="110">
        <v>6294.2309999999998</v>
      </c>
    </row>
    <row r="3495" spans="5:11" x14ac:dyDescent="0.25">
      <c r="E3495" s="107">
        <v>2020</v>
      </c>
      <c r="F3495" s="107" t="s">
        <v>293</v>
      </c>
      <c r="G3495" s="107" t="s">
        <v>58</v>
      </c>
      <c r="H3495" s="107" t="s">
        <v>544</v>
      </c>
      <c r="I3495" s="107" t="s">
        <v>9</v>
      </c>
      <c r="J3495" s="107" t="s">
        <v>1</v>
      </c>
      <c r="K3495" s="108">
        <v>2.1360000000000001</v>
      </c>
    </row>
    <row r="3496" spans="5:11" x14ac:dyDescent="0.25">
      <c r="E3496" s="109">
        <v>2020</v>
      </c>
      <c r="F3496" s="109" t="s">
        <v>297</v>
      </c>
      <c r="G3496" s="109" t="s">
        <v>61</v>
      </c>
      <c r="H3496" s="109" t="s">
        <v>542</v>
      </c>
      <c r="I3496" s="109" t="s">
        <v>16</v>
      </c>
      <c r="J3496" s="109" t="s">
        <v>1</v>
      </c>
      <c r="K3496" s="110">
        <v>329.59500000000003</v>
      </c>
    </row>
    <row r="3497" spans="5:11" x14ac:dyDescent="0.25">
      <c r="E3497" s="107">
        <v>2020</v>
      </c>
      <c r="F3497" s="107" t="s">
        <v>297</v>
      </c>
      <c r="G3497" s="107" t="s">
        <v>61</v>
      </c>
      <c r="H3497" s="107" t="s">
        <v>542</v>
      </c>
      <c r="I3497" s="107" t="s">
        <v>16</v>
      </c>
      <c r="J3497" s="107" t="s">
        <v>725</v>
      </c>
      <c r="K3497" s="108">
        <v>100.548</v>
      </c>
    </row>
    <row r="3498" spans="5:11" x14ac:dyDescent="0.25">
      <c r="E3498" s="109">
        <v>2014</v>
      </c>
      <c r="F3498" s="109" t="s">
        <v>220</v>
      </c>
      <c r="G3498" s="109" t="s">
        <v>29</v>
      </c>
      <c r="H3498" s="109" t="s">
        <v>540</v>
      </c>
      <c r="I3498" s="109" t="s">
        <v>30</v>
      </c>
      <c r="J3498" s="109" t="s">
        <v>1</v>
      </c>
      <c r="K3498" s="110">
        <v>570.10799999999995</v>
      </c>
    </row>
    <row r="3499" spans="5:11" x14ac:dyDescent="0.25">
      <c r="E3499" s="107">
        <v>2014</v>
      </c>
      <c r="F3499" s="107" t="s">
        <v>226</v>
      </c>
      <c r="G3499" s="107" t="s">
        <v>34</v>
      </c>
      <c r="H3499" s="107" t="s">
        <v>540</v>
      </c>
      <c r="I3499" s="107" t="s">
        <v>925</v>
      </c>
      <c r="J3499" s="107" t="s">
        <v>725</v>
      </c>
      <c r="K3499" s="108">
        <v>391.02300000000002</v>
      </c>
    </row>
    <row r="3500" spans="5:11" x14ac:dyDescent="0.25">
      <c r="E3500" s="109">
        <v>2014</v>
      </c>
      <c r="F3500" s="109" t="s">
        <v>236</v>
      </c>
      <c r="G3500" s="109" t="s">
        <v>36</v>
      </c>
      <c r="H3500" s="109" t="s">
        <v>542</v>
      </c>
      <c r="I3500" s="109" t="s">
        <v>26</v>
      </c>
      <c r="J3500" s="109" t="s">
        <v>1</v>
      </c>
      <c r="K3500" s="110">
        <v>1899.0150000000001</v>
      </c>
    </row>
    <row r="3501" spans="5:11" x14ac:dyDescent="0.25">
      <c r="E3501" s="107">
        <v>2014</v>
      </c>
      <c r="F3501" s="107" t="s">
        <v>236</v>
      </c>
      <c r="G3501" s="107" t="s">
        <v>36</v>
      </c>
      <c r="H3501" s="107" t="s">
        <v>542</v>
      </c>
      <c r="I3501" s="107" t="s">
        <v>26</v>
      </c>
      <c r="J3501" s="107" t="s">
        <v>725</v>
      </c>
      <c r="K3501" s="108">
        <v>1899.0150000000001</v>
      </c>
    </row>
    <row r="3502" spans="5:11" x14ac:dyDescent="0.25">
      <c r="E3502" s="109">
        <v>2014</v>
      </c>
      <c r="F3502" s="109" t="s">
        <v>231</v>
      </c>
      <c r="G3502" s="109" t="s">
        <v>232</v>
      </c>
      <c r="H3502" s="109" t="s">
        <v>540</v>
      </c>
      <c r="I3502" s="109" t="s">
        <v>24</v>
      </c>
      <c r="J3502" s="109" t="s">
        <v>1</v>
      </c>
      <c r="K3502" s="110">
        <v>1022.391</v>
      </c>
    </row>
    <row r="3503" spans="5:11" x14ac:dyDescent="0.25">
      <c r="E3503" s="107">
        <v>2014</v>
      </c>
      <c r="F3503" s="107" t="s">
        <v>234</v>
      </c>
      <c r="G3503" s="107" t="s">
        <v>35</v>
      </c>
      <c r="H3503" s="107" t="s">
        <v>540</v>
      </c>
      <c r="I3503" s="107" t="s">
        <v>27</v>
      </c>
      <c r="J3503" s="107" t="s">
        <v>1</v>
      </c>
      <c r="K3503" s="108">
        <v>2254.2049999999999</v>
      </c>
    </row>
    <row r="3504" spans="5:11" x14ac:dyDescent="0.25">
      <c r="E3504" s="109">
        <v>2014</v>
      </c>
      <c r="F3504" s="109" t="s">
        <v>228</v>
      </c>
      <c r="G3504" s="109" t="s">
        <v>229</v>
      </c>
      <c r="H3504" s="109" t="s">
        <v>540</v>
      </c>
      <c r="I3504" s="109" t="s">
        <v>33</v>
      </c>
      <c r="J3504" s="109" t="s">
        <v>1</v>
      </c>
      <c r="K3504" s="110">
        <v>15732.359</v>
      </c>
    </row>
    <row r="3505" spans="5:11" x14ac:dyDescent="0.25">
      <c r="E3505" s="107">
        <v>2014</v>
      </c>
      <c r="F3505" s="107" t="s">
        <v>266</v>
      </c>
      <c r="G3505" s="107" t="s">
        <v>49</v>
      </c>
      <c r="H3505" s="107" t="s">
        <v>544</v>
      </c>
      <c r="I3505" s="107" t="s">
        <v>9</v>
      </c>
      <c r="J3505" s="107" t="s">
        <v>1</v>
      </c>
      <c r="K3505" s="108">
        <v>968.66700000000003</v>
      </c>
    </row>
    <row r="3506" spans="5:11" x14ac:dyDescent="0.25">
      <c r="E3506" s="109">
        <v>2014</v>
      </c>
      <c r="F3506" s="109" t="s">
        <v>266</v>
      </c>
      <c r="G3506" s="109" t="s">
        <v>49</v>
      </c>
      <c r="H3506" s="109" t="s">
        <v>544</v>
      </c>
      <c r="I3506" s="109" t="s">
        <v>9</v>
      </c>
      <c r="J3506" s="109" t="s">
        <v>554</v>
      </c>
      <c r="K3506" s="110">
        <v>182.233</v>
      </c>
    </row>
    <row r="3507" spans="5:11" x14ac:dyDescent="0.25">
      <c r="E3507" s="107">
        <v>2014</v>
      </c>
      <c r="F3507" s="107" t="s">
        <v>247</v>
      </c>
      <c r="G3507" s="107" t="s">
        <v>40</v>
      </c>
      <c r="H3507" s="107" t="s">
        <v>540</v>
      </c>
      <c r="I3507" s="107" t="s">
        <v>27</v>
      </c>
      <c r="J3507" s="107" t="s">
        <v>1</v>
      </c>
      <c r="K3507" s="108">
        <v>7617.9010000000098</v>
      </c>
    </row>
    <row r="3508" spans="5:11" x14ac:dyDescent="0.25">
      <c r="E3508" s="109">
        <v>2014</v>
      </c>
      <c r="F3508" s="109" t="s">
        <v>249</v>
      </c>
      <c r="G3508" s="109" t="s">
        <v>291</v>
      </c>
      <c r="H3508" s="109" t="s">
        <v>544</v>
      </c>
      <c r="I3508" s="109" t="s">
        <v>17</v>
      </c>
      <c r="J3508" s="109" t="s">
        <v>1</v>
      </c>
      <c r="K3508" s="110">
        <v>1016.3869999999999</v>
      </c>
    </row>
    <row r="3509" spans="5:11" x14ac:dyDescent="0.25">
      <c r="E3509" s="107">
        <v>2014</v>
      </c>
      <c r="F3509" s="107" t="s">
        <v>249</v>
      </c>
      <c r="G3509" s="107" t="s">
        <v>291</v>
      </c>
      <c r="H3509" s="107" t="s">
        <v>544</v>
      </c>
      <c r="I3509" s="107" t="s">
        <v>17</v>
      </c>
      <c r="J3509" s="107" t="s">
        <v>554</v>
      </c>
      <c r="K3509" s="108">
        <v>1022.096</v>
      </c>
    </row>
    <row r="3510" spans="5:11" x14ac:dyDescent="0.25">
      <c r="E3510" s="109">
        <v>2014</v>
      </c>
      <c r="F3510" s="109" t="s">
        <v>258</v>
      </c>
      <c r="G3510" s="109" t="s">
        <v>44</v>
      </c>
      <c r="H3510" s="109" t="s">
        <v>540</v>
      </c>
      <c r="I3510" s="109" t="s">
        <v>21</v>
      </c>
      <c r="J3510" s="109" t="s">
        <v>1</v>
      </c>
      <c r="K3510" s="110">
        <v>7481.9970000000103</v>
      </c>
    </row>
    <row r="3511" spans="5:11" x14ac:dyDescent="0.25">
      <c r="E3511" s="107">
        <v>2014</v>
      </c>
      <c r="F3511" s="107" t="s">
        <v>258</v>
      </c>
      <c r="G3511" s="107" t="s">
        <v>44</v>
      </c>
      <c r="H3511" s="107" t="s">
        <v>540</v>
      </c>
      <c r="I3511" s="107" t="s">
        <v>21</v>
      </c>
      <c r="J3511" s="107" t="s">
        <v>725</v>
      </c>
      <c r="K3511" s="108">
        <v>964.73600000000101</v>
      </c>
    </row>
    <row r="3512" spans="5:11" x14ac:dyDescent="0.25">
      <c r="E3512" s="109">
        <v>2014</v>
      </c>
      <c r="F3512" s="109" t="s">
        <v>260</v>
      </c>
      <c r="G3512" s="109" t="s">
        <v>45</v>
      </c>
      <c r="H3512" s="109" t="s">
        <v>542</v>
      </c>
      <c r="I3512" s="109" t="s">
        <v>26</v>
      </c>
      <c r="J3512" s="109" t="s">
        <v>554</v>
      </c>
      <c r="K3512" s="110">
        <v>23259.18</v>
      </c>
    </row>
    <row r="3513" spans="5:11" x14ac:dyDescent="0.25">
      <c r="E3513" s="107">
        <v>2014</v>
      </c>
      <c r="F3513" s="107" t="s">
        <v>286</v>
      </c>
      <c r="G3513" s="107" t="s">
        <v>56</v>
      </c>
      <c r="H3513" s="107" t="s">
        <v>540</v>
      </c>
      <c r="I3513" s="107" t="s">
        <v>47</v>
      </c>
      <c r="J3513" s="107" t="s">
        <v>1</v>
      </c>
      <c r="K3513" s="108">
        <v>1632.6110000000001</v>
      </c>
    </row>
    <row r="3514" spans="5:11" x14ac:dyDescent="0.25">
      <c r="E3514" s="109">
        <v>2014</v>
      </c>
      <c r="F3514" s="109" t="s">
        <v>288</v>
      </c>
      <c r="G3514" s="109" t="s">
        <v>57</v>
      </c>
      <c r="H3514" s="109" t="s">
        <v>540</v>
      </c>
      <c r="I3514" s="109" t="s">
        <v>47</v>
      </c>
      <c r="J3514" s="109" t="s">
        <v>1</v>
      </c>
      <c r="K3514" s="110">
        <v>13745.886</v>
      </c>
    </row>
    <row r="3515" spans="5:11" x14ac:dyDescent="0.25">
      <c r="E3515" s="107">
        <v>2014</v>
      </c>
      <c r="F3515" s="107" t="s">
        <v>302</v>
      </c>
      <c r="G3515" s="107" t="s">
        <v>62</v>
      </c>
      <c r="H3515" s="107" t="s">
        <v>540</v>
      </c>
      <c r="I3515" s="107" t="s">
        <v>60</v>
      </c>
      <c r="J3515" s="107" t="s">
        <v>1</v>
      </c>
      <c r="K3515" s="108">
        <v>1157.1189999999999</v>
      </c>
    </row>
    <row r="3516" spans="5:11" x14ac:dyDescent="0.25">
      <c r="E3516" s="109">
        <v>2015</v>
      </c>
      <c r="F3516" s="109" t="s">
        <v>195</v>
      </c>
      <c r="G3516" s="109" t="s">
        <v>15</v>
      </c>
      <c r="H3516" s="109" t="s">
        <v>540</v>
      </c>
      <c r="I3516" s="109" t="s">
        <v>16</v>
      </c>
      <c r="J3516" s="109" t="s">
        <v>725</v>
      </c>
      <c r="K3516" s="110">
        <v>1666.7639999999999</v>
      </c>
    </row>
    <row r="3517" spans="5:11" x14ac:dyDescent="0.25">
      <c r="E3517" s="107">
        <v>2015</v>
      </c>
      <c r="F3517" s="107" t="s">
        <v>200</v>
      </c>
      <c r="G3517" s="107" t="s">
        <v>18</v>
      </c>
      <c r="H3517" s="107" t="s">
        <v>542</v>
      </c>
      <c r="I3517" s="107" t="s">
        <v>16</v>
      </c>
      <c r="J3517" s="107" t="s">
        <v>554</v>
      </c>
      <c r="K3517" s="108">
        <v>1499</v>
      </c>
    </row>
    <row r="3518" spans="5:11" x14ac:dyDescent="0.25">
      <c r="E3518" s="109">
        <v>2015</v>
      </c>
      <c r="F3518" s="109" t="s">
        <v>197</v>
      </c>
      <c r="G3518" s="109" t="s">
        <v>198</v>
      </c>
      <c r="H3518" s="109" t="s">
        <v>544</v>
      </c>
      <c r="I3518" s="109" t="s">
        <v>17</v>
      </c>
      <c r="J3518" s="109" t="s">
        <v>725</v>
      </c>
      <c r="K3518" s="110">
        <v>1369.652</v>
      </c>
    </row>
    <row r="3519" spans="5:11" x14ac:dyDescent="0.25">
      <c r="E3519" s="107">
        <v>2015</v>
      </c>
      <c r="F3519" s="107" t="s">
        <v>209</v>
      </c>
      <c r="G3519" s="107" t="s">
        <v>22</v>
      </c>
      <c r="H3519" s="107" t="s">
        <v>544</v>
      </c>
      <c r="I3519" s="107" t="s">
        <v>9</v>
      </c>
      <c r="J3519" s="107" t="s">
        <v>554</v>
      </c>
      <c r="K3519" s="108">
        <v>467.99900000000002</v>
      </c>
    </row>
    <row r="3520" spans="5:11" x14ac:dyDescent="0.25">
      <c r="E3520" s="109">
        <v>2015</v>
      </c>
      <c r="F3520" s="109" t="s">
        <v>207</v>
      </c>
      <c r="G3520" s="109" t="s">
        <v>20</v>
      </c>
      <c r="H3520" s="109" t="s">
        <v>540</v>
      </c>
      <c r="I3520" s="109" t="s">
        <v>21</v>
      </c>
      <c r="J3520" s="109" t="s">
        <v>1</v>
      </c>
      <c r="K3520" s="110">
        <v>10801.287</v>
      </c>
    </row>
    <row r="3521" spans="5:11" x14ac:dyDescent="0.25">
      <c r="E3521" s="107">
        <v>2015</v>
      </c>
      <c r="F3521" s="107" t="s">
        <v>234</v>
      </c>
      <c r="G3521" s="107" t="s">
        <v>35</v>
      </c>
      <c r="H3521" s="107" t="s">
        <v>540</v>
      </c>
      <c r="I3521" s="107" t="s">
        <v>27</v>
      </c>
      <c r="J3521" s="107" t="s">
        <v>1</v>
      </c>
      <c r="K3521" s="108">
        <v>2286.4569999999999</v>
      </c>
    </row>
    <row r="3522" spans="5:11" x14ac:dyDescent="0.25">
      <c r="E3522" s="109">
        <v>2015</v>
      </c>
      <c r="F3522" s="109" t="s">
        <v>228</v>
      </c>
      <c r="G3522" s="109" t="s">
        <v>229</v>
      </c>
      <c r="H3522" s="109" t="s">
        <v>540</v>
      </c>
      <c r="I3522" s="109" t="s">
        <v>33</v>
      </c>
      <c r="J3522" s="109" t="s">
        <v>554</v>
      </c>
      <c r="K3522" s="110">
        <v>43583.7239999999</v>
      </c>
    </row>
    <row r="3523" spans="5:11" x14ac:dyDescent="0.25">
      <c r="E3523" s="107">
        <v>2015</v>
      </c>
      <c r="F3523" s="107" t="s">
        <v>241</v>
      </c>
      <c r="G3523" s="107" t="s">
        <v>37</v>
      </c>
      <c r="H3523" s="107" t="s">
        <v>540</v>
      </c>
      <c r="I3523" s="107" t="s">
        <v>24</v>
      </c>
      <c r="J3523" s="107" t="s">
        <v>554</v>
      </c>
      <c r="K3523" s="108">
        <v>1282.3209999999999</v>
      </c>
    </row>
    <row r="3524" spans="5:11" x14ac:dyDescent="0.25">
      <c r="E3524" s="109">
        <v>2015</v>
      </c>
      <c r="F3524" s="109" t="s">
        <v>243</v>
      </c>
      <c r="G3524" s="109" t="s">
        <v>38</v>
      </c>
      <c r="H3524" s="109" t="s">
        <v>12</v>
      </c>
      <c r="I3524" s="109" t="s">
        <v>12</v>
      </c>
      <c r="J3524" s="109" t="s">
        <v>725</v>
      </c>
      <c r="K3524" s="110">
        <v>10.722</v>
      </c>
    </row>
    <row r="3525" spans="5:11" x14ac:dyDescent="0.25">
      <c r="E3525" s="107">
        <v>2015</v>
      </c>
      <c r="F3525" s="107" t="s">
        <v>266</v>
      </c>
      <c r="G3525" s="107" t="s">
        <v>49</v>
      </c>
      <c r="H3525" s="107" t="s">
        <v>544</v>
      </c>
      <c r="I3525" s="107" t="s">
        <v>9</v>
      </c>
      <c r="J3525" s="107" t="s">
        <v>554</v>
      </c>
      <c r="K3525" s="108">
        <v>195.07499999999999</v>
      </c>
    </row>
    <row r="3526" spans="5:11" x14ac:dyDescent="0.25">
      <c r="E3526" s="109">
        <v>2015</v>
      </c>
      <c r="F3526" s="109" t="s">
        <v>247</v>
      </c>
      <c r="G3526" s="109" t="s">
        <v>40</v>
      </c>
      <c r="H3526" s="109" t="s">
        <v>540</v>
      </c>
      <c r="I3526" s="109" t="s">
        <v>27</v>
      </c>
      <c r="J3526" s="109" t="s">
        <v>1</v>
      </c>
      <c r="K3526" s="110">
        <v>7520.6110000000099</v>
      </c>
    </row>
    <row r="3527" spans="5:11" x14ac:dyDescent="0.25">
      <c r="E3527" s="107">
        <v>2015</v>
      </c>
      <c r="F3527" s="107" t="s">
        <v>252</v>
      </c>
      <c r="G3527" s="107" t="s">
        <v>41</v>
      </c>
      <c r="H3527" s="107" t="s">
        <v>540</v>
      </c>
      <c r="I3527" s="107" t="s">
        <v>21</v>
      </c>
      <c r="J3527" s="107" t="s">
        <v>554</v>
      </c>
      <c r="K3527" s="108">
        <v>38314.632999999303</v>
      </c>
    </row>
    <row r="3528" spans="5:11" x14ac:dyDescent="0.25">
      <c r="E3528" s="109">
        <v>2015</v>
      </c>
      <c r="F3528" s="109" t="s">
        <v>252</v>
      </c>
      <c r="G3528" s="109" t="s">
        <v>41</v>
      </c>
      <c r="H3528" s="109" t="s">
        <v>540</v>
      </c>
      <c r="I3528" s="109" t="s">
        <v>21</v>
      </c>
      <c r="J3528" s="109" t="s">
        <v>725</v>
      </c>
      <c r="K3528" s="110">
        <v>7115.7869999999903</v>
      </c>
    </row>
    <row r="3529" spans="5:11" x14ac:dyDescent="0.25">
      <c r="E3529" s="107">
        <v>2015</v>
      </c>
      <c r="F3529" s="107" t="s">
        <v>249</v>
      </c>
      <c r="G3529" s="107" t="s">
        <v>250</v>
      </c>
      <c r="H3529" s="107" t="s">
        <v>544</v>
      </c>
      <c r="I3529" s="107" t="s">
        <v>17</v>
      </c>
      <c r="J3529" s="107" t="s">
        <v>1</v>
      </c>
      <c r="K3529" s="108">
        <v>1087.181</v>
      </c>
    </row>
    <row r="3530" spans="5:11" x14ac:dyDescent="0.25">
      <c r="E3530" s="109">
        <v>2015</v>
      </c>
      <c r="F3530" s="109" t="s">
        <v>256</v>
      </c>
      <c r="G3530" s="109" t="s">
        <v>43</v>
      </c>
      <c r="H3530" s="109" t="s">
        <v>540</v>
      </c>
      <c r="I3530" s="109" t="s">
        <v>27</v>
      </c>
      <c r="J3530" s="109" t="s">
        <v>1</v>
      </c>
      <c r="K3530" s="110">
        <v>3865.3690000000001</v>
      </c>
    </row>
    <row r="3531" spans="5:11" x14ac:dyDescent="0.25">
      <c r="E3531" s="107">
        <v>2015</v>
      </c>
      <c r="F3531" s="107" t="s">
        <v>264</v>
      </c>
      <c r="G3531" s="107" t="s">
        <v>48</v>
      </c>
      <c r="H3531" s="107" t="s">
        <v>542</v>
      </c>
      <c r="I3531" s="107" t="s">
        <v>16</v>
      </c>
      <c r="J3531" s="107" t="s">
        <v>554</v>
      </c>
      <c r="K3531" s="108">
        <v>1516.5440000000001</v>
      </c>
    </row>
    <row r="3532" spans="5:11" x14ac:dyDescent="0.25">
      <c r="E3532" s="109">
        <v>2015</v>
      </c>
      <c r="F3532" s="109" t="s">
        <v>276</v>
      </c>
      <c r="G3532" s="109" t="s">
        <v>54</v>
      </c>
      <c r="H3532" s="109" t="s">
        <v>540</v>
      </c>
      <c r="I3532" s="109" t="s">
        <v>47</v>
      </c>
      <c r="J3532" s="109" t="s">
        <v>1</v>
      </c>
      <c r="K3532" s="110">
        <v>2558.6170000000002</v>
      </c>
    </row>
    <row r="3533" spans="5:11" x14ac:dyDescent="0.25">
      <c r="E3533" s="107">
        <v>2015</v>
      </c>
      <c r="F3533" s="107" t="s">
        <v>274</v>
      </c>
      <c r="G3533" s="107" t="s">
        <v>53</v>
      </c>
      <c r="H3533" s="107" t="s">
        <v>542</v>
      </c>
      <c r="I3533" s="107" t="s">
        <v>16</v>
      </c>
      <c r="J3533" s="107" t="s">
        <v>554</v>
      </c>
      <c r="K3533" s="108">
        <v>7731.8980000000001</v>
      </c>
    </row>
    <row r="3534" spans="5:11" x14ac:dyDescent="0.25">
      <c r="E3534" s="109">
        <v>2015</v>
      </c>
      <c r="F3534" s="109" t="s">
        <v>286</v>
      </c>
      <c r="G3534" s="109" t="s">
        <v>56</v>
      </c>
      <c r="H3534" s="109" t="s">
        <v>540</v>
      </c>
      <c r="I3534" s="109" t="s">
        <v>47</v>
      </c>
      <c r="J3534" s="109" t="s">
        <v>725</v>
      </c>
      <c r="K3534" s="110">
        <v>237.53700000000001</v>
      </c>
    </row>
    <row r="3535" spans="5:11" x14ac:dyDescent="0.25">
      <c r="E3535" s="107">
        <v>2015</v>
      </c>
      <c r="F3535" s="107" t="s">
        <v>295</v>
      </c>
      <c r="G3535" s="107" t="s">
        <v>59</v>
      </c>
      <c r="H3535" s="107" t="s">
        <v>540</v>
      </c>
      <c r="I3535" s="107" t="s">
        <v>60</v>
      </c>
      <c r="J3535" s="107" t="s">
        <v>1</v>
      </c>
      <c r="K3535" s="108">
        <v>173.37200000000001</v>
      </c>
    </row>
    <row r="3536" spans="5:11" x14ac:dyDescent="0.25">
      <c r="E3536" s="109">
        <v>2016</v>
      </c>
      <c r="F3536" s="109" t="s">
        <v>187</v>
      </c>
      <c r="G3536" s="109" t="s">
        <v>8</v>
      </c>
      <c r="H3536" s="109" t="s">
        <v>544</v>
      </c>
      <c r="I3536" s="109" t="s">
        <v>9</v>
      </c>
      <c r="J3536" s="109" t="s">
        <v>1</v>
      </c>
      <c r="K3536" s="110">
        <v>1728.36</v>
      </c>
    </row>
    <row r="3537" spans="5:11" x14ac:dyDescent="0.25">
      <c r="E3537" s="107">
        <v>2016</v>
      </c>
      <c r="F3537" s="107" t="s">
        <v>192</v>
      </c>
      <c r="G3537" s="107" t="s">
        <v>14</v>
      </c>
      <c r="H3537" s="107" t="s">
        <v>540</v>
      </c>
      <c r="I3537" s="107" t="s">
        <v>925</v>
      </c>
      <c r="J3537" s="107" t="s">
        <v>725</v>
      </c>
      <c r="K3537" s="108">
        <v>195.791</v>
      </c>
    </row>
    <row r="3538" spans="5:11" x14ac:dyDescent="0.25">
      <c r="E3538" s="109">
        <v>2016</v>
      </c>
      <c r="F3538" s="109" t="s">
        <v>195</v>
      </c>
      <c r="G3538" s="109" t="s">
        <v>15</v>
      </c>
      <c r="H3538" s="109" t="s">
        <v>540</v>
      </c>
      <c r="I3538" s="109" t="s">
        <v>16</v>
      </c>
      <c r="J3538" s="109" t="s">
        <v>1</v>
      </c>
      <c r="K3538" s="110">
        <v>1823.43100000001</v>
      </c>
    </row>
    <row r="3539" spans="5:11" x14ac:dyDescent="0.25">
      <c r="E3539" s="107">
        <v>2016</v>
      </c>
      <c r="F3539" s="107" t="s">
        <v>200</v>
      </c>
      <c r="G3539" s="107" t="s">
        <v>18</v>
      </c>
      <c r="H3539" s="107" t="s">
        <v>542</v>
      </c>
      <c r="I3539" s="107" t="s">
        <v>16</v>
      </c>
      <c r="J3539" s="107" t="s">
        <v>554</v>
      </c>
      <c r="K3539" s="108">
        <v>1470</v>
      </c>
    </row>
    <row r="3540" spans="5:11" x14ac:dyDescent="0.25">
      <c r="E3540" s="109">
        <v>2016</v>
      </c>
      <c r="F3540" s="109" t="s">
        <v>204</v>
      </c>
      <c r="G3540" s="109" t="s">
        <v>205</v>
      </c>
      <c r="H3540" s="109" t="s">
        <v>544</v>
      </c>
      <c r="I3540" s="109" t="s">
        <v>9</v>
      </c>
      <c r="J3540" s="109" t="s">
        <v>725</v>
      </c>
      <c r="K3540" s="110">
        <v>153.137</v>
      </c>
    </row>
    <row r="3541" spans="5:11" x14ac:dyDescent="0.25">
      <c r="E3541" s="107">
        <v>2016</v>
      </c>
      <c r="F3541" s="107" t="s">
        <v>202</v>
      </c>
      <c r="G3541" s="107" t="s">
        <v>19</v>
      </c>
      <c r="H3541" s="107" t="s">
        <v>544</v>
      </c>
      <c r="I3541" s="107" t="s">
        <v>17</v>
      </c>
      <c r="J3541" s="107" t="s">
        <v>554</v>
      </c>
      <c r="K3541" s="108">
        <v>6272.5789999999997</v>
      </c>
    </row>
    <row r="3542" spans="5:11" x14ac:dyDescent="0.25">
      <c r="E3542" s="109">
        <v>2016</v>
      </c>
      <c r="F3542" s="109" t="s">
        <v>213</v>
      </c>
      <c r="G3542" s="109" t="s">
        <v>25</v>
      </c>
      <c r="H3542" s="109" t="s">
        <v>542</v>
      </c>
      <c r="I3542" s="109" t="s">
        <v>26</v>
      </c>
      <c r="J3542" s="109" t="s">
        <v>1</v>
      </c>
      <c r="K3542" s="110">
        <v>118.633</v>
      </c>
    </row>
    <row r="3543" spans="5:11" x14ac:dyDescent="0.25">
      <c r="E3543" s="107">
        <v>2016</v>
      </c>
      <c r="F3543" s="107" t="s">
        <v>220</v>
      </c>
      <c r="G3543" s="107" t="s">
        <v>29</v>
      </c>
      <c r="H3543" s="107" t="s">
        <v>540</v>
      </c>
      <c r="I3543" s="107" t="s">
        <v>30</v>
      </c>
      <c r="J3543" s="107" t="s">
        <v>1</v>
      </c>
      <c r="K3543" s="108">
        <v>11.254</v>
      </c>
    </row>
    <row r="3544" spans="5:11" x14ac:dyDescent="0.25">
      <c r="E3544" s="109">
        <v>2016</v>
      </c>
      <c r="F3544" s="109" t="s">
        <v>220</v>
      </c>
      <c r="G3544" s="109" t="s">
        <v>29</v>
      </c>
      <c r="H3544" s="109" t="s">
        <v>540</v>
      </c>
      <c r="I3544" s="109" t="s">
        <v>30</v>
      </c>
      <c r="J3544" s="109" t="s">
        <v>725</v>
      </c>
      <c r="K3544" s="110">
        <v>481.31</v>
      </c>
    </row>
    <row r="3545" spans="5:11" x14ac:dyDescent="0.25">
      <c r="E3545" s="107">
        <v>2016</v>
      </c>
      <c r="F3545" s="107" t="s">
        <v>224</v>
      </c>
      <c r="G3545" s="107" t="s">
        <v>32</v>
      </c>
      <c r="H3545" s="107" t="s">
        <v>540</v>
      </c>
      <c r="I3545" s="107" t="s">
        <v>33</v>
      </c>
      <c r="J3545" s="107" t="s">
        <v>1</v>
      </c>
      <c r="K3545" s="108">
        <v>1305.546</v>
      </c>
    </row>
    <row r="3546" spans="5:11" x14ac:dyDescent="0.25">
      <c r="E3546" s="109">
        <v>2016</v>
      </c>
      <c r="F3546" s="109" t="s">
        <v>224</v>
      </c>
      <c r="G3546" s="109" t="s">
        <v>32</v>
      </c>
      <c r="H3546" s="109" t="s">
        <v>540</v>
      </c>
      <c r="I3546" s="109" t="s">
        <v>33</v>
      </c>
      <c r="J3546" s="109" t="s">
        <v>725</v>
      </c>
      <c r="K3546" s="110">
        <v>73.381</v>
      </c>
    </row>
    <row r="3547" spans="5:11" x14ac:dyDescent="0.25">
      <c r="E3547" s="107">
        <v>2016</v>
      </c>
      <c r="F3547" s="107" t="s">
        <v>231</v>
      </c>
      <c r="G3547" s="107" t="s">
        <v>232</v>
      </c>
      <c r="H3547" s="107" t="s">
        <v>540</v>
      </c>
      <c r="I3547" s="107" t="s">
        <v>24</v>
      </c>
      <c r="J3547" s="107" t="s">
        <v>1</v>
      </c>
      <c r="K3547" s="108">
        <v>3087.7919999999999</v>
      </c>
    </row>
    <row r="3548" spans="5:11" x14ac:dyDescent="0.25">
      <c r="E3548" s="109">
        <v>2016</v>
      </c>
      <c r="F3548" s="109" t="s">
        <v>241</v>
      </c>
      <c r="G3548" s="109" t="s">
        <v>37</v>
      </c>
      <c r="H3548" s="109" t="s">
        <v>540</v>
      </c>
      <c r="I3548" s="109" t="s">
        <v>24</v>
      </c>
      <c r="J3548" s="109" t="s">
        <v>554</v>
      </c>
      <c r="K3548" s="110">
        <v>1331.5609999999999</v>
      </c>
    </row>
    <row r="3549" spans="5:11" x14ac:dyDescent="0.25">
      <c r="E3549" s="107">
        <v>2016</v>
      </c>
      <c r="F3549" s="107" t="s">
        <v>243</v>
      </c>
      <c r="G3549" s="107" t="s">
        <v>38</v>
      </c>
      <c r="H3549" s="107" t="s">
        <v>12</v>
      </c>
      <c r="I3549" s="107" t="s">
        <v>12</v>
      </c>
      <c r="J3549" s="107" t="s">
        <v>725</v>
      </c>
      <c r="K3549" s="108">
        <v>16.905000000000001</v>
      </c>
    </row>
    <row r="3550" spans="5:11" x14ac:dyDescent="0.25">
      <c r="E3550" s="109">
        <v>2016</v>
      </c>
      <c r="F3550" s="109" t="s">
        <v>254</v>
      </c>
      <c r="G3550" s="109" t="s">
        <v>42</v>
      </c>
      <c r="H3550" s="109" t="s">
        <v>12</v>
      </c>
      <c r="I3550" s="109" t="s">
        <v>12</v>
      </c>
      <c r="J3550" s="109" t="s">
        <v>1</v>
      </c>
      <c r="K3550" s="110">
        <v>80.156000000000006</v>
      </c>
    </row>
    <row r="3551" spans="5:11" x14ac:dyDescent="0.25">
      <c r="E3551" s="107">
        <v>2016</v>
      </c>
      <c r="F3551" s="107" t="s">
        <v>247</v>
      </c>
      <c r="G3551" s="107" t="s">
        <v>40</v>
      </c>
      <c r="H3551" s="107" t="s">
        <v>540</v>
      </c>
      <c r="I3551" s="107" t="s">
        <v>27</v>
      </c>
      <c r="J3551" s="107" t="s">
        <v>1</v>
      </c>
      <c r="K3551" s="108">
        <v>8108.3380000000097</v>
      </c>
    </row>
    <row r="3552" spans="5:11" x14ac:dyDescent="0.25">
      <c r="E3552" s="109">
        <v>2016</v>
      </c>
      <c r="F3552" s="109" t="s">
        <v>247</v>
      </c>
      <c r="G3552" s="109" t="s">
        <v>40</v>
      </c>
      <c r="H3552" s="109" t="s">
        <v>540</v>
      </c>
      <c r="I3552" s="109" t="s">
        <v>27</v>
      </c>
      <c r="J3552" s="109" t="s">
        <v>1</v>
      </c>
      <c r="K3552" s="110">
        <v>23792.5710000002</v>
      </c>
    </row>
    <row r="3553" spans="5:11" x14ac:dyDescent="0.25">
      <c r="E3553" s="107">
        <v>2016</v>
      </c>
      <c r="F3553" s="107" t="s">
        <v>299</v>
      </c>
      <c r="G3553" s="107" t="s">
        <v>300</v>
      </c>
      <c r="H3553" s="107" t="s">
        <v>540</v>
      </c>
      <c r="I3553" s="107" t="s">
        <v>60</v>
      </c>
      <c r="J3553" s="107" t="s">
        <v>1</v>
      </c>
      <c r="K3553" s="108">
        <v>9392.4480000000203</v>
      </c>
    </row>
    <row r="3554" spans="5:11" x14ac:dyDescent="0.25">
      <c r="E3554" s="109">
        <v>2016</v>
      </c>
      <c r="F3554" s="109" t="s">
        <v>299</v>
      </c>
      <c r="G3554" s="109" t="s">
        <v>300</v>
      </c>
      <c r="H3554" s="109" t="s">
        <v>540</v>
      </c>
      <c r="I3554" s="109" t="s">
        <v>60</v>
      </c>
      <c r="J3554" s="109" t="s">
        <v>554</v>
      </c>
      <c r="K3554" s="110">
        <v>9392.4480000000094</v>
      </c>
    </row>
    <row r="3555" spans="5:11" x14ac:dyDescent="0.25">
      <c r="E3555" s="107">
        <v>2016</v>
      </c>
      <c r="F3555" s="107" t="s">
        <v>256</v>
      </c>
      <c r="G3555" s="107" t="s">
        <v>43</v>
      </c>
      <c r="H3555" s="107" t="s">
        <v>540</v>
      </c>
      <c r="I3555" s="107" t="s">
        <v>27</v>
      </c>
      <c r="J3555" s="107" t="s">
        <v>1</v>
      </c>
      <c r="K3555" s="108">
        <v>2523.7600000000002</v>
      </c>
    </row>
    <row r="3556" spans="5:11" x14ac:dyDescent="0.25">
      <c r="E3556" s="109">
        <v>2016</v>
      </c>
      <c r="F3556" s="109" t="s">
        <v>264</v>
      </c>
      <c r="G3556" s="109" t="s">
        <v>48</v>
      </c>
      <c r="H3556" s="109" t="s">
        <v>542</v>
      </c>
      <c r="I3556" s="109" t="s">
        <v>16</v>
      </c>
      <c r="J3556" s="109" t="s">
        <v>1</v>
      </c>
      <c r="K3556" s="110">
        <v>989.779</v>
      </c>
    </row>
    <row r="3557" spans="5:11" x14ac:dyDescent="0.25">
      <c r="E3557" s="107">
        <v>2016</v>
      </c>
      <c r="F3557" s="107" t="s">
        <v>272</v>
      </c>
      <c r="G3557" s="107" t="s">
        <v>52</v>
      </c>
      <c r="H3557" s="107" t="s">
        <v>540</v>
      </c>
      <c r="I3557" s="107" t="s">
        <v>30</v>
      </c>
      <c r="J3557" s="107" t="s">
        <v>1</v>
      </c>
      <c r="K3557" s="108">
        <v>394.78500000000003</v>
      </c>
    </row>
    <row r="3558" spans="5:11" x14ac:dyDescent="0.25">
      <c r="E3558" s="109">
        <v>2016</v>
      </c>
      <c r="F3558" s="109" t="s">
        <v>278</v>
      </c>
      <c r="G3558" s="109" t="s">
        <v>55</v>
      </c>
      <c r="H3558" s="109" t="s">
        <v>540</v>
      </c>
      <c r="I3558" s="109" t="s">
        <v>21</v>
      </c>
      <c r="J3558" s="109" t="s">
        <v>725</v>
      </c>
      <c r="K3558" s="110">
        <v>0.67100000000000004</v>
      </c>
    </row>
    <row r="3559" spans="5:11" x14ac:dyDescent="0.25">
      <c r="E3559" s="107">
        <v>2012</v>
      </c>
      <c r="F3559" s="107" t="s">
        <v>192</v>
      </c>
      <c r="G3559" s="107" t="s">
        <v>14</v>
      </c>
      <c r="H3559" s="107" t="s">
        <v>540</v>
      </c>
      <c r="I3559" s="107" t="s">
        <v>925</v>
      </c>
      <c r="J3559" s="107" t="s">
        <v>1</v>
      </c>
      <c r="K3559" s="108">
        <v>655.83799999999997</v>
      </c>
    </row>
    <row r="3560" spans="5:11" x14ac:dyDescent="0.25">
      <c r="E3560" s="109">
        <v>2012</v>
      </c>
      <c r="F3560" s="109" t="s">
        <v>202</v>
      </c>
      <c r="G3560" s="109" t="s">
        <v>19</v>
      </c>
      <c r="H3560" s="109" t="s">
        <v>544</v>
      </c>
      <c r="I3560" s="109" t="s">
        <v>17</v>
      </c>
      <c r="J3560" s="109" t="s">
        <v>725</v>
      </c>
      <c r="K3560" s="110">
        <v>3394.4140000000002</v>
      </c>
    </row>
    <row r="3561" spans="5:11" x14ac:dyDescent="0.25">
      <c r="E3561" s="107">
        <v>2012</v>
      </c>
      <c r="F3561" s="107" t="s">
        <v>209</v>
      </c>
      <c r="G3561" s="107" t="s">
        <v>22</v>
      </c>
      <c r="H3561" s="107" t="s">
        <v>544</v>
      </c>
      <c r="I3561" s="107" t="s">
        <v>9</v>
      </c>
      <c r="J3561" s="107" t="s">
        <v>554</v>
      </c>
      <c r="K3561" s="108">
        <v>666.10400000000004</v>
      </c>
    </row>
    <row r="3562" spans="5:11" x14ac:dyDescent="0.25">
      <c r="E3562" s="109">
        <v>2012</v>
      </c>
      <c r="F3562" s="109" t="s">
        <v>211</v>
      </c>
      <c r="G3562" s="109" t="s">
        <v>23</v>
      </c>
      <c r="H3562" s="109" t="s">
        <v>540</v>
      </c>
      <c r="I3562" s="109" t="s">
        <v>24</v>
      </c>
      <c r="J3562" s="109" t="s">
        <v>1</v>
      </c>
      <c r="K3562" s="110">
        <v>10810.348</v>
      </c>
    </row>
    <row r="3563" spans="5:11" x14ac:dyDescent="0.25">
      <c r="E3563" s="107">
        <v>2012</v>
      </c>
      <c r="F3563" s="107" t="s">
        <v>231</v>
      </c>
      <c r="G3563" s="107" t="s">
        <v>232</v>
      </c>
      <c r="H3563" s="107" t="s">
        <v>540</v>
      </c>
      <c r="I3563" s="107" t="s">
        <v>24</v>
      </c>
      <c r="J3563" s="107" t="s">
        <v>1</v>
      </c>
      <c r="K3563" s="108">
        <v>2115.0279999999998</v>
      </c>
    </row>
    <row r="3564" spans="5:11" x14ac:dyDescent="0.25">
      <c r="E3564" s="109">
        <v>2012</v>
      </c>
      <c r="F3564" s="109" t="s">
        <v>238</v>
      </c>
      <c r="G3564" s="109" t="s">
        <v>239</v>
      </c>
      <c r="H3564" s="109" t="s">
        <v>540</v>
      </c>
      <c r="I3564" s="109" t="s">
        <v>33</v>
      </c>
      <c r="J3564" s="109" t="s">
        <v>1</v>
      </c>
      <c r="K3564" s="110">
        <v>2556.855</v>
      </c>
    </row>
    <row r="3565" spans="5:11" x14ac:dyDescent="0.25">
      <c r="E3565" s="107">
        <v>2012</v>
      </c>
      <c r="F3565" s="107" t="s">
        <v>234</v>
      </c>
      <c r="G3565" s="107" t="s">
        <v>35</v>
      </c>
      <c r="H3565" s="107" t="s">
        <v>540</v>
      </c>
      <c r="I3565" s="107" t="s">
        <v>27</v>
      </c>
      <c r="J3565" s="107" t="s">
        <v>725</v>
      </c>
      <c r="K3565" s="108">
        <v>1992.3869999999999</v>
      </c>
    </row>
    <row r="3566" spans="5:11" x14ac:dyDescent="0.25">
      <c r="E3566" s="109">
        <v>2012</v>
      </c>
      <c r="F3566" s="109" t="s">
        <v>228</v>
      </c>
      <c r="G3566" s="109" t="s">
        <v>229</v>
      </c>
      <c r="H3566" s="109" t="s">
        <v>540</v>
      </c>
      <c r="I3566" s="109" t="s">
        <v>33</v>
      </c>
      <c r="J3566" s="109" t="s">
        <v>725</v>
      </c>
      <c r="K3566" s="110">
        <v>14609.395</v>
      </c>
    </row>
    <row r="3567" spans="5:11" x14ac:dyDescent="0.25">
      <c r="E3567" s="107">
        <v>2012</v>
      </c>
      <c r="F3567" s="107" t="s">
        <v>254</v>
      </c>
      <c r="G3567" s="107" t="s">
        <v>42</v>
      </c>
      <c r="H3567" s="107" t="s">
        <v>12</v>
      </c>
      <c r="I3567" s="107" t="s">
        <v>12</v>
      </c>
      <c r="J3567" s="107" t="s">
        <v>1</v>
      </c>
      <c r="K3567" s="108">
        <v>1562.912</v>
      </c>
    </row>
    <row r="3568" spans="5:11" x14ac:dyDescent="0.25">
      <c r="E3568" s="109">
        <v>2012</v>
      </c>
      <c r="F3568" s="109" t="s">
        <v>254</v>
      </c>
      <c r="G3568" s="109" t="s">
        <v>42</v>
      </c>
      <c r="H3568" s="109" t="s">
        <v>12</v>
      </c>
      <c r="I3568" s="109" t="s">
        <v>12</v>
      </c>
      <c r="J3568" s="109" t="s">
        <v>554</v>
      </c>
      <c r="K3568" s="110">
        <v>1562.912</v>
      </c>
    </row>
    <row r="3569" spans="5:11" x14ac:dyDescent="0.25">
      <c r="E3569" s="107">
        <v>2012</v>
      </c>
      <c r="F3569" s="107" t="s">
        <v>247</v>
      </c>
      <c r="G3569" s="107" t="s">
        <v>40</v>
      </c>
      <c r="H3569" s="107" t="s">
        <v>540</v>
      </c>
      <c r="I3569" s="107" t="s">
        <v>27</v>
      </c>
      <c r="J3569" s="107" t="s">
        <v>554</v>
      </c>
      <c r="K3569" s="108">
        <v>25383.477999999999</v>
      </c>
    </row>
    <row r="3570" spans="5:11" x14ac:dyDescent="0.25">
      <c r="E3570" s="109">
        <v>2012</v>
      </c>
      <c r="F3570" s="109" t="s">
        <v>252</v>
      </c>
      <c r="G3570" s="109" t="s">
        <v>41</v>
      </c>
      <c r="H3570" s="109" t="s">
        <v>540</v>
      </c>
      <c r="I3570" s="109" t="s">
        <v>21</v>
      </c>
      <c r="J3570" s="109" t="s">
        <v>1</v>
      </c>
      <c r="K3570" s="110">
        <v>36346.8399999998</v>
      </c>
    </row>
    <row r="3571" spans="5:11" x14ac:dyDescent="0.25">
      <c r="E3571" s="107">
        <v>2012</v>
      </c>
      <c r="F3571" s="107" t="s">
        <v>252</v>
      </c>
      <c r="G3571" s="107" t="s">
        <v>41</v>
      </c>
      <c r="H3571" s="107" t="s">
        <v>540</v>
      </c>
      <c r="I3571" s="107" t="s">
        <v>21</v>
      </c>
      <c r="J3571" s="107" t="s">
        <v>554</v>
      </c>
      <c r="K3571" s="108">
        <v>36346.8399999998</v>
      </c>
    </row>
    <row r="3572" spans="5:11" x14ac:dyDescent="0.25">
      <c r="E3572" s="109">
        <v>2012</v>
      </c>
      <c r="F3572" s="109" t="s">
        <v>260</v>
      </c>
      <c r="G3572" s="109" t="s">
        <v>45</v>
      </c>
      <c r="H3572" s="109" t="s">
        <v>542</v>
      </c>
      <c r="I3572" s="109" t="s">
        <v>26</v>
      </c>
      <c r="J3572" s="109" t="s">
        <v>1</v>
      </c>
      <c r="K3572" s="110">
        <v>14383.157999999999</v>
      </c>
    </row>
    <row r="3573" spans="5:11" x14ac:dyDescent="0.25">
      <c r="E3573" s="107">
        <v>2012</v>
      </c>
      <c r="F3573" s="107" t="s">
        <v>256</v>
      </c>
      <c r="G3573" s="107" t="s">
        <v>43</v>
      </c>
      <c r="H3573" s="107" t="s">
        <v>540</v>
      </c>
      <c r="I3573" s="107" t="s">
        <v>27</v>
      </c>
      <c r="J3573" s="107" t="s">
        <v>1</v>
      </c>
      <c r="K3573" s="108">
        <v>3952.78</v>
      </c>
    </row>
    <row r="3574" spans="5:11" x14ac:dyDescent="0.25">
      <c r="E3574" s="109">
        <v>2012</v>
      </c>
      <c r="F3574" s="109" t="s">
        <v>262</v>
      </c>
      <c r="G3574" s="109" t="s">
        <v>46</v>
      </c>
      <c r="H3574" s="109" t="s">
        <v>540</v>
      </c>
      <c r="I3574" s="109" t="s">
        <v>47</v>
      </c>
      <c r="J3574" s="109" t="s">
        <v>1</v>
      </c>
      <c r="K3574" s="110">
        <v>333.63099999999997</v>
      </c>
    </row>
    <row r="3575" spans="5:11" x14ac:dyDescent="0.25">
      <c r="E3575" s="107">
        <v>2012</v>
      </c>
      <c r="F3575" s="107" t="s">
        <v>264</v>
      </c>
      <c r="G3575" s="107" t="s">
        <v>48</v>
      </c>
      <c r="H3575" s="107" t="s">
        <v>542</v>
      </c>
      <c r="I3575" s="107" t="s">
        <v>16</v>
      </c>
      <c r="J3575" s="107" t="s">
        <v>1</v>
      </c>
      <c r="K3575" s="108">
        <v>1848.7449999999999</v>
      </c>
    </row>
    <row r="3576" spans="5:11" x14ac:dyDescent="0.25">
      <c r="E3576" s="109">
        <v>2012</v>
      </c>
      <c r="F3576" s="109" t="s">
        <v>268</v>
      </c>
      <c r="G3576" s="109" t="s">
        <v>50</v>
      </c>
      <c r="H3576" s="109" t="s">
        <v>544</v>
      </c>
      <c r="I3576" s="109" t="s">
        <v>9</v>
      </c>
      <c r="J3576" s="109" t="s">
        <v>1</v>
      </c>
      <c r="K3576" s="110">
        <v>440.16300000000001</v>
      </c>
    </row>
    <row r="3577" spans="5:11" x14ac:dyDescent="0.25">
      <c r="E3577" s="107">
        <v>2012</v>
      </c>
      <c r="F3577" s="107" t="s">
        <v>268</v>
      </c>
      <c r="G3577" s="107" t="s">
        <v>50</v>
      </c>
      <c r="H3577" s="107" t="s">
        <v>544</v>
      </c>
      <c r="I3577" s="107" t="s">
        <v>9</v>
      </c>
      <c r="J3577" s="107" t="s">
        <v>1</v>
      </c>
      <c r="K3577" s="108">
        <v>583.56100000000004</v>
      </c>
    </row>
    <row r="3578" spans="5:11" x14ac:dyDescent="0.25">
      <c r="E3578" s="109">
        <v>2012</v>
      </c>
      <c r="F3578" s="109" t="s">
        <v>268</v>
      </c>
      <c r="G3578" s="109" t="s">
        <v>50</v>
      </c>
      <c r="H3578" s="109" t="s">
        <v>544</v>
      </c>
      <c r="I3578" s="109" t="s">
        <v>9</v>
      </c>
      <c r="J3578" s="109" t="s">
        <v>554</v>
      </c>
      <c r="K3578" s="110">
        <v>583.56100000000004</v>
      </c>
    </row>
    <row r="3579" spans="5:11" x14ac:dyDescent="0.25">
      <c r="E3579" s="107">
        <v>2012</v>
      </c>
      <c r="F3579" s="107" t="s">
        <v>272</v>
      </c>
      <c r="G3579" s="107" t="s">
        <v>52</v>
      </c>
      <c r="H3579" s="107" t="s">
        <v>540</v>
      </c>
      <c r="I3579" s="107" t="s">
        <v>30</v>
      </c>
      <c r="J3579" s="107" t="s">
        <v>554</v>
      </c>
      <c r="K3579" s="108">
        <v>454.77699999999999</v>
      </c>
    </row>
    <row r="3580" spans="5:11" x14ac:dyDescent="0.25">
      <c r="E3580" s="109">
        <v>2012</v>
      </c>
      <c r="F3580" s="109" t="s">
        <v>274</v>
      </c>
      <c r="G3580" s="109" t="s">
        <v>53</v>
      </c>
      <c r="H3580" s="109" t="s">
        <v>542</v>
      </c>
      <c r="I3580" s="109" t="s">
        <v>16</v>
      </c>
      <c r="J3580" s="109" t="s">
        <v>725</v>
      </c>
      <c r="K3580" s="110">
        <v>437.423</v>
      </c>
    </row>
    <row r="3581" spans="5:11" x14ac:dyDescent="0.25">
      <c r="E3581" s="107">
        <v>2012</v>
      </c>
      <c r="F3581" s="107" t="s">
        <v>278</v>
      </c>
      <c r="G3581" s="107" t="s">
        <v>55</v>
      </c>
      <c r="H3581" s="107" t="s">
        <v>540</v>
      </c>
      <c r="I3581" s="107" t="s">
        <v>21</v>
      </c>
      <c r="J3581" s="107" t="s">
        <v>1</v>
      </c>
      <c r="K3581" s="108">
        <v>569.72799999999995</v>
      </c>
    </row>
    <row r="3582" spans="5:11" x14ac:dyDescent="0.25">
      <c r="E3582" s="109">
        <v>2012</v>
      </c>
      <c r="F3582" s="109" t="s">
        <v>286</v>
      </c>
      <c r="G3582" s="109" t="s">
        <v>56</v>
      </c>
      <c r="H3582" s="109" t="s">
        <v>540</v>
      </c>
      <c r="I3582" s="109" t="s">
        <v>47</v>
      </c>
      <c r="J3582" s="109" t="s">
        <v>1</v>
      </c>
      <c r="K3582" s="110">
        <v>162.172</v>
      </c>
    </row>
    <row r="3583" spans="5:11" x14ac:dyDescent="0.25">
      <c r="E3583" s="107">
        <v>2012</v>
      </c>
      <c r="F3583" s="107" t="s">
        <v>293</v>
      </c>
      <c r="G3583" s="107" t="s">
        <v>58</v>
      </c>
      <c r="H3583" s="107" t="s">
        <v>544</v>
      </c>
      <c r="I3583" s="107" t="s">
        <v>9</v>
      </c>
      <c r="J3583" s="107" t="s">
        <v>554</v>
      </c>
      <c r="K3583" s="108">
        <v>2196.4810000000002</v>
      </c>
    </row>
    <row r="3584" spans="5:11" x14ac:dyDescent="0.25">
      <c r="E3584" s="109">
        <v>2012</v>
      </c>
      <c r="F3584" s="109" t="s">
        <v>295</v>
      </c>
      <c r="G3584" s="109" t="s">
        <v>59</v>
      </c>
      <c r="H3584" s="109" t="s">
        <v>540</v>
      </c>
      <c r="I3584" s="109" t="s">
        <v>60</v>
      </c>
      <c r="J3584" s="109" t="s">
        <v>554</v>
      </c>
      <c r="K3584" s="110">
        <v>265.51100000000002</v>
      </c>
    </row>
    <row r="3585" spans="5:11" x14ac:dyDescent="0.25">
      <c r="E3585" s="107">
        <v>2013</v>
      </c>
      <c r="F3585" s="107" t="s">
        <v>192</v>
      </c>
      <c r="G3585" s="107" t="s">
        <v>14</v>
      </c>
      <c r="H3585" s="107" t="s">
        <v>540</v>
      </c>
      <c r="I3585" s="107" t="s">
        <v>925</v>
      </c>
      <c r="J3585" s="107" t="s">
        <v>554</v>
      </c>
      <c r="K3585" s="108">
        <v>611.45600000000002</v>
      </c>
    </row>
    <row r="3586" spans="5:11" x14ac:dyDescent="0.25">
      <c r="E3586" s="109">
        <v>2013</v>
      </c>
      <c r="F3586" s="109" t="s">
        <v>195</v>
      </c>
      <c r="G3586" s="109" t="s">
        <v>15</v>
      </c>
      <c r="H3586" s="109" t="s">
        <v>540</v>
      </c>
      <c r="I3586" s="109" t="s">
        <v>16</v>
      </c>
      <c r="J3586" s="109" t="s">
        <v>1</v>
      </c>
      <c r="K3586" s="110">
        <v>9598.7500000000091</v>
      </c>
    </row>
    <row r="3587" spans="5:11" x14ac:dyDescent="0.25">
      <c r="E3587" s="107">
        <v>2013</v>
      </c>
      <c r="F3587" s="107" t="s">
        <v>202</v>
      </c>
      <c r="G3587" s="107" t="s">
        <v>19</v>
      </c>
      <c r="H3587" s="107" t="s">
        <v>544</v>
      </c>
      <c r="I3587" s="107" t="s">
        <v>17</v>
      </c>
      <c r="J3587" s="107" t="s">
        <v>1</v>
      </c>
      <c r="K3587" s="108">
        <v>2634.7649999999999</v>
      </c>
    </row>
    <row r="3588" spans="5:11" x14ac:dyDescent="0.25">
      <c r="E3588" s="109">
        <v>2013</v>
      </c>
      <c r="F3588" s="109" t="s">
        <v>202</v>
      </c>
      <c r="G3588" s="109" t="s">
        <v>19</v>
      </c>
      <c r="H3588" s="109" t="s">
        <v>544</v>
      </c>
      <c r="I3588" s="109" t="s">
        <v>17</v>
      </c>
      <c r="J3588" s="109" t="s">
        <v>1</v>
      </c>
      <c r="K3588" s="110">
        <v>12147.745000000001</v>
      </c>
    </row>
    <row r="3589" spans="5:11" x14ac:dyDescent="0.25">
      <c r="E3589" s="107">
        <v>2016</v>
      </c>
      <c r="F3589" s="107" t="s">
        <v>286</v>
      </c>
      <c r="G3589" s="107" t="s">
        <v>56</v>
      </c>
      <c r="H3589" s="107" t="s">
        <v>540</v>
      </c>
      <c r="I3589" s="107" t="s">
        <v>47</v>
      </c>
      <c r="J3589" s="107" t="s">
        <v>1</v>
      </c>
      <c r="K3589" s="108">
        <v>211.32599999999999</v>
      </c>
    </row>
    <row r="3590" spans="5:11" x14ac:dyDescent="0.25">
      <c r="E3590" s="109">
        <v>2016</v>
      </c>
      <c r="F3590" s="109" t="s">
        <v>288</v>
      </c>
      <c r="G3590" s="109" t="s">
        <v>57</v>
      </c>
      <c r="H3590" s="109" t="s">
        <v>540</v>
      </c>
      <c r="I3590" s="109" t="s">
        <v>47</v>
      </c>
      <c r="J3590" s="109" t="s">
        <v>725</v>
      </c>
      <c r="K3590" s="110">
        <v>14420.5620000004</v>
      </c>
    </row>
    <row r="3591" spans="5:11" x14ac:dyDescent="0.25">
      <c r="E3591" s="107">
        <v>2016</v>
      </c>
      <c r="F3591" s="107" t="s">
        <v>295</v>
      </c>
      <c r="G3591" s="107" t="s">
        <v>59</v>
      </c>
      <c r="H3591" s="107" t="s">
        <v>540</v>
      </c>
      <c r="I3591" s="107" t="s">
        <v>60</v>
      </c>
      <c r="J3591" s="107" t="s">
        <v>1</v>
      </c>
      <c r="K3591" s="108">
        <v>154.137</v>
      </c>
    </row>
    <row r="3592" spans="5:11" x14ac:dyDescent="0.25">
      <c r="E3592" s="109">
        <v>2016</v>
      </c>
      <c r="F3592" s="109" t="s">
        <v>302</v>
      </c>
      <c r="G3592" s="109" t="s">
        <v>62</v>
      </c>
      <c r="H3592" s="109" t="s">
        <v>540</v>
      </c>
      <c r="I3592" s="109" t="s">
        <v>60</v>
      </c>
      <c r="J3592" s="109" t="s">
        <v>725</v>
      </c>
      <c r="K3592" s="110">
        <v>1329.8869999999999</v>
      </c>
    </row>
    <row r="3593" spans="5:11" x14ac:dyDescent="0.25">
      <c r="E3593" s="107">
        <v>2016</v>
      </c>
      <c r="F3593" s="107" t="s">
        <v>304</v>
      </c>
      <c r="G3593" s="107" t="s">
        <v>63</v>
      </c>
      <c r="H3593" s="107" t="s">
        <v>12</v>
      </c>
      <c r="I3593" s="107" t="s">
        <v>12</v>
      </c>
      <c r="J3593" s="107" t="s">
        <v>725</v>
      </c>
      <c r="K3593" s="108">
        <v>1588.046</v>
      </c>
    </row>
    <row r="3594" spans="5:11" x14ac:dyDescent="0.25">
      <c r="E3594" s="109">
        <v>2017</v>
      </c>
      <c r="F3594" s="109" t="s">
        <v>280</v>
      </c>
      <c r="G3594" s="109" t="s">
        <v>281</v>
      </c>
      <c r="H3594" s="109" t="s">
        <v>540</v>
      </c>
      <c r="I3594" s="109" t="s">
        <v>33</v>
      </c>
      <c r="J3594" s="109" t="s">
        <v>1</v>
      </c>
      <c r="K3594" s="110">
        <v>1087.634</v>
      </c>
    </row>
    <row r="3595" spans="5:11" x14ac:dyDescent="0.25">
      <c r="E3595" s="107">
        <v>2017</v>
      </c>
      <c r="F3595" s="107" t="s">
        <v>192</v>
      </c>
      <c r="G3595" s="107" t="s">
        <v>14</v>
      </c>
      <c r="H3595" s="107" t="s">
        <v>540</v>
      </c>
      <c r="I3595" s="107" t="s">
        <v>925</v>
      </c>
      <c r="J3595" s="107" t="s">
        <v>1</v>
      </c>
      <c r="K3595" s="108">
        <v>619.77200000000005</v>
      </c>
    </row>
    <row r="3596" spans="5:11" x14ac:dyDescent="0.25">
      <c r="E3596" s="109">
        <v>2017</v>
      </c>
      <c r="F3596" s="109" t="s">
        <v>195</v>
      </c>
      <c r="G3596" s="109" t="s">
        <v>15</v>
      </c>
      <c r="H3596" s="109" t="s">
        <v>540</v>
      </c>
      <c r="I3596" s="109" t="s">
        <v>16</v>
      </c>
      <c r="J3596" s="109" t="s">
        <v>1</v>
      </c>
      <c r="K3596" s="110">
        <v>1535.41</v>
      </c>
    </row>
    <row r="3597" spans="5:11" x14ac:dyDescent="0.25">
      <c r="E3597" s="107">
        <v>2017</v>
      </c>
      <c r="F3597" s="107" t="s">
        <v>204</v>
      </c>
      <c r="G3597" s="107" t="s">
        <v>205</v>
      </c>
      <c r="H3597" s="107" t="s">
        <v>544</v>
      </c>
      <c r="I3597" s="107" t="s">
        <v>9</v>
      </c>
      <c r="J3597" s="107" t="s">
        <v>1</v>
      </c>
      <c r="K3597" s="108">
        <v>68.58</v>
      </c>
    </row>
    <row r="3598" spans="5:11" x14ac:dyDescent="0.25">
      <c r="E3598" s="109">
        <v>2017</v>
      </c>
      <c r="F3598" s="109" t="s">
        <v>207</v>
      </c>
      <c r="G3598" s="109" t="s">
        <v>20</v>
      </c>
      <c r="H3598" s="109" t="s">
        <v>540</v>
      </c>
      <c r="I3598" s="109" t="s">
        <v>21</v>
      </c>
      <c r="J3598" s="109" t="s">
        <v>1</v>
      </c>
      <c r="K3598" s="110">
        <v>15533.029</v>
      </c>
    </row>
    <row r="3599" spans="5:11" x14ac:dyDescent="0.25">
      <c r="E3599" s="107">
        <v>2017</v>
      </c>
      <c r="F3599" s="107" t="s">
        <v>207</v>
      </c>
      <c r="G3599" s="107" t="s">
        <v>20</v>
      </c>
      <c r="H3599" s="107" t="s">
        <v>540</v>
      </c>
      <c r="I3599" s="107" t="s">
        <v>21</v>
      </c>
      <c r="J3599" s="107" t="s">
        <v>554</v>
      </c>
      <c r="K3599" s="108">
        <v>15533.029</v>
      </c>
    </row>
    <row r="3600" spans="5:11" x14ac:dyDescent="0.25">
      <c r="E3600" s="109">
        <v>2017</v>
      </c>
      <c r="F3600" s="109" t="s">
        <v>213</v>
      </c>
      <c r="G3600" s="109" t="s">
        <v>25</v>
      </c>
      <c r="H3600" s="109" t="s">
        <v>542</v>
      </c>
      <c r="I3600" s="109" t="s">
        <v>26</v>
      </c>
      <c r="J3600" s="109" t="s">
        <v>1</v>
      </c>
      <c r="K3600" s="110">
        <v>157.83799999999999</v>
      </c>
    </row>
    <row r="3601" spans="5:11" x14ac:dyDescent="0.25">
      <c r="E3601" s="107">
        <v>2017</v>
      </c>
      <c r="F3601" s="107" t="s">
        <v>213</v>
      </c>
      <c r="G3601" s="107" t="s">
        <v>25</v>
      </c>
      <c r="H3601" s="107" t="s">
        <v>542</v>
      </c>
      <c r="I3601" s="107" t="s">
        <v>26</v>
      </c>
      <c r="J3601" s="107" t="s">
        <v>554</v>
      </c>
      <c r="K3601" s="108">
        <v>222.733</v>
      </c>
    </row>
    <row r="3602" spans="5:11" x14ac:dyDescent="0.25">
      <c r="E3602" s="109">
        <v>2017</v>
      </c>
      <c r="F3602" s="109" t="s">
        <v>218</v>
      </c>
      <c r="G3602" s="109" t="s">
        <v>28</v>
      </c>
      <c r="H3602" s="109" t="s">
        <v>544</v>
      </c>
      <c r="I3602" s="109" t="s">
        <v>9</v>
      </c>
      <c r="J3602" s="109" t="s">
        <v>725</v>
      </c>
      <c r="K3602" s="110">
        <v>23257.6890000001</v>
      </c>
    </row>
    <row r="3603" spans="5:11" x14ac:dyDescent="0.25">
      <c r="E3603" s="107">
        <v>2017</v>
      </c>
      <c r="F3603" s="107" t="s">
        <v>226</v>
      </c>
      <c r="G3603" s="107" t="s">
        <v>34</v>
      </c>
      <c r="H3603" s="107" t="s">
        <v>540</v>
      </c>
      <c r="I3603" s="107" t="s">
        <v>925</v>
      </c>
      <c r="J3603" s="107" t="s">
        <v>1</v>
      </c>
      <c r="K3603" s="108">
        <v>330.70600000000002</v>
      </c>
    </row>
    <row r="3604" spans="5:11" x14ac:dyDescent="0.25">
      <c r="E3604" s="109">
        <v>2017</v>
      </c>
      <c r="F3604" s="109" t="s">
        <v>245</v>
      </c>
      <c r="G3604" s="109" t="s">
        <v>39</v>
      </c>
      <c r="H3604" s="109" t="s">
        <v>12</v>
      </c>
      <c r="I3604" s="109" t="s">
        <v>12</v>
      </c>
      <c r="J3604" s="109" t="s">
        <v>1</v>
      </c>
      <c r="K3604" s="110">
        <v>1462.039</v>
      </c>
    </row>
    <row r="3605" spans="5:11" x14ac:dyDescent="0.25">
      <c r="E3605" s="107">
        <v>2017</v>
      </c>
      <c r="F3605" s="107" t="s">
        <v>254</v>
      </c>
      <c r="G3605" s="107" t="s">
        <v>42</v>
      </c>
      <c r="H3605" s="107" t="s">
        <v>12</v>
      </c>
      <c r="I3605" s="107" t="s">
        <v>12</v>
      </c>
      <c r="J3605" s="107" t="s">
        <v>554</v>
      </c>
      <c r="K3605" s="108">
        <v>1710.422</v>
      </c>
    </row>
    <row r="3606" spans="5:11" x14ac:dyDescent="0.25">
      <c r="E3606" s="109">
        <v>2017</v>
      </c>
      <c r="F3606" s="109" t="s">
        <v>254</v>
      </c>
      <c r="G3606" s="109" t="s">
        <v>42</v>
      </c>
      <c r="H3606" s="109" t="s">
        <v>12</v>
      </c>
      <c r="I3606" s="109" t="s">
        <v>12</v>
      </c>
      <c r="J3606" s="109" t="s">
        <v>725</v>
      </c>
      <c r="K3606" s="110">
        <v>97.385999999999996</v>
      </c>
    </row>
    <row r="3607" spans="5:11" x14ac:dyDescent="0.25">
      <c r="E3607" s="107">
        <v>2017</v>
      </c>
      <c r="F3607" s="107" t="s">
        <v>247</v>
      </c>
      <c r="G3607" s="107" t="s">
        <v>40</v>
      </c>
      <c r="H3607" s="107" t="s">
        <v>540</v>
      </c>
      <c r="I3607" s="107" t="s">
        <v>27</v>
      </c>
      <c r="J3607" s="107" t="s">
        <v>1</v>
      </c>
      <c r="K3607" s="108">
        <v>24057.012000000199</v>
      </c>
    </row>
    <row r="3608" spans="5:11" x14ac:dyDescent="0.25">
      <c r="E3608" s="109">
        <v>2017</v>
      </c>
      <c r="F3608" s="109" t="s">
        <v>249</v>
      </c>
      <c r="G3608" s="109" t="s">
        <v>250</v>
      </c>
      <c r="H3608" s="109" t="s">
        <v>544</v>
      </c>
      <c r="I3608" s="109" t="s">
        <v>17</v>
      </c>
      <c r="J3608" s="109" t="s">
        <v>1</v>
      </c>
      <c r="K3608" s="110">
        <v>1233.1210000000001</v>
      </c>
    </row>
    <row r="3609" spans="5:11" x14ac:dyDescent="0.25">
      <c r="E3609" s="107">
        <v>2017</v>
      </c>
      <c r="F3609" s="107" t="s">
        <v>260</v>
      </c>
      <c r="G3609" s="107" t="s">
        <v>45</v>
      </c>
      <c r="H3609" s="107" t="s">
        <v>542</v>
      </c>
      <c r="I3609" s="107" t="s">
        <v>26</v>
      </c>
      <c r="J3609" s="107" t="s">
        <v>1</v>
      </c>
      <c r="K3609" s="108">
        <v>11743.563</v>
      </c>
    </row>
    <row r="3610" spans="5:11" x14ac:dyDescent="0.25">
      <c r="E3610" s="109">
        <v>2017</v>
      </c>
      <c r="F3610" s="109" t="s">
        <v>264</v>
      </c>
      <c r="G3610" s="109" t="s">
        <v>48</v>
      </c>
      <c r="H3610" s="109" t="s">
        <v>542</v>
      </c>
      <c r="I3610" s="109" t="s">
        <v>16</v>
      </c>
      <c r="J3610" s="109" t="s">
        <v>1</v>
      </c>
      <c r="K3610" s="110">
        <v>2011.3389999999999</v>
      </c>
    </row>
    <row r="3611" spans="5:11" x14ac:dyDescent="0.25">
      <c r="E3611" s="107">
        <v>2017</v>
      </c>
      <c r="F3611" s="107" t="s">
        <v>264</v>
      </c>
      <c r="G3611" s="107" t="s">
        <v>48</v>
      </c>
      <c r="H3611" s="107" t="s">
        <v>542</v>
      </c>
      <c r="I3611" s="107" t="s">
        <v>16</v>
      </c>
      <c r="J3611" s="107" t="s">
        <v>554</v>
      </c>
      <c r="K3611" s="108">
        <v>2011.3389999999999</v>
      </c>
    </row>
    <row r="3612" spans="5:11" x14ac:dyDescent="0.25">
      <c r="E3612" s="109">
        <v>2017</v>
      </c>
      <c r="F3612" s="109" t="s">
        <v>270</v>
      </c>
      <c r="G3612" s="109" t="s">
        <v>51</v>
      </c>
      <c r="H3612" s="109" t="s">
        <v>540</v>
      </c>
      <c r="I3612" s="109" t="s">
        <v>30</v>
      </c>
      <c r="J3612" s="109" t="s">
        <v>1</v>
      </c>
      <c r="K3612" s="110">
        <v>1831.7380000000001</v>
      </c>
    </row>
    <row r="3613" spans="5:11" x14ac:dyDescent="0.25">
      <c r="E3613" s="107">
        <v>2017</v>
      </c>
      <c r="F3613" s="107" t="s">
        <v>276</v>
      </c>
      <c r="G3613" s="107" t="s">
        <v>54</v>
      </c>
      <c r="H3613" s="107" t="s">
        <v>540</v>
      </c>
      <c r="I3613" s="107" t="s">
        <v>47</v>
      </c>
      <c r="J3613" s="107" t="s">
        <v>554</v>
      </c>
      <c r="K3613" s="108">
        <v>2579.366</v>
      </c>
    </row>
    <row r="3614" spans="5:11" x14ac:dyDescent="0.25">
      <c r="E3614" s="109">
        <v>2017</v>
      </c>
      <c r="F3614" s="109" t="s">
        <v>274</v>
      </c>
      <c r="G3614" s="109" t="s">
        <v>53</v>
      </c>
      <c r="H3614" s="109" t="s">
        <v>542</v>
      </c>
      <c r="I3614" s="109" t="s">
        <v>16</v>
      </c>
      <c r="J3614" s="109" t="s">
        <v>1</v>
      </c>
      <c r="K3614" s="110">
        <v>245.29400000000001</v>
      </c>
    </row>
    <row r="3615" spans="5:11" x14ac:dyDescent="0.25">
      <c r="E3615" s="107">
        <v>2017</v>
      </c>
      <c r="F3615" s="107" t="s">
        <v>286</v>
      </c>
      <c r="G3615" s="107" t="s">
        <v>56</v>
      </c>
      <c r="H3615" s="107" t="s">
        <v>540</v>
      </c>
      <c r="I3615" s="107" t="s">
        <v>47</v>
      </c>
      <c r="J3615" s="107" t="s">
        <v>1</v>
      </c>
      <c r="K3615" s="108">
        <v>1868.2149999999999</v>
      </c>
    </row>
    <row r="3616" spans="5:11" x14ac:dyDescent="0.25">
      <c r="E3616" s="109">
        <v>2017</v>
      </c>
      <c r="F3616" s="109" t="s">
        <v>295</v>
      </c>
      <c r="G3616" s="109" t="s">
        <v>59</v>
      </c>
      <c r="H3616" s="109" t="s">
        <v>540</v>
      </c>
      <c r="I3616" s="109" t="s">
        <v>60</v>
      </c>
      <c r="J3616" s="109" t="s">
        <v>1</v>
      </c>
      <c r="K3616" s="110">
        <v>616.92999999999995</v>
      </c>
    </row>
    <row r="3617" spans="5:11" x14ac:dyDescent="0.25">
      <c r="E3617" s="107">
        <v>2017</v>
      </c>
      <c r="F3617" s="107" t="s">
        <v>295</v>
      </c>
      <c r="G3617" s="107" t="s">
        <v>59</v>
      </c>
      <c r="H3617" s="107" t="s">
        <v>540</v>
      </c>
      <c r="I3617" s="107" t="s">
        <v>60</v>
      </c>
      <c r="J3617" s="107" t="s">
        <v>725</v>
      </c>
      <c r="K3617" s="108">
        <v>218.36099999999999</v>
      </c>
    </row>
    <row r="3618" spans="5:11" x14ac:dyDescent="0.25">
      <c r="E3618" s="109">
        <v>2017</v>
      </c>
      <c r="F3618" s="109" t="s">
        <v>304</v>
      </c>
      <c r="G3618" s="109" t="s">
        <v>63</v>
      </c>
      <c r="H3618" s="109" t="s">
        <v>12</v>
      </c>
      <c r="I3618" s="109" t="s">
        <v>12</v>
      </c>
      <c r="J3618" s="109" t="s">
        <v>1</v>
      </c>
      <c r="K3618" s="110">
        <v>1649.0139999999999</v>
      </c>
    </row>
    <row r="3619" spans="5:11" x14ac:dyDescent="0.25">
      <c r="E3619" s="107">
        <v>2018</v>
      </c>
      <c r="F3619" s="107" t="s">
        <v>280</v>
      </c>
      <c r="G3619" s="107" t="s">
        <v>281</v>
      </c>
      <c r="H3619" s="107" t="s">
        <v>540</v>
      </c>
      <c r="I3619" s="107" t="s">
        <v>33</v>
      </c>
      <c r="J3619" s="107" t="s">
        <v>1</v>
      </c>
      <c r="K3619" s="108">
        <v>59.488</v>
      </c>
    </row>
    <row r="3620" spans="5:11" x14ac:dyDescent="0.25">
      <c r="E3620" s="109">
        <v>2018</v>
      </c>
      <c r="F3620" s="109" t="s">
        <v>283</v>
      </c>
      <c r="G3620" s="109" t="s">
        <v>284</v>
      </c>
      <c r="H3620" s="109" t="s">
        <v>540</v>
      </c>
      <c r="I3620" s="109" t="s">
        <v>33</v>
      </c>
      <c r="J3620" s="109" t="s">
        <v>1</v>
      </c>
      <c r="K3620" s="110">
        <v>189.25700000000001</v>
      </c>
    </row>
    <row r="3621" spans="5:11" x14ac:dyDescent="0.25">
      <c r="E3621" s="107">
        <v>2018</v>
      </c>
      <c r="F3621" s="107" t="s">
        <v>195</v>
      </c>
      <c r="G3621" s="107" t="s">
        <v>15</v>
      </c>
      <c r="H3621" s="107" t="s">
        <v>540</v>
      </c>
      <c r="I3621" s="107" t="s">
        <v>16</v>
      </c>
      <c r="J3621" s="107" t="s">
        <v>725</v>
      </c>
      <c r="K3621" s="108">
        <v>1341.6959999999999</v>
      </c>
    </row>
    <row r="3622" spans="5:11" x14ac:dyDescent="0.25">
      <c r="E3622" s="109">
        <v>2018</v>
      </c>
      <c r="F3622" s="109" t="s">
        <v>200</v>
      </c>
      <c r="G3622" s="109" t="s">
        <v>18</v>
      </c>
      <c r="H3622" s="109" t="s">
        <v>542</v>
      </c>
      <c r="I3622" s="109" t="s">
        <v>16</v>
      </c>
      <c r="J3622" s="109" t="s">
        <v>725</v>
      </c>
      <c r="K3622" s="110">
        <v>89.673000000000002</v>
      </c>
    </row>
    <row r="3623" spans="5:11" x14ac:dyDescent="0.25">
      <c r="E3623" s="107">
        <v>2018</v>
      </c>
      <c r="F3623" s="107" t="s">
        <v>204</v>
      </c>
      <c r="G3623" s="107" t="s">
        <v>205</v>
      </c>
      <c r="H3623" s="107" t="s">
        <v>544</v>
      </c>
      <c r="I3623" s="107" t="s">
        <v>9</v>
      </c>
      <c r="J3623" s="107" t="s">
        <v>1</v>
      </c>
      <c r="K3623" s="108">
        <v>85.864000000000004</v>
      </c>
    </row>
    <row r="3624" spans="5:11" x14ac:dyDescent="0.25">
      <c r="E3624" s="109">
        <v>2018</v>
      </c>
      <c r="F3624" s="109" t="s">
        <v>204</v>
      </c>
      <c r="G3624" s="109" t="s">
        <v>205</v>
      </c>
      <c r="H3624" s="109" t="s">
        <v>544</v>
      </c>
      <c r="I3624" s="109" t="s">
        <v>9</v>
      </c>
      <c r="J3624" s="109" t="s">
        <v>725</v>
      </c>
      <c r="K3624" s="110">
        <v>85.864000000000004</v>
      </c>
    </row>
    <row r="3625" spans="5:11" x14ac:dyDescent="0.25">
      <c r="E3625" s="107">
        <v>2018</v>
      </c>
      <c r="F3625" s="107" t="s">
        <v>209</v>
      </c>
      <c r="G3625" s="107" t="s">
        <v>22</v>
      </c>
      <c r="H3625" s="107" t="s">
        <v>544</v>
      </c>
      <c r="I3625" s="107" t="s">
        <v>9</v>
      </c>
      <c r="J3625" s="107" t="s">
        <v>1</v>
      </c>
      <c r="K3625" s="108">
        <v>61.884</v>
      </c>
    </row>
    <row r="3626" spans="5:11" x14ac:dyDescent="0.25">
      <c r="E3626" s="109">
        <v>2018</v>
      </c>
      <c r="F3626" s="109" t="s">
        <v>209</v>
      </c>
      <c r="G3626" s="109" t="s">
        <v>22</v>
      </c>
      <c r="H3626" s="109" t="s">
        <v>544</v>
      </c>
      <c r="I3626" s="109" t="s">
        <v>9</v>
      </c>
      <c r="J3626" s="109" t="s">
        <v>1</v>
      </c>
      <c r="K3626" s="110">
        <v>545.66999999999905</v>
      </c>
    </row>
    <row r="3627" spans="5:11" x14ac:dyDescent="0.25">
      <c r="E3627" s="107">
        <v>2018</v>
      </c>
      <c r="F3627" s="107" t="s">
        <v>207</v>
      </c>
      <c r="G3627" s="107" t="s">
        <v>20</v>
      </c>
      <c r="H3627" s="107" t="s">
        <v>540</v>
      </c>
      <c r="I3627" s="107" t="s">
        <v>21</v>
      </c>
      <c r="J3627" s="107" t="s">
        <v>1</v>
      </c>
      <c r="K3627" s="108">
        <v>14884.678</v>
      </c>
    </row>
    <row r="3628" spans="5:11" x14ac:dyDescent="0.25">
      <c r="E3628" s="109">
        <v>2018</v>
      </c>
      <c r="F3628" s="109" t="s">
        <v>207</v>
      </c>
      <c r="G3628" s="109" t="s">
        <v>20</v>
      </c>
      <c r="H3628" s="109" t="s">
        <v>540</v>
      </c>
      <c r="I3628" s="109" t="s">
        <v>21</v>
      </c>
      <c r="J3628" s="109" t="s">
        <v>725</v>
      </c>
      <c r="K3628" s="110">
        <v>10057.84</v>
      </c>
    </row>
    <row r="3629" spans="5:11" x14ac:dyDescent="0.25">
      <c r="E3629" s="107">
        <v>2018</v>
      </c>
      <c r="F3629" s="107" t="s">
        <v>220</v>
      </c>
      <c r="G3629" s="107" t="s">
        <v>29</v>
      </c>
      <c r="H3629" s="107" t="s">
        <v>540</v>
      </c>
      <c r="I3629" s="107" t="s">
        <v>30</v>
      </c>
      <c r="J3629" s="107" t="s">
        <v>1</v>
      </c>
      <c r="K3629" s="108">
        <v>432.16</v>
      </c>
    </row>
    <row r="3630" spans="5:11" x14ac:dyDescent="0.25">
      <c r="E3630" s="109">
        <v>2018</v>
      </c>
      <c r="F3630" s="109" t="s">
        <v>231</v>
      </c>
      <c r="G3630" s="109" t="s">
        <v>232</v>
      </c>
      <c r="H3630" s="109" t="s">
        <v>540</v>
      </c>
      <c r="I3630" s="109" t="s">
        <v>24</v>
      </c>
      <c r="J3630" s="109" t="s">
        <v>1</v>
      </c>
      <c r="K3630" s="110">
        <v>1362.123</v>
      </c>
    </row>
    <row r="3631" spans="5:11" x14ac:dyDescent="0.25">
      <c r="E3631" s="107">
        <v>2018</v>
      </c>
      <c r="F3631" s="107" t="s">
        <v>231</v>
      </c>
      <c r="G3631" s="107" t="s">
        <v>232</v>
      </c>
      <c r="H3631" s="107" t="s">
        <v>540</v>
      </c>
      <c r="I3631" s="107" t="s">
        <v>24</v>
      </c>
      <c r="J3631" s="107" t="s">
        <v>554</v>
      </c>
      <c r="K3631" s="108">
        <v>2833.9720000000002</v>
      </c>
    </row>
    <row r="3632" spans="5:11" x14ac:dyDescent="0.25">
      <c r="E3632" s="109">
        <v>2018</v>
      </c>
      <c r="F3632" s="109" t="s">
        <v>241</v>
      </c>
      <c r="G3632" s="109" t="s">
        <v>37</v>
      </c>
      <c r="H3632" s="109" t="s">
        <v>540</v>
      </c>
      <c r="I3632" s="109" t="s">
        <v>24</v>
      </c>
      <c r="J3632" s="109" t="s">
        <v>1</v>
      </c>
      <c r="K3632" s="110">
        <v>1545.884</v>
      </c>
    </row>
    <row r="3633" spans="5:11" x14ac:dyDescent="0.25">
      <c r="E3633" s="107">
        <v>2018</v>
      </c>
      <c r="F3633" s="107" t="s">
        <v>243</v>
      </c>
      <c r="G3633" s="107" t="s">
        <v>38</v>
      </c>
      <c r="H3633" s="107" t="s">
        <v>12</v>
      </c>
      <c r="I3633" s="107" t="s">
        <v>12</v>
      </c>
      <c r="J3633" s="107" t="s">
        <v>1</v>
      </c>
      <c r="K3633" s="108">
        <v>23.257000000000001</v>
      </c>
    </row>
    <row r="3634" spans="5:11" x14ac:dyDescent="0.25">
      <c r="E3634" s="109">
        <v>2018</v>
      </c>
      <c r="F3634" s="109" t="s">
        <v>243</v>
      </c>
      <c r="G3634" s="109" t="s">
        <v>38</v>
      </c>
      <c r="H3634" s="109" t="s">
        <v>12</v>
      </c>
      <c r="I3634" s="109" t="s">
        <v>12</v>
      </c>
      <c r="J3634" s="109" t="s">
        <v>1</v>
      </c>
      <c r="K3634" s="110">
        <v>556.10199999999998</v>
      </c>
    </row>
    <row r="3635" spans="5:11" x14ac:dyDescent="0.25">
      <c r="E3635" s="107">
        <v>2018</v>
      </c>
      <c r="F3635" s="107" t="s">
        <v>245</v>
      </c>
      <c r="G3635" s="107" t="s">
        <v>39</v>
      </c>
      <c r="H3635" s="107" t="s">
        <v>12</v>
      </c>
      <c r="I3635" s="107" t="s">
        <v>12</v>
      </c>
      <c r="J3635" s="107" t="s">
        <v>1</v>
      </c>
      <c r="K3635" s="108">
        <v>1342.5229999999999</v>
      </c>
    </row>
    <row r="3636" spans="5:11" x14ac:dyDescent="0.25">
      <c r="E3636" s="109">
        <v>2018</v>
      </c>
      <c r="F3636" s="109" t="s">
        <v>245</v>
      </c>
      <c r="G3636" s="109" t="s">
        <v>39</v>
      </c>
      <c r="H3636" s="109" t="s">
        <v>12</v>
      </c>
      <c r="I3636" s="109" t="s">
        <v>12</v>
      </c>
      <c r="J3636" s="109" t="s">
        <v>554</v>
      </c>
      <c r="K3636" s="110">
        <v>1559.69</v>
      </c>
    </row>
    <row r="3637" spans="5:11" x14ac:dyDescent="0.25">
      <c r="E3637" s="107">
        <v>2018</v>
      </c>
      <c r="F3637" s="107" t="s">
        <v>254</v>
      </c>
      <c r="G3637" s="107" t="s">
        <v>42</v>
      </c>
      <c r="H3637" s="107" t="s">
        <v>12</v>
      </c>
      <c r="I3637" s="107" t="s">
        <v>12</v>
      </c>
      <c r="J3637" s="107" t="s">
        <v>725</v>
      </c>
      <c r="K3637" s="108">
        <v>102.773</v>
      </c>
    </row>
    <row r="3638" spans="5:11" x14ac:dyDescent="0.25">
      <c r="E3638" s="109">
        <v>2018</v>
      </c>
      <c r="F3638" s="109" t="s">
        <v>249</v>
      </c>
      <c r="G3638" s="109" t="s">
        <v>250</v>
      </c>
      <c r="H3638" s="109" t="s">
        <v>544</v>
      </c>
      <c r="I3638" s="109" t="s">
        <v>17</v>
      </c>
      <c r="J3638" s="109" t="s">
        <v>1</v>
      </c>
      <c r="K3638" s="110">
        <v>1262.8420000000001</v>
      </c>
    </row>
    <row r="3639" spans="5:11" x14ac:dyDescent="0.25">
      <c r="E3639" s="107">
        <v>2018</v>
      </c>
      <c r="F3639" s="107" t="s">
        <v>258</v>
      </c>
      <c r="G3639" s="107" t="s">
        <v>44</v>
      </c>
      <c r="H3639" s="107" t="s">
        <v>540</v>
      </c>
      <c r="I3639" s="107" t="s">
        <v>21</v>
      </c>
      <c r="J3639" s="107" t="s">
        <v>725</v>
      </c>
      <c r="K3639" s="108">
        <v>602.54399999999998</v>
      </c>
    </row>
    <row r="3640" spans="5:11" x14ac:dyDescent="0.25">
      <c r="E3640" s="109">
        <v>2018</v>
      </c>
      <c r="F3640" s="109" t="s">
        <v>260</v>
      </c>
      <c r="G3640" s="109" t="s">
        <v>45</v>
      </c>
      <c r="H3640" s="109" t="s">
        <v>542</v>
      </c>
      <c r="I3640" s="109" t="s">
        <v>26</v>
      </c>
      <c r="J3640" s="109" t="s">
        <v>1</v>
      </c>
      <c r="K3640" s="110">
        <v>11707.852000000001</v>
      </c>
    </row>
    <row r="3641" spans="5:11" x14ac:dyDescent="0.25">
      <c r="E3641" s="107">
        <v>2018</v>
      </c>
      <c r="F3641" s="107" t="s">
        <v>299</v>
      </c>
      <c r="G3641" s="107" t="s">
        <v>300</v>
      </c>
      <c r="H3641" s="107" t="s">
        <v>540</v>
      </c>
      <c r="I3641" s="107" t="s">
        <v>60</v>
      </c>
      <c r="J3641" s="107" t="s">
        <v>1</v>
      </c>
      <c r="K3641" s="108">
        <v>16802.074000000001</v>
      </c>
    </row>
    <row r="3642" spans="5:11" x14ac:dyDescent="0.25">
      <c r="E3642" s="109">
        <v>2018</v>
      </c>
      <c r="F3642" s="109" t="s">
        <v>256</v>
      </c>
      <c r="G3642" s="109" t="s">
        <v>43</v>
      </c>
      <c r="H3642" s="109" t="s">
        <v>540</v>
      </c>
      <c r="I3642" s="109" t="s">
        <v>27</v>
      </c>
      <c r="J3642" s="109" t="s">
        <v>1</v>
      </c>
      <c r="K3642" s="110">
        <v>3147.5479999999998</v>
      </c>
    </row>
    <row r="3643" spans="5:11" x14ac:dyDescent="0.25">
      <c r="E3643" s="107">
        <v>2018</v>
      </c>
      <c r="F3643" s="107" t="s">
        <v>262</v>
      </c>
      <c r="G3643" s="107" t="s">
        <v>46</v>
      </c>
      <c r="H3643" s="107" t="s">
        <v>540</v>
      </c>
      <c r="I3643" s="107" t="s">
        <v>47</v>
      </c>
      <c r="J3643" s="107" t="s">
        <v>1</v>
      </c>
      <c r="K3643" s="108">
        <v>376.83800000000002</v>
      </c>
    </row>
    <row r="3644" spans="5:11" x14ac:dyDescent="0.25">
      <c r="E3644" s="109">
        <v>2018</v>
      </c>
      <c r="F3644" s="109" t="s">
        <v>264</v>
      </c>
      <c r="G3644" s="109" t="s">
        <v>48</v>
      </c>
      <c r="H3644" s="109" t="s">
        <v>542</v>
      </c>
      <c r="I3644" s="109" t="s">
        <v>16</v>
      </c>
      <c r="J3644" s="109" t="s">
        <v>1</v>
      </c>
      <c r="K3644" s="110">
        <v>1789.347</v>
      </c>
    </row>
    <row r="3645" spans="5:11" x14ac:dyDescent="0.25">
      <c r="E3645" s="107">
        <v>2018</v>
      </c>
      <c r="F3645" s="107" t="s">
        <v>274</v>
      </c>
      <c r="G3645" s="107" t="s">
        <v>53</v>
      </c>
      <c r="H3645" s="107" t="s">
        <v>542</v>
      </c>
      <c r="I3645" s="107" t="s">
        <v>16</v>
      </c>
      <c r="J3645" s="107" t="s">
        <v>1</v>
      </c>
      <c r="K3645" s="108">
        <v>222.262</v>
      </c>
    </row>
    <row r="3646" spans="5:11" x14ac:dyDescent="0.25">
      <c r="E3646" s="109">
        <v>2018</v>
      </c>
      <c r="F3646" s="109" t="s">
        <v>295</v>
      </c>
      <c r="G3646" s="109" t="s">
        <v>59</v>
      </c>
      <c r="H3646" s="109" t="s">
        <v>540</v>
      </c>
      <c r="I3646" s="109" t="s">
        <v>60</v>
      </c>
      <c r="J3646" s="109" t="s">
        <v>1</v>
      </c>
      <c r="K3646" s="110">
        <v>146.97499999999999</v>
      </c>
    </row>
    <row r="3647" spans="5:11" x14ac:dyDescent="0.25">
      <c r="E3647" s="107">
        <v>2018</v>
      </c>
      <c r="F3647" s="107" t="s">
        <v>304</v>
      </c>
      <c r="G3647" s="107" t="s">
        <v>63</v>
      </c>
      <c r="H3647" s="107" t="s">
        <v>12</v>
      </c>
      <c r="I3647" s="107" t="s">
        <v>12</v>
      </c>
      <c r="J3647" s="107" t="s">
        <v>725</v>
      </c>
      <c r="K3647" s="108">
        <v>1617.422</v>
      </c>
    </row>
    <row r="3648" spans="5:11" x14ac:dyDescent="0.25">
      <c r="E3648" s="109">
        <v>2019</v>
      </c>
      <c r="F3648" s="109" t="s">
        <v>283</v>
      </c>
      <c r="G3648" s="109" t="s">
        <v>284</v>
      </c>
      <c r="H3648" s="109" t="s">
        <v>540</v>
      </c>
      <c r="I3648" s="109" t="s">
        <v>33</v>
      </c>
      <c r="J3648" s="109" t="s">
        <v>1</v>
      </c>
      <c r="K3648" s="110">
        <v>10407.69</v>
      </c>
    </row>
    <row r="3649" spans="5:11" x14ac:dyDescent="0.25">
      <c r="E3649" s="107">
        <v>2019</v>
      </c>
      <c r="F3649" s="107" t="s">
        <v>187</v>
      </c>
      <c r="G3649" s="107" t="s">
        <v>8</v>
      </c>
      <c r="H3649" s="107" t="s">
        <v>544</v>
      </c>
      <c r="I3649" s="107" t="s">
        <v>9</v>
      </c>
      <c r="J3649" s="107" t="s">
        <v>725</v>
      </c>
      <c r="K3649" s="108">
        <v>2135.04</v>
      </c>
    </row>
    <row r="3650" spans="5:11" x14ac:dyDescent="0.25">
      <c r="E3650" s="109">
        <v>2019</v>
      </c>
      <c r="F3650" s="109" t="s">
        <v>190</v>
      </c>
      <c r="G3650" s="109" t="s">
        <v>11</v>
      </c>
      <c r="H3650" s="109" t="s">
        <v>12</v>
      </c>
      <c r="I3650" s="109" t="s">
        <v>12</v>
      </c>
      <c r="J3650" s="109" t="s">
        <v>554</v>
      </c>
      <c r="K3650" s="110">
        <v>11045.876</v>
      </c>
    </row>
    <row r="3651" spans="5:11" x14ac:dyDescent="0.25">
      <c r="E3651" s="107">
        <v>2019</v>
      </c>
      <c r="F3651" s="107" t="s">
        <v>195</v>
      </c>
      <c r="G3651" s="107" t="s">
        <v>15</v>
      </c>
      <c r="H3651" s="107" t="s">
        <v>540</v>
      </c>
      <c r="I3651" s="107" t="s">
        <v>16</v>
      </c>
      <c r="J3651" s="107" t="s">
        <v>725</v>
      </c>
      <c r="K3651" s="108">
        <v>1545.4760000000001</v>
      </c>
    </row>
    <row r="3652" spans="5:11" x14ac:dyDescent="0.25">
      <c r="E3652" s="109">
        <v>2019</v>
      </c>
      <c r="F3652" s="109" t="s">
        <v>209</v>
      </c>
      <c r="G3652" s="109" t="s">
        <v>22</v>
      </c>
      <c r="H3652" s="109" t="s">
        <v>544</v>
      </c>
      <c r="I3652" s="109" t="s">
        <v>9</v>
      </c>
      <c r="J3652" s="109" t="s">
        <v>725</v>
      </c>
      <c r="K3652" s="110">
        <v>28.263000000000002</v>
      </c>
    </row>
    <row r="3653" spans="5:11" x14ac:dyDescent="0.25">
      <c r="E3653" s="107">
        <v>2019</v>
      </c>
      <c r="F3653" s="107" t="s">
        <v>213</v>
      </c>
      <c r="G3653" s="107" t="s">
        <v>25</v>
      </c>
      <c r="H3653" s="107" t="s">
        <v>542</v>
      </c>
      <c r="I3653" s="107" t="s">
        <v>26</v>
      </c>
      <c r="J3653" s="107" t="s">
        <v>1</v>
      </c>
      <c r="K3653" s="108">
        <v>216.19</v>
      </c>
    </row>
    <row r="3654" spans="5:11" x14ac:dyDescent="0.25">
      <c r="E3654" s="109">
        <v>2019</v>
      </c>
      <c r="F3654" s="109" t="s">
        <v>218</v>
      </c>
      <c r="G3654" s="109" t="s">
        <v>28</v>
      </c>
      <c r="H3654" s="109" t="s">
        <v>544</v>
      </c>
      <c r="I3654" s="109" t="s">
        <v>9</v>
      </c>
      <c r="J3654" s="109" t="s">
        <v>554</v>
      </c>
      <c r="K3654" s="110">
        <v>5009.7350000000097</v>
      </c>
    </row>
    <row r="3655" spans="5:11" x14ac:dyDescent="0.25">
      <c r="E3655" s="107">
        <v>2019</v>
      </c>
      <c r="F3655" s="107" t="s">
        <v>222</v>
      </c>
      <c r="G3655" s="107" t="s">
        <v>31</v>
      </c>
      <c r="H3655" s="107" t="s">
        <v>544</v>
      </c>
      <c r="I3655" s="107" t="s">
        <v>17</v>
      </c>
      <c r="J3655" s="107" t="s">
        <v>1</v>
      </c>
      <c r="K3655" s="108">
        <v>6646.0280000000002</v>
      </c>
    </row>
    <row r="3656" spans="5:11" x14ac:dyDescent="0.25">
      <c r="E3656" s="109">
        <v>2019</v>
      </c>
      <c r="F3656" s="109" t="s">
        <v>236</v>
      </c>
      <c r="G3656" s="109" t="s">
        <v>36</v>
      </c>
      <c r="H3656" s="109" t="s">
        <v>542</v>
      </c>
      <c r="I3656" s="109" t="s">
        <v>26</v>
      </c>
      <c r="J3656" s="109" t="s">
        <v>1</v>
      </c>
      <c r="K3656" s="110">
        <v>2713.6489999999999</v>
      </c>
    </row>
    <row r="3657" spans="5:11" x14ac:dyDescent="0.25">
      <c r="E3657" s="107">
        <v>2019</v>
      </c>
      <c r="F3657" s="107" t="s">
        <v>243</v>
      </c>
      <c r="G3657" s="107" t="s">
        <v>38</v>
      </c>
      <c r="H3657" s="107" t="s">
        <v>12</v>
      </c>
      <c r="I3657" s="107" t="s">
        <v>12</v>
      </c>
      <c r="J3657" s="107" t="s">
        <v>725</v>
      </c>
      <c r="K3657" s="108">
        <v>6.99</v>
      </c>
    </row>
    <row r="3658" spans="5:11" x14ac:dyDescent="0.25">
      <c r="E3658" s="109">
        <v>2019</v>
      </c>
      <c r="F3658" s="109" t="s">
        <v>254</v>
      </c>
      <c r="G3658" s="109" t="s">
        <v>42</v>
      </c>
      <c r="H3658" s="109" t="s">
        <v>12</v>
      </c>
      <c r="I3658" s="109" t="s">
        <v>12</v>
      </c>
      <c r="J3658" s="109" t="s">
        <v>554</v>
      </c>
      <c r="K3658" s="110">
        <v>1814.377</v>
      </c>
    </row>
    <row r="3659" spans="5:11" x14ac:dyDescent="0.25">
      <c r="E3659" s="107">
        <v>2019</v>
      </c>
      <c r="F3659" s="107" t="s">
        <v>247</v>
      </c>
      <c r="G3659" s="107" t="s">
        <v>40</v>
      </c>
      <c r="H3659" s="107" t="s">
        <v>540</v>
      </c>
      <c r="I3659" s="107" t="s">
        <v>27</v>
      </c>
      <c r="J3659" s="107" t="s">
        <v>1</v>
      </c>
      <c r="K3659" s="108">
        <v>8295.1840000000102</v>
      </c>
    </row>
    <row r="3660" spans="5:11" x14ac:dyDescent="0.25">
      <c r="E3660" s="109">
        <v>2019</v>
      </c>
      <c r="F3660" s="109" t="s">
        <v>252</v>
      </c>
      <c r="G3660" s="109" t="s">
        <v>41</v>
      </c>
      <c r="H3660" s="109" t="s">
        <v>540</v>
      </c>
      <c r="I3660" s="109" t="s">
        <v>21</v>
      </c>
      <c r="J3660" s="109" t="s">
        <v>725</v>
      </c>
      <c r="K3660" s="110">
        <v>9582.4120000000203</v>
      </c>
    </row>
    <row r="3661" spans="5:11" x14ac:dyDescent="0.25">
      <c r="E3661" s="107">
        <v>2019</v>
      </c>
      <c r="F3661" s="107" t="s">
        <v>249</v>
      </c>
      <c r="G3661" s="107" t="s">
        <v>250</v>
      </c>
      <c r="H3661" s="107" t="s">
        <v>544</v>
      </c>
      <c r="I3661" s="107" t="s">
        <v>17</v>
      </c>
      <c r="J3661" s="107" t="s">
        <v>1</v>
      </c>
      <c r="K3661" s="108">
        <v>1366.6130000000001</v>
      </c>
    </row>
    <row r="3662" spans="5:11" x14ac:dyDescent="0.25">
      <c r="E3662" s="109">
        <v>2019</v>
      </c>
      <c r="F3662" s="109" t="s">
        <v>258</v>
      </c>
      <c r="G3662" s="109" t="s">
        <v>44</v>
      </c>
      <c r="H3662" s="109" t="s">
        <v>540</v>
      </c>
      <c r="I3662" s="109" t="s">
        <v>21</v>
      </c>
      <c r="J3662" s="109" t="s">
        <v>1</v>
      </c>
      <c r="K3662" s="110">
        <v>12476.088</v>
      </c>
    </row>
    <row r="3663" spans="5:11" x14ac:dyDescent="0.25">
      <c r="E3663" s="107">
        <v>2019</v>
      </c>
      <c r="F3663" s="107" t="s">
        <v>260</v>
      </c>
      <c r="G3663" s="107" t="s">
        <v>45</v>
      </c>
      <c r="H3663" s="107" t="s">
        <v>542</v>
      </c>
      <c r="I3663" s="107" t="s">
        <v>26</v>
      </c>
      <c r="J3663" s="107" t="s">
        <v>1</v>
      </c>
      <c r="K3663" s="108">
        <v>23991.521000000001</v>
      </c>
    </row>
    <row r="3664" spans="5:11" x14ac:dyDescent="0.25">
      <c r="E3664" s="109">
        <v>2019</v>
      </c>
      <c r="F3664" s="109" t="s">
        <v>299</v>
      </c>
      <c r="G3664" s="109" t="s">
        <v>300</v>
      </c>
      <c r="H3664" s="109" t="s">
        <v>540</v>
      </c>
      <c r="I3664" s="109" t="s">
        <v>60</v>
      </c>
      <c r="J3664" s="109" t="s">
        <v>1</v>
      </c>
      <c r="K3664" s="110">
        <v>11401.074000000001</v>
      </c>
    </row>
    <row r="3665" spans="5:11" x14ac:dyDescent="0.25">
      <c r="E3665" s="107">
        <v>2019</v>
      </c>
      <c r="F3665" s="107" t="s">
        <v>256</v>
      </c>
      <c r="G3665" s="107" t="s">
        <v>43</v>
      </c>
      <c r="H3665" s="107" t="s">
        <v>540</v>
      </c>
      <c r="I3665" s="107" t="s">
        <v>27</v>
      </c>
      <c r="J3665" s="107" t="s">
        <v>554</v>
      </c>
      <c r="K3665" s="108">
        <v>3008.8110000000001</v>
      </c>
    </row>
    <row r="3666" spans="5:11" x14ac:dyDescent="0.25">
      <c r="E3666" s="109">
        <v>2019</v>
      </c>
      <c r="F3666" s="109" t="s">
        <v>272</v>
      </c>
      <c r="G3666" s="109" t="s">
        <v>52</v>
      </c>
      <c r="H3666" s="109" t="s">
        <v>540</v>
      </c>
      <c r="I3666" s="109" t="s">
        <v>30</v>
      </c>
      <c r="J3666" s="109" t="s">
        <v>1</v>
      </c>
      <c r="K3666" s="110">
        <v>505.99</v>
      </c>
    </row>
    <row r="3667" spans="5:11" x14ac:dyDescent="0.25">
      <c r="E3667" s="107">
        <v>2019</v>
      </c>
      <c r="F3667" s="107" t="s">
        <v>278</v>
      </c>
      <c r="G3667" s="107" t="s">
        <v>55</v>
      </c>
      <c r="H3667" s="107" t="s">
        <v>540</v>
      </c>
      <c r="I3667" s="107" t="s">
        <v>21</v>
      </c>
      <c r="J3667" s="107" t="s">
        <v>554</v>
      </c>
      <c r="K3667" s="108">
        <v>94.709000000000003</v>
      </c>
    </row>
    <row r="3668" spans="5:11" x14ac:dyDescent="0.25">
      <c r="E3668" s="109">
        <v>2019</v>
      </c>
      <c r="F3668" s="109" t="s">
        <v>288</v>
      </c>
      <c r="G3668" s="109" t="s">
        <v>57</v>
      </c>
      <c r="H3668" s="109" t="s">
        <v>540</v>
      </c>
      <c r="I3668" s="109" t="s">
        <v>47</v>
      </c>
      <c r="J3668" s="109" t="s">
        <v>1</v>
      </c>
      <c r="K3668" s="110">
        <v>21230.317999999799</v>
      </c>
    </row>
    <row r="3669" spans="5:11" x14ac:dyDescent="0.25">
      <c r="E3669" s="107">
        <v>2019</v>
      </c>
      <c r="F3669" s="107" t="s">
        <v>295</v>
      </c>
      <c r="G3669" s="107" t="s">
        <v>59</v>
      </c>
      <c r="H3669" s="107" t="s">
        <v>540</v>
      </c>
      <c r="I3669" s="107" t="s">
        <v>60</v>
      </c>
      <c r="J3669" s="107" t="s">
        <v>725</v>
      </c>
      <c r="K3669" s="108">
        <v>127.114</v>
      </c>
    </row>
    <row r="3670" spans="5:11" x14ac:dyDescent="0.25">
      <c r="E3670" s="109">
        <v>2019</v>
      </c>
      <c r="F3670" s="109" t="s">
        <v>297</v>
      </c>
      <c r="G3670" s="109" t="s">
        <v>61</v>
      </c>
      <c r="H3670" s="109" t="s">
        <v>542</v>
      </c>
      <c r="I3670" s="109" t="s">
        <v>16</v>
      </c>
      <c r="J3670" s="109" t="s">
        <v>1</v>
      </c>
      <c r="K3670" s="110">
        <v>122.056</v>
      </c>
    </row>
    <row r="3671" spans="5:11" x14ac:dyDescent="0.25">
      <c r="E3671" s="107">
        <v>2019</v>
      </c>
      <c r="F3671" s="107" t="s">
        <v>297</v>
      </c>
      <c r="G3671" s="107" t="s">
        <v>61</v>
      </c>
      <c r="H3671" s="107" t="s">
        <v>542</v>
      </c>
      <c r="I3671" s="107" t="s">
        <v>16</v>
      </c>
      <c r="J3671" s="107" t="s">
        <v>554</v>
      </c>
      <c r="K3671" s="108">
        <v>333.26600000000002</v>
      </c>
    </row>
    <row r="3672" spans="5:11" x14ac:dyDescent="0.25">
      <c r="E3672" s="109">
        <v>2019</v>
      </c>
      <c r="F3672" s="109" t="s">
        <v>302</v>
      </c>
      <c r="G3672" s="109" t="s">
        <v>62</v>
      </c>
      <c r="H3672" s="109" t="s">
        <v>540</v>
      </c>
      <c r="I3672" s="109" t="s">
        <v>60</v>
      </c>
      <c r="J3672" s="109" t="s">
        <v>554</v>
      </c>
      <c r="K3672" s="110">
        <v>3688.4760000000001</v>
      </c>
    </row>
    <row r="3673" spans="5:11" x14ac:dyDescent="0.25">
      <c r="E3673" s="107">
        <v>2020</v>
      </c>
      <c r="F3673" s="107" t="s">
        <v>280</v>
      </c>
      <c r="G3673" s="107" t="s">
        <v>281</v>
      </c>
      <c r="H3673" s="107" t="s">
        <v>540</v>
      </c>
      <c r="I3673" s="107" t="s">
        <v>33</v>
      </c>
      <c r="J3673" s="107" t="s">
        <v>554</v>
      </c>
      <c r="K3673" s="108">
        <v>644.62599999999998</v>
      </c>
    </row>
    <row r="3674" spans="5:11" x14ac:dyDescent="0.25">
      <c r="E3674" s="109">
        <v>2020</v>
      </c>
      <c r="F3674" s="109" t="s">
        <v>187</v>
      </c>
      <c r="G3674" s="109" t="s">
        <v>8</v>
      </c>
      <c r="H3674" s="109" t="s">
        <v>544</v>
      </c>
      <c r="I3674" s="109" t="s">
        <v>9</v>
      </c>
      <c r="J3674" s="109" t="s">
        <v>725</v>
      </c>
      <c r="K3674" s="110">
        <v>1725.61</v>
      </c>
    </row>
    <row r="3675" spans="5:11" x14ac:dyDescent="0.25">
      <c r="E3675" s="107">
        <v>2020</v>
      </c>
      <c r="F3675" s="107" t="s">
        <v>190</v>
      </c>
      <c r="G3675" s="107" t="s">
        <v>11</v>
      </c>
      <c r="H3675" s="107" t="s">
        <v>12</v>
      </c>
      <c r="I3675" s="107" t="s">
        <v>12</v>
      </c>
      <c r="J3675" s="107" t="s">
        <v>1</v>
      </c>
      <c r="K3675" s="108">
        <v>11009.544</v>
      </c>
    </row>
    <row r="3676" spans="5:11" x14ac:dyDescent="0.25">
      <c r="E3676" s="109">
        <v>2020</v>
      </c>
      <c r="F3676" s="109" t="s">
        <v>192</v>
      </c>
      <c r="G3676" s="109" t="s">
        <v>14</v>
      </c>
      <c r="H3676" s="109" t="s">
        <v>540</v>
      </c>
      <c r="I3676" s="109" t="s">
        <v>925</v>
      </c>
      <c r="J3676" s="109" t="s">
        <v>1</v>
      </c>
      <c r="K3676" s="110">
        <v>117.985</v>
      </c>
    </row>
    <row r="3677" spans="5:11" x14ac:dyDescent="0.25">
      <c r="E3677" s="107">
        <v>2020</v>
      </c>
      <c r="F3677" s="107" t="s">
        <v>200</v>
      </c>
      <c r="G3677" s="107" t="s">
        <v>18</v>
      </c>
      <c r="H3677" s="107" t="s">
        <v>542</v>
      </c>
      <c r="I3677" s="107" t="s">
        <v>16</v>
      </c>
      <c r="J3677" s="107" t="s">
        <v>1</v>
      </c>
      <c r="K3677" s="108">
        <v>1290.579</v>
      </c>
    </row>
    <row r="3678" spans="5:11" x14ac:dyDescent="0.25">
      <c r="E3678" s="109">
        <v>2009</v>
      </c>
      <c r="F3678" s="109" t="s">
        <v>270</v>
      </c>
      <c r="G3678" s="109" t="s">
        <v>51</v>
      </c>
      <c r="H3678" s="109" t="s">
        <v>540</v>
      </c>
      <c r="I3678" s="109" t="s">
        <v>30</v>
      </c>
      <c r="J3678" s="109" t="s">
        <v>1</v>
      </c>
      <c r="K3678" s="110">
        <v>383.82100000000003</v>
      </c>
    </row>
    <row r="3679" spans="5:11" x14ac:dyDescent="0.25">
      <c r="E3679" s="107">
        <v>2009</v>
      </c>
      <c r="F3679" s="107" t="s">
        <v>272</v>
      </c>
      <c r="G3679" s="107" t="s">
        <v>52</v>
      </c>
      <c r="H3679" s="107" t="s">
        <v>540</v>
      </c>
      <c r="I3679" s="107" t="s">
        <v>30</v>
      </c>
      <c r="J3679" s="107" t="s">
        <v>1</v>
      </c>
      <c r="K3679" s="108">
        <v>495.92</v>
      </c>
    </row>
    <row r="3680" spans="5:11" x14ac:dyDescent="0.25">
      <c r="E3680" s="109">
        <v>2009</v>
      </c>
      <c r="F3680" s="109" t="s">
        <v>272</v>
      </c>
      <c r="G3680" s="109" t="s">
        <v>52</v>
      </c>
      <c r="H3680" s="109" t="s">
        <v>540</v>
      </c>
      <c r="I3680" s="109" t="s">
        <v>30</v>
      </c>
      <c r="J3680" s="109" t="s">
        <v>554</v>
      </c>
      <c r="K3680" s="110">
        <v>631.48900000000003</v>
      </c>
    </row>
    <row r="3681" spans="5:11" x14ac:dyDescent="0.25">
      <c r="E3681" s="107">
        <v>2009</v>
      </c>
      <c r="F3681" s="107" t="s">
        <v>274</v>
      </c>
      <c r="G3681" s="107" t="s">
        <v>53</v>
      </c>
      <c r="H3681" s="107" t="s">
        <v>542</v>
      </c>
      <c r="I3681" s="107" t="s">
        <v>16</v>
      </c>
      <c r="J3681" s="107" t="s">
        <v>725</v>
      </c>
      <c r="K3681" s="108">
        <v>179</v>
      </c>
    </row>
    <row r="3682" spans="5:11" x14ac:dyDescent="0.25">
      <c r="E3682" s="109">
        <v>2009</v>
      </c>
      <c r="F3682" s="109" t="s">
        <v>293</v>
      </c>
      <c r="G3682" s="109" t="s">
        <v>58</v>
      </c>
      <c r="H3682" s="109" t="s">
        <v>544</v>
      </c>
      <c r="I3682" s="109" t="s">
        <v>9</v>
      </c>
      <c r="J3682" s="109" t="s">
        <v>725</v>
      </c>
      <c r="K3682" s="110">
        <v>10376.61</v>
      </c>
    </row>
    <row r="3683" spans="5:11" x14ac:dyDescent="0.25">
      <c r="E3683" s="107">
        <v>2010</v>
      </c>
      <c r="F3683" s="107" t="s">
        <v>280</v>
      </c>
      <c r="G3683" s="107" t="s">
        <v>281</v>
      </c>
      <c r="H3683" s="107" t="s">
        <v>540</v>
      </c>
      <c r="I3683" s="107" t="s">
        <v>33</v>
      </c>
      <c r="J3683" s="107" t="s">
        <v>554</v>
      </c>
      <c r="K3683" s="108">
        <v>1086.2809999999999</v>
      </c>
    </row>
    <row r="3684" spans="5:11" x14ac:dyDescent="0.25">
      <c r="E3684" s="109">
        <v>2010</v>
      </c>
      <c r="F3684" s="109" t="s">
        <v>280</v>
      </c>
      <c r="G3684" s="109" t="s">
        <v>281</v>
      </c>
      <c r="H3684" s="109" t="s">
        <v>540</v>
      </c>
      <c r="I3684" s="109" t="s">
        <v>33</v>
      </c>
      <c r="J3684" s="109" t="s">
        <v>725</v>
      </c>
      <c r="K3684" s="110">
        <v>274.69400000000002</v>
      </c>
    </row>
    <row r="3685" spans="5:11" x14ac:dyDescent="0.25">
      <c r="E3685" s="107">
        <v>2010</v>
      </c>
      <c r="F3685" s="107" t="s">
        <v>190</v>
      </c>
      <c r="G3685" s="107" t="s">
        <v>11</v>
      </c>
      <c r="H3685" s="107" t="s">
        <v>12</v>
      </c>
      <c r="I3685" s="107" t="s">
        <v>12</v>
      </c>
      <c r="J3685" s="107" t="s">
        <v>1</v>
      </c>
      <c r="K3685" s="108">
        <v>4226.7060000000001</v>
      </c>
    </row>
    <row r="3686" spans="5:11" x14ac:dyDescent="0.25">
      <c r="E3686" s="109">
        <v>2010</v>
      </c>
      <c r="F3686" s="109" t="s">
        <v>200</v>
      </c>
      <c r="G3686" s="109" t="s">
        <v>18</v>
      </c>
      <c r="H3686" s="109" t="s">
        <v>542</v>
      </c>
      <c r="I3686" s="109" t="s">
        <v>16</v>
      </c>
      <c r="J3686" s="109" t="s">
        <v>725</v>
      </c>
      <c r="K3686" s="110">
        <v>486</v>
      </c>
    </row>
    <row r="3687" spans="5:11" x14ac:dyDescent="0.25">
      <c r="E3687" s="107">
        <v>2010</v>
      </c>
      <c r="F3687" s="107" t="s">
        <v>207</v>
      </c>
      <c r="G3687" s="107" t="s">
        <v>20</v>
      </c>
      <c r="H3687" s="107" t="s">
        <v>540</v>
      </c>
      <c r="I3687" s="107" t="s">
        <v>21</v>
      </c>
      <c r="J3687" s="107" t="s">
        <v>554</v>
      </c>
      <c r="K3687" s="108">
        <v>14508.706</v>
      </c>
    </row>
    <row r="3688" spans="5:11" x14ac:dyDescent="0.25">
      <c r="E3688" s="109">
        <v>2010</v>
      </c>
      <c r="F3688" s="109" t="s">
        <v>207</v>
      </c>
      <c r="G3688" s="109" t="s">
        <v>20</v>
      </c>
      <c r="H3688" s="109" t="s">
        <v>540</v>
      </c>
      <c r="I3688" s="109" t="s">
        <v>21</v>
      </c>
      <c r="J3688" s="109" t="s">
        <v>725</v>
      </c>
      <c r="K3688" s="110">
        <v>9584.3700000000008</v>
      </c>
    </row>
    <row r="3689" spans="5:11" x14ac:dyDescent="0.25">
      <c r="E3689" s="107">
        <v>2010</v>
      </c>
      <c r="F3689" s="107" t="s">
        <v>211</v>
      </c>
      <c r="G3689" s="107" t="s">
        <v>23</v>
      </c>
      <c r="H3689" s="107" t="s">
        <v>540</v>
      </c>
      <c r="I3689" s="107" t="s">
        <v>24</v>
      </c>
      <c r="J3689" s="107" t="s">
        <v>1</v>
      </c>
      <c r="K3689" s="108">
        <v>15711.2650000003</v>
      </c>
    </row>
    <row r="3690" spans="5:11" x14ac:dyDescent="0.25">
      <c r="E3690" s="109">
        <v>2010</v>
      </c>
      <c r="F3690" s="109" t="s">
        <v>224</v>
      </c>
      <c r="G3690" s="109" t="s">
        <v>32</v>
      </c>
      <c r="H3690" s="109" t="s">
        <v>540</v>
      </c>
      <c r="I3690" s="109" t="s">
        <v>33</v>
      </c>
      <c r="J3690" s="109" t="s">
        <v>1</v>
      </c>
      <c r="K3690" s="110">
        <v>493.99099999999999</v>
      </c>
    </row>
    <row r="3691" spans="5:11" x14ac:dyDescent="0.25">
      <c r="E3691" s="107">
        <v>2010</v>
      </c>
      <c r="F3691" s="107" t="s">
        <v>222</v>
      </c>
      <c r="G3691" s="107" t="s">
        <v>31</v>
      </c>
      <c r="H3691" s="107" t="s">
        <v>544</v>
      </c>
      <c r="I3691" s="107" t="s">
        <v>17</v>
      </c>
      <c r="J3691" s="107" t="s">
        <v>1</v>
      </c>
      <c r="K3691" s="108">
        <v>5846.0010000000002</v>
      </c>
    </row>
    <row r="3692" spans="5:11" x14ac:dyDescent="0.25">
      <c r="E3692" s="109">
        <v>2010</v>
      </c>
      <c r="F3692" s="109" t="s">
        <v>226</v>
      </c>
      <c r="G3692" s="109" t="s">
        <v>34</v>
      </c>
      <c r="H3692" s="109" t="s">
        <v>540</v>
      </c>
      <c r="I3692" s="109" t="s">
        <v>925</v>
      </c>
      <c r="J3692" s="109" t="s">
        <v>1</v>
      </c>
      <c r="K3692" s="110">
        <v>168.232</v>
      </c>
    </row>
    <row r="3693" spans="5:11" x14ac:dyDescent="0.25">
      <c r="E3693" s="107">
        <v>2010</v>
      </c>
      <c r="F3693" s="107" t="s">
        <v>238</v>
      </c>
      <c r="G3693" s="107" t="s">
        <v>239</v>
      </c>
      <c r="H3693" s="107" t="s">
        <v>540</v>
      </c>
      <c r="I3693" s="107" t="s">
        <v>33</v>
      </c>
      <c r="J3693" s="107" t="s">
        <v>1</v>
      </c>
      <c r="K3693" s="108">
        <v>6523.259</v>
      </c>
    </row>
    <row r="3694" spans="5:11" x14ac:dyDescent="0.25">
      <c r="E3694" s="109">
        <v>2010</v>
      </c>
      <c r="F3694" s="109" t="s">
        <v>241</v>
      </c>
      <c r="G3694" s="109" t="s">
        <v>37</v>
      </c>
      <c r="H3694" s="109" t="s">
        <v>540</v>
      </c>
      <c r="I3694" s="109" t="s">
        <v>24</v>
      </c>
      <c r="J3694" s="109" t="s">
        <v>1</v>
      </c>
      <c r="K3694" s="110">
        <v>1465.297</v>
      </c>
    </row>
    <row r="3695" spans="5:11" x14ac:dyDescent="0.25">
      <c r="E3695" s="107">
        <v>2010</v>
      </c>
      <c r="F3695" s="107" t="s">
        <v>266</v>
      </c>
      <c r="G3695" s="107" t="s">
        <v>49</v>
      </c>
      <c r="H3695" s="107" t="s">
        <v>544</v>
      </c>
      <c r="I3695" s="107" t="s">
        <v>9</v>
      </c>
      <c r="J3695" s="107" t="s">
        <v>725</v>
      </c>
      <c r="K3695" s="108">
        <v>3059.5210000000002</v>
      </c>
    </row>
    <row r="3696" spans="5:11" x14ac:dyDescent="0.25">
      <c r="E3696" s="109">
        <v>2010</v>
      </c>
      <c r="F3696" s="109" t="s">
        <v>245</v>
      </c>
      <c r="G3696" s="109" t="s">
        <v>39</v>
      </c>
      <c r="H3696" s="109" t="s">
        <v>12</v>
      </c>
      <c r="I3696" s="109" t="s">
        <v>12</v>
      </c>
      <c r="J3696" s="109" t="s">
        <v>1</v>
      </c>
      <c r="K3696" s="110">
        <v>2194.4720000000002</v>
      </c>
    </row>
    <row r="3697" spans="5:11" x14ac:dyDescent="0.25">
      <c r="E3697" s="107">
        <v>2010</v>
      </c>
      <c r="F3697" s="107" t="s">
        <v>299</v>
      </c>
      <c r="G3697" s="107" t="s">
        <v>300</v>
      </c>
      <c r="H3697" s="107" t="s">
        <v>540</v>
      </c>
      <c r="I3697" s="107" t="s">
        <v>60</v>
      </c>
      <c r="J3697" s="107" t="s">
        <v>1</v>
      </c>
      <c r="K3697" s="108">
        <v>12280.366</v>
      </c>
    </row>
    <row r="3698" spans="5:11" x14ac:dyDescent="0.25">
      <c r="E3698" s="109">
        <v>2010</v>
      </c>
      <c r="F3698" s="109" t="s">
        <v>256</v>
      </c>
      <c r="G3698" s="109" t="s">
        <v>43</v>
      </c>
      <c r="H3698" s="109" t="s">
        <v>540</v>
      </c>
      <c r="I3698" s="109" t="s">
        <v>27</v>
      </c>
      <c r="J3698" s="109" t="s">
        <v>554</v>
      </c>
      <c r="K3698" s="110">
        <v>3500.3209999999999</v>
      </c>
    </row>
    <row r="3699" spans="5:11" x14ac:dyDescent="0.25">
      <c r="E3699" s="107">
        <v>2010</v>
      </c>
      <c r="F3699" s="107" t="s">
        <v>264</v>
      </c>
      <c r="G3699" s="107" t="s">
        <v>48</v>
      </c>
      <c r="H3699" s="107" t="s">
        <v>542</v>
      </c>
      <c r="I3699" s="107" t="s">
        <v>16</v>
      </c>
      <c r="J3699" s="107" t="s">
        <v>554</v>
      </c>
      <c r="K3699" s="108">
        <v>1391.414</v>
      </c>
    </row>
    <row r="3700" spans="5:11" x14ac:dyDescent="0.25">
      <c r="E3700" s="109">
        <v>2010</v>
      </c>
      <c r="F3700" s="109" t="s">
        <v>276</v>
      </c>
      <c r="G3700" s="109" t="s">
        <v>54</v>
      </c>
      <c r="H3700" s="109" t="s">
        <v>540</v>
      </c>
      <c r="I3700" s="109" t="s">
        <v>47</v>
      </c>
      <c r="J3700" s="109" t="s">
        <v>1</v>
      </c>
      <c r="K3700" s="110">
        <v>2365.9059999999999</v>
      </c>
    </row>
    <row r="3701" spans="5:11" x14ac:dyDescent="0.25">
      <c r="E3701" s="107">
        <v>2010</v>
      </c>
      <c r="F3701" s="107" t="s">
        <v>272</v>
      </c>
      <c r="G3701" s="107" t="s">
        <v>52</v>
      </c>
      <c r="H3701" s="107" t="s">
        <v>540</v>
      </c>
      <c r="I3701" s="107" t="s">
        <v>30</v>
      </c>
      <c r="J3701" s="107" t="s">
        <v>725</v>
      </c>
      <c r="K3701" s="108">
        <v>460.36799999999999</v>
      </c>
    </row>
    <row r="3702" spans="5:11" x14ac:dyDescent="0.25">
      <c r="E3702" s="109">
        <v>2010</v>
      </c>
      <c r="F3702" s="109" t="s">
        <v>288</v>
      </c>
      <c r="G3702" s="109" t="s">
        <v>57</v>
      </c>
      <c r="H3702" s="109" t="s">
        <v>540</v>
      </c>
      <c r="I3702" s="109" t="s">
        <v>47</v>
      </c>
      <c r="J3702" s="109" t="s">
        <v>1</v>
      </c>
      <c r="K3702" s="110">
        <v>24147.929</v>
      </c>
    </row>
    <row r="3703" spans="5:11" x14ac:dyDescent="0.25">
      <c r="E3703" s="107">
        <v>2010</v>
      </c>
      <c r="F3703" s="107" t="s">
        <v>295</v>
      </c>
      <c r="G3703" s="107" t="s">
        <v>59</v>
      </c>
      <c r="H3703" s="107" t="s">
        <v>540</v>
      </c>
      <c r="I3703" s="107" t="s">
        <v>60</v>
      </c>
      <c r="J3703" s="107" t="s">
        <v>554</v>
      </c>
      <c r="K3703" s="108">
        <v>237.93199999999999</v>
      </c>
    </row>
    <row r="3704" spans="5:11" x14ac:dyDescent="0.25">
      <c r="E3704" s="109">
        <v>2010</v>
      </c>
      <c r="F3704" s="109" t="s">
        <v>295</v>
      </c>
      <c r="G3704" s="109" t="s">
        <v>59</v>
      </c>
      <c r="H3704" s="109" t="s">
        <v>540</v>
      </c>
      <c r="I3704" s="109" t="s">
        <v>60</v>
      </c>
      <c r="J3704" s="109" t="s">
        <v>725</v>
      </c>
      <c r="K3704" s="110">
        <v>169.11500000000001</v>
      </c>
    </row>
    <row r="3705" spans="5:11" x14ac:dyDescent="0.25">
      <c r="E3705" s="107">
        <v>2011</v>
      </c>
      <c r="F3705" s="107" t="s">
        <v>280</v>
      </c>
      <c r="G3705" s="107" t="s">
        <v>281</v>
      </c>
      <c r="H3705" s="107" t="s">
        <v>540</v>
      </c>
      <c r="I3705" s="107" t="s">
        <v>33</v>
      </c>
      <c r="J3705" s="107" t="s">
        <v>1</v>
      </c>
      <c r="K3705" s="108">
        <v>275.78399999999999</v>
      </c>
    </row>
    <row r="3706" spans="5:11" x14ac:dyDescent="0.25">
      <c r="E3706" s="109">
        <v>2011</v>
      </c>
      <c r="F3706" s="109" t="s">
        <v>195</v>
      </c>
      <c r="G3706" s="109" t="s">
        <v>15</v>
      </c>
      <c r="H3706" s="109" t="s">
        <v>540</v>
      </c>
      <c r="I3706" s="109" t="s">
        <v>16</v>
      </c>
      <c r="J3706" s="109" t="s">
        <v>725</v>
      </c>
      <c r="K3706" s="110">
        <v>1167.18</v>
      </c>
    </row>
    <row r="3707" spans="5:11" x14ac:dyDescent="0.25">
      <c r="E3707" s="107">
        <v>2011</v>
      </c>
      <c r="F3707" s="107" t="s">
        <v>204</v>
      </c>
      <c r="G3707" s="107" t="s">
        <v>205</v>
      </c>
      <c r="H3707" s="107" t="s">
        <v>544</v>
      </c>
      <c r="I3707" s="107" t="s">
        <v>9</v>
      </c>
      <c r="J3707" s="107" t="s">
        <v>554</v>
      </c>
      <c r="K3707" s="108">
        <v>1881.941</v>
      </c>
    </row>
    <row r="3708" spans="5:11" x14ac:dyDescent="0.25">
      <c r="E3708" s="109">
        <v>2011</v>
      </c>
      <c r="F3708" s="109" t="s">
        <v>202</v>
      </c>
      <c r="G3708" s="109" t="s">
        <v>19</v>
      </c>
      <c r="H3708" s="109" t="s">
        <v>544</v>
      </c>
      <c r="I3708" s="109" t="s">
        <v>17</v>
      </c>
      <c r="J3708" s="109" t="s">
        <v>1</v>
      </c>
      <c r="K3708" s="110">
        <v>9981.3140000000094</v>
      </c>
    </row>
    <row r="3709" spans="5:11" x14ac:dyDescent="0.25">
      <c r="E3709" s="107">
        <v>2011</v>
      </c>
      <c r="F3709" s="107" t="s">
        <v>209</v>
      </c>
      <c r="G3709" s="107" t="s">
        <v>22</v>
      </c>
      <c r="H3709" s="107" t="s">
        <v>544</v>
      </c>
      <c r="I3709" s="107" t="s">
        <v>9</v>
      </c>
      <c r="J3709" s="107" t="s">
        <v>1</v>
      </c>
      <c r="K3709" s="108">
        <v>720.827</v>
      </c>
    </row>
    <row r="3710" spans="5:11" x14ac:dyDescent="0.25">
      <c r="E3710" s="109">
        <v>2014</v>
      </c>
      <c r="F3710" s="109" t="s">
        <v>207</v>
      </c>
      <c r="G3710" s="109" t="s">
        <v>20</v>
      </c>
      <c r="H3710" s="109" t="s">
        <v>540</v>
      </c>
      <c r="I3710" s="109" t="s">
        <v>21</v>
      </c>
      <c r="J3710" s="109" t="s">
        <v>1</v>
      </c>
      <c r="K3710" s="110">
        <v>16430.517</v>
      </c>
    </row>
    <row r="3711" spans="5:11" x14ac:dyDescent="0.25">
      <c r="E3711" s="107">
        <v>2014</v>
      </c>
      <c r="F3711" s="107" t="s">
        <v>207</v>
      </c>
      <c r="G3711" s="107" t="s">
        <v>20</v>
      </c>
      <c r="H3711" s="107" t="s">
        <v>540</v>
      </c>
      <c r="I3711" s="107" t="s">
        <v>21</v>
      </c>
      <c r="J3711" s="107" t="s">
        <v>725</v>
      </c>
      <c r="K3711" s="108">
        <v>11174.641</v>
      </c>
    </row>
    <row r="3712" spans="5:11" x14ac:dyDescent="0.25">
      <c r="E3712" s="109">
        <v>2014</v>
      </c>
      <c r="F3712" s="109" t="s">
        <v>213</v>
      </c>
      <c r="G3712" s="109" t="s">
        <v>25</v>
      </c>
      <c r="H3712" s="109" t="s">
        <v>542</v>
      </c>
      <c r="I3712" s="109" t="s">
        <v>26</v>
      </c>
      <c r="J3712" s="109" t="s">
        <v>725</v>
      </c>
      <c r="K3712" s="110">
        <v>142.18299999999999</v>
      </c>
    </row>
    <row r="3713" spans="5:11" x14ac:dyDescent="0.25">
      <c r="E3713" s="107">
        <v>2014</v>
      </c>
      <c r="F3713" s="107" t="s">
        <v>218</v>
      </c>
      <c r="G3713" s="107" t="s">
        <v>28</v>
      </c>
      <c r="H3713" s="107" t="s">
        <v>544</v>
      </c>
      <c r="I3713" s="107" t="s">
        <v>9</v>
      </c>
      <c r="J3713" s="107" t="s">
        <v>1</v>
      </c>
      <c r="K3713" s="108">
        <v>4056.2359999999999</v>
      </c>
    </row>
    <row r="3714" spans="5:11" x14ac:dyDescent="0.25">
      <c r="E3714" s="109">
        <v>2014</v>
      </c>
      <c r="F3714" s="109" t="s">
        <v>220</v>
      </c>
      <c r="G3714" s="109" t="s">
        <v>29</v>
      </c>
      <c r="H3714" s="109" t="s">
        <v>540</v>
      </c>
      <c r="I3714" s="109" t="s">
        <v>30</v>
      </c>
      <c r="J3714" s="109" t="s">
        <v>1</v>
      </c>
      <c r="K3714" s="110">
        <v>10.941000000000001</v>
      </c>
    </row>
    <row r="3715" spans="5:11" x14ac:dyDescent="0.25">
      <c r="E3715" s="107">
        <v>2014</v>
      </c>
      <c r="F3715" s="107" t="s">
        <v>211</v>
      </c>
      <c r="G3715" s="107" t="s">
        <v>23</v>
      </c>
      <c r="H3715" s="107" t="s">
        <v>540</v>
      </c>
      <c r="I3715" s="107" t="s">
        <v>24</v>
      </c>
      <c r="J3715" s="107" t="s">
        <v>1</v>
      </c>
      <c r="K3715" s="108">
        <v>17205.476000000101</v>
      </c>
    </row>
    <row r="3716" spans="5:11" x14ac:dyDescent="0.25">
      <c r="E3716" s="109">
        <v>2014</v>
      </c>
      <c r="F3716" s="109" t="s">
        <v>236</v>
      </c>
      <c r="G3716" s="109" t="s">
        <v>36</v>
      </c>
      <c r="H3716" s="109" t="s">
        <v>542</v>
      </c>
      <c r="I3716" s="109" t="s">
        <v>26</v>
      </c>
      <c r="J3716" s="109" t="s">
        <v>554</v>
      </c>
      <c r="K3716" s="110">
        <v>1764.14</v>
      </c>
    </row>
    <row r="3717" spans="5:11" x14ac:dyDescent="0.25">
      <c r="E3717" s="107">
        <v>2014</v>
      </c>
      <c r="F3717" s="107" t="s">
        <v>238</v>
      </c>
      <c r="G3717" s="107" t="s">
        <v>239</v>
      </c>
      <c r="H3717" s="107" t="s">
        <v>540</v>
      </c>
      <c r="I3717" s="107" t="s">
        <v>33</v>
      </c>
      <c r="J3717" s="107" t="s">
        <v>725</v>
      </c>
      <c r="K3717" s="108">
        <v>2600.8510000000001</v>
      </c>
    </row>
    <row r="3718" spans="5:11" x14ac:dyDescent="0.25">
      <c r="E3718" s="109">
        <v>2014</v>
      </c>
      <c r="F3718" s="109" t="s">
        <v>228</v>
      </c>
      <c r="G3718" s="109" t="s">
        <v>229</v>
      </c>
      <c r="H3718" s="109" t="s">
        <v>540</v>
      </c>
      <c r="I3718" s="109" t="s">
        <v>33</v>
      </c>
      <c r="J3718" s="109" t="s">
        <v>554</v>
      </c>
      <c r="K3718" s="110">
        <v>43637.654999999999</v>
      </c>
    </row>
    <row r="3719" spans="5:11" x14ac:dyDescent="0.25">
      <c r="E3719" s="107">
        <v>2014</v>
      </c>
      <c r="F3719" s="107" t="s">
        <v>241</v>
      </c>
      <c r="G3719" s="107" t="s">
        <v>37</v>
      </c>
      <c r="H3719" s="107" t="s">
        <v>540</v>
      </c>
      <c r="I3719" s="107" t="s">
        <v>24</v>
      </c>
      <c r="J3719" s="107" t="s">
        <v>554</v>
      </c>
      <c r="K3719" s="108">
        <v>1151.3510000000001</v>
      </c>
    </row>
    <row r="3720" spans="5:11" x14ac:dyDescent="0.25">
      <c r="E3720" s="109">
        <v>2014</v>
      </c>
      <c r="F3720" s="109" t="s">
        <v>245</v>
      </c>
      <c r="G3720" s="109" t="s">
        <v>39</v>
      </c>
      <c r="H3720" s="109" t="s">
        <v>12</v>
      </c>
      <c r="I3720" s="109" t="s">
        <v>12</v>
      </c>
      <c r="J3720" s="109" t="s">
        <v>725</v>
      </c>
      <c r="K3720" s="110">
        <v>1103.0630000000001</v>
      </c>
    </row>
    <row r="3721" spans="5:11" x14ac:dyDescent="0.25">
      <c r="E3721" s="107">
        <v>2014</v>
      </c>
      <c r="F3721" s="107" t="s">
        <v>258</v>
      </c>
      <c r="G3721" s="107" t="s">
        <v>44</v>
      </c>
      <c r="H3721" s="107" t="s">
        <v>540</v>
      </c>
      <c r="I3721" s="107" t="s">
        <v>21</v>
      </c>
      <c r="J3721" s="107" t="s">
        <v>554</v>
      </c>
      <c r="K3721" s="108">
        <v>7481.9970000000003</v>
      </c>
    </row>
    <row r="3722" spans="5:11" x14ac:dyDescent="0.25">
      <c r="E3722" s="109">
        <v>2014</v>
      </c>
      <c r="F3722" s="109" t="s">
        <v>299</v>
      </c>
      <c r="G3722" s="109" t="s">
        <v>300</v>
      </c>
      <c r="H3722" s="109" t="s">
        <v>540</v>
      </c>
      <c r="I3722" s="109" t="s">
        <v>60</v>
      </c>
      <c r="J3722" s="109" t="s">
        <v>1</v>
      </c>
      <c r="K3722" s="110">
        <v>21628.429</v>
      </c>
    </row>
    <row r="3723" spans="5:11" x14ac:dyDescent="0.25">
      <c r="E3723" s="107">
        <v>2014</v>
      </c>
      <c r="F3723" s="107" t="s">
        <v>299</v>
      </c>
      <c r="G3723" s="107" t="s">
        <v>300</v>
      </c>
      <c r="H3723" s="107" t="s">
        <v>540</v>
      </c>
      <c r="I3723" s="107" t="s">
        <v>60</v>
      </c>
      <c r="J3723" s="107" t="s">
        <v>725</v>
      </c>
      <c r="K3723" s="108">
        <v>21628.429</v>
      </c>
    </row>
    <row r="3724" spans="5:11" x14ac:dyDescent="0.25">
      <c r="E3724" s="109">
        <v>2014</v>
      </c>
      <c r="F3724" s="109" t="s">
        <v>256</v>
      </c>
      <c r="G3724" s="109" t="s">
        <v>43</v>
      </c>
      <c r="H3724" s="109" t="s">
        <v>540</v>
      </c>
      <c r="I3724" s="109" t="s">
        <v>27</v>
      </c>
      <c r="J3724" s="109" t="s">
        <v>1</v>
      </c>
      <c r="K3724" s="110">
        <v>3494.4850000000001</v>
      </c>
    </row>
    <row r="3725" spans="5:11" x14ac:dyDescent="0.25">
      <c r="E3725" s="107">
        <v>2014</v>
      </c>
      <c r="F3725" s="107" t="s">
        <v>268</v>
      </c>
      <c r="G3725" s="107" t="s">
        <v>50</v>
      </c>
      <c r="H3725" s="107" t="s">
        <v>544</v>
      </c>
      <c r="I3725" s="107" t="s">
        <v>9</v>
      </c>
      <c r="J3725" s="107" t="s">
        <v>554</v>
      </c>
      <c r="K3725" s="108">
        <v>768.41500000000099</v>
      </c>
    </row>
    <row r="3726" spans="5:11" x14ac:dyDescent="0.25">
      <c r="E3726" s="109">
        <v>2014</v>
      </c>
      <c r="F3726" s="109" t="s">
        <v>278</v>
      </c>
      <c r="G3726" s="109" t="s">
        <v>55</v>
      </c>
      <c r="H3726" s="109" t="s">
        <v>540</v>
      </c>
      <c r="I3726" s="109" t="s">
        <v>21</v>
      </c>
      <c r="J3726" s="109" t="s">
        <v>1</v>
      </c>
      <c r="K3726" s="110">
        <v>1.3129999999999999</v>
      </c>
    </row>
    <row r="3727" spans="5:11" x14ac:dyDescent="0.25">
      <c r="E3727" s="107">
        <v>2014</v>
      </c>
      <c r="F3727" s="107" t="s">
        <v>278</v>
      </c>
      <c r="G3727" s="107" t="s">
        <v>55</v>
      </c>
      <c r="H3727" s="107" t="s">
        <v>540</v>
      </c>
      <c r="I3727" s="107" t="s">
        <v>21</v>
      </c>
      <c r="J3727" s="107" t="s">
        <v>725</v>
      </c>
      <c r="K3727" s="108">
        <v>1.3129999999999999</v>
      </c>
    </row>
    <row r="3728" spans="5:11" x14ac:dyDescent="0.25">
      <c r="E3728" s="109">
        <v>2014</v>
      </c>
      <c r="F3728" s="109" t="s">
        <v>286</v>
      </c>
      <c r="G3728" s="109" t="s">
        <v>56</v>
      </c>
      <c r="H3728" s="109" t="s">
        <v>540</v>
      </c>
      <c r="I3728" s="109" t="s">
        <v>47</v>
      </c>
      <c r="J3728" s="109" t="s">
        <v>725</v>
      </c>
      <c r="K3728" s="110">
        <v>193.01</v>
      </c>
    </row>
    <row r="3729" spans="5:11" x14ac:dyDescent="0.25">
      <c r="E3729" s="107">
        <v>2015</v>
      </c>
      <c r="F3729" s="107" t="s">
        <v>280</v>
      </c>
      <c r="G3729" s="107" t="s">
        <v>281</v>
      </c>
      <c r="H3729" s="107" t="s">
        <v>540</v>
      </c>
      <c r="I3729" s="107" t="s">
        <v>33</v>
      </c>
      <c r="J3729" s="107" t="s">
        <v>725</v>
      </c>
      <c r="K3729" s="108">
        <v>99.581999999999994</v>
      </c>
    </row>
    <row r="3730" spans="5:11" x14ac:dyDescent="0.25">
      <c r="E3730" s="109">
        <v>2015</v>
      </c>
      <c r="F3730" s="109" t="s">
        <v>283</v>
      </c>
      <c r="G3730" s="109" t="s">
        <v>284</v>
      </c>
      <c r="H3730" s="109" t="s">
        <v>540</v>
      </c>
      <c r="I3730" s="109" t="s">
        <v>33</v>
      </c>
      <c r="J3730" s="109" t="s">
        <v>554</v>
      </c>
      <c r="K3730" s="110">
        <v>8143.8519999999999</v>
      </c>
    </row>
    <row r="3731" spans="5:11" x14ac:dyDescent="0.25">
      <c r="E3731" s="107">
        <v>2015</v>
      </c>
      <c r="F3731" s="107" t="s">
        <v>187</v>
      </c>
      <c r="G3731" s="107" t="s">
        <v>8</v>
      </c>
      <c r="H3731" s="107" t="s">
        <v>544</v>
      </c>
      <c r="I3731" s="107" t="s">
        <v>9</v>
      </c>
      <c r="J3731" s="107" t="s">
        <v>1</v>
      </c>
      <c r="K3731" s="108">
        <v>2345.4740000000002</v>
      </c>
    </row>
    <row r="3732" spans="5:11" x14ac:dyDescent="0.25">
      <c r="E3732" s="109">
        <v>2015</v>
      </c>
      <c r="F3732" s="109" t="s">
        <v>192</v>
      </c>
      <c r="G3732" s="109" t="s">
        <v>14</v>
      </c>
      <c r="H3732" s="109" t="s">
        <v>540</v>
      </c>
      <c r="I3732" s="109" t="s">
        <v>925</v>
      </c>
      <c r="J3732" s="109" t="s">
        <v>554</v>
      </c>
      <c r="K3732" s="110">
        <v>657.86699999999996</v>
      </c>
    </row>
    <row r="3733" spans="5:11" x14ac:dyDescent="0.25">
      <c r="E3733" s="107">
        <v>2015</v>
      </c>
      <c r="F3733" s="107" t="s">
        <v>197</v>
      </c>
      <c r="G3733" s="107" t="s">
        <v>198</v>
      </c>
      <c r="H3733" s="107" t="s">
        <v>544</v>
      </c>
      <c r="I3733" s="107" t="s">
        <v>17</v>
      </c>
      <c r="J3733" s="107" t="s">
        <v>554</v>
      </c>
      <c r="K3733" s="108">
        <v>1178.7629999999999</v>
      </c>
    </row>
    <row r="3734" spans="5:11" x14ac:dyDescent="0.25">
      <c r="E3734" s="109">
        <v>2015</v>
      </c>
      <c r="F3734" s="109" t="s">
        <v>209</v>
      </c>
      <c r="G3734" s="109" t="s">
        <v>22</v>
      </c>
      <c r="H3734" s="109" t="s">
        <v>544</v>
      </c>
      <c r="I3734" s="109" t="s">
        <v>9</v>
      </c>
      <c r="J3734" s="109" t="s">
        <v>1</v>
      </c>
      <c r="K3734" s="110">
        <v>46.908999999999999</v>
      </c>
    </row>
    <row r="3735" spans="5:11" x14ac:dyDescent="0.25">
      <c r="E3735" s="107">
        <v>2015</v>
      </c>
      <c r="F3735" s="107" t="s">
        <v>207</v>
      </c>
      <c r="G3735" s="107" t="s">
        <v>20</v>
      </c>
      <c r="H3735" s="107" t="s">
        <v>540</v>
      </c>
      <c r="I3735" s="107" t="s">
        <v>21</v>
      </c>
      <c r="J3735" s="107" t="s">
        <v>554</v>
      </c>
      <c r="K3735" s="108">
        <v>16498.177</v>
      </c>
    </row>
    <row r="3736" spans="5:11" x14ac:dyDescent="0.25">
      <c r="E3736" s="109">
        <v>2015</v>
      </c>
      <c r="F3736" s="109" t="s">
        <v>213</v>
      </c>
      <c r="G3736" s="109" t="s">
        <v>25</v>
      </c>
      <c r="H3736" s="109" t="s">
        <v>542</v>
      </c>
      <c r="I3736" s="109" t="s">
        <v>26</v>
      </c>
      <c r="J3736" s="109" t="s">
        <v>554</v>
      </c>
      <c r="K3736" s="110">
        <v>238.88300000000001</v>
      </c>
    </row>
    <row r="3737" spans="5:11" x14ac:dyDescent="0.25">
      <c r="E3737" s="107">
        <v>2015</v>
      </c>
      <c r="F3737" s="107" t="s">
        <v>218</v>
      </c>
      <c r="G3737" s="107" t="s">
        <v>28</v>
      </c>
      <c r="H3737" s="107" t="s">
        <v>544</v>
      </c>
      <c r="I3737" s="107" t="s">
        <v>9</v>
      </c>
      <c r="J3737" s="107" t="s">
        <v>1</v>
      </c>
      <c r="K3737" s="108">
        <v>4035.3520000000199</v>
      </c>
    </row>
    <row r="3738" spans="5:11" x14ac:dyDescent="0.25">
      <c r="E3738" s="109">
        <v>2015</v>
      </c>
      <c r="F3738" s="109" t="s">
        <v>224</v>
      </c>
      <c r="G3738" s="109" t="s">
        <v>32</v>
      </c>
      <c r="H3738" s="109" t="s">
        <v>540</v>
      </c>
      <c r="I3738" s="109" t="s">
        <v>33</v>
      </c>
      <c r="J3738" s="109" t="s">
        <v>1</v>
      </c>
      <c r="K3738" s="110">
        <v>148.423</v>
      </c>
    </row>
    <row r="3739" spans="5:11" x14ac:dyDescent="0.25">
      <c r="E3739" s="107">
        <v>2015</v>
      </c>
      <c r="F3739" s="107" t="s">
        <v>236</v>
      </c>
      <c r="G3739" s="107" t="s">
        <v>36</v>
      </c>
      <c r="H3739" s="107" t="s">
        <v>542</v>
      </c>
      <c r="I3739" s="107" t="s">
        <v>26</v>
      </c>
      <c r="J3739" s="107" t="s">
        <v>554</v>
      </c>
      <c r="K3739" s="108">
        <v>2213.614</v>
      </c>
    </row>
    <row r="3740" spans="5:11" x14ac:dyDescent="0.25">
      <c r="E3740" s="109">
        <v>2015</v>
      </c>
      <c r="F3740" s="109" t="s">
        <v>231</v>
      </c>
      <c r="G3740" s="109" t="s">
        <v>232</v>
      </c>
      <c r="H3740" s="109" t="s">
        <v>540</v>
      </c>
      <c r="I3740" s="109" t="s">
        <v>24</v>
      </c>
      <c r="J3740" s="109" t="s">
        <v>1</v>
      </c>
      <c r="K3740" s="110">
        <v>3043.9639999999999</v>
      </c>
    </row>
    <row r="3741" spans="5:11" x14ac:dyDescent="0.25">
      <c r="E3741" s="107">
        <v>2015</v>
      </c>
      <c r="F3741" s="107" t="s">
        <v>254</v>
      </c>
      <c r="G3741" s="107" t="s">
        <v>42</v>
      </c>
      <c r="H3741" s="107" t="s">
        <v>12</v>
      </c>
      <c r="I3741" s="107" t="s">
        <v>12</v>
      </c>
      <c r="J3741" s="107" t="s">
        <v>1</v>
      </c>
      <c r="K3741" s="108">
        <v>69.7</v>
      </c>
    </row>
    <row r="3742" spans="5:11" x14ac:dyDescent="0.25">
      <c r="E3742" s="109">
        <v>2016</v>
      </c>
      <c r="F3742" s="109" t="s">
        <v>283</v>
      </c>
      <c r="G3742" s="109" t="s">
        <v>284</v>
      </c>
      <c r="H3742" s="109" t="s">
        <v>540</v>
      </c>
      <c r="I3742" s="109" t="s">
        <v>33</v>
      </c>
      <c r="J3742" s="109" t="s">
        <v>725</v>
      </c>
      <c r="K3742" s="110">
        <v>168.441</v>
      </c>
    </row>
    <row r="3743" spans="5:11" x14ac:dyDescent="0.25">
      <c r="E3743" s="107">
        <v>2016</v>
      </c>
      <c r="F3743" s="107" t="s">
        <v>190</v>
      </c>
      <c r="G3743" s="107" t="s">
        <v>11</v>
      </c>
      <c r="H3743" s="107" t="s">
        <v>12</v>
      </c>
      <c r="I3743" s="107" t="s">
        <v>12</v>
      </c>
      <c r="J3743" s="107" t="s">
        <v>725</v>
      </c>
      <c r="K3743" s="108">
        <v>6727.2240000000002</v>
      </c>
    </row>
    <row r="3744" spans="5:11" x14ac:dyDescent="0.25">
      <c r="E3744" s="109">
        <v>2016</v>
      </c>
      <c r="F3744" s="109" t="s">
        <v>195</v>
      </c>
      <c r="G3744" s="109" t="s">
        <v>15</v>
      </c>
      <c r="H3744" s="109" t="s">
        <v>540</v>
      </c>
      <c r="I3744" s="109" t="s">
        <v>16</v>
      </c>
      <c r="J3744" s="109" t="s">
        <v>1</v>
      </c>
      <c r="K3744" s="110">
        <v>6707.9790000000103</v>
      </c>
    </row>
    <row r="3745" spans="5:11" x14ac:dyDescent="0.25">
      <c r="E3745" s="107">
        <v>2016</v>
      </c>
      <c r="F3745" s="107" t="s">
        <v>200</v>
      </c>
      <c r="G3745" s="107" t="s">
        <v>18</v>
      </c>
      <c r="H3745" s="107" t="s">
        <v>542</v>
      </c>
      <c r="I3745" s="107" t="s">
        <v>16</v>
      </c>
      <c r="J3745" s="107" t="s">
        <v>725</v>
      </c>
      <c r="K3745" s="108">
        <v>134</v>
      </c>
    </row>
    <row r="3746" spans="5:11" x14ac:dyDescent="0.25">
      <c r="E3746" s="109">
        <v>2016</v>
      </c>
      <c r="F3746" s="109" t="s">
        <v>197</v>
      </c>
      <c r="G3746" s="109" t="s">
        <v>198</v>
      </c>
      <c r="H3746" s="109" t="s">
        <v>544</v>
      </c>
      <c r="I3746" s="109" t="s">
        <v>17</v>
      </c>
      <c r="J3746" s="109" t="s">
        <v>1</v>
      </c>
      <c r="K3746" s="110">
        <v>1289.665</v>
      </c>
    </row>
    <row r="3747" spans="5:11" x14ac:dyDescent="0.25">
      <c r="E3747" s="107">
        <v>2016</v>
      </c>
      <c r="F3747" s="107" t="s">
        <v>209</v>
      </c>
      <c r="G3747" s="107" t="s">
        <v>22</v>
      </c>
      <c r="H3747" s="107" t="s">
        <v>544</v>
      </c>
      <c r="I3747" s="107" t="s">
        <v>9</v>
      </c>
      <c r="J3747" s="107" t="s">
        <v>725</v>
      </c>
      <c r="K3747" s="108">
        <v>84.174000000000007</v>
      </c>
    </row>
    <row r="3748" spans="5:11" x14ac:dyDescent="0.25">
      <c r="E3748" s="109">
        <v>2016</v>
      </c>
      <c r="F3748" s="109" t="s">
        <v>213</v>
      </c>
      <c r="G3748" s="109" t="s">
        <v>25</v>
      </c>
      <c r="H3748" s="109" t="s">
        <v>542</v>
      </c>
      <c r="I3748" s="109" t="s">
        <v>26</v>
      </c>
      <c r="J3748" s="109" t="s">
        <v>725</v>
      </c>
      <c r="K3748" s="110">
        <v>118.633</v>
      </c>
    </row>
    <row r="3749" spans="5:11" x14ac:dyDescent="0.25">
      <c r="E3749" s="107">
        <v>2016</v>
      </c>
      <c r="F3749" s="107" t="s">
        <v>211</v>
      </c>
      <c r="G3749" s="107" t="s">
        <v>23</v>
      </c>
      <c r="H3749" s="107" t="s">
        <v>540</v>
      </c>
      <c r="I3749" s="107" t="s">
        <v>24</v>
      </c>
      <c r="J3749" s="107" t="s">
        <v>1</v>
      </c>
      <c r="K3749" s="108">
        <v>11211.68</v>
      </c>
    </row>
    <row r="3750" spans="5:11" x14ac:dyDescent="0.25">
      <c r="E3750" s="109">
        <v>2016</v>
      </c>
      <c r="F3750" s="109" t="s">
        <v>238</v>
      </c>
      <c r="G3750" s="109" t="s">
        <v>239</v>
      </c>
      <c r="H3750" s="109" t="s">
        <v>540</v>
      </c>
      <c r="I3750" s="109" t="s">
        <v>33</v>
      </c>
      <c r="J3750" s="109" t="s">
        <v>554</v>
      </c>
      <c r="K3750" s="110">
        <v>7470.3310000000101</v>
      </c>
    </row>
    <row r="3751" spans="5:11" x14ac:dyDescent="0.25">
      <c r="E3751" s="107">
        <v>2016</v>
      </c>
      <c r="F3751" s="107" t="s">
        <v>266</v>
      </c>
      <c r="G3751" s="107" t="s">
        <v>49</v>
      </c>
      <c r="H3751" s="107" t="s">
        <v>544</v>
      </c>
      <c r="I3751" s="107" t="s">
        <v>9</v>
      </c>
      <c r="J3751" s="107" t="s">
        <v>1</v>
      </c>
      <c r="K3751" s="108">
        <v>203.88900000000001</v>
      </c>
    </row>
    <row r="3752" spans="5:11" x14ac:dyDescent="0.25">
      <c r="E3752" s="109">
        <v>2016</v>
      </c>
      <c r="F3752" s="109" t="s">
        <v>266</v>
      </c>
      <c r="G3752" s="109" t="s">
        <v>49</v>
      </c>
      <c r="H3752" s="109" t="s">
        <v>544</v>
      </c>
      <c r="I3752" s="109" t="s">
        <v>9</v>
      </c>
      <c r="J3752" s="109" t="s">
        <v>725</v>
      </c>
      <c r="K3752" s="110">
        <v>4411.4260000000004</v>
      </c>
    </row>
    <row r="3753" spans="5:11" x14ac:dyDescent="0.25">
      <c r="E3753" s="107">
        <v>2016</v>
      </c>
      <c r="F3753" s="107" t="s">
        <v>254</v>
      </c>
      <c r="G3753" s="107" t="s">
        <v>42</v>
      </c>
      <c r="H3753" s="107" t="s">
        <v>12</v>
      </c>
      <c r="I3753" s="107" t="s">
        <v>12</v>
      </c>
      <c r="J3753" s="107" t="s">
        <v>554</v>
      </c>
      <c r="K3753" s="108">
        <v>1769.16</v>
      </c>
    </row>
    <row r="3754" spans="5:11" x14ac:dyDescent="0.25">
      <c r="E3754" s="109">
        <v>2016</v>
      </c>
      <c r="F3754" s="109" t="s">
        <v>247</v>
      </c>
      <c r="G3754" s="109" t="s">
        <v>40</v>
      </c>
      <c r="H3754" s="109" t="s">
        <v>540</v>
      </c>
      <c r="I3754" s="109" t="s">
        <v>27</v>
      </c>
      <c r="J3754" s="109" t="s">
        <v>725</v>
      </c>
      <c r="K3754" s="110">
        <v>8108.3380000000097</v>
      </c>
    </row>
    <row r="3755" spans="5:11" x14ac:dyDescent="0.25">
      <c r="E3755" s="107">
        <v>2016</v>
      </c>
      <c r="F3755" s="107" t="s">
        <v>249</v>
      </c>
      <c r="G3755" s="107" t="s">
        <v>250</v>
      </c>
      <c r="H3755" s="107" t="s">
        <v>544</v>
      </c>
      <c r="I3755" s="107" t="s">
        <v>17</v>
      </c>
      <c r="J3755" s="107" t="s">
        <v>725</v>
      </c>
      <c r="K3755" s="108">
        <v>1190.1679999999999</v>
      </c>
    </row>
    <row r="3756" spans="5:11" x14ac:dyDescent="0.25">
      <c r="E3756" s="109">
        <v>2016</v>
      </c>
      <c r="F3756" s="109" t="s">
        <v>258</v>
      </c>
      <c r="G3756" s="109" t="s">
        <v>44</v>
      </c>
      <c r="H3756" s="109" t="s">
        <v>540</v>
      </c>
      <c r="I3756" s="109" t="s">
        <v>21</v>
      </c>
      <c r="J3756" s="109" t="s">
        <v>554</v>
      </c>
      <c r="K3756" s="110">
        <v>8086.9639999999999</v>
      </c>
    </row>
    <row r="3757" spans="5:11" x14ac:dyDescent="0.25">
      <c r="E3757" s="107">
        <v>2016</v>
      </c>
      <c r="F3757" s="107" t="s">
        <v>299</v>
      </c>
      <c r="G3757" s="107" t="s">
        <v>300</v>
      </c>
      <c r="H3757" s="107" t="s">
        <v>540</v>
      </c>
      <c r="I3757" s="107" t="s">
        <v>60</v>
      </c>
      <c r="J3757" s="107" t="s">
        <v>725</v>
      </c>
      <c r="K3757" s="108">
        <v>17480.4199999999</v>
      </c>
    </row>
    <row r="3758" spans="5:11" x14ac:dyDescent="0.25">
      <c r="E3758" s="109">
        <v>2016</v>
      </c>
      <c r="F3758" s="109" t="s">
        <v>256</v>
      </c>
      <c r="G3758" s="109" t="s">
        <v>43</v>
      </c>
      <c r="H3758" s="109" t="s">
        <v>540</v>
      </c>
      <c r="I3758" s="109" t="s">
        <v>27</v>
      </c>
      <c r="J3758" s="109" t="s">
        <v>725</v>
      </c>
      <c r="K3758" s="110">
        <v>3610.125</v>
      </c>
    </row>
    <row r="3759" spans="5:11" x14ac:dyDescent="0.25">
      <c r="E3759" s="107">
        <v>2016</v>
      </c>
      <c r="F3759" s="107" t="s">
        <v>262</v>
      </c>
      <c r="G3759" s="107" t="s">
        <v>46</v>
      </c>
      <c r="H3759" s="107" t="s">
        <v>540</v>
      </c>
      <c r="I3759" s="107" t="s">
        <v>47</v>
      </c>
      <c r="J3759" s="107" t="s">
        <v>1</v>
      </c>
      <c r="K3759" s="108">
        <v>389.18900000000002</v>
      </c>
    </row>
    <row r="3760" spans="5:11" x14ac:dyDescent="0.25">
      <c r="E3760" s="109">
        <v>2016</v>
      </c>
      <c r="F3760" s="109" t="s">
        <v>262</v>
      </c>
      <c r="G3760" s="109" t="s">
        <v>46</v>
      </c>
      <c r="H3760" s="109" t="s">
        <v>540</v>
      </c>
      <c r="I3760" s="109" t="s">
        <v>47</v>
      </c>
      <c r="J3760" s="109" t="s">
        <v>1</v>
      </c>
      <c r="K3760" s="110">
        <v>414.19400000000002</v>
      </c>
    </row>
    <row r="3761" spans="5:11" x14ac:dyDescent="0.25">
      <c r="E3761" s="107">
        <v>2016</v>
      </c>
      <c r="F3761" s="107" t="s">
        <v>268</v>
      </c>
      <c r="G3761" s="107" t="s">
        <v>50</v>
      </c>
      <c r="H3761" s="107" t="s">
        <v>544</v>
      </c>
      <c r="I3761" s="107" t="s">
        <v>9</v>
      </c>
      <c r="J3761" s="107" t="s">
        <v>1</v>
      </c>
      <c r="K3761" s="108">
        <v>694.77800000000002</v>
      </c>
    </row>
    <row r="3762" spans="5:11" x14ac:dyDescent="0.25">
      <c r="E3762" s="109">
        <v>2016</v>
      </c>
      <c r="F3762" s="109" t="s">
        <v>268</v>
      </c>
      <c r="G3762" s="109" t="s">
        <v>50</v>
      </c>
      <c r="H3762" s="109" t="s">
        <v>544</v>
      </c>
      <c r="I3762" s="109" t="s">
        <v>9</v>
      </c>
      <c r="J3762" s="109" t="s">
        <v>554</v>
      </c>
      <c r="K3762" s="110">
        <v>694.77800000000002</v>
      </c>
    </row>
    <row r="3763" spans="5:11" x14ac:dyDescent="0.25">
      <c r="E3763" s="107">
        <v>2016</v>
      </c>
      <c r="F3763" s="107" t="s">
        <v>270</v>
      </c>
      <c r="G3763" s="107" t="s">
        <v>51</v>
      </c>
      <c r="H3763" s="107" t="s">
        <v>540</v>
      </c>
      <c r="I3763" s="107" t="s">
        <v>30</v>
      </c>
      <c r="J3763" s="107" t="s">
        <v>1</v>
      </c>
      <c r="K3763" s="108">
        <v>569.57600000000002</v>
      </c>
    </row>
    <row r="3764" spans="5:11" x14ac:dyDescent="0.25">
      <c r="E3764" s="109">
        <v>2016</v>
      </c>
      <c r="F3764" s="109" t="s">
        <v>276</v>
      </c>
      <c r="G3764" s="109" t="s">
        <v>54</v>
      </c>
      <c r="H3764" s="109" t="s">
        <v>540</v>
      </c>
      <c r="I3764" s="109" t="s">
        <v>47</v>
      </c>
      <c r="J3764" s="109" t="s">
        <v>725</v>
      </c>
      <c r="K3764" s="110">
        <v>1255.7049999999999</v>
      </c>
    </row>
    <row r="3765" spans="5:11" x14ac:dyDescent="0.25">
      <c r="E3765" s="107">
        <v>2016</v>
      </c>
      <c r="F3765" s="107" t="s">
        <v>272</v>
      </c>
      <c r="G3765" s="107" t="s">
        <v>52</v>
      </c>
      <c r="H3765" s="107" t="s">
        <v>540</v>
      </c>
      <c r="I3765" s="107" t="s">
        <v>30</v>
      </c>
      <c r="J3765" s="107" t="s">
        <v>1</v>
      </c>
      <c r="K3765" s="108">
        <v>262.411</v>
      </c>
    </row>
    <row r="3766" spans="5:11" x14ac:dyDescent="0.25">
      <c r="E3766" s="109">
        <v>2016</v>
      </c>
      <c r="F3766" s="109" t="s">
        <v>295</v>
      </c>
      <c r="G3766" s="109" t="s">
        <v>59</v>
      </c>
      <c r="H3766" s="109" t="s">
        <v>540</v>
      </c>
      <c r="I3766" s="109" t="s">
        <v>60</v>
      </c>
      <c r="J3766" s="109" t="s">
        <v>1</v>
      </c>
      <c r="K3766" s="110">
        <v>568.11599999999999</v>
      </c>
    </row>
    <row r="3767" spans="5:11" x14ac:dyDescent="0.25">
      <c r="E3767" s="107">
        <v>2016</v>
      </c>
      <c r="F3767" s="107" t="s">
        <v>302</v>
      </c>
      <c r="G3767" s="107" t="s">
        <v>62</v>
      </c>
      <c r="H3767" s="107" t="s">
        <v>540</v>
      </c>
      <c r="I3767" s="107" t="s">
        <v>60</v>
      </c>
      <c r="J3767" s="107" t="s">
        <v>1</v>
      </c>
      <c r="K3767" s="108">
        <v>2325.2620000000002</v>
      </c>
    </row>
    <row r="3768" spans="5:11" x14ac:dyDescent="0.25">
      <c r="E3768" s="109">
        <v>2016</v>
      </c>
      <c r="F3768" s="109" t="s">
        <v>304</v>
      </c>
      <c r="G3768" s="109" t="s">
        <v>63</v>
      </c>
      <c r="H3768" s="109" t="s">
        <v>12</v>
      </c>
      <c r="I3768" s="109" t="s">
        <v>12</v>
      </c>
      <c r="J3768" s="109" t="s">
        <v>554</v>
      </c>
      <c r="K3768" s="110">
        <v>1580.49</v>
      </c>
    </row>
    <row r="3769" spans="5:11" x14ac:dyDescent="0.25">
      <c r="E3769" s="107">
        <v>2017</v>
      </c>
      <c r="F3769" s="107" t="s">
        <v>280</v>
      </c>
      <c r="G3769" s="107" t="s">
        <v>281</v>
      </c>
      <c r="H3769" s="107" t="s">
        <v>540</v>
      </c>
      <c r="I3769" s="107" t="s">
        <v>33</v>
      </c>
      <c r="J3769" s="107" t="s">
        <v>554</v>
      </c>
      <c r="K3769" s="108">
        <v>1087.634</v>
      </c>
    </row>
    <row r="3770" spans="5:11" x14ac:dyDescent="0.25">
      <c r="E3770" s="109">
        <v>2017</v>
      </c>
      <c r="F3770" s="109" t="s">
        <v>283</v>
      </c>
      <c r="G3770" s="109" t="s">
        <v>284</v>
      </c>
      <c r="H3770" s="109" t="s">
        <v>540</v>
      </c>
      <c r="I3770" s="109" t="s">
        <v>33</v>
      </c>
      <c r="J3770" s="109" t="s">
        <v>1</v>
      </c>
      <c r="K3770" s="110">
        <v>9784.8389999999999</v>
      </c>
    </row>
    <row r="3771" spans="5:11" x14ac:dyDescent="0.25">
      <c r="E3771" s="107">
        <v>2017</v>
      </c>
      <c r="F3771" s="107" t="s">
        <v>192</v>
      </c>
      <c r="G3771" s="107" t="s">
        <v>14</v>
      </c>
      <c r="H3771" s="107" t="s">
        <v>540</v>
      </c>
      <c r="I3771" s="107" t="s">
        <v>925</v>
      </c>
      <c r="J3771" s="107" t="s">
        <v>1</v>
      </c>
      <c r="K3771" s="108">
        <v>118.64</v>
      </c>
    </row>
    <row r="3772" spans="5:11" x14ac:dyDescent="0.25">
      <c r="E3772" s="109">
        <v>2017</v>
      </c>
      <c r="F3772" s="109" t="s">
        <v>204</v>
      </c>
      <c r="G3772" s="109" t="s">
        <v>205</v>
      </c>
      <c r="H3772" s="109" t="s">
        <v>544</v>
      </c>
      <c r="I3772" s="109" t="s">
        <v>9</v>
      </c>
      <c r="J3772" s="109" t="s">
        <v>725</v>
      </c>
      <c r="K3772" s="110">
        <v>68.58</v>
      </c>
    </row>
    <row r="3773" spans="5:11" x14ac:dyDescent="0.25">
      <c r="E3773" s="107">
        <v>2017</v>
      </c>
      <c r="F3773" s="107" t="s">
        <v>197</v>
      </c>
      <c r="G3773" s="107" t="s">
        <v>198</v>
      </c>
      <c r="H3773" s="107" t="s">
        <v>544</v>
      </c>
      <c r="I3773" s="107" t="s">
        <v>17</v>
      </c>
      <c r="J3773" s="107" t="s">
        <v>554</v>
      </c>
      <c r="K3773" s="108">
        <v>1399.104</v>
      </c>
    </row>
    <row r="3774" spans="5:11" x14ac:dyDescent="0.25">
      <c r="E3774" s="109">
        <v>2017</v>
      </c>
      <c r="F3774" s="109" t="s">
        <v>202</v>
      </c>
      <c r="G3774" s="109" t="s">
        <v>19</v>
      </c>
      <c r="H3774" s="109" t="s">
        <v>544</v>
      </c>
      <c r="I3774" s="109" t="s">
        <v>17</v>
      </c>
      <c r="J3774" s="109" t="s">
        <v>1</v>
      </c>
      <c r="K3774" s="110">
        <v>2365.538</v>
      </c>
    </row>
    <row r="3775" spans="5:11" x14ac:dyDescent="0.25">
      <c r="E3775" s="107">
        <v>2017</v>
      </c>
      <c r="F3775" s="107" t="s">
        <v>202</v>
      </c>
      <c r="G3775" s="107" t="s">
        <v>19</v>
      </c>
      <c r="H3775" s="107" t="s">
        <v>544</v>
      </c>
      <c r="I3775" s="107" t="s">
        <v>17</v>
      </c>
      <c r="J3775" s="107" t="s">
        <v>725</v>
      </c>
      <c r="K3775" s="108">
        <v>2365.538</v>
      </c>
    </row>
    <row r="3776" spans="5:11" x14ac:dyDescent="0.25">
      <c r="E3776" s="109">
        <v>2017</v>
      </c>
      <c r="F3776" s="109" t="s">
        <v>209</v>
      </c>
      <c r="G3776" s="109" t="s">
        <v>22</v>
      </c>
      <c r="H3776" s="109" t="s">
        <v>544</v>
      </c>
      <c r="I3776" s="109" t="s">
        <v>9</v>
      </c>
      <c r="J3776" s="109" t="s">
        <v>554</v>
      </c>
      <c r="K3776" s="110">
        <v>499.72300000000001</v>
      </c>
    </row>
    <row r="3777" spans="5:11" x14ac:dyDescent="0.25">
      <c r="E3777" s="107">
        <v>2017</v>
      </c>
      <c r="F3777" s="107" t="s">
        <v>224</v>
      </c>
      <c r="G3777" s="107" t="s">
        <v>32</v>
      </c>
      <c r="H3777" s="107" t="s">
        <v>540</v>
      </c>
      <c r="I3777" s="107" t="s">
        <v>33</v>
      </c>
      <c r="J3777" s="107" t="s">
        <v>554</v>
      </c>
      <c r="K3777" s="108">
        <v>1303.7760000000001</v>
      </c>
    </row>
    <row r="3778" spans="5:11" x14ac:dyDescent="0.25">
      <c r="E3778" s="109">
        <v>2017</v>
      </c>
      <c r="F3778" s="109" t="s">
        <v>231</v>
      </c>
      <c r="G3778" s="109" t="s">
        <v>232</v>
      </c>
      <c r="H3778" s="109" t="s">
        <v>540</v>
      </c>
      <c r="I3778" s="109" t="s">
        <v>24</v>
      </c>
      <c r="J3778" s="109" t="s">
        <v>1</v>
      </c>
      <c r="K3778" s="110">
        <v>1698.587</v>
      </c>
    </row>
    <row r="3779" spans="5:11" x14ac:dyDescent="0.25">
      <c r="E3779" s="107">
        <v>2017</v>
      </c>
      <c r="F3779" s="107" t="s">
        <v>231</v>
      </c>
      <c r="G3779" s="107" t="s">
        <v>232</v>
      </c>
      <c r="H3779" s="107" t="s">
        <v>540</v>
      </c>
      <c r="I3779" s="107" t="s">
        <v>24</v>
      </c>
      <c r="J3779" s="107" t="s">
        <v>725</v>
      </c>
      <c r="K3779" s="108">
        <v>1698.587</v>
      </c>
    </row>
    <row r="3780" spans="5:11" x14ac:dyDescent="0.25">
      <c r="E3780" s="109">
        <v>2017</v>
      </c>
      <c r="F3780" s="109" t="s">
        <v>234</v>
      </c>
      <c r="G3780" s="109" t="s">
        <v>35</v>
      </c>
      <c r="H3780" s="109" t="s">
        <v>540</v>
      </c>
      <c r="I3780" s="109" t="s">
        <v>27</v>
      </c>
      <c r="J3780" s="109" t="s">
        <v>1</v>
      </c>
      <c r="K3780" s="110">
        <v>2302.7919999999999</v>
      </c>
    </row>
    <row r="3781" spans="5:11" x14ac:dyDescent="0.25">
      <c r="E3781" s="107">
        <v>2017</v>
      </c>
      <c r="F3781" s="107" t="s">
        <v>234</v>
      </c>
      <c r="G3781" s="107" t="s">
        <v>35</v>
      </c>
      <c r="H3781" s="107" t="s">
        <v>540</v>
      </c>
      <c r="I3781" s="107" t="s">
        <v>27</v>
      </c>
      <c r="J3781" s="107" t="s">
        <v>725</v>
      </c>
      <c r="K3781" s="108">
        <v>2327.578</v>
      </c>
    </row>
    <row r="3782" spans="5:11" x14ac:dyDescent="0.25">
      <c r="E3782" s="109">
        <v>2017</v>
      </c>
      <c r="F3782" s="109" t="s">
        <v>228</v>
      </c>
      <c r="G3782" s="109" t="s">
        <v>229</v>
      </c>
      <c r="H3782" s="109" t="s">
        <v>540</v>
      </c>
      <c r="I3782" s="109" t="s">
        <v>33</v>
      </c>
      <c r="J3782" s="109" t="s">
        <v>1</v>
      </c>
      <c r="K3782" s="110">
        <v>16434.485000000001</v>
      </c>
    </row>
    <row r="3783" spans="5:11" x14ac:dyDescent="0.25">
      <c r="E3783" s="107">
        <v>2017</v>
      </c>
      <c r="F3783" s="107" t="s">
        <v>228</v>
      </c>
      <c r="G3783" s="107" t="s">
        <v>229</v>
      </c>
      <c r="H3783" s="107" t="s">
        <v>540</v>
      </c>
      <c r="I3783" s="107" t="s">
        <v>33</v>
      </c>
      <c r="J3783" s="107" t="s">
        <v>1</v>
      </c>
      <c r="K3783" s="108">
        <v>37599.341999999902</v>
      </c>
    </row>
    <row r="3784" spans="5:11" x14ac:dyDescent="0.25">
      <c r="E3784" s="109">
        <v>2017</v>
      </c>
      <c r="F3784" s="109" t="s">
        <v>243</v>
      </c>
      <c r="G3784" s="109" t="s">
        <v>38</v>
      </c>
      <c r="H3784" s="109" t="s">
        <v>12</v>
      </c>
      <c r="I3784" s="109" t="s">
        <v>12</v>
      </c>
      <c r="J3784" s="109" t="s">
        <v>554</v>
      </c>
      <c r="K3784" s="110">
        <v>645.49099999999999</v>
      </c>
    </row>
    <row r="3785" spans="5:11" x14ac:dyDescent="0.25">
      <c r="E3785" s="107">
        <v>2017</v>
      </c>
      <c r="F3785" s="107" t="s">
        <v>266</v>
      </c>
      <c r="G3785" s="107" t="s">
        <v>49</v>
      </c>
      <c r="H3785" s="107" t="s">
        <v>544</v>
      </c>
      <c r="I3785" s="107" t="s">
        <v>9</v>
      </c>
      <c r="J3785" s="107" t="s">
        <v>554</v>
      </c>
      <c r="K3785" s="108">
        <v>209.50899999999999</v>
      </c>
    </row>
    <row r="3786" spans="5:11" x14ac:dyDescent="0.25">
      <c r="E3786" s="109">
        <v>2017</v>
      </c>
      <c r="F3786" s="109" t="s">
        <v>247</v>
      </c>
      <c r="G3786" s="109" t="s">
        <v>40</v>
      </c>
      <c r="H3786" s="109" t="s">
        <v>540</v>
      </c>
      <c r="I3786" s="109" t="s">
        <v>27</v>
      </c>
      <c r="J3786" s="109" t="s">
        <v>554</v>
      </c>
      <c r="K3786" s="110">
        <v>24057.012000000199</v>
      </c>
    </row>
    <row r="3787" spans="5:11" x14ac:dyDescent="0.25">
      <c r="E3787" s="107">
        <v>2017</v>
      </c>
      <c r="F3787" s="107" t="s">
        <v>258</v>
      </c>
      <c r="G3787" s="107" t="s">
        <v>44</v>
      </c>
      <c r="H3787" s="107" t="s">
        <v>540</v>
      </c>
      <c r="I3787" s="107" t="s">
        <v>21</v>
      </c>
      <c r="J3787" s="107" t="s">
        <v>1</v>
      </c>
      <c r="K3787" s="108">
        <v>839.25199999999995</v>
      </c>
    </row>
    <row r="3788" spans="5:11" x14ac:dyDescent="0.25">
      <c r="E3788" s="109">
        <v>2017</v>
      </c>
      <c r="F3788" s="109" t="s">
        <v>262</v>
      </c>
      <c r="G3788" s="109" t="s">
        <v>46</v>
      </c>
      <c r="H3788" s="109" t="s">
        <v>540</v>
      </c>
      <c r="I3788" s="109" t="s">
        <v>47</v>
      </c>
      <c r="J3788" s="109" t="s">
        <v>1</v>
      </c>
      <c r="K3788" s="110">
        <v>339.97800000000001</v>
      </c>
    </row>
    <row r="3789" spans="5:11" x14ac:dyDescent="0.25">
      <c r="E3789" s="107">
        <v>2017</v>
      </c>
      <c r="F3789" s="107" t="s">
        <v>270</v>
      </c>
      <c r="G3789" s="107" t="s">
        <v>51</v>
      </c>
      <c r="H3789" s="107" t="s">
        <v>540</v>
      </c>
      <c r="I3789" s="107" t="s">
        <v>30</v>
      </c>
      <c r="J3789" s="107" t="s">
        <v>1</v>
      </c>
      <c r="K3789" s="108">
        <v>552.11500000000001</v>
      </c>
    </row>
    <row r="3790" spans="5:11" x14ac:dyDescent="0.25">
      <c r="E3790" s="109">
        <v>2017</v>
      </c>
      <c r="F3790" s="109" t="s">
        <v>276</v>
      </c>
      <c r="G3790" s="109" t="s">
        <v>54</v>
      </c>
      <c r="H3790" s="109" t="s">
        <v>540</v>
      </c>
      <c r="I3790" s="109" t="s">
        <v>47</v>
      </c>
      <c r="J3790" s="109" t="s">
        <v>1</v>
      </c>
      <c r="K3790" s="110">
        <v>1286.415</v>
      </c>
    </row>
    <row r="3791" spans="5:11" x14ac:dyDescent="0.25">
      <c r="E3791" s="107">
        <v>2017</v>
      </c>
      <c r="F3791" s="107" t="s">
        <v>272</v>
      </c>
      <c r="G3791" s="107" t="s">
        <v>52</v>
      </c>
      <c r="H3791" s="107" t="s">
        <v>540</v>
      </c>
      <c r="I3791" s="107" t="s">
        <v>30</v>
      </c>
      <c r="J3791" s="107" t="s">
        <v>725</v>
      </c>
      <c r="K3791" s="108">
        <v>309.43900000000002</v>
      </c>
    </row>
    <row r="3792" spans="5:11" x14ac:dyDescent="0.25">
      <c r="E3792" s="109">
        <v>2017</v>
      </c>
      <c r="F3792" s="109" t="s">
        <v>278</v>
      </c>
      <c r="G3792" s="109" t="s">
        <v>55</v>
      </c>
      <c r="H3792" s="109" t="s">
        <v>540</v>
      </c>
      <c r="I3792" s="109" t="s">
        <v>21</v>
      </c>
      <c r="J3792" s="109" t="s">
        <v>1</v>
      </c>
      <c r="K3792" s="110">
        <v>0.65100000000000002</v>
      </c>
    </row>
    <row r="3793" spans="5:11" x14ac:dyDescent="0.25">
      <c r="E3793" s="107">
        <v>2017</v>
      </c>
      <c r="F3793" s="107" t="s">
        <v>288</v>
      </c>
      <c r="G3793" s="107" t="s">
        <v>57</v>
      </c>
      <c r="H3793" s="107" t="s">
        <v>540</v>
      </c>
      <c r="I3793" s="107" t="s">
        <v>47</v>
      </c>
      <c r="J3793" s="107" t="s">
        <v>1</v>
      </c>
      <c r="K3793" s="108">
        <v>21500.342000000099</v>
      </c>
    </row>
    <row r="3794" spans="5:11" x14ac:dyDescent="0.25">
      <c r="E3794" s="109">
        <v>2017</v>
      </c>
      <c r="F3794" s="109" t="s">
        <v>293</v>
      </c>
      <c r="G3794" s="109" t="s">
        <v>58</v>
      </c>
      <c r="H3794" s="109" t="s">
        <v>544</v>
      </c>
      <c r="I3794" s="109" t="s">
        <v>9</v>
      </c>
      <c r="J3794" s="109" t="s">
        <v>725</v>
      </c>
      <c r="K3794" s="110">
        <v>5178.6509999999998</v>
      </c>
    </row>
    <row r="3795" spans="5:11" x14ac:dyDescent="0.25">
      <c r="E3795" s="107">
        <v>2017</v>
      </c>
      <c r="F3795" s="107" t="s">
        <v>304</v>
      </c>
      <c r="G3795" s="107" t="s">
        <v>63</v>
      </c>
      <c r="H3795" s="107" t="s">
        <v>12</v>
      </c>
      <c r="I3795" s="107" t="s">
        <v>12</v>
      </c>
      <c r="J3795" s="107" t="s">
        <v>1</v>
      </c>
      <c r="K3795" s="108">
        <v>1609.5920000000001</v>
      </c>
    </row>
    <row r="3796" spans="5:11" x14ac:dyDescent="0.25">
      <c r="E3796" s="109">
        <v>2017</v>
      </c>
      <c r="F3796" s="109" t="s">
        <v>304</v>
      </c>
      <c r="G3796" s="109" t="s">
        <v>63</v>
      </c>
      <c r="H3796" s="109" t="s">
        <v>12</v>
      </c>
      <c r="I3796" s="109" t="s">
        <v>12</v>
      </c>
      <c r="J3796" s="109" t="s">
        <v>725</v>
      </c>
      <c r="K3796" s="110">
        <v>1609.5920000000001</v>
      </c>
    </row>
    <row r="3797" spans="5:11" x14ac:dyDescent="0.25">
      <c r="E3797" s="107">
        <v>2018</v>
      </c>
      <c r="F3797" s="107" t="s">
        <v>280</v>
      </c>
      <c r="G3797" s="107" t="s">
        <v>281</v>
      </c>
      <c r="H3797" s="107" t="s">
        <v>540</v>
      </c>
      <c r="I3797" s="107" t="s">
        <v>33</v>
      </c>
      <c r="J3797" s="107" t="s">
        <v>725</v>
      </c>
      <c r="K3797" s="108">
        <v>59.488</v>
      </c>
    </row>
    <row r="3798" spans="5:11" x14ac:dyDescent="0.25">
      <c r="E3798" s="109">
        <v>2018</v>
      </c>
      <c r="F3798" s="109" t="s">
        <v>190</v>
      </c>
      <c r="G3798" s="109" t="s">
        <v>11</v>
      </c>
      <c r="H3798" s="109" t="s">
        <v>12</v>
      </c>
      <c r="I3798" s="109" t="s">
        <v>12</v>
      </c>
      <c r="J3798" s="109" t="s">
        <v>554</v>
      </c>
      <c r="K3798" s="110">
        <v>11565.052</v>
      </c>
    </row>
    <row r="3799" spans="5:11" x14ac:dyDescent="0.25">
      <c r="E3799" s="107">
        <v>2018</v>
      </c>
      <c r="F3799" s="107" t="s">
        <v>200</v>
      </c>
      <c r="G3799" s="107" t="s">
        <v>18</v>
      </c>
      <c r="H3799" s="107" t="s">
        <v>542</v>
      </c>
      <c r="I3799" s="107" t="s">
        <v>16</v>
      </c>
      <c r="J3799" s="107" t="s">
        <v>1</v>
      </c>
      <c r="K3799" s="108">
        <v>1680.1890000000001</v>
      </c>
    </row>
    <row r="3800" spans="5:11" x14ac:dyDescent="0.25">
      <c r="E3800" s="109">
        <v>2018</v>
      </c>
      <c r="F3800" s="109" t="s">
        <v>200</v>
      </c>
      <c r="G3800" s="109" t="s">
        <v>18</v>
      </c>
      <c r="H3800" s="109" t="s">
        <v>542</v>
      </c>
      <c r="I3800" s="109" t="s">
        <v>16</v>
      </c>
      <c r="J3800" s="109" t="s">
        <v>554</v>
      </c>
      <c r="K3800" s="110">
        <v>1680.1890000000001</v>
      </c>
    </row>
    <row r="3801" spans="5:11" x14ac:dyDescent="0.25">
      <c r="E3801" s="107">
        <v>2018</v>
      </c>
      <c r="F3801" s="107" t="s">
        <v>213</v>
      </c>
      <c r="G3801" s="107" t="s">
        <v>25</v>
      </c>
      <c r="H3801" s="107" t="s">
        <v>542</v>
      </c>
      <c r="I3801" s="107" t="s">
        <v>26</v>
      </c>
      <c r="J3801" s="107" t="s">
        <v>1</v>
      </c>
      <c r="K3801" s="108">
        <v>191.81399999999999</v>
      </c>
    </row>
    <row r="3802" spans="5:11" x14ac:dyDescent="0.25">
      <c r="E3802" s="109">
        <v>2018</v>
      </c>
      <c r="F3802" s="109" t="s">
        <v>220</v>
      </c>
      <c r="G3802" s="109" t="s">
        <v>29</v>
      </c>
      <c r="H3802" s="109" t="s">
        <v>540</v>
      </c>
      <c r="I3802" s="109" t="s">
        <v>30</v>
      </c>
      <c r="J3802" s="109" t="s">
        <v>1</v>
      </c>
      <c r="K3802" s="110">
        <v>16.809000000000001</v>
      </c>
    </row>
    <row r="3803" spans="5:11" x14ac:dyDescent="0.25">
      <c r="E3803" s="107">
        <v>2018</v>
      </c>
      <c r="F3803" s="107" t="s">
        <v>226</v>
      </c>
      <c r="G3803" s="107" t="s">
        <v>34</v>
      </c>
      <c r="H3803" s="107" t="s">
        <v>540</v>
      </c>
      <c r="I3803" s="107" t="s">
        <v>925</v>
      </c>
      <c r="J3803" s="107" t="s">
        <v>1</v>
      </c>
      <c r="K3803" s="108">
        <v>885.61199999999997</v>
      </c>
    </row>
    <row r="3804" spans="5:11" x14ac:dyDescent="0.25">
      <c r="E3804" s="109">
        <v>2018</v>
      </c>
      <c r="F3804" s="109" t="s">
        <v>234</v>
      </c>
      <c r="G3804" s="109" t="s">
        <v>35</v>
      </c>
      <c r="H3804" s="109" t="s">
        <v>540</v>
      </c>
      <c r="I3804" s="109" t="s">
        <v>27</v>
      </c>
      <c r="J3804" s="109" t="s">
        <v>554</v>
      </c>
      <c r="K3804" s="110">
        <v>2331.5450000000001</v>
      </c>
    </row>
    <row r="3805" spans="5:11" x14ac:dyDescent="0.25">
      <c r="E3805" s="107">
        <v>2018</v>
      </c>
      <c r="F3805" s="107" t="s">
        <v>247</v>
      </c>
      <c r="G3805" s="107" t="s">
        <v>40</v>
      </c>
      <c r="H3805" s="107" t="s">
        <v>540</v>
      </c>
      <c r="I3805" s="107" t="s">
        <v>27</v>
      </c>
      <c r="J3805" s="107" t="s">
        <v>1</v>
      </c>
      <c r="K3805" s="108">
        <v>8489.2000000000098</v>
      </c>
    </row>
    <row r="3806" spans="5:11" x14ac:dyDescent="0.25">
      <c r="E3806" s="109">
        <v>2018</v>
      </c>
      <c r="F3806" s="109" t="s">
        <v>247</v>
      </c>
      <c r="G3806" s="109" t="s">
        <v>40</v>
      </c>
      <c r="H3806" s="109" t="s">
        <v>540</v>
      </c>
      <c r="I3806" s="109" t="s">
        <v>27</v>
      </c>
      <c r="J3806" s="109" t="s">
        <v>554</v>
      </c>
      <c r="K3806" s="110">
        <v>24123.455000000002</v>
      </c>
    </row>
    <row r="3807" spans="5:11" x14ac:dyDescent="0.25">
      <c r="E3807" s="107">
        <v>2018</v>
      </c>
      <c r="F3807" s="107" t="s">
        <v>258</v>
      </c>
      <c r="G3807" s="107" t="s">
        <v>44</v>
      </c>
      <c r="H3807" s="107" t="s">
        <v>540</v>
      </c>
      <c r="I3807" s="107" t="s">
        <v>21</v>
      </c>
      <c r="J3807" s="107" t="s">
        <v>1</v>
      </c>
      <c r="K3807" s="108">
        <v>602.54399999999998</v>
      </c>
    </row>
    <row r="3808" spans="5:11" x14ac:dyDescent="0.25">
      <c r="E3808" s="109">
        <v>2018</v>
      </c>
      <c r="F3808" s="109" t="s">
        <v>256</v>
      </c>
      <c r="G3808" s="109" t="s">
        <v>43</v>
      </c>
      <c r="H3808" s="109" t="s">
        <v>540</v>
      </c>
      <c r="I3808" s="109" t="s">
        <v>27</v>
      </c>
      <c r="J3808" s="109" t="s">
        <v>1</v>
      </c>
      <c r="K3808" s="110">
        <v>3641.9319999999998</v>
      </c>
    </row>
    <row r="3809" spans="5:11" x14ac:dyDescent="0.25">
      <c r="E3809" s="107">
        <v>2018</v>
      </c>
      <c r="F3809" s="107" t="s">
        <v>264</v>
      </c>
      <c r="G3809" s="107" t="s">
        <v>48</v>
      </c>
      <c r="H3809" s="107" t="s">
        <v>542</v>
      </c>
      <c r="I3809" s="107" t="s">
        <v>16</v>
      </c>
      <c r="J3809" s="107" t="s">
        <v>1</v>
      </c>
      <c r="K3809" s="108">
        <v>1029.9159999999999</v>
      </c>
    </row>
    <row r="3810" spans="5:11" x14ac:dyDescent="0.25">
      <c r="E3810" s="109">
        <v>2018</v>
      </c>
      <c r="F3810" s="109" t="s">
        <v>270</v>
      </c>
      <c r="G3810" s="109" t="s">
        <v>51</v>
      </c>
      <c r="H3810" s="109" t="s">
        <v>540</v>
      </c>
      <c r="I3810" s="109" t="s">
        <v>30</v>
      </c>
      <c r="J3810" s="109" t="s">
        <v>1</v>
      </c>
      <c r="K3810" s="110">
        <v>1865.05</v>
      </c>
    </row>
    <row r="3811" spans="5:11" x14ac:dyDescent="0.25">
      <c r="E3811" s="107">
        <v>2018</v>
      </c>
      <c r="F3811" s="107" t="s">
        <v>276</v>
      </c>
      <c r="G3811" s="107" t="s">
        <v>54</v>
      </c>
      <c r="H3811" s="107" t="s">
        <v>540</v>
      </c>
      <c r="I3811" s="107" t="s">
        <v>47</v>
      </c>
      <c r="J3811" s="107" t="s">
        <v>725</v>
      </c>
      <c r="K3811" s="108">
        <v>1181.788</v>
      </c>
    </row>
    <row r="3812" spans="5:11" x14ac:dyDescent="0.25">
      <c r="E3812" s="109">
        <v>2018</v>
      </c>
      <c r="F3812" s="109" t="s">
        <v>274</v>
      </c>
      <c r="G3812" s="109" t="s">
        <v>53</v>
      </c>
      <c r="H3812" s="109" t="s">
        <v>542</v>
      </c>
      <c r="I3812" s="109" t="s">
        <v>16</v>
      </c>
      <c r="J3812" s="109" t="s">
        <v>725</v>
      </c>
      <c r="K3812" s="110">
        <v>222.262</v>
      </c>
    </row>
    <row r="3813" spans="5:11" x14ac:dyDescent="0.25">
      <c r="E3813" s="107">
        <v>2018</v>
      </c>
      <c r="F3813" s="107" t="s">
        <v>278</v>
      </c>
      <c r="G3813" s="107" t="s">
        <v>55</v>
      </c>
      <c r="H3813" s="107" t="s">
        <v>540</v>
      </c>
      <c r="I3813" s="107" t="s">
        <v>21</v>
      </c>
      <c r="J3813" s="107" t="s">
        <v>554</v>
      </c>
      <c r="K3813" s="108">
        <v>83.662000000000006</v>
      </c>
    </row>
    <row r="3814" spans="5:11" x14ac:dyDescent="0.25">
      <c r="E3814" s="109">
        <v>2018</v>
      </c>
      <c r="F3814" s="109" t="s">
        <v>297</v>
      </c>
      <c r="G3814" s="109" t="s">
        <v>61</v>
      </c>
      <c r="H3814" s="109" t="s">
        <v>542</v>
      </c>
      <c r="I3814" s="109" t="s">
        <v>16</v>
      </c>
      <c r="J3814" s="109" t="s">
        <v>1</v>
      </c>
      <c r="K3814" s="110">
        <v>161.89400000000001</v>
      </c>
    </row>
    <row r="3815" spans="5:11" x14ac:dyDescent="0.25">
      <c r="E3815" s="107">
        <v>2018</v>
      </c>
      <c r="F3815" s="107" t="s">
        <v>297</v>
      </c>
      <c r="G3815" s="107" t="s">
        <v>61</v>
      </c>
      <c r="H3815" s="107" t="s">
        <v>542</v>
      </c>
      <c r="I3815" s="107" t="s">
        <v>16</v>
      </c>
      <c r="J3815" s="107" t="s">
        <v>554</v>
      </c>
      <c r="K3815" s="108">
        <v>366.577</v>
      </c>
    </row>
    <row r="3816" spans="5:11" x14ac:dyDescent="0.25">
      <c r="E3816" s="109">
        <v>2019</v>
      </c>
      <c r="F3816" s="109" t="s">
        <v>192</v>
      </c>
      <c r="G3816" s="109" t="s">
        <v>14</v>
      </c>
      <c r="H3816" s="109" t="s">
        <v>540</v>
      </c>
      <c r="I3816" s="109" t="s">
        <v>925</v>
      </c>
      <c r="J3816" s="109" t="s">
        <v>1</v>
      </c>
      <c r="K3816" s="110">
        <v>92.760999999999996</v>
      </c>
    </row>
    <row r="3817" spans="5:11" x14ac:dyDescent="0.25">
      <c r="E3817" s="107">
        <v>2019</v>
      </c>
      <c r="F3817" s="107" t="s">
        <v>197</v>
      </c>
      <c r="G3817" s="107" t="s">
        <v>198</v>
      </c>
      <c r="H3817" s="107" t="s">
        <v>544</v>
      </c>
      <c r="I3817" s="107" t="s">
        <v>17</v>
      </c>
      <c r="J3817" s="107" t="s">
        <v>1</v>
      </c>
      <c r="K3817" s="108">
        <v>1223.6279999999999</v>
      </c>
    </row>
    <row r="3818" spans="5:11" x14ac:dyDescent="0.25">
      <c r="E3818" s="109">
        <v>2019</v>
      </c>
      <c r="F3818" s="109" t="s">
        <v>197</v>
      </c>
      <c r="G3818" s="109" t="s">
        <v>198</v>
      </c>
      <c r="H3818" s="109" t="s">
        <v>544</v>
      </c>
      <c r="I3818" s="109" t="s">
        <v>17</v>
      </c>
      <c r="J3818" s="109" t="s">
        <v>725</v>
      </c>
      <c r="K3818" s="110">
        <v>1481.211</v>
      </c>
    </row>
    <row r="3819" spans="5:11" x14ac:dyDescent="0.25">
      <c r="E3819" s="107">
        <v>2019</v>
      </c>
      <c r="F3819" s="107" t="s">
        <v>209</v>
      </c>
      <c r="G3819" s="107" t="s">
        <v>22</v>
      </c>
      <c r="H3819" s="107" t="s">
        <v>544</v>
      </c>
      <c r="I3819" s="107" t="s">
        <v>9</v>
      </c>
      <c r="J3819" s="107" t="s">
        <v>1</v>
      </c>
      <c r="K3819" s="108">
        <v>28.263000000000002</v>
      </c>
    </row>
    <row r="3820" spans="5:11" x14ac:dyDescent="0.25">
      <c r="E3820" s="109">
        <v>2019</v>
      </c>
      <c r="F3820" s="109" t="s">
        <v>213</v>
      </c>
      <c r="G3820" s="109" t="s">
        <v>25</v>
      </c>
      <c r="H3820" s="109" t="s">
        <v>542</v>
      </c>
      <c r="I3820" s="109" t="s">
        <v>26</v>
      </c>
      <c r="J3820" s="109" t="s">
        <v>725</v>
      </c>
      <c r="K3820" s="110">
        <v>216.19</v>
      </c>
    </row>
    <row r="3821" spans="5:11" x14ac:dyDescent="0.25">
      <c r="E3821" s="107">
        <v>2019</v>
      </c>
      <c r="F3821" s="107" t="s">
        <v>220</v>
      </c>
      <c r="G3821" s="107" t="s">
        <v>29</v>
      </c>
      <c r="H3821" s="107" t="s">
        <v>540</v>
      </c>
      <c r="I3821" s="107" t="s">
        <v>30</v>
      </c>
      <c r="J3821" s="107" t="s">
        <v>1</v>
      </c>
      <c r="K3821" s="108">
        <v>329.166</v>
      </c>
    </row>
    <row r="3822" spans="5:11" x14ac:dyDescent="0.25">
      <c r="E3822" s="109">
        <v>2019</v>
      </c>
      <c r="F3822" s="109" t="s">
        <v>211</v>
      </c>
      <c r="G3822" s="109" t="s">
        <v>23</v>
      </c>
      <c r="H3822" s="109" t="s">
        <v>540</v>
      </c>
      <c r="I3822" s="109" t="s">
        <v>24</v>
      </c>
      <c r="J3822" s="109" t="s">
        <v>1</v>
      </c>
      <c r="K3822" s="110">
        <v>16424.053000000102</v>
      </c>
    </row>
    <row r="3823" spans="5:11" x14ac:dyDescent="0.25">
      <c r="E3823" s="107">
        <v>2019</v>
      </c>
      <c r="F3823" s="107" t="s">
        <v>224</v>
      </c>
      <c r="G3823" s="107" t="s">
        <v>32</v>
      </c>
      <c r="H3823" s="107" t="s">
        <v>540</v>
      </c>
      <c r="I3823" s="107" t="s">
        <v>33</v>
      </c>
      <c r="J3823" s="107" t="s">
        <v>725</v>
      </c>
      <c r="K3823" s="108">
        <v>60.261000000000003</v>
      </c>
    </row>
    <row r="3824" spans="5:11" x14ac:dyDescent="0.25">
      <c r="E3824" s="109">
        <v>2019</v>
      </c>
      <c r="F3824" s="109" t="s">
        <v>236</v>
      </c>
      <c r="G3824" s="109" t="s">
        <v>36</v>
      </c>
      <c r="H3824" s="109" t="s">
        <v>542</v>
      </c>
      <c r="I3824" s="109" t="s">
        <v>26</v>
      </c>
      <c r="J3824" s="109" t="s">
        <v>1</v>
      </c>
      <c r="K3824" s="110">
        <v>2612.4549999999999</v>
      </c>
    </row>
    <row r="3825" spans="5:11" x14ac:dyDescent="0.25">
      <c r="E3825" s="107">
        <v>2019</v>
      </c>
      <c r="F3825" s="107" t="s">
        <v>231</v>
      </c>
      <c r="G3825" s="107" t="s">
        <v>232</v>
      </c>
      <c r="H3825" s="107" t="s">
        <v>540</v>
      </c>
      <c r="I3825" s="107" t="s">
        <v>24</v>
      </c>
      <c r="J3825" s="107" t="s">
        <v>554</v>
      </c>
      <c r="K3825" s="108">
        <v>2941.2710000000002</v>
      </c>
    </row>
    <row r="3826" spans="5:11" x14ac:dyDescent="0.25">
      <c r="E3826" s="109">
        <v>2019</v>
      </c>
      <c r="F3826" s="109" t="s">
        <v>238</v>
      </c>
      <c r="G3826" s="109" t="s">
        <v>239</v>
      </c>
      <c r="H3826" s="109" t="s">
        <v>540</v>
      </c>
      <c r="I3826" s="109" t="s">
        <v>33</v>
      </c>
      <c r="J3826" s="109" t="s">
        <v>1</v>
      </c>
      <c r="K3826" s="110">
        <v>6728.7069999999903</v>
      </c>
    </row>
    <row r="3827" spans="5:11" x14ac:dyDescent="0.25">
      <c r="E3827" s="107">
        <v>2019</v>
      </c>
      <c r="F3827" s="107" t="s">
        <v>238</v>
      </c>
      <c r="G3827" s="107" t="s">
        <v>239</v>
      </c>
      <c r="H3827" s="107" t="s">
        <v>540</v>
      </c>
      <c r="I3827" s="107" t="s">
        <v>33</v>
      </c>
      <c r="J3827" s="107" t="s">
        <v>554</v>
      </c>
      <c r="K3827" s="108">
        <v>6728.7070000000003</v>
      </c>
    </row>
    <row r="3828" spans="5:11" x14ac:dyDescent="0.25">
      <c r="E3828" s="109">
        <v>2019</v>
      </c>
      <c r="F3828" s="109" t="s">
        <v>234</v>
      </c>
      <c r="G3828" s="109" t="s">
        <v>35</v>
      </c>
      <c r="H3828" s="109" t="s">
        <v>540</v>
      </c>
      <c r="I3828" s="109" t="s">
        <v>27</v>
      </c>
      <c r="J3828" s="109" t="s">
        <v>1</v>
      </c>
      <c r="K3828" s="110">
        <v>2269.4899999999998</v>
      </c>
    </row>
    <row r="3829" spans="5:11" x14ac:dyDescent="0.25">
      <c r="E3829" s="107">
        <v>2019</v>
      </c>
      <c r="F3829" s="107" t="s">
        <v>241</v>
      </c>
      <c r="G3829" s="107" t="s">
        <v>37</v>
      </c>
      <c r="H3829" s="107" t="s">
        <v>540</v>
      </c>
      <c r="I3829" s="107" t="s">
        <v>24</v>
      </c>
      <c r="J3829" s="107" t="s">
        <v>1</v>
      </c>
      <c r="K3829" s="108">
        <v>877.49</v>
      </c>
    </row>
    <row r="3830" spans="5:11" x14ac:dyDescent="0.25">
      <c r="E3830" s="109">
        <v>2019</v>
      </c>
      <c r="F3830" s="109" t="s">
        <v>266</v>
      </c>
      <c r="G3830" s="109" t="s">
        <v>49</v>
      </c>
      <c r="H3830" s="109" t="s">
        <v>544</v>
      </c>
      <c r="I3830" s="109" t="s">
        <v>9</v>
      </c>
      <c r="J3830" s="109" t="s">
        <v>1</v>
      </c>
      <c r="K3830" s="110">
        <v>2845.4259999999999</v>
      </c>
    </row>
    <row r="3831" spans="5:11" x14ac:dyDescent="0.25">
      <c r="E3831" s="107">
        <v>2019</v>
      </c>
      <c r="F3831" s="107" t="s">
        <v>249</v>
      </c>
      <c r="G3831" s="107" t="s">
        <v>250</v>
      </c>
      <c r="H3831" s="107" t="s">
        <v>544</v>
      </c>
      <c r="I3831" s="107" t="s">
        <v>17</v>
      </c>
      <c r="J3831" s="107" t="s">
        <v>1</v>
      </c>
      <c r="K3831" s="108">
        <v>1283.135</v>
      </c>
    </row>
    <row r="3832" spans="5:11" x14ac:dyDescent="0.25">
      <c r="E3832" s="109">
        <v>2019</v>
      </c>
      <c r="F3832" s="109" t="s">
        <v>260</v>
      </c>
      <c r="G3832" s="109" t="s">
        <v>45</v>
      </c>
      <c r="H3832" s="109" t="s">
        <v>542</v>
      </c>
      <c r="I3832" s="109" t="s">
        <v>26</v>
      </c>
      <c r="J3832" s="109" t="s">
        <v>554</v>
      </c>
      <c r="K3832" s="110">
        <v>23991.521000000001</v>
      </c>
    </row>
    <row r="3833" spans="5:11" x14ac:dyDescent="0.25">
      <c r="E3833" s="107">
        <v>2019</v>
      </c>
      <c r="F3833" s="107" t="s">
        <v>260</v>
      </c>
      <c r="G3833" s="107" t="s">
        <v>45</v>
      </c>
      <c r="H3833" s="107" t="s">
        <v>542</v>
      </c>
      <c r="I3833" s="107" t="s">
        <v>26</v>
      </c>
      <c r="J3833" s="107" t="s">
        <v>725</v>
      </c>
      <c r="K3833" s="108">
        <v>10959.777</v>
      </c>
    </row>
    <row r="3834" spans="5:11" x14ac:dyDescent="0.25">
      <c r="E3834" s="109">
        <v>2019</v>
      </c>
      <c r="F3834" s="109" t="s">
        <v>256</v>
      </c>
      <c r="G3834" s="109" t="s">
        <v>43</v>
      </c>
      <c r="H3834" s="109" t="s">
        <v>540</v>
      </c>
      <c r="I3834" s="109" t="s">
        <v>27</v>
      </c>
      <c r="J3834" s="109" t="s">
        <v>1</v>
      </c>
      <c r="K3834" s="110">
        <v>3008.8110000000001</v>
      </c>
    </row>
    <row r="3835" spans="5:11" x14ac:dyDescent="0.25">
      <c r="E3835" s="107">
        <v>2019</v>
      </c>
      <c r="F3835" s="107" t="s">
        <v>256</v>
      </c>
      <c r="G3835" s="107" t="s">
        <v>43</v>
      </c>
      <c r="H3835" s="107" t="s">
        <v>540</v>
      </c>
      <c r="I3835" s="107" t="s">
        <v>27</v>
      </c>
      <c r="J3835" s="107" t="s">
        <v>1</v>
      </c>
      <c r="K3835" s="108">
        <v>4298.3779999999997</v>
      </c>
    </row>
    <row r="3836" spans="5:11" x14ac:dyDescent="0.25">
      <c r="E3836" s="109">
        <v>2019</v>
      </c>
      <c r="F3836" s="109" t="s">
        <v>264</v>
      </c>
      <c r="G3836" s="109" t="s">
        <v>48</v>
      </c>
      <c r="H3836" s="109" t="s">
        <v>542</v>
      </c>
      <c r="I3836" s="109" t="s">
        <v>16</v>
      </c>
      <c r="J3836" s="109" t="s">
        <v>1</v>
      </c>
      <c r="K3836" s="110">
        <v>1499.6389999999999</v>
      </c>
    </row>
    <row r="3837" spans="5:11" x14ac:dyDescent="0.25">
      <c r="E3837" s="107">
        <v>2019</v>
      </c>
      <c r="F3837" s="107" t="s">
        <v>264</v>
      </c>
      <c r="G3837" s="107" t="s">
        <v>48</v>
      </c>
      <c r="H3837" s="107" t="s">
        <v>542</v>
      </c>
      <c r="I3837" s="107" t="s">
        <v>16</v>
      </c>
      <c r="J3837" s="107" t="s">
        <v>554</v>
      </c>
      <c r="K3837" s="108">
        <v>1499.6389999999999</v>
      </c>
    </row>
    <row r="3838" spans="5:11" x14ac:dyDescent="0.25">
      <c r="E3838" s="109">
        <v>2019</v>
      </c>
      <c r="F3838" s="109" t="s">
        <v>268</v>
      </c>
      <c r="G3838" s="109" t="s">
        <v>50</v>
      </c>
      <c r="H3838" s="109" t="s">
        <v>544</v>
      </c>
      <c r="I3838" s="109" t="s">
        <v>9</v>
      </c>
      <c r="J3838" s="109" t="s">
        <v>1</v>
      </c>
      <c r="K3838" s="110">
        <v>377.20400000000001</v>
      </c>
    </row>
    <row r="3839" spans="5:11" x14ac:dyDescent="0.25">
      <c r="E3839" s="107">
        <v>2019</v>
      </c>
      <c r="F3839" s="107" t="s">
        <v>276</v>
      </c>
      <c r="G3839" s="107" t="s">
        <v>54</v>
      </c>
      <c r="H3839" s="107" t="s">
        <v>540</v>
      </c>
      <c r="I3839" s="107" t="s">
        <v>47</v>
      </c>
      <c r="J3839" s="107" t="s">
        <v>1</v>
      </c>
      <c r="K3839" s="108">
        <v>1227.296</v>
      </c>
    </row>
    <row r="3840" spans="5:11" x14ac:dyDescent="0.25">
      <c r="E3840" s="109">
        <v>2019</v>
      </c>
      <c r="F3840" s="109" t="s">
        <v>276</v>
      </c>
      <c r="G3840" s="109" t="s">
        <v>54</v>
      </c>
      <c r="H3840" s="109" t="s">
        <v>540</v>
      </c>
      <c r="I3840" s="109" t="s">
        <v>47</v>
      </c>
      <c r="J3840" s="109" t="s">
        <v>554</v>
      </c>
      <c r="K3840" s="110">
        <v>2393.373</v>
      </c>
    </row>
    <row r="3841" spans="5:11" x14ac:dyDescent="0.25">
      <c r="E3841" s="107">
        <v>2019</v>
      </c>
      <c r="F3841" s="107" t="s">
        <v>274</v>
      </c>
      <c r="G3841" s="107" t="s">
        <v>53</v>
      </c>
      <c r="H3841" s="107" t="s">
        <v>542</v>
      </c>
      <c r="I3841" s="107" t="s">
        <v>16</v>
      </c>
      <c r="J3841" s="107" t="s">
        <v>554</v>
      </c>
      <c r="K3841" s="108">
        <v>6320.4520000000002</v>
      </c>
    </row>
    <row r="3842" spans="5:11" x14ac:dyDescent="0.25">
      <c r="E3842" s="109">
        <v>2019</v>
      </c>
      <c r="F3842" s="109" t="s">
        <v>278</v>
      </c>
      <c r="G3842" s="109" t="s">
        <v>55</v>
      </c>
      <c r="H3842" s="109" t="s">
        <v>540</v>
      </c>
      <c r="I3842" s="109" t="s">
        <v>21</v>
      </c>
      <c r="J3842" s="109" t="s">
        <v>1</v>
      </c>
      <c r="K3842" s="110">
        <v>94.709000000000003</v>
      </c>
    </row>
    <row r="3843" spans="5:11" x14ac:dyDescent="0.25">
      <c r="E3843" s="107">
        <v>2019</v>
      </c>
      <c r="F3843" s="107" t="s">
        <v>293</v>
      </c>
      <c r="G3843" s="107" t="s">
        <v>58</v>
      </c>
      <c r="H3843" s="107" t="s">
        <v>544</v>
      </c>
      <c r="I3843" s="107" t="s">
        <v>9</v>
      </c>
      <c r="J3843" s="107" t="s">
        <v>725</v>
      </c>
      <c r="K3843" s="108">
        <v>7371.1350000000002</v>
      </c>
    </row>
    <row r="3844" spans="5:11" x14ac:dyDescent="0.25">
      <c r="E3844" s="109">
        <v>2019</v>
      </c>
      <c r="F3844" s="109" t="s">
        <v>295</v>
      </c>
      <c r="G3844" s="109" t="s">
        <v>59</v>
      </c>
      <c r="H3844" s="109" t="s">
        <v>540</v>
      </c>
      <c r="I3844" s="109" t="s">
        <v>60</v>
      </c>
      <c r="J3844" s="109" t="s">
        <v>554</v>
      </c>
      <c r="K3844" s="110">
        <v>661.37800000000004</v>
      </c>
    </row>
    <row r="3845" spans="5:11" x14ac:dyDescent="0.25">
      <c r="E3845" s="107">
        <v>2019</v>
      </c>
      <c r="F3845" s="107" t="s">
        <v>302</v>
      </c>
      <c r="G3845" s="107" t="s">
        <v>62</v>
      </c>
      <c r="H3845" s="107" t="s">
        <v>540</v>
      </c>
      <c r="I3845" s="107" t="s">
        <v>60</v>
      </c>
      <c r="J3845" s="107" t="s">
        <v>1</v>
      </c>
      <c r="K3845" s="108">
        <v>992.41600000000005</v>
      </c>
    </row>
    <row r="3846" spans="5:11" x14ac:dyDescent="0.25">
      <c r="E3846" s="109">
        <v>2020</v>
      </c>
      <c r="F3846" s="109" t="s">
        <v>280</v>
      </c>
      <c r="G3846" s="109" t="s">
        <v>281</v>
      </c>
      <c r="H3846" s="109" t="s">
        <v>540</v>
      </c>
      <c r="I3846" s="109" t="s">
        <v>33</v>
      </c>
      <c r="J3846" s="109" t="s">
        <v>1</v>
      </c>
      <c r="K3846" s="110">
        <v>644.62599999999998</v>
      </c>
    </row>
    <row r="3847" spans="5:11" x14ac:dyDescent="0.25">
      <c r="E3847" s="107">
        <v>2020</v>
      </c>
      <c r="F3847" s="107" t="s">
        <v>280</v>
      </c>
      <c r="G3847" s="107" t="s">
        <v>281</v>
      </c>
      <c r="H3847" s="107" t="s">
        <v>540</v>
      </c>
      <c r="I3847" s="107" t="s">
        <v>33</v>
      </c>
      <c r="J3847" s="107" t="s">
        <v>725</v>
      </c>
      <c r="K3847" s="108">
        <v>66.960999999999999</v>
      </c>
    </row>
    <row r="3848" spans="5:11" x14ac:dyDescent="0.25">
      <c r="E3848" s="109">
        <v>2020</v>
      </c>
      <c r="F3848" s="109" t="s">
        <v>192</v>
      </c>
      <c r="G3848" s="109" t="s">
        <v>14</v>
      </c>
      <c r="H3848" s="109" t="s">
        <v>540</v>
      </c>
      <c r="I3848" s="109" t="s">
        <v>925</v>
      </c>
      <c r="J3848" s="109" t="s">
        <v>725</v>
      </c>
      <c r="K3848" s="110">
        <v>117.985</v>
      </c>
    </row>
    <row r="3849" spans="5:11" x14ac:dyDescent="0.25">
      <c r="E3849" s="107">
        <v>2020</v>
      </c>
      <c r="F3849" s="107" t="s">
        <v>207</v>
      </c>
      <c r="G3849" s="107" t="s">
        <v>20</v>
      </c>
      <c r="H3849" s="107" t="s">
        <v>540</v>
      </c>
      <c r="I3849" s="107" t="s">
        <v>21</v>
      </c>
      <c r="J3849" s="107" t="s">
        <v>554</v>
      </c>
      <c r="K3849" s="108">
        <v>13733.047</v>
      </c>
    </row>
    <row r="3850" spans="5:11" x14ac:dyDescent="0.25">
      <c r="E3850" s="109">
        <v>2020</v>
      </c>
      <c r="F3850" s="109" t="s">
        <v>218</v>
      </c>
      <c r="G3850" s="109" t="s">
        <v>28</v>
      </c>
      <c r="H3850" s="109" t="s">
        <v>544</v>
      </c>
      <c r="I3850" s="109" t="s">
        <v>9</v>
      </c>
      <c r="J3850" s="109" t="s">
        <v>1</v>
      </c>
      <c r="K3850" s="110">
        <v>4266.3329999999996</v>
      </c>
    </row>
    <row r="3851" spans="5:11" x14ac:dyDescent="0.25">
      <c r="E3851" s="107">
        <v>2020</v>
      </c>
      <c r="F3851" s="107" t="s">
        <v>220</v>
      </c>
      <c r="G3851" s="107" t="s">
        <v>29</v>
      </c>
      <c r="H3851" s="107" t="s">
        <v>540</v>
      </c>
      <c r="I3851" s="107" t="s">
        <v>30</v>
      </c>
      <c r="J3851" s="107" t="s">
        <v>1</v>
      </c>
      <c r="K3851" s="108">
        <v>229.39500000000001</v>
      </c>
    </row>
    <row r="3852" spans="5:11" x14ac:dyDescent="0.25">
      <c r="E3852" s="109">
        <v>2020</v>
      </c>
      <c r="F3852" s="109" t="s">
        <v>226</v>
      </c>
      <c r="G3852" s="109" t="s">
        <v>34</v>
      </c>
      <c r="H3852" s="109" t="s">
        <v>540</v>
      </c>
      <c r="I3852" s="109" t="s">
        <v>925</v>
      </c>
      <c r="J3852" s="109" t="s">
        <v>725</v>
      </c>
      <c r="K3852" s="110">
        <v>294.88799999999998</v>
      </c>
    </row>
    <row r="3853" spans="5:11" x14ac:dyDescent="0.25">
      <c r="E3853" s="107">
        <v>2020</v>
      </c>
      <c r="F3853" s="107" t="s">
        <v>236</v>
      </c>
      <c r="G3853" s="107" t="s">
        <v>36</v>
      </c>
      <c r="H3853" s="107" t="s">
        <v>542</v>
      </c>
      <c r="I3853" s="107" t="s">
        <v>26</v>
      </c>
      <c r="J3853" s="107" t="s">
        <v>554</v>
      </c>
      <c r="K3853" s="108">
        <v>2911.1019999999999</v>
      </c>
    </row>
    <row r="3854" spans="5:11" x14ac:dyDescent="0.25">
      <c r="E3854" s="109">
        <v>2020</v>
      </c>
      <c r="F3854" s="109" t="s">
        <v>272</v>
      </c>
      <c r="G3854" s="109" t="s">
        <v>52</v>
      </c>
      <c r="H3854" s="109" t="s">
        <v>540</v>
      </c>
      <c r="I3854" s="109" t="s">
        <v>30</v>
      </c>
      <c r="J3854" s="109" t="s">
        <v>1</v>
      </c>
      <c r="K3854" s="110">
        <v>192.36099999999999</v>
      </c>
    </row>
    <row r="3855" spans="5:11" x14ac:dyDescent="0.25">
      <c r="E3855" s="107">
        <v>2020</v>
      </c>
      <c r="F3855" s="107" t="s">
        <v>272</v>
      </c>
      <c r="G3855" s="107" t="s">
        <v>52</v>
      </c>
      <c r="H3855" s="107" t="s">
        <v>540</v>
      </c>
      <c r="I3855" s="107" t="s">
        <v>30</v>
      </c>
      <c r="J3855" s="107" t="s">
        <v>554</v>
      </c>
      <c r="K3855" s="108">
        <v>307.05399999999997</v>
      </c>
    </row>
    <row r="3856" spans="5:11" x14ac:dyDescent="0.25">
      <c r="E3856" s="109">
        <v>2020</v>
      </c>
      <c r="F3856" s="109" t="s">
        <v>286</v>
      </c>
      <c r="G3856" s="109" t="s">
        <v>56</v>
      </c>
      <c r="H3856" s="109" t="s">
        <v>540</v>
      </c>
      <c r="I3856" s="109" t="s">
        <v>47</v>
      </c>
      <c r="J3856" s="109" t="s">
        <v>725</v>
      </c>
      <c r="K3856" s="110">
        <v>178.06899999999999</v>
      </c>
    </row>
    <row r="3857" spans="5:11" x14ac:dyDescent="0.25">
      <c r="E3857" s="107">
        <v>2020</v>
      </c>
      <c r="F3857" s="107" t="s">
        <v>288</v>
      </c>
      <c r="G3857" s="107" t="s">
        <v>57</v>
      </c>
      <c r="H3857" s="107" t="s">
        <v>540</v>
      </c>
      <c r="I3857" s="107" t="s">
        <v>47</v>
      </c>
      <c r="J3857" s="107" t="s">
        <v>725</v>
      </c>
      <c r="K3857" s="108">
        <v>10123.087</v>
      </c>
    </row>
    <row r="3858" spans="5:11" x14ac:dyDescent="0.25">
      <c r="E3858" s="109">
        <v>2020</v>
      </c>
      <c r="F3858" s="109" t="s">
        <v>293</v>
      </c>
      <c r="G3858" s="109" t="s">
        <v>58</v>
      </c>
      <c r="H3858" s="109" t="s">
        <v>544</v>
      </c>
      <c r="I3858" s="109" t="s">
        <v>9</v>
      </c>
      <c r="J3858" s="109" t="s">
        <v>725</v>
      </c>
      <c r="K3858" s="110">
        <v>6827.11</v>
      </c>
    </row>
    <row r="3859" spans="5:11" x14ac:dyDescent="0.25">
      <c r="E3859" s="107">
        <v>2020</v>
      </c>
      <c r="F3859" s="107" t="s">
        <v>297</v>
      </c>
      <c r="G3859" s="107" t="s">
        <v>61</v>
      </c>
      <c r="H3859" s="107" t="s">
        <v>542</v>
      </c>
      <c r="I3859" s="107" t="s">
        <v>16</v>
      </c>
      <c r="J3859" s="107" t="s">
        <v>1</v>
      </c>
      <c r="K3859" s="108">
        <v>100.548</v>
      </c>
    </row>
    <row r="3860" spans="5:11" x14ac:dyDescent="0.25">
      <c r="E3860" s="109">
        <v>2020</v>
      </c>
      <c r="F3860" s="109" t="s">
        <v>302</v>
      </c>
      <c r="G3860" s="109" t="s">
        <v>62</v>
      </c>
      <c r="H3860" s="109" t="s">
        <v>540</v>
      </c>
      <c r="I3860" s="109" t="s">
        <v>60</v>
      </c>
      <c r="J3860" s="109" t="s">
        <v>1</v>
      </c>
      <c r="K3860" s="110">
        <v>752.45200000000102</v>
      </c>
    </row>
    <row r="3861" spans="5:11" x14ac:dyDescent="0.25">
      <c r="E3861" s="107">
        <v>2021</v>
      </c>
      <c r="F3861" s="107" t="s">
        <v>187</v>
      </c>
      <c r="G3861" s="107" t="s">
        <v>8</v>
      </c>
      <c r="H3861" s="107" t="s">
        <v>544</v>
      </c>
      <c r="I3861" s="107" t="s">
        <v>9</v>
      </c>
      <c r="J3861" s="107" t="s">
        <v>1</v>
      </c>
      <c r="K3861" s="108">
        <v>1702.4960000000001</v>
      </c>
    </row>
    <row r="3862" spans="5:11" x14ac:dyDescent="0.25">
      <c r="E3862" s="109">
        <v>2021</v>
      </c>
      <c r="F3862" s="109" t="s">
        <v>200</v>
      </c>
      <c r="G3862" s="109" t="s">
        <v>18</v>
      </c>
      <c r="H3862" s="109" t="s">
        <v>542</v>
      </c>
      <c r="I3862" s="109" t="s">
        <v>16</v>
      </c>
      <c r="J3862" s="109" t="s">
        <v>725</v>
      </c>
      <c r="K3862" s="110">
        <v>112.812</v>
      </c>
    </row>
    <row r="3863" spans="5:11" x14ac:dyDescent="0.25">
      <c r="E3863" s="107">
        <v>2021</v>
      </c>
      <c r="F3863" s="107" t="s">
        <v>204</v>
      </c>
      <c r="G3863" s="107" t="s">
        <v>205</v>
      </c>
      <c r="H3863" s="107" t="s">
        <v>544</v>
      </c>
      <c r="I3863" s="107" t="s">
        <v>9</v>
      </c>
      <c r="J3863" s="107" t="s">
        <v>1</v>
      </c>
      <c r="K3863" s="108">
        <v>243.274</v>
      </c>
    </row>
    <row r="3864" spans="5:11" x14ac:dyDescent="0.25">
      <c r="E3864" s="109">
        <v>2021</v>
      </c>
      <c r="F3864" s="109" t="s">
        <v>218</v>
      </c>
      <c r="G3864" s="109" t="s">
        <v>28</v>
      </c>
      <c r="H3864" s="109" t="s">
        <v>544</v>
      </c>
      <c r="I3864" s="109" t="s">
        <v>9</v>
      </c>
      <c r="J3864" s="109" t="s">
        <v>554</v>
      </c>
      <c r="K3864" s="110">
        <v>4472.942</v>
      </c>
    </row>
    <row r="3865" spans="5:11" x14ac:dyDescent="0.25">
      <c r="E3865" s="107">
        <v>2021</v>
      </c>
      <c r="F3865" s="107" t="s">
        <v>224</v>
      </c>
      <c r="G3865" s="107" t="s">
        <v>32</v>
      </c>
      <c r="H3865" s="107" t="s">
        <v>540</v>
      </c>
      <c r="I3865" s="107" t="s">
        <v>33</v>
      </c>
      <c r="J3865" s="107" t="s">
        <v>725</v>
      </c>
      <c r="K3865" s="108">
        <v>60.481000000000002</v>
      </c>
    </row>
    <row r="3866" spans="5:11" x14ac:dyDescent="0.25">
      <c r="E3866" s="109">
        <v>2021</v>
      </c>
      <c r="F3866" s="109" t="s">
        <v>231</v>
      </c>
      <c r="G3866" s="109" t="s">
        <v>232</v>
      </c>
      <c r="H3866" s="109" t="s">
        <v>540</v>
      </c>
      <c r="I3866" s="109" t="s">
        <v>24</v>
      </c>
      <c r="J3866" s="109" t="s">
        <v>554</v>
      </c>
      <c r="K3866" s="110">
        <v>3272.7020000000002</v>
      </c>
    </row>
    <row r="3867" spans="5:11" x14ac:dyDescent="0.25">
      <c r="E3867" s="107">
        <v>2021</v>
      </c>
      <c r="F3867" s="107" t="s">
        <v>228</v>
      </c>
      <c r="G3867" s="107" t="s">
        <v>229</v>
      </c>
      <c r="H3867" s="107" t="s">
        <v>540</v>
      </c>
      <c r="I3867" s="107" t="s">
        <v>33</v>
      </c>
      <c r="J3867" s="107" t="s">
        <v>1</v>
      </c>
      <c r="K3867" s="108">
        <v>35869.968000000001</v>
      </c>
    </row>
    <row r="3868" spans="5:11" x14ac:dyDescent="0.25">
      <c r="E3868" s="109">
        <v>2021</v>
      </c>
      <c r="F3868" s="109" t="s">
        <v>243</v>
      </c>
      <c r="G3868" s="109" t="s">
        <v>38</v>
      </c>
      <c r="H3868" s="109" t="s">
        <v>12</v>
      </c>
      <c r="I3868" s="109" t="s">
        <v>12</v>
      </c>
      <c r="J3868" s="109" t="s">
        <v>1</v>
      </c>
      <c r="K3868" s="110">
        <v>476.762</v>
      </c>
    </row>
    <row r="3869" spans="5:11" x14ac:dyDescent="0.25">
      <c r="E3869" s="107">
        <v>2021</v>
      </c>
      <c r="F3869" s="107" t="s">
        <v>266</v>
      </c>
      <c r="G3869" s="107" t="s">
        <v>49</v>
      </c>
      <c r="H3869" s="107" t="s">
        <v>544</v>
      </c>
      <c r="I3869" s="107" t="s">
        <v>9</v>
      </c>
      <c r="J3869" s="107" t="s">
        <v>1</v>
      </c>
      <c r="K3869" s="108">
        <v>249.828</v>
      </c>
    </row>
    <row r="3870" spans="5:11" x14ac:dyDescent="0.25">
      <c r="E3870" s="109">
        <v>2021</v>
      </c>
      <c r="F3870" s="109" t="s">
        <v>245</v>
      </c>
      <c r="G3870" s="109" t="s">
        <v>39</v>
      </c>
      <c r="H3870" s="109" t="s">
        <v>12</v>
      </c>
      <c r="I3870" s="109" t="s">
        <v>12</v>
      </c>
      <c r="J3870" s="109" t="s">
        <v>1</v>
      </c>
      <c r="K3870" s="110">
        <v>1516.5909999999999</v>
      </c>
    </row>
    <row r="3871" spans="5:11" x14ac:dyDescent="0.25">
      <c r="E3871" s="107">
        <v>2021</v>
      </c>
      <c r="F3871" s="107" t="s">
        <v>258</v>
      </c>
      <c r="G3871" s="107" t="s">
        <v>44</v>
      </c>
      <c r="H3871" s="107" t="s">
        <v>540</v>
      </c>
      <c r="I3871" s="107" t="s">
        <v>21</v>
      </c>
      <c r="J3871" s="107" t="s">
        <v>554</v>
      </c>
      <c r="K3871" s="108">
        <v>8886.3140000000094</v>
      </c>
    </row>
    <row r="3872" spans="5:11" x14ac:dyDescent="0.25">
      <c r="E3872" s="109">
        <v>2021</v>
      </c>
      <c r="F3872" s="109" t="s">
        <v>299</v>
      </c>
      <c r="G3872" s="109" t="s">
        <v>300</v>
      </c>
      <c r="H3872" s="109" t="s">
        <v>540</v>
      </c>
      <c r="I3872" s="109" t="s">
        <v>60</v>
      </c>
      <c r="J3872" s="109" t="s">
        <v>1</v>
      </c>
      <c r="K3872" s="110">
        <v>16757.125</v>
      </c>
    </row>
    <row r="3873" spans="5:11" x14ac:dyDescent="0.25">
      <c r="E3873" s="107">
        <v>2021</v>
      </c>
      <c r="F3873" s="107" t="s">
        <v>268</v>
      </c>
      <c r="G3873" s="107" t="s">
        <v>50</v>
      </c>
      <c r="H3873" s="107" t="s">
        <v>544</v>
      </c>
      <c r="I3873" s="107" t="s">
        <v>9</v>
      </c>
      <c r="J3873" s="107" t="s">
        <v>1</v>
      </c>
      <c r="K3873" s="108">
        <v>637.28599999999994</v>
      </c>
    </row>
    <row r="3874" spans="5:11" x14ac:dyDescent="0.25">
      <c r="E3874" s="109">
        <v>2021</v>
      </c>
      <c r="F3874" s="109" t="s">
        <v>272</v>
      </c>
      <c r="G3874" s="109" t="s">
        <v>52</v>
      </c>
      <c r="H3874" s="109" t="s">
        <v>540</v>
      </c>
      <c r="I3874" s="109" t="s">
        <v>30</v>
      </c>
      <c r="J3874" s="109" t="s">
        <v>725</v>
      </c>
      <c r="K3874" s="110">
        <v>183.39099999999999</v>
      </c>
    </row>
    <row r="3875" spans="5:11" x14ac:dyDescent="0.25">
      <c r="E3875" s="107">
        <v>2021</v>
      </c>
      <c r="F3875" s="107" t="s">
        <v>274</v>
      </c>
      <c r="G3875" s="107" t="s">
        <v>53</v>
      </c>
      <c r="H3875" s="107" t="s">
        <v>542</v>
      </c>
      <c r="I3875" s="107" t="s">
        <v>16</v>
      </c>
      <c r="J3875" s="107" t="s">
        <v>1</v>
      </c>
      <c r="K3875" s="108">
        <v>328.82600000000002</v>
      </c>
    </row>
    <row r="3876" spans="5:11" x14ac:dyDescent="0.25">
      <c r="E3876" s="109">
        <v>2021</v>
      </c>
      <c r="F3876" s="109" t="s">
        <v>288</v>
      </c>
      <c r="G3876" s="109" t="s">
        <v>57</v>
      </c>
      <c r="H3876" s="109" t="s">
        <v>540</v>
      </c>
      <c r="I3876" s="109" t="s">
        <v>47</v>
      </c>
      <c r="J3876" s="109" t="s">
        <v>554</v>
      </c>
      <c r="K3876" s="110">
        <v>18325.968000000001</v>
      </c>
    </row>
    <row r="3877" spans="5:11" x14ac:dyDescent="0.25">
      <c r="E3877" s="107">
        <v>2021</v>
      </c>
      <c r="F3877" s="107" t="s">
        <v>293</v>
      </c>
      <c r="G3877" s="107" t="s">
        <v>58</v>
      </c>
      <c r="H3877" s="107" t="s">
        <v>544</v>
      </c>
      <c r="I3877" s="107" t="s">
        <v>9</v>
      </c>
      <c r="J3877" s="107" t="s">
        <v>554</v>
      </c>
      <c r="K3877" s="108">
        <v>2.298</v>
      </c>
    </row>
    <row r="3878" spans="5:11" x14ac:dyDescent="0.25">
      <c r="E3878" s="109">
        <v>2021</v>
      </c>
      <c r="F3878" s="109" t="s">
        <v>295</v>
      </c>
      <c r="G3878" s="109" t="s">
        <v>59</v>
      </c>
      <c r="H3878" s="109" t="s">
        <v>540</v>
      </c>
      <c r="I3878" s="109" t="s">
        <v>60</v>
      </c>
      <c r="J3878" s="109" t="s">
        <v>1</v>
      </c>
      <c r="K3878" s="110">
        <v>754.45100000000002</v>
      </c>
    </row>
    <row r="3879" spans="5:11" x14ac:dyDescent="0.25">
      <c r="E3879" s="107">
        <v>2021</v>
      </c>
      <c r="F3879" s="107" t="s">
        <v>304</v>
      </c>
      <c r="G3879" s="107" t="s">
        <v>63</v>
      </c>
      <c r="H3879" s="107" t="s">
        <v>12</v>
      </c>
      <c r="I3879" s="107" t="s">
        <v>12</v>
      </c>
      <c r="J3879" s="107" t="s">
        <v>554</v>
      </c>
      <c r="K3879" s="108">
        <v>1754.4469999999999</v>
      </c>
    </row>
    <row r="3880" spans="5:11" x14ac:dyDescent="0.25">
      <c r="E3880" s="109">
        <v>2022</v>
      </c>
      <c r="F3880" s="109" t="s">
        <v>187</v>
      </c>
      <c r="G3880" s="109" t="s">
        <v>8</v>
      </c>
      <c r="H3880" s="109" t="s">
        <v>544</v>
      </c>
      <c r="I3880" s="109" t="s">
        <v>9</v>
      </c>
      <c r="J3880" s="109" t="s">
        <v>725</v>
      </c>
      <c r="K3880" s="110">
        <v>1773.36399999999</v>
      </c>
    </row>
    <row r="3881" spans="5:11" x14ac:dyDescent="0.25">
      <c r="E3881" s="107">
        <v>2022</v>
      </c>
      <c r="F3881" s="107" t="s">
        <v>190</v>
      </c>
      <c r="G3881" s="107" t="s">
        <v>11</v>
      </c>
      <c r="H3881" s="107" t="s">
        <v>12</v>
      </c>
      <c r="I3881" s="107" t="s">
        <v>12</v>
      </c>
      <c r="J3881" s="107" t="s">
        <v>554</v>
      </c>
      <c r="K3881" s="108">
        <v>10812.258</v>
      </c>
    </row>
    <row r="3882" spans="5:11" x14ac:dyDescent="0.25">
      <c r="E3882" s="109">
        <v>2022</v>
      </c>
      <c r="F3882" s="109" t="s">
        <v>195</v>
      </c>
      <c r="G3882" s="109" t="s">
        <v>15</v>
      </c>
      <c r="H3882" s="109" t="s">
        <v>540</v>
      </c>
      <c r="I3882" s="109" t="s">
        <v>16</v>
      </c>
      <c r="J3882" s="109" t="s">
        <v>725</v>
      </c>
      <c r="K3882" s="110">
        <v>2016.365</v>
      </c>
    </row>
    <row r="3883" spans="5:11" x14ac:dyDescent="0.25">
      <c r="E3883" s="107">
        <v>2022</v>
      </c>
      <c r="F3883" s="107" t="s">
        <v>200</v>
      </c>
      <c r="G3883" s="107" t="s">
        <v>18</v>
      </c>
      <c r="H3883" s="107" t="s">
        <v>542</v>
      </c>
      <c r="I3883" s="107" t="s">
        <v>16</v>
      </c>
      <c r="J3883" s="107" t="s">
        <v>1</v>
      </c>
      <c r="K3883" s="108">
        <v>1203.5940000000001</v>
      </c>
    </row>
    <row r="3884" spans="5:11" x14ac:dyDescent="0.25">
      <c r="E3884" s="109">
        <v>2022</v>
      </c>
      <c r="F3884" s="109" t="s">
        <v>207</v>
      </c>
      <c r="G3884" s="109" t="s">
        <v>20</v>
      </c>
      <c r="H3884" s="109" t="s">
        <v>540</v>
      </c>
      <c r="I3884" s="109" t="s">
        <v>21</v>
      </c>
      <c r="J3884" s="109" t="s">
        <v>1</v>
      </c>
      <c r="K3884" s="110">
        <v>6555.5529999999999</v>
      </c>
    </row>
    <row r="3885" spans="5:11" x14ac:dyDescent="0.25">
      <c r="E3885" s="107">
        <v>2022</v>
      </c>
      <c r="F3885" s="107" t="s">
        <v>213</v>
      </c>
      <c r="G3885" s="107" t="s">
        <v>25</v>
      </c>
      <c r="H3885" s="107" t="s">
        <v>542</v>
      </c>
      <c r="I3885" s="107" t="s">
        <v>26</v>
      </c>
      <c r="J3885" s="107" t="s">
        <v>725</v>
      </c>
      <c r="K3885" s="108">
        <v>97.281999999999996</v>
      </c>
    </row>
    <row r="3886" spans="5:11" x14ac:dyDescent="0.25">
      <c r="E3886" s="109">
        <v>2022</v>
      </c>
      <c r="F3886" s="109" t="s">
        <v>218</v>
      </c>
      <c r="G3886" s="109" t="s">
        <v>28</v>
      </c>
      <c r="H3886" s="109" t="s">
        <v>544</v>
      </c>
      <c r="I3886" s="109" t="s">
        <v>9</v>
      </c>
      <c r="J3886" s="109" t="s">
        <v>725</v>
      </c>
      <c r="K3886" s="110">
        <v>16297.825000000001</v>
      </c>
    </row>
    <row r="3887" spans="5:11" x14ac:dyDescent="0.25">
      <c r="E3887" s="107">
        <v>2022</v>
      </c>
      <c r="F3887" s="107" t="s">
        <v>220</v>
      </c>
      <c r="G3887" s="107" t="s">
        <v>29</v>
      </c>
      <c r="H3887" s="107" t="s">
        <v>540</v>
      </c>
      <c r="I3887" s="107" t="s">
        <v>30</v>
      </c>
      <c r="J3887" s="107" t="s">
        <v>1</v>
      </c>
      <c r="K3887" s="108">
        <v>339.93799999999999</v>
      </c>
    </row>
    <row r="3888" spans="5:11" x14ac:dyDescent="0.25">
      <c r="E3888" s="109">
        <v>2022</v>
      </c>
      <c r="F3888" s="109" t="s">
        <v>211</v>
      </c>
      <c r="G3888" s="109" t="s">
        <v>23</v>
      </c>
      <c r="H3888" s="109" t="s">
        <v>540</v>
      </c>
      <c r="I3888" s="109" t="s">
        <v>24</v>
      </c>
      <c r="J3888" s="109" t="s">
        <v>725</v>
      </c>
      <c r="K3888" s="110">
        <v>7203.3459999999804</v>
      </c>
    </row>
    <row r="3889" spans="5:11" x14ac:dyDescent="0.25">
      <c r="E3889" s="107">
        <v>2022</v>
      </c>
      <c r="F3889" s="107" t="s">
        <v>224</v>
      </c>
      <c r="G3889" s="107" t="s">
        <v>32</v>
      </c>
      <c r="H3889" s="107" t="s">
        <v>540</v>
      </c>
      <c r="I3889" s="107" t="s">
        <v>33</v>
      </c>
      <c r="J3889" s="107" t="s">
        <v>725</v>
      </c>
      <c r="K3889" s="108">
        <v>78.718000000000004</v>
      </c>
    </row>
    <row r="3890" spans="5:11" x14ac:dyDescent="0.25">
      <c r="E3890" s="109">
        <v>2022</v>
      </c>
      <c r="F3890" s="109" t="s">
        <v>236</v>
      </c>
      <c r="G3890" s="109" t="s">
        <v>36</v>
      </c>
      <c r="H3890" s="109" t="s">
        <v>542</v>
      </c>
      <c r="I3890" s="109" t="s">
        <v>26</v>
      </c>
      <c r="J3890" s="109" t="s">
        <v>1</v>
      </c>
      <c r="K3890" s="110">
        <v>2152.154</v>
      </c>
    </row>
    <row r="3891" spans="5:11" x14ac:dyDescent="0.25">
      <c r="E3891" s="107">
        <v>2022</v>
      </c>
      <c r="F3891" s="107" t="s">
        <v>236</v>
      </c>
      <c r="G3891" s="107" t="s">
        <v>36</v>
      </c>
      <c r="H3891" s="107" t="s">
        <v>542</v>
      </c>
      <c r="I3891" s="107" t="s">
        <v>26</v>
      </c>
      <c r="J3891" s="107" t="s">
        <v>554</v>
      </c>
      <c r="K3891" s="108">
        <v>2152.154</v>
      </c>
    </row>
    <row r="3892" spans="5:11" x14ac:dyDescent="0.25">
      <c r="E3892" s="109">
        <v>2022</v>
      </c>
      <c r="F3892" s="109" t="s">
        <v>236</v>
      </c>
      <c r="G3892" s="109" t="s">
        <v>36</v>
      </c>
      <c r="H3892" s="109" t="s">
        <v>542</v>
      </c>
      <c r="I3892" s="109" t="s">
        <v>26</v>
      </c>
      <c r="J3892" s="109" t="s">
        <v>725</v>
      </c>
      <c r="K3892" s="110">
        <v>1947.3810000000001</v>
      </c>
    </row>
    <row r="3893" spans="5:11" x14ac:dyDescent="0.25">
      <c r="E3893" s="107">
        <v>2022</v>
      </c>
      <c r="F3893" s="107" t="s">
        <v>231</v>
      </c>
      <c r="G3893" s="107" t="s">
        <v>232</v>
      </c>
      <c r="H3893" s="107" t="s">
        <v>540</v>
      </c>
      <c r="I3893" s="107" t="s">
        <v>24</v>
      </c>
      <c r="J3893" s="107" t="s">
        <v>1</v>
      </c>
      <c r="K3893" s="108">
        <v>1319.568</v>
      </c>
    </row>
    <row r="3894" spans="5:11" x14ac:dyDescent="0.25">
      <c r="E3894" s="109">
        <v>2022</v>
      </c>
      <c r="F3894" s="109" t="s">
        <v>234</v>
      </c>
      <c r="G3894" s="109" t="s">
        <v>35</v>
      </c>
      <c r="H3894" s="109" t="s">
        <v>540</v>
      </c>
      <c r="I3894" s="109" t="s">
        <v>27</v>
      </c>
      <c r="J3894" s="109" t="s">
        <v>1</v>
      </c>
      <c r="K3894" s="110">
        <v>2458.1410000000001</v>
      </c>
    </row>
    <row r="3895" spans="5:11" x14ac:dyDescent="0.25">
      <c r="E3895" s="107">
        <v>2022</v>
      </c>
      <c r="F3895" s="107" t="s">
        <v>228</v>
      </c>
      <c r="G3895" s="107" t="s">
        <v>229</v>
      </c>
      <c r="H3895" s="107" t="s">
        <v>540</v>
      </c>
      <c r="I3895" s="107" t="s">
        <v>33</v>
      </c>
      <c r="J3895" s="107" t="s">
        <v>1</v>
      </c>
      <c r="K3895" s="108">
        <v>35312.424999999901</v>
      </c>
    </row>
    <row r="3896" spans="5:11" x14ac:dyDescent="0.25">
      <c r="E3896" s="109">
        <v>2022</v>
      </c>
      <c r="F3896" s="109" t="s">
        <v>228</v>
      </c>
      <c r="G3896" s="109" t="s">
        <v>229</v>
      </c>
      <c r="H3896" s="109" t="s">
        <v>540</v>
      </c>
      <c r="I3896" s="109" t="s">
        <v>33</v>
      </c>
      <c r="J3896" s="109" t="s">
        <v>554</v>
      </c>
      <c r="K3896" s="110">
        <v>35312.425000000003</v>
      </c>
    </row>
    <row r="3897" spans="5:11" x14ac:dyDescent="0.25">
      <c r="E3897" s="107">
        <v>2022</v>
      </c>
      <c r="F3897" s="107" t="s">
        <v>243</v>
      </c>
      <c r="G3897" s="107" t="s">
        <v>38</v>
      </c>
      <c r="H3897" s="107" t="s">
        <v>12</v>
      </c>
      <c r="I3897" s="107" t="s">
        <v>12</v>
      </c>
      <c r="J3897" s="107" t="s">
        <v>1</v>
      </c>
      <c r="K3897" s="108">
        <v>16.219000000000001</v>
      </c>
    </row>
    <row r="3898" spans="5:11" x14ac:dyDescent="0.25">
      <c r="E3898" s="109">
        <v>2022</v>
      </c>
      <c r="F3898" s="109" t="s">
        <v>266</v>
      </c>
      <c r="G3898" s="109" t="s">
        <v>49</v>
      </c>
      <c r="H3898" s="109" t="s">
        <v>544</v>
      </c>
      <c r="I3898" s="109" t="s">
        <v>9</v>
      </c>
      <c r="J3898" s="109" t="s">
        <v>1</v>
      </c>
      <c r="K3898" s="110">
        <v>2004.47</v>
      </c>
    </row>
    <row r="3899" spans="5:11" x14ac:dyDescent="0.25">
      <c r="E3899" s="107">
        <v>2022</v>
      </c>
      <c r="F3899" s="107" t="s">
        <v>254</v>
      </c>
      <c r="G3899" s="107" t="s">
        <v>42</v>
      </c>
      <c r="H3899" s="107" t="s">
        <v>12</v>
      </c>
      <c r="I3899" s="107" t="s">
        <v>12</v>
      </c>
      <c r="J3899" s="107" t="s">
        <v>725</v>
      </c>
      <c r="K3899" s="108">
        <v>131.31800000000001</v>
      </c>
    </row>
    <row r="3900" spans="5:11" x14ac:dyDescent="0.25">
      <c r="E3900" s="109">
        <v>2022</v>
      </c>
      <c r="F3900" s="109" t="s">
        <v>247</v>
      </c>
      <c r="G3900" s="109" t="s">
        <v>40</v>
      </c>
      <c r="H3900" s="109" t="s">
        <v>540</v>
      </c>
      <c r="I3900" s="109" t="s">
        <v>27</v>
      </c>
      <c r="J3900" s="109" t="s">
        <v>1</v>
      </c>
      <c r="K3900" s="110">
        <v>8282.42399999999</v>
      </c>
    </row>
    <row r="3901" spans="5:11" x14ac:dyDescent="0.25">
      <c r="E3901" s="107">
        <v>2022</v>
      </c>
      <c r="F3901" s="107" t="s">
        <v>252</v>
      </c>
      <c r="G3901" s="107" t="s">
        <v>41</v>
      </c>
      <c r="H3901" s="107" t="s">
        <v>540</v>
      </c>
      <c r="I3901" s="107" t="s">
        <v>21</v>
      </c>
      <c r="J3901" s="107" t="s">
        <v>554</v>
      </c>
      <c r="K3901" s="108">
        <v>45383.267000000596</v>
      </c>
    </row>
    <row r="3902" spans="5:11" x14ac:dyDescent="0.25">
      <c r="E3902" s="109">
        <v>2022</v>
      </c>
      <c r="F3902" s="109" t="s">
        <v>260</v>
      </c>
      <c r="G3902" s="109" t="s">
        <v>45</v>
      </c>
      <c r="H3902" s="109" t="s">
        <v>542</v>
      </c>
      <c r="I3902" s="109" t="s">
        <v>26</v>
      </c>
      <c r="J3902" s="109" t="s">
        <v>1</v>
      </c>
      <c r="K3902" s="110">
        <v>11201.795</v>
      </c>
    </row>
    <row r="3903" spans="5:11" x14ac:dyDescent="0.25">
      <c r="E3903" s="107">
        <v>2022</v>
      </c>
      <c r="F3903" s="107" t="s">
        <v>299</v>
      </c>
      <c r="G3903" s="107" t="s">
        <v>300</v>
      </c>
      <c r="H3903" s="107" t="s">
        <v>540</v>
      </c>
      <c r="I3903" s="107" t="s">
        <v>60</v>
      </c>
      <c r="J3903" s="107" t="s">
        <v>725</v>
      </c>
      <c r="K3903" s="108">
        <v>15381.476000000001</v>
      </c>
    </row>
    <row r="3904" spans="5:11" x14ac:dyDescent="0.25">
      <c r="E3904" s="109">
        <v>2022</v>
      </c>
      <c r="F3904" s="109" t="s">
        <v>256</v>
      </c>
      <c r="G3904" s="109" t="s">
        <v>43</v>
      </c>
      <c r="H3904" s="109" t="s">
        <v>540</v>
      </c>
      <c r="I3904" s="109" t="s">
        <v>27</v>
      </c>
      <c r="J3904" s="109" t="s">
        <v>1</v>
      </c>
      <c r="K3904" s="110">
        <v>2912.096</v>
      </c>
    </row>
    <row r="3905" spans="5:11" x14ac:dyDescent="0.25">
      <c r="E3905" s="107">
        <v>2022</v>
      </c>
      <c r="F3905" s="107" t="s">
        <v>270</v>
      </c>
      <c r="G3905" s="107" t="s">
        <v>51</v>
      </c>
      <c r="H3905" s="107" t="s">
        <v>540</v>
      </c>
      <c r="I3905" s="107" t="s">
        <v>30</v>
      </c>
      <c r="J3905" s="107" t="s">
        <v>1</v>
      </c>
      <c r="K3905" s="108">
        <v>1422.02</v>
      </c>
    </row>
    <row r="3906" spans="5:11" x14ac:dyDescent="0.25">
      <c r="E3906" s="109">
        <v>2022</v>
      </c>
      <c r="F3906" s="109" t="s">
        <v>274</v>
      </c>
      <c r="G3906" s="109" t="s">
        <v>53</v>
      </c>
      <c r="H3906" s="109" t="s">
        <v>542</v>
      </c>
      <c r="I3906" s="109" t="s">
        <v>16</v>
      </c>
      <c r="J3906" s="109" t="s">
        <v>1</v>
      </c>
      <c r="K3906" s="110">
        <v>5688.5919999999996</v>
      </c>
    </row>
    <row r="3907" spans="5:11" x14ac:dyDescent="0.25">
      <c r="E3907" s="107">
        <v>2022</v>
      </c>
      <c r="F3907" s="107" t="s">
        <v>274</v>
      </c>
      <c r="G3907" s="107" t="s">
        <v>53</v>
      </c>
      <c r="H3907" s="107" t="s">
        <v>542</v>
      </c>
      <c r="I3907" s="107" t="s">
        <v>16</v>
      </c>
      <c r="J3907" s="107" t="s">
        <v>554</v>
      </c>
      <c r="K3907" s="108">
        <v>5688.5919999999996</v>
      </c>
    </row>
    <row r="3908" spans="5:11" x14ac:dyDescent="0.25">
      <c r="E3908" s="109">
        <v>2022</v>
      </c>
      <c r="F3908" s="109" t="s">
        <v>274</v>
      </c>
      <c r="G3908" s="109" t="s">
        <v>53</v>
      </c>
      <c r="H3908" s="109" t="s">
        <v>542</v>
      </c>
      <c r="I3908" s="109" t="s">
        <v>16</v>
      </c>
      <c r="J3908" s="109" t="s">
        <v>725</v>
      </c>
      <c r="K3908" s="110">
        <v>291.25799999999998</v>
      </c>
    </row>
    <row r="3909" spans="5:11" x14ac:dyDescent="0.25">
      <c r="E3909" s="107">
        <v>2022</v>
      </c>
      <c r="F3909" s="107" t="s">
        <v>297</v>
      </c>
      <c r="G3909" s="107" t="s">
        <v>61</v>
      </c>
      <c r="H3909" s="107" t="s">
        <v>542</v>
      </c>
      <c r="I3909" s="107" t="s">
        <v>16</v>
      </c>
      <c r="J3909" s="107" t="s">
        <v>1</v>
      </c>
      <c r="K3909" s="108">
        <v>40.518999999999998</v>
      </c>
    </row>
    <row r="3910" spans="5:11" x14ac:dyDescent="0.25">
      <c r="E3910" s="109">
        <v>2022</v>
      </c>
      <c r="F3910" s="109" t="s">
        <v>297</v>
      </c>
      <c r="G3910" s="109" t="s">
        <v>61</v>
      </c>
      <c r="H3910" s="109" t="s">
        <v>542</v>
      </c>
      <c r="I3910" s="109" t="s">
        <v>16</v>
      </c>
      <c r="J3910" s="109" t="s">
        <v>1</v>
      </c>
      <c r="K3910" s="110">
        <v>286.529</v>
      </c>
    </row>
    <row r="3911" spans="5:11" x14ac:dyDescent="0.25">
      <c r="E3911" s="107">
        <v>2023</v>
      </c>
      <c r="F3911" s="107" t="s">
        <v>280</v>
      </c>
      <c r="G3911" s="107" t="s">
        <v>281</v>
      </c>
      <c r="H3911" s="107" t="s">
        <v>540</v>
      </c>
      <c r="I3911" s="107" t="s">
        <v>33</v>
      </c>
      <c r="J3911" s="107" t="s">
        <v>725</v>
      </c>
      <c r="K3911" s="108">
        <v>47.429000000000002</v>
      </c>
    </row>
    <row r="3912" spans="5:11" x14ac:dyDescent="0.25">
      <c r="E3912" s="109">
        <v>2023</v>
      </c>
      <c r="F3912" s="109" t="s">
        <v>187</v>
      </c>
      <c r="G3912" s="109" t="s">
        <v>8</v>
      </c>
      <c r="H3912" s="109" t="s">
        <v>544</v>
      </c>
      <c r="I3912" s="109" t="s">
        <v>9</v>
      </c>
      <c r="J3912" s="109" t="s">
        <v>1</v>
      </c>
      <c r="K3912" s="110">
        <v>1731.154</v>
      </c>
    </row>
    <row r="3913" spans="5:11" x14ac:dyDescent="0.25">
      <c r="E3913" s="107">
        <v>2023</v>
      </c>
      <c r="F3913" s="107" t="s">
        <v>192</v>
      </c>
      <c r="G3913" s="107" t="s">
        <v>14</v>
      </c>
      <c r="H3913" s="107" t="s">
        <v>540</v>
      </c>
      <c r="I3913" s="107" t="s">
        <v>925</v>
      </c>
      <c r="J3913" s="107" t="s">
        <v>1</v>
      </c>
      <c r="K3913" s="108">
        <v>113.006</v>
      </c>
    </row>
    <row r="3914" spans="5:11" x14ac:dyDescent="0.25">
      <c r="E3914" s="109">
        <v>2023</v>
      </c>
      <c r="F3914" s="109" t="s">
        <v>195</v>
      </c>
      <c r="G3914" s="109" t="s">
        <v>15</v>
      </c>
      <c r="H3914" s="109" t="s">
        <v>540</v>
      </c>
      <c r="I3914" s="109" t="s">
        <v>16</v>
      </c>
      <c r="J3914" s="109" t="s">
        <v>725</v>
      </c>
      <c r="K3914" s="110">
        <v>1794.7190000000001</v>
      </c>
    </row>
    <row r="3915" spans="5:11" x14ac:dyDescent="0.25">
      <c r="E3915" s="107">
        <v>2023</v>
      </c>
      <c r="F3915" s="107" t="s">
        <v>200</v>
      </c>
      <c r="G3915" s="107" t="s">
        <v>18</v>
      </c>
      <c r="H3915" s="107" t="s">
        <v>542</v>
      </c>
      <c r="I3915" s="107" t="s">
        <v>16</v>
      </c>
      <c r="J3915" s="107" t="s">
        <v>725</v>
      </c>
      <c r="K3915" s="108">
        <v>76.126000000000005</v>
      </c>
    </row>
    <row r="3916" spans="5:11" x14ac:dyDescent="0.25">
      <c r="E3916" s="109">
        <v>2023</v>
      </c>
      <c r="F3916" s="109" t="s">
        <v>204</v>
      </c>
      <c r="G3916" s="109" t="s">
        <v>205</v>
      </c>
      <c r="H3916" s="109" t="s">
        <v>544</v>
      </c>
      <c r="I3916" s="109" t="s">
        <v>9</v>
      </c>
      <c r="J3916" s="109" t="s">
        <v>1</v>
      </c>
      <c r="K3916" s="110">
        <v>144.22800000000001</v>
      </c>
    </row>
    <row r="3917" spans="5:11" x14ac:dyDescent="0.25">
      <c r="E3917" s="107">
        <v>2023</v>
      </c>
      <c r="F3917" s="107" t="s">
        <v>204</v>
      </c>
      <c r="G3917" s="107" t="s">
        <v>205</v>
      </c>
      <c r="H3917" s="107" t="s">
        <v>544</v>
      </c>
      <c r="I3917" s="107" t="s">
        <v>9</v>
      </c>
      <c r="J3917" s="107" t="s">
        <v>725</v>
      </c>
      <c r="K3917" s="108">
        <v>144.22800000000001</v>
      </c>
    </row>
    <row r="3918" spans="5:11" x14ac:dyDescent="0.25">
      <c r="E3918" s="109">
        <v>2023</v>
      </c>
      <c r="F3918" s="109" t="s">
        <v>197</v>
      </c>
      <c r="G3918" s="109" t="s">
        <v>198</v>
      </c>
      <c r="H3918" s="109" t="s">
        <v>544</v>
      </c>
      <c r="I3918" s="109" t="s">
        <v>17</v>
      </c>
      <c r="J3918" s="109" t="s">
        <v>1</v>
      </c>
      <c r="K3918" s="110">
        <v>2062.0219999999999</v>
      </c>
    </row>
    <row r="3919" spans="5:11" x14ac:dyDescent="0.25">
      <c r="E3919" s="107">
        <v>2023</v>
      </c>
      <c r="F3919" s="107" t="s">
        <v>211</v>
      </c>
      <c r="G3919" s="107" t="s">
        <v>23</v>
      </c>
      <c r="H3919" s="107" t="s">
        <v>540</v>
      </c>
      <c r="I3919" s="107" t="s">
        <v>24</v>
      </c>
      <c r="J3919" s="107" t="s">
        <v>1</v>
      </c>
      <c r="K3919" s="108">
        <v>7136.6030000000001</v>
      </c>
    </row>
    <row r="3920" spans="5:11" x14ac:dyDescent="0.25">
      <c r="E3920" s="109">
        <v>2023</v>
      </c>
      <c r="F3920" s="109" t="s">
        <v>224</v>
      </c>
      <c r="G3920" s="109" t="s">
        <v>32</v>
      </c>
      <c r="H3920" s="109" t="s">
        <v>540</v>
      </c>
      <c r="I3920" s="109" t="s">
        <v>33</v>
      </c>
      <c r="J3920" s="109" t="s">
        <v>1</v>
      </c>
      <c r="K3920" s="110">
        <v>48.613999999999997</v>
      </c>
    </row>
    <row r="3921" spans="5:11" x14ac:dyDescent="0.25">
      <c r="E3921" s="107">
        <v>2023</v>
      </c>
      <c r="F3921" s="107" t="s">
        <v>224</v>
      </c>
      <c r="G3921" s="107" t="s">
        <v>32</v>
      </c>
      <c r="H3921" s="107" t="s">
        <v>540</v>
      </c>
      <c r="I3921" s="107" t="s">
        <v>33</v>
      </c>
      <c r="J3921" s="107" t="s">
        <v>1</v>
      </c>
      <c r="K3921" s="108">
        <v>851.76</v>
      </c>
    </row>
    <row r="3922" spans="5:11" x14ac:dyDescent="0.25">
      <c r="E3922" s="109">
        <v>2023</v>
      </c>
      <c r="F3922" s="109" t="s">
        <v>224</v>
      </c>
      <c r="G3922" s="109" t="s">
        <v>32</v>
      </c>
      <c r="H3922" s="109" t="s">
        <v>540</v>
      </c>
      <c r="I3922" s="109" t="s">
        <v>33</v>
      </c>
      <c r="J3922" s="109" t="s">
        <v>554</v>
      </c>
      <c r="K3922" s="110">
        <v>851.76</v>
      </c>
    </row>
    <row r="3923" spans="5:11" x14ac:dyDescent="0.25">
      <c r="E3923" s="107">
        <v>2023</v>
      </c>
      <c r="F3923" s="107" t="s">
        <v>266</v>
      </c>
      <c r="G3923" s="107" t="s">
        <v>49</v>
      </c>
      <c r="H3923" s="107" t="s">
        <v>544</v>
      </c>
      <c r="I3923" s="107" t="s">
        <v>9</v>
      </c>
      <c r="J3923" s="107" t="s">
        <v>1</v>
      </c>
      <c r="K3923" s="108">
        <v>1522.9079999999999</v>
      </c>
    </row>
    <row r="3924" spans="5:11" x14ac:dyDescent="0.25">
      <c r="E3924" s="109">
        <v>2023</v>
      </c>
      <c r="F3924" s="109" t="s">
        <v>254</v>
      </c>
      <c r="G3924" s="109" t="s">
        <v>42</v>
      </c>
      <c r="H3924" s="109" t="s">
        <v>12</v>
      </c>
      <c r="I3924" s="109" t="s">
        <v>12</v>
      </c>
      <c r="J3924" s="109" t="s">
        <v>1</v>
      </c>
      <c r="K3924" s="110">
        <v>83.105000000000004</v>
      </c>
    </row>
    <row r="3925" spans="5:11" x14ac:dyDescent="0.25">
      <c r="E3925" s="107">
        <v>2015</v>
      </c>
      <c r="F3925" s="107" t="s">
        <v>286</v>
      </c>
      <c r="G3925" s="107" t="s">
        <v>56</v>
      </c>
      <c r="H3925" s="107" t="s">
        <v>540</v>
      </c>
      <c r="I3925" s="107" t="s">
        <v>47</v>
      </c>
      <c r="J3925" s="107" t="s">
        <v>554</v>
      </c>
      <c r="K3925" s="108">
        <v>1671.0650000000001</v>
      </c>
    </row>
    <row r="3926" spans="5:11" x14ac:dyDescent="0.25">
      <c r="E3926" s="109">
        <v>2015</v>
      </c>
      <c r="F3926" s="109" t="s">
        <v>288</v>
      </c>
      <c r="G3926" s="109" t="s">
        <v>57</v>
      </c>
      <c r="H3926" s="109" t="s">
        <v>540</v>
      </c>
      <c r="I3926" s="109" t="s">
        <v>47</v>
      </c>
      <c r="J3926" s="109" t="s">
        <v>725</v>
      </c>
      <c r="K3926" s="110">
        <v>14683.1050000002</v>
      </c>
    </row>
    <row r="3927" spans="5:11" x14ac:dyDescent="0.25">
      <c r="E3927" s="107">
        <v>2015</v>
      </c>
      <c r="F3927" s="107" t="s">
        <v>293</v>
      </c>
      <c r="G3927" s="107" t="s">
        <v>58</v>
      </c>
      <c r="H3927" s="107" t="s">
        <v>544</v>
      </c>
      <c r="I3927" s="107" t="s">
        <v>9</v>
      </c>
      <c r="J3927" s="107" t="s">
        <v>1</v>
      </c>
      <c r="K3927" s="108">
        <v>6113.5219999999999</v>
      </c>
    </row>
    <row r="3928" spans="5:11" x14ac:dyDescent="0.25">
      <c r="E3928" s="109">
        <v>2015</v>
      </c>
      <c r="F3928" s="109" t="s">
        <v>302</v>
      </c>
      <c r="G3928" s="109" t="s">
        <v>62</v>
      </c>
      <c r="H3928" s="109" t="s">
        <v>540</v>
      </c>
      <c r="I3928" s="109" t="s">
        <v>60</v>
      </c>
      <c r="J3928" s="109" t="s">
        <v>1</v>
      </c>
      <c r="K3928" s="110">
        <v>1203.088</v>
      </c>
    </row>
    <row r="3929" spans="5:11" x14ac:dyDescent="0.25">
      <c r="E3929" s="107">
        <v>2015</v>
      </c>
      <c r="F3929" s="107" t="s">
        <v>302</v>
      </c>
      <c r="G3929" s="107" t="s">
        <v>62</v>
      </c>
      <c r="H3929" s="107" t="s">
        <v>540</v>
      </c>
      <c r="I3929" s="107" t="s">
        <v>60</v>
      </c>
      <c r="J3929" s="107" t="s">
        <v>725</v>
      </c>
      <c r="K3929" s="108">
        <v>1203.088</v>
      </c>
    </row>
    <row r="3930" spans="5:11" x14ac:dyDescent="0.25">
      <c r="E3930" s="109">
        <v>2016</v>
      </c>
      <c r="F3930" s="109" t="s">
        <v>280</v>
      </c>
      <c r="G3930" s="109" t="s">
        <v>281</v>
      </c>
      <c r="H3930" s="109" t="s">
        <v>540</v>
      </c>
      <c r="I3930" s="109" t="s">
        <v>33</v>
      </c>
      <c r="J3930" s="109" t="s">
        <v>1</v>
      </c>
      <c r="K3930" s="110">
        <v>1170.4929999999999</v>
      </c>
    </row>
    <row r="3931" spans="5:11" x14ac:dyDescent="0.25">
      <c r="E3931" s="107">
        <v>2016</v>
      </c>
      <c r="F3931" s="107" t="s">
        <v>280</v>
      </c>
      <c r="G3931" s="107" t="s">
        <v>281</v>
      </c>
      <c r="H3931" s="107" t="s">
        <v>540</v>
      </c>
      <c r="I3931" s="107" t="s">
        <v>33</v>
      </c>
      <c r="J3931" s="107" t="s">
        <v>554</v>
      </c>
      <c r="K3931" s="108">
        <v>1170.4929999999999</v>
      </c>
    </row>
    <row r="3932" spans="5:11" x14ac:dyDescent="0.25">
      <c r="E3932" s="109">
        <v>2016</v>
      </c>
      <c r="F3932" s="109" t="s">
        <v>190</v>
      </c>
      <c r="G3932" s="109" t="s">
        <v>11</v>
      </c>
      <c r="H3932" s="109" t="s">
        <v>12</v>
      </c>
      <c r="I3932" s="109" t="s">
        <v>12</v>
      </c>
      <c r="J3932" s="109" t="s">
        <v>1</v>
      </c>
      <c r="K3932" s="110">
        <v>6727.2240000000002</v>
      </c>
    </row>
    <row r="3933" spans="5:11" x14ac:dyDescent="0.25">
      <c r="E3933" s="107">
        <v>2016</v>
      </c>
      <c r="F3933" s="107" t="s">
        <v>192</v>
      </c>
      <c r="G3933" s="107" t="s">
        <v>14</v>
      </c>
      <c r="H3933" s="107" t="s">
        <v>540</v>
      </c>
      <c r="I3933" s="107" t="s">
        <v>925</v>
      </c>
      <c r="J3933" s="107" t="s">
        <v>1</v>
      </c>
      <c r="K3933" s="108">
        <v>195.791</v>
      </c>
    </row>
    <row r="3934" spans="5:11" x14ac:dyDescent="0.25">
      <c r="E3934" s="109">
        <v>2016</v>
      </c>
      <c r="F3934" s="109" t="s">
        <v>197</v>
      </c>
      <c r="G3934" s="109" t="s">
        <v>198</v>
      </c>
      <c r="H3934" s="109" t="s">
        <v>544</v>
      </c>
      <c r="I3934" s="109" t="s">
        <v>17</v>
      </c>
      <c r="J3934" s="109" t="s">
        <v>1</v>
      </c>
      <c r="K3934" s="110">
        <v>1450.4559999999999</v>
      </c>
    </row>
    <row r="3935" spans="5:11" x14ac:dyDescent="0.25">
      <c r="E3935" s="107">
        <v>2016</v>
      </c>
      <c r="F3935" s="107" t="s">
        <v>211</v>
      </c>
      <c r="G3935" s="107" t="s">
        <v>23</v>
      </c>
      <c r="H3935" s="107" t="s">
        <v>540</v>
      </c>
      <c r="I3935" s="107" t="s">
        <v>24</v>
      </c>
      <c r="J3935" s="107" t="s">
        <v>1</v>
      </c>
      <c r="K3935" s="108">
        <v>16990.817000001301</v>
      </c>
    </row>
    <row r="3936" spans="5:11" x14ac:dyDescent="0.25">
      <c r="E3936" s="109">
        <v>2016</v>
      </c>
      <c r="F3936" s="109" t="s">
        <v>211</v>
      </c>
      <c r="G3936" s="109" t="s">
        <v>23</v>
      </c>
      <c r="H3936" s="109" t="s">
        <v>540</v>
      </c>
      <c r="I3936" s="109" t="s">
        <v>24</v>
      </c>
      <c r="J3936" s="109" t="s">
        <v>725</v>
      </c>
      <c r="K3936" s="110">
        <v>11211.68</v>
      </c>
    </row>
    <row r="3937" spans="5:11" x14ac:dyDescent="0.25">
      <c r="E3937" s="107">
        <v>2016</v>
      </c>
      <c r="F3937" s="107" t="s">
        <v>234</v>
      </c>
      <c r="G3937" s="107" t="s">
        <v>35</v>
      </c>
      <c r="H3937" s="107" t="s">
        <v>540</v>
      </c>
      <c r="I3937" s="107" t="s">
        <v>27</v>
      </c>
      <c r="J3937" s="107" t="s">
        <v>1</v>
      </c>
      <c r="K3937" s="108">
        <v>2288.9969999999998</v>
      </c>
    </row>
    <row r="3938" spans="5:11" x14ac:dyDescent="0.25">
      <c r="E3938" s="109">
        <v>2016</v>
      </c>
      <c r="F3938" s="109" t="s">
        <v>234</v>
      </c>
      <c r="G3938" s="109" t="s">
        <v>35</v>
      </c>
      <c r="H3938" s="109" t="s">
        <v>540</v>
      </c>
      <c r="I3938" s="109" t="s">
        <v>27</v>
      </c>
      <c r="J3938" s="109" t="s">
        <v>1</v>
      </c>
      <c r="K3938" s="110">
        <v>2300.6590000000001</v>
      </c>
    </row>
    <row r="3939" spans="5:11" x14ac:dyDescent="0.25">
      <c r="E3939" s="107">
        <v>2016</v>
      </c>
      <c r="F3939" s="107" t="s">
        <v>245</v>
      </c>
      <c r="G3939" s="107" t="s">
        <v>39</v>
      </c>
      <c r="H3939" s="107" t="s">
        <v>12</v>
      </c>
      <c r="I3939" s="107" t="s">
        <v>12</v>
      </c>
      <c r="J3939" s="107" t="s">
        <v>1</v>
      </c>
      <c r="K3939" s="108">
        <v>1471.537</v>
      </c>
    </row>
    <row r="3940" spans="5:11" x14ac:dyDescent="0.25">
      <c r="E3940" s="109">
        <v>2016</v>
      </c>
      <c r="F3940" s="109" t="s">
        <v>247</v>
      </c>
      <c r="G3940" s="109" t="s">
        <v>40</v>
      </c>
      <c r="H3940" s="109" t="s">
        <v>540</v>
      </c>
      <c r="I3940" s="109" t="s">
        <v>27</v>
      </c>
      <c r="J3940" s="109" t="s">
        <v>554</v>
      </c>
      <c r="K3940" s="110">
        <v>23792.571000000298</v>
      </c>
    </row>
    <row r="3941" spans="5:11" x14ac:dyDescent="0.25">
      <c r="E3941" s="107">
        <v>2016</v>
      </c>
      <c r="F3941" s="107" t="s">
        <v>252</v>
      </c>
      <c r="G3941" s="107" t="s">
        <v>41</v>
      </c>
      <c r="H3941" s="107" t="s">
        <v>540</v>
      </c>
      <c r="I3941" s="107" t="s">
        <v>21</v>
      </c>
      <c r="J3941" s="107" t="s">
        <v>1</v>
      </c>
      <c r="K3941" s="108">
        <v>43152.779000000002</v>
      </c>
    </row>
    <row r="3942" spans="5:11" x14ac:dyDescent="0.25">
      <c r="E3942" s="109">
        <v>2016</v>
      </c>
      <c r="F3942" s="109" t="s">
        <v>249</v>
      </c>
      <c r="G3942" s="109" t="s">
        <v>250</v>
      </c>
      <c r="H3942" s="109" t="s">
        <v>544</v>
      </c>
      <c r="I3942" s="109" t="s">
        <v>17</v>
      </c>
      <c r="J3942" s="109" t="s">
        <v>1</v>
      </c>
      <c r="K3942" s="110">
        <v>1190.1679999999999</v>
      </c>
    </row>
    <row r="3943" spans="5:11" x14ac:dyDescent="0.25">
      <c r="E3943" s="107">
        <v>2016</v>
      </c>
      <c r="F3943" s="107" t="s">
        <v>260</v>
      </c>
      <c r="G3943" s="107" t="s">
        <v>45</v>
      </c>
      <c r="H3943" s="107" t="s">
        <v>542</v>
      </c>
      <c r="I3943" s="107" t="s">
        <v>26</v>
      </c>
      <c r="J3943" s="107" t="s">
        <v>1</v>
      </c>
      <c r="K3943" s="108">
        <v>23388.715</v>
      </c>
    </row>
    <row r="3944" spans="5:11" x14ac:dyDescent="0.25">
      <c r="E3944" s="109">
        <v>2016</v>
      </c>
      <c r="F3944" s="109" t="s">
        <v>256</v>
      </c>
      <c r="G3944" s="109" t="s">
        <v>43</v>
      </c>
      <c r="H3944" s="109" t="s">
        <v>540</v>
      </c>
      <c r="I3944" s="109" t="s">
        <v>27</v>
      </c>
      <c r="J3944" s="109" t="s">
        <v>1</v>
      </c>
      <c r="K3944" s="110">
        <v>3610.125</v>
      </c>
    </row>
    <row r="3945" spans="5:11" x14ac:dyDescent="0.25">
      <c r="E3945" s="107">
        <v>2016</v>
      </c>
      <c r="F3945" s="107" t="s">
        <v>256</v>
      </c>
      <c r="G3945" s="107" t="s">
        <v>43</v>
      </c>
      <c r="H3945" s="107" t="s">
        <v>540</v>
      </c>
      <c r="I3945" s="107" t="s">
        <v>27</v>
      </c>
      <c r="J3945" s="107" t="s">
        <v>554</v>
      </c>
      <c r="K3945" s="108">
        <v>2523.7600000000002</v>
      </c>
    </row>
    <row r="3946" spans="5:11" x14ac:dyDescent="0.25">
      <c r="E3946" s="109">
        <v>2016</v>
      </c>
      <c r="F3946" s="109" t="s">
        <v>262</v>
      </c>
      <c r="G3946" s="109" t="s">
        <v>46</v>
      </c>
      <c r="H3946" s="109" t="s">
        <v>540</v>
      </c>
      <c r="I3946" s="109" t="s">
        <v>47</v>
      </c>
      <c r="J3946" s="109" t="s">
        <v>554</v>
      </c>
      <c r="K3946" s="110">
        <v>414.19400000000002</v>
      </c>
    </row>
    <row r="3947" spans="5:11" x14ac:dyDescent="0.25">
      <c r="E3947" s="107">
        <v>2016</v>
      </c>
      <c r="F3947" s="107" t="s">
        <v>270</v>
      </c>
      <c r="G3947" s="107" t="s">
        <v>51</v>
      </c>
      <c r="H3947" s="107" t="s">
        <v>540</v>
      </c>
      <c r="I3947" s="107" t="s">
        <v>30</v>
      </c>
      <c r="J3947" s="107" t="s">
        <v>1</v>
      </c>
      <c r="K3947" s="108">
        <v>1772.925</v>
      </c>
    </row>
    <row r="3948" spans="5:11" x14ac:dyDescent="0.25">
      <c r="E3948" s="109">
        <v>2016</v>
      </c>
      <c r="F3948" s="109" t="s">
        <v>274</v>
      </c>
      <c r="G3948" s="109" t="s">
        <v>53</v>
      </c>
      <c r="H3948" s="109" t="s">
        <v>542</v>
      </c>
      <c r="I3948" s="109" t="s">
        <v>16</v>
      </c>
      <c r="J3948" s="109" t="s">
        <v>1</v>
      </c>
      <c r="K3948" s="110">
        <v>337.92500000000001</v>
      </c>
    </row>
    <row r="3949" spans="5:11" x14ac:dyDescent="0.25">
      <c r="E3949" s="107">
        <v>2016</v>
      </c>
      <c r="F3949" s="107" t="s">
        <v>286</v>
      </c>
      <c r="G3949" s="107" t="s">
        <v>56</v>
      </c>
      <c r="H3949" s="107" t="s">
        <v>540</v>
      </c>
      <c r="I3949" s="107" t="s">
        <v>47</v>
      </c>
      <c r="J3949" s="107" t="s">
        <v>725</v>
      </c>
      <c r="K3949" s="108">
        <v>211.32599999999999</v>
      </c>
    </row>
    <row r="3950" spans="5:11" x14ac:dyDescent="0.25">
      <c r="E3950" s="109">
        <v>2017</v>
      </c>
      <c r="F3950" s="109" t="s">
        <v>200</v>
      </c>
      <c r="G3950" s="109" t="s">
        <v>18</v>
      </c>
      <c r="H3950" s="109" t="s">
        <v>542</v>
      </c>
      <c r="I3950" s="109" t="s">
        <v>16</v>
      </c>
      <c r="J3950" s="109" t="s">
        <v>554</v>
      </c>
      <c r="K3950" s="110">
        <v>1481.317</v>
      </c>
    </row>
    <row r="3951" spans="5:11" x14ac:dyDescent="0.25">
      <c r="E3951" s="107">
        <v>2017</v>
      </c>
      <c r="F3951" s="107" t="s">
        <v>224</v>
      </c>
      <c r="G3951" s="107" t="s">
        <v>32</v>
      </c>
      <c r="H3951" s="107" t="s">
        <v>540</v>
      </c>
      <c r="I3951" s="107" t="s">
        <v>33</v>
      </c>
      <c r="J3951" s="107" t="s">
        <v>1</v>
      </c>
      <c r="K3951" s="108">
        <v>1303.7760000000001</v>
      </c>
    </row>
    <row r="3952" spans="5:11" x14ac:dyDescent="0.25">
      <c r="E3952" s="109">
        <v>2017</v>
      </c>
      <c r="F3952" s="109" t="s">
        <v>222</v>
      </c>
      <c r="G3952" s="109" t="s">
        <v>31</v>
      </c>
      <c r="H3952" s="109" t="s">
        <v>544</v>
      </c>
      <c r="I3952" s="109" t="s">
        <v>17</v>
      </c>
      <c r="J3952" s="109" t="s">
        <v>725</v>
      </c>
      <c r="K3952" s="110">
        <v>6138.0730000000003</v>
      </c>
    </row>
    <row r="3953" spans="5:11" x14ac:dyDescent="0.25">
      <c r="E3953" s="107">
        <v>2017</v>
      </c>
      <c r="F3953" s="107" t="s">
        <v>226</v>
      </c>
      <c r="G3953" s="107" t="s">
        <v>34</v>
      </c>
      <c r="H3953" s="107" t="s">
        <v>540</v>
      </c>
      <c r="I3953" s="107" t="s">
        <v>925</v>
      </c>
      <c r="J3953" s="107" t="s">
        <v>554</v>
      </c>
      <c r="K3953" s="108">
        <v>865.88099999999997</v>
      </c>
    </row>
    <row r="3954" spans="5:11" x14ac:dyDescent="0.25">
      <c r="E3954" s="109">
        <v>2017</v>
      </c>
      <c r="F3954" s="109" t="s">
        <v>236</v>
      </c>
      <c r="G3954" s="109" t="s">
        <v>36</v>
      </c>
      <c r="H3954" s="109" t="s">
        <v>542</v>
      </c>
      <c r="I3954" s="109" t="s">
        <v>26</v>
      </c>
      <c r="J3954" s="109" t="s">
        <v>1</v>
      </c>
      <c r="K3954" s="110">
        <v>2587.6750000000002</v>
      </c>
    </row>
    <row r="3955" spans="5:11" x14ac:dyDescent="0.25">
      <c r="E3955" s="107">
        <v>2017</v>
      </c>
      <c r="F3955" s="107" t="s">
        <v>231</v>
      </c>
      <c r="G3955" s="107" t="s">
        <v>232</v>
      </c>
      <c r="H3955" s="107" t="s">
        <v>540</v>
      </c>
      <c r="I3955" s="107" t="s">
        <v>24</v>
      </c>
      <c r="J3955" s="107" t="s">
        <v>1</v>
      </c>
      <c r="K3955" s="108">
        <v>3056.2330000000002</v>
      </c>
    </row>
    <row r="3956" spans="5:11" x14ac:dyDescent="0.25">
      <c r="E3956" s="109">
        <v>2017</v>
      </c>
      <c r="F3956" s="109" t="s">
        <v>228</v>
      </c>
      <c r="G3956" s="109" t="s">
        <v>229</v>
      </c>
      <c r="H3956" s="109" t="s">
        <v>540</v>
      </c>
      <c r="I3956" s="109" t="s">
        <v>33</v>
      </c>
      <c r="J3956" s="109" t="s">
        <v>725</v>
      </c>
      <c r="K3956" s="110">
        <v>16434.485000000001</v>
      </c>
    </row>
    <row r="3957" spans="5:11" x14ac:dyDescent="0.25">
      <c r="E3957" s="107">
        <v>2017</v>
      </c>
      <c r="F3957" s="107" t="s">
        <v>266</v>
      </c>
      <c r="G3957" s="107" t="s">
        <v>49</v>
      </c>
      <c r="H3957" s="107" t="s">
        <v>544</v>
      </c>
      <c r="I3957" s="107" t="s">
        <v>9</v>
      </c>
      <c r="J3957" s="107" t="s">
        <v>1</v>
      </c>
      <c r="K3957" s="108">
        <v>209.50899999999999</v>
      </c>
    </row>
    <row r="3958" spans="5:11" x14ac:dyDescent="0.25">
      <c r="E3958" s="109">
        <v>2017</v>
      </c>
      <c r="F3958" s="109" t="s">
        <v>266</v>
      </c>
      <c r="G3958" s="109" t="s">
        <v>49</v>
      </c>
      <c r="H3958" s="109" t="s">
        <v>544</v>
      </c>
      <c r="I3958" s="109" t="s">
        <v>9</v>
      </c>
      <c r="J3958" s="109" t="s">
        <v>1</v>
      </c>
      <c r="K3958" s="110">
        <v>4642.5609999999997</v>
      </c>
    </row>
    <row r="3959" spans="5:11" x14ac:dyDescent="0.25">
      <c r="E3959" s="107">
        <v>2017</v>
      </c>
      <c r="F3959" s="107" t="s">
        <v>249</v>
      </c>
      <c r="G3959" s="107" t="s">
        <v>250</v>
      </c>
      <c r="H3959" s="107" t="s">
        <v>544</v>
      </c>
      <c r="I3959" s="107" t="s">
        <v>17</v>
      </c>
      <c r="J3959" s="107" t="s">
        <v>554</v>
      </c>
      <c r="K3959" s="108">
        <v>1154.5709999999999</v>
      </c>
    </row>
    <row r="3960" spans="5:11" x14ac:dyDescent="0.25">
      <c r="E3960" s="109">
        <v>2017</v>
      </c>
      <c r="F3960" s="109" t="s">
        <v>258</v>
      </c>
      <c r="G3960" s="109" t="s">
        <v>44</v>
      </c>
      <c r="H3960" s="109" t="s">
        <v>540</v>
      </c>
      <c r="I3960" s="109" t="s">
        <v>21</v>
      </c>
      <c r="J3960" s="109" t="s">
        <v>554</v>
      </c>
      <c r="K3960" s="110">
        <v>7854.491</v>
      </c>
    </row>
    <row r="3961" spans="5:11" x14ac:dyDescent="0.25">
      <c r="E3961" s="107">
        <v>2017</v>
      </c>
      <c r="F3961" s="107" t="s">
        <v>256</v>
      </c>
      <c r="G3961" s="107" t="s">
        <v>43</v>
      </c>
      <c r="H3961" s="107" t="s">
        <v>540</v>
      </c>
      <c r="I3961" s="107" t="s">
        <v>27</v>
      </c>
      <c r="J3961" s="107" t="s">
        <v>725</v>
      </c>
      <c r="K3961" s="108">
        <v>4020.3580000000002</v>
      </c>
    </row>
    <row r="3962" spans="5:11" x14ac:dyDescent="0.25">
      <c r="E3962" s="109">
        <v>2017</v>
      </c>
      <c r="F3962" s="109" t="s">
        <v>268</v>
      </c>
      <c r="G3962" s="109" t="s">
        <v>50</v>
      </c>
      <c r="H3962" s="109" t="s">
        <v>544</v>
      </c>
      <c r="I3962" s="109" t="s">
        <v>9</v>
      </c>
      <c r="J3962" s="109" t="s">
        <v>1</v>
      </c>
      <c r="K3962" s="110">
        <v>841.57</v>
      </c>
    </row>
    <row r="3963" spans="5:11" x14ac:dyDescent="0.25">
      <c r="E3963" s="107">
        <v>2017</v>
      </c>
      <c r="F3963" s="107" t="s">
        <v>288</v>
      </c>
      <c r="G3963" s="107" t="s">
        <v>57</v>
      </c>
      <c r="H3963" s="107" t="s">
        <v>540</v>
      </c>
      <c r="I3963" s="107" t="s">
        <v>47</v>
      </c>
      <c r="J3963" s="107" t="s">
        <v>554</v>
      </c>
      <c r="K3963" s="108">
        <v>21500.342000000099</v>
      </c>
    </row>
    <row r="3964" spans="5:11" x14ac:dyDescent="0.25">
      <c r="E3964" s="109">
        <v>2017</v>
      </c>
      <c r="F3964" s="109" t="s">
        <v>293</v>
      </c>
      <c r="G3964" s="109" t="s">
        <v>58</v>
      </c>
      <c r="H3964" s="109" t="s">
        <v>544</v>
      </c>
      <c r="I3964" s="109" t="s">
        <v>9</v>
      </c>
      <c r="J3964" s="109" t="s">
        <v>1</v>
      </c>
      <c r="K3964" s="110">
        <v>0.2</v>
      </c>
    </row>
    <row r="3965" spans="5:11" x14ac:dyDescent="0.25">
      <c r="E3965" s="107">
        <v>2017</v>
      </c>
      <c r="F3965" s="107" t="s">
        <v>297</v>
      </c>
      <c r="G3965" s="107" t="s">
        <v>61</v>
      </c>
      <c r="H3965" s="107" t="s">
        <v>542</v>
      </c>
      <c r="I3965" s="107" t="s">
        <v>16</v>
      </c>
      <c r="J3965" s="107" t="s">
        <v>554</v>
      </c>
      <c r="K3965" s="108">
        <v>342.25799999999998</v>
      </c>
    </row>
    <row r="3966" spans="5:11" x14ac:dyDescent="0.25">
      <c r="E3966" s="109">
        <v>2018</v>
      </c>
      <c r="F3966" s="109" t="s">
        <v>283</v>
      </c>
      <c r="G3966" s="109" t="s">
        <v>284</v>
      </c>
      <c r="H3966" s="109" t="s">
        <v>540</v>
      </c>
      <c r="I3966" s="109" t="s">
        <v>33</v>
      </c>
      <c r="J3966" s="109" t="s">
        <v>554</v>
      </c>
      <c r="K3966" s="110">
        <v>9879.4619999999995</v>
      </c>
    </row>
    <row r="3967" spans="5:11" x14ac:dyDescent="0.25">
      <c r="E3967" s="107">
        <v>2018</v>
      </c>
      <c r="F3967" s="107" t="s">
        <v>192</v>
      </c>
      <c r="G3967" s="107" t="s">
        <v>14</v>
      </c>
      <c r="H3967" s="107" t="s">
        <v>540</v>
      </c>
      <c r="I3967" s="107" t="s">
        <v>925</v>
      </c>
      <c r="J3967" s="107" t="s">
        <v>1</v>
      </c>
      <c r="K3967" s="108">
        <v>627.57299999999998</v>
      </c>
    </row>
    <row r="3968" spans="5:11" x14ac:dyDescent="0.25">
      <c r="E3968" s="109">
        <v>2018</v>
      </c>
      <c r="F3968" s="109" t="s">
        <v>192</v>
      </c>
      <c r="G3968" s="109" t="s">
        <v>14</v>
      </c>
      <c r="H3968" s="109" t="s">
        <v>540</v>
      </c>
      <c r="I3968" s="109" t="s">
        <v>925</v>
      </c>
      <c r="J3968" s="109" t="s">
        <v>554</v>
      </c>
      <c r="K3968" s="110">
        <v>627.57299999999998</v>
      </c>
    </row>
    <row r="3969" spans="5:11" x14ac:dyDescent="0.25">
      <c r="E3969" s="107">
        <v>2018</v>
      </c>
      <c r="F3969" s="107" t="s">
        <v>213</v>
      </c>
      <c r="G3969" s="107" t="s">
        <v>25</v>
      </c>
      <c r="H3969" s="107" t="s">
        <v>542</v>
      </c>
      <c r="I3969" s="107" t="s">
        <v>26</v>
      </c>
      <c r="J3969" s="107" t="s">
        <v>725</v>
      </c>
      <c r="K3969" s="108">
        <v>191.81399999999999</v>
      </c>
    </row>
    <row r="3970" spans="5:11" x14ac:dyDescent="0.25">
      <c r="E3970" s="109">
        <v>2018</v>
      </c>
      <c r="F3970" s="109" t="s">
        <v>218</v>
      </c>
      <c r="G3970" s="109" t="s">
        <v>28</v>
      </c>
      <c r="H3970" s="109" t="s">
        <v>544</v>
      </c>
      <c r="I3970" s="109" t="s">
        <v>9</v>
      </c>
      <c r="J3970" s="109" t="s">
        <v>1</v>
      </c>
      <c r="K3970" s="110">
        <v>4621.2520000000104</v>
      </c>
    </row>
    <row r="3971" spans="5:11" x14ac:dyDescent="0.25">
      <c r="E3971" s="107">
        <v>2018</v>
      </c>
      <c r="F3971" s="107" t="s">
        <v>218</v>
      </c>
      <c r="G3971" s="107" t="s">
        <v>28</v>
      </c>
      <c r="H3971" s="107" t="s">
        <v>544</v>
      </c>
      <c r="I3971" s="107" t="s">
        <v>9</v>
      </c>
      <c r="J3971" s="107" t="s">
        <v>1</v>
      </c>
      <c r="K3971" s="108">
        <v>21966.115000000002</v>
      </c>
    </row>
    <row r="3972" spans="5:11" x14ac:dyDescent="0.25">
      <c r="E3972" s="109">
        <v>2018</v>
      </c>
      <c r="F3972" s="109" t="s">
        <v>222</v>
      </c>
      <c r="G3972" s="109" t="s">
        <v>31</v>
      </c>
      <c r="H3972" s="109" t="s">
        <v>544</v>
      </c>
      <c r="I3972" s="109" t="s">
        <v>17</v>
      </c>
      <c r="J3972" s="109" t="s">
        <v>1</v>
      </c>
      <c r="K3972" s="110">
        <v>5942.5770000000002</v>
      </c>
    </row>
    <row r="3973" spans="5:11" x14ac:dyDescent="0.25">
      <c r="E3973" s="107">
        <v>2018</v>
      </c>
      <c r="F3973" s="107" t="s">
        <v>236</v>
      </c>
      <c r="G3973" s="107" t="s">
        <v>36</v>
      </c>
      <c r="H3973" s="107" t="s">
        <v>542</v>
      </c>
      <c r="I3973" s="107" t="s">
        <v>26</v>
      </c>
      <c r="J3973" s="107" t="s">
        <v>1</v>
      </c>
      <c r="K3973" s="108">
        <v>2556.0880000000002</v>
      </c>
    </row>
    <row r="3974" spans="5:11" x14ac:dyDescent="0.25">
      <c r="E3974" s="109">
        <v>2018</v>
      </c>
      <c r="F3974" s="109" t="s">
        <v>236</v>
      </c>
      <c r="G3974" s="109" t="s">
        <v>36</v>
      </c>
      <c r="H3974" s="109" t="s">
        <v>542</v>
      </c>
      <c r="I3974" s="109" t="s">
        <v>26</v>
      </c>
      <c r="J3974" s="109" t="s">
        <v>1</v>
      </c>
      <c r="K3974" s="110">
        <v>2665.8629999999998</v>
      </c>
    </row>
    <row r="3975" spans="5:11" x14ac:dyDescent="0.25">
      <c r="E3975" s="107">
        <v>2018</v>
      </c>
      <c r="F3975" s="107" t="s">
        <v>231</v>
      </c>
      <c r="G3975" s="107" t="s">
        <v>232</v>
      </c>
      <c r="H3975" s="107" t="s">
        <v>540</v>
      </c>
      <c r="I3975" s="107" t="s">
        <v>24</v>
      </c>
      <c r="J3975" s="107" t="s">
        <v>1</v>
      </c>
      <c r="K3975" s="108">
        <v>2833.9720000000002</v>
      </c>
    </row>
    <row r="3976" spans="5:11" x14ac:dyDescent="0.25">
      <c r="E3976" s="109">
        <v>2018</v>
      </c>
      <c r="F3976" s="109" t="s">
        <v>238</v>
      </c>
      <c r="G3976" s="109" t="s">
        <v>239</v>
      </c>
      <c r="H3976" s="109" t="s">
        <v>540</v>
      </c>
      <c r="I3976" s="109" t="s">
        <v>33</v>
      </c>
      <c r="J3976" s="109" t="s">
        <v>1</v>
      </c>
      <c r="K3976" s="110">
        <v>2620.5070000000001</v>
      </c>
    </row>
    <row r="3977" spans="5:11" x14ac:dyDescent="0.25">
      <c r="E3977" s="107">
        <v>2018</v>
      </c>
      <c r="F3977" s="107" t="s">
        <v>228</v>
      </c>
      <c r="G3977" s="107" t="s">
        <v>229</v>
      </c>
      <c r="H3977" s="107" t="s">
        <v>540</v>
      </c>
      <c r="I3977" s="107" t="s">
        <v>33</v>
      </c>
      <c r="J3977" s="107" t="s">
        <v>725</v>
      </c>
      <c r="K3977" s="108">
        <v>13951.0999999999</v>
      </c>
    </row>
    <row r="3978" spans="5:11" x14ac:dyDescent="0.25">
      <c r="E3978" s="109">
        <v>2018</v>
      </c>
      <c r="F3978" s="109" t="s">
        <v>252</v>
      </c>
      <c r="G3978" s="109" t="s">
        <v>41</v>
      </c>
      <c r="H3978" s="109" t="s">
        <v>540</v>
      </c>
      <c r="I3978" s="109" t="s">
        <v>21</v>
      </c>
      <c r="J3978" s="109" t="s">
        <v>1</v>
      </c>
      <c r="K3978" s="110">
        <v>8425.4089999999705</v>
      </c>
    </row>
    <row r="3979" spans="5:11" x14ac:dyDescent="0.25">
      <c r="E3979" s="107">
        <v>2018</v>
      </c>
      <c r="F3979" s="107" t="s">
        <v>260</v>
      </c>
      <c r="G3979" s="107" t="s">
        <v>45</v>
      </c>
      <c r="H3979" s="107" t="s">
        <v>542</v>
      </c>
      <c r="I3979" s="107" t="s">
        <v>26</v>
      </c>
      <c r="J3979" s="107" t="s">
        <v>725</v>
      </c>
      <c r="K3979" s="108">
        <v>11707.852000000001</v>
      </c>
    </row>
    <row r="3980" spans="5:11" x14ac:dyDescent="0.25">
      <c r="E3980" s="109">
        <v>2018</v>
      </c>
      <c r="F3980" s="109" t="s">
        <v>299</v>
      </c>
      <c r="G3980" s="109" t="s">
        <v>300</v>
      </c>
      <c r="H3980" s="109" t="s">
        <v>540</v>
      </c>
      <c r="I3980" s="109" t="s">
        <v>60</v>
      </c>
      <c r="J3980" s="109" t="s">
        <v>725</v>
      </c>
      <c r="K3980" s="110">
        <v>16802.074000000001</v>
      </c>
    </row>
    <row r="3981" spans="5:11" x14ac:dyDescent="0.25">
      <c r="E3981" s="107">
        <v>2018</v>
      </c>
      <c r="F3981" s="107" t="s">
        <v>264</v>
      </c>
      <c r="G3981" s="107" t="s">
        <v>48</v>
      </c>
      <c r="H3981" s="107" t="s">
        <v>542</v>
      </c>
      <c r="I3981" s="107" t="s">
        <v>16</v>
      </c>
      <c r="J3981" s="107" t="s">
        <v>725</v>
      </c>
      <c r="K3981" s="108">
        <v>1029.9159999999999</v>
      </c>
    </row>
    <row r="3982" spans="5:11" x14ac:dyDescent="0.25">
      <c r="E3982" s="109">
        <v>2018</v>
      </c>
      <c r="F3982" s="109" t="s">
        <v>276</v>
      </c>
      <c r="G3982" s="109" t="s">
        <v>54</v>
      </c>
      <c r="H3982" s="109" t="s">
        <v>540</v>
      </c>
      <c r="I3982" s="109" t="s">
        <v>47</v>
      </c>
      <c r="J3982" s="109" t="s">
        <v>1</v>
      </c>
      <c r="K3982" s="110">
        <v>1181.788</v>
      </c>
    </row>
    <row r="3983" spans="5:11" x14ac:dyDescent="0.25">
      <c r="E3983" s="107">
        <v>2018</v>
      </c>
      <c r="F3983" s="107" t="s">
        <v>272</v>
      </c>
      <c r="G3983" s="107" t="s">
        <v>52</v>
      </c>
      <c r="H3983" s="107" t="s">
        <v>540</v>
      </c>
      <c r="I3983" s="107" t="s">
        <v>30</v>
      </c>
      <c r="J3983" s="107" t="s">
        <v>1</v>
      </c>
      <c r="K3983" s="108">
        <v>287.13600000000002</v>
      </c>
    </row>
    <row r="3984" spans="5:11" x14ac:dyDescent="0.25">
      <c r="E3984" s="109">
        <v>2018</v>
      </c>
      <c r="F3984" s="109" t="s">
        <v>272</v>
      </c>
      <c r="G3984" s="109" t="s">
        <v>52</v>
      </c>
      <c r="H3984" s="109" t="s">
        <v>540</v>
      </c>
      <c r="I3984" s="109" t="s">
        <v>30</v>
      </c>
      <c r="J3984" s="109" t="s">
        <v>725</v>
      </c>
      <c r="K3984" s="110">
        <v>287.13600000000002</v>
      </c>
    </row>
    <row r="3985" spans="5:11" x14ac:dyDescent="0.25">
      <c r="E3985" s="107">
        <v>2018</v>
      </c>
      <c r="F3985" s="107" t="s">
        <v>274</v>
      </c>
      <c r="G3985" s="107" t="s">
        <v>53</v>
      </c>
      <c r="H3985" s="107" t="s">
        <v>542</v>
      </c>
      <c r="I3985" s="107" t="s">
        <v>16</v>
      </c>
      <c r="J3985" s="107" t="s">
        <v>1</v>
      </c>
      <c r="K3985" s="108">
        <v>6412.3919999999998</v>
      </c>
    </row>
    <row r="3986" spans="5:11" x14ac:dyDescent="0.25">
      <c r="E3986" s="109">
        <v>2018</v>
      </c>
      <c r="F3986" s="109" t="s">
        <v>286</v>
      </c>
      <c r="G3986" s="109" t="s">
        <v>56</v>
      </c>
      <c r="H3986" s="109" t="s">
        <v>540</v>
      </c>
      <c r="I3986" s="109" t="s">
        <v>47</v>
      </c>
      <c r="J3986" s="109" t="s">
        <v>1</v>
      </c>
      <c r="K3986" s="110">
        <v>1956.9549999999999</v>
      </c>
    </row>
    <row r="3987" spans="5:11" x14ac:dyDescent="0.25">
      <c r="E3987" s="107">
        <v>2018</v>
      </c>
      <c r="F3987" s="107" t="s">
        <v>286</v>
      </c>
      <c r="G3987" s="107" t="s">
        <v>56</v>
      </c>
      <c r="H3987" s="107" t="s">
        <v>540</v>
      </c>
      <c r="I3987" s="107" t="s">
        <v>47</v>
      </c>
      <c r="J3987" s="107" t="s">
        <v>554</v>
      </c>
      <c r="K3987" s="108">
        <v>1956.9549999999999</v>
      </c>
    </row>
    <row r="3988" spans="5:11" x14ac:dyDescent="0.25">
      <c r="E3988" s="109">
        <v>2018</v>
      </c>
      <c r="F3988" s="109" t="s">
        <v>288</v>
      </c>
      <c r="G3988" s="109" t="s">
        <v>57</v>
      </c>
      <c r="H3988" s="109" t="s">
        <v>540</v>
      </c>
      <c r="I3988" s="109" t="s">
        <v>47</v>
      </c>
      <c r="J3988" s="109" t="s">
        <v>1</v>
      </c>
      <c r="K3988" s="110">
        <v>22136.737999999899</v>
      </c>
    </row>
    <row r="3989" spans="5:11" x14ac:dyDescent="0.25">
      <c r="E3989" s="107">
        <v>2018</v>
      </c>
      <c r="F3989" s="107" t="s">
        <v>293</v>
      </c>
      <c r="G3989" s="107" t="s">
        <v>58</v>
      </c>
      <c r="H3989" s="107" t="s">
        <v>544</v>
      </c>
      <c r="I3989" s="107" t="s">
        <v>9</v>
      </c>
      <c r="J3989" s="107" t="s">
        <v>1</v>
      </c>
      <c r="K3989" s="108">
        <v>5328.9309999999996</v>
      </c>
    </row>
    <row r="3990" spans="5:11" x14ac:dyDescent="0.25">
      <c r="E3990" s="109">
        <v>2018</v>
      </c>
      <c r="F3990" s="109" t="s">
        <v>293</v>
      </c>
      <c r="G3990" s="109" t="s">
        <v>58</v>
      </c>
      <c r="H3990" s="109" t="s">
        <v>544</v>
      </c>
      <c r="I3990" s="109" t="s">
        <v>9</v>
      </c>
      <c r="J3990" s="109" t="s">
        <v>725</v>
      </c>
      <c r="K3990" s="110">
        <v>5328.9309999999996</v>
      </c>
    </row>
    <row r="3991" spans="5:11" x14ac:dyDescent="0.25">
      <c r="E3991" s="107">
        <v>2018</v>
      </c>
      <c r="F3991" s="107" t="s">
        <v>302</v>
      </c>
      <c r="G3991" s="107" t="s">
        <v>62</v>
      </c>
      <c r="H3991" s="107" t="s">
        <v>540</v>
      </c>
      <c r="I3991" s="107" t="s">
        <v>60</v>
      </c>
      <c r="J3991" s="107" t="s">
        <v>554</v>
      </c>
      <c r="K3991" s="108">
        <v>3218.8560000000002</v>
      </c>
    </row>
    <row r="3992" spans="5:11" x14ac:dyDescent="0.25">
      <c r="E3992" s="109">
        <v>2019</v>
      </c>
      <c r="F3992" s="109" t="s">
        <v>280</v>
      </c>
      <c r="G3992" s="109" t="s">
        <v>281</v>
      </c>
      <c r="H3992" s="109" t="s">
        <v>540</v>
      </c>
      <c r="I3992" s="109" t="s">
        <v>33</v>
      </c>
      <c r="J3992" s="109" t="s">
        <v>554</v>
      </c>
      <c r="K3992" s="110">
        <v>997.90499999999895</v>
      </c>
    </row>
    <row r="3993" spans="5:11" x14ac:dyDescent="0.25">
      <c r="E3993" s="107">
        <v>2019</v>
      </c>
      <c r="F3993" s="107" t="s">
        <v>283</v>
      </c>
      <c r="G3993" s="107" t="s">
        <v>284</v>
      </c>
      <c r="H3993" s="107" t="s">
        <v>540</v>
      </c>
      <c r="I3993" s="107" t="s">
        <v>33</v>
      </c>
      <c r="J3993" s="107" t="s">
        <v>554</v>
      </c>
      <c r="K3993" s="108">
        <v>10407.69</v>
      </c>
    </row>
    <row r="3994" spans="5:11" x14ac:dyDescent="0.25">
      <c r="E3994" s="109">
        <v>2019</v>
      </c>
      <c r="F3994" s="109" t="s">
        <v>283</v>
      </c>
      <c r="G3994" s="109" t="s">
        <v>284</v>
      </c>
      <c r="H3994" s="109" t="s">
        <v>540</v>
      </c>
      <c r="I3994" s="109" t="s">
        <v>33</v>
      </c>
      <c r="J3994" s="109" t="s">
        <v>725</v>
      </c>
      <c r="K3994" s="110">
        <v>290.82499999999999</v>
      </c>
    </row>
    <row r="3995" spans="5:11" x14ac:dyDescent="0.25">
      <c r="E3995" s="107">
        <v>2019</v>
      </c>
      <c r="F3995" s="107" t="s">
        <v>190</v>
      </c>
      <c r="G3995" s="107" t="s">
        <v>11</v>
      </c>
      <c r="H3995" s="107" t="s">
        <v>12</v>
      </c>
      <c r="I3995" s="107" t="s">
        <v>12</v>
      </c>
      <c r="J3995" s="107" t="s">
        <v>1</v>
      </c>
      <c r="K3995" s="108">
        <v>11045.876</v>
      </c>
    </row>
    <row r="3996" spans="5:11" x14ac:dyDescent="0.25">
      <c r="E3996" s="109">
        <v>2019</v>
      </c>
      <c r="F3996" s="109" t="s">
        <v>192</v>
      </c>
      <c r="G3996" s="109" t="s">
        <v>14</v>
      </c>
      <c r="H3996" s="109" t="s">
        <v>540</v>
      </c>
      <c r="I3996" s="109" t="s">
        <v>925</v>
      </c>
      <c r="J3996" s="109" t="s">
        <v>1</v>
      </c>
      <c r="K3996" s="110">
        <v>728.73699999999997</v>
      </c>
    </row>
    <row r="3997" spans="5:11" x14ac:dyDescent="0.25">
      <c r="E3997" s="107">
        <v>2019</v>
      </c>
      <c r="F3997" s="107" t="s">
        <v>204</v>
      </c>
      <c r="G3997" s="107" t="s">
        <v>205</v>
      </c>
      <c r="H3997" s="107" t="s">
        <v>544</v>
      </c>
      <c r="I3997" s="107" t="s">
        <v>9</v>
      </c>
      <c r="J3997" s="107" t="s">
        <v>1</v>
      </c>
      <c r="K3997" s="108">
        <v>110.06100000000001</v>
      </c>
    </row>
    <row r="3998" spans="5:11" x14ac:dyDescent="0.25">
      <c r="E3998" s="109">
        <v>2019</v>
      </c>
      <c r="F3998" s="109" t="s">
        <v>204</v>
      </c>
      <c r="G3998" s="109" t="s">
        <v>205</v>
      </c>
      <c r="H3998" s="109" t="s">
        <v>544</v>
      </c>
      <c r="I3998" s="109" t="s">
        <v>9</v>
      </c>
      <c r="J3998" s="109" t="s">
        <v>554</v>
      </c>
      <c r="K3998" s="110">
        <v>818.995</v>
      </c>
    </row>
    <row r="3999" spans="5:11" x14ac:dyDescent="0.25">
      <c r="E3999" s="107">
        <v>2019</v>
      </c>
      <c r="F3999" s="107" t="s">
        <v>202</v>
      </c>
      <c r="G3999" s="107" t="s">
        <v>19</v>
      </c>
      <c r="H3999" s="107" t="s">
        <v>544</v>
      </c>
      <c r="I3999" s="107" t="s">
        <v>17</v>
      </c>
      <c r="J3999" s="107" t="s">
        <v>1</v>
      </c>
      <c r="K3999" s="108">
        <v>6699.8910000000096</v>
      </c>
    </row>
    <row r="4000" spans="5:11" x14ac:dyDescent="0.25">
      <c r="E4000" s="109">
        <v>2019</v>
      </c>
      <c r="F4000" s="109" t="s">
        <v>202</v>
      </c>
      <c r="G4000" s="109" t="s">
        <v>19</v>
      </c>
      <c r="H4000" s="109" t="s">
        <v>544</v>
      </c>
      <c r="I4000" s="109" t="s">
        <v>17</v>
      </c>
      <c r="J4000" s="109" t="s">
        <v>725</v>
      </c>
      <c r="K4000" s="110">
        <v>2100.8820000000001</v>
      </c>
    </row>
    <row r="4001" spans="5:11" x14ac:dyDescent="0.25">
      <c r="E4001" s="107">
        <v>2019</v>
      </c>
      <c r="F4001" s="107" t="s">
        <v>218</v>
      </c>
      <c r="G4001" s="107" t="s">
        <v>28</v>
      </c>
      <c r="H4001" s="107" t="s">
        <v>544</v>
      </c>
      <c r="I4001" s="107" t="s">
        <v>9</v>
      </c>
      <c r="J4001" s="107" t="s">
        <v>1</v>
      </c>
      <c r="K4001" s="108">
        <v>5009.7350000000197</v>
      </c>
    </row>
    <row r="4002" spans="5:11" x14ac:dyDescent="0.25">
      <c r="E4002" s="109">
        <v>2019</v>
      </c>
      <c r="F4002" s="109" t="s">
        <v>220</v>
      </c>
      <c r="G4002" s="109" t="s">
        <v>29</v>
      </c>
      <c r="H4002" s="109" t="s">
        <v>540</v>
      </c>
      <c r="I4002" s="109" t="s">
        <v>30</v>
      </c>
      <c r="J4002" s="109" t="s">
        <v>554</v>
      </c>
      <c r="K4002" s="110">
        <v>16.876000000000001</v>
      </c>
    </row>
    <row r="4003" spans="5:11" x14ac:dyDescent="0.25">
      <c r="E4003" s="107">
        <v>2019</v>
      </c>
      <c r="F4003" s="107" t="s">
        <v>211</v>
      </c>
      <c r="G4003" s="107" t="s">
        <v>23</v>
      </c>
      <c r="H4003" s="107" t="s">
        <v>540</v>
      </c>
      <c r="I4003" s="107" t="s">
        <v>24</v>
      </c>
      <c r="J4003" s="107" t="s">
        <v>725</v>
      </c>
      <c r="K4003" s="108">
        <v>8920.0960000000996</v>
      </c>
    </row>
    <row r="4004" spans="5:11" x14ac:dyDescent="0.25">
      <c r="E4004" s="109">
        <v>2019</v>
      </c>
      <c r="F4004" s="109" t="s">
        <v>224</v>
      </c>
      <c r="G4004" s="109" t="s">
        <v>32</v>
      </c>
      <c r="H4004" s="109" t="s">
        <v>540</v>
      </c>
      <c r="I4004" s="109" t="s">
        <v>33</v>
      </c>
      <c r="J4004" s="109" t="s">
        <v>554</v>
      </c>
      <c r="K4004" s="110">
        <v>1182.17</v>
      </c>
    </row>
    <row r="4005" spans="5:11" x14ac:dyDescent="0.25">
      <c r="E4005" s="107">
        <v>2019</v>
      </c>
      <c r="F4005" s="107" t="s">
        <v>266</v>
      </c>
      <c r="G4005" s="107" t="s">
        <v>49</v>
      </c>
      <c r="H4005" s="107" t="s">
        <v>544</v>
      </c>
      <c r="I4005" s="107" t="s">
        <v>9</v>
      </c>
      <c r="J4005" s="107" t="s">
        <v>725</v>
      </c>
      <c r="K4005" s="108">
        <v>2845.4259999999999</v>
      </c>
    </row>
    <row r="4006" spans="5:11" x14ac:dyDescent="0.25">
      <c r="E4006" s="109">
        <v>2019</v>
      </c>
      <c r="F4006" s="109" t="s">
        <v>247</v>
      </c>
      <c r="G4006" s="109" t="s">
        <v>40</v>
      </c>
      <c r="H4006" s="109" t="s">
        <v>540</v>
      </c>
      <c r="I4006" s="109" t="s">
        <v>27</v>
      </c>
      <c r="J4006" s="109" t="s">
        <v>1</v>
      </c>
      <c r="K4006" s="110">
        <v>26019.473000000002</v>
      </c>
    </row>
    <row r="4007" spans="5:11" x14ac:dyDescent="0.25">
      <c r="E4007" s="107">
        <v>2019</v>
      </c>
      <c r="F4007" s="107" t="s">
        <v>247</v>
      </c>
      <c r="G4007" s="107" t="s">
        <v>40</v>
      </c>
      <c r="H4007" s="107" t="s">
        <v>540</v>
      </c>
      <c r="I4007" s="107" t="s">
        <v>27</v>
      </c>
      <c r="J4007" s="107" t="s">
        <v>725</v>
      </c>
      <c r="K4007" s="108">
        <v>8295.1840000000193</v>
      </c>
    </row>
    <row r="4008" spans="5:11" x14ac:dyDescent="0.25">
      <c r="E4008" s="109">
        <v>2019</v>
      </c>
      <c r="F4008" s="109" t="s">
        <v>299</v>
      </c>
      <c r="G4008" s="109" t="s">
        <v>300</v>
      </c>
      <c r="H4008" s="109" t="s">
        <v>540</v>
      </c>
      <c r="I4008" s="109" t="s">
        <v>60</v>
      </c>
      <c r="J4008" s="109" t="s">
        <v>1</v>
      </c>
      <c r="K4008" s="110">
        <v>16755.22</v>
      </c>
    </row>
    <row r="4009" spans="5:11" x14ac:dyDescent="0.25">
      <c r="E4009" s="107">
        <v>2019</v>
      </c>
      <c r="F4009" s="107" t="s">
        <v>262</v>
      </c>
      <c r="G4009" s="107" t="s">
        <v>46</v>
      </c>
      <c r="H4009" s="107" t="s">
        <v>540</v>
      </c>
      <c r="I4009" s="107" t="s">
        <v>47</v>
      </c>
      <c r="J4009" s="107" t="s">
        <v>1</v>
      </c>
      <c r="K4009" s="108">
        <v>259.464</v>
      </c>
    </row>
    <row r="4010" spans="5:11" x14ac:dyDescent="0.25">
      <c r="E4010" s="109">
        <v>2019</v>
      </c>
      <c r="F4010" s="109" t="s">
        <v>262</v>
      </c>
      <c r="G4010" s="109" t="s">
        <v>46</v>
      </c>
      <c r="H4010" s="109" t="s">
        <v>540</v>
      </c>
      <c r="I4010" s="109" t="s">
        <v>47</v>
      </c>
      <c r="J4010" s="109" t="s">
        <v>554</v>
      </c>
      <c r="K4010" s="110">
        <v>519.01900000000001</v>
      </c>
    </row>
    <row r="4011" spans="5:11" x14ac:dyDescent="0.25">
      <c r="E4011" s="107">
        <v>2019</v>
      </c>
      <c r="F4011" s="107" t="s">
        <v>262</v>
      </c>
      <c r="G4011" s="107" t="s">
        <v>46</v>
      </c>
      <c r="H4011" s="107" t="s">
        <v>540</v>
      </c>
      <c r="I4011" s="107" t="s">
        <v>47</v>
      </c>
      <c r="J4011" s="107" t="s">
        <v>725</v>
      </c>
      <c r="K4011" s="108">
        <v>259.464</v>
      </c>
    </row>
    <row r="4012" spans="5:11" x14ac:dyDescent="0.25">
      <c r="E4012" s="109">
        <v>2019</v>
      </c>
      <c r="F4012" s="109" t="s">
        <v>264</v>
      </c>
      <c r="G4012" s="109" t="s">
        <v>48</v>
      </c>
      <c r="H4012" s="109" t="s">
        <v>542</v>
      </c>
      <c r="I4012" s="109" t="s">
        <v>16</v>
      </c>
      <c r="J4012" s="109" t="s">
        <v>1</v>
      </c>
      <c r="K4012" s="110">
        <v>1087.97</v>
      </c>
    </row>
    <row r="4013" spans="5:11" x14ac:dyDescent="0.25">
      <c r="E4013" s="107">
        <v>2019</v>
      </c>
      <c r="F4013" s="107" t="s">
        <v>268</v>
      </c>
      <c r="G4013" s="107" t="s">
        <v>50</v>
      </c>
      <c r="H4013" s="107" t="s">
        <v>544</v>
      </c>
      <c r="I4013" s="107" t="s">
        <v>9</v>
      </c>
      <c r="J4013" s="107" t="s">
        <v>725</v>
      </c>
      <c r="K4013" s="108">
        <v>377.20400000000001</v>
      </c>
    </row>
    <row r="4014" spans="5:11" x14ac:dyDescent="0.25">
      <c r="E4014" s="109">
        <v>2019</v>
      </c>
      <c r="F4014" s="109" t="s">
        <v>272</v>
      </c>
      <c r="G4014" s="109" t="s">
        <v>52</v>
      </c>
      <c r="H4014" s="109" t="s">
        <v>540</v>
      </c>
      <c r="I4014" s="109" t="s">
        <v>30</v>
      </c>
      <c r="J4014" s="109" t="s">
        <v>1</v>
      </c>
      <c r="K4014" s="110">
        <v>305.90699999999998</v>
      </c>
    </row>
    <row r="4015" spans="5:11" x14ac:dyDescent="0.25">
      <c r="E4015" s="107">
        <v>2019</v>
      </c>
      <c r="F4015" s="107" t="s">
        <v>272</v>
      </c>
      <c r="G4015" s="107" t="s">
        <v>52</v>
      </c>
      <c r="H4015" s="107" t="s">
        <v>540</v>
      </c>
      <c r="I4015" s="107" t="s">
        <v>30</v>
      </c>
      <c r="J4015" s="107" t="s">
        <v>554</v>
      </c>
      <c r="K4015" s="108">
        <v>505.99</v>
      </c>
    </row>
    <row r="4016" spans="5:11" x14ac:dyDescent="0.25">
      <c r="E4016" s="109">
        <v>2015</v>
      </c>
      <c r="F4016" s="109" t="s">
        <v>247</v>
      </c>
      <c r="G4016" s="109" t="s">
        <v>40</v>
      </c>
      <c r="H4016" s="109" t="s">
        <v>540</v>
      </c>
      <c r="I4016" s="109" t="s">
        <v>27</v>
      </c>
      <c r="J4016" s="109" t="s">
        <v>1</v>
      </c>
      <c r="K4016" s="110">
        <v>23735.063999999998</v>
      </c>
    </row>
    <row r="4017" spans="5:11" x14ac:dyDescent="0.25">
      <c r="E4017" s="107">
        <v>2015</v>
      </c>
      <c r="F4017" s="107" t="s">
        <v>249</v>
      </c>
      <c r="G4017" s="107" t="s">
        <v>250</v>
      </c>
      <c r="H4017" s="107" t="s">
        <v>544</v>
      </c>
      <c r="I4017" s="107" t="s">
        <v>17</v>
      </c>
      <c r="J4017" s="107" t="s">
        <v>1</v>
      </c>
      <c r="K4017" s="108">
        <v>1076.0730000000001</v>
      </c>
    </row>
    <row r="4018" spans="5:11" x14ac:dyDescent="0.25">
      <c r="E4018" s="109">
        <v>2015</v>
      </c>
      <c r="F4018" s="109" t="s">
        <v>260</v>
      </c>
      <c r="G4018" s="109" t="s">
        <v>45</v>
      </c>
      <c r="H4018" s="109" t="s">
        <v>542</v>
      </c>
      <c r="I4018" s="109" t="s">
        <v>26</v>
      </c>
      <c r="J4018" s="109" t="s">
        <v>725</v>
      </c>
      <c r="K4018" s="110">
        <v>11250.699000000001</v>
      </c>
    </row>
    <row r="4019" spans="5:11" x14ac:dyDescent="0.25">
      <c r="E4019" s="107">
        <v>2015</v>
      </c>
      <c r="F4019" s="107" t="s">
        <v>256</v>
      </c>
      <c r="G4019" s="107" t="s">
        <v>43</v>
      </c>
      <c r="H4019" s="107" t="s">
        <v>540</v>
      </c>
      <c r="I4019" s="107" t="s">
        <v>27</v>
      </c>
      <c r="J4019" s="107" t="s">
        <v>725</v>
      </c>
      <c r="K4019" s="108">
        <v>3865.3690000000001</v>
      </c>
    </row>
    <row r="4020" spans="5:11" x14ac:dyDescent="0.25">
      <c r="E4020" s="109">
        <v>2015</v>
      </c>
      <c r="F4020" s="109" t="s">
        <v>270</v>
      </c>
      <c r="G4020" s="109" t="s">
        <v>51</v>
      </c>
      <c r="H4020" s="109" t="s">
        <v>540</v>
      </c>
      <c r="I4020" s="109" t="s">
        <v>30</v>
      </c>
      <c r="J4020" s="109" t="s">
        <v>1</v>
      </c>
      <c r="K4020" s="110">
        <v>520.36500000000001</v>
      </c>
    </row>
    <row r="4021" spans="5:11" x14ac:dyDescent="0.25">
      <c r="E4021" s="107">
        <v>2015</v>
      </c>
      <c r="F4021" s="107" t="s">
        <v>278</v>
      </c>
      <c r="G4021" s="107" t="s">
        <v>55</v>
      </c>
      <c r="H4021" s="107" t="s">
        <v>540</v>
      </c>
      <c r="I4021" s="107" t="s">
        <v>21</v>
      </c>
      <c r="J4021" s="107" t="s">
        <v>1</v>
      </c>
      <c r="K4021" s="108">
        <v>1.115</v>
      </c>
    </row>
    <row r="4022" spans="5:11" x14ac:dyDescent="0.25">
      <c r="E4022" s="109">
        <v>2015</v>
      </c>
      <c r="F4022" s="109" t="s">
        <v>278</v>
      </c>
      <c r="G4022" s="109" t="s">
        <v>55</v>
      </c>
      <c r="H4022" s="109" t="s">
        <v>540</v>
      </c>
      <c r="I4022" s="109" t="s">
        <v>21</v>
      </c>
      <c r="J4022" s="109" t="s">
        <v>554</v>
      </c>
      <c r="K4022" s="110">
        <v>24.402999999999999</v>
      </c>
    </row>
    <row r="4023" spans="5:11" x14ac:dyDescent="0.25">
      <c r="E4023" s="107">
        <v>2015</v>
      </c>
      <c r="F4023" s="107" t="s">
        <v>278</v>
      </c>
      <c r="G4023" s="107" t="s">
        <v>55</v>
      </c>
      <c r="H4023" s="107" t="s">
        <v>540</v>
      </c>
      <c r="I4023" s="107" t="s">
        <v>21</v>
      </c>
      <c r="J4023" s="107" t="s">
        <v>725</v>
      </c>
      <c r="K4023" s="108">
        <v>1.115</v>
      </c>
    </row>
    <row r="4024" spans="5:11" x14ac:dyDescent="0.25">
      <c r="E4024" s="109">
        <v>2015</v>
      </c>
      <c r="F4024" s="109" t="s">
        <v>288</v>
      </c>
      <c r="G4024" s="109" t="s">
        <v>57</v>
      </c>
      <c r="H4024" s="109" t="s">
        <v>540</v>
      </c>
      <c r="I4024" s="109" t="s">
        <v>47</v>
      </c>
      <c r="J4024" s="109" t="s">
        <v>1</v>
      </c>
      <c r="K4024" s="110">
        <v>22976.746000000101</v>
      </c>
    </row>
    <row r="4025" spans="5:11" x14ac:dyDescent="0.25">
      <c r="E4025" s="107">
        <v>2015</v>
      </c>
      <c r="F4025" s="107" t="s">
        <v>288</v>
      </c>
      <c r="G4025" s="107" t="s">
        <v>57</v>
      </c>
      <c r="H4025" s="107" t="s">
        <v>540</v>
      </c>
      <c r="I4025" s="107" t="s">
        <v>47</v>
      </c>
      <c r="J4025" s="107" t="s">
        <v>554</v>
      </c>
      <c r="K4025" s="108">
        <v>22976.745999999999</v>
      </c>
    </row>
    <row r="4026" spans="5:11" x14ac:dyDescent="0.25">
      <c r="E4026" s="109">
        <v>2015</v>
      </c>
      <c r="F4026" s="109" t="s">
        <v>295</v>
      </c>
      <c r="G4026" s="109" t="s">
        <v>59</v>
      </c>
      <c r="H4026" s="109" t="s">
        <v>540</v>
      </c>
      <c r="I4026" s="109" t="s">
        <v>60</v>
      </c>
      <c r="J4026" s="109" t="s">
        <v>554</v>
      </c>
      <c r="K4026" s="110">
        <v>575.12099999999998</v>
      </c>
    </row>
    <row r="4027" spans="5:11" x14ac:dyDescent="0.25">
      <c r="E4027" s="107">
        <v>2015</v>
      </c>
      <c r="F4027" s="107" t="s">
        <v>297</v>
      </c>
      <c r="G4027" s="107" t="s">
        <v>61</v>
      </c>
      <c r="H4027" s="107" t="s">
        <v>542</v>
      </c>
      <c r="I4027" s="107" t="s">
        <v>16</v>
      </c>
      <c r="J4027" s="107" t="s">
        <v>1</v>
      </c>
      <c r="K4027" s="108">
        <v>386.15</v>
      </c>
    </row>
    <row r="4028" spans="5:11" x14ac:dyDescent="0.25">
      <c r="E4028" s="109">
        <v>2016</v>
      </c>
      <c r="F4028" s="109" t="s">
        <v>280</v>
      </c>
      <c r="G4028" s="109" t="s">
        <v>281</v>
      </c>
      <c r="H4028" s="109" t="s">
        <v>540</v>
      </c>
      <c r="I4028" s="109" t="s">
        <v>33</v>
      </c>
      <c r="J4028" s="109" t="s">
        <v>725</v>
      </c>
      <c r="K4028" s="110">
        <v>84.343000000000004</v>
      </c>
    </row>
    <row r="4029" spans="5:11" x14ac:dyDescent="0.25">
      <c r="E4029" s="107">
        <v>2016</v>
      </c>
      <c r="F4029" s="107" t="s">
        <v>195</v>
      </c>
      <c r="G4029" s="107" t="s">
        <v>15</v>
      </c>
      <c r="H4029" s="107" t="s">
        <v>540</v>
      </c>
      <c r="I4029" s="107" t="s">
        <v>16</v>
      </c>
      <c r="J4029" s="107" t="s">
        <v>554</v>
      </c>
      <c r="K4029" s="108">
        <v>6707.9789999999903</v>
      </c>
    </row>
    <row r="4030" spans="5:11" x14ac:dyDescent="0.25">
      <c r="E4030" s="109">
        <v>2016</v>
      </c>
      <c r="F4030" s="109" t="s">
        <v>197</v>
      </c>
      <c r="G4030" s="109" t="s">
        <v>198</v>
      </c>
      <c r="H4030" s="109" t="s">
        <v>544</v>
      </c>
      <c r="I4030" s="109" t="s">
        <v>17</v>
      </c>
      <c r="J4030" s="109" t="s">
        <v>554</v>
      </c>
      <c r="K4030" s="110">
        <v>1289.665</v>
      </c>
    </row>
    <row r="4031" spans="5:11" x14ac:dyDescent="0.25">
      <c r="E4031" s="107">
        <v>2016</v>
      </c>
      <c r="F4031" s="107" t="s">
        <v>207</v>
      </c>
      <c r="G4031" s="107" t="s">
        <v>20</v>
      </c>
      <c r="H4031" s="107" t="s">
        <v>540</v>
      </c>
      <c r="I4031" s="107" t="s">
        <v>21</v>
      </c>
      <c r="J4031" s="107" t="s">
        <v>725</v>
      </c>
      <c r="K4031" s="108">
        <v>11029.876</v>
      </c>
    </row>
    <row r="4032" spans="5:11" x14ac:dyDescent="0.25">
      <c r="E4032" s="109">
        <v>2016</v>
      </c>
      <c r="F4032" s="109" t="s">
        <v>211</v>
      </c>
      <c r="G4032" s="109" t="s">
        <v>23</v>
      </c>
      <c r="H4032" s="109" t="s">
        <v>540</v>
      </c>
      <c r="I4032" s="109" t="s">
        <v>24</v>
      </c>
      <c r="J4032" s="109" t="s">
        <v>554</v>
      </c>
      <c r="K4032" s="110">
        <v>16990.817000001101</v>
      </c>
    </row>
    <row r="4033" spans="5:11" x14ac:dyDescent="0.25">
      <c r="E4033" s="107">
        <v>2016</v>
      </c>
      <c r="F4033" s="107" t="s">
        <v>224</v>
      </c>
      <c r="G4033" s="107" t="s">
        <v>32</v>
      </c>
      <c r="H4033" s="107" t="s">
        <v>540</v>
      </c>
      <c r="I4033" s="107" t="s">
        <v>33</v>
      </c>
      <c r="J4033" s="107" t="s">
        <v>554</v>
      </c>
      <c r="K4033" s="108">
        <v>1305.546</v>
      </c>
    </row>
    <row r="4034" spans="5:11" x14ac:dyDescent="0.25">
      <c r="E4034" s="109">
        <v>2016</v>
      </c>
      <c r="F4034" s="109" t="s">
        <v>231</v>
      </c>
      <c r="G4034" s="109" t="s">
        <v>232</v>
      </c>
      <c r="H4034" s="109" t="s">
        <v>540</v>
      </c>
      <c r="I4034" s="109" t="s">
        <v>24</v>
      </c>
      <c r="J4034" s="109" t="s">
        <v>1</v>
      </c>
      <c r="K4034" s="110">
        <v>1477.5920000000001</v>
      </c>
    </row>
    <row r="4035" spans="5:11" x14ac:dyDescent="0.25">
      <c r="E4035" s="107">
        <v>2016</v>
      </c>
      <c r="F4035" s="107" t="s">
        <v>234</v>
      </c>
      <c r="G4035" s="107" t="s">
        <v>35</v>
      </c>
      <c r="H4035" s="107" t="s">
        <v>540</v>
      </c>
      <c r="I4035" s="107" t="s">
        <v>27</v>
      </c>
      <c r="J4035" s="107" t="s">
        <v>554</v>
      </c>
      <c r="K4035" s="108">
        <v>2288.9969999999998</v>
      </c>
    </row>
    <row r="4036" spans="5:11" x14ac:dyDescent="0.25">
      <c r="E4036" s="109">
        <v>2016</v>
      </c>
      <c r="F4036" s="109" t="s">
        <v>228</v>
      </c>
      <c r="G4036" s="109" t="s">
        <v>229</v>
      </c>
      <c r="H4036" s="109" t="s">
        <v>540</v>
      </c>
      <c r="I4036" s="109" t="s">
        <v>33</v>
      </c>
      <c r="J4036" s="109" t="s">
        <v>554</v>
      </c>
      <c r="K4036" s="110">
        <v>38875.641000000003</v>
      </c>
    </row>
    <row r="4037" spans="5:11" x14ac:dyDescent="0.25">
      <c r="E4037" s="107">
        <v>2016</v>
      </c>
      <c r="F4037" s="107" t="s">
        <v>228</v>
      </c>
      <c r="G4037" s="107" t="s">
        <v>229</v>
      </c>
      <c r="H4037" s="107" t="s">
        <v>540</v>
      </c>
      <c r="I4037" s="107" t="s">
        <v>33</v>
      </c>
      <c r="J4037" s="107" t="s">
        <v>725</v>
      </c>
      <c r="K4037" s="108">
        <v>15527.82</v>
      </c>
    </row>
    <row r="4038" spans="5:11" x14ac:dyDescent="0.25">
      <c r="E4038" s="109">
        <v>2016</v>
      </c>
      <c r="F4038" s="109" t="s">
        <v>249</v>
      </c>
      <c r="G4038" s="109" t="s">
        <v>250</v>
      </c>
      <c r="H4038" s="109" t="s">
        <v>544</v>
      </c>
      <c r="I4038" s="109" t="s">
        <v>17</v>
      </c>
      <c r="J4038" s="109" t="s">
        <v>1</v>
      </c>
      <c r="K4038" s="110">
        <v>1166.241</v>
      </c>
    </row>
    <row r="4039" spans="5:11" x14ac:dyDescent="0.25">
      <c r="E4039" s="107">
        <v>2016</v>
      </c>
      <c r="F4039" s="107" t="s">
        <v>258</v>
      </c>
      <c r="G4039" s="107" t="s">
        <v>44</v>
      </c>
      <c r="H4039" s="107" t="s">
        <v>540</v>
      </c>
      <c r="I4039" s="107" t="s">
        <v>21</v>
      </c>
      <c r="J4039" s="107" t="s">
        <v>1</v>
      </c>
      <c r="K4039" s="108">
        <v>1083.337</v>
      </c>
    </row>
    <row r="4040" spans="5:11" x14ac:dyDescent="0.25">
      <c r="E4040" s="109">
        <v>2016</v>
      </c>
      <c r="F4040" s="109" t="s">
        <v>258</v>
      </c>
      <c r="G4040" s="109" t="s">
        <v>44</v>
      </c>
      <c r="H4040" s="109" t="s">
        <v>540</v>
      </c>
      <c r="I4040" s="109" t="s">
        <v>21</v>
      </c>
      <c r="J4040" s="109" t="s">
        <v>725</v>
      </c>
      <c r="K4040" s="110">
        <v>1083.337</v>
      </c>
    </row>
    <row r="4041" spans="5:11" x14ac:dyDescent="0.25">
      <c r="E4041" s="107">
        <v>2016</v>
      </c>
      <c r="F4041" s="107" t="s">
        <v>264</v>
      </c>
      <c r="G4041" s="107" t="s">
        <v>48</v>
      </c>
      <c r="H4041" s="107" t="s">
        <v>542</v>
      </c>
      <c r="I4041" s="107" t="s">
        <v>16</v>
      </c>
      <c r="J4041" s="107" t="s">
        <v>1</v>
      </c>
      <c r="K4041" s="108">
        <v>1761.635</v>
      </c>
    </row>
    <row r="4042" spans="5:11" x14ac:dyDescent="0.25">
      <c r="E4042" s="109">
        <v>2016</v>
      </c>
      <c r="F4042" s="109" t="s">
        <v>268</v>
      </c>
      <c r="G4042" s="109" t="s">
        <v>50</v>
      </c>
      <c r="H4042" s="109" t="s">
        <v>544</v>
      </c>
      <c r="I4042" s="109" t="s">
        <v>9</v>
      </c>
      <c r="J4042" s="109" t="s">
        <v>1</v>
      </c>
      <c r="K4042" s="110">
        <v>453.18400000000003</v>
      </c>
    </row>
    <row r="4043" spans="5:11" x14ac:dyDescent="0.25">
      <c r="E4043" s="107">
        <v>2016</v>
      </c>
      <c r="F4043" s="107" t="s">
        <v>270</v>
      </c>
      <c r="G4043" s="107" t="s">
        <v>51</v>
      </c>
      <c r="H4043" s="107" t="s">
        <v>540</v>
      </c>
      <c r="I4043" s="107" t="s">
        <v>30</v>
      </c>
      <c r="J4043" s="107" t="s">
        <v>554</v>
      </c>
      <c r="K4043" s="108">
        <v>1772.925</v>
      </c>
    </row>
    <row r="4044" spans="5:11" x14ac:dyDescent="0.25">
      <c r="E4044" s="109">
        <v>2016</v>
      </c>
      <c r="F4044" s="109" t="s">
        <v>278</v>
      </c>
      <c r="G4044" s="109" t="s">
        <v>55</v>
      </c>
      <c r="H4044" s="109" t="s">
        <v>540</v>
      </c>
      <c r="I4044" s="109" t="s">
        <v>21</v>
      </c>
      <c r="J4044" s="109" t="s">
        <v>1</v>
      </c>
      <c r="K4044" s="110">
        <v>69.581999999999994</v>
      </c>
    </row>
    <row r="4045" spans="5:11" x14ac:dyDescent="0.25">
      <c r="E4045" s="107">
        <v>2016</v>
      </c>
      <c r="F4045" s="107" t="s">
        <v>288</v>
      </c>
      <c r="G4045" s="107" t="s">
        <v>57</v>
      </c>
      <c r="H4045" s="107" t="s">
        <v>540</v>
      </c>
      <c r="I4045" s="107" t="s">
        <v>47</v>
      </c>
      <c r="J4045" s="107" t="s">
        <v>1</v>
      </c>
      <c r="K4045" s="108">
        <v>21625.005000000001</v>
      </c>
    </row>
    <row r="4046" spans="5:11" x14ac:dyDescent="0.25">
      <c r="E4046" s="109">
        <v>2016</v>
      </c>
      <c r="F4046" s="109" t="s">
        <v>288</v>
      </c>
      <c r="G4046" s="109" t="s">
        <v>57</v>
      </c>
      <c r="H4046" s="109" t="s">
        <v>540</v>
      </c>
      <c r="I4046" s="109" t="s">
        <v>47</v>
      </c>
      <c r="J4046" s="109" t="s">
        <v>554</v>
      </c>
      <c r="K4046" s="110">
        <v>21625.004999999899</v>
      </c>
    </row>
    <row r="4047" spans="5:11" x14ac:dyDescent="0.25">
      <c r="E4047" s="107">
        <v>2013</v>
      </c>
      <c r="F4047" s="107" t="s">
        <v>213</v>
      </c>
      <c r="G4047" s="107" t="s">
        <v>25</v>
      </c>
      <c r="H4047" s="107" t="s">
        <v>542</v>
      </c>
      <c r="I4047" s="107" t="s">
        <v>26</v>
      </c>
      <c r="J4047" s="107" t="s">
        <v>554</v>
      </c>
      <c r="K4047" s="108">
        <v>216.30799999999999</v>
      </c>
    </row>
    <row r="4048" spans="5:11" x14ac:dyDescent="0.25">
      <c r="E4048" s="109">
        <v>2013</v>
      </c>
      <c r="F4048" s="109" t="s">
        <v>211</v>
      </c>
      <c r="G4048" s="109" t="s">
        <v>23</v>
      </c>
      <c r="H4048" s="109" t="s">
        <v>540</v>
      </c>
      <c r="I4048" s="109" t="s">
        <v>24</v>
      </c>
      <c r="J4048" s="109" t="s">
        <v>554</v>
      </c>
      <c r="K4048" s="110">
        <v>15954.5450000006</v>
      </c>
    </row>
    <row r="4049" spans="5:11" x14ac:dyDescent="0.25">
      <c r="E4049" s="107">
        <v>2013</v>
      </c>
      <c r="F4049" s="107" t="s">
        <v>226</v>
      </c>
      <c r="G4049" s="107" t="s">
        <v>34</v>
      </c>
      <c r="H4049" s="107" t="s">
        <v>540</v>
      </c>
      <c r="I4049" s="107" t="s">
        <v>925</v>
      </c>
      <c r="J4049" s="107" t="s">
        <v>1</v>
      </c>
      <c r="K4049" s="108">
        <v>317.76799999999997</v>
      </c>
    </row>
    <row r="4050" spans="5:11" x14ac:dyDescent="0.25">
      <c r="E4050" s="109">
        <v>2013</v>
      </c>
      <c r="F4050" s="109" t="s">
        <v>231</v>
      </c>
      <c r="G4050" s="109" t="s">
        <v>232</v>
      </c>
      <c r="H4050" s="109" t="s">
        <v>540</v>
      </c>
      <c r="I4050" s="109" t="s">
        <v>24</v>
      </c>
      <c r="J4050" s="109" t="s">
        <v>1</v>
      </c>
      <c r="K4050" s="110">
        <v>1080.596</v>
      </c>
    </row>
    <row r="4051" spans="5:11" x14ac:dyDescent="0.25">
      <c r="E4051" s="107">
        <v>2013</v>
      </c>
      <c r="F4051" s="107" t="s">
        <v>243</v>
      </c>
      <c r="G4051" s="107" t="s">
        <v>38</v>
      </c>
      <c r="H4051" s="107" t="s">
        <v>12</v>
      </c>
      <c r="I4051" s="107" t="s">
        <v>12</v>
      </c>
      <c r="J4051" s="107" t="s">
        <v>1</v>
      </c>
      <c r="K4051" s="108">
        <v>1120.5139999999999</v>
      </c>
    </row>
    <row r="4052" spans="5:11" x14ac:dyDescent="0.25">
      <c r="E4052" s="109">
        <v>2013</v>
      </c>
      <c r="F4052" s="109" t="s">
        <v>252</v>
      </c>
      <c r="G4052" s="109" t="s">
        <v>41</v>
      </c>
      <c r="H4052" s="109" t="s">
        <v>540</v>
      </c>
      <c r="I4052" s="109" t="s">
        <v>21</v>
      </c>
      <c r="J4052" s="109" t="s">
        <v>725</v>
      </c>
      <c r="K4052" s="110">
        <v>6799.5509999999904</v>
      </c>
    </row>
    <row r="4053" spans="5:11" x14ac:dyDescent="0.25">
      <c r="E4053" s="107">
        <v>2013</v>
      </c>
      <c r="F4053" s="107" t="s">
        <v>258</v>
      </c>
      <c r="G4053" s="107" t="s">
        <v>44</v>
      </c>
      <c r="H4053" s="107" t="s">
        <v>540</v>
      </c>
      <c r="I4053" s="107" t="s">
        <v>21</v>
      </c>
      <c r="J4053" s="107" t="s">
        <v>725</v>
      </c>
      <c r="K4053" s="108">
        <v>1242.4970000000001</v>
      </c>
    </row>
    <row r="4054" spans="5:11" x14ac:dyDescent="0.25">
      <c r="E4054" s="109">
        <v>2013</v>
      </c>
      <c r="F4054" s="109" t="s">
        <v>256</v>
      </c>
      <c r="G4054" s="109" t="s">
        <v>43</v>
      </c>
      <c r="H4054" s="109" t="s">
        <v>540</v>
      </c>
      <c r="I4054" s="109" t="s">
        <v>27</v>
      </c>
      <c r="J4054" s="109" t="s">
        <v>554</v>
      </c>
      <c r="K4054" s="110">
        <v>3918.404</v>
      </c>
    </row>
    <row r="4055" spans="5:11" x14ac:dyDescent="0.25">
      <c r="E4055" s="107">
        <v>2013</v>
      </c>
      <c r="F4055" s="107" t="s">
        <v>262</v>
      </c>
      <c r="G4055" s="107" t="s">
        <v>46</v>
      </c>
      <c r="H4055" s="107" t="s">
        <v>540</v>
      </c>
      <c r="I4055" s="107" t="s">
        <v>47</v>
      </c>
      <c r="J4055" s="107" t="s">
        <v>725</v>
      </c>
      <c r="K4055" s="108">
        <v>336.99</v>
      </c>
    </row>
    <row r="4056" spans="5:11" x14ac:dyDescent="0.25">
      <c r="E4056" s="109">
        <v>2013</v>
      </c>
      <c r="F4056" s="109" t="s">
        <v>272</v>
      </c>
      <c r="G4056" s="109" t="s">
        <v>52</v>
      </c>
      <c r="H4056" s="109" t="s">
        <v>540</v>
      </c>
      <c r="I4056" s="109" t="s">
        <v>30</v>
      </c>
      <c r="J4056" s="109" t="s">
        <v>554</v>
      </c>
      <c r="K4056" s="110">
        <v>380.05</v>
      </c>
    </row>
    <row r="4057" spans="5:11" x14ac:dyDescent="0.25">
      <c r="E4057" s="107">
        <v>2013</v>
      </c>
      <c r="F4057" s="107" t="s">
        <v>288</v>
      </c>
      <c r="G4057" s="107" t="s">
        <v>57</v>
      </c>
      <c r="H4057" s="107" t="s">
        <v>540</v>
      </c>
      <c r="I4057" s="107" t="s">
        <v>47</v>
      </c>
      <c r="J4057" s="107" t="s">
        <v>554</v>
      </c>
      <c r="K4057" s="108">
        <v>22218.442000000101</v>
      </c>
    </row>
    <row r="4058" spans="5:11" x14ac:dyDescent="0.25">
      <c r="E4058" s="109">
        <v>2013</v>
      </c>
      <c r="F4058" s="109" t="s">
        <v>297</v>
      </c>
      <c r="G4058" s="109" t="s">
        <v>61</v>
      </c>
      <c r="H4058" s="109" t="s">
        <v>542</v>
      </c>
      <c r="I4058" s="109" t="s">
        <v>16</v>
      </c>
      <c r="J4058" s="109" t="s">
        <v>1</v>
      </c>
      <c r="K4058" s="110">
        <v>378.83100000000002</v>
      </c>
    </row>
    <row r="4059" spans="5:11" x14ac:dyDescent="0.25">
      <c r="E4059" s="107">
        <v>2013</v>
      </c>
      <c r="F4059" s="107" t="s">
        <v>302</v>
      </c>
      <c r="G4059" s="107" t="s">
        <v>62</v>
      </c>
      <c r="H4059" s="107" t="s">
        <v>540</v>
      </c>
      <c r="I4059" s="107" t="s">
        <v>60</v>
      </c>
      <c r="J4059" s="107" t="s">
        <v>1</v>
      </c>
      <c r="K4059" s="108">
        <v>6997.348</v>
      </c>
    </row>
    <row r="4060" spans="5:11" x14ac:dyDescent="0.25">
      <c r="E4060" s="109">
        <v>2013</v>
      </c>
      <c r="F4060" s="109" t="s">
        <v>304</v>
      </c>
      <c r="G4060" s="109" t="s">
        <v>63</v>
      </c>
      <c r="H4060" s="109" t="s">
        <v>12</v>
      </c>
      <c r="I4060" s="109" t="s">
        <v>12</v>
      </c>
      <c r="J4060" s="109" t="s">
        <v>1</v>
      </c>
      <c r="K4060" s="110">
        <v>1489.222</v>
      </c>
    </row>
    <row r="4061" spans="5:11" x14ac:dyDescent="0.25">
      <c r="E4061" s="107">
        <v>2014</v>
      </c>
      <c r="F4061" s="107" t="s">
        <v>280</v>
      </c>
      <c r="G4061" s="107" t="s">
        <v>281</v>
      </c>
      <c r="H4061" s="107" t="s">
        <v>540</v>
      </c>
      <c r="I4061" s="107" t="s">
        <v>33</v>
      </c>
      <c r="J4061" s="107" t="s">
        <v>1</v>
      </c>
      <c r="K4061" s="108">
        <v>147.88499999999999</v>
      </c>
    </row>
    <row r="4062" spans="5:11" x14ac:dyDescent="0.25">
      <c r="E4062" s="109">
        <v>2014</v>
      </c>
      <c r="F4062" s="109" t="s">
        <v>280</v>
      </c>
      <c r="G4062" s="109" t="s">
        <v>281</v>
      </c>
      <c r="H4062" s="109" t="s">
        <v>540</v>
      </c>
      <c r="I4062" s="109" t="s">
        <v>33</v>
      </c>
      <c r="J4062" s="109" t="s">
        <v>554</v>
      </c>
      <c r="K4062" s="110">
        <v>1340.673</v>
      </c>
    </row>
    <row r="4063" spans="5:11" x14ac:dyDescent="0.25">
      <c r="E4063" s="107">
        <v>2014</v>
      </c>
      <c r="F4063" s="107" t="s">
        <v>283</v>
      </c>
      <c r="G4063" s="107" t="s">
        <v>284</v>
      </c>
      <c r="H4063" s="107" t="s">
        <v>540</v>
      </c>
      <c r="I4063" s="107" t="s">
        <v>33</v>
      </c>
      <c r="J4063" s="107" t="s">
        <v>554</v>
      </c>
      <c r="K4063" s="108">
        <v>9920.7780000000002</v>
      </c>
    </row>
    <row r="4064" spans="5:11" x14ac:dyDescent="0.25">
      <c r="E4064" s="109">
        <v>2014</v>
      </c>
      <c r="F4064" s="109" t="s">
        <v>190</v>
      </c>
      <c r="G4064" s="109" t="s">
        <v>11</v>
      </c>
      <c r="H4064" s="109" t="s">
        <v>12</v>
      </c>
      <c r="I4064" s="109" t="s">
        <v>12</v>
      </c>
      <c r="J4064" s="109" t="s">
        <v>1</v>
      </c>
      <c r="K4064" s="110">
        <v>6489.7110000000002</v>
      </c>
    </row>
    <row r="4065" spans="5:11" x14ac:dyDescent="0.25">
      <c r="E4065" s="107">
        <v>2014</v>
      </c>
      <c r="F4065" s="107" t="s">
        <v>190</v>
      </c>
      <c r="G4065" s="107" t="s">
        <v>11</v>
      </c>
      <c r="H4065" s="107" t="s">
        <v>12</v>
      </c>
      <c r="I4065" s="107" t="s">
        <v>12</v>
      </c>
      <c r="J4065" s="107" t="s">
        <v>554</v>
      </c>
      <c r="K4065" s="108">
        <v>10303.258</v>
      </c>
    </row>
    <row r="4066" spans="5:11" x14ac:dyDescent="0.25">
      <c r="E4066" s="109">
        <v>2014</v>
      </c>
      <c r="F4066" s="109" t="s">
        <v>192</v>
      </c>
      <c r="G4066" s="109" t="s">
        <v>14</v>
      </c>
      <c r="H4066" s="109" t="s">
        <v>540</v>
      </c>
      <c r="I4066" s="109" t="s">
        <v>925</v>
      </c>
      <c r="J4066" s="109" t="s">
        <v>554</v>
      </c>
      <c r="K4066" s="110">
        <v>667.60199999999998</v>
      </c>
    </row>
    <row r="4067" spans="5:11" x14ac:dyDescent="0.25">
      <c r="E4067" s="107">
        <v>2014</v>
      </c>
      <c r="F4067" s="107" t="s">
        <v>213</v>
      </c>
      <c r="G4067" s="107" t="s">
        <v>25</v>
      </c>
      <c r="H4067" s="107" t="s">
        <v>542</v>
      </c>
      <c r="I4067" s="107" t="s">
        <v>26</v>
      </c>
      <c r="J4067" s="107" t="s">
        <v>1</v>
      </c>
      <c r="K4067" s="108">
        <v>236.21700000000001</v>
      </c>
    </row>
    <row r="4068" spans="5:11" x14ac:dyDescent="0.25">
      <c r="E4068" s="109">
        <v>2014</v>
      </c>
      <c r="F4068" s="109" t="s">
        <v>238</v>
      </c>
      <c r="G4068" s="109" t="s">
        <v>239</v>
      </c>
      <c r="H4068" s="109" t="s">
        <v>540</v>
      </c>
      <c r="I4068" s="109" t="s">
        <v>33</v>
      </c>
      <c r="J4068" s="109" t="s">
        <v>1</v>
      </c>
      <c r="K4068" s="110">
        <v>2600.8510000000001</v>
      </c>
    </row>
    <row r="4069" spans="5:11" x14ac:dyDescent="0.25">
      <c r="E4069" s="107">
        <v>2014</v>
      </c>
      <c r="F4069" s="107" t="s">
        <v>243</v>
      </c>
      <c r="G4069" s="107" t="s">
        <v>38</v>
      </c>
      <c r="H4069" s="107" t="s">
        <v>12</v>
      </c>
      <c r="I4069" s="107" t="s">
        <v>12</v>
      </c>
      <c r="J4069" s="107" t="s">
        <v>1</v>
      </c>
      <c r="K4069" s="108">
        <v>976.16399999999999</v>
      </c>
    </row>
    <row r="4070" spans="5:11" x14ac:dyDescent="0.25">
      <c r="E4070" s="109">
        <v>2014</v>
      </c>
      <c r="F4070" s="109" t="s">
        <v>245</v>
      </c>
      <c r="G4070" s="109" t="s">
        <v>39</v>
      </c>
      <c r="H4070" s="109" t="s">
        <v>12</v>
      </c>
      <c r="I4070" s="109" t="s">
        <v>12</v>
      </c>
      <c r="J4070" s="109" t="s">
        <v>1</v>
      </c>
      <c r="K4070" s="110">
        <v>1274.741</v>
      </c>
    </row>
    <row r="4071" spans="5:11" x14ac:dyDescent="0.25">
      <c r="E4071" s="107">
        <v>2014</v>
      </c>
      <c r="F4071" s="107" t="s">
        <v>247</v>
      </c>
      <c r="G4071" s="107" t="s">
        <v>40</v>
      </c>
      <c r="H4071" s="107" t="s">
        <v>540</v>
      </c>
      <c r="I4071" s="107" t="s">
        <v>27</v>
      </c>
      <c r="J4071" s="107" t="s">
        <v>554</v>
      </c>
      <c r="K4071" s="108">
        <v>23377.960000000101</v>
      </c>
    </row>
    <row r="4072" spans="5:11" x14ac:dyDescent="0.25">
      <c r="E4072" s="109">
        <v>2014</v>
      </c>
      <c r="F4072" s="109" t="s">
        <v>260</v>
      </c>
      <c r="G4072" s="109" t="s">
        <v>45</v>
      </c>
      <c r="H4072" s="109" t="s">
        <v>542</v>
      </c>
      <c r="I4072" s="109" t="s">
        <v>26</v>
      </c>
      <c r="J4072" s="109" t="s">
        <v>1</v>
      </c>
      <c r="K4072" s="110">
        <v>11050.231</v>
      </c>
    </row>
    <row r="4073" spans="5:11" x14ac:dyDescent="0.25">
      <c r="E4073" s="107">
        <v>2014</v>
      </c>
      <c r="F4073" s="107" t="s">
        <v>260</v>
      </c>
      <c r="G4073" s="107" t="s">
        <v>45</v>
      </c>
      <c r="H4073" s="107" t="s">
        <v>542</v>
      </c>
      <c r="I4073" s="107" t="s">
        <v>26</v>
      </c>
      <c r="J4073" s="107" t="s">
        <v>1</v>
      </c>
      <c r="K4073" s="108">
        <v>23259.18</v>
      </c>
    </row>
    <row r="4074" spans="5:11" x14ac:dyDescent="0.25">
      <c r="E4074" s="109">
        <v>2014</v>
      </c>
      <c r="F4074" s="109" t="s">
        <v>262</v>
      </c>
      <c r="G4074" s="109" t="s">
        <v>46</v>
      </c>
      <c r="H4074" s="109" t="s">
        <v>540</v>
      </c>
      <c r="I4074" s="109" t="s">
        <v>47</v>
      </c>
      <c r="J4074" s="109" t="s">
        <v>1</v>
      </c>
      <c r="K4074" s="110">
        <v>336.86500000000001</v>
      </c>
    </row>
    <row r="4075" spans="5:11" x14ac:dyDescent="0.25">
      <c r="E4075" s="107">
        <v>2014</v>
      </c>
      <c r="F4075" s="107" t="s">
        <v>262</v>
      </c>
      <c r="G4075" s="107" t="s">
        <v>46</v>
      </c>
      <c r="H4075" s="107" t="s">
        <v>540</v>
      </c>
      <c r="I4075" s="107" t="s">
        <v>47</v>
      </c>
      <c r="J4075" s="107" t="s">
        <v>725</v>
      </c>
      <c r="K4075" s="108">
        <v>336.86500000000001</v>
      </c>
    </row>
    <row r="4076" spans="5:11" x14ac:dyDescent="0.25">
      <c r="E4076" s="109">
        <v>2014</v>
      </c>
      <c r="F4076" s="109" t="s">
        <v>270</v>
      </c>
      <c r="G4076" s="109" t="s">
        <v>51</v>
      </c>
      <c r="H4076" s="109" t="s">
        <v>540</v>
      </c>
      <c r="I4076" s="109" t="s">
        <v>30</v>
      </c>
      <c r="J4076" s="109" t="s">
        <v>1</v>
      </c>
      <c r="K4076" s="110">
        <v>499.58800000000002</v>
      </c>
    </row>
    <row r="4077" spans="5:11" x14ac:dyDescent="0.25">
      <c r="E4077" s="107">
        <v>2014</v>
      </c>
      <c r="F4077" s="107" t="s">
        <v>276</v>
      </c>
      <c r="G4077" s="107" t="s">
        <v>54</v>
      </c>
      <c r="H4077" s="107" t="s">
        <v>540</v>
      </c>
      <c r="I4077" s="107" t="s">
        <v>47</v>
      </c>
      <c r="J4077" s="107" t="s">
        <v>1</v>
      </c>
      <c r="K4077" s="108">
        <v>2517.0149999999999</v>
      </c>
    </row>
    <row r="4078" spans="5:11" x14ac:dyDescent="0.25">
      <c r="E4078" s="109">
        <v>2014</v>
      </c>
      <c r="F4078" s="109" t="s">
        <v>272</v>
      </c>
      <c r="G4078" s="109" t="s">
        <v>52</v>
      </c>
      <c r="H4078" s="109" t="s">
        <v>540</v>
      </c>
      <c r="I4078" s="109" t="s">
        <v>30</v>
      </c>
      <c r="J4078" s="109" t="s">
        <v>554</v>
      </c>
      <c r="K4078" s="110">
        <v>326.63600000000002</v>
      </c>
    </row>
    <row r="4079" spans="5:11" x14ac:dyDescent="0.25">
      <c r="E4079" s="107">
        <v>2014</v>
      </c>
      <c r="F4079" s="107" t="s">
        <v>278</v>
      </c>
      <c r="G4079" s="107" t="s">
        <v>55</v>
      </c>
      <c r="H4079" s="107" t="s">
        <v>540</v>
      </c>
      <c r="I4079" s="107" t="s">
        <v>21</v>
      </c>
      <c r="J4079" s="107" t="s">
        <v>1</v>
      </c>
      <c r="K4079" s="108">
        <v>13.035</v>
      </c>
    </row>
    <row r="4080" spans="5:11" x14ac:dyDescent="0.25">
      <c r="E4080" s="109">
        <v>2014</v>
      </c>
      <c r="F4080" s="109" t="s">
        <v>293</v>
      </c>
      <c r="G4080" s="109" t="s">
        <v>58</v>
      </c>
      <c r="H4080" s="109" t="s">
        <v>544</v>
      </c>
      <c r="I4080" s="109" t="s">
        <v>9</v>
      </c>
      <c r="J4080" s="109" t="s">
        <v>1</v>
      </c>
      <c r="K4080" s="110">
        <v>7183.4650000000001</v>
      </c>
    </row>
    <row r="4081" spans="5:11" x14ac:dyDescent="0.25">
      <c r="E4081" s="107">
        <v>2014</v>
      </c>
      <c r="F4081" s="107" t="s">
        <v>293</v>
      </c>
      <c r="G4081" s="107" t="s">
        <v>58</v>
      </c>
      <c r="H4081" s="107" t="s">
        <v>544</v>
      </c>
      <c r="I4081" s="107" t="s">
        <v>9</v>
      </c>
      <c r="J4081" s="107" t="s">
        <v>554</v>
      </c>
      <c r="K4081" s="108">
        <v>1.498</v>
      </c>
    </row>
    <row r="4082" spans="5:11" x14ac:dyDescent="0.25">
      <c r="E4082" s="109">
        <v>2014</v>
      </c>
      <c r="F4082" s="109" t="s">
        <v>302</v>
      </c>
      <c r="G4082" s="109" t="s">
        <v>62</v>
      </c>
      <c r="H4082" s="109" t="s">
        <v>540</v>
      </c>
      <c r="I4082" s="109" t="s">
        <v>60</v>
      </c>
      <c r="J4082" s="109" t="s">
        <v>1</v>
      </c>
      <c r="K4082" s="110">
        <v>5543.8590000000004</v>
      </c>
    </row>
    <row r="4083" spans="5:11" x14ac:dyDescent="0.25">
      <c r="E4083" s="107">
        <v>2014</v>
      </c>
      <c r="F4083" s="107" t="s">
        <v>304</v>
      </c>
      <c r="G4083" s="107" t="s">
        <v>63</v>
      </c>
      <c r="H4083" s="107" t="s">
        <v>12</v>
      </c>
      <c r="I4083" s="107" t="s">
        <v>12</v>
      </c>
      <c r="J4083" s="107" t="s">
        <v>725</v>
      </c>
      <c r="K4083" s="108">
        <v>1367.1320000000001</v>
      </c>
    </row>
    <row r="4084" spans="5:11" x14ac:dyDescent="0.25">
      <c r="E4084" s="109">
        <v>2015</v>
      </c>
      <c r="F4084" s="109" t="s">
        <v>283</v>
      </c>
      <c r="G4084" s="109" t="s">
        <v>284</v>
      </c>
      <c r="H4084" s="109" t="s">
        <v>540</v>
      </c>
      <c r="I4084" s="109" t="s">
        <v>33</v>
      </c>
      <c r="J4084" s="109" t="s">
        <v>725</v>
      </c>
      <c r="K4084" s="110">
        <v>119.871</v>
      </c>
    </row>
    <row r="4085" spans="5:11" x14ac:dyDescent="0.25">
      <c r="E4085" s="107">
        <v>2015</v>
      </c>
      <c r="F4085" s="107" t="s">
        <v>190</v>
      </c>
      <c r="G4085" s="107" t="s">
        <v>11</v>
      </c>
      <c r="H4085" s="107" t="s">
        <v>12</v>
      </c>
      <c r="I4085" s="107" t="s">
        <v>12</v>
      </c>
      <c r="J4085" s="107" t="s">
        <v>1</v>
      </c>
      <c r="K4085" s="108">
        <v>6580.6310000000003</v>
      </c>
    </row>
    <row r="4086" spans="5:11" x14ac:dyDescent="0.25">
      <c r="E4086" s="109">
        <v>2015</v>
      </c>
      <c r="F4086" s="109" t="s">
        <v>192</v>
      </c>
      <c r="G4086" s="109" t="s">
        <v>14</v>
      </c>
      <c r="H4086" s="109" t="s">
        <v>540</v>
      </c>
      <c r="I4086" s="109" t="s">
        <v>925</v>
      </c>
      <c r="J4086" s="109" t="s">
        <v>1</v>
      </c>
      <c r="K4086" s="110">
        <v>657.86699999999996</v>
      </c>
    </row>
    <row r="4087" spans="5:11" x14ac:dyDescent="0.25">
      <c r="E4087" s="107">
        <v>2015</v>
      </c>
      <c r="F4087" s="107" t="s">
        <v>200</v>
      </c>
      <c r="G4087" s="107" t="s">
        <v>18</v>
      </c>
      <c r="H4087" s="107" t="s">
        <v>542</v>
      </c>
      <c r="I4087" s="107" t="s">
        <v>16</v>
      </c>
      <c r="J4087" s="107" t="s">
        <v>1</v>
      </c>
      <c r="K4087" s="108">
        <v>1499</v>
      </c>
    </row>
    <row r="4088" spans="5:11" x14ac:dyDescent="0.25">
      <c r="E4088" s="109">
        <v>2015</v>
      </c>
      <c r="F4088" s="109" t="s">
        <v>202</v>
      </c>
      <c r="G4088" s="109" t="s">
        <v>19</v>
      </c>
      <c r="H4088" s="109" t="s">
        <v>544</v>
      </c>
      <c r="I4088" s="109" t="s">
        <v>17</v>
      </c>
      <c r="J4088" s="109" t="s">
        <v>1</v>
      </c>
      <c r="K4088" s="110">
        <v>9677.5949999999993</v>
      </c>
    </row>
    <row r="4089" spans="5:11" x14ac:dyDescent="0.25">
      <c r="E4089" s="107">
        <v>2015</v>
      </c>
      <c r="F4089" s="107" t="s">
        <v>202</v>
      </c>
      <c r="G4089" s="107" t="s">
        <v>19</v>
      </c>
      <c r="H4089" s="107" t="s">
        <v>544</v>
      </c>
      <c r="I4089" s="107" t="s">
        <v>17</v>
      </c>
      <c r="J4089" s="107" t="s">
        <v>554</v>
      </c>
      <c r="K4089" s="108">
        <v>9677.5949999999993</v>
      </c>
    </row>
    <row r="4090" spans="5:11" x14ac:dyDescent="0.25">
      <c r="E4090" s="109">
        <v>2015</v>
      </c>
      <c r="F4090" s="109" t="s">
        <v>202</v>
      </c>
      <c r="G4090" s="109" t="s">
        <v>19</v>
      </c>
      <c r="H4090" s="109" t="s">
        <v>544</v>
      </c>
      <c r="I4090" s="109" t="s">
        <v>17</v>
      </c>
      <c r="J4090" s="109" t="s">
        <v>725</v>
      </c>
      <c r="K4090" s="110">
        <v>2806.46</v>
      </c>
    </row>
    <row r="4091" spans="5:11" x14ac:dyDescent="0.25">
      <c r="E4091" s="107">
        <v>2015</v>
      </c>
      <c r="F4091" s="107" t="s">
        <v>220</v>
      </c>
      <c r="G4091" s="107" t="s">
        <v>29</v>
      </c>
      <c r="H4091" s="107" t="s">
        <v>540</v>
      </c>
      <c r="I4091" s="107" t="s">
        <v>30</v>
      </c>
      <c r="J4091" s="107" t="s">
        <v>1</v>
      </c>
      <c r="K4091" s="108">
        <v>501.64699999999999</v>
      </c>
    </row>
    <row r="4092" spans="5:11" x14ac:dyDescent="0.25">
      <c r="E4092" s="109">
        <v>2015</v>
      </c>
      <c r="F4092" s="109" t="s">
        <v>236</v>
      </c>
      <c r="G4092" s="109" t="s">
        <v>36</v>
      </c>
      <c r="H4092" s="109" t="s">
        <v>542</v>
      </c>
      <c r="I4092" s="109" t="s">
        <v>26</v>
      </c>
      <c r="J4092" s="109" t="s">
        <v>725</v>
      </c>
      <c r="K4092" s="110">
        <v>2241.3229999999999</v>
      </c>
    </row>
    <row r="4093" spans="5:11" x14ac:dyDescent="0.25">
      <c r="E4093" s="107">
        <v>2015</v>
      </c>
      <c r="F4093" s="107" t="s">
        <v>231</v>
      </c>
      <c r="G4093" s="107" t="s">
        <v>232</v>
      </c>
      <c r="H4093" s="107" t="s">
        <v>540</v>
      </c>
      <c r="I4093" s="107" t="s">
        <v>24</v>
      </c>
      <c r="J4093" s="107" t="s">
        <v>554</v>
      </c>
      <c r="K4093" s="108">
        <v>3043.9639999999999</v>
      </c>
    </row>
    <row r="4094" spans="5:11" x14ac:dyDescent="0.25">
      <c r="E4094" s="109">
        <v>2015</v>
      </c>
      <c r="F4094" s="109" t="s">
        <v>231</v>
      </c>
      <c r="G4094" s="109" t="s">
        <v>232</v>
      </c>
      <c r="H4094" s="109" t="s">
        <v>540</v>
      </c>
      <c r="I4094" s="109" t="s">
        <v>24</v>
      </c>
      <c r="J4094" s="109" t="s">
        <v>725</v>
      </c>
      <c r="K4094" s="110">
        <v>1506.067</v>
      </c>
    </row>
    <row r="4095" spans="5:11" x14ac:dyDescent="0.25">
      <c r="E4095" s="107">
        <v>2015</v>
      </c>
      <c r="F4095" s="107" t="s">
        <v>238</v>
      </c>
      <c r="G4095" s="107" t="s">
        <v>239</v>
      </c>
      <c r="H4095" s="107" t="s">
        <v>540</v>
      </c>
      <c r="I4095" s="107" t="s">
        <v>33</v>
      </c>
      <c r="J4095" s="107" t="s">
        <v>1</v>
      </c>
      <c r="K4095" s="108">
        <v>2565.0390000000002</v>
      </c>
    </row>
    <row r="4096" spans="5:11" x14ac:dyDescent="0.25">
      <c r="E4096" s="109">
        <v>2015</v>
      </c>
      <c r="F4096" s="109" t="s">
        <v>228</v>
      </c>
      <c r="G4096" s="109" t="s">
        <v>229</v>
      </c>
      <c r="H4096" s="109" t="s">
        <v>540</v>
      </c>
      <c r="I4096" s="109" t="s">
        <v>33</v>
      </c>
      <c r="J4096" s="109" t="s">
        <v>1</v>
      </c>
      <c r="K4096" s="110">
        <v>15519.074000000001</v>
      </c>
    </row>
    <row r="4097" spans="5:11" x14ac:dyDescent="0.25">
      <c r="E4097" s="107">
        <v>2015</v>
      </c>
      <c r="F4097" s="107" t="s">
        <v>228</v>
      </c>
      <c r="G4097" s="107" t="s">
        <v>229</v>
      </c>
      <c r="H4097" s="107" t="s">
        <v>540</v>
      </c>
      <c r="I4097" s="107" t="s">
        <v>33</v>
      </c>
      <c r="J4097" s="107" t="s">
        <v>1</v>
      </c>
      <c r="K4097" s="108">
        <v>43583.7239999999</v>
      </c>
    </row>
    <row r="4098" spans="5:11" x14ac:dyDescent="0.25">
      <c r="E4098" s="109">
        <v>2015</v>
      </c>
      <c r="F4098" s="109" t="s">
        <v>252</v>
      </c>
      <c r="G4098" s="109" t="s">
        <v>41</v>
      </c>
      <c r="H4098" s="109" t="s">
        <v>540</v>
      </c>
      <c r="I4098" s="109" t="s">
        <v>21</v>
      </c>
      <c r="J4098" s="109" t="s">
        <v>1</v>
      </c>
      <c r="K4098" s="110">
        <v>7115.7870000000003</v>
      </c>
    </row>
    <row r="4099" spans="5:11" x14ac:dyDescent="0.25">
      <c r="E4099" s="107">
        <v>2015</v>
      </c>
      <c r="F4099" s="107" t="s">
        <v>258</v>
      </c>
      <c r="G4099" s="107" t="s">
        <v>44</v>
      </c>
      <c r="H4099" s="107" t="s">
        <v>540</v>
      </c>
      <c r="I4099" s="107" t="s">
        <v>21</v>
      </c>
      <c r="J4099" s="107" t="s">
        <v>1</v>
      </c>
      <c r="K4099" s="108">
        <v>7978.6639999999998</v>
      </c>
    </row>
    <row r="4100" spans="5:11" x14ac:dyDescent="0.25">
      <c r="E4100" s="109">
        <v>2015</v>
      </c>
      <c r="F4100" s="109" t="s">
        <v>299</v>
      </c>
      <c r="G4100" s="109" t="s">
        <v>300</v>
      </c>
      <c r="H4100" s="109" t="s">
        <v>540</v>
      </c>
      <c r="I4100" s="109" t="s">
        <v>60</v>
      </c>
      <c r="J4100" s="109" t="s">
        <v>554</v>
      </c>
      <c r="K4100" s="110">
        <v>14382.228999999999</v>
      </c>
    </row>
    <row r="4101" spans="5:11" x14ac:dyDescent="0.25">
      <c r="E4101" s="107">
        <v>2015</v>
      </c>
      <c r="F4101" s="107" t="s">
        <v>264</v>
      </c>
      <c r="G4101" s="107" t="s">
        <v>48</v>
      </c>
      <c r="H4101" s="107" t="s">
        <v>542</v>
      </c>
      <c r="I4101" s="107" t="s">
        <v>16</v>
      </c>
      <c r="J4101" s="107" t="s">
        <v>1</v>
      </c>
      <c r="K4101" s="108">
        <v>1516.5440000000001</v>
      </c>
    </row>
    <row r="4102" spans="5:11" x14ac:dyDescent="0.25">
      <c r="E4102" s="109">
        <v>2015</v>
      </c>
      <c r="F4102" s="109" t="s">
        <v>268</v>
      </c>
      <c r="G4102" s="109" t="s">
        <v>50</v>
      </c>
      <c r="H4102" s="109" t="s">
        <v>544</v>
      </c>
      <c r="I4102" s="109" t="s">
        <v>9</v>
      </c>
      <c r="J4102" s="109" t="s">
        <v>554</v>
      </c>
      <c r="K4102" s="110">
        <v>949.72199999999998</v>
      </c>
    </row>
    <row r="4103" spans="5:11" x14ac:dyDescent="0.25">
      <c r="E4103" s="107">
        <v>2015</v>
      </c>
      <c r="F4103" s="107" t="s">
        <v>276</v>
      </c>
      <c r="G4103" s="107" t="s">
        <v>54</v>
      </c>
      <c r="H4103" s="107" t="s">
        <v>540</v>
      </c>
      <c r="I4103" s="107" t="s">
        <v>47</v>
      </c>
      <c r="J4103" s="107" t="s">
        <v>554</v>
      </c>
      <c r="K4103" s="108">
        <v>2558.6170000000002</v>
      </c>
    </row>
    <row r="4104" spans="5:11" x14ac:dyDescent="0.25">
      <c r="E4104" s="109">
        <v>2015</v>
      </c>
      <c r="F4104" s="109" t="s">
        <v>272</v>
      </c>
      <c r="G4104" s="109" t="s">
        <v>52</v>
      </c>
      <c r="H4104" s="109" t="s">
        <v>540</v>
      </c>
      <c r="I4104" s="109" t="s">
        <v>30</v>
      </c>
      <c r="J4104" s="109" t="s">
        <v>554</v>
      </c>
      <c r="K4104" s="110">
        <v>373.66300000000001</v>
      </c>
    </row>
    <row r="4105" spans="5:11" x14ac:dyDescent="0.25">
      <c r="E4105" s="107">
        <v>2015</v>
      </c>
      <c r="F4105" s="107" t="s">
        <v>304</v>
      </c>
      <c r="G4105" s="107" t="s">
        <v>63</v>
      </c>
      <c r="H4105" s="107" t="s">
        <v>12</v>
      </c>
      <c r="I4105" s="107" t="s">
        <v>12</v>
      </c>
      <c r="J4105" s="107" t="s">
        <v>1</v>
      </c>
      <c r="K4105" s="108">
        <v>1501.462</v>
      </c>
    </row>
    <row r="4106" spans="5:11" x14ac:dyDescent="0.25">
      <c r="E4106" s="109">
        <v>2016</v>
      </c>
      <c r="F4106" s="109" t="s">
        <v>283</v>
      </c>
      <c r="G4106" s="109" t="s">
        <v>284</v>
      </c>
      <c r="H4106" s="109" t="s">
        <v>540</v>
      </c>
      <c r="I4106" s="109" t="s">
        <v>33</v>
      </c>
      <c r="J4106" s="109" t="s">
        <v>554</v>
      </c>
      <c r="K4106" s="110">
        <v>9986.7450000000008</v>
      </c>
    </row>
    <row r="4107" spans="5:11" x14ac:dyDescent="0.25">
      <c r="E4107" s="107">
        <v>2016</v>
      </c>
      <c r="F4107" s="107" t="s">
        <v>187</v>
      </c>
      <c r="G4107" s="107" t="s">
        <v>8</v>
      </c>
      <c r="H4107" s="107" t="s">
        <v>544</v>
      </c>
      <c r="I4107" s="107" t="s">
        <v>9</v>
      </c>
      <c r="J4107" s="107" t="s">
        <v>554</v>
      </c>
      <c r="K4107" s="108">
        <v>1728.36</v>
      </c>
    </row>
    <row r="4108" spans="5:11" x14ac:dyDescent="0.25">
      <c r="E4108" s="109">
        <v>2021</v>
      </c>
      <c r="F4108" s="109" t="s">
        <v>266</v>
      </c>
      <c r="G4108" s="109" t="s">
        <v>49</v>
      </c>
      <c r="H4108" s="109" t="s">
        <v>544</v>
      </c>
      <c r="I4108" s="109" t="s">
        <v>9</v>
      </c>
      <c r="J4108" s="109" t="s">
        <v>554</v>
      </c>
      <c r="K4108" s="110">
        <v>249.828</v>
      </c>
    </row>
    <row r="4109" spans="5:11" x14ac:dyDescent="0.25">
      <c r="E4109" s="107">
        <v>2021</v>
      </c>
      <c r="F4109" s="107" t="s">
        <v>247</v>
      </c>
      <c r="G4109" s="107" t="s">
        <v>40</v>
      </c>
      <c r="H4109" s="107" t="s">
        <v>540</v>
      </c>
      <c r="I4109" s="107" t="s">
        <v>27</v>
      </c>
      <c r="J4109" s="107" t="s">
        <v>554</v>
      </c>
      <c r="K4109" s="108">
        <v>25815.030999999799</v>
      </c>
    </row>
    <row r="4110" spans="5:11" x14ac:dyDescent="0.25">
      <c r="E4110" s="109">
        <v>2021</v>
      </c>
      <c r="F4110" s="109" t="s">
        <v>258</v>
      </c>
      <c r="G4110" s="109" t="s">
        <v>44</v>
      </c>
      <c r="H4110" s="109" t="s">
        <v>540</v>
      </c>
      <c r="I4110" s="109" t="s">
        <v>21</v>
      </c>
      <c r="J4110" s="109" t="s">
        <v>1</v>
      </c>
      <c r="K4110" s="110">
        <v>992.99299999999801</v>
      </c>
    </row>
    <row r="4111" spans="5:11" x14ac:dyDescent="0.25">
      <c r="E4111" s="107">
        <v>2021</v>
      </c>
      <c r="F4111" s="107" t="s">
        <v>299</v>
      </c>
      <c r="G4111" s="107" t="s">
        <v>300</v>
      </c>
      <c r="H4111" s="107" t="s">
        <v>540</v>
      </c>
      <c r="I4111" s="107" t="s">
        <v>60</v>
      </c>
      <c r="J4111" s="107" t="s">
        <v>725</v>
      </c>
      <c r="K4111" s="108">
        <v>16757.125000000098</v>
      </c>
    </row>
    <row r="4112" spans="5:11" x14ac:dyDescent="0.25">
      <c r="E4112" s="109">
        <v>2021</v>
      </c>
      <c r="F4112" s="109" t="s">
        <v>262</v>
      </c>
      <c r="G4112" s="109" t="s">
        <v>46</v>
      </c>
      <c r="H4112" s="109" t="s">
        <v>540</v>
      </c>
      <c r="I4112" s="109" t="s">
        <v>47</v>
      </c>
      <c r="J4112" s="109" t="s">
        <v>554</v>
      </c>
      <c r="K4112" s="110">
        <v>837.82100000000003</v>
      </c>
    </row>
    <row r="4113" spans="5:11" x14ac:dyDescent="0.25">
      <c r="E4113" s="107">
        <v>2021</v>
      </c>
      <c r="F4113" s="107" t="s">
        <v>270</v>
      </c>
      <c r="G4113" s="107" t="s">
        <v>51</v>
      </c>
      <c r="H4113" s="107" t="s">
        <v>540</v>
      </c>
      <c r="I4113" s="107" t="s">
        <v>30</v>
      </c>
      <c r="J4113" s="107" t="s">
        <v>1</v>
      </c>
      <c r="K4113" s="108">
        <v>1834.0039999999999</v>
      </c>
    </row>
    <row r="4114" spans="5:11" x14ac:dyDescent="0.25">
      <c r="E4114" s="109">
        <v>2021</v>
      </c>
      <c r="F4114" s="109" t="s">
        <v>272</v>
      </c>
      <c r="G4114" s="109" t="s">
        <v>52</v>
      </c>
      <c r="H4114" s="109" t="s">
        <v>540</v>
      </c>
      <c r="I4114" s="109" t="s">
        <v>30</v>
      </c>
      <c r="J4114" s="109" t="s">
        <v>1</v>
      </c>
      <c r="K4114" s="110">
        <v>348.15800000000002</v>
      </c>
    </row>
    <row r="4115" spans="5:11" x14ac:dyDescent="0.25">
      <c r="E4115" s="107">
        <v>2021</v>
      </c>
      <c r="F4115" s="107" t="s">
        <v>302</v>
      </c>
      <c r="G4115" s="107" t="s">
        <v>62</v>
      </c>
      <c r="H4115" s="107" t="s">
        <v>540</v>
      </c>
      <c r="I4115" s="107" t="s">
        <v>60</v>
      </c>
      <c r="J4115" s="107" t="s">
        <v>1</v>
      </c>
      <c r="K4115" s="108">
        <v>3240.759</v>
      </c>
    </row>
    <row r="4116" spans="5:11" x14ac:dyDescent="0.25">
      <c r="E4116" s="109">
        <v>2022</v>
      </c>
      <c r="F4116" s="109" t="s">
        <v>190</v>
      </c>
      <c r="G4116" s="109" t="s">
        <v>11</v>
      </c>
      <c r="H4116" s="109" t="s">
        <v>12</v>
      </c>
      <c r="I4116" s="109" t="s">
        <v>12</v>
      </c>
      <c r="J4116" s="109" t="s">
        <v>1</v>
      </c>
      <c r="K4116" s="110">
        <v>10812.258</v>
      </c>
    </row>
    <row r="4117" spans="5:11" x14ac:dyDescent="0.25">
      <c r="E4117" s="107">
        <v>2022</v>
      </c>
      <c r="F4117" s="107" t="s">
        <v>190</v>
      </c>
      <c r="G4117" s="107" t="s">
        <v>11</v>
      </c>
      <c r="H4117" s="107" t="s">
        <v>12</v>
      </c>
      <c r="I4117" s="107" t="s">
        <v>12</v>
      </c>
      <c r="J4117" s="107" t="s">
        <v>725</v>
      </c>
      <c r="K4117" s="108">
        <v>7559.732</v>
      </c>
    </row>
    <row r="4118" spans="5:11" x14ac:dyDescent="0.25">
      <c r="E4118" s="109">
        <v>2022</v>
      </c>
      <c r="F4118" s="109" t="s">
        <v>200</v>
      </c>
      <c r="G4118" s="109" t="s">
        <v>18</v>
      </c>
      <c r="H4118" s="109" t="s">
        <v>542</v>
      </c>
      <c r="I4118" s="109" t="s">
        <v>16</v>
      </c>
      <c r="J4118" s="109" t="s">
        <v>554</v>
      </c>
      <c r="K4118" s="110">
        <v>1203.5940000000001</v>
      </c>
    </row>
    <row r="4119" spans="5:11" x14ac:dyDescent="0.25">
      <c r="E4119" s="107">
        <v>2022</v>
      </c>
      <c r="F4119" s="107" t="s">
        <v>197</v>
      </c>
      <c r="G4119" s="107" t="s">
        <v>198</v>
      </c>
      <c r="H4119" s="107" t="s">
        <v>544</v>
      </c>
      <c r="I4119" s="107" t="s">
        <v>17</v>
      </c>
      <c r="J4119" s="107" t="s">
        <v>1</v>
      </c>
      <c r="K4119" s="108">
        <v>1961.867</v>
      </c>
    </row>
    <row r="4120" spans="5:11" x14ac:dyDescent="0.25">
      <c r="E4120" s="109">
        <v>2022</v>
      </c>
      <c r="F4120" s="109" t="s">
        <v>197</v>
      </c>
      <c r="G4120" s="109" t="s">
        <v>198</v>
      </c>
      <c r="H4120" s="109" t="s">
        <v>544</v>
      </c>
      <c r="I4120" s="109" t="s">
        <v>17</v>
      </c>
      <c r="J4120" s="109" t="s">
        <v>554</v>
      </c>
      <c r="K4120" s="110">
        <v>1701.4269999999999</v>
      </c>
    </row>
    <row r="4121" spans="5:11" x14ac:dyDescent="0.25">
      <c r="E4121" s="107">
        <v>2022</v>
      </c>
      <c r="F4121" s="107" t="s">
        <v>220</v>
      </c>
      <c r="G4121" s="107" t="s">
        <v>29</v>
      </c>
      <c r="H4121" s="107" t="s">
        <v>540</v>
      </c>
      <c r="I4121" s="107" t="s">
        <v>30</v>
      </c>
      <c r="J4121" s="107" t="s">
        <v>1</v>
      </c>
      <c r="K4121" s="108">
        <v>12.68</v>
      </c>
    </row>
    <row r="4122" spans="5:11" x14ac:dyDescent="0.25">
      <c r="E4122" s="109">
        <v>2022</v>
      </c>
      <c r="F4122" s="109" t="s">
        <v>224</v>
      </c>
      <c r="G4122" s="109" t="s">
        <v>32</v>
      </c>
      <c r="H4122" s="109" t="s">
        <v>540</v>
      </c>
      <c r="I4122" s="109" t="s">
        <v>33</v>
      </c>
      <c r="J4122" s="109" t="s">
        <v>1</v>
      </c>
      <c r="K4122" s="110">
        <v>1079.1780000000001</v>
      </c>
    </row>
    <row r="4123" spans="5:11" x14ac:dyDescent="0.25">
      <c r="E4123" s="107">
        <v>2022</v>
      </c>
      <c r="F4123" s="107" t="s">
        <v>226</v>
      </c>
      <c r="G4123" s="107" t="s">
        <v>34</v>
      </c>
      <c r="H4123" s="107" t="s">
        <v>540</v>
      </c>
      <c r="I4123" s="107" t="s">
        <v>925</v>
      </c>
      <c r="J4123" s="107" t="s">
        <v>554</v>
      </c>
      <c r="K4123" s="108">
        <v>1336.415</v>
      </c>
    </row>
    <row r="4124" spans="5:11" x14ac:dyDescent="0.25">
      <c r="E4124" s="109">
        <v>2022</v>
      </c>
      <c r="F4124" s="109" t="s">
        <v>266</v>
      </c>
      <c r="G4124" s="109" t="s">
        <v>49</v>
      </c>
      <c r="H4124" s="109" t="s">
        <v>544</v>
      </c>
      <c r="I4124" s="109" t="s">
        <v>9</v>
      </c>
      <c r="J4124" s="109" t="s">
        <v>1</v>
      </c>
      <c r="K4124" s="110">
        <v>217.114</v>
      </c>
    </row>
    <row r="4125" spans="5:11" x14ac:dyDescent="0.25">
      <c r="E4125" s="107">
        <v>2022</v>
      </c>
      <c r="F4125" s="107" t="s">
        <v>266</v>
      </c>
      <c r="G4125" s="107" t="s">
        <v>49</v>
      </c>
      <c r="H4125" s="107" t="s">
        <v>544</v>
      </c>
      <c r="I4125" s="107" t="s">
        <v>9</v>
      </c>
      <c r="J4125" s="107" t="s">
        <v>554</v>
      </c>
      <c r="K4125" s="108">
        <v>217.114</v>
      </c>
    </row>
    <row r="4126" spans="5:11" x14ac:dyDescent="0.25">
      <c r="E4126" s="109">
        <v>2022</v>
      </c>
      <c r="F4126" s="109" t="s">
        <v>245</v>
      </c>
      <c r="G4126" s="109" t="s">
        <v>39</v>
      </c>
      <c r="H4126" s="109" t="s">
        <v>12</v>
      </c>
      <c r="I4126" s="109" t="s">
        <v>12</v>
      </c>
      <c r="J4126" s="109" t="s">
        <v>1</v>
      </c>
      <c r="K4126" s="110">
        <v>1982.1479999999999</v>
      </c>
    </row>
    <row r="4127" spans="5:11" x14ac:dyDescent="0.25">
      <c r="E4127" s="107">
        <v>2022</v>
      </c>
      <c r="F4127" s="107" t="s">
        <v>254</v>
      </c>
      <c r="G4127" s="107" t="s">
        <v>42</v>
      </c>
      <c r="H4127" s="107" t="s">
        <v>12</v>
      </c>
      <c r="I4127" s="107" t="s">
        <v>12</v>
      </c>
      <c r="J4127" s="107" t="s">
        <v>554</v>
      </c>
      <c r="K4127" s="108">
        <v>1757.922</v>
      </c>
    </row>
    <row r="4128" spans="5:11" x14ac:dyDescent="0.25">
      <c r="E4128" s="109">
        <v>2022</v>
      </c>
      <c r="F4128" s="109" t="s">
        <v>249</v>
      </c>
      <c r="G4128" s="109" t="s">
        <v>250</v>
      </c>
      <c r="H4128" s="109" t="s">
        <v>544</v>
      </c>
      <c r="I4128" s="109" t="s">
        <v>17</v>
      </c>
      <c r="J4128" s="109" t="s">
        <v>1</v>
      </c>
      <c r="K4128" s="110">
        <v>1423.2539999999999</v>
      </c>
    </row>
    <row r="4129" spans="5:11" x14ac:dyDescent="0.25">
      <c r="E4129" s="107">
        <v>2022</v>
      </c>
      <c r="F4129" s="107" t="s">
        <v>256</v>
      </c>
      <c r="G4129" s="107" t="s">
        <v>43</v>
      </c>
      <c r="H4129" s="107" t="s">
        <v>540</v>
      </c>
      <c r="I4129" s="107" t="s">
        <v>27</v>
      </c>
      <c r="J4129" s="107" t="s">
        <v>1</v>
      </c>
      <c r="K4129" s="108">
        <v>3303.0920000000001</v>
      </c>
    </row>
    <row r="4130" spans="5:11" x14ac:dyDescent="0.25">
      <c r="E4130" s="109">
        <v>2022</v>
      </c>
      <c r="F4130" s="109" t="s">
        <v>256</v>
      </c>
      <c r="G4130" s="109" t="s">
        <v>43</v>
      </c>
      <c r="H4130" s="109" t="s">
        <v>540</v>
      </c>
      <c r="I4130" s="109" t="s">
        <v>27</v>
      </c>
      <c r="J4130" s="109" t="s">
        <v>554</v>
      </c>
      <c r="K4130" s="110">
        <v>2912.096</v>
      </c>
    </row>
    <row r="4131" spans="5:11" x14ac:dyDescent="0.25">
      <c r="E4131" s="107">
        <v>2022</v>
      </c>
      <c r="F4131" s="107" t="s">
        <v>268</v>
      </c>
      <c r="G4131" s="107" t="s">
        <v>50</v>
      </c>
      <c r="H4131" s="107" t="s">
        <v>544</v>
      </c>
      <c r="I4131" s="107" t="s">
        <v>9</v>
      </c>
      <c r="J4131" s="107" t="s">
        <v>554</v>
      </c>
      <c r="K4131" s="108">
        <v>501.84699999999998</v>
      </c>
    </row>
    <row r="4132" spans="5:11" x14ac:dyDescent="0.25">
      <c r="E4132" s="109">
        <v>2022</v>
      </c>
      <c r="F4132" s="109" t="s">
        <v>268</v>
      </c>
      <c r="G4132" s="109" t="s">
        <v>50</v>
      </c>
      <c r="H4132" s="109" t="s">
        <v>544</v>
      </c>
      <c r="I4132" s="109" t="s">
        <v>9</v>
      </c>
      <c r="J4132" s="109" t="s">
        <v>725</v>
      </c>
      <c r="K4132" s="110">
        <v>274.358</v>
      </c>
    </row>
    <row r="4133" spans="5:11" x14ac:dyDescent="0.25">
      <c r="E4133" s="107">
        <v>2022</v>
      </c>
      <c r="F4133" s="107" t="s">
        <v>276</v>
      </c>
      <c r="G4133" s="107" t="s">
        <v>54</v>
      </c>
      <c r="H4133" s="107" t="s">
        <v>540</v>
      </c>
      <c r="I4133" s="107" t="s">
        <v>47</v>
      </c>
      <c r="J4133" s="107" t="s">
        <v>1</v>
      </c>
      <c r="K4133" s="108">
        <v>1881.578</v>
      </c>
    </row>
    <row r="4134" spans="5:11" x14ac:dyDescent="0.25">
      <c r="E4134" s="109">
        <v>2022</v>
      </c>
      <c r="F4134" s="109" t="s">
        <v>278</v>
      </c>
      <c r="G4134" s="109" t="s">
        <v>55</v>
      </c>
      <c r="H4134" s="109" t="s">
        <v>540</v>
      </c>
      <c r="I4134" s="109" t="s">
        <v>21</v>
      </c>
      <c r="J4134" s="109" t="s">
        <v>1</v>
      </c>
      <c r="K4134" s="110">
        <v>42.886000000000003</v>
      </c>
    </row>
    <row r="4135" spans="5:11" x14ac:dyDescent="0.25">
      <c r="E4135" s="107">
        <v>2022</v>
      </c>
      <c r="F4135" s="107" t="s">
        <v>293</v>
      </c>
      <c r="G4135" s="107" t="s">
        <v>58</v>
      </c>
      <c r="H4135" s="107" t="s">
        <v>544</v>
      </c>
      <c r="I4135" s="107" t="s">
        <v>9</v>
      </c>
      <c r="J4135" s="107" t="s">
        <v>1</v>
      </c>
      <c r="K4135" s="108">
        <v>23.414999999999999</v>
      </c>
    </row>
    <row r="4136" spans="5:11" x14ac:dyDescent="0.25">
      <c r="E4136" s="109">
        <v>2022</v>
      </c>
      <c r="F4136" s="109" t="s">
        <v>293</v>
      </c>
      <c r="G4136" s="109" t="s">
        <v>58</v>
      </c>
      <c r="H4136" s="109" t="s">
        <v>544</v>
      </c>
      <c r="I4136" s="109" t="s">
        <v>9</v>
      </c>
      <c r="J4136" s="109" t="s">
        <v>725</v>
      </c>
      <c r="K4136" s="110">
        <v>5605.9219999999996</v>
      </c>
    </row>
    <row r="4137" spans="5:11" x14ac:dyDescent="0.25">
      <c r="E4137" s="107">
        <v>2022</v>
      </c>
      <c r="F4137" s="107" t="s">
        <v>295</v>
      </c>
      <c r="G4137" s="107" t="s">
        <v>59</v>
      </c>
      <c r="H4137" s="107" t="s">
        <v>540</v>
      </c>
      <c r="I4137" s="107" t="s">
        <v>60</v>
      </c>
      <c r="J4137" s="107" t="s">
        <v>1</v>
      </c>
      <c r="K4137" s="108">
        <v>152.88200000000001</v>
      </c>
    </row>
    <row r="4138" spans="5:11" x14ac:dyDescent="0.25">
      <c r="E4138" s="109">
        <v>2022</v>
      </c>
      <c r="F4138" s="109" t="s">
        <v>304</v>
      </c>
      <c r="G4138" s="109" t="s">
        <v>63</v>
      </c>
      <c r="H4138" s="109" t="s">
        <v>12</v>
      </c>
      <c r="I4138" s="109" t="s">
        <v>12</v>
      </c>
      <c r="J4138" s="109" t="s">
        <v>725</v>
      </c>
      <c r="K4138" s="110">
        <v>1708.326</v>
      </c>
    </row>
    <row r="4139" spans="5:11" x14ac:dyDescent="0.25">
      <c r="E4139" s="107">
        <v>2023</v>
      </c>
      <c r="F4139" s="107" t="s">
        <v>190</v>
      </c>
      <c r="G4139" s="107" t="s">
        <v>11</v>
      </c>
      <c r="H4139" s="107" t="s">
        <v>12</v>
      </c>
      <c r="I4139" s="107" t="s">
        <v>12</v>
      </c>
      <c r="J4139" s="107" t="s">
        <v>725</v>
      </c>
      <c r="K4139" s="108">
        <v>7614.7760000000098</v>
      </c>
    </row>
    <row r="4140" spans="5:11" x14ac:dyDescent="0.25">
      <c r="E4140" s="109">
        <v>2023</v>
      </c>
      <c r="F4140" s="109" t="s">
        <v>195</v>
      </c>
      <c r="G4140" s="109" t="s">
        <v>15</v>
      </c>
      <c r="H4140" s="109" t="s">
        <v>540</v>
      </c>
      <c r="I4140" s="109" t="s">
        <v>16</v>
      </c>
      <c r="J4140" s="109" t="s">
        <v>1</v>
      </c>
      <c r="K4140" s="110">
        <v>1794.7190000000001</v>
      </c>
    </row>
    <row r="4141" spans="5:11" x14ac:dyDescent="0.25">
      <c r="E4141" s="107">
        <v>2023</v>
      </c>
      <c r="F4141" s="107" t="s">
        <v>207</v>
      </c>
      <c r="G4141" s="107" t="s">
        <v>20</v>
      </c>
      <c r="H4141" s="107" t="s">
        <v>540</v>
      </c>
      <c r="I4141" s="107" t="s">
        <v>21</v>
      </c>
      <c r="J4141" s="107" t="s">
        <v>1</v>
      </c>
      <c r="K4141" s="108">
        <v>6427.0249999999996</v>
      </c>
    </row>
    <row r="4142" spans="5:11" x14ac:dyDescent="0.25">
      <c r="E4142" s="109">
        <v>2023</v>
      </c>
      <c r="F4142" s="109" t="s">
        <v>218</v>
      </c>
      <c r="G4142" s="109" t="s">
        <v>28</v>
      </c>
      <c r="H4142" s="109" t="s">
        <v>544</v>
      </c>
      <c r="I4142" s="109" t="s">
        <v>9</v>
      </c>
      <c r="J4142" s="109" t="s">
        <v>1</v>
      </c>
      <c r="K4142" s="110">
        <v>14458.328</v>
      </c>
    </row>
    <row r="4143" spans="5:11" x14ac:dyDescent="0.25">
      <c r="E4143" s="107">
        <v>2023</v>
      </c>
      <c r="F4143" s="107" t="s">
        <v>238</v>
      </c>
      <c r="G4143" s="107" t="s">
        <v>239</v>
      </c>
      <c r="H4143" s="107" t="s">
        <v>540</v>
      </c>
      <c r="I4143" s="107" t="s">
        <v>33</v>
      </c>
      <c r="J4143" s="107" t="s">
        <v>554</v>
      </c>
      <c r="K4143" s="108">
        <v>6334.3449999999903</v>
      </c>
    </row>
    <row r="4144" spans="5:11" x14ac:dyDescent="0.25">
      <c r="E4144" s="109">
        <v>2023</v>
      </c>
      <c r="F4144" s="109" t="s">
        <v>266</v>
      </c>
      <c r="G4144" s="109" t="s">
        <v>49</v>
      </c>
      <c r="H4144" s="109" t="s">
        <v>544</v>
      </c>
      <c r="I4144" s="109" t="s">
        <v>9</v>
      </c>
      <c r="J4144" s="109" t="s">
        <v>554</v>
      </c>
      <c r="K4144" s="110">
        <v>166.006</v>
      </c>
    </row>
    <row r="4145" spans="5:11" x14ac:dyDescent="0.25">
      <c r="E4145" s="107">
        <v>2023</v>
      </c>
      <c r="F4145" s="107" t="s">
        <v>245</v>
      </c>
      <c r="G4145" s="107" t="s">
        <v>39</v>
      </c>
      <c r="H4145" s="107" t="s">
        <v>12</v>
      </c>
      <c r="I4145" s="107" t="s">
        <v>12</v>
      </c>
      <c r="J4145" s="107" t="s">
        <v>554</v>
      </c>
      <c r="K4145" s="108">
        <v>2080.2179999999998</v>
      </c>
    </row>
    <row r="4146" spans="5:11" x14ac:dyDescent="0.25">
      <c r="E4146" s="109">
        <v>2023</v>
      </c>
      <c r="F4146" s="109" t="s">
        <v>258</v>
      </c>
      <c r="G4146" s="109" t="s">
        <v>44</v>
      </c>
      <c r="H4146" s="109" t="s">
        <v>540</v>
      </c>
      <c r="I4146" s="109" t="s">
        <v>21</v>
      </c>
      <c r="J4146" s="109" t="s">
        <v>554</v>
      </c>
      <c r="K4146" s="110">
        <v>12739.875</v>
      </c>
    </row>
    <row r="4147" spans="5:11" x14ac:dyDescent="0.25">
      <c r="E4147" s="107">
        <v>2023</v>
      </c>
      <c r="F4147" s="107" t="s">
        <v>262</v>
      </c>
      <c r="G4147" s="107" t="s">
        <v>46</v>
      </c>
      <c r="H4147" s="107" t="s">
        <v>540</v>
      </c>
      <c r="I4147" s="107" t="s">
        <v>47</v>
      </c>
      <c r="J4147" s="107" t="s">
        <v>554</v>
      </c>
      <c r="K4147" s="108">
        <v>976.93100000000004</v>
      </c>
    </row>
    <row r="4148" spans="5:11" x14ac:dyDescent="0.25">
      <c r="E4148" s="109">
        <v>2023</v>
      </c>
      <c r="F4148" s="109" t="s">
        <v>268</v>
      </c>
      <c r="G4148" s="109" t="s">
        <v>50</v>
      </c>
      <c r="H4148" s="109" t="s">
        <v>544</v>
      </c>
      <c r="I4148" s="109" t="s">
        <v>9</v>
      </c>
      <c r="J4148" s="109" t="s">
        <v>1</v>
      </c>
      <c r="K4148" s="110">
        <v>486.10599999999999</v>
      </c>
    </row>
    <row r="4149" spans="5:11" x14ac:dyDescent="0.25">
      <c r="E4149" s="107">
        <v>2023</v>
      </c>
      <c r="F4149" s="107" t="s">
        <v>268</v>
      </c>
      <c r="G4149" s="107" t="s">
        <v>50</v>
      </c>
      <c r="H4149" s="107" t="s">
        <v>544</v>
      </c>
      <c r="I4149" s="107" t="s">
        <v>9</v>
      </c>
      <c r="J4149" s="107" t="s">
        <v>554</v>
      </c>
      <c r="K4149" s="108">
        <v>486.10599999999999</v>
      </c>
    </row>
    <row r="4150" spans="5:11" x14ac:dyDescent="0.25">
      <c r="E4150" s="109">
        <v>2023</v>
      </c>
      <c r="F4150" s="109" t="s">
        <v>270</v>
      </c>
      <c r="G4150" s="109" t="s">
        <v>51</v>
      </c>
      <c r="H4150" s="109" t="s">
        <v>540</v>
      </c>
      <c r="I4150" s="109" t="s">
        <v>30</v>
      </c>
      <c r="J4150" s="109" t="s">
        <v>1</v>
      </c>
      <c r="K4150" s="110">
        <v>438.45400000000001</v>
      </c>
    </row>
    <row r="4151" spans="5:11" x14ac:dyDescent="0.25">
      <c r="E4151" s="107">
        <v>2023</v>
      </c>
      <c r="F4151" s="107" t="s">
        <v>276</v>
      </c>
      <c r="G4151" s="107" t="s">
        <v>54</v>
      </c>
      <c r="H4151" s="107" t="s">
        <v>540</v>
      </c>
      <c r="I4151" s="107" t="s">
        <v>47</v>
      </c>
      <c r="J4151" s="107" t="s">
        <v>1</v>
      </c>
      <c r="K4151" s="108">
        <v>912.42199999999798</v>
      </c>
    </row>
    <row r="4152" spans="5:11" x14ac:dyDescent="0.25">
      <c r="E4152" s="109">
        <v>2023</v>
      </c>
      <c r="F4152" s="109" t="s">
        <v>274</v>
      </c>
      <c r="G4152" s="109" t="s">
        <v>53</v>
      </c>
      <c r="H4152" s="109" t="s">
        <v>542</v>
      </c>
      <c r="I4152" s="109" t="s">
        <v>16</v>
      </c>
      <c r="J4152" s="109" t="s">
        <v>1</v>
      </c>
      <c r="K4152" s="110">
        <v>6404.0739999999996</v>
      </c>
    </row>
    <row r="4153" spans="5:11" x14ac:dyDescent="0.25">
      <c r="E4153" s="107">
        <v>2023</v>
      </c>
      <c r="F4153" s="107" t="s">
        <v>274</v>
      </c>
      <c r="G4153" s="107" t="s">
        <v>53</v>
      </c>
      <c r="H4153" s="107" t="s">
        <v>542</v>
      </c>
      <c r="I4153" s="107" t="s">
        <v>16</v>
      </c>
      <c r="J4153" s="107" t="s">
        <v>554</v>
      </c>
      <c r="K4153" s="108">
        <v>6404.0739999999996</v>
      </c>
    </row>
    <row r="4154" spans="5:11" x14ac:dyDescent="0.25">
      <c r="E4154" s="109">
        <v>2023</v>
      </c>
      <c r="F4154" s="109" t="s">
        <v>286</v>
      </c>
      <c r="G4154" s="109" t="s">
        <v>56</v>
      </c>
      <c r="H4154" s="109" t="s">
        <v>540</v>
      </c>
      <c r="I4154" s="109" t="s">
        <v>47</v>
      </c>
      <c r="J4154" s="109" t="s">
        <v>554</v>
      </c>
      <c r="K4154" s="110">
        <v>1346.1559999999999</v>
      </c>
    </row>
    <row r="4155" spans="5:11" x14ac:dyDescent="0.25">
      <c r="E4155" s="107">
        <v>2023</v>
      </c>
      <c r="F4155" s="107" t="s">
        <v>293</v>
      </c>
      <c r="G4155" s="107" t="s">
        <v>58</v>
      </c>
      <c r="H4155" s="107" t="s">
        <v>544</v>
      </c>
      <c r="I4155" s="107" t="s">
        <v>9</v>
      </c>
      <c r="J4155" s="107" t="s">
        <v>1</v>
      </c>
      <c r="K4155" s="108">
        <v>0.19700000000000001</v>
      </c>
    </row>
    <row r="4156" spans="5:11" x14ac:dyDescent="0.25">
      <c r="E4156" s="109">
        <v>2023</v>
      </c>
      <c r="F4156" s="109" t="s">
        <v>297</v>
      </c>
      <c r="G4156" s="109" t="s">
        <v>61</v>
      </c>
      <c r="H4156" s="109" t="s">
        <v>542</v>
      </c>
      <c r="I4156" s="109" t="s">
        <v>16</v>
      </c>
      <c r="J4156" s="109" t="s">
        <v>1</v>
      </c>
      <c r="K4156" s="110">
        <v>230.64500000000001</v>
      </c>
    </row>
    <row r="4157" spans="5:11" x14ac:dyDescent="0.25">
      <c r="E4157" s="107">
        <v>2023</v>
      </c>
      <c r="F4157" s="107" t="s">
        <v>297</v>
      </c>
      <c r="G4157" s="107" t="s">
        <v>61</v>
      </c>
      <c r="H4157" s="107" t="s">
        <v>542</v>
      </c>
      <c r="I4157" s="107" t="s">
        <v>16</v>
      </c>
      <c r="J4157" s="107" t="s">
        <v>725</v>
      </c>
      <c r="K4157" s="108">
        <v>29.927</v>
      </c>
    </row>
    <row r="4158" spans="5:11" x14ac:dyDescent="0.25">
      <c r="E4158" s="109">
        <v>2023</v>
      </c>
      <c r="F4158" s="109" t="s">
        <v>304</v>
      </c>
      <c r="G4158" s="109" t="s">
        <v>63</v>
      </c>
      <c r="H4158" s="109" t="s">
        <v>12</v>
      </c>
      <c r="I4158" s="109" t="s">
        <v>12</v>
      </c>
      <c r="J4158" s="109" t="s">
        <v>725</v>
      </c>
      <c r="K4158" s="110">
        <v>1620.6479999999999</v>
      </c>
    </row>
    <row r="4159" spans="5:11" x14ac:dyDescent="0.25">
      <c r="E4159" s="107">
        <v>2011</v>
      </c>
      <c r="F4159" s="107" t="s">
        <v>231</v>
      </c>
      <c r="G4159" s="107" t="s">
        <v>232</v>
      </c>
      <c r="H4159" s="107" t="s">
        <v>540</v>
      </c>
      <c r="I4159" s="107" t="s">
        <v>24</v>
      </c>
      <c r="J4159" s="107" t="s">
        <v>554</v>
      </c>
      <c r="K4159" s="108">
        <v>1995.4839999999999</v>
      </c>
    </row>
    <row r="4160" spans="5:11" x14ac:dyDescent="0.25">
      <c r="E4160" s="109">
        <v>2011</v>
      </c>
      <c r="F4160" s="109" t="s">
        <v>238</v>
      </c>
      <c r="G4160" s="109" t="s">
        <v>239</v>
      </c>
      <c r="H4160" s="109" t="s">
        <v>540</v>
      </c>
      <c r="I4160" s="109" t="s">
        <v>33</v>
      </c>
      <c r="J4160" s="109" t="s">
        <v>1</v>
      </c>
      <c r="K4160" s="110">
        <v>6783.9719999999998</v>
      </c>
    </row>
    <row r="4161" spans="5:11" x14ac:dyDescent="0.25">
      <c r="E4161" s="107">
        <v>2011</v>
      </c>
      <c r="F4161" s="107" t="s">
        <v>266</v>
      </c>
      <c r="G4161" s="107" t="s">
        <v>49</v>
      </c>
      <c r="H4161" s="107" t="s">
        <v>544</v>
      </c>
      <c r="I4161" s="107" t="s">
        <v>9</v>
      </c>
      <c r="J4161" s="107" t="s">
        <v>1</v>
      </c>
      <c r="K4161" s="108">
        <v>185.66300000000001</v>
      </c>
    </row>
    <row r="4162" spans="5:11" x14ac:dyDescent="0.25">
      <c r="E4162" s="109">
        <v>2011</v>
      </c>
      <c r="F4162" s="109" t="s">
        <v>245</v>
      </c>
      <c r="G4162" s="109" t="s">
        <v>39</v>
      </c>
      <c r="H4162" s="109" t="s">
        <v>12</v>
      </c>
      <c r="I4162" s="109" t="s">
        <v>12</v>
      </c>
      <c r="J4162" s="109" t="s">
        <v>1</v>
      </c>
      <c r="K4162" s="110">
        <v>2305.81</v>
      </c>
    </row>
    <row r="4163" spans="5:11" x14ac:dyDescent="0.25">
      <c r="E4163" s="107">
        <v>2011</v>
      </c>
      <c r="F4163" s="107" t="s">
        <v>245</v>
      </c>
      <c r="G4163" s="107" t="s">
        <v>39</v>
      </c>
      <c r="H4163" s="107" t="s">
        <v>12</v>
      </c>
      <c r="I4163" s="107" t="s">
        <v>12</v>
      </c>
      <c r="J4163" s="107" t="s">
        <v>554</v>
      </c>
      <c r="K4163" s="108">
        <v>2305.81</v>
      </c>
    </row>
    <row r="4164" spans="5:11" x14ac:dyDescent="0.25">
      <c r="E4164" s="109">
        <v>2011</v>
      </c>
      <c r="F4164" s="109" t="s">
        <v>247</v>
      </c>
      <c r="G4164" s="109" t="s">
        <v>40</v>
      </c>
      <c r="H4164" s="109" t="s">
        <v>540</v>
      </c>
      <c r="I4164" s="109" t="s">
        <v>27</v>
      </c>
      <c r="J4164" s="109" t="s">
        <v>1</v>
      </c>
      <c r="K4164" s="110">
        <v>7854.9579999999896</v>
      </c>
    </row>
    <row r="4165" spans="5:11" x14ac:dyDescent="0.25">
      <c r="E4165" s="107">
        <v>2011</v>
      </c>
      <c r="F4165" s="107" t="s">
        <v>299</v>
      </c>
      <c r="G4165" s="107" t="s">
        <v>300</v>
      </c>
      <c r="H4165" s="107" t="s">
        <v>540</v>
      </c>
      <c r="I4165" s="107" t="s">
        <v>60</v>
      </c>
      <c r="J4165" s="107" t="s">
        <v>554</v>
      </c>
      <c r="K4165" s="108">
        <v>13330.772000000001</v>
      </c>
    </row>
    <row r="4166" spans="5:11" x14ac:dyDescent="0.25">
      <c r="E4166" s="109">
        <v>2011</v>
      </c>
      <c r="F4166" s="109" t="s">
        <v>256</v>
      </c>
      <c r="G4166" s="109" t="s">
        <v>43</v>
      </c>
      <c r="H4166" s="109" t="s">
        <v>540</v>
      </c>
      <c r="I4166" s="109" t="s">
        <v>27</v>
      </c>
      <c r="J4166" s="109" t="s">
        <v>1</v>
      </c>
      <c r="K4166" s="110">
        <v>4204.3969999999999</v>
      </c>
    </row>
    <row r="4167" spans="5:11" x14ac:dyDescent="0.25">
      <c r="E4167" s="107">
        <v>2011</v>
      </c>
      <c r="F4167" s="107" t="s">
        <v>264</v>
      </c>
      <c r="G4167" s="107" t="s">
        <v>48</v>
      </c>
      <c r="H4167" s="107" t="s">
        <v>542</v>
      </c>
      <c r="I4167" s="107" t="s">
        <v>16</v>
      </c>
      <c r="J4167" s="107" t="s">
        <v>554</v>
      </c>
      <c r="K4167" s="108">
        <v>1563.383</v>
      </c>
    </row>
    <row r="4168" spans="5:11" x14ac:dyDescent="0.25">
      <c r="E4168" s="109">
        <v>2011</v>
      </c>
      <c r="F4168" s="109" t="s">
        <v>268</v>
      </c>
      <c r="G4168" s="109" t="s">
        <v>50</v>
      </c>
      <c r="H4168" s="109" t="s">
        <v>544</v>
      </c>
      <c r="I4168" s="109" t="s">
        <v>9</v>
      </c>
      <c r="J4168" s="109" t="s">
        <v>1</v>
      </c>
      <c r="K4168" s="110">
        <v>513.18799999999999</v>
      </c>
    </row>
    <row r="4169" spans="5:11" x14ac:dyDescent="0.25">
      <c r="E4169" s="107">
        <v>2011</v>
      </c>
      <c r="F4169" s="107" t="s">
        <v>272</v>
      </c>
      <c r="G4169" s="107" t="s">
        <v>52</v>
      </c>
      <c r="H4169" s="107" t="s">
        <v>540</v>
      </c>
      <c r="I4169" s="107" t="s">
        <v>30</v>
      </c>
      <c r="J4169" s="107" t="s">
        <v>1</v>
      </c>
      <c r="K4169" s="108">
        <v>426.77300000000002</v>
      </c>
    </row>
    <row r="4170" spans="5:11" x14ac:dyDescent="0.25">
      <c r="E4170" s="109">
        <v>2011</v>
      </c>
      <c r="F4170" s="109" t="s">
        <v>272</v>
      </c>
      <c r="G4170" s="109" t="s">
        <v>52</v>
      </c>
      <c r="H4170" s="109" t="s">
        <v>540</v>
      </c>
      <c r="I4170" s="109" t="s">
        <v>30</v>
      </c>
      <c r="J4170" s="109" t="s">
        <v>1</v>
      </c>
      <c r="K4170" s="110">
        <v>523.471</v>
      </c>
    </row>
    <row r="4171" spans="5:11" x14ac:dyDescent="0.25">
      <c r="E4171" s="107">
        <v>2011</v>
      </c>
      <c r="F4171" s="107" t="s">
        <v>274</v>
      </c>
      <c r="G4171" s="107" t="s">
        <v>53</v>
      </c>
      <c r="H4171" s="107" t="s">
        <v>542</v>
      </c>
      <c r="I4171" s="107" t="s">
        <v>16</v>
      </c>
      <c r="J4171" s="107" t="s">
        <v>1</v>
      </c>
      <c r="K4171" s="108">
        <v>551</v>
      </c>
    </row>
    <row r="4172" spans="5:11" x14ac:dyDescent="0.25">
      <c r="E4172" s="109">
        <v>2011</v>
      </c>
      <c r="F4172" s="109" t="s">
        <v>286</v>
      </c>
      <c r="G4172" s="109" t="s">
        <v>56</v>
      </c>
      <c r="H4172" s="109" t="s">
        <v>540</v>
      </c>
      <c r="I4172" s="109" t="s">
        <v>47</v>
      </c>
      <c r="J4172" s="109" t="s">
        <v>1</v>
      </c>
      <c r="K4172" s="110">
        <v>1888.54</v>
      </c>
    </row>
    <row r="4173" spans="5:11" x14ac:dyDescent="0.25">
      <c r="E4173" s="107">
        <v>2011</v>
      </c>
      <c r="F4173" s="107" t="s">
        <v>286</v>
      </c>
      <c r="G4173" s="107" t="s">
        <v>56</v>
      </c>
      <c r="H4173" s="107" t="s">
        <v>540</v>
      </c>
      <c r="I4173" s="107" t="s">
        <v>47</v>
      </c>
      <c r="J4173" s="107" t="s">
        <v>554</v>
      </c>
      <c r="K4173" s="108">
        <v>1888.54</v>
      </c>
    </row>
    <row r="4174" spans="5:11" x14ac:dyDescent="0.25">
      <c r="E4174" s="109">
        <v>2011</v>
      </c>
      <c r="F4174" s="109" t="s">
        <v>288</v>
      </c>
      <c r="G4174" s="109" t="s">
        <v>57</v>
      </c>
      <c r="H4174" s="109" t="s">
        <v>540</v>
      </c>
      <c r="I4174" s="109" t="s">
        <v>47</v>
      </c>
      <c r="J4174" s="109" t="s">
        <v>1</v>
      </c>
      <c r="K4174" s="110">
        <v>14495.127</v>
      </c>
    </row>
    <row r="4175" spans="5:11" x14ac:dyDescent="0.25">
      <c r="E4175" s="107">
        <v>2011</v>
      </c>
      <c r="F4175" s="107" t="s">
        <v>297</v>
      </c>
      <c r="G4175" s="107" t="s">
        <v>61</v>
      </c>
      <c r="H4175" s="107" t="s">
        <v>542</v>
      </c>
      <c r="I4175" s="107" t="s">
        <v>16</v>
      </c>
      <c r="J4175" s="107" t="s">
        <v>1</v>
      </c>
      <c r="K4175" s="108">
        <v>415.3</v>
      </c>
    </row>
    <row r="4176" spans="5:11" x14ac:dyDescent="0.25">
      <c r="E4176" s="109">
        <v>2012</v>
      </c>
      <c r="F4176" s="109" t="s">
        <v>283</v>
      </c>
      <c r="G4176" s="109" t="s">
        <v>284</v>
      </c>
      <c r="H4176" s="109" t="s">
        <v>540</v>
      </c>
      <c r="I4176" s="109" t="s">
        <v>33</v>
      </c>
      <c r="J4176" s="109" t="s">
        <v>554</v>
      </c>
      <c r="K4176" s="110">
        <v>10065.85</v>
      </c>
    </row>
    <row r="4177" spans="5:11" x14ac:dyDescent="0.25">
      <c r="E4177" s="107">
        <v>2012</v>
      </c>
      <c r="F4177" s="107" t="s">
        <v>190</v>
      </c>
      <c r="G4177" s="107" t="s">
        <v>11</v>
      </c>
      <c r="H4177" s="107" t="s">
        <v>12</v>
      </c>
      <c r="I4177" s="107" t="s">
        <v>12</v>
      </c>
      <c r="J4177" s="107" t="s">
        <v>1</v>
      </c>
      <c r="K4177" s="108">
        <v>5455.4229999999998</v>
      </c>
    </row>
    <row r="4178" spans="5:11" x14ac:dyDescent="0.25">
      <c r="E4178" s="109">
        <v>2012</v>
      </c>
      <c r="F4178" s="109" t="s">
        <v>195</v>
      </c>
      <c r="G4178" s="109" t="s">
        <v>15</v>
      </c>
      <c r="H4178" s="109" t="s">
        <v>540</v>
      </c>
      <c r="I4178" s="109" t="s">
        <v>16</v>
      </c>
      <c r="J4178" s="109" t="s">
        <v>1</v>
      </c>
      <c r="K4178" s="110">
        <v>9682.5990000000093</v>
      </c>
    </row>
    <row r="4179" spans="5:11" x14ac:dyDescent="0.25">
      <c r="E4179" s="107">
        <v>2012</v>
      </c>
      <c r="F4179" s="107" t="s">
        <v>195</v>
      </c>
      <c r="G4179" s="107" t="s">
        <v>15</v>
      </c>
      <c r="H4179" s="107" t="s">
        <v>540</v>
      </c>
      <c r="I4179" s="107" t="s">
        <v>16</v>
      </c>
      <c r="J4179" s="107" t="s">
        <v>554</v>
      </c>
      <c r="K4179" s="108">
        <v>9682.5990000000093</v>
      </c>
    </row>
    <row r="4180" spans="5:11" x14ac:dyDescent="0.25">
      <c r="E4180" s="109">
        <v>2012</v>
      </c>
      <c r="F4180" s="109" t="s">
        <v>202</v>
      </c>
      <c r="G4180" s="109" t="s">
        <v>19</v>
      </c>
      <c r="H4180" s="109" t="s">
        <v>544</v>
      </c>
      <c r="I4180" s="109" t="s">
        <v>17</v>
      </c>
      <c r="J4180" s="109" t="s">
        <v>1</v>
      </c>
      <c r="K4180" s="110">
        <v>12026.183000000001</v>
      </c>
    </row>
    <row r="4181" spans="5:11" x14ac:dyDescent="0.25">
      <c r="E4181" s="107">
        <v>2012</v>
      </c>
      <c r="F4181" s="107" t="s">
        <v>202</v>
      </c>
      <c r="G4181" s="107" t="s">
        <v>19</v>
      </c>
      <c r="H4181" s="107" t="s">
        <v>544</v>
      </c>
      <c r="I4181" s="107" t="s">
        <v>17</v>
      </c>
      <c r="J4181" s="107" t="s">
        <v>554</v>
      </c>
      <c r="K4181" s="108">
        <v>12026.183000000001</v>
      </c>
    </row>
    <row r="4182" spans="5:11" x14ac:dyDescent="0.25">
      <c r="E4182" s="109">
        <v>2012</v>
      </c>
      <c r="F4182" s="109" t="s">
        <v>207</v>
      </c>
      <c r="G4182" s="109" t="s">
        <v>20</v>
      </c>
      <c r="H4182" s="109" t="s">
        <v>540</v>
      </c>
      <c r="I4182" s="109" t="s">
        <v>21</v>
      </c>
      <c r="J4182" s="109" t="s">
        <v>1</v>
      </c>
      <c r="K4182" s="110">
        <v>9085.2900000000009</v>
      </c>
    </row>
    <row r="4183" spans="5:11" x14ac:dyDescent="0.25">
      <c r="E4183" s="107">
        <v>2012</v>
      </c>
      <c r="F4183" s="107" t="s">
        <v>211</v>
      </c>
      <c r="G4183" s="107" t="s">
        <v>23</v>
      </c>
      <c r="H4183" s="107" t="s">
        <v>540</v>
      </c>
      <c r="I4183" s="107" t="s">
        <v>24</v>
      </c>
      <c r="J4183" s="107" t="s">
        <v>1</v>
      </c>
      <c r="K4183" s="108">
        <v>15458.1509999997</v>
      </c>
    </row>
    <row r="4184" spans="5:11" x14ac:dyDescent="0.25">
      <c r="E4184" s="109">
        <v>2012</v>
      </c>
      <c r="F4184" s="109" t="s">
        <v>234</v>
      </c>
      <c r="G4184" s="109" t="s">
        <v>35</v>
      </c>
      <c r="H4184" s="109" t="s">
        <v>540</v>
      </c>
      <c r="I4184" s="109" t="s">
        <v>27</v>
      </c>
      <c r="J4184" s="109" t="s">
        <v>554</v>
      </c>
      <c r="K4184" s="110">
        <v>2042.731</v>
      </c>
    </row>
    <row r="4185" spans="5:11" x14ac:dyDescent="0.25">
      <c r="E4185" s="107">
        <v>2012</v>
      </c>
      <c r="F4185" s="107" t="s">
        <v>241</v>
      </c>
      <c r="G4185" s="107" t="s">
        <v>37</v>
      </c>
      <c r="H4185" s="107" t="s">
        <v>540</v>
      </c>
      <c r="I4185" s="107" t="s">
        <v>24</v>
      </c>
      <c r="J4185" s="107" t="s">
        <v>1</v>
      </c>
      <c r="K4185" s="108">
        <v>1340.864</v>
      </c>
    </row>
    <row r="4186" spans="5:11" x14ac:dyDescent="0.25">
      <c r="E4186" s="109">
        <v>2012</v>
      </c>
      <c r="F4186" s="109" t="s">
        <v>243</v>
      </c>
      <c r="G4186" s="109" t="s">
        <v>38</v>
      </c>
      <c r="H4186" s="109" t="s">
        <v>12</v>
      </c>
      <c r="I4186" s="109" t="s">
        <v>12</v>
      </c>
      <c r="J4186" s="109" t="s">
        <v>1</v>
      </c>
      <c r="K4186" s="110">
        <v>1039.0840000000001</v>
      </c>
    </row>
    <row r="4187" spans="5:11" x14ac:dyDescent="0.25">
      <c r="E4187" s="107">
        <v>2012</v>
      </c>
      <c r="F4187" s="107" t="s">
        <v>254</v>
      </c>
      <c r="G4187" s="107" t="s">
        <v>42</v>
      </c>
      <c r="H4187" s="107" t="s">
        <v>12</v>
      </c>
      <c r="I4187" s="107" t="s">
        <v>12</v>
      </c>
      <c r="J4187" s="107" t="s">
        <v>725</v>
      </c>
      <c r="K4187" s="108">
        <v>96.165999999999997</v>
      </c>
    </row>
    <row r="4188" spans="5:11" x14ac:dyDescent="0.25">
      <c r="E4188" s="109">
        <v>2012</v>
      </c>
      <c r="F4188" s="109" t="s">
        <v>247</v>
      </c>
      <c r="G4188" s="109" t="s">
        <v>40</v>
      </c>
      <c r="H4188" s="109" t="s">
        <v>540</v>
      </c>
      <c r="I4188" s="109" t="s">
        <v>27</v>
      </c>
      <c r="J4188" s="109" t="s">
        <v>1</v>
      </c>
      <c r="K4188" s="110">
        <v>25383.477999999999</v>
      </c>
    </row>
    <row r="4189" spans="5:11" x14ac:dyDescent="0.25">
      <c r="E4189" s="107">
        <v>2016</v>
      </c>
      <c r="F4189" s="107" t="s">
        <v>190</v>
      </c>
      <c r="G4189" s="107" t="s">
        <v>11</v>
      </c>
      <c r="H4189" s="107" t="s">
        <v>12</v>
      </c>
      <c r="I4189" s="107" t="s">
        <v>12</v>
      </c>
      <c r="J4189" s="107" t="s">
        <v>1</v>
      </c>
      <c r="K4189" s="108">
        <v>10825.88</v>
      </c>
    </row>
    <row r="4190" spans="5:11" x14ac:dyDescent="0.25">
      <c r="E4190" s="109">
        <v>2016</v>
      </c>
      <c r="F4190" s="109" t="s">
        <v>190</v>
      </c>
      <c r="G4190" s="109" t="s">
        <v>11</v>
      </c>
      <c r="H4190" s="109" t="s">
        <v>12</v>
      </c>
      <c r="I4190" s="109" t="s">
        <v>12</v>
      </c>
      <c r="J4190" s="109" t="s">
        <v>554</v>
      </c>
      <c r="K4190" s="110">
        <v>10825.88</v>
      </c>
    </row>
    <row r="4191" spans="5:11" x14ac:dyDescent="0.25">
      <c r="E4191" s="107">
        <v>2016</v>
      </c>
      <c r="F4191" s="107" t="s">
        <v>192</v>
      </c>
      <c r="G4191" s="107" t="s">
        <v>14</v>
      </c>
      <c r="H4191" s="107" t="s">
        <v>540</v>
      </c>
      <c r="I4191" s="107" t="s">
        <v>925</v>
      </c>
      <c r="J4191" s="107" t="s">
        <v>1</v>
      </c>
      <c r="K4191" s="108">
        <v>653.73099999999999</v>
      </c>
    </row>
    <row r="4192" spans="5:11" x14ac:dyDescent="0.25">
      <c r="E4192" s="109">
        <v>2016</v>
      </c>
      <c r="F4192" s="109" t="s">
        <v>195</v>
      </c>
      <c r="G4192" s="109" t="s">
        <v>15</v>
      </c>
      <c r="H4192" s="109" t="s">
        <v>540</v>
      </c>
      <c r="I4192" s="109" t="s">
        <v>16</v>
      </c>
      <c r="J4192" s="109" t="s">
        <v>725</v>
      </c>
      <c r="K4192" s="110">
        <v>1823.43100000001</v>
      </c>
    </row>
    <row r="4193" spans="5:11" x14ac:dyDescent="0.25">
      <c r="E4193" s="107">
        <v>2016</v>
      </c>
      <c r="F4193" s="107" t="s">
        <v>202</v>
      </c>
      <c r="G4193" s="107" t="s">
        <v>19</v>
      </c>
      <c r="H4193" s="107" t="s">
        <v>544</v>
      </c>
      <c r="I4193" s="107" t="s">
        <v>17</v>
      </c>
      <c r="J4193" s="107" t="s">
        <v>725</v>
      </c>
      <c r="K4193" s="108">
        <v>2469.1840000000002</v>
      </c>
    </row>
    <row r="4194" spans="5:11" x14ac:dyDescent="0.25">
      <c r="E4194" s="109">
        <v>2016</v>
      </c>
      <c r="F4194" s="109" t="s">
        <v>207</v>
      </c>
      <c r="G4194" s="109" t="s">
        <v>20</v>
      </c>
      <c r="H4194" s="109" t="s">
        <v>540</v>
      </c>
      <c r="I4194" s="109" t="s">
        <v>21</v>
      </c>
      <c r="J4194" s="109" t="s">
        <v>554</v>
      </c>
      <c r="K4194" s="110">
        <v>16296.304</v>
      </c>
    </row>
    <row r="4195" spans="5:11" x14ac:dyDescent="0.25">
      <c r="E4195" s="107">
        <v>2016</v>
      </c>
      <c r="F4195" s="107" t="s">
        <v>218</v>
      </c>
      <c r="G4195" s="107" t="s">
        <v>28</v>
      </c>
      <c r="H4195" s="107" t="s">
        <v>544</v>
      </c>
      <c r="I4195" s="107" t="s">
        <v>9</v>
      </c>
      <c r="J4195" s="107" t="s">
        <v>1</v>
      </c>
      <c r="K4195" s="108">
        <v>4079.9609999999998</v>
      </c>
    </row>
    <row r="4196" spans="5:11" x14ac:dyDescent="0.25">
      <c r="E4196" s="109">
        <v>2016</v>
      </c>
      <c r="F4196" s="109" t="s">
        <v>218</v>
      </c>
      <c r="G4196" s="109" t="s">
        <v>28</v>
      </c>
      <c r="H4196" s="109" t="s">
        <v>544</v>
      </c>
      <c r="I4196" s="109" t="s">
        <v>9</v>
      </c>
      <c r="J4196" s="109" t="s">
        <v>725</v>
      </c>
      <c r="K4196" s="110">
        <v>23358.560000000001</v>
      </c>
    </row>
    <row r="4197" spans="5:11" x14ac:dyDescent="0.25">
      <c r="E4197" s="107">
        <v>2016</v>
      </c>
      <c r="F4197" s="107" t="s">
        <v>226</v>
      </c>
      <c r="G4197" s="107" t="s">
        <v>34</v>
      </c>
      <c r="H4197" s="107" t="s">
        <v>540</v>
      </c>
      <c r="I4197" s="107" t="s">
        <v>925</v>
      </c>
      <c r="J4197" s="107" t="s">
        <v>1</v>
      </c>
      <c r="K4197" s="108">
        <v>808.41200000000003</v>
      </c>
    </row>
    <row r="4198" spans="5:11" x14ac:dyDescent="0.25">
      <c r="E4198" s="109">
        <v>2016</v>
      </c>
      <c r="F4198" s="109" t="s">
        <v>226</v>
      </c>
      <c r="G4198" s="109" t="s">
        <v>34</v>
      </c>
      <c r="H4198" s="109" t="s">
        <v>540</v>
      </c>
      <c r="I4198" s="109" t="s">
        <v>925</v>
      </c>
      <c r="J4198" s="109" t="s">
        <v>725</v>
      </c>
      <c r="K4198" s="110">
        <v>474.95800000000003</v>
      </c>
    </row>
    <row r="4199" spans="5:11" x14ac:dyDescent="0.25">
      <c r="E4199" s="107">
        <v>2016</v>
      </c>
      <c r="F4199" s="107" t="s">
        <v>236</v>
      </c>
      <c r="G4199" s="107" t="s">
        <v>36</v>
      </c>
      <c r="H4199" s="107" t="s">
        <v>542</v>
      </c>
      <c r="I4199" s="107" t="s">
        <v>26</v>
      </c>
      <c r="J4199" s="107" t="s">
        <v>1</v>
      </c>
      <c r="K4199" s="108">
        <v>2445.9459999999999</v>
      </c>
    </row>
    <row r="4200" spans="5:11" x14ac:dyDescent="0.25">
      <c r="E4200" s="109">
        <v>2016</v>
      </c>
      <c r="F4200" s="109" t="s">
        <v>238</v>
      </c>
      <c r="G4200" s="109" t="s">
        <v>239</v>
      </c>
      <c r="H4200" s="109" t="s">
        <v>540</v>
      </c>
      <c r="I4200" s="109" t="s">
        <v>33</v>
      </c>
      <c r="J4200" s="109" t="s">
        <v>1</v>
      </c>
      <c r="K4200" s="110">
        <v>2696.7269999999999</v>
      </c>
    </row>
    <row r="4201" spans="5:11" x14ac:dyDescent="0.25">
      <c r="E4201" s="107">
        <v>2016</v>
      </c>
      <c r="F4201" s="107" t="s">
        <v>238</v>
      </c>
      <c r="G4201" s="107" t="s">
        <v>239</v>
      </c>
      <c r="H4201" s="107" t="s">
        <v>540</v>
      </c>
      <c r="I4201" s="107" t="s">
        <v>33</v>
      </c>
      <c r="J4201" s="107" t="s">
        <v>725</v>
      </c>
      <c r="K4201" s="108">
        <v>2696.7269999999999</v>
      </c>
    </row>
    <row r="4202" spans="5:11" x14ac:dyDescent="0.25">
      <c r="E4202" s="109">
        <v>2016</v>
      </c>
      <c r="F4202" s="109" t="s">
        <v>234</v>
      </c>
      <c r="G4202" s="109" t="s">
        <v>35</v>
      </c>
      <c r="H4202" s="109" t="s">
        <v>540</v>
      </c>
      <c r="I4202" s="109" t="s">
        <v>27</v>
      </c>
      <c r="J4202" s="109" t="s">
        <v>725</v>
      </c>
      <c r="K4202" s="110">
        <v>2300.6590000000001</v>
      </c>
    </row>
    <row r="4203" spans="5:11" x14ac:dyDescent="0.25">
      <c r="E4203" s="107">
        <v>2016</v>
      </c>
      <c r="F4203" s="107" t="s">
        <v>228</v>
      </c>
      <c r="G4203" s="107" t="s">
        <v>229</v>
      </c>
      <c r="H4203" s="107" t="s">
        <v>540</v>
      </c>
      <c r="I4203" s="107" t="s">
        <v>33</v>
      </c>
      <c r="J4203" s="107" t="s">
        <v>1</v>
      </c>
      <c r="K4203" s="108">
        <v>15527.82</v>
      </c>
    </row>
    <row r="4204" spans="5:11" x14ac:dyDescent="0.25">
      <c r="E4204" s="109">
        <v>2016</v>
      </c>
      <c r="F4204" s="109" t="s">
        <v>399</v>
      </c>
      <c r="G4204" s="109" t="s">
        <v>104</v>
      </c>
      <c r="H4204" s="109" t="s">
        <v>544</v>
      </c>
      <c r="I4204" s="109" t="s">
        <v>9</v>
      </c>
      <c r="J4204" s="109" t="s">
        <v>1</v>
      </c>
      <c r="K4204" s="110">
        <v>0</v>
      </c>
    </row>
    <row r="4205" spans="5:11" x14ac:dyDescent="0.25">
      <c r="E4205" s="107">
        <v>2016</v>
      </c>
      <c r="F4205" s="107" t="s">
        <v>399</v>
      </c>
      <c r="G4205" s="107" t="s">
        <v>104</v>
      </c>
      <c r="H4205" s="107" t="s">
        <v>544</v>
      </c>
      <c r="I4205" s="107" t="s">
        <v>9</v>
      </c>
      <c r="J4205" s="107" t="s">
        <v>725</v>
      </c>
      <c r="K4205" s="108">
        <v>0</v>
      </c>
    </row>
    <row r="4206" spans="5:11" x14ac:dyDescent="0.25">
      <c r="E4206" s="109">
        <v>2016</v>
      </c>
      <c r="F4206" s="109" t="s">
        <v>241</v>
      </c>
      <c r="G4206" s="109" t="s">
        <v>37</v>
      </c>
      <c r="H4206" s="109" t="s">
        <v>540</v>
      </c>
      <c r="I4206" s="109" t="s">
        <v>24</v>
      </c>
      <c r="J4206" s="109" t="s">
        <v>725</v>
      </c>
      <c r="K4206" s="110">
        <v>1227.6579999999999</v>
      </c>
    </row>
    <row r="4207" spans="5:11" x14ac:dyDescent="0.25">
      <c r="E4207" s="107">
        <v>2016</v>
      </c>
      <c r="F4207" s="107" t="s">
        <v>243</v>
      </c>
      <c r="G4207" s="107" t="s">
        <v>38</v>
      </c>
      <c r="H4207" s="107" t="s">
        <v>12</v>
      </c>
      <c r="I4207" s="107" t="s">
        <v>12</v>
      </c>
      <c r="J4207" s="107" t="s">
        <v>1</v>
      </c>
      <c r="K4207" s="108">
        <v>16.905000000000001</v>
      </c>
    </row>
    <row r="4208" spans="5:11" x14ac:dyDescent="0.25">
      <c r="E4208" s="109">
        <v>2016</v>
      </c>
      <c r="F4208" s="109" t="s">
        <v>243</v>
      </c>
      <c r="G4208" s="109" t="s">
        <v>38</v>
      </c>
      <c r="H4208" s="109" t="s">
        <v>12</v>
      </c>
      <c r="I4208" s="109" t="s">
        <v>12</v>
      </c>
      <c r="J4208" s="109" t="s">
        <v>554</v>
      </c>
      <c r="K4208" s="110">
        <v>826.55499999999995</v>
      </c>
    </row>
    <row r="4209" spans="5:11" x14ac:dyDescent="0.25">
      <c r="E4209" s="107">
        <v>2016</v>
      </c>
      <c r="F4209" s="107" t="s">
        <v>254</v>
      </c>
      <c r="G4209" s="107" t="s">
        <v>42</v>
      </c>
      <c r="H4209" s="107" t="s">
        <v>12</v>
      </c>
      <c r="I4209" s="107" t="s">
        <v>12</v>
      </c>
      <c r="J4209" s="107" t="s">
        <v>1</v>
      </c>
      <c r="K4209" s="108">
        <v>1769.16</v>
      </c>
    </row>
    <row r="4210" spans="5:11" x14ac:dyDescent="0.25">
      <c r="E4210" s="109">
        <v>2016</v>
      </c>
      <c r="F4210" s="109" t="s">
        <v>260</v>
      </c>
      <c r="G4210" s="109" t="s">
        <v>45</v>
      </c>
      <c r="H4210" s="109" t="s">
        <v>542</v>
      </c>
      <c r="I4210" s="109" t="s">
        <v>26</v>
      </c>
      <c r="J4210" s="109" t="s">
        <v>1</v>
      </c>
      <c r="K4210" s="110">
        <v>11379.175999999999</v>
      </c>
    </row>
    <row r="4211" spans="5:11" x14ac:dyDescent="0.25">
      <c r="E4211" s="107">
        <v>2016</v>
      </c>
      <c r="F4211" s="107" t="s">
        <v>260</v>
      </c>
      <c r="G4211" s="107" t="s">
        <v>45</v>
      </c>
      <c r="H4211" s="107" t="s">
        <v>542</v>
      </c>
      <c r="I4211" s="107" t="s">
        <v>26</v>
      </c>
      <c r="J4211" s="107" t="s">
        <v>725</v>
      </c>
      <c r="K4211" s="108">
        <v>11379.175999999999</v>
      </c>
    </row>
    <row r="4212" spans="5:11" x14ac:dyDescent="0.25">
      <c r="E4212" s="109">
        <v>2016</v>
      </c>
      <c r="F4212" s="109" t="s">
        <v>442</v>
      </c>
      <c r="G4212" s="109" t="s">
        <v>124</v>
      </c>
      <c r="H4212" s="109" t="s">
        <v>544</v>
      </c>
      <c r="I4212" s="109" t="s">
        <v>9</v>
      </c>
      <c r="J4212" s="109" t="s">
        <v>1</v>
      </c>
      <c r="K4212" s="110">
        <v>0</v>
      </c>
    </row>
    <row r="4213" spans="5:11" x14ac:dyDescent="0.25">
      <c r="E4213" s="107">
        <v>2016</v>
      </c>
      <c r="F4213" s="107" t="s">
        <v>272</v>
      </c>
      <c r="G4213" s="107" t="s">
        <v>52</v>
      </c>
      <c r="H4213" s="107" t="s">
        <v>540</v>
      </c>
      <c r="I4213" s="107" t="s">
        <v>30</v>
      </c>
      <c r="J4213" s="107" t="s">
        <v>554</v>
      </c>
      <c r="K4213" s="108">
        <v>394.78500000000003</v>
      </c>
    </row>
    <row r="4214" spans="5:11" x14ac:dyDescent="0.25">
      <c r="E4214" s="109">
        <v>2016</v>
      </c>
      <c r="F4214" s="109" t="s">
        <v>302</v>
      </c>
      <c r="G4214" s="109" t="s">
        <v>62</v>
      </c>
      <c r="H4214" s="109" t="s">
        <v>540</v>
      </c>
      <c r="I4214" s="109" t="s">
        <v>60</v>
      </c>
      <c r="J4214" s="109" t="s">
        <v>554</v>
      </c>
      <c r="K4214" s="110">
        <v>2325.2620000000002</v>
      </c>
    </row>
    <row r="4215" spans="5:11" x14ac:dyDescent="0.25">
      <c r="E4215" s="107">
        <v>2017</v>
      </c>
      <c r="F4215" s="107" t="s">
        <v>283</v>
      </c>
      <c r="G4215" s="107" t="s">
        <v>284</v>
      </c>
      <c r="H4215" s="107" t="s">
        <v>540</v>
      </c>
      <c r="I4215" s="107" t="s">
        <v>33</v>
      </c>
      <c r="J4215" s="107" t="s">
        <v>725</v>
      </c>
      <c r="K4215" s="108">
        <v>159.93299999999999</v>
      </c>
    </row>
    <row r="4216" spans="5:11" x14ac:dyDescent="0.25">
      <c r="E4216" s="109">
        <v>2017</v>
      </c>
      <c r="F4216" s="109" t="s">
        <v>187</v>
      </c>
      <c r="G4216" s="109" t="s">
        <v>8</v>
      </c>
      <c r="H4216" s="109" t="s">
        <v>544</v>
      </c>
      <c r="I4216" s="109" t="s">
        <v>9</v>
      </c>
      <c r="J4216" s="109" t="s">
        <v>1</v>
      </c>
      <c r="K4216" s="110">
        <v>2110.7379999999998</v>
      </c>
    </row>
    <row r="4217" spans="5:11" x14ac:dyDescent="0.25">
      <c r="E4217" s="107">
        <v>2017</v>
      </c>
      <c r="F4217" s="107" t="s">
        <v>187</v>
      </c>
      <c r="G4217" s="107" t="s">
        <v>8</v>
      </c>
      <c r="H4217" s="107" t="s">
        <v>544</v>
      </c>
      <c r="I4217" s="107" t="s">
        <v>9</v>
      </c>
      <c r="J4217" s="107" t="s">
        <v>554</v>
      </c>
      <c r="K4217" s="108">
        <v>1947.683</v>
      </c>
    </row>
    <row r="4218" spans="5:11" x14ac:dyDescent="0.25">
      <c r="E4218" s="109">
        <v>2020</v>
      </c>
      <c r="F4218" s="109" t="s">
        <v>302</v>
      </c>
      <c r="G4218" s="109" t="s">
        <v>62</v>
      </c>
      <c r="H4218" s="109" t="s">
        <v>540</v>
      </c>
      <c r="I4218" s="109" t="s">
        <v>60</v>
      </c>
      <c r="J4218" s="109" t="s">
        <v>1</v>
      </c>
      <c r="K4218" s="110">
        <v>3102.35700000001</v>
      </c>
    </row>
    <row r="4219" spans="5:11" x14ac:dyDescent="0.25">
      <c r="E4219" s="107">
        <v>2020</v>
      </c>
      <c r="F4219" s="107" t="s">
        <v>302</v>
      </c>
      <c r="G4219" s="107" t="s">
        <v>62</v>
      </c>
      <c r="H4219" s="107" t="s">
        <v>540</v>
      </c>
      <c r="I4219" s="107" t="s">
        <v>60</v>
      </c>
      <c r="J4219" s="107" t="s">
        <v>725</v>
      </c>
      <c r="K4219" s="108">
        <v>752.45199999999897</v>
      </c>
    </row>
    <row r="4220" spans="5:11" x14ac:dyDescent="0.25">
      <c r="E4220" s="109">
        <v>2020</v>
      </c>
      <c r="F4220" s="109" t="s">
        <v>304</v>
      </c>
      <c r="G4220" s="109" t="s">
        <v>63</v>
      </c>
      <c r="H4220" s="109" t="s">
        <v>12</v>
      </c>
      <c r="I4220" s="109" t="s">
        <v>12</v>
      </c>
      <c r="J4220" s="109" t="s">
        <v>554</v>
      </c>
      <c r="K4220" s="110">
        <v>1625.306</v>
      </c>
    </row>
    <row r="4221" spans="5:11" x14ac:dyDescent="0.25">
      <c r="E4221" s="107">
        <v>2020</v>
      </c>
      <c r="F4221" s="107" t="s">
        <v>304</v>
      </c>
      <c r="G4221" s="107" t="s">
        <v>63</v>
      </c>
      <c r="H4221" s="107" t="s">
        <v>12</v>
      </c>
      <c r="I4221" s="107" t="s">
        <v>12</v>
      </c>
      <c r="J4221" s="107" t="s">
        <v>725</v>
      </c>
      <c r="K4221" s="108">
        <v>1573.7950000000001</v>
      </c>
    </row>
    <row r="4222" spans="5:11" x14ac:dyDescent="0.25">
      <c r="E4222" s="109">
        <v>2021</v>
      </c>
      <c r="F4222" s="109" t="s">
        <v>192</v>
      </c>
      <c r="G4222" s="109" t="s">
        <v>14</v>
      </c>
      <c r="H4222" s="109" t="s">
        <v>540</v>
      </c>
      <c r="I4222" s="109" t="s">
        <v>925</v>
      </c>
      <c r="J4222" s="109" t="s">
        <v>1</v>
      </c>
      <c r="K4222" s="110">
        <v>81.375</v>
      </c>
    </row>
    <row r="4223" spans="5:11" x14ac:dyDescent="0.25">
      <c r="E4223" s="107">
        <v>2021</v>
      </c>
      <c r="F4223" s="107" t="s">
        <v>192</v>
      </c>
      <c r="G4223" s="107" t="s">
        <v>14</v>
      </c>
      <c r="H4223" s="107" t="s">
        <v>540</v>
      </c>
      <c r="I4223" s="107" t="s">
        <v>925</v>
      </c>
      <c r="J4223" s="107" t="s">
        <v>1</v>
      </c>
      <c r="K4223" s="108">
        <v>760.221</v>
      </c>
    </row>
    <row r="4224" spans="5:11" x14ac:dyDescent="0.25">
      <c r="E4224" s="109">
        <v>2021</v>
      </c>
      <c r="F4224" s="109" t="s">
        <v>195</v>
      </c>
      <c r="G4224" s="109" t="s">
        <v>15</v>
      </c>
      <c r="H4224" s="109" t="s">
        <v>540</v>
      </c>
      <c r="I4224" s="109" t="s">
        <v>16</v>
      </c>
      <c r="J4224" s="109" t="s">
        <v>1</v>
      </c>
      <c r="K4224" s="110">
        <v>1480.65</v>
      </c>
    </row>
    <row r="4225" spans="5:11" x14ac:dyDescent="0.25">
      <c r="E4225" s="107">
        <v>2021</v>
      </c>
      <c r="F4225" s="107" t="s">
        <v>200</v>
      </c>
      <c r="G4225" s="107" t="s">
        <v>18</v>
      </c>
      <c r="H4225" s="107" t="s">
        <v>542</v>
      </c>
      <c r="I4225" s="107" t="s">
        <v>16</v>
      </c>
      <c r="J4225" s="107" t="s">
        <v>554</v>
      </c>
      <c r="K4225" s="108">
        <v>1459.828</v>
      </c>
    </row>
    <row r="4226" spans="5:11" x14ac:dyDescent="0.25">
      <c r="E4226" s="109">
        <v>2021</v>
      </c>
      <c r="F4226" s="109" t="s">
        <v>197</v>
      </c>
      <c r="G4226" s="109" t="s">
        <v>198</v>
      </c>
      <c r="H4226" s="109" t="s">
        <v>544</v>
      </c>
      <c r="I4226" s="109" t="s">
        <v>17</v>
      </c>
      <c r="J4226" s="109" t="s">
        <v>725</v>
      </c>
      <c r="K4226" s="110">
        <v>1654.9290000000001</v>
      </c>
    </row>
    <row r="4227" spans="5:11" x14ac:dyDescent="0.25">
      <c r="E4227" s="107">
        <v>2021</v>
      </c>
      <c r="F4227" s="107" t="s">
        <v>207</v>
      </c>
      <c r="G4227" s="107" t="s">
        <v>20</v>
      </c>
      <c r="H4227" s="107" t="s">
        <v>540</v>
      </c>
      <c r="I4227" s="107" t="s">
        <v>21</v>
      </c>
      <c r="J4227" s="107" t="s">
        <v>554</v>
      </c>
      <c r="K4227" s="108">
        <v>13041.054</v>
      </c>
    </row>
    <row r="4228" spans="5:11" x14ac:dyDescent="0.25">
      <c r="E4228" s="109">
        <v>2021</v>
      </c>
      <c r="F4228" s="109" t="s">
        <v>218</v>
      </c>
      <c r="G4228" s="109" t="s">
        <v>28</v>
      </c>
      <c r="H4228" s="109" t="s">
        <v>544</v>
      </c>
      <c r="I4228" s="109" t="s">
        <v>9</v>
      </c>
      <c r="J4228" s="109" t="s">
        <v>1</v>
      </c>
      <c r="K4228" s="110">
        <v>15304.465</v>
      </c>
    </row>
    <row r="4229" spans="5:11" x14ac:dyDescent="0.25">
      <c r="E4229" s="107">
        <v>2021</v>
      </c>
      <c r="F4229" s="107" t="s">
        <v>236</v>
      </c>
      <c r="G4229" s="107" t="s">
        <v>36</v>
      </c>
      <c r="H4229" s="107" t="s">
        <v>542</v>
      </c>
      <c r="I4229" s="107" t="s">
        <v>26</v>
      </c>
      <c r="J4229" s="107" t="s">
        <v>1</v>
      </c>
      <c r="K4229" s="108">
        <v>1860.201</v>
      </c>
    </row>
    <row r="4230" spans="5:11" x14ac:dyDescent="0.25">
      <c r="E4230" s="109">
        <v>2021</v>
      </c>
      <c r="F4230" s="109" t="s">
        <v>234</v>
      </c>
      <c r="G4230" s="109" t="s">
        <v>35</v>
      </c>
      <c r="H4230" s="109" t="s">
        <v>540</v>
      </c>
      <c r="I4230" s="109" t="s">
        <v>27</v>
      </c>
      <c r="J4230" s="109" t="s">
        <v>1</v>
      </c>
      <c r="K4230" s="110">
        <v>2413.2620000000002</v>
      </c>
    </row>
    <row r="4231" spans="5:11" x14ac:dyDescent="0.25">
      <c r="E4231" s="107">
        <v>2021</v>
      </c>
      <c r="F4231" s="107" t="s">
        <v>228</v>
      </c>
      <c r="G4231" s="107" t="s">
        <v>229</v>
      </c>
      <c r="H4231" s="107" t="s">
        <v>540</v>
      </c>
      <c r="I4231" s="107" t="s">
        <v>33</v>
      </c>
      <c r="J4231" s="107" t="s">
        <v>1</v>
      </c>
      <c r="K4231" s="108">
        <v>14157.257</v>
      </c>
    </row>
    <row r="4232" spans="5:11" x14ac:dyDescent="0.25">
      <c r="E4232" s="109">
        <v>2021</v>
      </c>
      <c r="F4232" s="109" t="s">
        <v>245</v>
      </c>
      <c r="G4232" s="109" t="s">
        <v>39</v>
      </c>
      <c r="H4232" s="109" t="s">
        <v>12</v>
      </c>
      <c r="I4232" s="109" t="s">
        <v>12</v>
      </c>
      <c r="J4232" s="109" t="s">
        <v>725</v>
      </c>
      <c r="K4232" s="110">
        <v>1516.5909999999999</v>
      </c>
    </row>
    <row r="4233" spans="5:11" x14ac:dyDescent="0.25">
      <c r="E4233" s="107">
        <v>2021</v>
      </c>
      <c r="F4233" s="107" t="s">
        <v>252</v>
      </c>
      <c r="G4233" s="107" t="s">
        <v>41</v>
      </c>
      <c r="H4233" s="107" t="s">
        <v>540</v>
      </c>
      <c r="I4233" s="107" t="s">
        <v>21</v>
      </c>
      <c r="J4233" s="107" t="s">
        <v>725</v>
      </c>
      <c r="K4233" s="108">
        <v>8733.0270000001492</v>
      </c>
    </row>
    <row r="4234" spans="5:11" x14ac:dyDescent="0.25">
      <c r="E4234" s="109">
        <v>2021</v>
      </c>
      <c r="F4234" s="109" t="s">
        <v>258</v>
      </c>
      <c r="G4234" s="109" t="s">
        <v>44</v>
      </c>
      <c r="H4234" s="109" t="s">
        <v>540</v>
      </c>
      <c r="I4234" s="109" t="s">
        <v>21</v>
      </c>
      <c r="J4234" s="109" t="s">
        <v>725</v>
      </c>
      <c r="K4234" s="110">
        <v>992.99299999999801</v>
      </c>
    </row>
    <row r="4235" spans="5:11" x14ac:dyDescent="0.25">
      <c r="E4235" s="107">
        <v>2021</v>
      </c>
      <c r="F4235" s="107" t="s">
        <v>256</v>
      </c>
      <c r="G4235" s="107" t="s">
        <v>43</v>
      </c>
      <c r="H4235" s="107" t="s">
        <v>540</v>
      </c>
      <c r="I4235" s="107" t="s">
        <v>27</v>
      </c>
      <c r="J4235" s="107" t="s">
        <v>1</v>
      </c>
      <c r="K4235" s="108">
        <v>4481.1350000000002</v>
      </c>
    </row>
    <row r="4236" spans="5:11" x14ac:dyDescent="0.25">
      <c r="E4236" s="109">
        <v>2021</v>
      </c>
      <c r="F4236" s="109" t="s">
        <v>272</v>
      </c>
      <c r="G4236" s="109" t="s">
        <v>52</v>
      </c>
      <c r="H4236" s="109" t="s">
        <v>540</v>
      </c>
      <c r="I4236" s="109" t="s">
        <v>30</v>
      </c>
      <c r="J4236" s="109" t="s">
        <v>1</v>
      </c>
      <c r="K4236" s="110">
        <v>183.39099999999999</v>
      </c>
    </row>
    <row r="4237" spans="5:11" x14ac:dyDescent="0.25">
      <c r="E4237" s="107">
        <v>2021</v>
      </c>
      <c r="F4237" s="107" t="s">
        <v>297</v>
      </c>
      <c r="G4237" s="107" t="s">
        <v>61</v>
      </c>
      <c r="H4237" s="107" t="s">
        <v>542</v>
      </c>
      <c r="I4237" s="107" t="s">
        <v>16</v>
      </c>
      <c r="J4237" s="107" t="s">
        <v>1</v>
      </c>
      <c r="K4237" s="108">
        <v>62.728000000000002</v>
      </c>
    </row>
    <row r="4238" spans="5:11" x14ac:dyDescent="0.25">
      <c r="E4238" s="109">
        <v>2022</v>
      </c>
      <c r="F4238" s="109" t="s">
        <v>283</v>
      </c>
      <c r="G4238" s="109" t="s">
        <v>284</v>
      </c>
      <c r="H4238" s="109" t="s">
        <v>540</v>
      </c>
      <c r="I4238" s="109" t="s">
        <v>33</v>
      </c>
      <c r="J4238" s="109" t="s">
        <v>1</v>
      </c>
      <c r="K4238" s="110">
        <v>10714.349</v>
      </c>
    </row>
    <row r="4239" spans="5:11" x14ac:dyDescent="0.25">
      <c r="E4239" s="107">
        <v>2022</v>
      </c>
      <c r="F4239" s="107" t="s">
        <v>197</v>
      </c>
      <c r="G4239" s="107" t="s">
        <v>198</v>
      </c>
      <c r="H4239" s="107" t="s">
        <v>544</v>
      </c>
      <c r="I4239" s="107" t="s">
        <v>17</v>
      </c>
      <c r="J4239" s="107" t="s">
        <v>725</v>
      </c>
      <c r="K4239" s="108">
        <v>1961.867</v>
      </c>
    </row>
    <row r="4240" spans="5:11" x14ac:dyDescent="0.25">
      <c r="E4240" s="109">
        <v>2022</v>
      </c>
      <c r="F4240" s="109" t="s">
        <v>211</v>
      </c>
      <c r="G4240" s="109" t="s">
        <v>23</v>
      </c>
      <c r="H4240" s="109" t="s">
        <v>540</v>
      </c>
      <c r="I4240" s="109" t="s">
        <v>24</v>
      </c>
      <c r="J4240" s="109" t="s">
        <v>554</v>
      </c>
      <c r="K4240" s="110">
        <v>14993.915000000099</v>
      </c>
    </row>
    <row r="4241" spans="5:11" x14ac:dyDescent="0.25">
      <c r="E4241" s="107">
        <v>2022</v>
      </c>
      <c r="F4241" s="107" t="s">
        <v>224</v>
      </c>
      <c r="G4241" s="107" t="s">
        <v>32</v>
      </c>
      <c r="H4241" s="107" t="s">
        <v>540</v>
      </c>
      <c r="I4241" s="107" t="s">
        <v>33</v>
      </c>
      <c r="J4241" s="107" t="s">
        <v>1</v>
      </c>
      <c r="K4241" s="108">
        <v>78.718000000000004</v>
      </c>
    </row>
    <row r="4242" spans="5:11" x14ac:dyDescent="0.25">
      <c r="E4242" s="109">
        <v>2022</v>
      </c>
      <c r="F4242" s="109" t="s">
        <v>222</v>
      </c>
      <c r="G4242" s="109" t="s">
        <v>31</v>
      </c>
      <c r="H4242" s="109" t="s">
        <v>544</v>
      </c>
      <c r="I4242" s="109" t="s">
        <v>17</v>
      </c>
      <c r="J4242" s="109" t="s">
        <v>725</v>
      </c>
      <c r="K4242" s="110">
        <v>6041.0469999999996</v>
      </c>
    </row>
    <row r="4243" spans="5:11" x14ac:dyDescent="0.25">
      <c r="E4243" s="107">
        <v>2022</v>
      </c>
      <c r="F4243" s="107" t="s">
        <v>231</v>
      </c>
      <c r="G4243" s="107" t="s">
        <v>232</v>
      </c>
      <c r="H4243" s="107" t="s">
        <v>540</v>
      </c>
      <c r="I4243" s="107" t="s">
        <v>24</v>
      </c>
      <c r="J4243" s="107" t="s">
        <v>554</v>
      </c>
      <c r="K4243" s="108">
        <v>3062.4119999999998</v>
      </c>
    </row>
    <row r="4244" spans="5:11" x14ac:dyDescent="0.25">
      <c r="E4244" s="109">
        <v>2022</v>
      </c>
      <c r="F4244" s="109" t="s">
        <v>238</v>
      </c>
      <c r="G4244" s="109" t="s">
        <v>239</v>
      </c>
      <c r="H4244" s="109" t="s">
        <v>540</v>
      </c>
      <c r="I4244" s="109" t="s">
        <v>33</v>
      </c>
      <c r="J4244" s="109" t="s">
        <v>1</v>
      </c>
      <c r="K4244" s="110">
        <v>1992.9079999999999</v>
      </c>
    </row>
    <row r="4245" spans="5:11" x14ac:dyDescent="0.25">
      <c r="E4245" s="107">
        <v>2022</v>
      </c>
      <c r="F4245" s="107" t="s">
        <v>228</v>
      </c>
      <c r="G4245" s="107" t="s">
        <v>229</v>
      </c>
      <c r="H4245" s="107" t="s">
        <v>540</v>
      </c>
      <c r="I4245" s="107" t="s">
        <v>33</v>
      </c>
      <c r="J4245" s="107" t="s">
        <v>725</v>
      </c>
      <c r="K4245" s="108">
        <v>14853.584999999999</v>
      </c>
    </row>
    <row r="4246" spans="5:11" x14ac:dyDescent="0.25">
      <c r="E4246" s="109">
        <v>2022</v>
      </c>
      <c r="F4246" s="109" t="s">
        <v>266</v>
      </c>
      <c r="G4246" s="109" t="s">
        <v>49</v>
      </c>
      <c r="H4246" s="109" t="s">
        <v>544</v>
      </c>
      <c r="I4246" s="109" t="s">
        <v>9</v>
      </c>
      <c r="J4246" s="109" t="s">
        <v>725</v>
      </c>
      <c r="K4246" s="110">
        <v>2004.47</v>
      </c>
    </row>
    <row r="4247" spans="5:11" x14ac:dyDescent="0.25">
      <c r="E4247" s="107">
        <v>2022</v>
      </c>
      <c r="F4247" s="107" t="s">
        <v>247</v>
      </c>
      <c r="G4247" s="107" t="s">
        <v>40</v>
      </c>
      <c r="H4247" s="107" t="s">
        <v>540</v>
      </c>
      <c r="I4247" s="107" t="s">
        <v>27</v>
      </c>
      <c r="J4247" s="107" t="s">
        <v>725</v>
      </c>
      <c r="K4247" s="108">
        <v>8282.4240000000009</v>
      </c>
    </row>
    <row r="4248" spans="5:11" x14ac:dyDescent="0.25">
      <c r="E4248" s="109">
        <v>2022</v>
      </c>
      <c r="F4248" s="109" t="s">
        <v>258</v>
      </c>
      <c r="G4248" s="109" t="s">
        <v>44</v>
      </c>
      <c r="H4248" s="109" t="s">
        <v>540</v>
      </c>
      <c r="I4248" s="109" t="s">
        <v>21</v>
      </c>
      <c r="J4248" s="109" t="s">
        <v>725</v>
      </c>
      <c r="K4248" s="110">
        <v>906.56500000000005</v>
      </c>
    </row>
    <row r="4249" spans="5:11" x14ac:dyDescent="0.25">
      <c r="E4249" s="107">
        <v>2012</v>
      </c>
      <c r="F4249" s="107" t="s">
        <v>258</v>
      </c>
      <c r="G4249" s="107" t="s">
        <v>44</v>
      </c>
      <c r="H4249" s="107" t="s">
        <v>540</v>
      </c>
      <c r="I4249" s="107" t="s">
        <v>21</v>
      </c>
      <c r="J4249" s="107" t="s">
        <v>725</v>
      </c>
      <c r="K4249" s="108">
        <v>1716.6310000000001</v>
      </c>
    </row>
    <row r="4250" spans="5:11" x14ac:dyDescent="0.25">
      <c r="E4250" s="109">
        <v>2012</v>
      </c>
      <c r="F4250" s="109" t="s">
        <v>260</v>
      </c>
      <c r="G4250" s="109" t="s">
        <v>45</v>
      </c>
      <c r="H4250" s="109" t="s">
        <v>542</v>
      </c>
      <c r="I4250" s="109" t="s">
        <v>26</v>
      </c>
      <c r="J4250" s="109" t="s">
        <v>725</v>
      </c>
      <c r="K4250" s="110">
        <v>14383.157999999999</v>
      </c>
    </row>
    <row r="4251" spans="5:11" x14ac:dyDescent="0.25">
      <c r="E4251" s="107">
        <v>2012</v>
      </c>
      <c r="F4251" s="107" t="s">
        <v>299</v>
      </c>
      <c r="G4251" s="107" t="s">
        <v>300</v>
      </c>
      <c r="H4251" s="107" t="s">
        <v>540</v>
      </c>
      <c r="I4251" s="107" t="s">
        <v>60</v>
      </c>
      <c r="J4251" s="107" t="s">
        <v>1</v>
      </c>
      <c r="K4251" s="108">
        <v>20363.131000000001</v>
      </c>
    </row>
    <row r="4252" spans="5:11" x14ac:dyDescent="0.25">
      <c r="E4252" s="109">
        <v>2012</v>
      </c>
      <c r="F4252" s="109" t="s">
        <v>272</v>
      </c>
      <c r="G4252" s="109" t="s">
        <v>52</v>
      </c>
      <c r="H4252" s="109" t="s">
        <v>540</v>
      </c>
      <c r="I4252" s="109" t="s">
        <v>30</v>
      </c>
      <c r="J4252" s="109" t="s">
        <v>1</v>
      </c>
      <c r="K4252" s="110">
        <v>296.90300000000002</v>
      </c>
    </row>
    <row r="4253" spans="5:11" x14ac:dyDescent="0.25">
      <c r="E4253" s="107">
        <v>2012</v>
      </c>
      <c r="F4253" s="107" t="s">
        <v>286</v>
      </c>
      <c r="G4253" s="107" t="s">
        <v>56</v>
      </c>
      <c r="H4253" s="107" t="s">
        <v>540</v>
      </c>
      <c r="I4253" s="107" t="s">
        <v>47</v>
      </c>
      <c r="J4253" s="107" t="s">
        <v>725</v>
      </c>
      <c r="K4253" s="108">
        <v>162.172</v>
      </c>
    </row>
    <row r="4254" spans="5:11" x14ac:dyDescent="0.25">
      <c r="E4254" s="109">
        <v>2012</v>
      </c>
      <c r="F4254" s="109" t="s">
        <v>297</v>
      </c>
      <c r="G4254" s="109" t="s">
        <v>61</v>
      </c>
      <c r="H4254" s="109" t="s">
        <v>542</v>
      </c>
      <c r="I4254" s="109" t="s">
        <v>16</v>
      </c>
      <c r="J4254" s="109" t="s">
        <v>1</v>
      </c>
      <c r="K4254" s="110">
        <v>393.38099999999997</v>
      </c>
    </row>
    <row r="4255" spans="5:11" x14ac:dyDescent="0.25">
      <c r="E4255" s="107">
        <v>2012</v>
      </c>
      <c r="F4255" s="107" t="s">
        <v>302</v>
      </c>
      <c r="G4255" s="107" t="s">
        <v>62</v>
      </c>
      <c r="H4255" s="107" t="s">
        <v>540</v>
      </c>
      <c r="I4255" s="107" t="s">
        <v>60</v>
      </c>
      <c r="J4255" s="107" t="s">
        <v>1</v>
      </c>
      <c r="K4255" s="108">
        <v>5315.0469999999996</v>
      </c>
    </row>
    <row r="4256" spans="5:11" x14ac:dyDescent="0.25">
      <c r="E4256" s="109">
        <v>2012</v>
      </c>
      <c r="F4256" s="109" t="s">
        <v>304</v>
      </c>
      <c r="G4256" s="109" t="s">
        <v>63</v>
      </c>
      <c r="H4256" s="109" t="s">
        <v>12</v>
      </c>
      <c r="I4256" s="109" t="s">
        <v>12</v>
      </c>
      <c r="J4256" s="109" t="s">
        <v>1</v>
      </c>
      <c r="K4256" s="110">
        <v>1342.6590000000001</v>
      </c>
    </row>
    <row r="4257" spans="5:11" x14ac:dyDescent="0.25">
      <c r="E4257" s="107">
        <v>2013</v>
      </c>
      <c r="F4257" s="107" t="s">
        <v>283</v>
      </c>
      <c r="G4257" s="107" t="s">
        <v>284</v>
      </c>
      <c r="H4257" s="107" t="s">
        <v>540</v>
      </c>
      <c r="I4257" s="107" t="s">
        <v>33</v>
      </c>
      <c r="J4257" s="107" t="s">
        <v>725</v>
      </c>
      <c r="K4257" s="108">
        <v>103.54300000000001</v>
      </c>
    </row>
    <row r="4258" spans="5:11" x14ac:dyDescent="0.25">
      <c r="E4258" s="109">
        <v>2013</v>
      </c>
      <c r="F4258" s="109" t="s">
        <v>200</v>
      </c>
      <c r="G4258" s="109" t="s">
        <v>18</v>
      </c>
      <c r="H4258" s="109" t="s">
        <v>542</v>
      </c>
      <c r="I4258" s="109" t="s">
        <v>16</v>
      </c>
      <c r="J4258" s="109" t="s">
        <v>1</v>
      </c>
      <c r="K4258" s="110">
        <v>1469</v>
      </c>
    </row>
    <row r="4259" spans="5:11" x14ac:dyDescent="0.25">
      <c r="E4259" s="107">
        <v>2013</v>
      </c>
      <c r="F4259" s="107" t="s">
        <v>197</v>
      </c>
      <c r="G4259" s="107" t="s">
        <v>198</v>
      </c>
      <c r="H4259" s="107" t="s">
        <v>544</v>
      </c>
      <c r="I4259" s="107" t="s">
        <v>17</v>
      </c>
      <c r="J4259" s="107" t="s">
        <v>725</v>
      </c>
      <c r="K4259" s="108">
        <v>1261.183</v>
      </c>
    </row>
    <row r="4260" spans="5:11" x14ac:dyDescent="0.25">
      <c r="E4260" s="109">
        <v>2013</v>
      </c>
      <c r="F4260" s="109" t="s">
        <v>202</v>
      </c>
      <c r="G4260" s="109" t="s">
        <v>19</v>
      </c>
      <c r="H4260" s="109" t="s">
        <v>544</v>
      </c>
      <c r="I4260" s="109" t="s">
        <v>17</v>
      </c>
      <c r="J4260" s="109" t="s">
        <v>554</v>
      </c>
      <c r="K4260" s="110">
        <v>12147.745000000001</v>
      </c>
    </row>
    <row r="4261" spans="5:11" x14ac:dyDescent="0.25">
      <c r="E4261" s="107">
        <v>2013</v>
      </c>
      <c r="F4261" s="107" t="s">
        <v>218</v>
      </c>
      <c r="G4261" s="107" t="s">
        <v>28</v>
      </c>
      <c r="H4261" s="107" t="s">
        <v>544</v>
      </c>
      <c r="I4261" s="107" t="s">
        <v>9</v>
      </c>
      <c r="J4261" s="107" t="s">
        <v>1</v>
      </c>
      <c r="K4261" s="108">
        <v>22187.838</v>
      </c>
    </row>
    <row r="4262" spans="5:11" x14ac:dyDescent="0.25">
      <c r="E4262" s="109">
        <v>2013</v>
      </c>
      <c r="F4262" s="109" t="s">
        <v>211</v>
      </c>
      <c r="G4262" s="109" t="s">
        <v>23</v>
      </c>
      <c r="H4262" s="109" t="s">
        <v>540</v>
      </c>
      <c r="I4262" s="109" t="s">
        <v>24</v>
      </c>
      <c r="J4262" s="109" t="s">
        <v>1</v>
      </c>
      <c r="K4262" s="110">
        <v>10259.5449999999</v>
      </c>
    </row>
    <row r="4263" spans="5:11" x14ac:dyDescent="0.25">
      <c r="E4263" s="107">
        <v>2013</v>
      </c>
      <c r="F4263" s="107" t="s">
        <v>226</v>
      </c>
      <c r="G4263" s="107" t="s">
        <v>34</v>
      </c>
      <c r="H4263" s="107" t="s">
        <v>540</v>
      </c>
      <c r="I4263" s="107" t="s">
        <v>925</v>
      </c>
      <c r="J4263" s="107" t="s">
        <v>725</v>
      </c>
      <c r="K4263" s="108">
        <v>317.76799999999997</v>
      </c>
    </row>
    <row r="4264" spans="5:11" x14ac:dyDescent="0.25">
      <c r="E4264" s="109">
        <v>2013</v>
      </c>
      <c r="F4264" s="109" t="s">
        <v>241</v>
      </c>
      <c r="G4264" s="109" t="s">
        <v>37</v>
      </c>
      <c r="H4264" s="109" t="s">
        <v>540</v>
      </c>
      <c r="I4264" s="109" t="s">
        <v>24</v>
      </c>
      <c r="J4264" s="109" t="s">
        <v>725</v>
      </c>
      <c r="K4264" s="110">
        <v>650.46299999999997</v>
      </c>
    </row>
    <row r="4265" spans="5:11" x14ac:dyDescent="0.25">
      <c r="E4265" s="107">
        <v>2013</v>
      </c>
      <c r="F4265" s="107" t="s">
        <v>254</v>
      </c>
      <c r="G4265" s="107" t="s">
        <v>42</v>
      </c>
      <c r="H4265" s="107" t="s">
        <v>12</v>
      </c>
      <c r="I4265" s="107" t="s">
        <v>12</v>
      </c>
      <c r="J4265" s="107" t="s">
        <v>725</v>
      </c>
      <c r="K4265" s="108">
        <v>115.29300000000001</v>
      </c>
    </row>
    <row r="4266" spans="5:11" x14ac:dyDescent="0.25">
      <c r="E4266" s="109">
        <v>2013</v>
      </c>
      <c r="F4266" s="109" t="s">
        <v>260</v>
      </c>
      <c r="G4266" s="109" t="s">
        <v>45</v>
      </c>
      <c r="H4266" s="109" t="s">
        <v>542</v>
      </c>
      <c r="I4266" s="109" t="s">
        <v>26</v>
      </c>
      <c r="J4266" s="109" t="s">
        <v>1</v>
      </c>
      <c r="K4266" s="110">
        <v>25565.432000000001</v>
      </c>
    </row>
    <row r="4267" spans="5:11" x14ac:dyDescent="0.25">
      <c r="E4267" s="107">
        <v>2013</v>
      </c>
      <c r="F4267" s="107" t="s">
        <v>299</v>
      </c>
      <c r="G4267" s="107" t="s">
        <v>300</v>
      </c>
      <c r="H4267" s="107" t="s">
        <v>540</v>
      </c>
      <c r="I4267" s="107" t="s">
        <v>60</v>
      </c>
      <c r="J4267" s="107" t="s">
        <v>1</v>
      </c>
      <c r="K4267" s="108">
        <v>19254.847000000002</v>
      </c>
    </row>
    <row r="4268" spans="5:11" x14ac:dyDescent="0.25">
      <c r="E4268" s="109">
        <v>2013</v>
      </c>
      <c r="F4268" s="109" t="s">
        <v>299</v>
      </c>
      <c r="G4268" s="109" t="s">
        <v>300</v>
      </c>
      <c r="H4268" s="109" t="s">
        <v>540</v>
      </c>
      <c r="I4268" s="109" t="s">
        <v>60</v>
      </c>
      <c r="J4268" s="109" t="s">
        <v>725</v>
      </c>
      <c r="K4268" s="110">
        <v>19254.847000000002</v>
      </c>
    </row>
    <row r="4269" spans="5:11" x14ac:dyDescent="0.25">
      <c r="E4269" s="107">
        <v>2013</v>
      </c>
      <c r="F4269" s="107" t="s">
        <v>256</v>
      </c>
      <c r="G4269" s="107" t="s">
        <v>43</v>
      </c>
      <c r="H4269" s="107" t="s">
        <v>540</v>
      </c>
      <c r="I4269" s="107" t="s">
        <v>27</v>
      </c>
      <c r="J4269" s="107" t="s">
        <v>725</v>
      </c>
      <c r="K4269" s="108">
        <v>3570.9450000000002</v>
      </c>
    </row>
    <row r="4270" spans="5:11" x14ac:dyDescent="0.25">
      <c r="E4270" s="109">
        <v>2013</v>
      </c>
      <c r="F4270" s="109" t="s">
        <v>268</v>
      </c>
      <c r="G4270" s="109" t="s">
        <v>50</v>
      </c>
      <c r="H4270" s="109" t="s">
        <v>544</v>
      </c>
      <c r="I4270" s="109" t="s">
        <v>9</v>
      </c>
      <c r="J4270" s="109" t="s">
        <v>554</v>
      </c>
      <c r="K4270" s="110">
        <v>589.39300000000003</v>
      </c>
    </row>
    <row r="4271" spans="5:11" x14ac:dyDescent="0.25">
      <c r="E4271" s="107">
        <v>2013</v>
      </c>
      <c r="F4271" s="107" t="s">
        <v>270</v>
      </c>
      <c r="G4271" s="107" t="s">
        <v>51</v>
      </c>
      <c r="H4271" s="107" t="s">
        <v>540</v>
      </c>
      <c r="I4271" s="107" t="s">
        <v>30</v>
      </c>
      <c r="J4271" s="107" t="s">
        <v>1</v>
      </c>
      <c r="K4271" s="108">
        <v>515.45000000000005</v>
      </c>
    </row>
    <row r="4272" spans="5:11" x14ac:dyDescent="0.25">
      <c r="E4272" s="109">
        <v>2013</v>
      </c>
      <c r="F4272" s="109" t="s">
        <v>270</v>
      </c>
      <c r="G4272" s="109" t="s">
        <v>51</v>
      </c>
      <c r="H4272" s="109" t="s">
        <v>540</v>
      </c>
      <c r="I4272" s="109" t="s">
        <v>30</v>
      </c>
      <c r="J4272" s="109" t="s">
        <v>554</v>
      </c>
      <c r="K4272" s="110">
        <v>1646.0029999999999</v>
      </c>
    </row>
    <row r="4273" spans="5:11" x14ac:dyDescent="0.25">
      <c r="E4273" s="107">
        <v>2013</v>
      </c>
      <c r="F4273" s="107" t="s">
        <v>276</v>
      </c>
      <c r="G4273" s="107" t="s">
        <v>54</v>
      </c>
      <c r="H4273" s="107" t="s">
        <v>540</v>
      </c>
      <c r="I4273" s="107" t="s">
        <v>47</v>
      </c>
      <c r="J4273" s="107" t="s">
        <v>1</v>
      </c>
      <c r="K4273" s="108">
        <v>1187.1310000000001</v>
      </c>
    </row>
    <row r="4274" spans="5:11" x14ac:dyDescent="0.25">
      <c r="E4274" s="109">
        <v>2013</v>
      </c>
      <c r="F4274" s="109" t="s">
        <v>272</v>
      </c>
      <c r="G4274" s="109" t="s">
        <v>52</v>
      </c>
      <c r="H4274" s="109" t="s">
        <v>540</v>
      </c>
      <c r="I4274" s="109" t="s">
        <v>30</v>
      </c>
      <c r="J4274" s="109" t="s">
        <v>725</v>
      </c>
      <c r="K4274" s="110">
        <v>254.137</v>
      </c>
    </row>
    <row r="4275" spans="5:11" x14ac:dyDescent="0.25">
      <c r="E4275" s="107">
        <v>2013</v>
      </c>
      <c r="F4275" s="107" t="s">
        <v>288</v>
      </c>
      <c r="G4275" s="107" t="s">
        <v>57</v>
      </c>
      <c r="H4275" s="107" t="s">
        <v>540</v>
      </c>
      <c r="I4275" s="107" t="s">
        <v>47</v>
      </c>
      <c r="J4275" s="107" t="s">
        <v>725</v>
      </c>
      <c r="K4275" s="108">
        <v>13578.3839999998</v>
      </c>
    </row>
    <row r="4276" spans="5:11" x14ac:dyDescent="0.25">
      <c r="E4276" s="109">
        <v>2013</v>
      </c>
      <c r="F4276" s="109" t="s">
        <v>304</v>
      </c>
      <c r="G4276" s="109" t="s">
        <v>63</v>
      </c>
      <c r="H4276" s="109" t="s">
        <v>12</v>
      </c>
      <c r="I4276" s="109" t="s">
        <v>12</v>
      </c>
      <c r="J4276" s="109" t="s">
        <v>725</v>
      </c>
      <c r="K4276" s="110">
        <v>1217.546</v>
      </c>
    </row>
    <row r="4277" spans="5:11" x14ac:dyDescent="0.25">
      <c r="E4277" s="107">
        <v>2014</v>
      </c>
      <c r="F4277" s="107" t="s">
        <v>280</v>
      </c>
      <c r="G4277" s="107" t="s">
        <v>281</v>
      </c>
      <c r="H4277" s="107" t="s">
        <v>540</v>
      </c>
      <c r="I4277" s="107" t="s">
        <v>33</v>
      </c>
      <c r="J4277" s="107" t="s">
        <v>725</v>
      </c>
      <c r="K4277" s="108">
        <v>147.88499999999999</v>
      </c>
    </row>
    <row r="4278" spans="5:11" x14ac:dyDescent="0.25">
      <c r="E4278" s="109">
        <v>2014</v>
      </c>
      <c r="F4278" s="109" t="s">
        <v>283</v>
      </c>
      <c r="G4278" s="109" t="s">
        <v>284</v>
      </c>
      <c r="H4278" s="109" t="s">
        <v>540</v>
      </c>
      <c r="I4278" s="109" t="s">
        <v>33</v>
      </c>
      <c r="J4278" s="109" t="s">
        <v>1</v>
      </c>
      <c r="K4278" s="110">
        <v>9920.7780000000002</v>
      </c>
    </row>
    <row r="4279" spans="5:11" x14ac:dyDescent="0.25">
      <c r="E4279" s="107">
        <v>2014</v>
      </c>
      <c r="F4279" s="107" t="s">
        <v>187</v>
      </c>
      <c r="G4279" s="107" t="s">
        <v>8</v>
      </c>
      <c r="H4279" s="107" t="s">
        <v>544</v>
      </c>
      <c r="I4279" s="107" t="s">
        <v>9</v>
      </c>
      <c r="J4279" s="107" t="s">
        <v>554</v>
      </c>
      <c r="K4279" s="108">
        <v>1986.2460000000001</v>
      </c>
    </row>
    <row r="4280" spans="5:11" x14ac:dyDescent="0.25">
      <c r="E4280" s="109">
        <v>2014</v>
      </c>
      <c r="F4280" s="109" t="s">
        <v>192</v>
      </c>
      <c r="G4280" s="109" t="s">
        <v>14</v>
      </c>
      <c r="H4280" s="109" t="s">
        <v>540</v>
      </c>
      <c r="I4280" s="109" t="s">
        <v>925</v>
      </c>
      <c r="J4280" s="109" t="s">
        <v>1</v>
      </c>
      <c r="K4280" s="110">
        <v>667.60199999999998</v>
      </c>
    </row>
    <row r="4281" spans="5:11" x14ac:dyDescent="0.25">
      <c r="E4281" s="107">
        <v>2014</v>
      </c>
      <c r="F4281" s="107" t="s">
        <v>195</v>
      </c>
      <c r="G4281" s="107" t="s">
        <v>15</v>
      </c>
      <c r="H4281" s="107" t="s">
        <v>540</v>
      </c>
      <c r="I4281" s="107" t="s">
        <v>16</v>
      </c>
      <c r="J4281" s="107" t="s">
        <v>1</v>
      </c>
      <c r="K4281" s="108">
        <v>1195.4380000000001</v>
      </c>
    </row>
    <row r="4282" spans="5:11" x14ac:dyDescent="0.25">
      <c r="E4282" s="109">
        <v>2014</v>
      </c>
      <c r="F4282" s="109" t="s">
        <v>195</v>
      </c>
      <c r="G4282" s="109" t="s">
        <v>15</v>
      </c>
      <c r="H4282" s="109" t="s">
        <v>540</v>
      </c>
      <c r="I4282" s="109" t="s">
        <v>16</v>
      </c>
      <c r="J4282" s="109" t="s">
        <v>725</v>
      </c>
      <c r="K4282" s="110">
        <v>1195.4380000000001</v>
      </c>
    </row>
    <row r="4283" spans="5:11" x14ac:dyDescent="0.25">
      <c r="E4283" s="107">
        <v>2014</v>
      </c>
      <c r="F4283" s="107" t="s">
        <v>200</v>
      </c>
      <c r="G4283" s="107" t="s">
        <v>18</v>
      </c>
      <c r="H4283" s="107" t="s">
        <v>542</v>
      </c>
      <c r="I4283" s="107" t="s">
        <v>16</v>
      </c>
      <c r="J4283" s="107" t="s">
        <v>1</v>
      </c>
      <c r="K4283" s="108">
        <v>209</v>
      </c>
    </row>
    <row r="4284" spans="5:11" x14ac:dyDescent="0.25">
      <c r="E4284" s="109">
        <v>2014</v>
      </c>
      <c r="F4284" s="109" t="s">
        <v>200</v>
      </c>
      <c r="G4284" s="109" t="s">
        <v>18</v>
      </c>
      <c r="H4284" s="109" t="s">
        <v>542</v>
      </c>
      <c r="I4284" s="109" t="s">
        <v>16</v>
      </c>
      <c r="J4284" s="109" t="s">
        <v>1</v>
      </c>
      <c r="K4284" s="110">
        <v>1522</v>
      </c>
    </row>
    <row r="4285" spans="5:11" x14ac:dyDescent="0.25">
      <c r="E4285" s="107">
        <v>2014</v>
      </c>
      <c r="F4285" s="107" t="s">
        <v>197</v>
      </c>
      <c r="G4285" s="107" t="s">
        <v>198</v>
      </c>
      <c r="H4285" s="107" t="s">
        <v>544</v>
      </c>
      <c r="I4285" s="107" t="s">
        <v>17</v>
      </c>
      <c r="J4285" s="107" t="s">
        <v>1</v>
      </c>
      <c r="K4285" s="108">
        <v>1096.03</v>
      </c>
    </row>
    <row r="4286" spans="5:11" x14ac:dyDescent="0.25">
      <c r="E4286" s="109">
        <v>2014</v>
      </c>
      <c r="F4286" s="109" t="s">
        <v>197</v>
      </c>
      <c r="G4286" s="109" t="s">
        <v>198</v>
      </c>
      <c r="H4286" s="109" t="s">
        <v>544</v>
      </c>
      <c r="I4286" s="109" t="s">
        <v>17</v>
      </c>
      <c r="J4286" s="109" t="s">
        <v>725</v>
      </c>
      <c r="K4286" s="110">
        <v>1272.3409999999999</v>
      </c>
    </row>
    <row r="4287" spans="5:11" x14ac:dyDescent="0.25">
      <c r="E4287" s="107">
        <v>2014</v>
      </c>
      <c r="F4287" s="107" t="s">
        <v>202</v>
      </c>
      <c r="G4287" s="107" t="s">
        <v>19</v>
      </c>
      <c r="H4287" s="107" t="s">
        <v>544</v>
      </c>
      <c r="I4287" s="107" t="s">
        <v>17</v>
      </c>
      <c r="J4287" s="107" t="s">
        <v>554</v>
      </c>
      <c r="K4287" s="108">
        <v>13220.819</v>
      </c>
    </row>
    <row r="4288" spans="5:11" x14ac:dyDescent="0.25">
      <c r="E4288" s="109">
        <v>2014</v>
      </c>
      <c r="F4288" s="109" t="s">
        <v>218</v>
      </c>
      <c r="G4288" s="109" t="s">
        <v>28</v>
      </c>
      <c r="H4288" s="109" t="s">
        <v>544</v>
      </c>
      <c r="I4288" s="109" t="s">
        <v>9</v>
      </c>
      <c r="J4288" s="109" t="s">
        <v>1</v>
      </c>
      <c r="K4288" s="110">
        <v>20551.735000000001</v>
      </c>
    </row>
    <row r="4289" spans="5:11" x14ac:dyDescent="0.25">
      <c r="E4289" s="107">
        <v>2014</v>
      </c>
      <c r="F4289" s="107" t="s">
        <v>220</v>
      </c>
      <c r="G4289" s="107" t="s">
        <v>29</v>
      </c>
      <c r="H4289" s="107" t="s">
        <v>540</v>
      </c>
      <c r="I4289" s="107" t="s">
        <v>30</v>
      </c>
      <c r="J4289" s="107" t="s">
        <v>554</v>
      </c>
      <c r="K4289" s="108">
        <v>10.941000000000001</v>
      </c>
    </row>
    <row r="4290" spans="5:11" x14ac:dyDescent="0.25">
      <c r="E4290" s="109">
        <v>2014</v>
      </c>
      <c r="F4290" s="109" t="s">
        <v>220</v>
      </c>
      <c r="G4290" s="109" t="s">
        <v>29</v>
      </c>
      <c r="H4290" s="109" t="s">
        <v>540</v>
      </c>
      <c r="I4290" s="109" t="s">
        <v>30</v>
      </c>
      <c r="J4290" s="109" t="s">
        <v>725</v>
      </c>
      <c r="K4290" s="110">
        <v>570.10799999999995</v>
      </c>
    </row>
    <row r="4291" spans="5:11" x14ac:dyDescent="0.25">
      <c r="E4291" s="107">
        <v>2014</v>
      </c>
      <c r="F4291" s="107" t="s">
        <v>224</v>
      </c>
      <c r="G4291" s="107" t="s">
        <v>32</v>
      </c>
      <c r="H4291" s="107" t="s">
        <v>540</v>
      </c>
      <c r="I4291" s="107" t="s">
        <v>33</v>
      </c>
      <c r="J4291" s="107" t="s">
        <v>1</v>
      </c>
      <c r="K4291" s="108">
        <v>1141.5070000000001</v>
      </c>
    </row>
    <row r="4292" spans="5:11" x14ac:dyDescent="0.25">
      <c r="E4292" s="109">
        <v>2014</v>
      </c>
      <c r="F4292" s="109" t="s">
        <v>224</v>
      </c>
      <c r="G4292" s="109" t="s">
        <v>32</v>
      </c>
      <c r="H4292" s="109" t="s">
        <v>540</v>
      </c>
      <c r="I4292" s="109" t="s">
        <v>33</v>
      </c>
      <c r="J4292" s="109" t="s">
        <v>554</v>
      </c>
      <c r="K4292" s="110">
        <v>1141.5070000000001</v>
      </c>
    </row>
    <row r="4293" spans="5:11" x14ac:dyDescent="0.25">
      <c r="E4293" s="107">
        <v>2014</v>
      </c>
      <c r="F4293" s="107" t="s">
        <v>222</v>
      </c>
      <c r="G4293" s="107" t="s">
        <v>31</v>
      </c>
      <c r="H4293" s="107" t="s">
        <v>544</v>
      </c>
      <c r="I4293" s="107" t="s">
        <v>17</v>
      </c>
      <c r="J4293" s="107" t="s">
        <v>1</v>
      </c>
      <c r="K4293" s="108">
        <v>6347.39</v>
      </c>
    </row>
    <row r="4294" spans="5:11" x14ac:dyDescent="0.25">
      <c r="E4294" s="109">
        <v>2014</v>
      </c>
      <c r="F4294" s="109" t="s">
        <v>226</v>
      </c>
      <c r="G4294" s="109" t="s">
        <v>34</v>
      </c>
      <c r="H4294" s="109" t="s">
        <v>540</v>
      </c>
      <c r="I4294" s="109" t="s">
        <v>925</v>
      </c>
      <c r="J4294" s="109" t="s">
        <v>1</v>
      </c>
      <c r="K4294" s="110">
        <v>745.66899999999998</v>
      </c>
    </row>
    <row r="4295" spans="5:11" x14ac:dyDescent="0.25">
      <c r="E4295" s="107">
        <v>2014</v>
      </c>
      <c r="F4295" s="107" t="s">
        <v>226</v>
      </c>
      <c r="G4295" s="107" t="s">
        <v>34</v>
      </c>
      <c r="H4295" s="107" t="s">
        <v>540</v>
      </c>
      <c r="I4295" s="107" t="s">
        <v>925</v>
      </c>
      <c r="J4295" s="107" t="s">
        <v>554</v>
      </c>
      <c r="K4295" s="108">
        <v>745.66899999999998</v>
      </c>
    </row>
    <row r="4296" spans="5:11" x14ac:dyDescent="0.25">
      <c r="E4296" s="109">
        <v>2014</v>
      </c>
      <c r="F4296" s="109" t="s">
        <v>234</v>
      </c>
      <c r="G4296" s="109" t="s">
        <v>35</v>
      </c>
      <c r="H4296" s="109" t="s">
        <v>540</v>
      </c>
      <c r="I4296" s="109" t="s">
        <v>27</v>
      </c>
      <c r="J4296" s="109" t="s">
        <v>1</v>
      </c>
      <c r="K4296" s="110">
        <v>2218.1410000000001</v>
      </c>
    </row>
    <row r="4297" spans="5:11" x14ac:dyDescent="0.25">
      <c r="E4297" s="107">
        <v>2014</v>
      </c>
      <c r="F4297" s="107" t="s">
        <v>241</v>
      </c>
      <c r="G4297" s="107" t="s">
        <v>37</v>
      </c>
      <c r="H4297" s="107" t="s">
        <v>540</v>
      </c>
      <c r="I4297" s="107" t="s">
        <v>24</v>
      </c>
      <c r="J4297" s="107" t="s">
        <v>725</v>
      </c>
      <c r="K4297" s="108">
        <v>777.24800000000005</v>
      </c>
    </row>
    <row r="4298" spans="5:11" x14ac:dyDescent="0.25">
      <c r="E4298" s="109">
        <v>2014</v>
      </c>
      <c r="F4298" s="109" t="s">
        <v>252</v>
      </c>
      <c r="G4298" s="109" t="s">
        <v>41</v>
      </c>
      <c r="H4298" s="109" t="s">
        <v>540</v>
      </c>
      <c r="I4298" s="109" t="s">
        <v>21</v>
      </c>
      <c r="J4298" s="109" t="s">
        <v>1</v>
      </c>
      <c r="K4298" s="110">
        <v>6998.8519999999498</v>
      </c>
    </row>
    <row r="4299" spans="5:11" x14ac:dyDescent="0.25">
      <c r="E4299" s="107">
        <v>2014</v>
      </c>
      <c r="F4299" s="107" t="s">
        <v>249</v>
      </c>
      <c r="G4299" s="107" t="s">
        <v>291</v>
      </c>
      <c r="H4299" s="107" t="s">
        <v>544</v>
      </c>
      <c r="I4299" s="107" t="s">
        <v>17</v>
      </c>
      <c r="J4299" s="107" t="s">
        <v>1</v>
      </c>
      <c r="K4299" s="108">
        <v>1022.096</v>
      </c>
    </row>
    <row r="4300" spans="5:11" x14ac:dyDescent="0.25">
      <c r="E4300" s="109">
        <v>2014</v>
      </c>
      <c r="F4300" s="109" t="s">
        <v>249</v>
      </c>
      <c r="G4300" s="109" t="s">
        <v>291</v>
      </c>
      <c r="H4300" s="109" t="s">
        <v>544</v>
      </c>
      <c r="I4300" s="109" t="s">
        <v>17</v>
      </c>
      <c r="J4300" s="109" t="s">
        <v>725</v>
      </c>
      <c r="K4300" s="110">
        <v>1016.3869999999999</v>
      </c>
    </row>
    <row r="4301" spans="5:11" x14ac:dyDescent="0.25">
      <c r="E4301" s="107">
        <v>2014</v>
      </c>
      <c r="F4301" s="107" t="s">
        <v>299</v>
      </c>
      <c r="G4301" s="107" t="s">
        <v>300</v>
      </c>
      <c r="H4301" s="107" t="s">
        <v>540</v>
      </c>
      <c r="I4301" s="107" t="s">
        <v>60</v>
      </c>
      <c r="J4301" s="107" t="s">
        <v>1</v>
      </c>
      <c r="K4301" s="108">
        <v>17908.598000000002</v>
      </c>
    </row>
    <row r="4302" spans="5:11" x14ac:dyDescent="0.25">
      <c r="E4302" s="109">
        <v>2014</v>
      </c>
      <c r="F4302" s="109" t="s">
        <v>299</v>
      </c>
      <c r="G4302" s="109" t="s">
        <v>300</v>
      </c>
      <c r="H4302" s="109" t="s">
        <v>540</v>
      </c>
      <c r="I4302" s="109" t="s">
        <v>60</v>
      </c>
      <c r="J4302" s="109" t="s">
        <v>554</v>
      </c>
      <c r="K4302" s="110">
        <v>17908.598000000002</v>
      </c>
    </row>
    <row r="4303" spans="5:11" x14ac:dyDescent="0.25">
      <c r="E4303" s="107">
        <v>2014</v>
      </c>
      <c r="F4303" s="107" t="s">
        <v>262</v>
      </c>
      <c r="G4303" s="107" t="s">
        <v>46</v>
      </c>
      <c r="H4303" s="107" t="s">
        <v>540</v>
      </c>
      <c r="I4303" s="107" t="s">
        <v>47</v>
      </c>
      <c r="J4303" s="107" t="s">
        <v>1</v>
      </c>
      <c r="K4303" s="108">
        <v>361.99900000000002</v>
      </c>
    </row>
    <row r="4304" spans="5:11" x14ac:dyDescent="0.25">
      <c r="E4304" s="109">
        <v>2014</v>
      </c>
      <c r="F4304" s="109" t="s">
        <v>264</v>
      </c>
      <c r="G4304" s="109" t="s">
        <v>48</v>
      </c>
      <c r="H4304" s="109" t="s">
        <v>542</v>
      </c>
      <c r="I4304" s="109" t="s">
        <v>16</v>
      </c>
      <c r="J4304" s="109" t="s">
        <v>1</v>
      </c>
      <c r="K4304" s="110">
        <v>1437.297</v>
      </c>
    </row>
    <row r="4305" spans="5:11" x14ac:dyDescent="0.25">
      <c r="E4305" s="107">
        <v>2014</v>
      </c>
      <c r="F4305" s="107" t="s">
        <v>264</v>
      </c>
      <c r="G4305" s="107" t="s">
        <v>48</v>
      </c>
      <c r="H4305" s="107" t="s">
        <v>542</v>
      </c>
      <c r="I4305" s="107" t="s">
        <v>16</v>
      </c>
      <c r="J4305" s="107" t="s">
        <v>725</v>
      </c>
      <c r="K4305" s="108">
        <v>1179.3879999999999</v>
      </c>
    </row>
    <row r="4306" spans="5:11" x14ac:dyDescent="0.25">
      <c r="E4306" s="109">
        <v>2014</v>
      </c>
      <c r="F4306" s="109" t="s">
        <v>270</v>
      </c>
      <c r="G4306" s="109" t="s">
        <v>51</v>
      </c>
      <c r="H4306" s="109" t="s">
        <v>540</v>
      </c>
      <c r="I4306" s="109" t="s">
        <v>30</v>
      </c>
      <c r="J4306" s="109" t="s">
        <v>725</v>
      </c>
      <c r="K4306" s="110">
        <v>499.58800000000002</v>
      </c>
    </row>
    <row r="4307" spans="5:11" x14ac:dyDescent="0.25">
      <c r="E4307" s="107">
        <v>2014</v>
      </c>
      <c r="F4307" s="107" t="s">
        <v>276</v>
      </c>
      <c r="G4307" s="107" t="s">
        <v>54</v>
      </c>
      <c r="H4307" s="107" t="s">
        <v>540</v>
      </c>
      <c r="I4307" s="107" t="s">
        <v>47</v>
      </c>
      <c r="J4307" s="107" t="s">
        <v>725</v>
      </c>
      <c r="K4307" s="108">
        <v>1268.9770000000001</v>
      </c>
    </row>
    <row r="4308" spans="5:11" x14ac:dyDescent="0.25">
      <c r="E4308" s="109">
        <v>2014</v>
      </c>
      <c r="F4308" s="109" t="s">
        <v>274</v>
      </c>
      <c r="G4308" s="109" t="s">
        <v>53</v>
      </c>
      <c r="H4308" s="109" t="s">
        <v>542</v>
      </c>
      <c r="I4308" s="109" t="s">
        <v>16</v>
      </c>
      <c r="J4308" s="109" t="s">
        <v>554</v>
      </c>
      <c r="K4308" s="110">
        <v>8973.1389999999992</v>
      </c>
    </row>
    <row r="4309" spans="5:11" x14ac:dyDescent="0.25">
      <c r="E4309" s="107">
        <v>2014</v>
      </c>
      <c r="F4309" s="107" t="s">
        <v>286</v>
      </c>
      <c r="G4309" s="107" t="s">
        <v>56</v>
      </c>
      <c r="H4309" s="107" t="s">
        <v>540</v>
      </c>
      <c r="I4309" s="107" t="s">
        <v>47</v>
      </c>
      <c r="J4309" s="107" t="s">
        <v>554</v>
      </c>
      <c r="K4309" s="108">
        <v>1632.6110000000001</v>
      </c>
    </row>
    <row r="4310" spans="5:11" x14ac:dyDescent="0.25">
      <c r="E4310" s="109">
        <v>2014</v>
      </c>
      <c r="F4310" s="109" t="s">
        <v>288</v>
      </c>
      <c r="G4310" s="109" t="s">
        <v>57</v>
      </c>
      <c r="H4310" s="109" t="s">
        <v>540</v>
      </c>
      <c r="I4310" s="109" t="s">
        <v>47</v>
      </c>
      <c r="J4310" s="109" t="s">
        <v>725</v>
      </c>
      <c r="K4310" s="110">
        <v>13745.8860000001</v>
      </c>
    </row>
    <row r="4311" spans="5:11" x14ac:dyDescent="0.25">
      <c r="E4311" s="107">
        <v>2014</v>
      </c>
      <c r="F4311" s="107" t="s">
        <v>293</v>
      </c>
      <c r="G4311" s="107" t="s">
        <v>58</v>
      </c>
      <c r="H4311" s="107" t="s">
        <v>544</v>
      </c>
      <c r="I4311" s="107" t="s">
        <v>9</v>
      </c>
      <c r="J4311" s="107" t="s">
        <v>1</v>
      </c>
      <c r="K4311" s="108">
        <v>1.498</v>
      </c>
    </row>
    <row r="4312" spans="5:11" x14ac:dyDescent="0.25">
      <c r="E4312" s="109">
        <v>2014</v>
      </c>
      <c r="F4312" s="109" t="s">
        <v>295</v>
      </c>
      <c r="G4312" s="109" t="s">
        <v>59</v>
      </c>
      <c r="H4312" s="109" t="s">
        <v>540</v>
      </c>
      <c r="I4312" s="109" t="s">
        <v>60</v>
      </c>
      <c r="J4312" s="109" t="s">
        <v>554</v>
      </c>
      <c r="K4312" s="110">
        <v>522.39</v>
      </c>
    </row>
    <row r="4313" spans="5:11" x14ac:dyDescent="0.25">
      <c r="E4313" s="107">
        <v>2014</v>
      </c>
      <c r="F4313" s="107" t="s">
        <v>295</v>
      </c>
      <c r="G4313" s="107" t="s">
        <v>59</v>
      </c>
      <c r="H4313" s="107" t="s">
        <v>540</v>
      </c>
      <c r="I4313" s="107" t="s">
        <v>60</v>
      </c>
      <c r="J4313" s="107" t="s">
        <v>725</v>
      </c>
      <c r="K4313" s="108">
        <v>163.977</v>
      </c>
    </row>
    <row r="4314" spans="5:11" x14ac:dyDescent="0.25">
      <c r="E4314" s="109">
        <v>2014</v>
      </c>
      <c r="F4314" s="109" t="s">
        <v>297</v>
      </c>
      <c r="G4314" s="109" t="s">
        <v>61</v>
      </c>
      <c r="H4314" s="109" t="s">
        <v>542</v>
      </c>
      <c r="I4314" s="109" t="s">
        <v>16</v>
      </c>
      <c r="J4314" s="109" t="s">
        <v>554</v>
      </c>
      <c r="K4314" s="110">
        <v>398.154</v>
      </c>
    </row>
    <row r="4315" spans="5:11" x14ac:dyDescent="0.25">
      <c r="E4315" s="107">
        <v>2014</v>
      </c>
      <c r="F4315" s="107" t="s">
        <v>302</v>
      </c>
      <c r="G4315" s="107" t="s">
        <v>62</v>
      </c>
      <c r="H4315" s="107" t="s">
        <v>540</v>
      </c>
      <c r="I4315" s="107" t="s">
        <v>60</v>
      </c>
      <c r="J4315" s="107" t="s">
        <v>725</v>
      </c>
      <c r="K4315" s="108">
        <v>1157.1189999999999</v>
      </c>
    </row>
    <row r="4316" spans="5:11" x14ac:dyDescent="0.25">
      <c r="E4316" s="109">
        <v>2015</v>
      </c>
      <c r="F4316" s="109" t="s">
        <v>192</v>
      </c>
      <c r="G4316" s="109" t="s">
        <v>14</v>
      </c>
      <c r="H4316" s="109" t="s">
        <v>540</v>
      </c>
      <c r="I4316" s="109" t="s">
        <v>925</v>
      </c>
      <c r="J4316" s="109" t="s">
        <v>725</v>
      </c>
      <c r="K4316" s="110">
        <v>194.584</v>
      </c>
    </row>
    <row r="4317" spans="5:11" x14ac:dyDescent="0.25">
      <c r="E4317" s="107">
        <v>2015</v>
      </c>
      <c r="F4317" s="107" t="s">
        <v>200</v>
      </c>
      <c r="G4317" s="107" t="s">
        <v>18</v>
      </c>
      <c r="H4317" s="107" t="s">
        <v>542</v>
      </c>
      <c r="I4317" s="107" t="s">
        <v>16</v>
      </c>
      <c r="J4317" s="107" t="s">
        <v>1</v>
      </c>
      <c r="K4317" s="108">
        <v>292</v>
      </c>
    </row>
    <row r="4318" spans="5:11" x14ac:dyDescent="0.25">
      <c r="E4318" s="109">
        <v>2015</v>
      </c>
      <c r="F4318" s="109" t="s">
        <v>204</v>
      </c>
      <c r="G4318" s="109" t="s">
        <v>205</v>
      </c>
      <c r="H4318" s="109" t="s">
        <v>544</v>
      </c>
      <c r="I4318" s="109" t="s">
        <v>9</v>
      </c>
      <c r="J4318" s="109" t="s">
        <v>1</v>
      </c>
      <c r="K4318" s="110">
        <v>144.87100000000001</v>
      </c>
    </row>
    <row r="4319" spans="5:11" x14ac:dyDescent="0.25">
      <c r="E4319" s="107">
        <v>2015</v>
      </c>
      <c r="F4319" s="107" t="s">
        <v>204</v>
      </c>
      <c r="G4319" s="107" t="s">
        <v>205</v>
      </c>
      <c r="H4319" s="107" t="s">
        <v>544</v>
      </c>
      <c r="I4319" s="107" t="s">
        <v>9</v>
      </c>
      <c r="J4319" s="107" t="s">
        <v>725</v>
      </c>
      <c r="K4319" s="108">
        <v>116.913</v>
      </c>
    </row>
    <row r="4320" spans="5:11" x14ac:dyDescent="0.25">
      <c r="E4320" s="109">
        <v>2015</v>
      </c>
      <c r="F4320" s="109" t="s">
        <v>197</v>
      </c>
      <c r="G4320" s="109" t="s">
        <v>198</v>
      </c>
      <c r="H4320" s="109" t="s">
        <v>544</v>
      </c>
      <c r="I4320" s="109" t="s">
        <v>17</v>
      </c>
      <c r="J4320" s="109" t="s">
        <v>1</v>
      </c>
      <c r="K4320" s="110">
        <v>1369.652</v>
      </c>
    </row>
    <row r="4321" spans="5:11" x14ac:dyDescent="0.25">
      <c r="E4321" s="107">
        <v>2015</v>
      </c>
      <c r="F4321" s="107" t="s">
        <v>209</v>
      </c>
      <c r="G4321" s="107" t="s">
        <v>22</v>
      </c>
      <c r="H4321" s="107" t="s">
        <v>544</v>
      </c>
      <c r="I4321" s="107" t="s">
        <v>9</v>
      </c>
      <c r="J4321" s="107" t="s">
        <v>725</v>
      </c>
      <c r="K4321" s="108">
        <v>46.908999999999999</v>
      </c>
    </row>
    <row r="4322" spans="5:11" x14ac:dyDescent="0.25">
      <c r="E4322" s="109">
        <v>2015</v>
      </c>
      <c r="F4322" s="109" t="s">
        <v>213</v>
      </c>
      <c r="G4322" s="109" t="s">
        <v>25</v>
      </c>
      <c r="H4322" s="109" t="s">
        <v>542</v>
      </c>
      <c r="I4322" s="109" t="s">
        <v>26</v>
      </c>
      <c r="J4322" s="109" t="s">
        <v>1</v>
      </c>
      <c r="K4322" s="110">
        <v>238.88300000000001</v>
      </c>
    </row>
    <row r="4323" spans="5:11" x14ac:dyDescent="0.25">
      <c r="E4323" s="107">
        <v>2015</v>
      </c>
      <c r="F4323" s="107" t="s">
        <v>213</v>
      </c>
      <c r="G4323" s="107" t="s">
        <v>25</v>
      </c>
      <c r="H4323" s="107" t="s">
        <v>542</v>
      </c>
      <c r="I4323" s="107" t="s">
        <v>26</v>
      </c>
      <c r="J4323" s="107" t="s">
        <v>725</v>
      </c>
      <c r="K4323" s="108">
        <v>138.941</v>
      </c>
    </row>
    <row r="4324" spans="5:11" x14ac:dyDescent="0.25">
      <c r="E4324" s="109">
        <v>2015</v>
      </c>
      <c r="F4324" s="109" t="s">
        <v>211</v>
      </c>
      <c r="G4324" s="109" t="s">
        <v>23</v>
      </c>
      <c r="H4324" s="109" t="s">
        <v>540</v>
      </c>
      <c r="I4324" s="109" t="s">
        <v>24</v>
      </c>
      <c r="J4324" s="109" t="s">
        <v>1</v>
      </c>
      <c r="K4324" s="110">
        <v>10736.3660000001</v>
      </c>
    </row>
    <row r="4325" spans="5:11" x14ac:dyDescent="0.25">
      <c r="E4325" s="107">
        <v>2015</v>
      </c>
      <c r="F4325" s="107" t="s">
        <v>222</v>
      </c>
      <c r="G4325" s="107" t="s">
        <v>31</v>
      </c>
      <c r="H4325" s="107" t="s">
        <v>544</v>
      </c>
      <c r="I4325" s="107" t="s">
        <v>17</v>
      </c>
      <c r="J4325" s="107" t="s">
        <v>725</v>
      </c>
      <c r="K4325" s="108">
        <v>5597.3609999999999</v>
      </c>
    </row>
    <row r="4326" spans="5:11" x14ac:dyDescent="0.25">
      <c r="E4326" s="109">
        <v>2015</v>
      </c>
      <c r="F4326" s="109" t="s">
        <v>236</v>
      </c>
      <c r="G4326" s="109" t="s">
        <v>36</v>
      </c>
      <c r="H4326" s="109" t="s">
        <v>542</v>
      </c>
      <c r="I4326" s="109" t="s">
        <v>26</v>
      </c>
      <c r="J4326" s="109" t="s">
        <v>1</v>
      </c>
      <c r="K4326" s="110">
        <v>2241.3229999999999</v>
      </c>
    </row>
    <row r="4327" spans="5:11" x14ac:dyDescent="0.25">
      <c r="E4327" s="107">
        <v>2015</v>
      </c>
      <c r="F4327" s="107" t="s">
        <v>234</v>
      </c>
      <c r="G4327" s="107" t="s">
        <v>35</v>
      </c>
      <c r="H4327" s="107" t="s">
        <v>540</v>
      </c>
      <c r="I4327" s="107" t="s">
        <v>27</v>
      </c>
      <c r="J4327" s="107" t="s">
        <v>1</v>
      </c>
      <c r="K4327" s="108">
        <v>2270.924</v>
      </c>
    </row>
    <row r="4328" spans="5:11" x14ac:dyDescent="0.25">
      <c r="E4328" s="109">
        <v>2015</v>
      </c>
      <c r="F4328" s="109" t="s">
        <v>234</v>
      </c>
      <c r="G4328" s="109" t="s">
        <v>35</v>
      </c>
      <c r="H4328" s="109" t="s">
        <v>540</v>
      </c>
      <c r="I4328" s="109" t="s">
        <v>27</v>
      </c>
      <c r="J4328" s="109" t="s">
        <v>554</v>
      </c>
      <c r="K4328" s="110">
        <v>2286.4569999999999</v>
      </c>
    </row>
    <row r="4329" spans="5:11" x14ac:dyDescent="0.25">
      <c r="E4329" s="107">
        <v>2015</v>
      </c>
      <c r="F4329" s="107" t="s">
        <v>243</v>
      </c>
      <c r="G4329" s="107" t="s">
        <v>38</v>
      </c>
      <c r="H4329" s="107" t="s">
        <v>12</v>
      </c>
      <c r="I4329" s="107" t="s">
        <v>12</v>
      </c>
      <c r="J4329" s="107" t="s">
        <v>1</v>
      </c>
      <c r="K4329" s="108">
        <v>10.722</v>
      </c>
    </row>
    <row r="4330" spans="5:11" x14ac:dyDescent="0.25">
      <c r="E4330" s="109">
        <v>2015</v>
      </c>
      <c r="F4330" s="109" t="s">
        <v>266</v>
      </c>
      <c r="G4330" s="109" t="s">
        <v>49</v>
      </c>
      <c r="H4330" s="109" t="s">
        <v>544</v>
      </c>
      <c r="I4330" s="109" t="s">
        <v>9</v>
      </c>
      <c r="J4330" s="109" t="s">
        <v>1</v>
      </c>
      <c r="K4330" s="110">
        <v>3750.3449999999998</v>
      </c>
    </row>
    <row r="4331" spans="5:11" x14ac:dyDescent="0.25">
      <c r="E4331" s="107">
        <v>2015</v>
      </c>
      <c r="F4331" s="107" t="s">
        <v>266</v>
      </c>
      <c r="G4331" s="107" t="s">
        <v>49</v>
      </c>
      <c r="H4331" s="107" t="s">
        <v>544</v>
      </c>
      <c r="I4331" s="107" t="s">
        <v>9</v>
      </c>
      <c r="J4331" s="107" t="s">
        <v>725</v>
      </c>
      <c r="K4331" s="108">
        <v>3750.3449999999998</v>
      </c>
    </row>
    <row r="4332" spans="5:11" x14ac:dyDescent="0.25">
      <c r="E4332" s="109">
        <v>2015</v>
      </c>
      <c r="F4332" s="109" t="s">
        <v>245</v>
      </c>
      <c r="G4332" s="109" t="s">
        <v>39</v>
      </c>
      <c r="H4332" s="109" t="s">
        <v>12</v>
      </c>
      <c r="I4332" s="109" t="s">
        <v>12</v>
      </c>
      <c r="J4332" s="109" t="s">
        <v>1</v>
      </c>
      <c r="K4332" s="110">
        <v>1181.328</v>
      </c>
    </row>
    <row r="4333" spans="5:11" x14ac:dyDescent="0.25">
      <c r="E4333" s="107">
        <v>2015</v>
      </c>
      <c r="F4333" s="107" t="s">
        <v>245</v>
      </c>
      <c r="G4333" s="107" t="s">
        <v>39</v>
      </c>
      <c r="H4333" s="107" t="s">
        <v>12</v>
      </c>
      <c r="I4333" s="107" t="s">
        <v>12</v>
      </c>
      <c r="J4333" s="107" t="s">
        <v>1</v>
      </c>
      <c r="K4333" s="108">
        <v>1377.9169999999999</v>
      </c>
    </row>
    <row r="4334" spans="5:11" x14ac:dyDescent="0.25">
      <c r="E4334" s="109">
        <v>2015</v>
      </c>
      <c r="F4334" s="109" t="s">
        <v>254</v>
      </c>
      <c r="G4334" s="109" t="s">
        <v>42</v>
      </c>
      <c r="H4334" s="109" t="s">
        <v>12</v>
      </c>
      <c r="I4334" s="109" t="s">
        <v>12</v>
      </c>
      <c r="J4334" s="109" t="s">
        <v>554</v>
      </c>
      <c r="K4334" s="110">
        <v>1689.181</v>
      </c>
    </row>
    <row r="4335" spans="5:11" x14ac:dyDescent="0.25">
      <c r="E4335" s="107">
        <v>2015</v>
      </c>
      <c r="F4335" s="107" t="s">
        <v>254</v>
      </c>
      <c r="G4335" s="107" t="s">
        <v>42</v>
      </c>
      <c r="H4335" s="107" t="s">
        <v>12</v>
      </c>
      <c r="I4335" s="107" t="s">
        <v>12</v>
      </c>
      <c r="J4335" s="107" t="s">
        <v>725</v>
      </c>
      <c r="K4335" s="108">
        <v>69.7</v>
      </c>
    </row>
    <row r="4336" spans="5:11" x14ac:dyDescent="0.25">
      <c r="E4336" s="109">
        <v>2015</v>
      </c>
      <c r="F4336" s="109" t="s">
        <v>249</v>
      </c>
      <c r="G4336" s="109" t="s">
        <v>250</v>
      </c>
      <c r="H4336" s="109" t="s">
        <v>544</v>
      </c>
      <c r="I4336" s="109" t="s">
        <v>17</v>
      </c>
      <c r="J4336" s="109" t="s">
        <v>725</v>
      </c>
      <c r="K4336" s="110">
        <v>1087.181</v>
      </c>
    </row>
    <row r="4337" spans="5:11" x14ac:dyDescent="0.25">
      <c r="E4337" s="107">
        <v>2015</v>
      </c>
      <c r="F4337" s="107" t="s">
        <v>258</v>
      </c>
      <c r="G4337" s="107" t="s">
        <v>44</v>
      </c>
      <c r="H4337" s="107" t="s">
        <v>540</v>
      </c>
      <c r="I4337" s="107" t="s">
        <v>21</v>
      </c>
      <c r="J4337" s="107" t="s">
        <v>725</v>
      </c>
      <c r="K4337" s="108">
        <v>1111.962</v>
      </c>
    </row>
    <row r="4338" spans="5:11" x14ac:dyDescent="0.25">
      <c r="E4338" s="109">
        <v>2015</v>
      </c>
      <c r="F4338" s="109" t="s">
        <v>264</v>
      </c>
      <c r="G4338" s="109" t="s">
        <v>48</v>
      </c>
      <c r="H4338" s="109" t="s">
        <v>542</v>
      </c>
      <c r="I4338" s="109" t="s">
        <v>16</v>
      </c>
      <c r="J4338" s="109" t="s">
        <v>1</v>
      </c>
      <c r="K4338" s="110">
        <v>1054.797</v>
      </c>
    </row>
    <row r="4339" spans="5:11" x14ac:dyDescent="0.25">
      <c r="E4339" s="107">
        <v>2022</v>
      </c>
      <c r="F4339" s="107" t="s">
        <v>260</v>
      </c>
      <c r="G4339" s="107" t="s">
        <v>45</v>
      </c>
      <c r="H4339" s="107" t="s">
        <v>542</v>
      </c>
      <c r="I4339" s="107" t="s">
        <v>26</v>
      </c>
      <c r="J4339" s="107" t="s">
        <v>554</v>
      </c>
      <c r="K4339" s="108">
        <v>27700.272000000001</v>
      </c>
    </row>
    <row r="4340" spans="5:11" x14ac:dyDescent="0.25">
      <c r="E4340" s="109">
        <v>2022</v>
      </c>
      <c r="F4340" s="109" t="s">
        <v>299</v>
      </c>
      <c r="G4340" s="109" t="s">
        <v>300</v>
      </c>
      <c r="H4340" s="109" t="s">
        <v>540</v>
      </c>
      <c r="I4340" s="109" t="s">
        <v>60</v>
      </c>
      <c r="J4340" s="109" t="s">
        <v>554</v>
      </c>
      <c r="K4340" s="110">
        <v>9996.2859999999891</v>
      </c>
    </row>
    <row r="4341" spans="5:11" x14ac:dyDescent="0.25">
      <c r="E4341" s="107">
        <v>2022</v>
      </c>
      <c r="F4341" s="107" t="s">
        <v>264</v>
      </c>
      <c r="G4341" s="107" t="s">
        <v>48</v>
      </c>
      <c r="H4341" s="107" t="s">
        <v>542</v>
      </c>
      <c r="I4341" s="107" t="s">
        <v>16</v>
      </c>
      <c r="J4341" s="107" t="s">
        <v>554</v>
      </c>
      <c r="K4341" s="108">
        <v>1409.577</v>
      </c>
    </row>
    <row r="4342" spans="5:11" x14ac:dyDescent="0.25">
      <c r="E4342" s="109">
        <v>2022</v>
      </c>
      <c r="F4342" s="109" t="s">
        <v>270</v>
      </c>
      <c r="G4342" s="109" t="s">
        <v>51</v>
      </c>
      <c r="H4342" s="109" t="s">
        <v>540</v>
      </c>
      <c r="I4342" s="109" t="s">
        <v>30</v>
      </c>
      <c r="J4342" s="109" t="s">
        <v>554</v>
      </c>
      <c r="K4342" s="110">
        <v>1422.02</v>
      </c>
    </row>
    <row r="4343" spans="5:11" x14ac:dyDescent="0.25">
      <c r="E4343" s="107">
        <v>2022</v>
      </c>
      <c r="F4343" s="107" t="s">
        <v>276</v>
      </c>
      <c r="G4343" s="107" t="s">
        <v>54</v>
      </c>
      <c r="H4343" s="107" t="s">
        <v>540</v>
      </c>
      <c r="I4343" s="107" t="s">
        <v>47</v>
      </c>
      <c r="J4343" s="107" t="s">
        <v>1</v>
      </c>
      <c r="K4343" s="108">
        <v>1032.1559999999999</v>
      </c>
    </row>
    <row r="4344" spans="5:11" x14ac:dyDescent="0.25">
      <c r="E4344" s="109">
        <v>2022</v>
      </c>
      <c r="F4344" s="109" t="s">
        <v>272</v>
      </c>
      <c r="G4344" s="109" t="s">
        <v>52</v>
      </c>
      <c r="H4344" s="109" t="s">
        <v>540</v>
      </c>
      <c r="I4344" s="109" t="s">
        <v>30</v>
      </c>
      <c r="J4344" s="109" t="s">
        <v>554</v>
      </c>
      <c r="K4344" s="110">
        <v>329.05099999999999</v>
      </c>
    </row>
    <row r="4345" spans="5:11" x14ac:dyDescent="0.25">
      <c r="E4345" s="107">
        <v>2022</v>
      </c>
      <c r="F4345" s="107" t="s">
        <v>274</v>
      </c>
      <c r="G4345" s="107" t="s">
        <v>53</v>
      </c>
      <c r="H4345" s="107" t="s">
        <v>542</v>
      </c>
      <c r="I4345" s="107" t="s">
        <v>16</v>
      </c>
      <c r="J4345" s="107" t="s">
        <v>1</v>
      </c>
      <c r="K4345" s="108">
        <v>291.25799999999998</v>
      </c>
    </row>
    <row r="4346" spans="5:11" x14ac:dyDescent="0.25">
      <c r="E4346" s="109">
        <v>2022</v>
      </c>
      <c r="F4346" s="109" t="s">
        <v>286</v>
      </c>
      <c r="G4346" s="109" t="s">
        <v>56</v>
      </c>
      <c r="H4346" s="109" t="s">
        <v>540</v>
      </c>
      <c r="I4346" s="109" t="s">
        <v>47</v>
      </c>
      <c r="J4346" s="109" t="s">
        <v>554</v>
      </c>
      <c r="K4346" s="110">
        <v>1386.905</v>
      </c>
    </row>
    <row r="4347" spans="5:11" x14ac:dyDescent="0.25">
      <c r="E4347" s="107">
        <v>2022</v>
      </c>
      <c r="F4347" s="107" t="s">
        <v>288</v>
      </c>
      <c r="G4347" s="107" t="s">
        <v>57</v>
      </c>
      <c r="H4347" s="107" t="s">
        <v>540</v>
      </c>
      <c r="I4347" s="107" t="s">
        <v>47</v>
      </c>
      <c r="J4347" s="107" t="s">
        <v>554</v>
      </c>
      <c r="K4347" s="108">
        <v>21717.445999999902</v>
      </c>
    </row>
    <row r="4348" spans="5:11" x14ac:dyDescent="0.25">
      <c r="E4348" s="109">
        <v>2022</v>
      </c>
      <c r="F4348" s="109" t="s">
        <v>295</v>
      </c>
      <c r="G4348" s="109" t="s">
        <v>59</v>
      </c>
      <c r="H4348" s="109" t="s">
        <v>540</v>
      </c>
      <c r="I4348" s="109" t="s">
        <v>60</v>
      </c>
      <c r="J4348" s="109" t="s">
        <v>1</v>
      </c>
      <c r="K4348" s="110">
        <v>567.35</v>
      </c>
    </row>
    <row r="4349" spans="5:11" x14ac:dyDescent="0.25">
      <c r="E4349" s="107">
        <v>2022</v>
      </c>
      <c r="F4349" s="107" t="s">
        <v>304</v>
      </c>
      <c r="G4349" s="107" t="s">
        <v>63</v>
      </c>
      <c r="H4349" s="107" t="s">
        <v>12</v>
      </c>
      <c r="I4349" s="107" t="s">
        <v>12</v>
      </c>
      <c r="J4349" s="107" t="s">
        <v>1</v>
      </c>
      <c r="K4349" s="108">
        <v>1708.326</v>
      </c>
    </row>
    <row r="4350" spans="5:11" x14ac:dyDescent="0.25">
      <c r="E4350" s="109">
        <v>2022</v>
      </c>
      <c r="F4350" s="109" t="s">
        <v>304</v>
      </c>
      <c r="G4350" s="109" t="s">
        <v>63</v>
      </c>
      <c r="H4350" s="109" t="s">
        <v>12</v>
      </c>
      <c r="I4350" s="109" t="s">
        <v>12</v>
      </c>
      <c r="J4350" s="109" t="s">
        <v>554</v>
      </c>
      <c r="K4350" s="110">
        <v>1531.598</v>
      </c>
    </row>
    <row r="4351" spans="5:11" x14ac:dyDescent="0.25">
      <c r="E4351" s="107">
        <v>2023</v>
      </c>
      <c r="F4351" s="107" t="s">
        <v>280</v>
      </c>
      <c r="G4351" s="107" t="s">
        <v>281</v>
      </c>
      <c r="H4351" s="107" t="s">
        <v>540</v>
      </c>
      <c r="I4351" s="107" t="s">
        <v>33</v>
      </c>
      <c r="J4351" s="107" t="s">
        <v>1</v>
      </c>
      <c r="K4351" s="108">
        <v>47.429000000000002</v>
      </c>
    </row>
    <row r="4352" spans="5:11" x14ac:dyDescent="0.25">
      <c r="E4352" s="109">
        <v>2023</v>
      </c>
      <c r="F4352" s="109" t="s">
        <v>280</v>
      </c>
      <c r="G4352" s="109" t="s">
        <v>281</v>
      </c>
      <c r="H4352" s="109" t="s">
        <v>540</v>
      </c>
      <c r="I4352" s="109" t="s">
        <v>33</v>
      </c>
      <c r="J4352" s="109" t="s">
        <v>1</v>
      </c>
      <c r="K4352" s="110">
        <v>766.37300000000005</v>
      </c>
    </row>
    <row r="4353" spans="5:11" x14ac:dyDescent="0.25">
      <c r="E4353" s="107">
        <v>2023</v>
      </c>
      <c r="F4353" s="107" t="s">
        <v>190</v>
      </c>
      <c r="G4353" s="107" t="s">
        <v>11</v>
      </c>
      <c r="H4353" s="107" t="s">
        <v>12</v>
      </c>
      <c r="I4353" s="107" t="s">
        <v>12</v>
      </c>
      <c r="J4353" s="107" t="s">
        <v>1</v>
      </c>
      <c r="K4353" s="108">
        <v>7614.7759999999898</v>
      </c>
    </row>
    <row r="4354" spans="5:11" x14ac:dyDescent="0.25">
      <c r="E4354" s="109">
        <v>2023</v>
      </c>
      <c r="F4354" s="109" t="s">
        <v>197</v>
      </c>
      <c r="G4354" s="109" t="s">
        <v>198</v>
      </c>
      <c r="H4354" s="109" t="s">
        <v>544</v>
      </c>
      <c r="I4354" s="109" t="s">
        <v>17</v>
      </c>
      <c r="J4354" s="109" t="s">
        <v>554</v>
      </c>
      <c r="K4354" s="110">
        <v>1771.818</v>
      </c>
    </row>
    <row r="4355" spans="5:11" x14ac:dyDescent="0.25">
      <c r="E4355" s="107">
        <v>2023</v>
      </c>
      <c r="F4355" s="107" t="s">
        <v>197</v>
      </c>
      <c r="G4355" s="107" t="s">
        <v>198</v>
      </c>
      <c r="H4355" s="107" t="s">
        <v>544</v>
      </c>
      <c r="I4355" s="107" t="s">
        <v>17</v>
      </c>
      <c r="J4355" s="107" t="s">
        <v>725</v>
      </c>
      <c r="K4355" s="108">
        <v>2062.0219999999999</v>
      </c>
    </row>
    <row r="4356" spans="5:11" x14ac:dyDescent="0.25">
      <c r="E4356" s="109">
        <v>2023</v>
      </c>
      <c r="F4356" s="109" t="s">
        <v>211</v>
      </c>
      <c r="G4356" s="109" t="s">
        <v>23</v>
      </c>
      <c r="H4356" s="109" t="s">
        <v>540</v>
      </c>
      <c r="I4356" s="109" t="s">
        <v>24</v>
      </c>
      <c r="J4356" s="109" t="s">
        <v>725</v>
      </c>
      <c r="K4356" s="110">
        <v>7136.6030000000101</v>
      </c>
    </row>
    <row r="4357" spans="5:11" x14ac:dyDescent="0.25">
      <c r="E4357" s="107">
        <v>2023</v>
      </c>
      <c r="F4357" s="107" t="s">
        <v>222</v>
      </c>
      <c r="G4357" s="107" t="s">
        <v>31</v>
      </c>
      <c r="H4357" s="107" t="s">
        <v>544</v>
      </c>
      <c r="I4357" s="107" t="s">
        <v>17</v>
      </c>
      <c r="J4357" s="107" t="s">
        <v>1</v>
      </c>
      <c r="K4357" s="108">
        <v>5827.4040000000005</v>
      </c>
    </row>
    <row r="4358" spans="5:11" x14ac:dyDescent="0.25">
      <c r="E4358" s="109">
        <v>2023</v>
      </c>
      <c r="F4358" s="109" t="s">
        <v>238</v>
      </c>
      <c r="G4358" s="109" t="s">
        <v>239</v>
      </c>
      <c r="H4358" s="109" t="s">
        <v>540</v>
      </c>
      <c r="I4358" s="109" t="s">
        <v>33</v>
      </c>
      <c r="J4358" s="109" t="s">
        <v>725</v>
      </c>
      <c r="K4358" s="110">
        <v>1832.7629999999999</v>
      </c>
    </row>
    <row r="4359" spans="5:11" x14ac:dyDescent="0.25">
      <c r="E4359" s="107">
        <v>2023</v>
      </c>
      <c r="F4359" s="107" t="s">
        <v>228</v>
      </c>
      <c r="G4359" s="107" t="s">
        <v>229</v>
      </c>
      <c r="H4359" s="107" t="s">
        <v>540</v>
      </c>
      <c r="I4359" s="107" t="s">
        <v>33</v>
      </c>
      <c r="J4359" s="107" t="s">
        <v>1</v>
      </c>
      <c r="K4359" s="108">
        <v>14263.146000000001</v>
      </c>
    </row>
    <row r="4360" spans="5:11" x14ac:dyDescent="0.25">
      <c r="E4360" s="109">
        <v>2023</v>
      </c>
      <c r="F4360" s="109" t="s">
        <v>247</v>
      </c>
      <c r="G4360" s="109" t="s">
        <v>40</v>
      </c>
      <c r="H4360" s="109" t="s">
        <v>540</v>
      </c>
      <c r="I4360" s="109" t="s">
        <v>27</v>
      </c>
      <c r="J4360" s="109" t="s">
        <v>725</v>
      </c>
      <c r="K4360" s="110">
        <v>7082.6329999999998</v>
      </c>
    </row>
    <row r="4361" spans="5:11" x14ac:dyDescent="0.25">
      <c r="E4361" s="107">
        <v>2023</v>
      </c>
      <c r="F4361" s="107" t="s">
        <v>252</v>
      </c>
      <c r="G4361" s="107" t="s">
        <v>41</v>
      </c>
      <c r="H4361" s="107" t="s">
        <v>540</v>
      </c>
      <c r="I4361" s="107" t="s">
        <v>21</v>
      </c>
      <c r="J4361" s="107" t="s">
        <v>1</v>
      </c>
      <c r="K4361" s="108">
        <v>8592.6880000000201</v>
      </c>
    </row>
    <row r="4362" spans="5:11" x14ac:dyDescent="0.25">
      <c r="E4362" s="109">
        <v>2023</v>
      </c>
      <c r="F4362" s="109" t="s">
        <v>249</v>
      </c>
      <c r="G4362" s="109" t="s">
        <v>250</v>
      </c>
      <c r="H4362" s="109" t="s">
        <v>544</v>
      </c>
      <c r="I4362" s="109" t="s">
        <v>17</v>
      </c>
      <c r="J4362" s="109" t="s">
        <v>725</v>
      </c>
      <c r="K4362" s="110">
        <v>1288.7639999999999</v>
      </c>
    </row>
    <row r="4363" spans="5:11" x14ac:dyDescent="0.25">
      <c r="E4363" s="107">
        <v>2023</v>
      </c>
      <c r="F4363" s="107" t="s">
        <v>256</v>
      </c>
      <c r="G4363" s="107" t="s">
        <v>43</v>
      </c>
      <c r="H4363" s="107" t="s">
        <v>540</v>
      </c>
      <c r="I4363" s="107" t="s">
        <v>27</v>
      </c>
      <c r="J4363" s="107" t="s">
        <v>1</v>
      </c>
      <c r="K4363" s="108">
        <v>3120.6179999999999</v>
      </c>
    </row>
    <row r="4364" spans="5:11" x14ac:dyDescent="0.25">
      <c r="E4364" s="109">
        <v>2023</v>
      </c>
      <c r="F4364" s="109" t="s">
        <v>274</v>
      </c>
      <c r="G4364" s="109" t="s">
        <v>53</v>
      </c>
      <c r="H4364" s="109" t="s">
        <v>542</v>
      </c>
      <c r="I4364" s="109" t="s">
        <v>16</v>
      </c>
      <c r="J4364" s="109" t="s">
        <v>725</v>
      </c>
      <c r="K4364" s="110">
        <v>314.09899999999999</v>
      </c>
    </row>
    <row r="4365" spans="5:11" x14ac:dyDescent="0.25">
      <c r="E4365" s="107">
        <v>2023</v>
      </c>
      <c r="F4365" s="107" t="s">
        <v>295</v>
      </c>
      <c r="G4365" s="107" t="s">
        <v>59</v>
      </c>
      <c r="H4365" s="107" t="s">
        <v>540</v>
      </c>
      <c r="I4365" s="107" t="s">
        <v>60</v>
      </c>
      <c r="J4365" s="107" t="s">
        <v>554</v>
      </c>
      <c r="K4365" s="108">
        <v>495.74700000000001</v>
      </c>
    </row>
    <row r="4366" spans="5:11" x14ac:dyDescent="0.25">
      <c r="E4366" s="109">
        <v>2023</v>
      </c>
      <c r="F4366" s="109" t="s">
        <v>302</v>
      </c>
      <c r="G4366" s="109" t="s">
        <v>62</v>
      </c>
      <c r="H4366" s="109" t="s">
        <v>540</v>
      </c>
      <c r="I4366" s="109" t="s">
        <v>60</v>
      </c>
      <c r="J4366" s="109" t="s">
        <v>554</v>
      </c>
      <c r="K4366" s="110">
        <v>1930.8330000000001</v>
      </c>
    </row>
    <row r="4367" spans="5:11" x14ac:dyDescent="0.25">
      <c r="E4367" s="107">
        <v>2016</v>
      </c>
      <c r="F4367" s="107" t="s">
        <v>304</v>
      </c>
      <c r="G4367" s="107" t="s">
        <v>63</v>
      </c>
      <c r="H4367" s="107" t="s">
        <v>12</v>
      </c>
      <c r="I4367" s="107" t="s">
        <v>12</v>
      </c>
      <c r="J4367" s="107" t="s">
        <v>1</v>
      </c>
      <c r="K4367" s="108">
        <v>1580.49</v>
      </c>
    </row>
    <row r="4368" spans="5:11" x14ac:dyDescent="0.25">
      <c r="E4368" s="109">
        <v>2016</v>
      </c>
      <c r="F4368" s="109" t="s">
        <v>304</v>
      </c>
      <c r="G4368" s="109" t="s">
        <v>63</v>
      </c>
      <c r="H4368" s="109" t="s">
        <v>12</v>
      </c>
      <c r="I4368" s="109" t="s">
        <v>12</v>
      </c>
      <c r="J4368" s="109" t="s">
        <v>1</v>
      </c>
      <c r="K4368" s="110">
        <v>1588.046</v>
      </c>
    </row>
    <row r="4369" spans="5:11" x14ac:dyDescent="0.25">
      <c r="E4369" s="107">
        <v>2017</v>
      </c>
      <c r="F4369" s="107" t="s">
        <v>192</v>
      </c>
      <c r="G4369" s="107" t="s">
        <v>14</v>
      </c>
      <c r="H4369" s="107" t="s">
        <v>540</v>
      </c>
      <c r="I4369" s="107" t="s">
        <v>925</v>
      </c>
      <c r="J4369" s="107" t="s">
        <v>725</v>
      </c>
      <c r="K4369" s="108">
        <v>118.64</v>
      </c>
    </row>
    <row r="4370" spans="5:11" x14ac:dyDescent="0.25">
      <c r="E4370" s="109">
        <v>2017</v>
      </c>
      <c r="F4370" s="109" t="s">
        <v>195</v>
      </c>
      <c r="G4370" s="109" t="s">
        <v>15</v>
      </c>
      <c r="H4370" s="109" t="s">
        <v>540</v>
      </c>
      <c r="I4370" s="109" t="s">
        <v>16</v>
      </c>
      <c r="J4370" s="109" t="s">
        <v>725</v>
      </c>
      <c r="K4370" s="110">
        <v>1535.4099999999901</v>
      </c>
    </row>
    <row r="4371" spans="5:11" x14ac:dyDescent="0.25">
      <c r="E4371" s="107">
        <v>2017</v>
      </c>
      <c r="F4371" s="107" t="s">
        <v>204</v>
      </c>
      <c r="G4371" s="107" t="s">
        <v>205</v>
      </c>
      <c r="H4371" s="107" t="s">
        <v>544</v>
      </c>
      <c r="I4371" s="107" t="s">
        <v>9</v>
      </c>
      <c r="J4371" s="107" t="s">
        <v>1</v>
      </c>
      <c r="K4371" s="108">
        <v>158.09100000000001</v>
      </c>
    </row>
    <row r="4372" spans="5:11" x14ac:dyDescent="0.25">
      <c r="E4372" s="109">
        <v>2017</v>
      </c>
      <c r="F4372" s="109" t="s">
        <v>202</v>
      </c>
      <c r="G4372" s="109" t="s">
        <v>19</v>
      </c>
      <c r="H4372" s="109" t="s">
        <v>544</v>
      </c>
      <c r="I4372" s="109" t="s">
        <v>17</v>
      </c>
      <c r="J4372" s="109" t="s">
        <v>554</v>
      </c>
      <c r="K4372" s="110">
        <v>6499.5950000000003</v>
      </c>
    </row>
    <row r="4373" spans="5:11" x14ac:dyDescent="0.25">
      <c r="E4373" s="107">
        <v>2017</v>
      </c>
      <c r="F4373" s="107" t="s">
        <v>220</v>
      </c>
      <c r="G4373" s="107" t="s">
        <v>29</v>
      </c>
      <c r="H4373" s="107" t="s">
        <v>540</v>
      </c>
      <c r="I4373" s="107" t="s">
        <v>30</v>
      </c>
      <c r="J4373" s="107" t="s">
        <v>554</v>
      </c>
      <c r="K4373" s="108">
        <v>7.28</v>
      </c>
    </row>
    <row r="4374" spans="5:11" x14ac:dyDescent="0.25">
      <c r="E4374" s="109">
        <v>2017</v>
      </c>
      <c r="F4374" s="109" t="s">
        <v>234</v>
      </c>
      <c r="G4374" s="109" t="s">
        <v>35</v>
      </c>
      <c r="H4374" s="109" t="s">
        <v>540</v>
      </c>
      <c r="I4374" s="109" t="s">
        <v>27</v>
      </c>
      <c r="J4374" s="109" t="s">
        <v>1</v>
      </c>
      <c r="K4374" s="110">
        <v>2327.578</v>
      </c>
    </row>
    <row r="4375" spans="5:11" x14ac:dyDescent="0.25">
      <c r="E4375" s="107">
        <v>2017</v>
      </c>
      <c r="F4375" s="107" t="s">
        <v>241</v>
      </c>
      <c r="G4375" s="107" t="s">
        <v>37</v>
      </c>
      <c r="H4375" s="107" t="s">
        <v>540</v>
      </c>
      <c r="I4375" s="107" t="s">
        <v>24</v>
      </c>
      <c r="J4375" s="107" t="s">
        <v>725</v>
      </c>
      <c r="K4375" s="108">
        <v>708.22</v>
      </c>
    </row>
    <row r="4376" spans="5:11" x14ac:dyDescent="0.25">
      <c r="E4376" s="109">
        <v>2017</v>
      </c>
      <c r="F4376" s="109" t="s">
        <v>243</v>
      </c>
      <c r="G4376" s="109" t="s">
        <v>38</v>
      </c>
      <c r="H4376" s="109" t="s">
        <v>12</v>
      </c>
      <c r="I4376" s="109" t="s">
        <v>12</v>
      </c>
      <c r="J4376" s="109" t="s">
        <v>1</v>
      </c>
      <c r="K4376" s="110">
        <v>645.49099999999999</v>
      </c>
    </row>
    <row r="4377" spans="5:11" x14ac:dyDescent="0.25">
      <c r="E4377" s="107">
        <v>2017</v>
      </c>
      <c r="F4377" s="107" t="s">
        <v>252</v>
      </c>
      <c r="G4377" s="107" t="s">
        <v>41</v>
      </c>
      <c r="H4377" s="107" t="s">
        <v>540</v>
      </c>
      <c r="I4377" s="107" t="s">
        <v>21</v>
      </c>
      <c r="J4377" s="107" t="s">
        <v>725</v>
      </c>
      <c r="K4377" s="108">
        <v>7612.3890000001502</v>
      </c>
    </row>
    <row r="4378" spans="5:11" x14ac:dyDescent="0.25">
      <c r="E4378" s="109">
        <v>2017</v>
      </c>
      <c r="F4378" s="109" t="s">
        <v>249</v>
      </c>
      <c r="G4378" s="109" t="s">
        <v>250</v>
      </c>
      <c r="H4378" s="109" t="s">
        <v>544</v>
      </c>
      <c r="I4378" s="109" t="s">
        <v>17</v>
      </c>
      <c r="J4378" s="109" t="s">
        <v>1</v>
      </c>
      <c r="K4378" s="110">
        <v>1154.5709999999999</v>
      </c>
    </row>
    <row r="4379" spans="5:11" x14ac:dyDescent="0.25">
      <c r="E4379" s="107">
        <v>2017</v>
      </c>
      <c r="F4379" s="107" t="s">
        <v>299</v>
      </c>
      <c r="G4379" s="107" t="s">
        <v>300</v>
      </c>
      <c r="H4379" s="107" t="s">
        <v>540</v>
      </c>
      <c r="I4379" s="107" t="s">
        <v>60</v>
      </c>
      <c r="J4379" s="107" t="s">
        <v>1</v>
      </c>
      <c r="K4379" s="108">
        <v>11042.893</v>
      </c>
    </row>
    <row r="4380" spans="5:11" x14ac:dyDescent="0.25">
      <c r="E4380" s="109">
        <v>2017</v>
      </c>
      <c r="F4380" s="109" t="s">
        <v>299</v>
      </c>
      <c r="G4380" s="109" t="s">
        <v>300</v>
      </c>
      <c r="H4380" s="109" t="s">
        <v>540</v>
      </c>
      <c r="I4380" s="109" t="s">
        <v>60</v>
      </c>
      <c r="J4380" s="109" t="s">
        <v>1</v>
      </c>
      <c r="K4380" s="110">
        <v>17404.521000000001</v>
      </c>
    </row>
    <row r="4381" spans="5:11" x14ac:dyDescent="0.25">
      <c r="E4381" s="107">
        <v>2017</v>
      </c>
      <c r="F4381" s="107" t="s">
        <v>256</v>
      </c>
      <c r="G4381" s="107" t="s">
        <v>43</v>
      </c>
      <c r="H4381" s="107" t="s">
        <v>540</v>
      </c>
      <c r="I4381" s="107" t="s">
        <v>27</v>
      </c>
      <c r="J4381" s="107" t="s">
        <v>554</v>
      </c>
      <c r="K4381" s="108">
        <v>2768.8139999999999</v>
      </c>
    </row>
    <row r="4382" spans="5:11" x14ac:dyDescent="0.25">
      <c r="E4382" s="109">
        <v>2017</v>
      </c>
      <c r="F4382" s="109" t="s">
        <v>262</v>
      </c>
      <c r="G4382" s="109" t="s">
        <v>46</v>
      </c>
      <c r="H4382" s="109" t="s">
        <v>540</v>
      </c>
      <c r="I4382" s="109" t="s">
        <v>47</v>
      </c>
      <c r="J4382" s="109" t="s">
        <v>725</v>
      </c>
      <c r="K4382" s="110">
        <v>339.97800000000001</v>
      </c>
    </row>
    <row r="4383" spans="5:11" x14ac:dyDescent="0.25">
      <c r="E4383" s="107">
        <v>2017</v>
      </c>
      <c r="F4383" s="107" t="s">
        <v>264</v>
      </c>
      <c r="G4383" s="107" t="s">
        <v>48</v>
      </c>
      <c r="H4383" s="107" t="s">
        <v>542</v>
      </c>
      <c r="I4383" s="107" t="s">
        <v>16</v>
      </c>
      <c r="J4383" s="107" t="s">
        <v>725</v>
      </c>
      <c r="K4383" s="108">
        <v>1438.386</v>
      </c>
    </row>
    <row r="4384" spans="5:11" x14ac:dyDescent="0.25">
      <c r="E4384" s="109">
        <v>2017</v>
      </c>
      <c r="F4384" s="109" t="s">
        <v>268</v>
      </c>
      <c r="G4384" s="109" t="s">
        <v>50</v>
      </c>
      <c r="H4384" s="109" t="s">
        <v>544</v>
      </c>
      <c r="I4384" s="109" t="s">
        <v>9</v>
      </c>
      <c r="J4384" s="109" t="s">
        <v>1</v>
      </c>
      <c r="K4384" s="110">
        <v>446.65100000000001</v>
      </c>
    </row>
    <row r="4385" spans="5:11" x14ac:dyDescent="0.25">
      <c r="E4385" s="107">
        <v>2017</v>
      </c>
      <c r="F4385" s="107" t="s">
        <v>272</v>
      </c>
      <c r="G4385" s="107" t="s">
        <v>52</v>
      </c>
      <c r="H4385" s="107" t="s">
        <v>540</v>
      </c>
      <c r="I4385" s="107" t="s">
        <v>30</v>
      </c>
      <c r="J4385" s="107" t="s">
        <v>1</v>
      </c>
      <c r="K4385" s="108">
        <v>309.43900000000002</v>
      </c>
    </row>
    <row r="4386" spans="5:11" x14ac:dyDescent="0.25">
      <c r="E4386" s="109">
        <v>2017</v>
      </c>
      <c r="F4386" s="109" t="s">
        <v>286</v>
      </c>
      <c r="G4386" s="109" t="s">
        <v>56</v>
      </c>
      <c r="H4386" s="109" t="s">
        <v>540</v>
      </c>
      <c r="I4386" s="109" t="s">
        <v>47</v>
      </c>
      <c r="J4386" s="109" t="s">
        <v>554</v>
      </c>
      <c r="K4386" s="110">
        <v>1868.2149999999999</v>
      </c>
    </row>
    <row r="4387" spans="5:11" x14ac:dyDescent="0.25">
      <c r="E4387" s="107">
        <v>2017</v>
      </c>
      <c r="F4387" s="107" t="s">
        <v>288</v>
      </c>
      <c r="G4387" s="107" t="s">
        <v>57</v>
      </c>
      <c r="H4387" s="107" t="s">
        <v>540</v>
      </c>
      <c r="I4387" s="107" t="s">
        <v>47</v>
      </c>
      <c r="J4387" s="107" t="s">
        <v>725</v>
      </c>
      <c r="K4387" s="108">
        <v>12970.6979999998</v>
      </c>
    </row>
    <row r="4388" spans="5:11" x14ac:dyDescent="0.25">
      <c r="E4388" s="109">
        <v>2018</v>
      </c>
      <c r="F4388" s="109" t="s">
        <v>280</v>
      </c>
      <c r="G4388" s="109" t="s">
        <v>281</v>
      </c>
      <c r="H4388" s="109" t="s">
        <v>540</v>
      </c>
      <c r="I4388" s="109" t="s">
        <v>33</v>
      </c>
      <c r="J4388" s="109" t="s">
        <v>1</v>
      </c>
      <c r="K4388" s="110">
        <v>1049.2360000000001</v>
      </c>
    </row>
    <row r="4389" spans="5:11" x14ac:dyDescent="0.25">
      <c r="E4389" s="107">
        <v>2018</v>
      </c>
      <c r="F4389" s="107" t="s">
        <v>200</v>
      </c>
      <c r="G4389" s="107" t="s">
        <v>18</v>
      </c>
      <c r="H4389" s="107" t="s">
        <v>542</v>
      </c>
      <c r="I4389" s="107" t="s">
        <v>16</v>
      </c>
      <c r="J4389" s="107" t="s">
        <v>1</v>
      </c>
      <c r="K4389" s="108">
        <v>89.673000000000002</v>
      </c>
    </row>
    <row r="4390" spans="5:11" x14ac:dyDescent="0.25">
      <c r="E4390" s="109">
        <v>2018</v>
      </c>
      <c r="F4390" s="109" t="s">
        <v>197</v>
      </c>
      <c r="G4390" s="109" t="s">
        <v>198</v>
      </c>
      <c r="H4390" s="109" t="s">
        <v>544</v>
      </c>
      <c r="I4390" s="109" t="s">
        <v>17</v>
      </c>
      <c r="J4390" s="109" t="s">
        <v>1</v>
      </c>
      <c r="K4390" s="110">
        <v>1533.61</v>
      </c>
    </row>
    <row r="4391" spans="5:11" x14ac:dyDescent="0.25">
      <c r="E4391" s="107">
        <v>2018</v>
      </c>
      <c r="F4391" s="107" t="s">
        <v>197</v>
      </c>
      <c r="G4391" s="107" t="s">
        <v>198</v>
      </c>
      <c r="H4391" s="107" t="s">
        <v>544</v>
      </c>
      <c r="I4391" s="107" t="s">
        <v>17</v>
      </c>
      <c r="J4391" s="107" t="s">
        <v>725</v>
      </c>
      <c r="K4391" s="108">
        <v>1533.61</v>
      </c>
    </row>
    <row r="4392" spans="5:11" x14ac:dyDescent="0.25">
      <c r="E4392" s="109">
        <v>2018</v>
      </c>
      <c r="F4392" s="109" t="s">
        <v>207</v>
      </c>
      <c r="G4392" s="109" t="s">
        <v>20</v>
      </c>
      <c r="H4392" s="109" t="s">
        <v>540</v>
      </c>
      <c r="I4392" s="109" t="s">
        <v>21</v>
      </c>
      <c r="J4392" s="109" t="s">
        <v>554</v>
      </c>
      <c r="K4392" s="110">
        <v>14884.678</v>
      </c>
    </row>
    <row r="4393" spans="5:11" x14ac:dyDescent="0.25">
      <c r="E4393" s="107">
        <v>2018</v>
      </c>
      <c r="F4393" s="107" t="s">
        <v>220</v>
      </c>
      <c r="G4393" s="107" t="s">
        <v>29</v>
      </c>
      <c r="H4393" s="107" t="s">
        <v>540</v>
      </c>
      <c r="I4393" s="107" t="s">
        <v>30</v>
      </c>
      <c r="J4393" s="107" t="s">
        <v>554</v>
      </c>
      <c r="K4393" s="108">
        <v>16.809000000000001</v>
      </c>
    </row>
    <row r="4394" spans="5:11" x14ac:dyDescent="0.25">
      <c r="E4394" s="109">
        <v>2018</v>
      </c>
      <c r="F4394" s="109" t="s">
        <v>211</v>
      </c>
      <c r="G4394" s="109" t="s">
        <v>23</v>
      </c>
      <c r="H4394" s="109" t="s">
        <v>540</v>
      </c>
      <c r="I4394" s="109" t="s">
        <v>24</v>
      </c>
      <c r="J4394" s="109" t="s">
        <v>1</v>
      </c>
      <c r="K4394" s="110">
        <v>16740.3759999998</v>
      </c>
    </row>
    <row r="4395" spans="5:11" x14ac:dyDescent="0.25">
      <c r="E4395" s="107">
        <v>2018</v>
      </c>
      <c r="F4395" s="107" t="s">
        <v>224</v>
      </c>
      <c r="G4395" s="107" t="s">
        <v>32</v>
      </c>
      <c r="H4395" s="107" t="s">
        <v>540</v>
      </c>
      <c r="I4395" s="107" t="s">
        <v>33</v>
      </c>
      <c r="J4395" s="107" t="s">
        <v>725</v>
      </c>
      <c r="K4395" s="108">
        <v>76.715000000000003</v>
      </c>
    </row>
    <row r="4396" spans="5:11" x14ac:dyDescent="0.25">
      <c r="E4396" s="109">
        <v>2018</v>
      </c>
      <c r="F4396" s="109" t="s">
        <v>236</v>
      </c>
      <c r="G4396" s="109" t="s">
        <v>36</v>
      </c>
      <c r="H4396" s="109" t="s">
        <v>542</v>
      </c>
      <c r="I4396" s="109" t="s">
        <v>26</v>
      </c>
      <c r="J4396" s="109" t="s">
        <v>554</v>
      </c>
      <c r="K4396" s="110">
        <v>2556.0880000000002</v>
      </c>
    </row>
    <row r="4397" spans="5:11" x14ac:dyDescent="0.25">
      <c r="E4397" s="107">
        <v>2015</v>
      </c>
      <c r="F4397" s="107" t="s">
        <v>270</v>
      </c>
      <c r="G4397" s="107" t="s">
        <v>51</v>
      </c>
      <c r="H4397" s="107" t="s">
        <v>540</v>
      </c>
      <c r="I4397" s="107" t="s">
        <v>30</v>
      </c>
      <c r="J4397" s="107" t="s">
        <v>725</v>
      </c>
      <c r="K4397" s="108">
        <v>520.36500000000001</v>
      </c>
    </row>
    <row r="4398" spans="5:11" x14ac:dyDescent="0.25">
      <c r="E4398" s="109">
        <v>2015</v>
      </c>
      <c r="F4398" s="109" t="s">
        <v>272</v>
      </c>
      <c r="G4398" s="109" t="s">
        <v>52</v>
      </c>
      <c r="H4398" s="109" t="s">
        <v>540</v>
      </c>
      <c r="I4398" s="109" t="s">
        <v>30</v>
      </c>
      <c r="J4398" s="109" t="s">
        <v>1</v>
      </c>
      <c r="K4398" s="110">
        <v>208.10499999999999</v>
      </c>
    </row>
    <row r="4399" spans="5:11" x14ac:dyDescent="0.25">
      <c r="E4399" s="107">
        <v>2015</v>
      </c>
      <c r="F4399" s="107" t="s">
        <v>293</v>
      </c>
      <c r="G4399" s="107" t="s">
        <v>58</v>
      </c>
      <c r="H4399" s="107" t="s">
        <v>544</v>
      </c>
      <c r="I4399" s="107" t="s">
        <v>9</v>
      </c>
      <c r="J4399" s="107" t="s">
        <v>1</v>
      </c>
      <c r="K4399" s="108">
        <v>6.0670000000000002</v>
      </c>
    </row>
    <row r="4400" spans="5:11" x14ac:dyDescent="0.25">
      <c r="E4400" s="109">
        <v>2015</v>
      </c>
      <c r="F4400" s="109" t="s">
        <v>302</v>
      </c>
      <c r="G4400" s="109" t="s">
        <v>62</v>
      </c>
      <c r="H4400" s="109" t="s">
        <v>540</v>
      </c>
      <c r="I4400" s="109" t="s">
        <v>60</v>
      </c>
      <c r="J4400" s="109" t="s">
        <v>1</v>
      </c>
      <c r="K4400" s="110">
        <v>3791.7750000000001</v>
      </c>
    </row>
    <row r="4401" spans="5:11" x14ac:dyDescent="0.25">
      <c r="E4401" s="107">
        <v>2015</v>
      </c>
      <c r="F4401" s="107" t="s">
        <v>302</v>
      </c>
      <c r="G4401" s="107" t="s">
        <v>62</v>
      </c>
      <c r="H4401" s="107" t="s">
        <v>540</v>
      </c>
      <c r="I4401" s="107" t="s">
        <v>60</v>
      </c>
      <c r="J4401" s="107" t="s">
        <v>554</v>
      </c>
      <c r="K4401" s="108">
        <v>3791.7750000000101</v>
      </c>
    </row>
    <row r="4402" spans="5:11" x14ac:dyDescent="0.25">
      <c r="E4402" s="109">
        <v>2015</v>
      </c>
      <c r="F4402" s="109" t="s">
        <v>304</v>
      </c>
      <c r="G4402" s="109" t="s">
        <v>63</v>
      </c>
      <c r="H4402" s="109" t="s">
        <v>12</v>
      </c>
      <c r="I4402" s="109" t="s">
        <v>12</v>
      </c>
      <c r="J4402" s="109" t="s">
        <v>725</v>
      </c>
      <c r="K4402" s="110">
        <v>1418.425</v>
      </c>
    </row>
    <row r="4403" spans="5:11" x14ac:dyDescent="0.25">
      <c r="E4403" s="107">
        <v>2016</v>
      </c>
      <c r="F4403" s="107" t="s">
        <v>283</v>
      </c>
      <c r="G4403" s="107" t="s">
        <v>284</v>
      </c>
      <c r="H4403" s="107" t="s">
        <v>540</v>
      </c>
      <c r="I4403" s="107" t="s">
        <v>33</v>
      </c>
      <c r="J4403" s="107" t="s">
        <v>1</v>
      </c>
      <c r="K4403" s="108">
        <v>168.441</v>
      </c>
    </row>
    <row r="4404" spans="5:11" x14ac:dyDescent="0.25">
      <c r="E4404" s="109">
        <v>2016</v>
      </c>
      <c r="F4404" s="109" t="s">
        <v>192</v>
      </c>
      <c r="G4404" s="109" t="s">
        <v>14</v>
      </c>
      <c r="H4404" s="109" t="s">
        <v>540</v>
      </c>
      <c r="I4404" s="109" t="s">
        <v>925</v>
      </c>
      <c r="J4404" s="109" t="s">
        <v>554</v>
      </c>
      <c r="K4404" s="110">
        <v>653.73099999999999</v>
      </c>
    </row>
    <row r="4405" spans="5:11" x14ac:dyDescent="0.25">
      <c r="E4405" s="107">
        <v>2016</v>
      </c>
      <c r="F4405" s="107" t="s">
        <v>204</v>
      </c>
      <c r="G4405" s="107" t="s">
        <v>205</v>
      </c>
      <c r="H4405" s="107" t="s">
        <v>544</v>
      </c>
      <c r="I4405" s="107" t="s">
        <v>9</v>
      </c>
      <c r="J4405" s="107" t="s">
        <v>1</v>
      </c>
      <c r="K4405" s="108">
        <v>153.137</v>
      </c>
    </row>
    <row r="4406" spans="5:11" x14ac:dyDescent="0.25">
      <c r="E4406" s="109">
        <v>2016</v>
      </c>
      <c r="F4406" s="109" t="s">
        <v>204</v>
      </c>
      <c r="G4406" s="109" t="s">
        <v>205</v>
      </c>
      <c r="H4406" s="109" t="s">
        <v>544</v>
      </c>
      <c r="I4406" s="109" t="s">
        <v>9</v>
      </c>
      <c r="J4406" s="109" t="s">
        <v>554</v>
      </c>
      <c r="K4406" s="110">
        <v>242.096</v>
      </c>
    </row>
    <row r="4407" spans="5:11" x14ac:dyDescent="0.25">
      <c r="E4407" s="107">
        <v>2016</v>
      </c>
      <c r="F4407" s="107" t="s">
        <v>202</v>
      </c>
      <c r="G4407" s="107" t="s">
        <v>19</v>
      </c>
      <c r="H4407" s="107" t="s">
        <v>544</v>
      </c>
      <c r="I4407" s="107" t="s">
        <v>17</v>
      </c>
      <c r="J4407" s="107" t="s">
        <v>1</v>
      </c>
      <c r="K4407" s="108">
        <v>2469.1840000000002</v>
      </c>
    </row>
    <row r="4408" spans="5:11" x14ac:dyDescent="0.25">
      <c r="E4408" s="109">
        <v>2016</v>
      </c>
      <c r="F4408" s="109" t="s">
        <v>202</v>
      </c>
      <c r="G4408" s="109" t="s">
        <v>19</v>
      </c>
      <c r="H4408" s="109" t="s">
        <v>544</v>
      </c>
      <c r="I4408" s="109" t="s">
        <v>17</v>
      </c>
      <c r="J4408" s="109" t="s">
        <v>1</v>
      </c>
      <c r="K4408" s="110">
        <v>6272.5789999999897</v>
      </c>
    </row>
    <row r="4409" spans="5:11" x14ac:dyDescent="0.25">
      <c r="E4409" s="107">
        <v>2016</v>
      </c>
      <c r="F4409" s="107" t="s">
        <v>209</v>
      </c>
      <c r="G4409" s="107" t="s">
        <v>22</v>
      </c>
      <c r="H4409" s="107" t="s">
        <v>544</v>
      </c>
      <c r="I4409" s="107" t="s">
        <v>9</v>
      </c>
      <c r="J4409" s="107" t="s">
        <v>1</v>
      </c>
      <c r="K4409" s="108">
        <v>84.174000000000007</v>
      </c>
    </row>
    <row r="4410" spans="5:11" x14ac:dyDescent="0.25">
      <c r="E4410" s="109">
        <v>2016</v>
      </c>
      <c r="F4410" s="109" t="s">
        <v>213</v>
      </c>
      <c r="G4410" s="109" t="s">
        <v>25</v>
      </c>
      <c r="H4410" s="109" t="s">
        <v>542</v>
      </c>
      <c r="I4410" s="109" t="s">
        <v>26</v>
      </c>
      <c r="J4410" s="109" t="s">
        <v>1</v>
      </c>
      <c r="K4410" s="110">
        <v>185.26599999999999</v>
      </c>
    </row>
    <row r="4411" spans="5:11" x14ac:dyDescent="0.25">
      <c r="E4411" s="107">
        <v>2016</v>
      </c>
      <c r="F4411" s="107" t="s">
        <v>213</v>
      </c>
      <c r="G4411" s="107" t="s">
        <v>25</v>
      </c>
      <c r="H4411" s="107" t="s">
        <v>542</v>
      </c>
      <c r="I4411" s="107" t="s">
        <v>26</v>
      </c>
      <c r="J4411" s="107" t="s">
        <v>554</v>
      </c>
      <c r="K4411" s="108">
        <v>185.26599999999999</v>
      </c>
    </row>
    <row r="4412" spans="5:11" x14ac:dyDescent="0.25">
      <c r="E4412" s="109">
        <v>2016</v>
      </c>
      <c r="F4412" s="109" t="s">
        <v>218</v>
      </c>
      <c r="G4412" s="109" t="s">
        <v>28</v>
      </c>
      <c r="H4412" s="109" t="s">
        <v>544</v>
      </c>
      <c r="I4412" s="109" t="s">
        <v>9</v>
      </c>
      <c r="J4412" s="109" t="s">
        <v>1</v>
      </c>
      <c r="K4412" s="110">
        <v>23358.560000000001</v>
      </c>
    </row>
    <row r="4413" spans="5:11" x14ac:dyDescent="0.25">
      <c r="E4413" s="107">
        <v>2016</v>
      </c>
      <c r="F4413" s="107" t="s">
        <v>218</v>
      </c>
      <c r="G4413" s="107" t="s">
        <v>28</v>
      </c>
      <c r="H4413" s="107" t="s">
        <v>544</v>
      </c>
      <c r="I4413" s="107" t="s">
        <v>9</v>
      </c>
      <c r="J4413" s="107" t="s">
        <v>554</v>
      </c>
      <c r="K4413" s="108">
        <v>4079.9609999999998</v>
      </c>
    </row>
    <row r="4414" spans="5:11" x14ac:dyDescent="0.25">
      <c r="E4414" s="109">
        <v>2016</v>
      </c>
      <c r="F4414" s="109" t="s">
        <v>220</v>
      </c>
      <c r="G4414" s="109" t="s">
        <v>29</v>
      </c>
      <c r="H4414" s="109" t="s">
        <v>540</v>
      </c>
      <c r="I4414" s="109" t="s">
        <v>30</v>
      </c>
      <c r="J4414" s="109" t="s">
        <v>1</v>
      </c>
      <c r="K4414" s="110">
        <v>481.31</v>
      </c>
    </row>
    <row r="4415" spans="5:11" x14ac:dyDescent="0.25">
      <c r="E4415" s="107">
        <v>2016</v>
      </c>
      <c r="F4415" s="107" t="s">
        <v>220</v>
      </c>
      <c r="G4415" s="107" t="s">
        <v>29</v>
      </c>
      <c r="H4415" s="107" t="s">
        <v>540</v>
      </c>
      <c r="I4415" s="107" t="s">
        <v>30</v>
      </c>
      <c r="J4415" s="107" t="s">
        <v>554</v>
      </c>
      <c r="K4415" s="108">
        <v>11.254</v>
      </c>
    </row>
    <row r="4416" spans="5:11" x14ac:dyDescent="0.25">
      <c r="E4416" s="109">
        <v>2016</v>
      </c>
      <c r="F4416" s="109" t="s">
        <v>226</v>
      </c>
      <c r="G4416" s="109" t="s">
        <v>34</v>
      </c>
      <c r="H4416" s="109" t="s">
        <v>540</v>
      </c>
      <c r="I4416" s="109" t="s">
        <v>925</v>
      </c>
      <c r="J4416" s="109" t="s">
        <v>1</v>
      </c>
      <c r="K4416" s="110">
        <v>474.95800000000003</v>
      </c>
    </row>
    <row r="4417" spans="5:11" x14ac:dyDescent="0.25">
      <c r="E4417" s="107">
        <v>2016</v>
      </c>
      <c r="F4417" s="107" t="s">
        <v>228</v>
      </c>
      <c r="G4417" s="107" t="s">
        <v>229</v>
      </c>
      <c r="H4417" s="107" t="s">
        <v>540</v>
      </c>
      <c r="I4417" s="107" t="s">
        <v>33</v>
      </c>
      <c r="J4417" s="107" t="s">
        <v>1</v>
      </c>
      <c r="K4417" s="108">
        <v>38875.641000000003</v>
      </c>
    </row>
    <row r="4418" spans="5:11" x14ac:dyDescent="0.25">
      <c r="E4418" s="109">
        <v>2016</v>
      </c>
      <c r="F4418" s="109" t="s">
        <v>241</v>
      </c>
      <c r="G4418" s="109" t="s">
        <v>37</v>
      </c>
      <c r="H4418" s="109" t="s">
        <v>540</v>
      </c>
      <c r="I4418" s="109" t="s">
        <v>24</v>
      </c>
      <c r="J4418" s="109" t="s">
        <v>1</v>
      </c>
      <c r="K4418" s="110">
        <v>1227.6579999999999</v>
      </c>
    </row>
    <row r="4419" spans="5:11" x14ac:dyDescent="0.25">
      <c r="E4419" s="107">
        <v>2016</v>
      </c>
      <c r="F4419" s="107" t="s">
        <v>243</v>
      </c>
      <c r="G4419" s="107" t="s">
        <v>38</v>
      </c>
      <c r="H4419" s="107" t="s">
        <v>12</v>
      </c>
      <c r="I4419" s="107" t="s">
        <v>12</v>
      </c>
      <c r="J4419" s="107" t="s">
        <v>1</v>
      </c>
      <c r="K4419" s="108">
        <v>826.55499999999995</v>
      </c>
    </row>
    <row r="4420" spans="5:11" x14ac:dyDescent="0.25">
      <c r="E4420" s="109">
        <v>2016</v>
      </c>
      <c r="F4420" s="109" t="s">
        <v>266</v>
      </c>
      <c r="G4420" s="109" t="s">
        <v>49</v>
      </c>
      <c r="H4420" s="109" t="s">
        <v>544</v>
      </c>
      <c r="I4420" s="109" t="s">
        <v>9</v>
      </c>
      <c r="J4420" s="109" t="s">
        <v>1</v>
      </c>
      <c r="K4420" s="110">
        <v>4411.4260000000004</v>
      </c>
    </row>
    <row r="4421" spans="5:11" x14ac:dyDescent="0.25">
      <c r="E4421" s="107">
        <v>2016</v>
      </c>
      <c r="F4421" s="107" t="s">
        <v>245</v>
      </c>
      <c r="G4421" s="107" t="s">
        <v>39</v>
      </c>
      <c r="H4421" s="107" t="s">
        <v>12</v>
      </c>
      <c r="I4421" s="107" t="s">
        <v>12</v>
      </c>
      <c r="J4421" s="107" t="s">
        <v>554</v>
      </c>
      <c r="K4421" s="108">
        <v>1471.537</v>
      </c>
    </row>
    <row r="4422" spans="5:11" x14ac:dyDescent="0.25">
      <c r="E4422" s="109">
        <v>2016</v>
      </c>
      <c r="F4422" s="109" t="s">
        <v>252</v>
      </c>
      <c r="G4422" s="109" t="s">
        <v>41</v>
      </c>
      <c r="H4422" s="109" t="s">
        <v>540</v>
      </c>
      <c r="I4422" s="109" t="s">
        <v>21</v>
      </c>
      <c r="J4422" s="109" t="s">
        <v>1</v>
      </c>
      <c r="K4422" s="110">
        <v>7227.2879999999004</v>
      </c>
    </row>
    <row r="4423" spans="5:11" x14ac:dyDescent="0.25">
      <c r="E4423" s="107">
        <v>2016</v>
      </c>
      <c r="F4423" s="107" t="s">
        <v>249</v>
      </c>
      <c r="G4423" s="107" t="s">
        <v>250</v>
      </c>
      <c r="H4423" s="107" t="s">
        <v>544</v>
      </c>
      <c r="I4423" s="107" t="s">
        <v>17</v>
      </c>
      <c r="J4423" s="107" t="s">
        <v>554</v>
      </c>
      <c r="K4423" s="108">
        <v>1166.241</v>
      </c>
    </row>
    <row r="4424" spans="5:11" x14ac:dyDescent="0.25">
      <c r="E4424" s="109">
        <v>2016</v>
      </c>
      <c r="F4424" s="109" t="s">
        <v>258</v>
      </c>
      <c r="G4424" s="109" t="s">
        <v>44</v>
      </c>
      <c r="H4424" s="109" t="s">
        <v>540</v>
      </c>
      <c r="I4424" s="109" t="s">
        <v>21</v>
      </c>
      <c r="J4424" s="109" t="s">
        <v>1</v>
      </c>
      <c r="K4424" s="110">
        <v>8086.9639999999999</v>
      </c>
    </row>
    <row r="4425" spans="5:11" x14ac:dyDescent="0.25">
      <c r="E4425" s="107">
        <v>2016</v>
      </c>
      <c r="F4425" s="107" t="s">
        <v>442</v>
      </c>
      <c r="G4425" s="107" t="s">
        <v>124</v>
      </c>
      <c r="H4425" s="107" t="s">
        <v>544</v>
      </c>
      <c r="I4425" s="107" t="s">
        <v>9</v>
      </c>
      <c r="J4425" s="107" t="s">
        <v>554</v>
      </c>
      <c r="K4425" s="108">
        <v>0</v>
      </c>
    </row>
    <row r="4426" spans="5:11" x14ac:dyDescent="0.25">
      <c r="E4426" s="109">
        <v>2016</v>
      </c>
      <c r="F4426" s="109" t="s">
        <v>268</v>
      </c>
      <c r="G4426" s="109" t="s">
        <v>50</v>
      </c>
      <c r="H4426" s="109" t="s">
        <v>544</v>
      </c>
      <c r="I4426" s="109" t="s">
        <v>9</v>
      </c>
      <c r="J4426" s="109" t="s">
        <v>725</v>
      </c>
      <c r="K4426" s="110">
        <v>453.18400000000003</v>
      </c>
    </row>
    <row r="4427" spans="5:11" x14ac:dyDescent="0.25">
      <c r="E4427" s="107">
        <v>2019</v>
      </c>
      <c r="F4427" s="107" t="s">
        <v>278</v>
      </c>
      <c r="G4427" s="107" t="s">
        <v>55</v>
      </c>
      <c r="H4427" s="107" t="s">
        <v>540</v>
      </c>
      <c r="I4427" s="107" t="s">
        <v>21</v>
      </c>
      <c r="J4427" s="107" t="s">
        <v>1</v>
      </c>
      <c r="K4427" s="108">
        <v>1.1279999999999999</v>
      </c>
    </row>
    <row r="4428" spans="5:11" x14ac:dyDescent="0.25">
      <c r="E4428" s="109">
        <v>2019</v>
      </c>
      <c r="F4428" s="109" t="s">
        <v>293</v>
      </c>
      <c r="G4428" s="109" t="s">
        <v>58</v>
      </c>
      <c r="H4428" s="109" t="s">
        <v>544</v>
      </c>
      <c r="I4428" s="109" t="s">
        <v>9</v>
      </c>
      <c r="J4428" s="109" t="s">
        <v>1</v>
      </c>
      <c r="K4428" s="110">
        <v>9.4E-2</v>
      </c>
    </row>
    <row r="4429" spans="5:11" x14ac:dyDescent="0.25">
      <c r="E4429" s="107">
        <v>2019</v>
      </c>
      <c r="F4429" s="107" t="s">
        <v>297</v>
      </c>
      <c r="G4429" s="107" t="s">
        <v>61</v>
      </c>
      <c r="H4429" s="107" t="s">
        <v>542</v>
      </c>
      <c r="I4429" s="107" t="s">
        <v>16</v>
      </c>
      <c r="J4429" s="107" t="s">
        <v>1</v>
      </c>
      <c r="K4429" s="108">
        <v>333.26600000000002</v>
      </c>
    </row>
    <row r="4430" spans="5:11" x14ac:dyDescent="0.25">
      <c r="E4430" s="109">
        <v>2020</v>
      </c>
      <c r="F4430" s="109" t="s">
        <v>280</v>
      </c>
      <c r="G4430" s="109" t="s">
        <v>281</v>
      </c>
      <c r="H4430" s="109" t="s">
        <v>540</v>
      </c>
      <c r="I4430" s="109" t="s">
        <v>33</v>
      </c>
      <c r="J4430" s="109" t="s">
        <v>1</v>
      </c>
      <c r="K4430" s="110">
        <v>66.960999999999999</v>
      </c>
    </row>
    <row r="4431" spans="5:11" x14ac:dyDescent="0.25">
      <c r="E4431" s="107">
        <v>2020</v>
      </c>
      <c r="F4431" s="107" t="s">
        <v>283</v>
      </c>
      <c r="G4431" s="107" t="s">
        <v>284</v>
      </c>
      <c r="H4431" s="107" t="s">
        <v>540</v>
      </c>
      <c r="I4431" s="107" t="s">
        <v>33</v>
      </c>
      <c r="J4431" s="107" t="s">
        <v>1</v>
      </c>
      <c r="K4431" s="108">
        <v>196.58</v>
      </c>
    </row>
    <row r="4432" spans="5:11" x14ac:dyDescent="0.25">
      <c r="E4432" s="109">
        <v>2020</v>
      </c>
      <c r="F4432" s="109" t="s">
        <v>283</v>
      </c>
      <c r="G4432" s="109" t="s">
        <v>284</v>
      </c>
      <c r="H4432" s="109" t="s">
        <v>540</v>
      </c>
      <c r="I4432" s="109" t="s">
        <v>33</v>
      </c>
      <c r="J4432" s="109" t="s">
        <v>554</v>
      </c>
      <c r="K4432" s="110">
        <v>10284.098</v>
      </c>
    </row>
    <row r="4433" spans="5:11" x14ac:dyDescent="0.25">
      <c r="E4433" s="107">
        <v>2020</v>
      </c>
      <c r="F4433" s="107" t="s">
        <v>187</v>
      </c>
      <c r="G4433" s="107" t="s">
        <v>8</v>
      </c>
      <c r="H4433" s="107" t="s">
        <v>544</v>
      </c>
      <c r="I4433" s="107" t="s">
        <v>9</v>
      </c>
      <c r="J4433" s="107" t="s">
        <v>1</v>
      </c>
      <c r="K4433" s="108">
        <v>1660.921</v>
      </c>
    </row>
    <row r="4434" spans="5:11" x14ac:dyDescent="0.25">
      <c r="E4434" s="109">
        <v>2020</v>
      </c>
      <c r="F4434" s="109" t="s">
        <v>195</v>
      </c>
      <c r="G4434" s="109" t="s">
        <v>15</v>
      </c>
      <c r="H4434" s="109" t="s">
        <v>540</v>
      </c>
      <c r="I4434" s="109" t="s">
        <v>16</v>
      </c>
      <c r="J4434" s="109" t="s">
        <v>1</v>
      </c>
      <c r="K4434" s="110">
        <v>5075.7869999999903</v>
      </c>
    </row>
    <row r="4435" spans="5:11" x14ac:dyDescent="0.25">
      <c r="E4435" s="107">
        <v>2020</v>
      </c>
      <c r="F4435" s="107" t="s">
        <v>200</v>
      </c>
      <c r="G4435" s="107" t="s">
        <v>18</v>
      </c>
      <c r="H4435" s="107" t="s">
        <v>542</v>
      </c>
      <c r="I4435" s="107" t="s">
        <v>16</v>
      </c>
      <c r="J4435" s="107" t="s">
        <v>554</v>
      </c>
      <c r="K4435" s="108">
        <v>1290.579</v>
      </c>
    </row>
    <row r="4436" spans="5:11" x14ac:dyDescent="0.25">
      <c r="E4436" s="109">
        <v>2020</v>
      </c>
      <c r="F4436" s="109" t="s">
        <v>197</v>
      </c>
      <c r="G4436" s="109" t="s">
        <v>198</v>
      </c>
      <c r="H4436" s="109" t="s">
        <v>544</v>
      </c>
      <c r="I4436" s="109" t="s">
        <v>17</v>
      </c>
      <c r="J4436" s="109" t="s">
        <v>554</v>
      </c>
      <c r="K4436" s="110">
        <v>1208.8699999999999</v>
      </c>
    </row>
    <row r="4437" spans="5:11" x14ac:dyDescent="0.25">
      <c r="E4437" s="107">
        <v>2020</v>
      </c>
      <c r="F4437" s="107" t="s">
        <v>197</v>
      </c>
      <c r="G4437" s="107" t="s">
        <v>198</v>
      </c>
      <c r="H4437" s="107" t="s">
        <v>544</v>
      </c>
      <c r="I4437" s="107" t="s">
        <v>17</v>
      </c>
      <c r="J4437" s="107" t="s">
        <v>725</v>
      </c>
      <c r="K4437" s="108">
        <v>1486.1959999999999</v>
      </c>
    </row>
    <row r="4438" spans="5:11" x14ac:dyDescent="0.25">
      <c r="E4438" s="109">
        <v>2020</v>
      </c>
      <c r="F4438" s="109" t="s">
        <v>202</v>
      </c>
      <c r="G4438" s="109" t="s">
        <v>19</v>
      </c>
      <c r="H4438" s="109" t="s">
        <v>544</v>
      </c>
      <c r="I4438" s="109" t="s">
        <v>17</v>
      </c>
      <c r="J4438" s="109" t="s">
        <v>1</v>
      </c>
      <c r="K4438" s="110">
        <v>1814.002</v>
      </c>
    </row>
    <row r="4439" spans="5:11" x14ac:dyDescent="0.25">
      <c r="E4439" s="107">
        <v>2020</v>
      </c>
      <c r="F4439" s="107" t="s">
        <v>202</v>
      </c>
      <c r="G4439" s="107" t="s">
        <v>19</v>
      </c>
      <c r="H4439" s="107" t="s">
        <v>544</v>
      </c>
      <c r="I4439" s="107" t="s">
        <v>17</v>
      </c>
      <c r="J4439" s="107" t="s">
        <v>1</v>
      </c>
      <c r="K4439" s="108">
        <v>5119.2600000000102</v>
      </c>
    </row>
    <row r="4440" spans="5:11" x14ac:dyDescent="0.25">
      <c r="E4440" s="109">
        <v>2020</v>
      </c>
      <c r="F4440" s="109" t="s">
        <v>209</v>
      </c>
      <c r="G4440" s="109" t="s">
        <v>22</v>
      </c>
      <c r="H4440" s="109" t="s">
        <v>544</v>
      </c>
      <c r="I4440" s="109" t="s">
        <v>9</v>
      </c>
      <c r="J4440" s="109" t="s">
        <v>725</v>
      </c>
      <c r="K4440" s="110">
        <v>22.763000000000002</v>
      </c>
    </row>
    <row r="4441" spans="5:11" x14ac:dyDescent="0.25">
      <c r="E4441" s="107">
        <v>2020</v>
      </c>
      <c r="F4441" s="107" t="s">
        <v>207</v>
      </c>
      <c r="G4441" s="107" t="s">
        <v>20</v>
      </c>
      <c r="H4441" s="107" t="s">
        <v>540</v>
      </c>
      <c r="I4441" s="107" t="s">
        <v>21</v>
      </c>
      <c r="J4441" s="107" t="s">
        <v>725</v>
      </c>
      <c r="K4441" s="108">
        <v>8155.8469999999998</v>
      </c>
    </row>
    <row r="4442" spans="5:11" x14ac:dyDescent="0.25">
      <c r="E4442" s="109">
        <v>2020</v>
      </c>
      <c r="F4442" s="109" t="s">
        <v>220</v>
      </c>
      <c r="G4442" s="109" t="s">
        <v>29</v>
      </c>
      <c r="H4442" s="109" t="s">
        <v>540</v>
      </c>
      <c r="I4442" s="109" t="s">
        <v>30</v>
      </c>
      <c r="J4442" s="109" t="s">
        <v>554</v>
      </c>
      <c r="K4442" s="110">
        <v>9.9260000000000002</v>
      </c>
    </row>
    <row r="4443" spans="5:11" x14ac:dyDescent="0.25">
      <c r="E4443" s="107">
        <v>2020</v>
      </c>
      <c r="F4443" s="107" t="s">
        <v>211</v>
      </c>
      <c r="G4443" s="107" t="s">
        <v>23</v>
      </c>
      <c r="H4443" s="107" t="s">
        <v>540</v>
      </c>
      <c r="I4443" s="107" t="s">
        <v>24</v>
      </c>
      <c r="J4443" s="107" t="s">
        <v>1</v>
      </c>
      <c r="K4443" s="108">
        <v>7294.4309999999896</v>
      </c>
    </row>
    <row r="4444" spans="5:11" x14ac:dyDescent="0.25">
      <c r="E4444" s="109">
        <v>2020</v>
      </c>
      <c r="F4444" s="109" t="s">
        <v>224</v>
      </c>
      <c r="G4444" s="109" t="s">
        <v>32</v>
      </c>
      <c r="H4444" s="109" t="s">
        <v>540</v>
      </c>
      <c r="I4444" s="109" t="s">
        <v>33</v>
      </c>
      <c r="J4444" s="109" t="s">
        <v>554</v>
      </c>
      <c r="K4444" s="110">
        <v>967.74199999999996</v>
      </c>
    </row>
    <row r="4445" spans="5:11" x14ac:dyDescent="0.25">
      <c r="E4445" s="107">
        <v>2020</v>
      </c>
      <c r="F4445" s="107" t="s">
        <v>226</v>
      </c>
      <c r="G4445" s="107" t="s">
        <v>34</v>
      </c>
      <c r="H4445" s="107" t="s">
        <v>540</v>
      </c>
      <c r="I4445" s="107" t="s">
        <v>925</v>
      </c>
      <c r="J4445" s="107" t="s">
        <v>1</v>
      </c>
      <c r="K4445" s="108">
        <v>294.88799999999998</v>
      </c>
    </row>
    <row r="4446" spans="5:11" x14ac:dyDescent="0.25">
      <c r="E4446" s="109">
        <v>2020</v>
      </c>
      <c r="F4446" s="109" t="s">
        <v>226</v>
      </c>
      <c r="G4446" s="109" t="s">
        <v>34</v>
      </c>
      <c r="H4446" s="109" t="s">
        <v>540</v>
      </c>
      <c r="I4446" s="109" t="s">
        <v>925</v>
      </c>
      <c r="J4446" s="109" t="s">
        <v>1</v>
      </c>
      <c r="K4446" s="110">
        <v>947.80499999999995</v>
      </c>
    </row>
    <row r="4447" spans="5:11" x14ac:dyDescent="0.25">
      <c r="E4447" s="107">
        <v>2020</v>
      </c>
      <c r="F4447" s="107" t="s">
        <v>231</v>
      </c>
      <c r="G4447" s="107" t="s">
        <v>232</v>
      </c>
      <c r="H4447" s="107" t="s">
        <v>540</v>
      </c>
      <c r="I4447" s="107" t="s">
        <v>24</v>
      </c>
      <c r="J4447" s="107" t="s">
        <v>554</v>
      </c>
      <c r="K4447" s="108">
        <v>2761.5509999999999</v>
      </c>
    </row>
    <row r="4448" spans="5:11" x14ac:dyDescent="0.25">
      <c r="E4448" s="109">
        <v>2020</v>
      </c>
      <c r="F4448" s="109" t="s">
        <v>234</v>
      </c>
      <c r="G4448" s="109" t="s">
        <v>35</v>
      </c>
      <c r="H4448" s="109" t="s">
        <v>540</v>
      </c>
      <c r="I4448" s="109" t="s">
        <v>27</v>
      </c>
      <c r="J4448" s="109" t="s">
        <v>1</v>
      </c>
      <c r="K4448" s="110">
        <v>2002.346</v>
      </c>
    </row>
    <row r="4449" spans="5:11" x14ac:dyDescent="0.25">
      <c r="E4449" s="107">
        <v>2020</v>
      </c>
      <c r="F4449" s="107" t="s">
        <v>241</v>
      </c>
      <c r="G4449" s="107" t="s">
        <v>37</v>
      </c>
      <c r="H4449" s="107" t="s">
        <v>540</v>
      </c>
      <c r="I4449" s="107" t="s">
        <v>24</v>
      </c>
      <c r="J4449" s="107" t="s">
        <v>1</v>
      </c>
      <c r="K4449" s="108">
        <v>605.31700000000001</v>
      </c>
    </row>
    <row r="4450" spans="5:11" x14ac:dyDescent="0.25">
      <c r="E4450" s="109">
        <v>2020</v>
      </c>
      <c r="F4450" s="109" t="s">
        <v>241</v>
      </c>
      <c r="G4450" s="109" t="s">
        <v>37</v>
      </c>
      <c r="H4450" s="109" t="s">
        <v>540</v>
      </c>
      <c r="I4450" s="109" t="s">
        <v>24</v>
      </c>
      <c r="J4450" s="109" t="s">
        <v>1</v>
      </c>
      <c r="K4450" s="110">
        <v>1631.701</v>
      </c>
    </row>
    <row r="4451" spans="5:11" x14ac:dyDescent="0.25">
      <c r="E4451" s="107">
        <v>2020</v>
      </c>
      <c r="F4451" s="107" t="s">
        <v>266</v>
      </c>
      <c r="G4451" s="107" t="s">
        <v>49</v>
      </c>
      <c r="H4451" s="107" t="s">
        <v>544</v>
      </c>
      <c r="I4451" s="107" t="s">
        <v>9</v>
      </c>
      <c r="J4451" s="107" t="s">
        <v>1</v>
      </c>
      <c r="K4451" s="108">
        <v>2475.7689999999998</v>
      </c>
    </row>
    <row r="4452" spans="5:11" x14ac:dyDescent="0.25">
      <c r="E4452" s="109">
        <v>2020</v>
      </c>
      <c r="F4452" s="109" t="s">
        <v>252</v>
      </c>
      <c r="G4452" s="109" t="s">
        <v>41</v>
      </c>
      <c r="H4452" s="109" t="s">
        <v>540</v>
      </c>
      <c r="I4452" s="109" t="s">
        <v>21</v>
      </c>
      <c r="J4452" s="109" t="s">
        <v>1</v>
      </c>
      <c r="K4452" s="110">
        <v>38392.800999999403</v>
      </c>
    </row>
    <row r="4453" spans="5:11" x14ac:dyDescent="0.25">
      <c r="E4453" s="107">
        <v>2020</v>
      </c>
      <c r="F4453" s="107" t="s">
        <v>252</v>
      </c>
      <c r="G4453" s="107" t="s">
        <v>41</v>
      </c>
      <c r="H4453" s="107" t="s">
        <v>540</v>
      </c>
      <c r="I4453" s="107" t="s">
        <v>21</v>
      </c>
      <c r="J4453" s="107" t="s">
        <v>554</v>
      </c>
      <c r="K4453" s="108">
        <v>38392.800999999497</v>
      </c>
    </row>
    <row r="4454" spans="5:11" x14ac:dyDescent="0.25">
      <c r="E4454" s="109">
        <v>2020</v>
      </c>
      <c r="F4454" s="109" t="s">
        <v>249</v>
      </c>
      <c r="G4454" s="109" t="s">
        <v>250</v>
      </c>
      <c r="H4454" s="109" t="s">
        <v>544</v>
      </c>
      <c r="I4454" s="109" t="s">
        <v>17</v>
      </c>
      <c r="J4454" s="109" t="s">
        <v>554</v>
      </c>
      <c r="K4454" s="110">
        <v>1357.5429999999999</v>
      </c>
    </row>
    <row r="4455" spans="5:11" x14ac:dyDescent="0.25">
      <c r="E4455" s="107">
        <v>2020</v>
      </c>
      <c r="F4455" s="107" t="s">
        <v>258</v>
      </c>
      <c r="G4455" s="107" t="s">
        <v>44</v>
      </c>
      <c r="H4455" s="107" t="s">
        <v>540</v>
      </c>
      <c r="I4455" s="107" t="s">
        <v>21</v>
      </c>
      <c r="J4455" s="107" t="s">
        <v>725</v>
      </c>
      <c r="K4455" s="108">
        <v>591.65199999999902</v>
      </c>
    </row>
    <row r="4456" spans="5:11" x14ac:dyDescent="0.25">
      <c r="E4456" s="109">
        <v>2020</v>
      </c>
      <c r="F4456" s="109" t="s">
        <v>260</v>
      </c>
      <c r="G4456" s="109" t="s">
        <v>45</v>
      </c>
      <c r="H4456" s="109" t="s">
        <v>542</v>
      </c>
      <c r="I4456" s="109" t="s">
        <v>26</v>
      </c>
      <c r="J4456" s="109" t="s">
        <v>725</v>
      </c>
      <c r="K4456" s="110">
        <v>9844.7520000000004</v>
      </c>
    </row>
    <row r="4457" spans="5:11" x14ac:dyDescent="0.25">
      <c r="E4457" s="107">
        <v>2020</v>
      </c>
      <c r="F4457" s="107" t="s">
        <v>278</v>
      </c>
      <c r="G4457" s="107" t="s">
        <v>55</v>
      </c>
      <c r="H4457" s="107" t="s">
        <v>540</v>
      </c>
      <c r="I4457" s="107" t="s">
        <v>21</v>
      </c>
      <c r="J4457" s="107" t="s">
        <v>554</v>
      </c>
      <c r="K4457" s="108">
        <v>67.888000000000005</v>
      </c>
    </row>
    <row r="4458" spans="5:11" x14ac:dyDescent="0.25">
      <c r="E4458" s="109">
        <v>2018</v>
      </c>
      <c r="F4458" s="109" t="s">
        <v>236</v>
      </c>
      <c r="G4458" s="109" t="s">
        <v>36</v>
      </c>
      <c r="H4458" s="109" t="s">
        <v>542</v>
      </c>
      <c r="I4458" s="109" t="s">
        <v>26</v>
      </c>
      <c r="J4458" s="109" t="s">
        <v>725</v>
      </c>
      <c r="K4458" s="110">
        <v>2665.8629999999998</v>
      </c>
    </row>
    <row r="4459" spans="5:11" x14ac:dyDescent="0.25">
      <c r="E4459" s="107">
        <v>2018</v>
      </c>
      <c r="F4459" s="107" t="s">
        <v>238</v>
      </c>
      <c r="G4459" s="107" t="s">
        <v>239</v>
      </c>
      <c r="H4459" s="107" t="s">
        <v>540</v>
      </c>
      <c r="I4459" s="107" t="s">
        <v>33</v>
      </c>
      <c r="J4459" s="107" t="s">
        <v>1</v>
      </c>
      <c r="K4459" s="108">
        <v>7131.5640000000003</v>
      </c>
    </row>
    <row r="4460" spans="5:11" x14ac:dyDescent="0.25">
      <c r="E4460" s="109">
        <v>2018</v>
      </c>
      <c r="F4460" s="109" t="s">
        <v>228</v>
      </c>
      <c r="G4460" s="109" t="s">
        <v>229</v>
      </c>
      <c r="H4460" s="109" t="s">
        <v>540</v>
      </c>
      <c r="I4460" s="109" t="s">
        <v>33</v>
      </c>
      <c r="J4460" s="109" t="s">
        <v>1</v>
      </c>
      <c r="K4460" s="110">
        <v>13951.1</v>
      </c>
    </row>
    <row r="4461" spans="5:11" x14ac:dyDescent="0.25">
      <c r="E4461" s="107">
        <v>2018</v>
      </c>
      <c r="F4461" s="107" t="s">
        <v>228</v>
      </c>
      <c r="G4461" s="107" t="s">
        <v>229</v>
      </c>
      <c r="H4461" s="107" t="s">
        <v>540</v>
      </c>
      <c r="I4461" s="107" t="s">
        <v>33</v>
      </c>
      <c r="J4461" s="107" t="s">
        <v>554</v>
      </c>
      <c r="K4461" s="108">
        <v>41665.881000000198</v>
      </c>
    </row>
    <row r="4462" spans="5:11" x14ac:dyDescent="0.25">
      <c r="E4462" s="109">
        <v>2018</v>
      </c>
      <c r="F4462" s="109" t="s">
        <v>243</v>
      </c>
      <c r="G4462" s="109" t="s">
        <v>38</v>
      </c>
      <c r="H4462" s="109" t="s">
        <v>12</v>
      </c>
      <c r="I4462" s="109" t="s">
        <v>12</v>
      </c>
      <c r="J4462" s="109" t="s">
        <v>725</v>
      </c>
      <c r="K4462" s="110">
        <v>23.257000000000001</v>
      </c>
    </row>
    <row r="4463" spans="5:11" x14ac:dyDescent="0.25">
      <c r="E4463" s="107">
        <v>2018</v>
      </c>
      <c r="F4463" s="107" t="s">
        <v>247</v>
      </c>
      <c r="G4463" s="107" t="s">
        <v>40</v>
      </c>
      <c r="H4463" s="107" t="s">
        <v>540</v>
      </c>
      <c r="I4463" s="107" t="s">
        <v>27</v>
      </c>
      <c r="J4463" s="107" t="s">
        <v>1</v>
      </c>
      <c r="K4463" s="108">
        <v>24123.455000000002</v>
      </c>
    </row>
    <row r="4464" spans="5:11" x14ac:dyDescent="0.25">
      <c r="E4464" s="109">
        <v>2018</v>
      </c>
      <c r="F4464" s="109" t="s">
        <v>249</v>
      </c>
      <c r="G4464" s="109" t="s">
        <v>250</v>
      </c>
      <c r="H4464" s="109" t="s">
        <v>544</v>
      </c>
      <c r="I4464" s="109" t="s">
        <v>17</v>
      </c>
      <c r="J4464" s="109" t="s">
        <v>1</v>
      </c>
      <c r="K4464" s="110">
        <v>1283.056</v>
      </c>
    </row>
    <row r="4465" spans="5:11" x14ac:dyDescent="0.25">
      <c r="E4465" s="107">
        <v>2018</v>
      </c>
      <c r="F4465" s="107" t="s">
        <v>299</v>
      </c>
      <c r="G4465" s="107" t="s">
        <v>300</v>
      </c>
      <c r="H4465" s="107" t="s">
        <v>540</v>
      </c>
      <c r="I4465" s="107" t="s">
        <v>60</v>
      </c>
      <c r="J4465" s="107" t="s">
        <v>554</v>
      </c>
      <c r="K4465" s="108">
        <v>12033.852000000001</v>
      </c>
    </row>
    <row r="4466" spans="5:11" x14ac:dyDescent="0.25">
      <c r="E4466" s="109">
        <v>2018</v>
      </c>
      <c r="F4466" s="109" t="s">
        <v>270</v>
      </c>
      <c r="G4466" s="109" t="s">
        <v>51</v>
      </c>
      <c r="H4466" s="109" t="s">
        <v>540</v>
      </c>
      <c r="I4466" s="109" t="s">
        <v>30</v>
      </c>
      <c r="J4466" s="109" t="s">
        <v>1</v>
      </c>
      <c r="K4466" s="110">
        <v>576.07600000000002</v>
      </c>
    </row>
    <row r="4467" spans="5:11" x14ac:dyDescent="0.25">
      <c r="E4467" s="107">
        <v>2018</v>
      </c>
      <c r="F4467" s="107" t="s">
        <v>270</v>
      </c>
      <c r="G4467" s="107" t="s">
        <v>51</v>
      </c>
      <c r="H4467" s="107" t="s">
        <v>540</v>
      </c>
      <c r="I4467" s="107" t="s">
        <v>30</v>
      </c>
      <c r="J4467" s="107" t="s">
        <v>725</v>
      </c>
      <c r="K4467" s="108">
        <v>576.07600000000002</v>
      </c>
    </row>
    <row r="4468" spans="5:11" x14ac:dyDescent="0.25">
      <c r="E4468" s="109">
        <v>2018</v>
      </c>
      <c r="F4468" s="109" t="s">
        <v>288</v>
      </c>
      <c r="G4468" s="109" t="s">
        <v>57</v>
      </c>
      <c r="H4468" s="109" t="s">
        <v>540</v>
      </c>
      <c r="I4468" s="109" t="s">
        <v>47</v>
      </c>
      <c r="J4468" s="109" t="s">
        <v>725</v>
      </c>
      <c r="K4468" s="110">
        <v>12331.610999999901</v>
      </c>
    </row>
    <row r="4469" spans="5:11" x14ac:dyDescent="0.25">
      <c r="E4469" s="107">
        <v>2018</v>
      </c>
      <c r="F4469" s="107" t="s">
        <v>295</v>
      </c>
      <c r="G4469" s="107" t="s">
        <v>59</v>
      </c>
      <c r="H4469" s="107" t="s">
        <v>540</v>
      </c>
      <c r="I4469" s="107" t="s">
        <v>60</v>
      </c>
      <c r="J4469" s="107" t="s">
        <v>1</v>
      </c>
      <c r="K4469" s="108">
        <v>722.73900000000003</v>
      </c>
    </row>
    <row r="4470" spans="5:11" x14ac:dyDescent="0.25">
      <c r="E4470" s="109">
        <v>2018</v>
      </c>
      <c r="F4470" s="109" t="s">
        <v>295</v>
      </c>
      <c r="G4470" s="109" t="s">
        <v>59</v>
      </c>
      <c r="H4470" s="109" t="s">
        <v>540</v>
      </c>
      <c r="I4470" s="109" t="s">
        <v>60</v>
      </c>
      <c r="J4470" s="109" t="s">
        <v>725</v>
      </c>
      <c r="K4470" s="110">
        <v>146.97499999999999</v>
      </c>
    </row>
    <row r="4471" spans="5:11" x14ac:dyDescent="0.25">
      <c r="E4471" s="107">
        <v>2018</v>
      </c>
      <c r="F4471" s="107" t="s">
        <v>304</v>
      </c>
      <c r="G4471" s="107" t="s">
        <v>63</v>
      </c>
      <c r="H4471" s="107" t="s">
        <v>12</v>
      </c>
      <c r="I4471" s="107" t="s">
        <v>12</v>
      </c>
      <c r="J4471" s="107" t="s">
        <v>1</v>
      </c>
      <c r="K4471" s="108">
        <v>1828.759</v>
      </c>
    </row>
    <row r="4472" spans="5:11" x14ac:dyDescent="0.25">
      <c r="E4472" s="109">
        <v>2019</v>
      </c>
      <c r="F4472" s="109" t="s">
        <v>280</v>
      </c>
      <c r="G4472" s="109" t="s">
        <v>281</v>
      </c>
      <c r="H4472" s="109" t="s">
        <v>540</v>
      </c>
      <c r="I4472" s="109" t="s">
        <v>33</v>
      </c>
      <c r="J4472" s="109" t="s">
        <v>725</v>
      </c>
      <c r="K4472" s="110">
        <v>48.923000000000002</v>
      </c>
    </row>
    <row r="4473" spans="5:11" x14ac:dyDescent="0.25">
      <c r="E4473" s="107">
        <v>2019</v>
      </c>
      <c r="F4473" s="107" t="s">
        <v>192</v>
      </c>
      <c r="G4473" s="107" t="s">
        <v>14</v>
      </c>
      <c r="H4473" s="107" t="s">
        <v>540</v>
      </c>
      <c r="I4473" s="107" t="s">
        <v>925</v>
      </c>
      <c r="J4473" s="107" t="s">
        <v>554</v>
      </c>
      <c r="K4473" s="108">
        <v>728.73699999999997</v>
      </c>
    </row>
    <row r="4474" spans="5:11" x14ac:dyDescent="0.25">
      <c r="E4474" s="109">
        <v>2019</v>
      </c>
      <c r="F4474" s="109" t="s">
        <v>195</v>
      </c>
      <c r="G4474" s="109" t="s">
        <v>15</v>
      </c>
      <c r="H4474" s="109" t="s">
        <v>540</v>
      </c>
      <c r="I4474" s="109" t="s">
        <v>16</v>
      </c>
      <c r="J4474" s="109" t="s">
        <v>554</v>
      </c>
      <c r="K4474" s="110">
        <v>6644.3489999999902</v>
      </c>
    </row>
    <row r="4475" spans="5:11" x14ac:dyDescent="0.25">
      <c r="E4475" s="107">
        <v>2019</v>
      </c>
      <c r="F4475" s="107" t="s">
        <v>218</v>
      </c>
      <c r="G4475" s="107" t="s">
        <v>28</v>
      </c>
      <c r="H4475" s="107" t="s">
        <v>544</v>
      </c>
      <c r="I4475" s="107" t="s">
        <v>9</v>
      </c>
      <c r="J4475" s="107" t="s">
        <v>1</v>
      </c>
      <c r="K4475" s="108">
        <v>20211.187999999998</v>
      </c>
    </row>
    <row r="4476" spans="5:11" x14ac:dyDescent="0.25">
      <c r="E4476" s="109">
        <v>2019</v>
      </c>
      <c r="F4476" s="109" t="s">
        <v>218</v>
      </c>
      <c r="G4476" s="109" t="s">
        <v>28</v>
      </c>
      <c r="H4476" s="109" t="s">
        <v>544</v>
      </c>
      <c r="I4476" s="109" t="s">
        <v>9</v>
      </c>
      <c r="J4476" s="109" t="s">
        <v>725</v>
      </c>
      <c r="K4476" s="110">
        <v>20211.187999999998</v>
      </c>
    </row>
    <row r="4477" spans="5:11" x14ac:dyDescent="0.25">
      <c r="E4477" s="107">
        <v>2019</v>
      </c>
      <c r="F4477" s="107" t="s">
        <v>220</v>
      </c>
      <c r="G4477" s="107" t="s">
        <v>29</v>
      </c>
      <c r="H4477" s="107" t="s">
        <v>540</v>
      </c>
      <c r="I4477" s="107" t="s">
        <v>30</v>
      </c>
      <c r="J4477" s="107" t="s">
        <v>725</v>
      </c>
      <c r="K4477" s="108">
        <v>329.166</v>
      </c>
    </row>
    <row r="4478" spans="5:11" x14ac:dyDescent="0.25">
      <c r="E4478" s="109">
        <v>2019</v>
      </c>
      <c r="F4478" s="109" t="s">
        <v>211</v>
      </c>
      <c r="G4478" s="109" t="s">
        <v>23</v>
      </c>
      <c r="H4478" s="109" t="s">
        <v>540</v>
      </c>
      <c r="I4478" s="109" t="s">
        <v>24</v>
      </c>
      <c r="J4478" s="109" t="s">
        <v>1</v>
      </c>
      <c r="K4478" s="110">
        <v>8920.0960000001305</v>
      </c>
    </row>
    <row r="4479" spans="5:11" x14ac:dyDescent="0.25">
      <c r="E4479" s="107">
        <v>2019</v>
      </c>
      <c r="F4479" s="107" t="s">
        <v>211</v>
      </c>
      <c r="G4479" s="107" t="s">
        <v>23</v>
      </c>
      <c r="H4479" s="107" t="s">
        <v>540</v>
      </c>
      <c r="I4479" s="107" t="s">
        <v>24</v>
      </c>
      <c r="J4479" s="107" t="s">
        <v>554</v>
      </c>
      <c r="K4479" s="108">
        <v>16424.053000000102</v>
      </c>
    </row>
    <row r="4480" spans="5:11" x14ac:dyDescent="0.25">
      <c r="E4480" s="109">
        <v>2019</v>
      </c>
      <c r="F4480" s="109" t="s">
        <v>224</v>
      </c>
      <c r="G4480" s="109" t="s">
        <v>32</v>
      </c>
      <c r="H4480" s="109" t="s">
        <v>540</v>
      </c>
      <c r="I4480" s="109" t="s">
        <v>33</v>
      </c>
      <c r="J4480" s="109" t="s">
        <v>1</v>
      </c>
      <c r="K4480" s="110">
        <v>1182.17</v>
      </c>
    </row>
    <row r="4481" spans="5:11" x14ac:dyDescent="0.25">
      <c r="E4481" s="107">
        <v>2019</v>
      </c>
      <c r="F4481" s="107" t="s">
        <v>226</v>
      </c>
      <c r="G4481" s="107" t="s">
        <v>34</v>
      </c>
      <c r="H4481" s="107" t="s">
        <v>540</v>
      </c>
      <c r="I4481" s="107" t="s">
        <v>925</v>
      </c>
      <c r="J4481" s="107" t="s">
        <v>554</v>
      </c>
      <c r="K4481" s="108">
        <v>909.31399999999996</v>
      </c>
    </row>
    <row r="4482" spans="5:11" x14ac:dyDescent="0.25">
      <c r="E4482" s="109">
        <v>2019</v>
      </c>
      <c r="F4482" s="109" t="s">
        <v>231</v>
      </c>
      <c r="G4482" s="109" t="s">
        <v>232</v>
      </c>
      <c r="H4482" s="109" t="s">
        <v>540</v>
      </c>
      <c r="I4482" s="109" t="s">
        <v>24</v>
      </c>
      <c r="J4482" s="109" t="s">
        <v>1</v>
      </c>
      <c r="K4482" s="110">
        <v>1331.789</v>
      </c>
    </row>
    <row r="4483" spans="5:11" x14ac:dyDescent="0.25">
      <c r="E4483" s="107">
        <v>2019</v>
      </c>
      <c r="F4483" s="107" t="s">
        <v>234</v>
      </c>
      <c r="G4483" s="107" t="s">
        <v>35</v>
      </c>
      <c r="H4483" s="107" t="s">
        <v>540</v>
      </c>
      <c r="I4483" s="107" t="s">
        <v>27</v>
      </c>
      <c r="J4483" s="107" t="s">
        <v>1</v>
      </c>
      <c r="K4483" s="108">
        <v>2266.9470000000001</v>
      </c>
    </row>
    <row r="4484" spans="5:11" x14ac:dyDescent="0.25">
      <c r="E4484" s="109">
        <v>2019</v>
      </c>
      <c r="F4484" s="109" t="s">
        <v>228</v>
      </c>
      <c r="G4484" s="109" t="s">
        <v>229</v>
      </c>
      <c r="H4484" s="109" t="s">
        <v>540</v>
      </c>
      <c r="I4484" s="109" t="s">
        <v>33</v>
      </c>
      <c r="J4484" s="109" t="s">
        <v>1</v>
      </c>
      <c r="K4484" s="110">
        <v>13336.135</v>
      </c>
    </row>
    <row r="4485" spans="5:11" x14ac:dyDescent="0.25">
      <c r="E4485" s="107">
        <v>2019</v>
      </c>
      <c r="F4485" s="107" t="s">
        <v>266</v>
      </c>
      <c r="G4485" s="107" t="s">
        <v>49</v>
      </c>
      <c r="H4485" s="107" t="s">
        <v>544</v>
      </c>
      <c r="I4485" s="107" t="s">
        <v>9</v>
      </c>
      <c r="J4485" s="107" t="s">
        <v>554</v>
      </c>
      <c r="K4485" s="108">
        <v>204.61099999999999</v>
      </c>
    </row>
    <row r="4486" spans="5:11" x14ac:dyDescent="0.25">
      <c r="E4486" s="109">
        <v>2019</v>
      </c>
      <c r="F4486" s="109" t="s">
        <v>245</v>
      </c>
      <c r="G4486" s="109" t="s">
        <v>39</v>
      </c>
      <c r="H4486" s="109" t="s">
        <v>12</v>
      </c>
      <c r="I4486" s="109" t="s">
        <v>12</v>
      </c>
      <c r="J4486" s="109" t="s">
        <v>1</v>
      </c>
      <c r="K4486" s="110">
        <v>1498.7950000000001</v>
      </c>
    </row>
    <row r="4487" spans="5:11" x14ac:dyDescent="0.25">
      <c r="E4487" s="107">
        <v>2019</v>
      </c>
      <c r="F4487" s="107" t="s">
        <v>252</v>
      </c>
      <c r="G4487" s="107" t="s">
        <v>41</v>
      </c>
      <c r="H4487" s="107" t="s">
        <v>540</v>
      </c>
      <c r="I4487" s="107" t="s">
        <v>21</v>
      </c>
      <c r="J4487" s="107" t="s">
        <v>1</v>
      </c>
      <c r="K4487" s="108">
        <v>44452.319999999803</v>
      </c>
    </row>
    <row r="4488" spans="5:11" x14ac:dyDescent="0.25">
      <c r="E4488" s="109">
        <v>2019</v>
      </c>
      <c r="F4488" s="109" t="s">
        <v>252</v>
      </c>
      <c r="G4488" s="109" t="s">
        <v>41</v>
      </c>
      <c r="H4488" s="109" t="s">
        <v>540</v>
      </c>
      <c r="I4488" s="109" t="s">
        <v>21</v>
      </c>
      <c r="J4488" s="109" t="s">
        <v>554</v>
      </c>
      <c r="K4488" s="110">
        <v>44452.319999999898</v>
      </c>
    </row>
    <row r="4489" spans="5:11" x14ac:dyDescent="0.25">
      <c r="E4489" s="107">
        <v>2020</v>
      </c>
      <c r="F4489" s="107" t="s">
        <v>204</v>
      </c>
      <c r="G4489" s="107" t="s">
        <v>205</v>
      </c>
      <c r="H4489" s="107" t="s">
        <v>544</v>
      </c>
      <c r="I4489" s="107" t="s">
        <v>9</v>
      </c>
      <c r="J4489" s="107" t="s">
        <v>554</v>
      </c>
      <c r="K4489" s="108">
        <v>253.559</v>
      </c>
    </row>
    <row r="4490" spans="5:11" x14ac:dyDescent="0.25">
      <c r="E4490" s="109">
        <v>2020</v>
      </c>
      <c r="F4490" s="109" t="s">
        <v>197</v>
      </c>
      <c r="G4490" s="109" t="s">
        <v>198</v>
      </c>
      <c r="H4490" s="109" t="s">
        <v>544</v>
      </c>
      <c r="I4490" s="109" t="s">
        <v>17</v>
      </c>
      <c r="J4490" s="109" t="s">
        <v>1</v>
      </c>
      <c r="K4490" s="110">
        <v>1208.8699999999999</v>
      </c>
    </row>
    <row r="4491" spans="5:11" x14ac:dyDescent="0.25">
      <c r="E4491" s="107">
        <v>2020</v>
      </c>
      <c r="F4491" s="107" t="s">
        <v>218</v>
      </c>
      <c r="G4491" s="107" t="s">
        <v>28</v>
      </c>
      <c r="H4491" s="107" t="s">
        <v>544</v>
      </c>
      <c r="I4491" s="107" t="s">
        <v>9</v>
      </c>
      <c r="J4491" s="107" t="s">
        <v>1</v>
      </c>
      <c r="K4491" s="108">
        <v>18765.507000000001</v>
      </c>
    </row>
    <row r="4492" spans="5:11" x14ac:dyDescent="0.25">
      <c r="E4492" s="109">
        <v>2020</v>
      </c>
      <c r="F4492" s="109" t="s">
        <v>224</v>
      </c>
      <c r="G4492" s="109" t="s">
        <v>32</v>
      </c>
      <c r="H4492" s="109" t="s">
        <v>540</v>
      </c>
      <c r="I4492" s="109" t="s">
        <v>33</v>
      </c>
      <c r="J4492" s="109" t="s">
        <v>725</v>
      </c>
      <c r="K4492" s="110">
        <v>75.849999999999994</v>
      </c>
    </row>
    <row r="4493" spans="5:11" x14ac:dyDescent="0.25">
      <c r="E4493" s="107">
        <v>2020</v>
      </c>
      <c r="F4493" s="107" t="s">
        <v>222</v>
      </c>
      <c r="G4493" s="107" t="s">
        <v>31</v>
      </c>
      <c r="H4493" s="107" t="s">
        <v>544</v>
      </c>
      <c r="I4493" s="107" t="s">
        <v>17</v>
      </c>
      <c r="J4493" s="107" t="s">
        <v>1</v>
      </c>
      <c r="K4493" s="108">
        <v>5458.2569999999996</v>
      </c>
    </row>
    <row r="4494" spans="5:11" x14ac:dyDescent="0.25">
      <c r="E4494" s="109">
        <v>2020</v>
      </c>
      <c r="F4494" s="109" t="s">
        <v>236</v>
      </c>
      <c r="G4494" s="109" t="s">
        <v>36</v>
      </c>
      <c r="H4494" s="109" t="s">
        <v>542</v>
      </c>
      <c r="I4494" s="109" t="s">
        <v>26</v>
      </c>
      <c r="J4494" s="109" t="s">
        <v>1</v>
      </c>
      <c r="K4494" s="110">
        <v>2911.1019999999999</v>
      </c>
    </row>
    <row r="4495" spans="5:11" x14ac:dyDescent="0.25">
      <c r="E4495" s="107">
        <v>2020</v>
      </c>
      <c r="F4495" s="107" t="s">
        <v>231</v>
      </c>
      <c r="G4495" s="107" t="s">
        <v>232</v>
      </c>
      <c r="H4495" s="107" t="s">
        <v>540</v>
      </c>
      <c r="I4495" s="107" t="s">
        <v>24</v>
      </c>
      <c r="J4495" s="107" t="s">
        <v>1</v>
      </c>
      <c r="K4495" s="108">
        <v>2761.5509999999999</v>
      </c>
    </row>
    <row r="4496" spans="5:11" x14ac:dyDescent="0.25">
      <c r="E4496" s="109">
        <v>2020</v>
      </c>
      <c r="F4496" s="109" t="s">
        <v>228</v>
      </c>
      <c r="G4496" s="109" t="s">
        <v>229</v>
      </c>
      <c r="H4496" s="109" t="s">
        <v>540</v>
      </c>
      <c r="I4496" s="109" t="s">
        <v>33</v>
      </c>
      <c r="J4496" s="109" t="s">
        <v>554</v>
      </c>
      <c r="K4496" s="110">
        <v>32032.6320000001</v>
      </c>
    </row>
    <row r="4497" spans="5:11" x14ac:dyDescent="0.25">
      <c r="E4497" s="107">
        <v>2020</v>
      </c>
      <c r="F4497" s="107" t="s">
        <v>247</v>
      </c>
      <c r="G4497" s="107" t="s">
        <v>40</v>
      </c>
      <c r="H4497" s="107" t="s">
        <v>540</v>
      </c>
      <c r="I4497" s="107" t="s">
        <v>27</v>
      </c>
      <c r="J4497" s="107" t="s">
        <v>1</v>
      </c>
      <c r="K4497" s="108">
        <v>23113.120999999999</v>
      </c>
    </row>
    <row r="4498" spans="5:11" x14ac:dyDescent="0.25">
      <c r="E4498" s="109">
        <v>2020</v>
      </c>
      <c r="F4498" s="109" t="s">
        <v>252</v>
      </c>
      <c r="G4498" s="109" t="s">
        <v>41</v>
      </c>
      <c r="H4498" s="109" t="s">
        <v>540</v>
      </c>
      <c r="I4498" s="109" t="s">
        <v>21</v>
      </c>
      <c r="J4498" s="109" t="s">
        <v>1</v>
      </c>
      <c r="K4498" s="110">
        <v>8964.9880000001194</v>
      </c>
    </row>
    <row r="4499" spans="5:11" x14ac:dyDescent="0.25">
      <c r="E4499" s="107">
        <v>2020</v>
      </c>
      <c r="F4499" s="107" t="s">
        <v>299</v>
      </c>
      <c r="G4499" s="107" t="s">
        <v>300</v>
      </c>
      <c r="H4499" s="107" t="s">
        <v>540</v>
      </c>
      <c r="I4499" s="107" t="s">
        <v>60</v>
      </c>
      <c r="J4499" s="107" t="s">
        <v>1</v>
      </c>
      <c r="K4499" s="108">
        <v>18251.004999999899</v>
      </c>
    </row>
    <row r="4500" spans="5:11" x14ac:dyDescent="0.25">
      <c r="E4500" s="109">
        <v>2020</v>
      </c>
      <c r="F4500" s="109" t="s">
        <v>262</v>
      </c>
      <c r="G4500" s="109" t="s">
        <v>46</v>
      </c>
      <c r="H4500" s="109" t="s">
        <v>540</v>
      </c>
      <c r="I4500" s="109" t="s">
        <v>47</v>
      </c>
      <c r="J4500" s="109" t="s">
        <v>725</v>
      </c>
      <c r="K4500" s="110">
        <v>256.85500000000002</v>
      </c>
    </row>
    <row r="4501" spans="5:11" x14ac:dyDescent="0.25">
      <c r="E4501" s="107">
        <v>2020</v>
      </c>
      <c r="F4501" s="107" t="s">
        <v>268</v>
      </c>
      <c r="G4501" s="107" t="s">
        <v>50</v>
      </c>
      <c r="H4501" s="107" t="s">
        <v>544</v>
      </c>
      <c r="I4501" s="107" t="s">
        <v>9</v>
      </c>
      <c r="J4501" s="107" t="s">
        <v>1</v>
      </c>
      <c r="K4501" s="108">
        <v>582.40200000000004</v>
      </c>
    </row>
    <row r="4502" spans="5:11" x14ac:dyDescent="0.25">
      <c r="E4502" s="109">
        <v>2020</v>
      </c>
      <c r="F4502" s="109" t="s">
        <v>270</v>
      </c>
      <c r="G4502" s="109" t="s">
        <v>51</v>
      </c>
      <c r="H4502" s="109" t="s">
        <v>540</v>
      </c>
      <c r="I4502" s="109" t="s">
        <v>30</v>
      </c>
      <c r="J4502" s="109" t="s">
        <v>1</v>
      </c>
      <c r="K4502" s="110">
        <v>408.07600000000002</v>
      </c>
    </row>
    <row r="4503" spans="5:11" x14ac:dyDescent="0.25">
      <c r="E4503" s="107">
        <v>2020</v>
      </c>
      <c r="F4503" s="107" t="s">
        <v>274</v>
      </c>
      <c r="G4503" s="107" t="s">
        <v>53</v>
      </c>
      <c r="H4503" s="107" t="s">
        <v>542</v>
      </c>
      <c r="I4503" s="107" t="s">
        <v>16</v>
      </c>
      <c r="J4503" s="107" t="s">
        <v>1</v>
      </c>
      <c r="K4503" s="108">
        <v>6294.2309999999998</v>
      </c>
    </row>
    <row r="4504" spans="5:11" x14ac:dyDescent="0.25">
      <c r="E4504" s="109">
        <v>2020</v>
      </c>
      <c r="F4504" s="109" t="s">
        <v>278</v>
      </c>
      <c r="G4504" s="109" t="s">
        <v>55</v>
      </c>
      <c r="H4504" s="109" t="s">
        <v>540</v>
      </c>
      <c r="I4504" s="109" t="s">
        <v>21</v>
      </c>
      <c r="J4504" s="109" t="s">
        <v>1</v>
      </c>
      <c r="K4504" s="110">
        <v>1.4330000000000001</v>
      </c>
    </row>
    <row r="4505" spans="5:11" x14ac:dyDescent="0.25">
      <c r="E4505" s="107">
        <v>2020</v>
      </c>
      <c r="F4505" s="107" t="s">
        <v>288</v>
      </c>
      <c r="G4505" s="107" t="s">
        <v>57</v>
      </c>
      <c r="H4505" s="107" t="s">
        <v>540</v>
      </c>
      <c r="I4505" s="107" t="s">
        <v>47</v>
      </c>
      <c r="J4505" s="107" t="s">
        <v>554</v>
      </c>
      <c r="K4505" s="108">
        <v>17453.5649999997</v>
      </c>
    </row>
    <row r="4506" spans="5:11" x14ac:dyDescent="0.25">
      <c r="E4506" s="109">
        <v>2020</v>
      </c>
      <c r="F4506" s="109" t="s">
        <v>293</v>
      </c>
      <c r="G4506" s="109" t="s">
        <v>58</v>
      </c>
      <c r="H4506" s="109" t="s">
        <v>544</v>
      </c>
      <c r="I4506" s="109" t="s">
        <v>9</v>
      </c>
      <c r="J4506" s="109" t="s">
        <v>1</v>
      </c>
      <c r="K4506" s="110">
        <v>6827.11</v>
      </c>
    </row>
    <row r="4507" spans="5:11" x14ac:dyDescent="0.25">
      <c r="E4507" s="107">
        <v>2021</v>
      </c>
      <c r="F4507" s="107" t="s">
        <v>280</v>
      </c>
      <c r="G4507" s="107" t="s">
        <v>281</v>
      </c>
      <c r="H4507" s="107" t="s">
        <v>540</v>
      </c>
      <c r="I4507" s="107" t="s">
        <v>33</v>
      </c>
      <c r="J4507" s="107" t="s">
        <v>554</v>
      </c>
      <c r="K4507" s="108">
        <v>800.08799999999997</v>
      </c>
    </row>
    <row r="4508" spans="5:11" x14ac:dyDescent="0.25">
      <c r="E4508" s="109">
        <v>2021</v>
      </c>
      <c r="F4508" s="109" t="s">
        <v>202</v>
      </c>
      <c r="G4508" s="109" t="s">
        <v>19</v>
      </c>
      <c r="H4508" s="109" t="s">
        <v>544</v>
      </c>
      <c r="I4508" s="109" t="s">
        <v>17</v>
      </c>
      <c r="J4508" s="109" t="s">
        <v>725</v>
      </c>
      <c r="K4508" s="110">
        <v>1814.6569999999999</v>
      </c>
    </row>
    <row r="4509" spans="5:11" x14ac:dyDescent="0.25">
      <c r="E4509" s="107">
        <v>2021</v>
      </c>
      <c r="F4509" s="107" t="s">
        <v>213</v>
      </c>
      <c r="G4509" s="107" t="s">
        <v>25</v>
      </c>
      <c r="H4509" s="107" t="s">
        <v>542</v>
      </c>
      <c r="I4509" s="107" t="s">
        <v>26</v>
      </c>
      <c r="J4509" s="107" t="s">
        <v>725</v>
      </c>
      <c r="K4509" s="108">
        <v>84.185000000000002</v>
      </c>
    </row>
    <row r="4510" spans="5:11" x14ac:dyDescent="0.25">
      <c r="E4510" s="109">
        <v>2021</v>
      </c>
      <c r="F4510" s="109" t="s">
        <v>218</v>
      </c>
      <c r="G4510" s="109" t="s">
        <v>28</v>
      </c>
      <c r="H4510" s="109" t="s">
        <v>544</v>
      </c>
      <c r="I4510" s="109" t="s">
        <v>9</v>
      </c>
      <c r="J4510" s="109" t="s">
        <v>725</v>
      </c>
      <c r="K4510" s="110">
        <v>15304.465</v>
      </c>
    </row>
    <row r="4511" spans="5:11" x14ac:dyDescent="0.25">
      <c r="E4511" s="107">
        <v>2021</v>
      </c>
      <c r="F4511" s="107" t="s">
        <v>211</v>
      </c>
      <c r="G4511" s="107" t="s">
        <v>23</v>
      </c>
      <c r="H4511" s="107" t="s">
        <v>540</v>
      </c>
      <c r="I4511" s="107" t="s">
        <v>24</v>
      </c>
      <c r="J4511" s="107" t="s">
        <v>1</v>
      </c>
      <c r="K4511" s="108">
        <v>14792.941999999901</v>
      </c>
    </row>
    <row r="4512" spans="5:11" x14ac:dyDescent="0.25">
      <c r="E4512" s="109">
        <v>2021</v>
      </c>
      <c r="F4512" s="109" t="s">
        <v>224</v>
      </c>
      <c r="G4512" s="109" t="s">
        <v>32</v>
      </c>
      <c r="H4512" s="109" t="s">
        <v>540</v>
      </c>
      <c r="I4512" s="109" t="s">
        <v>33</v>
      </c>
      <c r="J4512" s="109" t="s">
        <v>554</v>
      </c>
      <c r="K4512" s="110">
        <v>1167.442</v>
      </c>
    </row>
    <row r="4513" spans="5:11" x14ac:dyDescent="0.25">
      <c r="E4513" s="107">
        <v>2021</v>
      </c>
      <c r="F4513" s="107" t="s">
        <v>226</v>
      </c>
      <c r="G4513" s="107" t="s">
        <v>34</v>
      </c>
      <c r="H4513" s="107" t="s">
        <v>540</v>
      </c>
      <c r="I4513" s="107" t="s">
        <v>925</v>
      </c>
      <c r="J4513" s="107" t="s">
        <v>1</v>
      </c>
      <c r="K4513" s="108">
        <v>1269.5260000000001</v>
      </c>
    </row>
    <row r="4514" spans="5:11" x14ac:dyDescent="0.25">
      <c r="E4514" s="109">
        <v>2021</v>
      </c>
      <c r="F4514" s="109" t="s">
        <v>231</v>
      </c>
      <c r="G4514" s="109" t="s">
        <v>232</v>
      </c>
      <c r="H4514" s="109" t="s">
        <v>540</v>
      </c>
      <c r="I4514" s="109" t="s">
        <v>24</v>
      </c>
      <c r="J4514" s="109" t="s">
        <v>1</v>
      </c>
      <c r="K4514" s="110">
        <v>3272.7020000000002</v>
      </c>
    </row>
    <row r="4515" spans="5:11" x14ac:dyDescent="0.25">
      <c r="E4515" s="107">
        <v>2021</v>
      </c>
      <c r="F4515" s="107" t="s">
        <v>238</v>
      </c>
      <c r="G4515" s="107" t="s">
        <v>239</v>
      </c>
      <c r="H4515" s="107" t="s">
        <v>540</v>
      </c>
      <c r="I4515" s="107" t="s">
        <v>33</v>
      </c>
      <c r="J4515" s="107" t="s">
        <v>554</v>
      </c>
      <c r="K4515" s="108">
        <v>7075.0839999999898</v>
      </c>
    </row>
    <row r="4516" spans="5:11" x14ac:dyDescent="0.25">
      <c r="E4516" s="109">
        <v>2021</v>
      </c>
      <c r="F4516" s="109" t="s">
        <v>234</v>
      </c>
      <c r="G4516" s="109" t="s">
        <v>35</v>
      </c>
      <c r="H4516" s="109" t="s">
        <v>540</v>
      </c>
      <c r="I4516" s="109" t="s">
        <v>27</v>
      </c>
      <c r="J4516" s="109" t="s">
        <v>554</v>
      </c>
      <c r="K4516" s="110">
        <v>2495.866</v>
      </c>
    </row>
    <row r="4517" spans="5:11" x14ac:dyDescent="0.25">
      <c r="E4517" s="107">
        <v>2021</v>
      </c>
      <c r="F4517" s="107" t="s">
        <v>243</v>
      </c>
      <c r="G4517" s="107" t="s">
        <v>38</v>
      </c>
      <c r="H4517" s="107" t="s">
        <v>12</v>
      </c>
      <c r="I4517" s="107" t="s">
        <v>12</v>
      </c>
      <c r="J4517" s="107" t="s">
        <v>554</v>
      </c>
      <c r="K4517" s="108">
        <v>476.762</v>
      </c>
    </row>
    <row r="4518" spans="5:11" x14ac:dyDescent="0.25">
      <c r="E4518" s="109">
        <v>2021</v>
      </c>
      <c r="F4518" s="109" t="s">
        <v>245</v>
      </c>
      <c r="G4518" s="109" t="s">
        <v>39</v>
      </c>
      <c r="H4518" s="109" t="s">
        <v>12</v>
      </c>
      <c r="I4518" s="109" t="s">
        <v>12</v>
      </c>
      <c r="J4518" s="109" t="s">
        <v>1</v>
      </c>
      <c r="K4518" s="110">
        <v>1675.5540000000001</v>
      </c>
    </row>
    <row r="4519" spans="5:11" x14ac:dyDescent="0.25">
      <c r="E4519" s="107">
        <v>2021</v>
      </c>
      <c r="F4519" s="107" t="s">
        <v>245</v>
      </c>
      <c r="G4519" s="107" t="s">
        <v>39</v>
      </c>
      <c r="H4519" s="107" t="s">
        <v>12</v>
      </c>
      <c r="I4519" s="107" t="s">
        <v>12</v>
      </c>
      <c r="J4519" s="107" t="s">
        <v>554</v>
      </c>
      <c r="K4519" s="108">
        <v>1675.5540000000001</v>
      </c>
    </row>
    <row r="4520" spans="5:11" x14ac:dyDescent="0.25">
      <c r="E4520" s="109">
        <v>2023</v>
      </c>
      <c r="F4520" s="109" t="s">
        <v>247</v>
      </c>
      <c r="G4520" s="109" t="s">
        <v>40</v>
      </c>
      <c r="H4520" s="109" t="s">
        <v>540</v>
      </c>
      <c r="I4520" s="109" t="s">
        <v>27</v>
      </c>
      <c r="J4520" s="109" t="s">
        <v>1</v>
      </c>
      <c r="K4520" s="110">
        <v>21468.289000000001</v>
      </c>
    </row>
    <row r="4521" spans="5:11" x14ac:dyDescent="0.25">
      <c r="E4521" s="107">
        <v>2023</v>
      </c>
      <c r="F4521" s="107" t="s">
        <v>252</v>
      </c>
      <c r="G4521" s="107" t="s">
        <v>41</v>
      </c>
      <c r="H4521" s="107" t="s">
        <v>540</v>
      </c>
      <c r="I4521" s="107" t="s">
        <v>21</v>
      </c>
      <c r="J4521" s="107" t="s">
        <v>554</v>
      </c>
      <c r="K4521" s="108">
        <v>43002.719999998299</v>
      </c>
    </row>
    <row r="4522" spans="5:11" x14ac:dyDescent="0.25">
      <c r="E4522" s="109">
        <v>2023</v>
      </c>
      <c r="F4522" s="109" t="s">
        <v>258</v>
      </c>
      <c r="G4522" s="109" t="s">
        <v>44</v>
      </c>
      <c r="H4522" s="109" t="s">
        <v>540</v>
      </c>
      <c r="I4522" s="109" t="s">
        <v>21</v>
      </c>
      <c r="J4522" s="109" t="s">
        <v>1</v>
      </c>
      <c r="K4522" s="110">
        <v>12739.875</v>
      </c>
    </row>
    <row r="4523" spans="5:11" x14ac:dyDescent="0.25">
      <c r="E4523" s="107">
        <v>2023</v>
      </c>
      <c r="F4523" s="107" t="s">
        <v>260</v>
      </c>
      <c r="G4523" s="107" t="s">
        <v>45</v>
      </c>
      <c r="H4523" s="107" t="s">
        <v>542</v>
      </c>
      <c r="I4523" s="107" t="s">
        <v>26</v>
      </c>
      <c r="J4523" s="107" t="s">
        <v>725</v>
      </c>
      <c r="K4523" s="108">
        <v>10467.532999999999</v>
      </c>
    </row>
    <row r="4524" spans="5:11" x14ac:dyDescent="0.25">
      <c r="E4524" s="109">
        <v>2023</v>
      </c>
      <c r="F4524" s="109" t="s">
        <v>262</v>
      </c>
      <c r="G4524" s="109" t="s">
        <v>46</v>
      </c>
      <c r="H4524" s="109" t="s">
        <v>540</v>
      </c>
      <c r="I4524" s="109" t="s">
        <v>47</v>
      </c>
      <c r="J4524" s="109" t="s">
        <v>1</v>
      </c>
      <c r="K4524" s="110">
        <v>102.91800000000001</v>
      </c>
    </row>
    <row r="4525" spans="5:11" x14ac:dyDescent="0.25">
      <c r="E4525" s="107">
        <v>2023</v>
      </c>
      <c r="F4525" s="107" t="s">
        <v>264</v>
      </c>
      <c r="G4525" s="107" t="s">
        <v>48</v>
      </c>
      <c r="H4525" s="107" t="s">
        <v>542</v>
      </c>
      <c r="I4525" s="107" t="s">
        <v>16</v>
      </c>
      <c r="J4525" s="107" t="s">
        <v>554</v>
      </c>
      <c r="K4525" s="108">
        <v>1253.3579999999999</v>
      </c>
    </row>
    <row r="4526" spans="5:11" x14ac:dyDescent="0.25">
      <c r="E4526" s="109">
        <v>2023</v>
      </c>
      <c r="F4526" s="109" t="s">
        <v>286</v>
      </c>
      <c r="G4526" s="109" t="s">
        <v>56</v>
      </c>
      <c r="H4526" s="109" t="s">
        <v>540</v>
      </c>
      <c r="I4526" s="109" t="s">
        <v>47</v>
      </c>
      <c r="J4526" s="109" t="s">
        <v>1</v>
      </c>
      <c r="K4526" s="110">
        <v>162.49299999999999</v>
      </c>
    </row>
    <row r="4527" spans="5:11" x14ac:dyDescent="0.25">
      <c r="E4527" s="107">
        <v>2023</v>
      </c>
      <c r="F4527" s="107" t="s">
        <v>288</v>
      </c>
      <c r="G4527" s="107" t="s">
        <v>57</v>
      </c>
      <c r="H4527" s="107" t="s">
        <v>540</v>
      </c>
      <c r="I4527" s="107" t="s">
        <v>47</v>
      </c>
      <c r="J4527" s="107" t="s">
        <v>554</v>
      </c>
      <c r="K4527" s="108">
        <v>21561.814999999799</v>
      </c>
    </row>
    <row r="4528" spans="5:11" x14ac:dyDescent="0.25">
      <c r="E4528" s="109">
        <v>2023</v>
      </c>
      <c r="F4528" s="109" t="s">
        <v>295</v>
      </c>
      <c r="G4528" s="109" t="s">
        <v>59</v>
      </c>
      <c r="H4528" s="109" t="s">
        <v>540</v>
      </c>
      <c r="I4528" s="109" t="s">
        <v>60</v>
      </c>
      <c r="J4528" s="109" t="s">
        <v>1</v>
      </c>
      <c r="K4528" s="110">
        <v>495.74700000000001</v>
      </c>
    </row>
    <row r="4529" spans="5:11" x14ac:dyDescent="0.25">
      <c r="E4529" s="107">
        <v>2023</v>
      </c>
      <c r="F4529" s="107" t="s">
        <v>302</v>
      </c>
      <c r="G4529" s="107" t="s">
        <v>62</v>
      </c>
      <c r="H4529" s="107" t="s">
        <v>540</v>
      </c>
      <c r="I4529" s="107" t="s">
        <v>60</v>
      </c>
      <c r="J4529" s="107" t="s">
        <v>725</v>
      </c>
      <c r="K4529" s="108">
        <v>668.24900000000002</v>
      </c>
    </row>
    <row r="4530" spans="5:11" x14ac:dyDescent="0.25">
      <c r="E4530" s="109">
        <v>2023</v>
      </c>
      <c r="F4530" s="109" t="s">
        <v>304</v>
      </c>
      <c r="G4530" s="109" t="s">
        <v>63</v>
      </c>
      <c r="H4530" s="109" t="s">
        <v>12</v>
      </c>
      <c r="I4530" s="109" t="s">
        <v>12</v>
      </c>
      <c r="J4530" s="109" t="s">
        <v>1</v>
      </c>
      <c r="K4530" s="110">
        <v>1620.6479999999999</v>
      </c>
    </row>
    <row r="4531" spans="5:11" x14ac:dyDescent="0.25">
      <c r="E4531" s="107">
        <v>2021</v>
      </c>
      <c r="F4531" s="107" t="s">
        <v>254</v>
      </c>
      <c r="G4531" s="107" t="s">
        <v>42</v>
      </c>
      <c r="H4531" s="107" t="s">
        <v>12</v>
      </c>
      <c r="I4531" s="107" t="s">
        <v>12</v>
      </c>
      <c r="J4531" s="107" t="s">
        <v>1</v>
      </c>
      <c r="K4531" s="108">
        <v>118.883</v>
      </c>
    </row>
    <row r="4532" spans="5:11" x14ac:dyDescent="0.25">
      <c r="E4532" s="109">
        <v>2021</v>
      </c>
      <c r="F4532" s="109" t="s">
        <v>254</v>
      </c>
      <c r="G4532" s="109" t="s">
        <v>42</v>
      </c>
      <c r="H4532" s="109" t="s">
        <v>12</v>
      </c>
      <c r="I4532" s="109" t="s">
        <v>12</v>
      </c>
      <c r="J4532" s="109" t="s">
        <v>725</v>
      </c>
      <c r="K4532" s="110">
        <v>118.883</v>
      </c>
    </row>
    <row r="4533" spans="5:11" x14ac:dyDescent="0.25">
      <c r="E4533" s="107">
        <v>2021</v>
      </c>
      <c r="F4533" s="107" t="s">
        <v>252</v>
      </c>
      <c r="G4533" s="107" t="s">
        <v>41</v>
      </c>
      <c r="H4533" s="107" t="s">
        <v>540</v>
      </c>
      <c r="I4533" s="107" t="s">
        <v>21</v>
      </c>
      <c r="J4533" s="107" t="s">
        <v>1</v>
      </c>
      <c r="K4533" s="108">
        <v>8733.0270000001201</v>
      </c>
    </row>
    <row r="4534" spans="5:11" x14ac:dyDescent="0.25">
      <c r="E4534" s="109">
        <v>2021</v>
      </c>
      <c r="F4534" s="109" t="s">
        <v>249</v>
      </c>
      <c r="G4534" s="109" t="s">
        <v>250</v>
      </c>
      <c r="H4534" s="109" t="s">
        <v>544</v>
      </c>
      <c r="I4534" s="109" t="s">
        <v>17</v>
      </c>
      <c r="J4534" s="109" t="s">
        <v>554</v>
      </c>
      <c r="K4534" s="110">
        <v>1398.492</v>
      </c>
    </row>
    <row r="4535" spans="5:11" x14ac:dyDescent="0.25">
      <c r="E4535" s="107">
        <v>2021</v>
      </c>
      <c r="F4535" s="107" t="s">
        <v>258</v>
      </c>
      <c r="G4535" s="107" t="s">
        <v>44</v>
      </c>
      <c r="H4535" s="107" t="s">
        <v>540</v>
      </c>
      <c r="I4535" s="107" t="s">
        <v>21</v>
      </c>
      <c r="J4535" s="107" t="s">
        <v>1</v>
      </c>
      <c r="K4535" s="108">
        <v>8886.3140000000094</v>
      </c>
    </row>
    <row r="4536" spans="5:11" x14ac:dyDescent="0.25">
      <c r="E4536" s="109">
        <v>2021</v>
      </c>
      <c r="F4536" s="109" t="s">
        <v>299</v>
      </c>
      <c r="G4536" s="109" t="s">
        <v>300</v>
      </c>
      <c r="H4536" s="109" t="s">
        <v>540</v>
      </c>
      <c r="I4536" s="109" t="s">
        <v>60</v>
      </c>
      <c r="J4536" s="109" t="s">
        <v>1</v>
      </c>
      <c r="K4536" s="110">
        <v>10074.01</v>
      </c>
    </row>
    <row r="4537" spans="5:11" x14ac:dyDescent="0.25">
      <c r="E4537" s="107">
        <v>2021</v>
      </c>
      <c r="F4537" s="107" t="s">
        <v>256</v>
      </c>
      <c r="G4537" s="107" t="s">
        <v>43</v>
      </c>
      <c r="H4537" s="107" t="s">
        <v>540</v>
      </c>
      <c r="I4537" s="107" t="s">
        <v>27</v>
      </c>
      <c r="J4537" s="107" t="s">
        <v>1</v>
      </c>
      <c r="K4537" s="108">
        <v>2872.93</v>
      </c>
    </row>
    <row r="4538" spans="5:11" x14ac:dyDescent="0.25">
      <c r="E4538" s="109">
        <v>2021</v>
      </c>
      <c r="F4538" s="109" t="s">
        <v>262</v>
      </c>
      <c r="G4538" s="109" t="s">
        <v>46</v>
      </c>
      <c r="H4538" s="109" t="s">
        <v>540</v>
      </c>
      <c r="I4538" s="109" t="s">
        <v>47</v>
      </c>
      <c r="J4538" s="109" t="s">
        <v>1</v>
      </c>
      <c r="K4538" s="110">
        <v>148.423</v>
      </c>
    </row>
    <row r="4539" spans="5:11" x14ac:dyDescent="0.25">
      <c r="E4539" s="107">
        <v>2021</v>
      </c>
      <c r="F4539" s="107" t="s">
        <v>264</v>
      </c>
      <c r="G4539" s="107" t="s">
        <v>48</v>
      </c>
      <c r="H4539" s="107" t="s">
        <v>542</v>
      </c>
      <c r="I4539" s="107" t="s">
        <v>16</v>
      </c>
      <c r="J4539" s="107" t="s">
        <v>725</v>
      </c>
      <c r="K4539" s="108">
        <v>1033.328</v>
      </c>
    </row>
    <row r="4540" spans="5:11" x14ac:dyDescent="0.25">
      <c r="E4540" s="109">
        <v>2021</v>
      </c>
      <c r="F4540" s="109" t="s">
        <v>268</v>
      </c>
      <c r="G4540" s="109" t="s">
        <v>50</v>
      </c>
      <c r="H4540" s="109" t="s">
        <v>544</v>
      </c>
      <c r="I4540" s="109" t="s">
        <v>9</v>
      </c>
      <c r="J4540" s="109" t="s">
        <v>1</v>
      </c>
      <c r="K4540" s="110">
        <v>328.69400000000002</v>
      </c>
    </row>
    <row r="4541" spans="5:11" x14ac:dyDescent="0.25">
      <c r="E4541" s="107">
        <v>2021</v>
      </c>
      <c r="F4541" s="107" t="s">
        <v>286</v>
      </c>
      <c r="G4541" s="107" t="s">
        <v>56</v>
      </c>
      <c r="H4541" s="107" t="s">
        <v>540</v>
      </c>
      <c r="I4541" s="107" t="s">
        <v>47</v>
      </c>
      <c r="J4541" s="107" t="s">
        <v>1</v>
      </c>
      <c r="K4541" s="108">
        <v>91.606999999999999</v>
      </c>
    </row>
    <row r="4542" spans="5:11" x14ac:dyDescent="0.25">
      <c r="E4542" s="109">
        <v>2021</v>
      </c>
      <c r="F4542" s="109" t="s">
        <v>293</v>
      </c>
      <c r="G4542" s="109" t="s">
        <v>58</v>
      </c>
      <c r="H4542" s="109" t="s">
        <v>544</v>
      </c>
      <c r="I4542" s="109" t="s">
        <v>9</v>
      </c>
      <c r="J4542" s="109" t="s">
        <v>1</v>
      </c>
      <c r="K4542" s="110">
        <v>2.298</v>
      </c>
    </row>
    <row r="4543" spans="5:11" x14ac:dyDescent="0.25">
      <c r="E4543" s="107">
        <v>2021</v>
      </c>
      <c r="F4543" s="107" t="s">
        <v>297</v>
      </c>
      <c r="G4543" s="107" t="s">
        <v>61</v>
      </c>
      <c r="H4543" s="107" t="s">
        <v>542</v>
      </c>
      <c r="I4543" s="107" t="s">
        <v>16</v>
      </c>
      <c r="J4543" s="107" t="s">
        <v>725</v>
      </c>
      <c r="K4543" s="108">
        <v>62.728000000000002</v>
      </c>
    </row>
    <row r="4544" spans="5:11" x14ac:dyDescent="0.25">
      <c r="E4544" s="109">
        <v>2021</v>
      </c>
      <c r="F4544" s="109" t="s">
        <v>302</v>
      </c>
      <c r="G4544" s="109" t="s">
        <v>62</v>
      </c>
      <c r="H4544" s="109" t="s">
        <v>540</v>
      </c>
      <c r="I4544" s="109" t="s">
        <v>60</v>
      </c>
      <c r="J4544" s="109" t="s">
        <v>1</v>
      </c>
      <c r="K4544" s="110">
        <v>731.55700000000104</v>
      </c>
    </row>
    <row r="4545" spans="5:11" x14ac:dyDescent="0.25">
      <c r="E4545" s="107">
        <v>2021</v>
      </c>
      <c r="F4545" s="107" t="s">
        <v>304</v>
      </c>
      <c r="G4545" s="107" t="s">
        <v>63</v>
      </c>
      <c r="H4545" s="107" t="s">
        <v>12</v>
      </c>
      <c r="I4545" s="107" t="s">
        <v>12</v>
      </c>
      <c r="J4545" s="107" t="s">
        <v>1</v>
      </c>
      <c r="K4545" s="108">
        <v>1754.4469999999999</v>
      </c>
    </row>
    <row r="4546" spans="5:11" x14ac:dyDescent="0.25">
      <c r="E4546" s="109">
        <v>2022</v>
      </c>
      <c r="F4546" s="109" t="s">
        <v>280</v>
      </c>
      <c r="G4546" s="109" t="s">
        <v>281</v>
      </c>
      <c r="H4546" s="109" t="s">
        <v>540</v>
      </c>
      <c r="I4546" s="109" t="s">
        <v>33</v>
      </c>
      <c r="J4546" s="109" t="s">
        <v>1</v>
      </c>
      <c r="K4546" s="110">
        <v>825.66500000000099</v>
      </c>
    </row>
    <row r="4547" spans="5:11" x14ac:dyDescent="0.25">
      <c r="E4547" s="107">
        <v>2022</v>
      </c>
      <c r="F4547" s="107" t="s">
        <v>283</v>
      </c>
      <c r="G4547" s="107" t="s">
        <v>284</v>
      </c>
      <c r="H4547" s="107" t="s">
        <v>540</v>
      </c>
      <c r="I4547" s="107" t="s">
        <v>33</v>
      </c>
      <c r="J4547" s="107" t="s">
        <v>1</v>
      </c>
      <c r="K4547" s="108">
        <v>243.011</v>
      </c>
    </row>
    <row r="4548" spans="5:11" x14ac:dyDescent="0.25">
      <c r="E4548" s="109">
        <v>2022</v>
      </c>
      <c r="F4548" s="109" t="s">
        <v>187</v>
      </c>
      <c r="G4548" s="109" t="s">
        <v>8</v>
      </c>
      <c r="H4548" s="109" t="s">
        <v>544</v>
      </c>
      <c r="I4548" s="109" t="s">
        <v>9</v>
      </c>
      <c r="J4548" s="109" t="s">
        <v>1</v>
      </c>
      <c r="K4548" s="110">
        <v>1773.364</v>
      </c>
    </row>
    <row r="4549" spans="5:11" x14ac:dyDescent="0.25">
      <c r="E4549" s="107">
        <v>2022</v>
      </c>
      <c r="F4549" s="107" t="s">
        <v>200</v>
      </c>
      <c r="G4549" s="107" t="s">
        <v>18</v>
      </c>
      <c r="H4549" s="107" t="s">
        <v>542</v>
      </c>
      <c r="I4549" s="107" t="s">
        <v>16</v>
      </c>
      <c r="J4549" s="107" t="s">
        <v>1</v>
      </c>
      <c r="K4549" s="108">
        <v>113.498</v>
      </c>
    </row>
    <row r="4550" spans="5:11" x14ac:dyDescent="0.25">
      <c r="E4550" s="109">
        <v>2022</v>
      </c>
      <c r="F4550" s="109" t="s">
        <v>204</v>
      </c>
      <c r="G4550" s="109" t="s">
        <v>205</v>
      </c>
      <c r="H4550" s="109" t="s">
        <v>544</v>
      </c>
      <c r="I4550" s="109" t="s">
        <v>9</v>
      </c>
      <c r="J4550" s="109" t="s">
        <v>554</v>
      </c>
      <c r="K4550" s="110">
        <v>249.36699999999999</v>
      </c>
    </row>
    <row r="4551" spans="5:11" x14ac:dyDescent="0.25">
      <c r="E4551" s="107">
        <v>2022</v>
      </c>
      <c r="F4551" s="107" t="s">
        <v>202</v>
      </c>
      <c r="G4551" s="107" t="s">
        <v>19</v>
      </c>
      <c r="H4551" s="107" t="s">
        <v>544</v>
      </c>
      <c r="I4551" s="107" t="s">
        <v>17</v>
      </c>
      <c r="J4551" s="107" t="s">
        <v>1</v>
      </c>
      <c r="K4551" s="108">
        <v>7693.3369999999904</v>
      </c>
    </row>
    <row r="4552" spans="5:11" x14ac:dyDescent="0.25">
      <c r="E4552" s="109">
        <v>2022</v>
      </c>
      <c r="F4552" s="109" t="s">
        <v>218</v>
      </c>
      <c r="G4552" s="109" t="s">
        <v>28</v>
      </c>
      <c r="H4552" s="109" t="s">
        <v>544</v>
      </c>
      <c r="I4552" s="109" t="s">
        <v>9</v>
      </c>
      <c r="J4552" s="109" t="s">
        <v>1</v>
      </c>
      <c r="K4552" s="110">
        <v>4231.1660000000002</v>
      </c>
    </row>
    <row r="4553" spans="5:11" x14ac:dyDescent="0.25">
      <c r="E4553" s="107">
        <v>2022</v>
      </c>
      <c r="F4553" s="107" t="s">
        <v>241</v>
      </c>
      <c r="G4553" s="107" t="s">
        <v>37</v>
      </c>
      <c r="H4553" s="107" t="s">
        <v>540</v>
      </c>
      <c r="I4553" s="107" t="s">
        <v>24</v>
      </c>
      <c r="J4553" s="107" t="s">
        <v>1</v>
      </c>
      <c r="K4553" s="108">
        <v>721.97500000000002</v>
      </c>
    </row>
    <row r="4554" spans="5:11" x14ac:dyDescent="0.25">
      <c r="E4554" s="109">
        <v>2022</v>
      </c>
      <c r="F4554" s="109" t="s">
        <v>241</v>
      </c>
      <c r="G4554" s="109" t="s">
        <v>37</v>
      </c>
      <c r="H4554" s="109" t="s">
        <v>540</v>
      </c>
      <c r="I4554" s="109" t="s">
        <v>24</v>
      </c>
      <c r="J4554" s="109" t="s">
        <v>1</v>
      </c>
      <c r="K4554" s="110">
        <v>1965.962</v>
      </c>
    </row>
    <row r="4555" spans="5:11" x14ac:dyDescent="0.25">
      <c r="E4555">
        <v>2022</v>
      </c>
      <c r="F4555" t="s">
        <v>243</v>
      </c>
      <c r="G4555" t="s">
        <v>38</v>
      </c>
      <c r="H4555" t="s">
        <v>12</v>
      </c>
      <c r="I4555" t="s">
        <v>12</v>
      </c>
      <c r="J4555" t="s">
        <v>725</v>
      </c>
      <c r="K4555">
        <v>16.219000000000001</v>
      </c>
    </row>
    <row r="4556" spans="5:11" x14ac:dyDescent="0.25">
      <c r="E4556">
        <v>2022</v>
      </c>
      <c r="F4556" t="s">
        <v>258</v>
      </c>
      <c r="G4556" t="s">
        <v>44</v>
      </c>
      <c r="H4556" t="s">
        <v>540</v>
      </c>
      <c r="I4556" t="s">
        <v>21</v>
      </c>
      <c r="J4556" t="s">
        <v>1</v>
      </c>
      <c r="K4556">
        <v>12466.147999999999</v>
      </c>
    </row>
    <row r="4557" spans="5:11" x14ac:dyDescent="0.25">
      <c r="E4557">
        <v>2022</v>
      </c>
      <c r="F4557" t="s">
        <v>299</v>
      </c>
      <c r="G4557" t="s">
        <v>300</v>
      </c>
      <c r="H4557" t="s">
        <v>540</v>
      </c>
      <c r="I4557" t="s">
        <v>60</v>
      </c>
      <c r="J4557" t="s">
        <v>1</v>
      </c>
      <c r="K4557">
        <v>15381.476000000001</v>
      </c>
    </row>
    <row r="4558" spans="5:11" x14ac:dyDescent="0.25">
      <c r="E4558">
        <v>2022</v>
      </c>
      <c r="F4558" t="s">
        <v>262</v>
      </c>
      <c r="G4558" t="s">
        <v>46</v>
      </c>
      <c r="H4558" t="s">
        <v>540</v>
      </c>
      <c r="I4558" t="s">
        <v>47</v>
      </c>
      <c r="J4558" t="s">
        <v>554</v>
      </c>
      <c r="K4558">
        <v>1001.484</v>
      </c>
    </row>
    <row r="4559" spans="5:11" x14ac:dyDescent="0.25">
      <c r="E4559">
        <v>2022</v>
      </c>
      <c r="F4559" t="s">
        <v>272</v>
      </c>
      <c r="G4559" t="s">
        <v>52</v>
      </c>
      <c r="H4559" t="s">
        <v>540</v>
      </c>
      <c r="I4559" t="s">
        <v>30</v>
      </c>
      <c r="J4559" t="s">
        <v>725</v>
      </c>
      <c r="K4559">
        <v>253.76300000000001</v>
      </c>
    </row>
    <row r="4560" spans="5:11" x14ac:dyDescent="0.25">
      <c r="E4560">
        <v>2022</v>
      </c>
      <c r="F4560" t="s">
        <v>286</v>
      </c>
      <c r="G4560" t="s">
        <v>56</v>
      </c>
      <c r="H4560" t="s">
        <v>540</v>
      </c>
      <c r="I4560" t="s">
        <v>47</v>
      </c>
      <c r="J4560" t="s">
        <v>1</v>
      </c>
      <c r="K4560">
        <v>1386.905</v>
      </c>
    </row>
    <row r="4561" spans="5:11" x14ac:dyDescent="0.25">
      <c r="E4561">
        <v>2016</v>
      </c>
      <c r="F4561" t="s">
        <v>276</v>
      </c>
      <c r="G4561" t="s">
        <v>54</v>
      </c>
      <c r="H4561" t="s">
        <v>540</v>
      </c>
      <c r="I4561" t="s">
        <v>47</v>
      </c>
      <c r="J4561" t="s">
        <v>1</v>
      </c>
      <c r="K4561">
        <v>1255.7049999999999</v>
      </c>
    </row>
    <row r="4562" spans="5:11" x14ac:dyDescent="0.25">
      <c r="E4562">
        <v>2016</v>
      </c>
      <c r="F4562" t="s">
        <v>276</v>
      </c>
      <c r="G4562" t="s">
        <v>54</v>
      </c>
      <c r="H4562" t="s">
        <v>540</v>
      </c>
      <c r="I4562" t="s">
        <v>47</v>
      </c>
      <c r="J4562" t="s">
        <v>1</v>
      </c>
      <c r="K4562">
        <v>2634.5729999999999</v>
      </c>
    </row>
    <row r="4563" spans="5:11" x14ac:dyDescent="0.25">
      <c r="E4563">
        <v>2016</v>
      </c>
      <c r="F4563" t="s">
        <v>274</v>
      </c>
      <c r="G4563" t="s">
        <v>53</v>
      </c>
      <c r="H4563" t="s">
        <v>542</v>
      </c>
      <c r="I4563" t="s">
        <v>16</v>
      </c>
      <c r="J4563" t="s">
        <v>554</v>
      </c>
      <c r="K4563">
        <v>7460.9409999999998</v>
      </c>
    </row>
    <row r="4564" spans="5:11" x14ac:dyDescent="0.25">
      <c r="E4564">
        <v>2016</v>
      </c>
      <c r="F4564" t="s">
        <v>278</v>
      </c>
      <c r="G4564" t="s">
        <v>55</v>
      </c>
      <c r="H4564" t="s">
        <v>540</v>
      </c>
      <c r="I4564" t="s">
        <v>21</v>
      </c>
      <c r="J4564" t="s">
        <v>1</v>
      </c>
      <c r="K4564">
        <v>0.67100000000000004</v>
      </c>
    </row>
    <row r="4565" spans="5:11" x14ac:dyDescent="0.25">
      <c r="E4565">
        <v>2016</v>
      </c>
      <c r="F4565" t="s">
        <v>286</v>
      </c>
      <c r="G4565" t="s">
        <v>56</v>
      </c>
      <c r="H4565" t="s">
        <v>540</v>
      </c>
      <c r="I4565" t="s">
        <v>47</v>
      </c>
      <c r="J4565" t="s">
        <v>1</v>
      </c>
      <c r="K4565">
        <v>1874.6320000000001</v>
      </c>
    </row>
    <row r="4566" spans="5:11" x14ac:dyDescent="0.25">
      <c r="E4566">
        <v>2016</v>
      </c>
      <c r="F4566" t="s">
        <v>286</v>
      </c>
      <c r="G4566" t="s">
        <v>56</v>
      </c>
      <c r="H4566" t="s">
        <v>540</v>
      </c>
      <c r="I4566" t="s">
        <v>47</v>
      </c>
      <c r="J4566" t="s">
        <v>554</v>
      </c>
      <c r="K4566">
        <v>1874.6320000000001</v>
      </c>
    </row>
    <row r="4567" spans="5:11" x14ac:dyDescent="0.25">
      <c r="E4567">
        <v>2016</v>
      </c>
      <c r="F4567" t="s">
        <v>288</v>
      </c>
      <c r="G4567" t="s">
        <v>57</v>
      </c>
      <c r="H4567" t="s">
        <v>540</v>
      </c>
      <c r="I4567" t="s">
        <v>47</v>
      </c>
      <c r="J4567" t="s">
        <v>1</v>
      </c>
      <c r="K4567">
        <v>14420.5620000004</v>
      </c>
    </row>
    <row r="4568" spans="5:11" x14ac:dyDescent="0.25">
      <c r="E4568">
        <v>2016</v>
      </c>
      <c r="F4568" t="s">
        <v>293</v>
      </c>
      <c r="G4568" t="s">
        <v>58</v>
      </c>
      <c r="H4568" t="s">
        <v>544</v>
      </c>
      <c r="I4568" t="s">
        <v>9</v>
      </c>
      <c r="J4568" t="s">
        <v>725</v>
      </c>
      <c r="K4568">
        <v>6183.1350000000002</v>
      </c>
    </row>
    <row r="4569" spans="5:11" x14ac:dyDescent="0.25">
      <c r="E4569">
        <v>2016</v>
      </c>
      <c r="F4569" t="s">
        <v>295</v>
      </c>
      <c r="G4569" t="s">
        <v>59</v>
      </c>
      <c r="H4569" t="s">
        <v>540</v>
      </c>
      <c r="I4569" t="s">
        <v>60</v>
      </c>
      <c r="J4569" t="s">
        <v>725</v>
      </c>
      <c r="K4569">
        <v>154.137</v>
      </c>
    </row>
    <row r="4570" spans="5:11" x14ac:dyDescent="0.25">
      <c r="E4570">
        <v>2016</v>
      </c>
      <c r="F4570" t="s">
        <v>297</v>
      </c>
      <c r="G4570" t="s">
        <v>61</v>
      </c>
      <c r="H4570" t="s">
        <v>542</v>
      </c>
      <c r="I4570" t="s">
        <v>16</v>
      </c>
      <c r="J4570" t="s">
        <v>554</v>
      </c>
      <c r="K4570">
        <v>388.096</v>
      </c>
    </row>
    <row r="4571" spans="5:11" x14ac:dyDescent="0.25">
      <c r="E4571">
        <v>2016</v>
      </c>
      <c r="F4571" t="s">
        <v>302</v>
      </c>
      <c r="G4571" t="s">
        <v>62</v>
      </c>
      <c r="H4571" t="s">
        <v>540</v>
      </c>
      <c r="I4571" t="s">
        <v>60</v>
      </c>
      <c r="J4571" t="s">
        <v>1</v>
      </c>
      <c r="K4571">
        <v>1329.8869999999999</v>
      </c>
    </row>
    <row r="4572" spans="5:11" x14ac:dyDescent="0.25">
      <c r="E4572">
        <v>2017</v>
      </c>
      <c r="F4572" t="s">
        <v>187</v>
      </c>
      <c r="G4572" t="s">
        <v>8</v>
      </c>
      <c r="H4572" t="s">
        <v>544</v>
      </c>
      <c r="I4572" t="s">
        <v>9</v>
      </c>
      <c r="J4572" t="s">
        <v>1</v>
      </c>
      <c r="K4572">
        <v>1947.683</v>
      </c>
    </row>
    <row r="4573" spans="5:11" x14ac:dyDescent="0.25">
      <c r="E4573">
        <v>2017</v>
      </c>
      <c r="F4573" t="s">
        <v>190</v>
      </c>
      <c r="G4573" t="s">
        <v>11</v>
      </c>
      <c r="H4573" t="s">
        <v>12</v>
      </c>
      <c r="I4573" t="s">
        <v>12</v>
      </c>
      <c r="J4573" t="s">
        <v>725</v>
      </c>
      <c r="K4573">
        <v>7052.5789999999997</v>
      </c>
    </row>
    <row r="4574" spans="5:11" x14ac:dyDescent="0.25">
      <c r="E4574">
        <v>2017</v>
      </c>
      <c r="F4574" t="s">
        <v>200</v>
      </c>
      <c r="G4574" t="s">
        <v>18</v>
      </c>
      <c r="H4574" t="s">
        <v>542</v>
      </c>
      <c r="I4574" t="s">
        <v>16</v>
      </c>
      <c r="J4574" t="s">
        <v>1</v>
      </c>
      <c r="K4574">
        <v>92.221999999999994</v>
      </c>
    </row>
    <row r="4575" spans="5:11" x14ac:dyDescent="0.25">
      <c r="E4575">
        <v>2017</v>
      </c>
      <c r="F4575" t="s">
        <v>197</v>
      </c>
      <c r="G4575" t="s">
        <v>198</v>
      </c>
      <c r="H4575" t="s">
        <v>544</v>
      </c>
      <c r="I4575" t="s">
        <v>17</v>
      </c>
      <c r="J4575" t="s">
        <v>1</v>
      </c>
      <c r="K4575">
        <v>1399.104</v>
      </c>
    </row>
    <row r="4576" spans="5:11" x14ac:dyDescent="0.25">
      <c r="E4576">
        <v>2017</v>
      </c>
      <c r="F4576" t="s">
        <v>209</v>
      </c>
      <c r="G4576" t="s">
        <v>22</v>
      </c>
      <c r="H4576" t="s">
        <v>544</v>
      </c>
      <c r="I4576" t="s">
        <v>9</v>
      </c>
      <c r="J4576" t="s">
        <v>1</v>
      </c>
      <c r="K4576">
        <v>66.638000000000005</v>
      </c>
    </row>
    <row r="4577" spans="5:11" x14ac:dyDescent="0.25">
      <c r="E4577">
        <v>2017</v>
      </c>
      <c r="F4577" t="s">
        <v>213</v>
      </c>
      <c r="G4577" t="s">
        <v>25</v>
      </c>
      <c r="H4577" t="s">
        <v>542</v>
      </c>
      <c r="I4577" t="s">
        <v>26</v>
      </c>
      <c r="J4577" t="s">
        <v>1</v>
      </c>
      <c r="K4577">
        <v>222.733</v>
      </c>
    </row>
    <row r="4578" spans="5:11" x14ac:dyDescent="0.25">
      <c r="E4578">
        <v>2017</v>
      </c>
      <c r="F4578" t="s">
        <v>218</v>
      </c>
      <c r="G4578" t="s">
        <v>28</v>
      </c>
      <c r="H4578" t="s">
        <v>544</v>
      </c>
      <c r="I4578" t="s">
        <v>9</v>
      </c>
      <c r="J4578" t="s">
        <v>1</v>
      </c>
      <c r="K4578">
        <v>23257.688999999998</v>
      </c>
    </row>
    <row r="4579" spans="5:11" x14ac:dyDescent="0.25">
      <c r="E4579">
        <v>2017</v>
      </c>
      <c r="F4579" t="s">
        <v>218</v>
      </c>
      <c r="G4579" t="s">
        <v>28</v>
      </c>
      <c r="H4579" t="s">
        <v>544</v>
      </c>
      <c r="I4579" t="s">
        <v>9</v>
      </c>
      <c r="J4579" t="s">
        <v>554</v>
      </c>
      <c r="K4579">
        <v>4285.9740000000102</v>
      </c>
    </row>
    <row r="4580" spans="5:11" x14ac:dyDescent="0.25">
      <c r="E4580">
        <v>2017</v>
      </c>
      <c r="F4580" t="s">
        <v>220</v>
      </c>
      <c r="G4580" t="s">
        <v>29</v>
      </c>
      <c r="H4580" t="s">
        <v>540</v>
      </c>
      <c r="I4580" t="s">
        <v>30</v>
      </c>
      <c r="J4580" t="s">
        <v>1</v>
      </c>
      <c r="K4580">
        <v>7.28</v>
      </c>
    </row>
    <row r="4581" spans="5:11" x14ac:dyDescent="0.25">
      <c r="E4581">
        <v>2017</v>
      </c>
      <c r="F4581" t="s">
        <v>211</v>
      </c>
      <c r="G4581" t="s">
        <v>23</v>
      </c>
      <c r="H4581" t="s">
        <v>540</v>
      </c>
      <c r="I4581" t="s">
        <v>24</v>
      </c>
      <c r="J4581" t="s">
        <v>554</v>
      </c>
      <c r="K4581">
        <v>17954.426999999901</v>
      </c>
    </row>
    <row r="4582" spans="5:11" x14ac:dyDescent="0.25">
      <c r="E4582">
        <v>2017</v>
      </c>
      <c r="F4582" t="s">
        <v>224</v>
      </c>
      <c r="G4582" t="s">
        <v>32</v>
      </c>
      <c r="H4582" t="s">
        <v>540</v>
      </c>
      <c r="I4582" t="s">
        <v>33</v>
      </c>
      <c r="J4582" t="s">
        <v>1</v>
      </c>
      <c r="K4582">
        <v>135.78200000000001</v>
      </c>
    </row>
    <row r="4583" spans="5:11" x14ac:dyDescent="0.25">
      <c r="E4583">
        <v>2017</v>
      </c>
      <c r="F4583" t="s">
        <v>222</v>
      </c>
      <c r="G4583" t="s">
        <v>31</v>
      </c>
      <c r="H4583" t="s">
        <v>544</v>
      </c>
      <c r="I4583" t="s">
        <v>17</v>
      </c>
      <c r="J4583" t="s">
        <v>1</v>
      </c>
      <c r="K4583">
        <v>6138.0730000000003</v>
      </c>
    </row>
    <row r="4584" spans="5:11" x14ac:dyDescent="0.25">
      <c r="E4584">
        <v>2017</v>
      </c>
      <c r="F4584" t="s">
        <v>236</v>
      </c>
      <c r="G4584" t="s">
        <v>36</v>
      </c>
      <c r="H4584" t="s">
        <v>542</v>
      </c>
      <c r="I4584" t="s">
        <v>26</v>
      </c>
      <c r="J4584" t="s">
        <v>554</v>
      </c>
      <c r="K4584">
        <v>2587.6750000000002</v>
      </c>
    </row>
    <row r="4585" spans="5:11" x14ac:dyDescent="0.25">
      <c r="E4585">
        <v>2017</v>
      </c>
      <c r="F4585" t="s">
        <v>231</v>
      </c>
      <c r="G4585" t="s">
        <v>232</v>
      </c>
      <c r="H4585" t="s">
        <v>540</v>
      </c>
      <c r="I4585" t="s">
        <v>24</v>
      </c>
      <c r="J4585" t="s">
        <v>554</v>
      </c>
      <c r="K4585">
        <v>3056.2330000000002</v>
      </c>
    </row>
    <row r="4586" spans="5:11" x14ac:dyDescent="0.25">
      <c r="E4586">
        <v>2017</v>
      </c>
      <c r="F4586" t="s">
        <v>238</v>
      </c>
      <c r="G4586" t="s">
        <v>239</v>
      </c>
      <c r="H4586" t="s">
        <v>540</v>
      </c>
      <c r="I4586" t="s">
        <v>33</v>
      </c>
      <c r="J4586" t="s">
        <v>1</v>
      </c>
      <c r="K4586">
        <v>7113.5450000000001</v>
      </c>
    </row>
    <row r="4587" spans="5:11" x14ac:dyDescent="0.25">
      <c r="E4587">
        <v>2017</v>
      </c>
      <c r="F4587" t="s">
        <v>241</v>
      </c>
      <c r="G4587" t="s">
        <v>37</v>
      </c>
      <c r="H4587" t="s">
        <v>540</v>
      </c>
      <c r="I4587" t="s">
        <v>24</v>
      </c>
      <c r="J4587" t="s">
        <v>1</v>
      </c>
      <c r="K4587">
        <v>708.22</v>
      </c>
    </row>
    <row r="4588" spans="5:11" x14ac:dyDescent="0.25">
      <c r="E4588">
        <v>2017</v>
      </c>
      <c r="F4588" t="s">
        <v>241</v>
      </c>
      <c r="G4588" t="s">
        <v>37</v>
      </c>
      <c r="H4588" t="s">
        <v>540</v>
      </c>
      <c r="I4588" t="s">
        <v>24</v>
      </c>
      <c r="J4588" t="s">
        <v>1</v>
      </c>
      <c r="K4588">
        <v>1468.5550000000001</v>
      </c>
    </row>
    <row r="4589" spans="5:11" x14ac:dyDescent="0.25">
      <c r="E4589">
        <v>2017</v>
      </c>
      <c r="F4589" t="s">
        <v>245</v>
      </c>
      <c r="G4589" t="s">
        <v>39</v>
      </c>
      <c r="H4589" t="s">
        <v>12</v>
      </c>
      <c r="I4589" t="s">
        <v>12</v>
      </c>
      <c r="J4589" t="s">
        <v>725</v>
      </c>
      <c r="K4589">
        <v>1410.029</v>
      </c>
    </row>
    <row r="4590" spans="5:11" x14ac:dyDescent="0.25">
      <c r="E4590">
        <v>2017</v>
      </c>
      <c r="F4590" t="s">
        <v>249</v>
      </c>
      <c r="G4590" t="s">
        <v>250</v>
      </c>
      <c r="H4590" t="s">
        <v>544</v>
      </c>
      <c r="I4590" t="s">
        <v>17</v>
      </c>
      <c r="J4590" t="s">
        <v>725</v>
      </c>
      <c r="K4590">
        <v>1233.1210000000001</v>
      </c>
    </row>
    <row r="4591" spans="5:11" x14ac:dyDescent="0.25">
      <c r="E4591">
        <v>2017</v>
      </c>
      <c r="F4591" t="s">
        <v>258</v>
      </c>
      <c r="G4591" t="s">
        <v>44</v>
      </c>
      <c r="H4591" t="s">
        <v>540</v>
      </c>
      <c r="I4591" t="s">
        <v>21</v>
      </c>
      <c r="J4591" t="s">
        <v>725</v>
      </c>
      <c r="K4591">
        <v>839.25199999999995</v>
      </c>
    </row>
    <row r="4592" spans="5:11" x14ac:dyDescent="0.25">
      <c r="E4592">
        <v>2017</v>
      </c>
      <c r="F4592" t="s">
        <v>187</v>
      </c>
      <c r="G4592" t="s">
        <v>8</v>
      </c>
      <c r="H4592" t="s">
        <v>544</v>
      </c>
      <c r="I4592" t="s">
        <v>9</v>
      </c>
      <c r="J4592" t="s">
        <v>725</v>
      </c>
      <c r="K4592">
        <v>2110.7379999999998</v>
      </c>
    </row>
    <row r="4593" spans="5:11" x14ac:dyDescent="0.25">
      <c r="E4593">
        <v>2017</v>
      </c>
      <c r="F4593" t="s">
        <v>190</v>
      </c>
      <c r="G4593" t="s">
        <v>11</v>
      </c>
      <c r="H4593" t="s">
        <v>12</v>
      </c>
      <c r="I4593" t="s">
        <v>12</v>
      </c>
      <c r="J4593" t="s">
        <v>1</v>
      </c>
      <c r="K4593">
        <v>11173.35</v>
      </c>
    </row>
    <row r="4594" spans="5:11" x14ac:dyDescent="0.25">
      <c r="E4594">
        <v>2017</v>
      </c>
      <c r="F4594" t="s">
        <v>197</v>
      </c>
      <c r="G4594" t="s">
        <v>198</v>
      </c>
      <c r="H4594" t="s">
        <v>544</v>
      </c>
      <c r="I4594" t="s">
        <v>17</v>
      </c>
      <c r="J4594" t="s">
        <v>1</v>
      </c>
      <c r="K4594">
        <v>1448.364</v>
      </c>
    </row>
    <row r="4595" spans="5:11" x14ac:dyDescent="0.25">
      <c r="E4595">
        <v>2017</v>
      </c>
      <c r="F4595" t="s">
        <v>197</v>
      </c>
      <c r="G4595" t="s">
        <v>198</v>
      </c>
      <c r="H4595" t="s">
        <v>544</v>
      </c>
      <c r="I4595" t="s">
        <v>17</v>
      </c>
      <c r="J4595" t="s">
        <v>725</v>
      </c>
      <c r="K4595">
        <v>1448.364</v>
      </c>
    </row>
    <row r="4596" spans="5:11" x14ac:dyDescent="0.25">
      <c r="E4596">
        <v>2017</v>
      </c>
      <c r="F4596" t="s">
        <v>209</v>
      </c>
      <c r="G4596" t="s">
        <v>22</v>
      </c>
      <c r="H4596" t="s">
        <v>544</v>
      </c>
      <c r="I4596" t="s">
        <v>9</v>
      </c>
      <c r="J4596" t="s">
        <v>1</v>
      </c>
      <c r="K4596">
        <v>499.72300000000001</v>
      </c>
    </row>
    <row r="4597" spans="5:11" x14ac:dyDescent="0.25">
      <c r="E4597">
        <v>2017</v>
      </c>
      <c r="F4597" t="s">
        <v>209</v>
      </c>
      <c r="G4597" t="s">
        <v>22</v>
      </c>
      <c r="H4597" t="s">
        <v>544</v>
      </c>
      <c r="I4597" t="s">
        <v>9</v>
      </c>
      <c r="J4597" t="s">
        <v>725</v>
      </c>
      <c r="K4597">
        <v>66.638000000000005</v>
      </c>
    </row>
    <row r="4598" spans="5:11" x14ac:dyDescent="0.25">
      <c r="E4598">
        <v>2017</v>
      </c>
      <c r="F4598" t="s">
        <v>211</v>
      </c>
      <c r="G4598" t="s">
        <v>23</v>
      </c>
      <c r="H4598" t="s">
        <v>540</v>
      </c>
      <c r="I4598" t="s">
        <v>24</v>
      </c>
      <c r="J4598" t="s">
        <v>1</v>
      </c>
      <c r="K4598">
        <v>11073.363000000099</v>
      </c>
    </row>
    <row r="4599" spans="5:11" x14ac:dyDescent="0.25">
      <c r="E4599">
        <v>2017</v>
      </c>
      <c r="F4599" t="s">
        <v>238</v>
      </c>
      <c r="G4599" t="s">
        <v>239</v>
      </c>
      <c r="H4599" t="s">
        <v>540</v>
      </c>
      <c r="I4599" t="s">
        <v>33</v>
      </c>
      <c r="J4599" t="s">
        <v>1</v>
      </c>
      <c r="K4599">
        <v>2709.9670000000001</v>
      </c>
    </row>
    <row r="4600" spans="5:11" x14ac:dyDescent="0.25">
      <c r="E4600">
        <v>2017</v>
      </c>
      <c r="F4600" t="s">
        <v>234</v>
      </c>
      <c r="G4600" t="s">
        <v>35</v>
      </c>
      <c r="H4600" t="s">
        <v>540</v>
      </c>
      <c r="I4600" t="s">
        <v>27</v>
      </c>
      <c r="J4600" t="s">
        <v>554</v>
      </c>
      <c r="K4600">
        <v>2302.7919999999999</v>
      </c>
    </row>
    <row r="4601" spans="5:11" x14ac:dyDescent="0.25">
      <c r="E4601">
        <v>2017</v>
      </c>
      <c r="F4601" t="s">
        <v>245</v>
      </c>
      <c r="G4601" t="s">
        <v>39</v>
      </c>
      <c r="H4601" t="s">
        <v>12</v>
      </c>
      <c r="I4601" t="s">
        <v>12</v>
      </c>
      <c r="J4601" t="s">
        <v>554</v>
      </c>
      <c r="K4601">
        <v>1462.039</v>
      </c>
    </row>
    <row r="4602" spans="5:11" x14ac:dyDescent="0.25">
      <c r="E4602">
        <v>2017</v>
      </c>
      <c r="F4602" t="s">
        <v>252</v>
      </c>
      <c r="G4602" t="s">
        <v>41</v>
      </c>
      <c r="H4602" t="s">
        <v>540</v>
      </c>
      <c r="I4602" t="s">
        <v>21</v>
      </c>
      <c r="J4602" t="s">
        <v>1</v>
      </c>
      <c r="K4602">
        <v>7612.3890000001402</v>
      </c>
    </row>
    <row r="4603" spans="5:11" x14ac:dyDescent="0.25">
      <c r="E4603">
        <v>2017</v>
      </c>
      <c r="F4603" t="s">
        <v>258</v>
      </c>
      <c r="G4603" t="s">
        <v>44</v>
      </c>
      <c r="H4603" t="s">
        <v>540</v>
      </c>
      <c r="I4603" t="s">
        <v>21</v>
      </c>
      <c r="J4603" t="s">
        <v>1</v>
      </c>
      <c r="K4603">
        <v>7854.49100000001</v>
      </c>
    </row>
    <row r="4604" spans="5:11" x14ac:dyDescent="0.25">
      <c r="E4604">
        <v>2017</v>
      </c>
      <c r="F4604" t="s">
        <v>299</v>
      </c>
      <c r="G4604" t="s">
        <v>300</v>
      </c>
      <c r="H4604" t="s">
        <v>540</v>
      </c>
      <c r="I4604" t="s">
        <v>60</v>
      </c>
      <c r="J4604" t="s">
        <v>554</v>
      </c>
      <c r="K4604">
        <v>11042.893</v>
      </c>
    </row>
    <row r="4605" spans="5:11" x14ac:dyDescent="0.25">
      <c r="E4605">
        <v>2017</v>
      </c>
      <c r="F4605" t="s">
        <v>264</v>
      </c>
      <c r="G4605" t="s">
        <v>48</v>
      </c>
      <c r="H4605" t="s">
        <v>542</v>
      </c>
      <c r="I4605" t="s">
        <v>16</v>
      </c>
      <c r="J4605" t="s">
        <v>1</v>
      </c>
      <c r="K4605">
        <v>1438.386</v>
      </c>
    </row>
    <row r="4606" spans="5:11" x14ac:dyDescent="0.25">
      <c r="E4606">
        <v>2017</v>
      </c>
      <c r="F4606" t="s">
        <v>272</v>
      </c>
      <c r="G4606" t="s">
        <v>52</v>
      </c>
      <c r="H4606" t="s">
        <v>540</v>
      </c>
      <c r="I4606" t="s">
        <v>30</v>
      </c>
      <c r="J4606" t="s">
        <v>554</v>
      </c>
      <c r="K4606">
        <v>508.41800000000001</v>
      </c>
    </row>
    <row r="4607" spans="5:11" x14ac:dyDescent="0.25">
      <c r="E4607">
        <v>2017</v>
      </c>
      <c r="F4607" t="s">
        <v>278</v>
      </c>
      <c r="G4607" t="s">
        <v>55</v>
      </c>
      <c r="H4607" t="s">
        <v>540</v>
      </c>
      <c r="I4607" t="s">
        <v>21</v>
      </c>
      <c r="J4607" t="s">
        <v>725</v>
      </c>
      <c r="K4607">
        <v>0.65100000000000002</v>
      </c>
    </row>
    <row r="4608" spans="5:11" x14ac:dyDescent="0.25">
      <c r="E4608">
        <v>2017</v>
      </c>
      <c r="F4608" t="s">
        <v>295</v>
      </c>
      <c r="G4608" t="s">
        <v>59</v>
      </c>
      <c r="H4608" t="s">
        <v>540</v>
      </c>
      <c r="I4608" t="s">
        <v>60</v>
      </c>
      <c r="J4608" t="s">
        <v>554</v>
      </c>
      <c r="K4608">
        <v>616.92999999999995</v>
      </c>
    </row>
    <row r="4609" spans="5:11" x14ac:dyDescent="0.25">
      <c r="E4609">
        <v>2018</v>
      </c>
      <c r="F4609" t="s">
        <v>187</v>
      </c>
      <c r="G4609" t="s">
        <v>8</v>
      </c>
      <c r="H4609" t="s">
        <v>544</v>
      </c>
      <c r="I4609" t="s">
        <v>9</v>
      </c>
      <c r="J4609" t="s">
        <v>725</v>
      </c>
      <c r="K4609">
        <v>2116.2530000000002</v>
      </c>
    </row>
    <row r="4610" spans="5:11" x14ac:dyDescent="0.25">
      <c r="E4610">
        <v>2018</v>
      </c>
      <c r="F4610" t="s">
        <v>190</v>
      </c>
      <c r="G4610" t="s">
        <v>11</v>
      </c>
      <c r="H4610" t="s">
        <v>12</v>
      </c>
      <c r="I4610" t="s">
        <v>12</v>
      </c>
      <c r="J4610" t="s">
        <v>1</v>
      </c>
      <c r="K4610">
        <v>11565.052</v>
      </c>
    </row>
    <row r="4611" spans="5:11" x14ac:dyDescent="0.25">
      <c r="E4611">
        <v>2018</v>
      </c>
      <c r="F4611" t="s">
        <v>192</v>
      </c>
      <c r="G4611" t="s">
        <v>14</v>
      </c>
      <c r="H4611" t="s">
        <v>540</v>
      </c>
      <c r="I4611" t="s">
        <v>925</v>
      </c>
      <c r="J4611" t="s">
        <v>1</v>
      </c>
      <c r="K4611">
        <v>83.716999999999999</v>
      </c>
    </row>
    <row r="4612" spans="5:11" x14ac:dyDescent="0.25">
      <c r="E4612">
        <v>2018</v>
      </c>
      <c r="F4612" t="s">
        <v>192</v>
      </c>
      <c r="G4612" t="s">
        <v>14</v>
      </c>
      <c r="H4612" t="s">
        <v>540</v>
      </c>
      <c r="I4612" t="s">
        <v>925</v>
      </c>
      <c r="J4612" t="s">
        <v>725</v>
      </c>
      <c r="K4612">
        <v>83.716999999999999</v>
      </c>
    </row>
    <row r="4613" spans="5:11" x14ac:dyDescent="0.25">
      <c r="E4613">
        <v>2018</v>
      </c>
      <c r="F4613" t="s">
        <v>204</v>
      </c>
      <c r="G4613" t="s">
        <v>205</v>
      </c>
      <c r="H4613" t="s">
        <v>544</v>
      </c>
      <c r="I4613" t="s">
        <v>9</v>
      </c>
      <c r="J4613" t="s">
        <v>1</v>
      </c>
      <c r="K4613">
        <v>188.82499999999999</v>
      </c>
    </row>
    <row r="4614" spans="5:11" x14ac:dyDescent="0.25">
      <c r="E4614">
        <v>2018</v>
      </c>
      <c r="F4614" t="s">
        <v>202</v>
      </c>
      <c r="G4614" t="s">
        <v>19</v>
      </c>
      <c r="H4614" t="s">
        <v>544</v>
      </c>
      <c r="I4614" t="s">
        <v>17</v>
      </c>
      <c r="J4614" t="s">
        <v>1</v>
      </c>
      <c r="K4614">
        <v>2261.5700000000002</v>
      </c>
    </row>
    <row r="4615" spans="5:11" x14ac:dyDescent="0.25">
      <c r="E4615">
        <v>2018</v>
      </c>
      <c r="F4615" t="s">
        <v>202</v>
      </c>
      <c r="G4615" t="s">
        <v>19</v>
      </c>
      <c r="H4615" t="s">
        <v>544</v>
      </c>
      <c r="I4615" t="s">
        <v>17</v>
      </c>
      <c r="J4615" t="s">
        <v>1</v>
      </c>
      <c r="K4615">
        <v>6824.99099999999</v>
      </c>
    </row>
    <row r="4616" spans="5:11" x14ac:dyDescent="0.25">
      <c r="E4616">
        <v>2018</v>
      </c>
      <c r="F4616" t="s">
        <v>213</v>
      </c>
      <c r="G4616" t="s">
        <v>25</v>
      </c>
      <c r="H4616" t="s">
        <v>542</v>
      </c>
      <c r="I4616" t="s">
        <v>26</v>
      </c>
      <c r="J4616" t="s">
        <v>554</v>
      </c>
      <c r="K4616">
        <v>250.71100000000001</v>
      </c>
    </row>
    <row r="4617" spans="5:11" x14ac:dyDescent="0.25">
      <c r="E4617">
        <v>2018</v>
      </c>
      <c r="F4617" t="s">
        <v>224</v>
      </c>
      <c r="G4617" t="s">
        <v>32</v>
      </c>
      <c r="H4617" t="s">
        <v>540</v>
      </c>
      <c r="I4617" t="s">
        <v>33</v>
      </c>
      <c r="J4617" t="s">
        <v>554</v>
      </c>
      <c r="K4617">
        <v>1382.864</v>
      </c>
    </row>
    <row r="4618" spans="5:11" x14ac:dyDescent="0.25">
      <c r="E4618">
        <v>2018</v>
      </c>
      <c r="F4618" t="s">
        <v>234</v>
      </c>
      <c r="G4618" t="s">
        <v>35</v>
      </c>
      <c r="H4618" t="s">
        <v>540</v>
      </c>
      <c r="I4618" t="s">
        <v>27</v>
      </c>
      <c r="J4618" t="s">
        <v>1</v>
      </c>
      <c r="K4618">
        <v>2371.4659999999999</v>
      </c>
    </row>
    <row r="4619" spans="5:11" x14ac:dyDescent="0.25">
      <c r="E4619">
        <v>2018</v>
      </c>
      <c r="F4619" t="s">
        <v>266</v>
      </c>
      <c r="G4619" t="s">
        <v>49</v>
      </c>
      <c r="H4619" t="s">
        <v>544</v>
      </c>
      <c r="I4619" t="s">
        <v>9</v>
      </c>
      <c r="J4619" t="s">
        <v>554</v>
      </c>
      <c r="K4619">
        <v>209.76499999999999</v>
      </c>
    </row>
    <row r="4620" spans="5:11" x14ac:dyDescent="0.25">
      <c r="E4620">
        <v>2018</v>
      </c>
      <c r="F4620" t="s">
        <v>254</v>
      </c>
      <c r="G4620" t="s">
        <v>42</v>
      </c>
      <c r="H4620" t="s">
        <v>12</v>
      </c>
      <c r="I4620" t="s">
        <v>12</v>
      </c>
      <c r="J4620" t="s">
        <v>1</v>
      </c>
      <c r="K4620">
        <v>1751.2719999999999</v>
      </c>
    </row>
    <row r="4621" spans="5:11" x14ac:dyDescent="0.25">
      <c r="E4621">
        <v>2018</v>
      </c>
      <c r="F4621" t="s">
        <v>252</v>
      </c>
      <c r="G4621" t="s">
        <v>41</v>
      </c>
      <c r="H4621" t="s">
        <v>540</v>
      </c>
      <c r="I4621" t="s">
        <v>21</v>
      </c>
      <c r="J4621" t="s">
        <v>1</v>
      </c>
      <c r="K4621">
        <v>44770.636000000202</v>
      </c>
    </row>
    <row r="4622" spans="5:11" x14ac:dyDescent="0.25">
      <c r="E4622">
        <v>2022</v>
      </c>
      <c r="F4622" t="s">
        <v>286</v>
      </c>
      <c r="G4622" t="s">
        <v>56</v>
      </c>
      <c r="H4622" t="s">
        <v>540</v>
      </c>
      <c r="I4622" t="s">
        <v>47</v>
      </c>
      <c r="J4622" t="s">
        <v>725</v>
      </c>
      <c r="K4622">
        <v>180.24700000000001</v>
      </c>
    </row>
    <row r="4623" spans="5:11" x14ac:dyDescent="0.25">
      <c r="E4623">
        <v>2022</v>
      </c>
      <c r="F4623" t="s">
        <v>293</v>
      </c>
      <c r="G4623" t="s">
        <v>58</v>
      </c>
      <c r="H4623" t="s">
        <v>544</v>
      </c>
      <c r="I4623" t="s">
        <v>9</v>
      </c>
      <c r="J4623" t="s">
        <v>554</v>
      </c>
      <c r="K4623">
        <v>23.414999999999999</v>
      </c>
    </row>
    <row r="4624" spans="5:11" x14ac:dyDescent="0.25">
      <c r="E4624">
        <v>2022</v>
      </c>
      <c r="F4624" t="s">
        <v>295</v>
      </c>
      <c r="G4624" t="s">
        <v>59</v>
      </c>
      <c r="H4624" t="s">
        <v>540</v>
      </c>
      <c r="I4624" t="s">
        <v>60</v>
      </c>
      <c r="J4624" t="s">
        <v>725</v>
      </c>
      <c r="K4624">
        <v>152.88200000000001</v>
      </c>
    </row>
    <row r="4625" spans="5:11" x14ac:dyDescent="0.25">
      <c r="E4625">
        <v>2022</v>
      </c>
      <c r="F4625" t="s">
        <v>297</v>
      </c>
      <c r="G4625" t="s">
        <v>61</v>
      </c>
      <c r="H4625" t="s">
        <v>542</v>
      </c>
      <c r="I4625" t="s">
        <v>16</v>
      </c>
      <c r="J4625" t="s">
        <v>554</v>
      </c>
      <c r="K4625">
        <v>286.529</v>
      </c>
    </row>
    <row r="4626" spans="5:11" x14ac:dyDescent="0.25">
      <c r="E4626">
        <v>2022</v>
      </c>
      <c r="F4626" t="s">
        <v>297</v>
      </c>
      <c r="G4626" t="s">
        <v>61</v>
      </c>
      <c r="H4626" t="s">
        <v>542</v>
      </c>
      <c r="I4626" t="s">
        <v>16</v>
      </c>
      <c r="J4626" t="s">
        <v>725</v>
      </c>
      <c r="K4626">
        <v>40.518999999999998</v>
      </c>
    </row>
    <row r="4627" spans="5:11" x14ac:dyDescent="0.25">
      <c r="E4627">
        <v>2022</v>
      </c>
      <c r="F4627" t="s">
        <v>304</v>
      </c>
      <c r="G4627" t="s">
        <v>63</v>
      </c>
      <c r="H4627" t="s">
        <v>12</v>
      </c>
      <c r="I4627" t="s">
        <v>12</v>
      </c>
      <c r="J4627" t="s">
        <v>1</v>
      </c>
      <c r="K4627">
        <v>1531.598</v>
      </c>
    </row>
    <row r="4628" spans="5:11" x14ac:dyDescent="0.25">
      <c r="E4628">
        <v>2023</v>
      </c>
      <c r="F4628" t="s">
        <v>283</v>
      </c>
      <c r="G4628" t="s">
        <v>284</v>
      </c>
      <c r="H4628" t="s">
        <v>540</v>
      </c>
      <c r="I4628" t="s">
        <v>33</v>
      </c>
      <c r="J4628" t="s">
        <v>1</v>
      </c>
      <c r="K4628">
        <v>10099.761</v>
      </c>
    </row>
    <row r="4629" spans="5:11" x14ac:dyDescent="0.25">
      <c r="E4629">
        <v>2023</v>
      </c>
      <c r="F4629" t="s">
        <v>187</v>
      </c>
      <c r="G4629" t="s">
        <v>8</v>
      </c>
      <c r="H4629" t="s">
        <v>544</v>
      </c>
      <c r="I4629" t="s">
        <v>9</v>
      </c>
      <c r="J4629" t="s">
        <v>1</v>
      </c>
      <c r="K4629">
        <v>1866.2149999999999</v>
      </c>
    </row>
    <row r="4630" spans="5:11" x14ac:dyDescent="0.25">
      <c r="E4630">
        <v>2023</v>
      </c>
      <c r="F4630" t="s">
        <v>187</v>
      </c>
      <c r="G4630" t="s">
        <v>8</v>
      </c>
      <c r="H4630" t="s">
        <v>544</v>
      </c>
      <c r="I4630" t="s">
        <v>9</v>
      </c>
      <c r="J4630" t="s">
        <v>554</v>
      </c>
      <c r="K4630">
        <v>1731.154</v>
      </c>
    </row>
    <row r="4631" spans="5:11" x14ac:dyDescent="0.25">
      <c r="E4631">
        <v>2023</v>
      </c>
      <c r="F4631" t="s">
        <v>192</v>
      </c>
      <c r="G4631" t="s">
        <v>14</v>
      </c>
      <c r="H4631" t="s">
        <v>540</v>
      </c>
      <c r="I4631" t="s">
        <v>925</v>
      </c>
      <c r="J4631" t="s">
        <v>1</v>
      </c>
      <c r="K4631">
        <v>627.17700000000002</v>
      </c>
    </row>
    <row r="4632" spans="5:11" x14ac:dyDescent="0.25">
      <c r="E4632">
        <v>2023</v>
      </c>
      <c r="F4632" t="s">
        <v>192</v>
      </c>
      <c r="G4632" t="s">
        <v>14</v>
      </c>
      <c r="H4632" t="s">
        <v>540</v>
      </c>
      <c r="I4632" t="s">
        <v>925</v>
      </c>
      <c r="J4632" t="s">
        <v>554</v>
      </c>
      <c r="K4632">
        <v>627.17700000000002</v>
      </c>
    </row>
    <row r="4633" spans="5:11" x14ac:dyDescent="0.25">
      <c r="E4633">
        <v>2023</v>
      </c>
      <c r="F4633" t="s">
        <v>200</v>
      </c>
      <c r="G4633" t="s">
        <v>18</v>
      </c>
      <c r="H4633" t="s">
        <v>542</v>
      </c>
      <c r="I4633" t="s">
        <v>16</v>
      </c>
      <c r="J4633" t="s">
        <v>1</v>
      </c>
      <c r="K4633">
        <v>76.126000000000005</v>
      </c>
    </row>
    <row r="4634" spans="5:11" x14ac:dyDescent="0.25">
      <c r="E4634">
        <v>2023</v>
      </c>
      <c r="F4634" t="s">
        <v>204</v>
      </c>
      <c r="G4634" t="s">
        <v>205</v>
      </c>
      <c r="H4634" t="s">
        <v>544</v>
      </c>
      <c r="I4634" t="s">
        <v>9</v>
      </c>
      <c r="J4634" t="s">
        <v>554</v>
      </c>
      <c r="K4634">
        <v>194.47200000000001</v>
      </c>
    </row>
    <row r="4635" spans="5:11" x14ac:dyDescent="0.25">
      <c r="E4635">
        <v>2023</v>
      </c>
      <c r="F4635" t="s">
        <v>213</v>
      </c>
      <c r="G4635" t="s">
        <v>25</v>
      </c>
      <c r="H4635" t="s">
        <v>542</v>
      </c>
      <c r="I4635" t="s">
        <v>26</v>
      </c>
      <c r="J4635" t="s">
        <v>554</v>
      </c>
      <c r="K4635">
        <v>195.57900000000001</v>
      </c>
    </row>
    <row r="4636" spans="5:11" x14ac:dyDescent="0.25">
      <c r="E4636">
        <v>2023</v>
      </c>
      <c r="F4636" t="s">
        <v>213</v>
      </c>
      <c r="G4636" t="s">
        <v>25</v>
      </c>
      <c r="H4636" t="s">
        <v>542</v>
      </c>
      <c r="I4636" t="s">
        <v>26</v>
      </c>
      <c r="J4636" t="s">
        <v>725</v>
      </c>
      <c r="K4636">
        <v>129.01900000000001</v>
      </c>
    </row>
    <row r="4637" spans="5:11" x14ac:dyDescent="0.25">
      <c r="E4637">
        <v>2023</v>
      </c>
      <c r="F4637" t="s">
        <v>218</v>
      </c>
      <c r="G4637" t="s">
        <v>28</v>
      </c>
      <c r="H4637" t="s">
        <v>544</v>
      </c>
      <c r="I4637" t="s">
        <v>9</v>
      </c>
      <c r="J4637" t="s">
        <v>554</v>
      </c>
      <c r="K4637">
        <v>4062.652</v>
      </c>
    </row>
    <row r="4638" spans="5:11" x14ac:dyDescent="0.25">
      <c r="E4638">
        <v>2023</v>
      </c>
      <c r="F4638" t="s">
        <v>236</v>
      </c>
      <c r="G4638" t="s">
        <v>36</v>
      </c>
      <c r="H4638" t="s">
        <v>542</v>
      </c>
      <c r="I4638" t="s">
        <v>26</v>
      </c>
      <c r="J4638" t="s">
        <v>554</v>
      </c>
      <c r="K4638">
        <v>2519.8629999999998</v>
      </c>
    </row>
    <row r="4639" spans="5:11" x14ac:dyDescent="0.25">
      <c r="E4639">
        <v>2023</v>
      </c>
      <c r="F4639" t="s">
        <v>234</v>
      </c>
      <c r="G4639" t="s">
        <v>35</v>
      </c>
      <c r="H4639" t="s">
        <v>540</v>
      </c>
      <c r="I4639" t="s">
        <v>27</v>
      </c>
      <c r="J4639" t="s">
        <v>554</v>
      </c>
      <c r="K4639">
        <v>2669.7049999999999</v>
      </c>
    </row>
    <row r="4640" spans="5:11" x14ac:dyDescent="0.25">
      <c r="E4640">
        <v>2023</v>
      </c>
      <c r="F4640" t="s">
        <v>228</v>
      </c>
      <c r="G4640" t="s">
        <v>229</v>
      </c>
      <c r="H4640" t="s">
        <v>540</v>
      </c>
      <c r="I4640" t="s">
        <v>33</v>
      </c>
      <c r="J4640" t="s">
        <v>1</v>
      </c>
      <c r="K4640">
        <v>31707.636999999999</v>
      </c>
    </row>
    <row r="4641" spans="5:11" x14ac:dyDescent="0.25">
      <c r="E4641">
        <v>2023</v>
      </c>
      <c r="F4641" t="s">
        <v>228</v>
      </c>
      <c r="G4641" t="s">
        <v>229</v>
      </c>
      <c r="H4641" t="s">
        <v>540</v>
      </c>
      <c r="I4641" t="s">
        <v>33</v>
      </c>
      <c r="J4641" t="s">
        <v>554</v>
      </c>
      <c r="K4641">
        <v>31707.636999999999</v>
      </c>
    </row>
    <row r="4642" spans="5:11" x14ac:dyDescent="0.25">
      <c r="E4642">
        <v>2023</v>
      </c>
      <c r="F4642" t="s">
        <v>243</v>
      </c>
      <c r="G4642" t="s">
        <v>38</v>
      </c>
      <c r="H4642" t="s">
        <v>12</v>
      </c>
      <c r="I4642" t="s">
        <v>12</v>
      </c>
      <c r="J4642" t="s">
        <v>554</v>
      </c>
      <c r="K4642">
        <v>124.124</v>
      </c>
    </row>
    <row r="4643" spans="5:11" x14ac:dyDescent="0.25">
      <c r="E4643">
        <v>2023</v>
      </c>
      <c r="F4643" t="s">
        <v>245</v>
      </c>
      <c r="G4643" t="s">
        <v>39</v>
      </c>
      <c r="H4643" t="s">
        <v>12</v>
      </c>
      <c r="I4643" t="s">
        <v>12</v>
      </c>
      <c r="J4643" t="s">
        <v>725</v>
      </c>
      <c r="K4643">
        <v>1778.0229999999999</v>
      </c>
    </row>
    <row r="4644" spans="5:11" x14ac:dyDescent="0.25">
      <c r="E4644">
        <v>2023</v>
      </c>
      <c r="F4644" t="s">
        <v>249</v>
      </c>
      <c r="G4644" t="s">
        <v>250</v>
      </c>
      <c r="H4644" t="s">
        <v>544</v>
      </c>
      <c r="I4644" t="s">
        <v>17</v>
      </c>
      <c r="J4644" t="s">
        <v>1</v>
      </c>
      <c r="K4644">
        <v>1288.7639999999999</v>
      </c>
    </row>
    <row r="4645" spans="5:11" x14ac:dyDescent="0.25">
      <c r="E4645">
        <v>2023</v>
      </c>
      <c r="F4645" t="s">
        <v>249</v>
      </c>
      <c r="G4645" t="s">
        <v>250</v>
      </c>
      <c r="H4645" t="s">
        <v>544</v>
      </c>
      <c r="I4645" t="s">
        <v>17</v>
      </c>
      <c r="J4645" t="s">
        <v>554</v>
      </c>
      <c r="K4645">
        <v>1388.633</v>
      </c>
    </row>
    <row r="4646" spans="5:11" x14ac:dyDescent="0.25">
      <c r="E4646">
        <v>2023</v>
      </c>
      <c r="F4646" t="s">
        <v>260</v>
      </c>
      <c r="G4646" t="s">
        <v>45</v>
      </c>
      <c r="H4646" t="s">
        <v>542</v>
      </c>
      <c r="I4646" t="s">
        <v>26</v>
      </c>
      <c r="J4646" t="s">
        <v>1</v>
      </c>
      <c r="K4646">
        <v>10467.532999999999</v>
      </c>
    </row>
    <row r="4647" spans="5:11" x14ac:dyDescent="0.25">
      <c r="E4647">
        <v>2023</v>
      </c>
      <c r="F4647" t="s">
        <v>260</v>
      </c>
      <c r="G4647" t="s">
        <v>45</v>
      </c>
      <c r="H4647" t="s">
        <v>542</v>
      </c>
      <c r="I4647" t="s">
        <v>26</v>
      </c>
      <c r="J4647" t="s">
        <v>1</v>
      </c>
      <c r="K4647">
        <v>24213.723000000002</v>
      </c>
    </row>
    <row r="4648" spans="5:11" x14ac:dyDescent="0.25">
      <c r="E4648">
        <v>2023</v>
      </c>
      <c r="F4648" t="s">
        <v>256</v>
      </c>
      <c r="G4648" t="s">
        <v>43</v>
      </c>
      <c r="H4648" t="s">
        <v>540</v>
      </c>
      <c r="I4648" t="s">
        <v>27</v>
      </c>
      <c r="J4648" t="s">
        <v>554</v>
      </c>
      <c r="K4648">
        <v>3120.6179999999999</v>
      </c>
    </row>
    <row r="4649" spans="5:11" x14ac:dyDescent="0.25">
      <c r="E4649">
        <v>2023</v>
      </c>
      <c r="F4649" t="s">
        <v>256</v>
      </c>
      <c r="G4649" t="s">
        <v>43</v>
      </c>
      <c r="H4649" t="s">
        <v>540</v>
      </c>
      <c r="I4649" t="s">
        <v>27</v>
      </c>
      <c r="J4649" t="s">
        <v>725</v>
      </c>
      <c r="K4649">
        <v>2533.4520000000002</v>
      </c>
    </row>
    <row r="4650" spans="5:11" x14ac:dyDescent="0.25">
      <c r="E4650">
        <v>2023</v>
      </c>
      <c r="F4650" t="s">
        <v>268</v>
      </c>
      <c r="G4650" t="s">
        <v>50</v>
      </c>
      <c r="H4650" t="s">
        <v>544</v>
      </c>
      <c r="I4650" t="s">
        <v>9</v>
      </c>
      <c r="J4650" t="s">
        <v>1</v>
      </c>
      <c r="K4650">
        <v>255.489</v>
      </c>
    </row>
    <row r="4651" spans="5:11" x14ac:dyDescent="0.25">
      <c r="E4651">
        <v>2019</v>
      </c>
      <c r="F4651" t="s">
        <v>258</v>
      </c>
      <c r="G4651" t="s">
        <v>44</v>
      </c>
      <c r="H4651" t="s">
        <v>540</v>
      </c>
      <c r="I4651" t="s">
        <v>21</v>
      </c>
      <c r="J4651" t="s">
        <v>1</v>
      </c>
      <c r="K4651">
        <v>664.66999999999905</v>
      </c>
    </row>
    <row r="4652" spans="5:11" x14ac:dyDescent="0.25">
      <c r="E4652">
        <v>2019</v>
      </c>
      <c r="F4652" t="s">
        <v>258</v>
      </c>
      <c r="G4652" t="s">
        <v>44</v>
      </c>
      <c r="H4652" t="s">
        <v>540</v>
      </c>
      <c r="I4652" t="s">
        <v>21</v>
      </c>
      <c r="J4652" t="s">
        <v>554</v>
      </c>
      <c r="K4652">
        <v>12476.088</v>
      </c>
    </row>
    <row r="4653" spans="5:11" x14ac:dyDescent="0.25">
      <c r="E4653">
        <v>2019</v>
      </c>
      <c r="F4653" t="s">
        <v>258</v>
      </c>
      <c r="G4653" t="s">
        <v>44</v>
      </c>
      <c r="H4653" t="s">
        <v>540</v>
      </c>
      <c r="I4653" t="s">
        <v>21</v>
      </c>
      <c r="J4653" t="s">
        <v>725</v>
      </c>
      <c r="K4653">
        <v>664.67</v>
      </c>
    </row>
    <row r="4654" spans="5:11" x14ac:dyDescent="0.25">
      <c r="E4654">
        <v>2019</v>
      </c>
      <c r="F4654" t="s">
        <v>268</v>
      </c>
      <c r="G4654" t="s">
        <v>50</v>
      </c>
      <c r="H4654" t="s">
        <v>544</v>
      </c>
      <c r="I4654" t="s">
        <v>9</v>
      </c>
      <c r="J4654" t="s">
        <v>554</v>
      </c>
      <c r="K4654">
        <v>712.62800000000004</v>
      </c>
    </row>
    <row r="4655" spans="5:11" x14ac:dyDescent="0.25">
      <c r="E4655">
        <v>2019</v>
      </c>
      <c r="F4655" t="s">
        <v>270</v>
      </c>
      <c r="G4655" t="s">
        <v>51</v>
      </c>
      <c r="H4655" t="s">
        <v>540</v>
      </c>
      <c r="I4655" t="s">
        <v>30</v>
      </c>
      <c r="J4655" t="s">
        <v>1</v>
      </c>
      <c r="K4655">
        <v>560.98500000000001</v>
      </c>
    </row>
    <row r="4656" spans="5:11" x14ac:dyDescent="0.25">
      <c r="E4656">
        <v>2019</v>
      </c>
      <c r="F4656" t="s">
        <v>270</v>
      </c>
      <c r="G4656" t="s">
        <v>51</v>
      </c>
      <c r="H4656" t="s">
        <v>540</v>
      </c>
      <c r="I4656" t="s">
        <v>30</v>
      </c>
      <c r="J4656" t="s">
        <v>725</v>
      </c>
      <c r="K4656">
        <v>560.98500000000001</v>
      </c>
    </row>
    <row r="4657" spans="5:11" x14ac:dyDescent="0.25">
      <c r="E4657">
        <v>2019</v>
      </c>
      <c r="F4657" t="s">
        <v>276</v>
      </c>
      <c r="G4657" t="s">
        <v>54</v>
      </c>
      <c r="H4657" t="s">
        <v>540</v>
      </c>
      <c r="I4657" t="s">
        <v>47</v>
      </c>
      <c r="J4657" t="s">
        <v>725</v>
      </c>
      <c r="K4657">
        <v>1227.296</v>
      </c>
    </row>
    <row r="4658" spans="5:11" x14ac:dyDescent="0.25">
      <c r="E4658">
        <v>2019</v>
      </c>
      <c r="F4658" t="s">
        <v>286</v>
      </c>
      <c r="G4658" t="s">
        <v>56</v>
      </c>
      <c r="H4658" t="s">
        <v>540</v>
      </c>
      <c r="I4658" t="s">
        <v>47</v>
      </c>
      <c r="J4658" t="s">
        <v>1</v>
      </c>
      <c r="K4658">
        <v>193.15600000000001</v>
      </c>
    </row>
    <row r="4659" spans="5:11" x14ac:dyDescent="0.25">
      <c r="E4659">
        <v>2019</v>
      </c>
      <c r="F4659" t="s">
        <v>286</v>
      </c>
      <c r="G4659" t="s">
        <v>56</v>
      </c>
      <c r="H4659" t="s">
        <v>540</v>
      </c>
      <c r="I4659" t="s">
        <v>47</v>
      </c>
      <c r="J4659" t="s">
        <v>725</v>
      </c>
      <c r="K4659">
        <v>193.15600000000001</v>
      </c>
    </row>
    <row r="4660" spans="5:11" x14ac:dyDescent="0.25">
      <c r="E4660">
        <v>2019</v>
      </c>
      <c r="F4660" t="s">
        <v>288</v>
      </c>
      <c r="G4660" t="s">
        <v>57</v>
      </c>
      <c r="H4660" t="s">
        <v>540</v>
      </c>
      <c r="I4660" t="s">
        <v>47</v>
      </c>
      <c r="J4660" t="s">
        <v>725</v>
      </c>
      <c r="K4660">
        <v>11920.486999999899</v>
      </c>
    </row>
    <row r="4661" spans="5:11" x14ac:dyDescent="0.25">
      <c r="E4661">
        <v>2019</v>
      </c>
      <c r="F4661" t="s">
        <v>295</v>
      </c>
      <c r="G4661" t="s">
        <v>59</v>
      </c>
      <c r="H4661" t="s">
        <v>540</v>
      </c>
      <c r="I4661" t="s">
        <v>60</v>
      </c>
      <c r="J4661" t="s">
        <v>1</v>
      </c>
      <c r="K4661">
        <v>127.114</v>
      </c>
    </row>
    <row r="4662" spans="5:11" x14ac:dyDescent="0.25">
      <c r="E4662">
        <v>2019</v>
      </c>
      <c r="F4662" t="s">
        <v>302</v>
      </c>
      <c r="G4662" t="s">
        <v>62</v>
      </c>
      <c r="H4662" t="s">
        <v>540</v>
      </c>
      <c r="I4662" t="s">
        <v>60</v>
      </c>
      <c r="J4662" t="s">
        <v>725</v>
      </c>
      <c r="K4662">
        <v>992.41600000000005</v>
      </c>
    </row>
    <row r="4663" spans="5:11" x14ac:dyDescent="0.25">
      <c r="E4663">
        <v>2020</v>
      </c>
      <c r="F4663" t="s">
        <v>190</v>
      </c>
      <c r="G4663" t="s">
        <v>11</v>
      </c>
      <c r="H4663" t="s">
        <v>12</v>
      </c>
      <c r="I4663" t="s">
        <v>12</v>
      </c>
      <c r="J4663" t="s">
        <v>725</v>
      </c>
      <c r="K4663">
        <v>7568.7439999999897</v>
      </c>
    </row>
    <row r="4664" spans="5:11" x14ac:dyDescent="0.25">
      <c r="E4664">
        <v>2020</v>
      </c>
      <c r="F4664" t="s">
        <v>195</v>
      </c>
      <c r="G4664" t="s">
        <v>15</v>
      </c>
      <c r="H4664" t="s">
        <v>540</v>
      </c>
      <c r="I4664" t="s">
        <v>16</v>
      </c>
      <c r="J4664" t="s">
        <v>554</v>
      </c>
      <c r="K4664">
        <v>5075.7869999999903</v>
      </c>
    </row>
    <row r="4665" spans="5:11" x14ac:dyDescent="0.25">
      <c r="E4665">
        <v>2020</v>
      </c>
      <c r="F4665" t="s">
        <v>200</v>
      </c>
      <c r="G4665" t="s">
        <v>18</v>
      </c>
      <c r="H4665" t="s">
        <v>542</v>
      </c>
      <c r="I4665" t="s">
        <v>16</v>
      </c>
      <c r="J4665" t="s">
        <v>1</v>
      </c>
      <c r="K4665">
        <v>42.841999999999999</v>
      </c>
    </row>
    <row r="4666" spans="5:11" x14ac:dyDescent="0.25">
      <c r="E4666">
        <v>2020</v>
      </c>
      <c r="F4666" t="s">
        <v>200</v>
      </c>
      <c r="G4666" t="s">
        <v>18</v>
      </c>
      <c r="H4666" t="s">
        <v>542</v>
      </c>
      <c r="I4666" t="s">
        <v>16</v>
      </c>
      <c r="J4666" t="s">
        <v>725</v>
      </c>
      <c r="K4666">
        <v>42.841999999999999</v>
      </c>
    </row>
    <row r="4667" spans="5:11" x14ac:dyDescent="0.25">
      <c r="E4667">
        <v>2020</v>
      </c>
      <c r="F4667" t="s">
        <v>204</v>
      </c>
      <c r="G4667" t="s">
        <v>205</v>
      </c>
      <c r="H4667" t="s">
        <v>544</v>
      </c>
      <c r="I4667" t="s">
        <v>9</v>
      </c>
      <c r="J4667" t="s">
        <v>1</v>
      </c>
      <c r="K4667">
        <v>253.559</v>
      </c>
    </row>
    <row r="4668" spans="5:11" x14ac:dyDescent="0.25">
      <c r="E4668">
        <v>2020</v>
      </c>
      <c r="F4668" t="s">
        <v>202</v>
      </c>
      <c r="G4668" t="s">
        <v>19</v>
      </c>
      <c r="H4668" t="s">
        <v>544</v>
      </c>
      <c r="I4668" t="s">
        <v>17</v>
      </c>
      <c r="J4668" t="s">
        <v>554</v>
      </c>
      <c r="K4668">
        <v>5119.26</v>
      </c>
    </row>
    <row r="4669" spans="5:11" x14ac:dyDescent="0.25">
      <c r="E4669">
        <v>2020</v>
      </c>
      <c r="F4669" t="s">
        <v>209</v>
      </c>
      <c r="G4669" t="s">
        <v>22</v>
      </c>
      <c r="H4669" t="s">
        <v>544</v>
      </c>
      <c r="I4669" t="s">
        <v>9</v>
      </c>
      <c r="J4669" t="s">
        <v>1</v>
      </c>
      <c r="K4669">
        <v>407.726</v>
      </c>
    </row>
    <row r="4670" spans="5:11" x14ac:dyDescent="0.25">
      <c r="E4670">
        <v>2020</v>
      </c>
      <c r="F4670" t="s">
        <v>213</v>
      </c>
      <c r="G4670" t="s">
        <v>25</v>
      </c>
      <c r="H4670" t="s">
        <v>542</v>
      </c>
      <c r="I4670" t="s">
        <v>26</v>
      </c>
      <c r="J4670" t="s">
        <v>554</v>
      </c>
      <c r="K4670">
        <v>231.678</v>
      </c>
    </row>
    <row r="4671" spans="5:11" x14ac:dyDescent="0.25">
      <c r="E4671">
        <v>2020</v>
      </c>
      <c r="F4671" t="s">
        <v>224</v>
      </c>
      <c r="G4671" t="s">
        <v>32</v>
      </c>
      <c r="H4671" t="s">
        <v>540</v>
      </c>
      <c r="I4671" t="s">
        <v>33</v>
      </c>
      <c r="J4671" t="s">
        <v>1</v>
      </c>
      <c r="K4671">
        <v>75.849999999999994</v>
      </c>
    </row>
    <row r="4672" spans="5:11" x14ac:dyDescent="0.25">
      <c r="E4672">
        <v>2020</v>
      </c>
      <c r="F4672" t="s">
        <v>224</v>
      </c>
      <c r="G4672" t="s">
        <v>32</v>
      </c>
      <c r="H4672" t="s">
        <v>540</v>
      </c>
      <c r="I4672" t="s">
        <v>33</v>
      </c>
      <c r="J4672" t="s">
        <v>1</v>
      </c>
      <c r="K4672">
        <v>967.74199999999996</v>
      </c>
    </row>
    <row r="4673" spans="5:11" x14ac:dyDescent="0.25">
      <c r="E4673">
        <v>2020</v>
      </c>
      <c r="F4673" t="s">
        <v>222</v>
      </c>
      <c r="G4673" t="s">
        <v>31</v>
      </c>
      <c r="H4673" t="s">
        <v>544</v>
      </c>
      <c r="I4673" t="s">
        <v>17</v>
      </c>
      <c r="J4673" t="s">
        <v>725</v>
      </c>
      <c r="K4673">
        <v>5458.2569999999996</v>
      </c>
    </row>
    <row r="4674" spans="5:11" x14ac:dyDescent="0.25">
      <c r="E4674">
        <v>2020</v>
      </c>
      <c r="F4674" t="s">
        <v>238</v>
      </c>
      <c r="G4674" t="s">
        <v>239</v>
      </c>
      <c r="H4674" t="s">
        <v>540</v>
      </c>
      <c r="I4674" t="s">
        <v>33</v>
      </c>
      <c r="J4674" t="s">
        <v>1</v>
      </c>
      <c r="K4674">
        <v>6759.9450000000097</v>
      </c>
    </row>
    <row r="4675" spans="5:11" x14ac:dyDescent="0.25">
      <c r="E4675">
        <v>2020</v>
      </c>
      <c r="F4675" t="s">
        <v>234</v>
      </c>
      <c r="G4675" t="s">
        <v>35</v>
      </c>
      <c r="H4675" t="s">
        <v>540</v>
      </c>
      <c r="I4675" t="s">
        <v>27</v>
      </c>
      <c r="J4675" t="s">
        <v>1</v>
      </c>
      <c r="K4675">
        <v>2064.8780000000002</v>
      </c>
    </row>
    <row r="4676" spans="5:11" x14ac:dyDescent="0.25">
      <c r="E4676">
        <v>2020</v>
      </c>
      <c r="F4676" t="s">
        <v>234</v>
      </c>
      <c r="G4676" t="s">
        <v>35</v>
      </c>
      <c r="H4676" t="s">
        <v>540</v>
      </c>
      <c r="I4676" t="s">
        <v>27</v>
      </c>
      <c r="J4676" t="s">
        <v>725</v>
      </c>
      <c r="K4676">
        <v>2064.8780000000002</v>
      </c>
    </row>
    <row r="4677" spans="5:11" x14ac:dyDescent="0.25">
      <c r="E4677">
        <v>2020</v>
      </c>
      <c r="F4677" t="s">
        <v>228</v>
      </c>
      <c r="G4677" t="s">
        <v>229</v>
      </c>
      <c r="H4677" t="s">
        <v>540</v>
      </c>
      <c r="I4677" t="s">
        <v>33</v>
      </c>
      <c r="J4677" t="s">
        <v>1</v>
      </c>
      <c r="K4677">
        <v>32032.632000000001</v>
      </c>
    </row>
    <row r="4678" spans="5:11" x14ac:dyDescent="0.25">
      <c r="E4678">
        <v>2020</v>
      </c>
      <c r="F4678" t="s">
        <v>243</v>
      </c>
      <c r="G4678" t="s">
        <v>38</v>
      </c>
      <c r="H4678" t="s">
        <v>12</v>
      </c>
      <c r="I4678" t="s">
        <v>12</v>
      </c>
      <c r="J4678" t="s">
        <v>1</v>
      </c>
      <c r="K4678">
        <v>495.358</v>
      </c>
    </row>
    <row r="4679" spans="5:11" x14ac:dyDescent="0.25">
      <c r="E4679">
        <v>2020</v>
      </c>
      <c r="F4679" t="s">
        <v>243</v>
      </c>
      <c r="G4679" t="s">
        <v>38</v>
      </c>
      <c r="H4679" t="s">
        <v>12</v>
      </c>
      <c r="I4679" t="s">
        <v>12</v>
      </c>
      <c r="J4679" t="s">
        <v>554</v>
      </c>
      <c r="K4679">
        <v>495.358</v>
      </c>
    </row>
    <row r="4680" spans="5:11" x14ac:dyDescent="0.25">
      <c r="E4680">
        <v>2020</v>
      </c>
      <c r="F4680" t="s">
        <v>254</v>
      </c>
      <c r="G4680" t="s">
        <v>42</v>
      </c>
      <c r="H4680" t="s">
        <v>12</v>
      </c>
      <c r="I4680" t="s">
        <v>12</v>
      </c>
      <c r="J4680" t="s">
        <v>1</v>
      </c>
      <c r="K4680">
        <v>1617.95</v>
      </c>
    </row>
    <row r="4681" spans="5:11" x14ac:dyDescent="0.25">
      <c r="E4681">
        <v>2020</v>
      </c>
      <c r="F4681" t="s">
        <v>295</v>
      </c>
      <c r="G4681" t="s">
        <v>59</v>
      </c>
      <c r="H4681" t="s">
        <v>540</v>
      </c>
      <c r="I4681" t="s">
        <v>60</v>
      </c>
      <c r="J4681" t="s">
        <v>1</v>
      </c>
      <c r="K4681">
        <v>158.84</v>
      </c>
    </row>
    <row r="4682" spans="5:11" x14ac:dyDescent="0.25">
      <c r="E4682">
        <v>2020</v>
      </c>
      <c r="F4682" t="s">
        <v>304</v>
      </c>
      <c r="G4682" t="s">
        <v>63</v>
      </c>
      <c r="H4682" t="s">
        <v>12</v>
      </c>
      <c r="I4682" t="s">
        <v>12</v>
      </c>
      <c r="J4682" t="s">
        <v>1</v>
      </c>
      <c r="K4682">
        <v>1573.7950000000001</v>
      </c>
    </row>
    <row r="4683" spans="5:11" x14ac:dyDescent="0.25">
      <c r="E4683">
        <v>2020</v>
      </c>
      <c r="F4683" t="s">
        <v>304</v>
      </c>
      <c r="G4683" t="s">
        <v>63</v>
      </c>
      <c r="H4683" t="s">
        <v>12</v>
      </c>
      <c r="I4683" t="s">
        <v>12</v>
      </c>
      <c r="J4683" t="s">
        <v>1</v>
      </c>
      <c r="K4683">
        <v>1625.306</v>
      </c>
    </row>
    <row r="4684" spans="5:11" x14ac:dyDescent="0.25">
      <c r="E4684">
        <v>2021</v>
      </c>
      <c r="F4684" t="s">
        <v>283</v>
      </c>
      <c r="G4684" t="s">
        <v>284</v>
      </c>
      <c r="H4684" t="s">
        <v>540</v>
      </c>
      <c r="I4684" t="s">
        <v>33</v>
      </c>
      <c r="J4684" t="s">
        <v>554</v>
      </c>
      <c r="K4684">
        <v>9397.4400000000096</v>
      </c>
    </row>
    <row r="4685" spans="5:11" x14ac:dyDescent="0.25">
      <c r="E4685">
        <v>2021</v>
      </c>
      <c r="F4685" t="s">
        <v>190</v>
      </c>
      <c r="G4685" t="s">
        <v>11</v>
      </c>
      <c r="H4685" t="s">
        <v>12</v>
      </c>
      <c r="I4685" t="s">
        <v>12</v>
      </c>
      <c r="J4685" t="s">
        <v>725</v>
      </c>
      <c r="K4685">
        <v>8311.0460000000003</v>
      </c>
    </row>
    <row r="4686" spans="5:11" x14ac:dyDescent="0.25">
      <c r="E4686">
        <v>2021</v>
      </c>
      <c r="F4686" t="s">
        <v>192</v>
      </c>
      <c r="G4686" t="s">
        <v>14</v>
      </c>
      <c r="H4686" t="s">
        <v>540</v>
      </c>
      <c r="I4686" t="s">
        <v>925</v>
      </c>
      <c r="J4686" t="s">
        <v>554</v>
      </c>
      <c r="K4686">
        <v>760.221</v>
      </c>
    </row>
    <row r="4687" spans="5:11" x14ac:dyDescent="0.25">
      <c r="E4687">
        <v>2021</v>
      </c>
      <c r="F4687" t="s">
        <v>192</v>
      </c>
      <c r="G4687" t="s">
        <v>14</v>
      </c>
      <c r="H4687" t="s">
        <v>540</v>
      </c>
      <c r="I4687" t="s">
        <v>925</v>
      </c>
      <c r="J4687" t="s">
        <v>725</v>
      </c>
      <c r="K4687">
        <v>81.375</v>
      </c>
    </row>
    <row r="4688" spans="5:11" x14ac:dyDescent="0.25">
      <c r="E4688">
        <v>2021</v>
      </c>
      <c r="F4688" t="s">
        <v>195</v>
      </c>
      <c r="G4688" t="s">
        <v>15</v>
      </c>
      <c r="H4688" t="s">
        <v>540</v>
      </c>
      <c r="I4688" t="s">
        <v>16</v>
      </c>
      <c r="J4688" t="s">
        <v>554</v>
      </c>
      <c r="K4688">
        <v>5550.0319999999901</v>
      </c>
    </row>
    <row r="4689" spans="5:11" x14ac:dyDescent="0.25">
      <c r="E4689">
        <v>2021</v>
      </c>
      <c r="F4689" t="s">
        <v>200</v>
      </c>
      <c r="G4689" t="s">
        <v>18</v>
      </c>
      <c r="H4689" t="s">
        <v>542</v>
      </c>
      <c r="I4689" t="s">
        <v>16</v>
      </c>
      <c r="J4689" t="s">
        <v>1</v>
      </c>
      <c r="K4689">
        <v>112.812</v>
      </c>
    </row>
    <row r="4690" spans="5:11" x14ac:dyDescent="0.25">
      <c r="E4690">
        <v>2021</v>
      </c>
      <c r="F4690" t="s">
        <v>213</v>
      </c>
      <c r="G4690" t="s">
        <v>25</v>
      </c>
      <c r="H4690" t="s">
        <v>542</v>
      </c>
      <c r="I4690" t="s">
        <v>26</v>
      </c>
      <c r="J4690" t="s">
        <v>1</v>
      </c>
      <c r="K4690">
        <v>122.88</v>
      </c>
    </row>
    <row r="4691" spans="5:11" x14ac:dyDescent="0.25">
      <c r="E4691">
        <v>2021</v>
      </c>
      <c r="F4691" t="s">
        <v>211</v>
      </c>
      <c r="G4691" t="s">
        <v>23</v>
      </c>
      <c r="H4691" t="s">
        <v>540</v>
      </c>
      <c r="I4691" t="s">
        <v>24</v>
      </c>
      <c r="J4691" t="s">
        <v>1</v>
      </c>
      <c r="K4691">
        <v>6676.4360000000397</v>
      </c>
    </row>
    <row r="4692" spans="5:11" x14ac:dyDescent="0.25">
      <c r="E4692">
        <v>2021</v>
      </c>
      <c r="F4692" t="s">
        <v>224</v>
      </c>
      <c r="G4692" t="s">
        <v>32</v>
      </c>
      <c r="H4692" t="s">
        <v>540</v>
      </c>
      <c r="I4692" t="s">
        <v>33</v>
      </c>
      <c r="J4692" t="s">
        <v>1</v>
      </c>
      <c r="K4692">
        <v>1167.442</v>
      </c>
    </row>
    <row r="4693" spans="5:11" x14ac:dyDescent="0.25">
      <c r="E4693">
        <v>2021</v>
      </c>
      <c r="F4693" t="s">
        <v>228</v>
      </c>
      <c r="G4693" t="s">
        <v>229</v>
      </c>
      <c r="H4693" t="s">
        <v>540</v>
      </c>
      <c r="I4693" t="s">
        <v>33</v>
      </c>
      <c r="J4693" t="s">
        <v>725</v>
      </c>
      <c r="K4693">
        <v>14157.257</v>
      </c>
    </row>
    <row r="4694" spans="5:11" x14ac:dyDescent="0.25">
      <c r="E4694">
        <v>2021</v>
      </c>
      <c r="F4694" t="s">
        <v>241</v>
      </c>
      <c r="G4694" t="s">
        <v>37</v>
      </c>
      <c r="H4694" t="s">
        <v>540</v>
      </c>
      <c r="I4694" t="s">
        <v>24</v>
      </c>
      <c r="J4694" t="s">
        <v>725</v>
      </c>
      <c r="K4694">
        <v>492.03</v>
      </c>
    </row>
    <row r="4695" spans="5:11" x14ac:dyDescent="0.25">
      <c r="E4695">
        <v>2021</v>
      </c>
      <c r="F4695" t="s">
        <v>247</v>
      </c>
      <c r="G4695" t="s">
        <v>40</v>
      </c>
      <c r="H4695" t="s">
        <v>540</v>
      </c>
      <c r="I4695" t="s">
        <v>27</v>
      </c>
      <c r="J4695" t="s">
        <v>1</v>
      </c>
      <c r="K4695">
        <v>8639.3060000000005</v>
      </c>
    </row>
    <row r="4696" spans="5:11" x14ac:dyDescent="0.25">
      <c r="E4696">
        <v>2021</v>
      </c>
      <c r="F4696" t="s">
        <v>252</v>
      </c>
      <c r="G4696" t="s">
        <v>41</v>
      </c>
      <c r="H4696" t="s">
        <v>540</v>
      </c>
      <c r="I4696" t="s">
        <v>21</v>
      </c>
      <c r="J4696" t="s">
        <v>554</v>
      </c>
      <c r="K4696">
        <v>43039.754000000299</v>
      </c>
    </row>
    <row r="4697" spans="5:11" x14ac:dyDescent="0.25">
      <c r="E4697">
        <v>2021</v>
      </c>
      <c r="F4697" t="s">
        <v>249</v>
      </c>
      <c r="G4697" t="s">
        <v>250</v>
      </c>
      <c r="H4697" t="s">
        <v>544</v>
      </c>
      <c r="I4697" t="s">
        <v>17</v>
      </c>
      <c r="J4697" t="s">
        <v>1</v>
      </c>
      <c r="K4697">
        <v>1330.028</v>
      </c>
    </row>
    <row r="4698" spans="5:11" x14ac:dyDescent="0.25">
      <c r="E4698">
        <v>2021</v>
      </c>
      <c r="F4698" t="s">
        <v>260</v>
      </c>
      <c r="G4698" t="s">
        <v>45</v>
      </c>
      <c r="H4698" t="s">
        <v>542</v>
      </c>
      <c r="I4698" t="s">
        <v>26</v>
      </c>
      <c r="J4698" t="s">
        <v>725</v>
      </c>
      <c r="K4698">
        <v>9671.4519999999993</v>
      </c>
    </row>
    <row r="4699" spans="5:11" x14ac:dyDescent="0.25">
      <c r="E4699">
        <v>2021</v>
      </c>
      <c r="F4699" t="s">
        <v>299</v>
      </c>
      <c r="G4699" t="s">
        <v>300</v>
      </c>
      <c r="H4699" t="s">
        <v>540</v>
      </c>
      <c r="I4699" t="s">
        <v>60</v>
      </c>
      <c r="J4699" t="s">
        <v>554</v>
      </c>
      <c r="K4699">
        <v>10074.01</v>
      </c>
    </row>
    <row r="4700" spans="5:11" x14ac:dyDescent="0.25">
      <c r="E4700">
        <v>2021</v>
      </c>
      <c r="F4700" t="s">
        <v>268</v>
      </c>
      <c r="G4700" t="s">
        <v>50</v>
      </c>
      <c r="H4700" t="s">
        <v>544</v>
      </c>
      <c r="I4700" t="s">
        <v>9</v>
      </c>
      <c r="J4700" t="s">
        <v>725</v>
      </c>
      <c r="K4700">
        <v>328.69400000000002</v>
      </c>
    </row>
    <row r="4701" spans="5:11" x14ac:dyDescent="0.25">
      <c r="E4701">
        <v>2021</v>
      </c>
      <c r="F4701" t="s">
        <v>276</v>
      </c>
      <c r="G4701" t="s">
        <v>54</v>
      </c>
      <c r="H4701" t="s">
        <v>540</v>
      </c>
      <c r="I4701" t="s">
        <v>47</v>
      </c>
      <c r="J4701" t="s">
        <v>725</v>
      </c>
      <c r="K4701">
        <v>954.82299999999896</v>
      </c>
    </row>
    <row r="4702" spans="5:11" x14ac:dyDescent="0.25">
      <c r="E4702">
        <v>2021</v>
      </c>
      <c r="F4702" t="s">
        <v>278</v>
      </c>
      <c r="G4702" t="s">
        <v>55</v>
      </c>
      <c r="H4702" t="s">
        <v>540</v>
      </c>
      <c r="I4702" t="s">
        <v>21</v>
      </c>
      <c r="J4702" t="s">
        <v>554</v>
      </c>
      <c r="K4702">
        <v>41.500999999999998</v>
      </c>
    </row>
    <row r="4703" spans="5:11" x14ac:dyDescent="0.25">
      <c r="E4703">
        <v>2021</v>
      </c>
      <c r="F4703" t="s">
        <v>288</v>
      </c>
      <c r="G4703" t="s">
        <v>57</v>
      </c>
      <c r="H4703" t="s">
        <v>540</v>
      </c>
      <c r="I4703" t="s">
        <v>47</v>
      </c>
      <c r="J4703" t="s">
        <v>1</v>
      </c>
      <c r="K4703">
        <v>9271.9729999998399</v>
      </c>
    </row>
    <row r="4704" spans="5:11" x14ac:dyDescent="0.25">
      <c r="E4704">
        <v>2021</v>
      </c>
      <c r="F4704" t="s">
        <v>295</v>
      </c>
      <c r="G4704" t="s">
        <v>59</v>
      </c>
      <c r="H4704" t="s">
        <v>540</v>
      </c>
      <c r="I4704" t="s">
        <v>60</v>
      </c>
      <c r="J4704" t="s">
        <v>554</v>
      </c>
      <c r="K4704">
        <v>754.45100000000002</v>
      </c>
    </row>
    <row r="4705" spans="5:11" x14ac:dyDescent="0.25">
      <c r="E4705">
        <v>2021</v>
      </c>
      <c r="F4705" t="s">
        <v>297</v>
      </c>
      <c r="G4705" t="s">
        <v>61</v>
      </c>
      <c r="H4705" t="s">
        <v>542</v>
      </c>
      <c r="I4705" t="s">
        <v>16</v>
      </c>
      <c r="J4705" t="s">
        <v>554</v>
      </c>
      <c r="K4705">
        <v>336.51299999999998</v>
      </c>
    </row>
    <row r="4706" spans="5:11" x14ac:dyDescent="0.25">
      <c r="E4706">
        <v>2021</v>
      </c>
      <c r="F4706" t="s">
        <v>304</v>
      </c>
      <c r="G4706" t="s">
        <v>63</v>
      </c>
      <c r="H4706" t="s">
        <v>12</v>
      </c>
      <c r="I4706" t="s">
        <v>12</v>
      </c>
      <c r="J4706" t="s">
        <v>725</v>
      </c>
      <c r="K4706">
        <v>1858.4659999999999</v>
      </c>
    </row>
    <row r="4707" spans="5:11" x14ac:dyDescent="0.25">
      <c r="E4707">
        <v>2022</v>
      </c>
      <c r="F4707" t="s">
        <v>280</v>
      </c>
      <c r="G4707" t="s">
        <v>281</v>
      </c>
      <c r="H4707" t="s">
        <v>540</v>
      </c>
      <c r="I4707" t="s">
        <v>33</v>
      </c>
      <c r="J4707" t="s">
        <v>1</v>
      </c>
      <c r="K4707">
        <v>80.56</v>
      </c>
    </row>
    <row r="4708" spans="5:11" x14ac:dyDescent="0.25">
      <c r="E4708">
        <v>2022</v>
      </c>
      <c r="F4708" t="s">
        <v>280</v>
      </c>
      <c r="G4708" t="s">
        <v>281</v>
      </c>
      <c r="H4708" t="s">
        <v>540</v>
      </c>
      <c r="I4708" t="s">
        <v>33</v>
      </c>
      <c r="J4708" t="s">
        <v>554</v>
      </c>
      <c r="K4708">
        <v>825.66499999999996</v>
      </c>
    </row>
    <row r="4709" spans="5:11" x14ac:dyDescent="0.25">
      <c r="E4709">
        <v>2022</v>
      </c>
      <c r="F4709" t="s">
        <v>280</v>
      </c>
      <c r="G4709" t="s">
        <v>281</v>
      </c>
      <c r="H4709" t="s">
        <v>540</v>
      </c>
      <c r="I4709" t="s">
        <v>33</v>
      </c>
      <c r="J4709" t="s">
        <v>725</v>
      </c>
      <c r="K4709">
        <v>80.56</v>
      </c>
    </row>
    <row r="4710" spans="5:11" x14ac:dyDescent="0.25">
      <c r="E4710">
        <v>2022</v>
      </c>
      <c r="F4710" t="s">
        <v>283</v>
      </c>
      <c r="G4710" t="s">
        <v>284</v>
      </c>
      <c r="H4710" t="s">
        <v>540</v>
      </c>
      <c r="I4710" t="s">
        <v>33</v>
      </c>
      <c r="J4710" t="s">
        <v>725</v>
      </c>
      <c r="K4710">
        <v>243.011</v>
      </c>
    </row>
    <row r="4711" spans="5:11" x14ac:dyDescent="0.25">
      <c r="E4711">
        <v>2022</v>
      </c>
      <c r="F4711" t="s">
        <v>190</v>
      </c>
      <c r="G4711" t="s">
        <v>11</v>
      </c>
      <c r="H4711" t="s">
        <v>12</v>
      </c>
      <c r="I4711" t="s">
        <v>12</v>
      </c>
      <c r="J4711" t="s">
        <v>1</v>
      </c>
      <c r="K4711">
        <v>7559.73199999999</v>
      </c>
    </row>
    <row r="4712" spans="5:11" x14ac:dyDescent="0.25">
      <c r="E4712">
        <v>2017</v>
      </c>
      <c r="F4712" t="s">
        <v>268</v>
      </c>
      <c r="G4712" t="s">
        <v>50</v>
      </c>
      <c r="H4712" t="s">
        <v>544</v>
      </c>
      <c r="I4712" t="s">
        <v>9</v>
      </c>
      <c r="J4712" t="s">
        <v>554</v>
      </c>
      <c r="K4712">
        <v>841.57</v>
      </c>
    </row>
    <row r="4713" spans="5:11" x14ac:dyDescent="0.25">
      <c r="E4713">
        <v>2017</v>
      </c>
      <c r="F4713" t="s">
        <v>268</v>
      </c>
      <c r="G4713" t="s">
        <v>50</v>
      </c>
      <c r="H4713" t="s">
        <v>544</v>
      </c>
      <c r="I4713" t="s">
        <v>9</v>
      </c>
      <c r="J4713" t="s">
        <v>725</v>
      </c>
      <c r="K4713">
        <v>446.65100000000001</v>
      </c>
    </row>
    <row r="4714" spans="5:11" x14ac:dyDescent="0.25">
      <c r="E4714">
        <v>2017</v>
      </c>
      <c r="F4714" t="s">
        <v>270</v>
      </c>
      <c r="G4714" t="s">
        <v>51</v>
      </c>
      <c r="H4714" t="s">
        <v>540</v>
      </c>
      <c r="I4714" t="s">
        <v>30</v>
      </c>
      <c r="J4714" t="s">
        <v>725</v>
      </c>
      <c r="K4714">
        <v>552.11500000000001</v>
      </c>
    </row>
    <row r="4715" spans="5:11" x14ac:dyDescent="0.25">
      <c r="E4715">
        <v>2017</v>
      </c>
      <c r="F4715" t="s">
        <v>293</v>
      </c>
      <c r="G4715" t="s">
        <v>58</v>
      </c>
      <c r="H4715" t="s">
        <v>544</v>
      </c>
      <c r="I4715" t="s">
        <v>9</v>
      </c>
      <c r="J4715" t="s">
        <v>1</v>
      </c>
      <c r="K4715">
        <v>5178.6509999999998</v>
      </c>
    </row>
    <row r="4716" spans="5:11" x14ac:dyDescent="0.25">
      <c r="E4716">
        <v>2017</v>
      </c>
      <c r="F4716" t="s">
        <v>295</v>
      </c>
      <c r="G4716" t="s">
        <v>59</v>
      </c>
      <c r="H4716" t="s">
        <v>540</v>
      </c>
      <c r="I4716" t="s">
        <v>60</v>
      </c>
      <c r="J4716" t="s">
        <v>1</v>
      </c>
      <c r="K4716">
        <v>218.36099999999999</v>
      </c>
    </row>
    <row r="4717" spans="5:11" x14ac:dyDescent="0.25">
      <c r="E4717">
        <v>2017</v>
      </c>
      <c r="F4717" t="s">
        <v>297</v>
      </c>
      <c r="G4717" t="s">
        <v>61</v>
      </c>
      <c r="H4717" t="s">
        <v>542</v>
      </c>
      <c r="I4717" t="s">
        <v>16</v>
      </c>
      <c r="J4717" t="s">
        <v>1</v>
      </c>
      <c r="K4717">
        <v>342.25799999999998</v>
      </c>
    </row>
    <row r="4718" spans="5:11" x14ac:dyDescent="0.25">
      <c r="E4718">
        <v>2017</v>
      </c>
      <c r="F4718" t="s">
        <v>297</v>
      </c>
      <c r="G4718" t="s">
        <v>61</v>
      </c>
      <c r="H4718" t="s">
        <v>542</v>
      </c>
      <c r="I4718" t="s">
        <v>16</v>
      </c>
      <c r="J4718" t="s">
        <v>725</v>
      </c>
      <c r="K4718">
        <v>199.28800000000001</v>
      </c>
    </row>
    <row r="4719" spans="5:11" x14ac:dyDescent="0.25">
      <c r="E4719">
        <v>2017</v>
      </c>
      <c r="F4719" t="s">
        <v>302</v>
      </c>
      <c r="G4719" t="s">
        <v>62</v>
      </c>
      <c r="H4719" t="s">
        <v>540</v>
      </c>
      <c r="I4719" t="s">
        <v>60</v>
      </c>
      <c r="J4719" t="s">
        <v>554</v>
      </c>
      <c r="K4719">
        <v>1954.9010000000001</v>
      </c>
    </row>
    <row r="4720" spans="5:11" x14ac:dyDescent="0.25">
      <c r="E4720">
        <v>2017</v>
      </c>
      <c r="F4720" t="s">
        <v>304</v>
      </c>
      <c r="G4720" t="s">
        <v>63</v>
      </c>
      <c r="H4720" t="s">
        <v>12</v>
      </c>
      <c r="I4720" t="s">
        <v>12</v>
      </c>
      <c r="J4720" t="s">
        <v>554</v>
      </c>
      <c r="K4720">
        <v>1649.0139999999999</v>
      </c>
    </row>
    <row r="4721" spans="5:11" x14ac:dyDescent="0.25">
      <c r="E4721">
        <v>2018</v>
      </c>
      <c r="F4721" t="s">
        <v>283</v>
      </c>
      <c r="G4721" t="s">
        <v>284</v>
      </c>
      <c r="H4721" t="s">
        <v>540</v>
      </c>
      <c r="I4721" t="s">
        <v>33</v>
      </c>
      <c r="J4721" t="s">
        <v>725</v>
      </c>
      <c r="K4721">
        <v>189.25700000000001</v>
      </c>
    </row>
    <row r="4722" spans="5:11" x14ac:dyDescent="0.25">
      <c r="E4722">
        <v>2018</v>
      </c>
      <c r="F4722" t="s">
        <v>187</v>
      </c>
      <c r="G4722" t="s">
        <v>8</v>
      </c>
      <c r="H4722" t="s">
        <v>544</v>
      </c>
      <c r="I4722" t="s">
        <v>9</v>
      </c>
      <c r="J4722" t="s">
        <v>1</v>
      </c>
      <c r="K4722">
        <v>2116.2530000000002</v>
      </c>
    </row>
    <row r="4723" spans="5:11" x14ac:dyDescent="0.25">
      <c r="E4723">
        <v>2018</v>
      </c>
      <c r="F4723" t="s">
        <v>187</v>
      </c>
      <c r="G4723" t="s">
        <v>8</v>
      </c>
      <c r="H4723" t="s">
        <v>544</v>
      </c>
      <c r="I4723" t="s">
        <v>9</v>
      </c>
      <c r="J4723" t="s">
        <v>554</v>
      </c>
      <c r="K4723">
        <v>2021.4659999999999</v>
      </c>
    </row>
    <row r="4724" spans="5:11" x14ac:dyDescent="0.25">
      <c r="E4724">
        <v>2018</v>
      </c>
      <c r="F4724" t="s">
        <v>195</v>
      </c>
      <c r="G4724" t="s">
        <v>15</v>
      </c>
      <c r="H4724" t="s">
        <v>540</v>
      </c>
      <c r="I4724" t="s">
        <v>16</v>
      </c>
      <c r="J4724" t="s">
        <v>1</v>
      </c>
      <c r="K4724">
        <v>1341.6959999999999</v>
      </c>
    </row>
    <row r="4725" spans="5:11" x14ac:dyDescent="0.25">
      <c r="E4725">
        <v>2018</v>
      </c>
      <c r="F4725" t="s">
        <v>197</v>
      </c>
      <c r="G4725" t="s">
        <v>198</v>
      </c>
      <c r="H4725" t="s">
        <v>544</v>
      </c>
      <c r="I4725" t="s">
        <v>17</v>
      </c>
      <c r="J4725" t="s">
        <v>1</v>
      </c>
      <c r="K4725">
        <v>1323.2570000000001</v>
      </c>
    </row>
    <row r="4726" spans="5:11" x14ac:dyDescent="0.25">
      <c r="E4726">
        <v>2018</v>
      </c>
      <c r="F4726" t="s">
        <v>197</v>
      </c>
      <c r="G4726" t="s">
        <v>198</v>
      </c>
      <c r="H4726" t="s">
        <v>544</v>
      </c>
      <c r="I4726" t="s">
        <v>17</v>
      </c>
      <c r="J4726" t="s">
        <v>554</v>
      </c>
      <c r="K4726">
        <v>1323.2570000000001</v>
      </c>
    </row>
    <row r="4727" spans="5:11" x14ac:dyDescent="0.25">
      <c r="E4727">
        <v>2018</v>
      </c>
      <c r="F4727" t="s">
        <v>209</v>
      </c>
      <c r="G4727" t="s">
        <v>22</v>
      </c>
      <c r="H4727" t="s">
        <v>544</v>
      </c>
      <c r="I4727" t="s">
        <v>9</v>
      </c>
      <c r="J4727" t="s">
        <v>554</v>
      </c>
      <c r="K4727">
        <v>545.66999999999996</v>
      </c>
    </row>
    <row r="4728" spans="5:11" x14ac:dyDescent="0.25">
      <c r="E4728">
        <v>2018</v>
      </c>
      <c r="F4728" t="s">
        <v>213</v>
      </c>
      <c r="G4728" t="s">
        <v>25</v>
      </c>
      <c r="H4728" t="s">
        <v>542</v>
      </c>
      <c r="I4728" t="s">
        <v>26</v>
      </c>
      <c r="J4728" t="s">
        <v>1</v>
      </c>
      <c r="K4728">
        <v>250.71100000000001</v>
      </c>
    </row>
    <row r="4729" spans="5:11" x14ac:dyDescent="0.25">
      <c r="E4729">
        <v>2018</v>
      </c>
      <c r="F4729" t="s">
        <v>220</v>
      </c>
      <c r="G4729" t="s">
        <v>29</v>
      </c>
      <c r="H4729" t="s">
        <v>540</v>
      </c>
      <c r="I4729" t="s">
        <v>30</v>
      </c>
      <c r="J4729" t="s">
        <v>725</v>
      </c>
      <c r="K4729">
        <v>432.16</v>
      </c>
    </row>
    <row r="4730" spans="5:11" x14ac:dyDescent="0.25">
      <c r="E4730">
        <v>2018</v>
      </c>
      <c r="F4730" t="s">
        <v>211</v>
      </c>
      <c r="G4730" t="s">
        <v>23</v>
      </c>
      <c r="H4730" t="s">
        <v>540</v>
      </c>
      <c r="I4730" t="s">
        <v>24</v>
      </c>
      <c r="J4730" t="s">
        <v>1</v>
      </c>
      <c r="K4730">
        <v>11527.191999999901</v>
      </c>
    </row>
    <row r="4731" spans="5:11" x14ac:dyDescent="0.25">
      <c r="E4731">
        <v>2018</v>
      </c>
      <c r="F4731" t="s">
        <v>231</v>
      </c>
      <c r="G4731" t="s">
        <v>232</v>
      </c>
      <c r="H4731" t="s">
        <v>540</v>
      </c>
      <c r="I4731" t="s">
        <v>24</v>
      </c>
      <c r="J4731" t="s">
        <v>725</v>
      </c>
      <c r="K4731">
        <v>1362.123</v>
      </c>
    </row>
    <row r="4732" spans="5:11" x14ac:dyDescent="0.25">
      <c r="E4732">
        <v>2018</v>
      </c>
      <c r="F4732" t="s">
        <v>228</v>
      </c>
      <c r="G4732" t="s">
        <v>229</v>
      </c>
      <c r="H4732" t="s">
        <v>540</v>
      </c>
      <c r="I4732" t="s">
        <v>33</v>
      </c>
      <c r="J4732" t="s">
        <v>1</v>
      </c>
      <c r="K4732">
        <v>41665.881000000198</v>
      </c>
    </row>
    <row r="4733" spans="5:11" x14ac:dyDescent="0.25">
      <c r="E4733">
        <v>2018</v>
      </c>
      <c r="F4733" t="s">
        <v>247</v>
      </c>
      <c r="G4733" t="s">
        <v>40</v>
      </c>
      <c r="H4733" t="s">
        <v>540</v>
      </c>
      <c r="I4733" t="s">
        <v>27</v>
      </c>
      <c r="J4733" t="s">
        <v>725</v>
      </c>
      <c r="K4733">
        <v>8489.2000000000098</v>
      </c>
    </row>
    <row r="4734" spans="5:11" x14ac:dyDescent="0.25">
      <c r="E4734">
        <v>2018</v>
      </c>
      <c r="F4734" t="s">
        <v>249</v>
      </c>
      <c r="G4734" t="s">
        <v>250</v>
      </c>
      <c r="H4734" t="s">
        <v>544</v>
      </c>
      <c r="I4734" t="s">
        <v>17</v>
      </c>
      <c r="J4734" t="s">
        <v>554</v>
      </c>
      <c r="K4734">
        <v>1262.8420000000001</v>
      </c>
    </row>
    <row r="4735" spans="5:11" x14ac:dyDescent="0.25">
      <c r="E4735">
        <v>2018</v>
      </c>
      <c r="F4735" t="s">
        <v>249</v>
      </c>
      <c r="G4735" t="s">
        <v>250</v>
      </c>
      <c r="H4735" t="s">
        <v>544</v>
      </c>
      <c r="I4735" t="s">
        <v>17</v>
      </c>
      <c r="J4735" t="s">
        <v>725</v>
      </c>
      <c r="K4735">
        <v>1283.056</v>
      </c>
    </row>
    <row r="4736" spans="5:11" x14ac:dyDescent="0.25">
      <c r="E4736">
        <v>2018</v>
      </c>
      <c r="F4736" t="s">
        <v>260</v>
      </c>
      <c r="G4736" t="s">
        <v>45</v>
      </c>
      <c r="H4736" t="s">
        <v>542</v>
      </c>
      <c r="I4736" t="s">
        <v>26</v>
      </c>
      <c r="J4736" t="s">
        <v>554</v>
      </c>
      <c r="K4736">
        <v>19227.620999999999</v>
      </c>
    </row>
    <row r="4737" spans="5:11" x14ac:dyDescent="0.25">
      <c r="E4737">
        <v>2018</v>
      </c>
      <c r="F4737" t="s">
        <v>299</v>
      </c>
      <c r="G4737" t="s">
        <v>300</v>
      </c>
      <c r="H4737" t="s">
        <v>540</v>
      </c>
      <c r="I4737" t="s">
        <v>60</v>
      </c>
      <c r="J4737" t="s">
        <v>1</v>
      </c>
      <c r="K4737">
        <v>12033.852000000001</v>
      </c>
    </row>
    <row r="4738" spans="5:11" x14ac:dyDescent="0.25">
      <c r="E4738">
        <v>2018</v>
      </c>
      <c r="F4738" t="s">
        <v>256</v>
      </c>
      <c r="G4738" t="s">
        <v>43</v>
      </c>
      <c r="H4738" t="s">
        <v>540</v>
      </c>
      <c r="I4738" t="s">
        <v>27</v>
      </c>
      <c r="J4738" t="s">
        <v>725</v>
      </c>
      <c r="K4738">
        <v>3641.9319999999998</v>
      </c>
    </row>
    <row r="4739" spans="5:11" x14ac:dyDescent="0.25">
      <c r="E4739">
        <v>2018</v>
      </c>
      <c r="F4739" t="s">
        <v>276</v>
      </c>
      <c r="G4739" t="s">
        <v>54</v>
      </c>
      <c r="H4739" t="s">
        <v>540</v>
      </c>
      <c r="I4739" t="s">
        <v>47</v>
      </c>
      <c r="J4739" t="s">
        <v>554</v>
      </c>
      <c r="K4739">
        <v>2306.5239999999999</v>
      </c>
    </row>
    <row r="4740" spans="5:11" x14ac:dyDescent="0.25">
      <c r="E4740">
        <v>2018</v>
      </c>
      <c r="F4740" t="s">
        <v>274</v>
      </c>
      <c r="G4740" t="s">
        <v>53</v>
      </c>
      <c r="H4740" t="s">
        <v>542</v>
      </c>
      <c r="I4740" t="s">
        <v>16</v>
      </c>
      <c r="J4740" t="s">
        <v>554</v>
      </c>
      <c r="K4740">
        <v>6412.3919999999998</v>
      </c>
    </row>
    <row r="4741" spans="5:11" x14ac:dyDescent="0.25">
      <c r="E4741">
        <v>2018</v>
      </c>
      <c r="F4741" t="s">
        <v>278</v>
      </c>
      <c r="G4741" t="s">
        <v>55</v>
      </c>
      <c r="H4741" t="s">
        <v>540</v>
      </c>
      <c r="I4741" t="s">
        <v>21</v>
      </c>
      <c r="J4741" t="s">
        <v>725</v>
      </c>
      <c r="K4741">
        <v>0.64200000000000002</v>
      </c>
    </row>
    <row r="4742" spans="5:11" x14ac:dyDescent="0.25">
      <c r="E4742">
        <v>2018</v>
      </c>
      <c r="F4742" t="s">
        <v>288</v>
      </c>
      <c r="G4742" t="s">
        <v>57</v>
      </c>
      <c r="H4742" t="s">
        <v>540</v>
      </c>
      <c r="I4742" t="s">
        <v>47</v>
      </c>
      <c r="J4742" t="s">
        <v>554</v>
      </c>
      <c r="K4742">
        <v>22136.737999999699</v>
      </c>
    </row>
    <row r="4743" spans="5:11" x14ac:dyDescent="0.25">
      <c r="E4743">
        <v>2023</v>
      </c>
      <c r="F4743" t="s">
        <v>270</v>
      </c>
      <c r="G4743" t="s">
        <v>51</v>
      </c>
      <c r="H4743" t="s">
        <v>540</v>
      </c>
      <c r="I4743" t="s">
        <v>30</v>
      </c>
      <c r="J4743" t="s">
        <v>725</v>
      </c>
      <c r="K4743">
        <v>438.45400000000001</v>
      </c>
    </row>
    <row r="4744" spans="5:11" x14ac:dyDescent="0.25">
      <c r="E4744">
        <v>2023</v>
      </c>
      <c r="F4744" t="s">
        <v>272</v>
      </c>
      <c r="G4744" t="s">
        <v>52</v>
      </c>
      <c r="H4744" t="s">
        <v>540</v>
      </c>
      <c r="I4744" t="s">
        <v>30</v>
      </c>
      <c r="J4744" t="s">
        <v>1</v>
      </c>
      <c r="K4744">
        <v>369.952</v>
      </c>
    </row>
    <row r="4745" spans="5:11" x14ac:dyDescent="0.25">
      <c r="E4745">
        <v>2023</v>
      </c>
      <c r="F4745" t="s">
        <v>288</v>
      </c>
      <c r="G4745" t="s">
        <v>57</v>
      </c>
      <c r="H4745" t="s">
        <v>540</v>
      </c>
      <c r="I4745" t="s">
        <v>47</v>
      </c>
      <c r="J4745" t="s">
        <v>725</v>
      </c>
      <c r="K4745">
        <v>9054.0080000000107</v>
      </c>
    </row>
    <row r="4746" spans="5:11" x14ac:dyDescent="0.25">
      <c r="E4746">
        <v>2023</v>
      </c>
      <c r="F4746" t="s">
        <v>293</v>
      </c>
      <c r="G4746" t="s">
        <v>58</v>
      </c>
      <c r="H4746" t="s">
        <v>544</v>
      </c>
      <c r="I4746" t="s">
        <v>9</v>
      </c>
      <c r="J4746" t="s">
        <v>725</v>
      </c>
      <c r="K4746">
        <v>5354.52</v>
      </c>
    </row>
    <row r="4747" spans="5:11" x14ac:dyDescent="0.25">
      <c r="E4747">
        <v>2023</v>
      </c>
      <c r="F4747" t="s">
        <v>297</v>
      </c>
      <c r="G4747" t="s">
        <v>61</v>
      </c>
      <c r="H4747" t="s">
        <v>542</v>
      </c>
      <c r="I4747" t="s">
        <v>16</v>
      </c>
      <c r="J4747" t="s">
        <v>1</v>
      </c>
      <c r="K4747">
        <v>29.927</v>
      </c>
    </row>
    <row r="4748" spans="5:11" x14ac:dyDescent="0.25">
      <c r="E4748">
        <v>2023</v>
      </c>
      <c r="F4748" t="s">
        <v>304</v>
      </c>
      <c r="G4748" t="s">
        <v>63</v>
      </c>
      <c r="H4748" t="s">
        <v>12</v>
      </c>
      <c r="I4748" t="s">
        <v>12</v>
      </c>
      <c r="J4748" t="s">
        <v>1</v>
      </c>
      <c r="K4748">
        <v>1530.079</v>
      </c>
    </row>
    <row r="4749" spans="5:11" x14ac:dyDescent="0.25">
      <c r="E4749">
        <v>2018</v>
      </c>
      <c r="F4749" t="s">
        <v>252</v>
      </c>
      <c r="G4749" t="s">
        <v>41</v>
      </c>
      <c r="H4749" t="s">
        <v>540</v>
      </c>
      <c r="I4749" t="s">
        <v>21</v>
      </c>
      <c r="J4749" t="s">
        <v>554</v>
      </c>
      <c r="K4749">
        <v>44770.636000000901</v>
      </c>
    </row>
    <row r="4750" spans="5:11" x14ac:dyDescent="0.25">
      <c r="E4750">
        <v>2018</v>
      </c>
      <c r="F4750" t="s">
        <v>252</v>
      </c>
      <c r="G4750" t="s">
        <v>41</v>
      </c>
      <c r="H4750" t="s">
        <v>540</v>
      </c>
      <c r="I4750" t="s">
        <v>21</v>
      </c>
      <c r="J4750" t="s">
        <v>725</v>
      </c>
      <c r="K4750">
        <v>8425.4090000000197</v>
      </c>
    </row>
    <row r="4751" spans="5:11" x14ac:dyDescent="0.25">
      <c r="E4751">
        <v>2018</v>
      </c>
      <c r="F4751" t="s">
        <v>264</v>
      </c>
      <c r="G4751" t="s">
        <v>48</v>
      </c>
      <c r="H4751" t="s">
        <v>542</v>
      </c>
      <c r="I4751" t="s">
        <v>16</v>
      </c>
      <c r="J4751" t="s">
        <v>554</v>
      </c>
      <c r="K4751">
        <v>1789.347</v>
      </c>
    </row>
    <row r="4752" spans="5:11" x14ac:dyDescent="0.25">
      <c r="E4752">
        <v>2018</v>
      </c>
      <c r="F4752" t="s">
        <v>268</v>
      </c>
      <c r="G4752" t="s">
        <v>50</v>
      </c>
      <c r="H4752" t="s">
        <v>544</v>
      </c>
      <c r="I4752" t="s">
        <v>9</v>
      </c>
      <c r="J4752" t="s">
        <v>554</v>
      </c>
      <c r="K4752">
        <v>732.04600000000005</v>
      </c>
    </row>
    <row r="4753" spans="5:11" x14ac:dyDescent="0.25">
      <c r="E4753">
        <v>2018</v>
      </c>
      <c r="F4753" t="s">
        <v>270</v>
      </c>
      <c r="G4753" t="s">
        <v>51</v>
      </c>
      <c r="H4753" t="s">
        <v>540</v>
      </c>
      <c r="I4753" t="s">
        <v>30</v>
      </c>
      <c r="J4753" t="s">
        <v>554</v>
      </c>
      <c r="K4753">
        <v>1865.05</v>
      </c>
    </row>
    <row r="4754" spans="5:11" x14ac:dyDescent="0.25">
      <c r="E4754">
        <v>2018</v>
      </c>
      <c r="F4754" t="s">
        <v>278</v>
      </c>
      <c r="G4754" t="s">
        <v>55</v>
      </c>
      <c r="H4754" t="s">
        <v>540</v>
      </c>
      <c r="I4754" t="s">
        <v>21</v>
      </c>
      <c r="J4754" t="s">
        <v>1</v>
      </c>
      <c r="K4754">
        <v>0.64200000000000002</v>
      </c>
    </row>
    <row r="4755" spans="5:11" x14ac:dyDescent="0.25">
      <c r="E4755">
        <v>2018</v>
      </c>
      <c r="F4755" t="s">
        <v>278</v>
      </c>
      <c r="G4755" t="s">
        <v>55</v>
      </c>
      <c r="H4755" t="s">
        <v>540</v>
      </c>
      <c r="I4755" t="s">
        <v>21</v>
      </c>
      <c r="J4755" t="s">
        <v>1</v>
      </c>
      <c r="K4755">
        <v>83.662000000000006</v>
      </c>
    </row>
    <row r="4756" spans="5:11" x14ac:dyDescent="0.25">
      <c r="E4756">
        <v>2018</v>
      </c>
      <c r="F4756" t="s">
        <v>286</v>
      </c>
      <c r="G4756" t="s">
        <v>56</v>
      </c>
      <c r="H4756" t="s">
        <v>540</v>
      </c>
      <c r="I4756" t="s">
        <v>47</v>
      </c>
      <c r="J4756" t="s">
        <v>1</v>
      </c>
      <c r="K4756">
        <v>166.94900000000001</v>
      </c>
    </row>
    <row r="4757" spans="5:11" x14ac:dyDescent="0.25">
      <c r="E4757">
        <v>2018</v>
      </c>
      <c r="F4757" t="s">
        <v>286</v>
      </c>
      <c r="G4757" t="s">
        <v>56</v>
      </c>
      <c r="H4757" t="s">
        <v>540</v>
      </c>
      <c r="I4757" t="s">
        <v>47</v>
      </c>
      <c r="J4757" t="s">
        <v>725</v>
      </c>
      <c r="K4757">
        <v>166.94900000000001</v>
      </c>
    </row>
    <row r="4758" spans="5:11" x14ac:dyDescent="0.25">
      <c r="E4758">
        <v>2018</v>
      </c>
      <c r="F4758" t="s">
        <v>295</v>
      </c>
      <c r="G4758" t="s">
        <v>59</v>
      </c>
      <c r="H4758" t="s">
        <v>540</v>
      </c>
      <c r="I4758" t="s">
        <v>60</v>
      </c>
      <c r="J4758" t="s">
        <v>554</v>
      </c>
      <c r="K4758">
        <v>722.73900000000003</v>
      </c>
    </row>
    <row r="4759" spans="5:11" x14ac:dyDescent="0.25">
      <c r="E4759">
        <v>2018</v>
      </c>
      <c r="F4759" t="s">
        <v>297</v>
      </c>
      <c r="G4759" t="s">
        <v>61</v>
      </c>
      <c r="H4759" t="s">
        <v>542</v>
      </c>
      <c r="I4759" t="s">
        <v>16</v>
      </c>
      <c r="J4759" t="s">
        <v>725</v>
      </c>
      <c r="K4759">
        <v>161.89400000000001</v>
      </c>
    </row>
    <row r="4760" spans="5:11" x14ac:dyDescent="0.25">
      <c r="E4760">
        <v>2019</v>
      </c>
      <c r="F4760" t="s">
        <v>200</v>
      </c>
      <c r="G4760" t="s">
        <v>18</v>
      </c>
      <c r="H4760" t="s">
        <v>542</v>
      </c>
      <c r="I4760" t="s">
        <v>16</v>
      </c>
      <c r="J4760" t="s">
        <v>725</v>
      </c>
      <c r="K4760">
        <v>57.1</v>
      </c>
    </row>
    <row r="4761" spans="5:11" x14ac:dyDescent="0.25">
      <c r="E4761">
        <v>2019</v>
      </c>
      <c r="F4761" t="s">
        <v>224</v>
      </c>
      <c r="G4761" t="s">
        <v>32</v>
      </c>
      <c r="H4761" t="s">
        <v>540</v>
      </c>
      <c r="I4761" t="s">
        <v>33</v>
      </c>
      <c r="J4761" t="s">
        <v>1</v>
      </c>
      <c r="K4761">
        <v>60.261000000000003</v>
      </c>
    </row>
    <row r="4762" spans="5:11" x14ac:dyDescent="0.25">
      <c r="E4762">
        <v>2019</v>
      </c>
      <c r="F4762" t="s">
        <v>226</v>
      </c>
      <c r="G4762" t="s">
        <v>34</v>
      </c>
      <c r="H4762" t="s">
        <v>540</v>
      </c>
      <c r="I4762" t="s">
        <v>925</v>
      </c>
      <c r="J4762" t="s">
        <v>1</v>
      </c>
      <c r="K4762">
        <v>909.31400000000099</v>
      </c>
    </row>
    <row r="4763" spans="5:11" x14ac:dyDescent="0.25">
      <c r="E4763">
        <v>2019</v>
      </c>
      <c r="F4763" t="s">
        <v>226</v>
      </c>
      <c r="G4763" t="s">
        <v>34</v>
      </c>
      <c r="H4763" t="s">
        <v>540</v>
      </c>
      <c r="I4763" t="s">
        <v>925</v>
      </c>
      <c r="J4763" t="s">
        <v>725</v>
      </c>
      <c r="K4763">
        <v>377.06700000000001</v>
      </c>
    </row>
    <row r="4764" spans="5:11" x14ac:dyDescent="0.25">
      <c r="E4764">
        <v>2019</v>
      </c>
      <c r="F4764" t="s">
        <v>238</v>
      </c>
      <c r="G4764" t="s">
        <v>239</v>
      </c>
      <c r="H4764" t="s">
        <v>540</v>
      </c>
      <c r="I4764" t="s">
        <v>33</v>
      </c>
      <c r="J4764" t="s">
        <v>725</v>
      </c>
      <c r="K4764">
        <v>2468.6019999999999</v>
      </c>
    </row>
    <row r="4765" spans="5:11" x14ac:dyDescent="0.25">
      <c r="E4765">
        <v>2019</v>
      </c>
      <c r="F4765" t="s">
        <v>243</v>
      </c>
      <c r="G4765" t="s">
        <v>38</v>
      </c>
      <c r="H4765" t="s">
        <v>12</v>
      </c>
      <c r="I4765" t="s">
        <v>12</v>
      </c>
      <c r="J4765" t="s">
        <v>1</v>
      </c>
      <c r="K4765">
        <v>6.99</v>
      </c>
    </row>
    <row r="4766" spans="5:11" x14ac:dyDescent="0.25">
      <c r="E4766">
        <v>2019</v>
      </c>
      <c r="F4766" t="s">
        <v>243</v>
      </c>
      <c r="G4766" t="s">
        <v>38</v>
      </c>
      <c r="H4766" t="s">
        <v>12</v>
      </c>
      <c r="I4766" t="s">
        <v>12</v>
      </c>
      <c r="J4766" t="s">
        <v>1</v>
      </c>
      <c r="K4766">
        <v>493.90899999999999</v>
      </c>
    </row>
    <row r="4767" spans="5:11" x14ac:dyDescent="0.25">
      <c r="E4767">
        <v>2019</v>
      </c>
      <c r="F4767" t="s">
        <v>266</v>
      </c>
      <c r="G4767" t="s">
        <v>49</v>
      </c>
      <c r="H4767" t="s">
        <v>544</v>
      </c>
      <c r="I4767" t="s">
        <v>9</v>
      </c>
      <c r="J4767" t="s">
        <v>1</v>
      </c>
      <c r="K4767">
        <v>204.61099999999999</v>
      </c>
    </row>
    <row r="4768" spans="5:11" x14ac:dyDescent="0.25">
      <c r="E4768">
        <v>2019</v>
      </c>
      <c r="F4768" t="s">
        <v>299</v>
      </c>
      <c r="G4768" t="s">
        <v>300</v>
      </c>
      <c r="H4768" t="s">
        <v>540</v>
      </c>
      <c r="I4768" t="s">
        <v>60</v>
      </c>
      <c r="J4768" t="s">
        <v>554</v>
      </c>
      <c r="K4768">
        <v>11401.074000000001</v>
      </c>
    </row>
    <row r="4769" spans="5:11" x14ac:dyDescent="0.25">
      <c r="E4769">
        <v>2019</v>
      </c>
      <c r="F4769" t="s">
        <v>299</v>
      </c>
      <c r="G4769" t="s">
        <v>300</v>
      </c>
      <c r="H4769" t="s">
        <v>540</v>
      </c>
      <c r="I4769" t="s">
        <v>60</v>
      </c>
      <c r="J4769" t="s">
        <v>725</v>
      </c>
      <c r="K4769">
        <v>16755.22</v>
      </c>
    </row>
    <row r="4770" spans="5:11" x14ac:dyDescent="0.25">
      <c r="E4770">
        <v>2019</v>
      </c>
      <c r="F4770" t="s">
        <v>262</v>
      </c>
      <c r="G4770" t="s">
        <v>46</v>
      </c>
      <c r="H4770" t="s">
        <v>540</v>
      </c>
      <c r="I4770" t="s">
        <v>47</v>
      </c>
      <c r="J4770" t="s">
        <v>1</v>
      </c>
      <c r="K4770">
        <v>519.01900000000001</v>
      </c>
    </row>
    <row r="4771" spans="5:11" x14ac:dyDescent="0.25">
      <c r="E4771">
        <v>2019</v>
      </c>
      <c r="F4771" t="s">
        <v>264</v>
      </c>
      <c r="G4771" t="s">
        <v>48</v>
      </c>
      <c r="H4771" t="s">
        <v>542</v>
      </c>
      <c r="I4771" t="s">
        <v>16</v>
      </c>
      <c r="J4771" t="s">
        <v>725</v>
      </c>
      <c r="K4771">
        <v>1087.97</v>
      </c>
    </row>
    <row r="4772" spans="5:11" x14ac:dyDescent="0.25">
      <c r="E4772">
        <v>2019</v>
      </c>
      <c r="F4772" t="s">
        <v>276</v>
      </c>
      <c r="G4772" t="s">
        <v>54</v>
      </c>
      <c r="H4772" t="s">
        <v>540</v>
      </c>
      <c r="I4772" t="s">
        <v>47</v>
      </c>
      <c r="J4772" t="s">
        <v>1</v>
      </c>
      <c r="K4772">
        <v>2393.373</v>
      </c>
    </row>
    <row r="4773" spans="5:11" x14ac:dyDescent="0.25">
      <c r="E4773">
        <v>2019</v>
      </c>
      <c r="F4773" t="s">
        <v>274</v>
      </c>
      <c r="G4773" t="s">
        <v>53</v>
      </c>
      <c r="H4773" t="s">
        <v>542</v>
      </c>
      <c r="I4773" t="s">
        <v>16</v>
      </c>
      <c r="J4773" t="s">
        <v>1</v>
      </c>
      <c r="K4773">
        <v>392.73700000000002</v>
      </c>
    </row>
    <row r="4774" spans="5:11" x14ac:dyDescent="0.25">
      <c r="E4774">
        <v>2019</v>
      </c>
      <c r="F4774" t="s">
        <v>274</v>
      </c>
      <c r="G4774" t="s">
        <v>53</v>
      </c>
      <c r="H4774" t="s">
        <v>542</v>
      </c>
      <c r="I4774" t="s">
        <v>16</v>
      </c>
      <c r="J4774" t="s">
        <v>725</v>
      </c>
      <c r="K4774">
        <v>392.73700000000002</v>
      </c>
    </row>
    <row r="4775" spans="5:11" x14ac:dyDescent="0.25">
      <c r="E4775">
        <v>2019</v>
      </c>
      <c r="F4775" t="s">
        <v>286</v>
      </c>
      <c r="G4775" t="s">
        <v>56</v>
      </c>
      <c r="H4775" t="s">
        <v>540</v>
      </c>
      <c r="I4775" t="s">
        <v>47</v>
      </c>
      <c r="J4775" t="s">
        <v>554</v>
      </c>
      <c r="K4775">
        <v>1798.922</v>
      </c>
    </row>
    <row r="4776" spans="5:11" x14ac:dyDescent="0.25">
      <c r="E4776">
        <v>2019</v>
      </c>
      <c r="F4776" t="s">
        <v>302</v>
      </c>
      <c r="G4776" t="s">
        <v>62</v>
      </c>
      <c r="H4776" t="s">
        <v>540</v>
      </c>
      <c r="I4776" t="s">
        <v>60</v>
      </c>
      <c r="J4776" t="s">
        <v>1</v>
      </c>
      <c r="K4776">
        <v>3688.4760000000001</v>
      </c>
    </row>
    <row r="4777" spans="5:11" x14ac:dyDescent="0.25">
      <c r="E4777">
        <v>2019</v>
      </c>
      <c r="F4777" t="s">
        <v>304</v>
      </c>
      <c r="G4777" t="s">
        <v>63</v>
      </c>
      <c r="H4777" t="s">
        <v>12</v>
      </c>
      <c r="I4777" t="s">
        <v>12</v>
      </c>
      <c r="J4777" t="s">
        <v>554</v>
      </c>
      <c r="K4777">
        <v>1712.3679999999999</v>
      </c>
    </row>
    <row r="4778" spans="5:11" x14ac:dyDescent="0.25">
      <c r="E4778">
        <v>2020</v>
      </c>
      <c r="F4778" t="s">
        <v>283</v>
      </c>
      <c r="G4778" t="s">
        <v>284</v>
      </c>
      <c r="H4778" t="s">
        <v>540</v>
      </c>
      <c r="I4778" t="s">
        <v>33</v>
      </c>
      <c r="J4778" t="s">
        <v>725</v>
      </c>
      <c r="K4778">
        <v>196.58</v>
      </c>
    </row>
    <row r="4779" spans="5:11" x14ac:dyDescent="0.25">
      <c r="E4779">
        <v>2020</v>
      </c>
      <c r="F4779" t="s">
        <v>195</v>
      </c>
      <c r="G4779" t="s">
        <v>15</v>
      </c>
      <c r="H4779" t="s">
        <v>540</v>
      </c>
      <c r="I4779" t="s">
        <v>16</v>
      </c>
      <c r="J4779" t="s">
        <v>1</v>
      </c>
      <c r="K4779">
        <v>1403.027</v>
      </c>
    </row>
    <row r="4780" spans="5:11" x14ac:dyDescent="0.25">
      <c r="E4780">
        <v>2020</v>
      </c>
      <c r="F4780" t="s">
        <v>204</v>
      </c>
      <c r="G4780" t="s">
        <v>205</v>
      </c>
      <c r="H4780" t="s">
        <v>544</v>
      </c>
      <c r="I4780" t="s">
        <v>9</v>
      </c>
      <c r="J4780" t="s">
        <v>1</v>
      </c>
      <c r="K4780">
        <v>167.83600000000001</v>
      </c>
    </row>
    <row r="4781" spans="5:11" x14ac:dyDescent="0.25">
      <c r="E4781">
        <v>2020</v>
      </c>
      <c r="F4781" t="s">
        <v>202</v>
      </c>
      <c r="G4781" t="s">
        <v>19</v>
      </c>
      <c r="H4781" t="s">
        <v>544</v>
      </c>
      <c r="I4781" t="s">
        <v>17</v>
      </c>
      <c r="J4781" t="s">
        <v>725</v>
      </c>
      <c r="K4781">
        <v>1814.002</v>
      </c>
    </row>
    <row r="4782" spans="5:11" x14ac:dyDescent="0.25">
      <c r="E4782">
        <v>2020</v>
      </c>
      <c r="F4782" t="s">
        <v>218</v>
      </c>
      <c r="G4782" t="s">
        <v>28</v>
      </c>
      <c r="H4782" t="s">
        <v>544</v>
      </c>
      <c r="I4782" t="s">
        <v>9</v>
      </c>
      <c r="J4782" t="s">
        <v>554</v>
      </c>
      <c r="K4782">
        <v>4266.3329999999996</v>
      </c>
    </row>
    <row r="4783" spans="5:11" x14ac:dyDescent="0.25">
      <c r="E4783">
        <v>2020</v>
      </c>
      <c r="F4783" t="s">
        <v>231</v>
      </c>
      <c r="G4783" t="s">
        <v>232</v>
      </c>
      <c r="H4783" t="s">
        <v>540</v>
      </c>
      <c r="I4783" t="s">
        <v>24</v>
      </c>
      <c r="J4783" t="s">
        <v>725</v>
      </c>
      <c r="K4783">
        <v>1326.058</v>
      </c>
    </row>
    <row r="4784" spans="5:11" x14ac:dyDescent="0.25">
      <c r="E4784">
        <v>2020</v>
      </c>
      <c r="F4784" t="s">
        <v>228</v>
      </c>
      <c r="G4784" t="s">
        <v>229</v>
      </c>
      <c r="H4784" t="s">
        <v>540</v>
      </c>
      <c r="I4784" t="s">
        <v>33</v>
      </c>
      <c r="J4784" t="s">
        <v>725</v>
      </c>
      <c r="K4784">
        <v>13578.549000000001</v>
      </c>
    </row>
    <row r="4785" spans="5:11" x14ac:dyDescent="0.25">
      <c r="E4785">
        <v>2020</v>
      </c>
      <c r="F4785" t="s">
        <v>241</v>
      </c>
      <c r="G4785" t="s">
        <v>37</v>
      </c>
      <c r="H4785" t="s">
        <v>540</v>
      </c>
      <c r="I4785" t="s">
        <v>24</v>
      </c>
      <c r="J4785" t="s">
        <v>725</v>
      </c>
      <c r="K4785">
        <v>605.31700000000001</v>
      </c>
    </row>
    <row r="4786" spans="5:11" x14ac:dyDescent="0.25">
      <c r="E4786">
        <v>2020</v>
      </c>
      <c r="F4786" t="s">
        <v>266</v>
      </c>
      <c r="G4786" t="s">
        <v>49</v>
      </c>
      <c r="H4786" t="s">
        <v>544</v>
      </c>
      <c r="I4786" t="s">
        <v>9</v>
      </c>
      <c r="J4786" t="s">
        <v>554</v>
      </c>
      <c r="K4786">
        <v>193.79400000000001</v>
      </c>
    </row>
    <row r="4787" spans="5:11" x14ac:dyDescent="0.25">
      <c r="E4787">
        <v>2020</v>
      </c>
      <c r="F4787" t="s">
        <v>245</v>
      </c>
      <c r="G4787" t="s">
        <v>39</v>
      </c>
      <c r="H4787" t="s">
        <v>12</v>
      </c>
      <c r="I4787" t="s">
        <v>12</v>
      </c>
      <c r="J4787" t="s">
        <v>554</v>
      </c>
      <c r="K4787">
        <v>1502.979</v>
      </c>
    </row>
    <row r="4788" spans="5:11" x14ac:dyDescent="0.25">
      <c r="E4788">
        <v>2020</v>
      </c>
      <c r="F4788" t="s">
        <v>258</v>
      </c>
      <c r="G4788" t="s">
        <v>44</v>
      </c>
      <c r="H4788" t="s">
        <v>540</v>
      </c>
      <c r="I4788" t="s">
        <v>21</v>
      </c>
      <c r="J4788" t="s">
        <v>1</v>
      </c>
      <c r="K4788">
        <v>591.65199999999902</v>
      </c>
    </row>
    <row r="4789" spans="5:11" x14ac:dyDescent="0.25">
      <c r="E4789">
        <v>2020</v>
      </c>
      <c r="F4789" t="s">
        <v>262</v>
      </c>
      <c r="G4789" t="s">
        <v>46</v>
      </c>
      <c r="H4789" t="s">
        <v>540</v>
      </c>
      <c r="I4789" t="s">
        <v>47</v>
      </c>
      <c r="J4789" t="s">
        <v>554</v>
      </c>
      <c r="K4789">
        <v>608.16</v>
      </c>
    </row>
    <row r="4790" spans="5:11" x14ac:dyDescent="0.25">
      <c r="E4790">
        <v>2020</v>
      </c>
      <c r="F4790" t="s">
        <v>268</v>
      </c>
      <c r="G4790" t="s">
        <v>50</v>
      </c>
      <c r="H4790" t="s">
        <v>544</v>
      </c>
      <c r="I4790" t="s">
        <v>9</v>
      </c>
      <c r="J4790" t="s">
        <v>1</v>
      </c>
      <c r="K4790">
        <v>393.416</v>
      </c>
    </row>
    <row r="4791" spans="5:11" x14ac:dyDescent="0.25">
      <c r="E4791">
        <v>2020</v>
      </c>
      <c r="F4791" t="s">
        <v>270</v>
      </c>
      <c r="G4791" t="s">
        <v>51</v>
      </c>
      <c r="H4791" t="s">
        <v>540</v>
      </c>
      <c r="I4791" t="s">
        <v>30</v>
      </c>
      <c r="J4791" t="s">
        <v>1</v>
      </c>
      <c r="K4791">
        <v>1526.6790000000001</v>
      </c>
    </row>
    <row r="4792" spans="5:11" x14ac:dyDescent="0.25">
      <c r="E4792">
        <v>2020</v>
      </c>
      <c r="F4792" t="s">
        <v>276</v>
      </c>
      <c r="G4792" t="s">
        <v>54</v>
      </c>
      <c r="H4792" t="s">
        <v>540</v>
      </c>
      <c r="I4792" t="s">
        <v>47</v>
      </c>
      <c r="J4792" t="s">
        <v>1</v>
      </c>
      <c r="K4792">
        <v>1999.335</v>
      </c>
    </row>
    <row r="4793" spans="5:11" x14ac:dyDescent="0.25">
      <c r="E4793">
        <v>2020</v>
      </c>
      <c r="F4793" t="s">
        <v>272</v>
      </c>
      <c r="G4793" t="s">
        <v>52</v>
      </c>
      <c r="H4793" t="s">
        <v>540</v>
      </c>
      <c r="I4793" t="s">
        <v>30</v>
      </c>
      <c r="J4793" t="s">
        <v>1</v>
      </c>
      <c r="K4793">
        <v>307.05399999999997</v>
      </c>
    </row>
    <row r="4794" spans="5:11" x14ac:dyDescent="0.25">
      <c r="E4794">
        <v>2020</v>
      </c>
      <c r="F4794" t="s">
        <v>274</v>
      </c>
      <c r="G4794" t="s">
        <v>53</v>
      </c>
      <c r="H4794" t="s">
        <v>542</v>
      </c>
      <c r="I4794" t="s">
        <v>16</v>
      </c>
      <c r="J4794" t="s">
        <v>1</v>
      </c>
      <c r="K4794">
        <v>381.36099999999999</v>
      </c>
    </row>
    <row r="4795" spans="5:11" x14ac:dyDescent="0.25">
      <c r="E4795">
        <v>2020</v>
      </c>
      <c r="F4795" t="s">
        <v>286</v>
      </c>
      <c r="G4795" t="s">
        <v>56</v>
      </c>
      <c r="H4795" t="s">
        <v>540</v>
      </c>
      <c r="I4795" t="s">
        <v>47</v>
      </c>
      <c r="J4795" t="s">
        <v>554</v>
      </c>
      <c r="K4795">
        <v>1618.393</v>
      </c>
    </row>
    <row r="4796" spans="5:11" x14ac:dyDescent="0.25">
      <c r="E4796">
        <v>2020</v>
      </c>
      <c r="F4796" t="s">
        <v>288</v>
      </c>
      <c r="G4796" t="s">
        <v>57</v>
      </c>
      <c r="H4796" t="s">
        <v>540</v>
      </c>
      <c r="I4796" t="s">
        <v>47</v>
      </c>
      <c r="J4796" t="s">
        <v>1</v>
      </c>
      <c r="K4796">
        <v>10123.087</v>
      </c>
    </row>
    <row r="4797" spans="5:11" x14ac:dyDescent="0.25">
      <c r="E4797">
        <v>2020</v>
      </c>
      <c r="F4797" t="s">
        <v>288</v>
      </c>
      <c r="G4797" t="s">
        <v>57</v>
      </c>
      <c r="H4797" t="s">
        <v>540</v>
      </c>
      <c r="I4797" t="s">
        <v>47</v>
      </c>
      <c r="J4797" t="s">
        <v>1</v>
      </c>
      <c r="K4797">
        <v>17453.5649999995</v>
      </c>
    </row>
    <row r="4798" spans="5:11" x14ac:dyDescent="0.25">
      <c r="E4798">
        <v>2020</v>
      </c>
      <c r="F4798" t="s">
        <v>293</v>
      </c>
      <c r="G4798" t="s">
        <v>58</v>
      </c>
      <c r="H4798" t="s">
        <v>544</v>
      </c>
      <c r="I4798" t="s">
        <v>9</v>
      </c>
      <c r="J4798" t="s">
        <v>554</v>
      </c>
      <c r="K4798">
        <v>2.1360000000000001</v>
      </c>
    </row>
    <row r="4799" spans="5:11" x14ac:dyDescent="0.25">
      <c r="E4799">
        <v>2020</v>
      </c>
      <c r="F4799" t="s">
        <v>295</v>
      </c>
      <c r="G4799" t="s">
        <v>59</v>
      </c>
      <c r="H4799" t="s">
        <v>540</v>
      </c>
      <c r="I4799" t="s">
        <v>60</v>
      </c>
      <c r="J4799" t="s">
        <v>554</v>
      </c>
      <c r="K4799">
        <v>625.93100000000004</v>
      </c>
    </row>
    <row r="4800" spans="5:11" x14ac:dyDescent="0.25">
      <c r="E4800">
        <v>2021</v>
      </c>
      <c r="F4800" t="s">
        <v>280</v>
      </c>
      <c r="G4800" t="s">
        <v>281</v>
      </c>
      <c r="H4800" t="s">
        <v>540</v>
      </c>
      <c r="I4800" t="s">
        <v>33</v>
      </c>
      <c r="J4800" t="s">
        <v>1</v>
      </c>
      <c r="K4800">
        <v>67.111999999999995</v>
      </c>
    </row>
    <row r="4801" spans="5:11" x14ac:dyDescent="0.25">
      <c r="E4801">
        <v>2021</v>
      </c>
      <c r="F4801" t="s">
        <v>283</v>
      </c>
      <c r="G4801" t="s">
        <v>284</v>
      </c>
      <c r="H4801" t="s">
        <v>540</v>
      </c>
      <c r="I4801" t="s">
        <v>33</v>
      </c>
      <c r="J4801" t="s">
        <v>1</v>
      </c>
      <c r="K4801">
        <v>164.33199999999999</v>
      </c>
    </row>
    <row r="4802" spans="5:11" x14ac:dyDescent="0.25">
      <c r="E4802">
        <v>2021</v>
      </c>
      <c r="F4802" t="s">
        <v>283</v>
      </c>
      <c r="G4802" t="s">
        <v>284</v>
      </c>
      <c r="H4802" t="s">
        <v>540</v>
      </c>
      <c r="I4802" t="s">
        <v>33</v>
      </c>
      <c r="J4802" t="s">
        <v>1</v>
      </c>
      <c r="K4802">
        <v>9397.44</v>
      </c>
    </row>
    <row r="4803" spans="5:11" x14ac:dyDescent="0.25">
      <c r="E4803">
        <v>2021</v>
      </c>
      <c r="F4803" t="s">
        <v>190</v>
      </c>
      <c r="G4803" t="s">
        <v>11</v>
      </c>
      <c r="H4803" t="s">
        <v>12</v>
      </c>
      <c r="I4803" t="s">
        <v>12</v>
      </c>
      <c r="J4803" t="s">
        <v>1</v>
      </c>
      <c r="K4803">
        <v>11555.478999999999</v>
      </c>
    </row>
    <row r="4804" spans="5:11" x14ac:dyDescent="0.25">
      <c r="E4804">
        <v>2021</v>
      </c>
      <c r="F4804" t="s">
        <v>195</v>
      </c>
      <c r="G4804" t="s">
        <v>15</v>
      </c>
      <c r="H4804" t="s">
        <v>540</v>
      </c>
      <c r="I4804" t="s">
        <v>16</v>
      </c>
      <c r="J4804" t="s">
        <v>1</v>
      </c>
      <c r="K4804">
        <v>5550.0320000000002</v>
      </c>
    </row>
    <row r="4805" spans="5:11" x14ac:dyDescent="0.25">
      <c r="E4805">
        <v>2021</v>
      </c>
      <c r="F4805" t="s">
        <v>195</v>
      </c>
      <c r="G4805" t="s">
        <v>15</v>
      </c>
      <c r="H4805" t="s">
        <v>540</v>
      </c>
      <c r="I4805" t="s">
        <v>16</v>
      </c>
      <c r="J4805" t="s">
        <v>725</v>
      </c>
      <c r="K4805">
        <v>1480.65</v>
      </c>
    </row>
    <row r="4806" spans="5:11" x14ac:dyDescent="0.25">
      <c r="E4806">
        <v>2021</v>
      </c>
      <c r="F4806" t="s">
        <v>200</v>
      </c>
      <c r="G4806" t="s">
        <v>18</v>
      </c>
      <c r="H4806" t="s">
        <v>542</v>
      </c>
      <c r="I4806" t="s">
        <v>16</v>
      </c>
      <c r="J4806" t="s">
        <v>1</v>
      </c>
      <c r="K4806">
        <v>1459.828</v>
      </c>
    </row>
    <row r="4807" spans="5:11" x14ac:dyDescent="0.25">
      <c r="E4807">
        <v>2021</v>
      </c>
      <c r="F4807" t="s">
        <v>204</v>
      </c>
      <c r="G4807" t="s">
        <v>205</v>
      </c>
      <c r="H4807" t="s">
        <v>544</v>
      </c>
      <c r="I4807" t="s">
        <v>9</v>
      </c>
      <c r="J4807" t="s">
        <v>1</v>
      </c>
      <c r="K4807">
        <v>180.648</v>
      </c>
    </row>
    <row r="4808" spans="5:11" x14ac:dyDescent="0.25">
      <c r="E4808">
        <v>2021</v>
      </c>
      <c r="F4808" t="s">
        <v>204</v>
      </c>
      <c r="G4808" t="s">
        <v>205</v>
      </c>
      <c r="H4808" t="s">
        <v>544</v>
      </c>
      <c r="I4808" t="s">
        <v>9</v>
      </c>
      <c r="J4808" t="s">
        <v>725</v>
      </c>
      <c r="K4808">
        <v>180.648</v>
      </c>
    </row>
    <row r="4809" spans="5:11" x14ac:dyDescent="0.25">
      <c r="E4809">
        <v>2022</v>
      </c>
      <c r="F4809" t="s">
        <v>204</v>
      </c>
      <c r="G4809" t="s">
        <v>205</v>
      </c>
      <c r="H4809" t="s">
        <v>544</v>
      </c>
      <c r="I4809" t="s">
        <v>9</v>
      </c>
      <c r="J4809" t="s">
        <v>1</v>
      </c>
      <c r="K4809">
        <v>233.73699999999999</v>
      </c>
    </row>
    <row r="4810" spans="5:11" x14ac:dyDescent="0.25">
      <c r="E4810">
        <v>2022</v>
      </c>
      <c r="F4810" t="s">
        <v>197</v>
      </c>
      <c r="G4810" t="s">
        <v>198</v>
      </c>
      <c r="H4810" t="s">
        <v>544</v>
      </c>
      <c r="I4810" t="s">
        <v>17</v>
      </c>
      <c r="J4810" t="s">
        <v>1</v>
      </c>
      <c r="K4810">
        <v>1701.4269999999999</v>
      </c>
    </row>
    <row r="4811" spans="5:11" x14ac:dyDescent="0.25">
      <c r="E4811">
        <v>2022</v>
      </c>
      <c r="F4811" t="s">
        <v>202</v>
      </c>
      <c r="G4811" t="s">
        <v>19</v>
      </c>
      <c r="H4811" t="s">
        <v>544</v>
      </c>
      <c r="I4811" t="s">
        <v>17</v>
      </c>
      <c r="J4811" t="s">
        <v>1</v>
      </c>
      <c r="K4811">
        <v>2119.154</v>
      </c>
    </row>
    <row r="4812" spans="5:11" x14ac:dyDescent="0.25">
      <c r="E4812">
        <v>2022</v>
      </c>
      <c r="F4812" t="s">
        <v>209</v>
      </c>
      <c r="G4812" t="s">
        <v>22</v>
      </c>
      <c r="H4812" t="s">
        <v>544</v>
      </c>
      <c r="I4812" t="s">
        <v>9</v>
      </c>
      <c r="J4812" t="s">
        <v>725</v>
      </c>
      <c r="K4812">
        <v>7.8940000000000001</v>
      </c>
    </row>
    <row r="4813" spans="5:11" x14ac:dyDescent="0.25">
      <c r="E4813">
        <v>2022</v>
      </c>
      <c r="F4813" t="s">
        <v>207</v>
      </c>
      <c r="G4813" t="s">
        <v>20</v>
      </c>
      <c r="H4813" t="s">
        <v>540</v>
      </c>
      <c r="I4813" t="s">
        <v>21</v>
      </c>
      <c r="J4813" t="s">
        <v>554</v>
      </c>
      <c r="K4813">
        <v>11813.739</v>
      </c>
    </row>
    <row r="4814" spans="5:11" x14ac:dyDescent="0.25">
      <c r="E4814">
        <v>2022</v>
      </c>
      <c r="F4814" t="s">
        <v>213</v>
      </c>
      <c r="G4814" t="s">
        <v>25</v>
      </c>
      <c r="H4814" t="s">
        <v>542</v>
      </c>
      <c r="I4814" t="s">
        <v>26</v>
      </c>
      <c r="J4814" t="s">
        <v>1</v>
      </c>
      <c r="K4814">
        <v>97.281999999999996</v>
      </c>
    </row>
    <row r="4815" spans="5:11" x14ac:dyDescent="0.25">
      <c r="E4815">
        <v>2022</v>
      </c>
      <c r="F4815" t="s">
        <v>213</v>
      </c>
      <c r="G4815" t="s">
        <v>25</v>
      </c>
      <c r="H4815" t="s">
        <v>542</v>
      </c>
      <c r="I4815" t="s">
        <v>26</v>
      </c>
      <c r="J4815" t="s">
        <v>1</v>
      </c>
      <c r="K4815">
        <v>145.17599999999999</v>
      </c>
    </row>
    <row r="4816" spans="5:11" x14ac:dyDescent="0.25">
      <c r="E4816">
        <v>2022</v>
      </c>
      <c r="F4816" t="s">
        <v>218</v>
      </c>
      <c r="G4816" t="s">
        <v>28</v>
      </c>
      <c r="H4816" t="s">
        <v>544</v>
      </c>
      <c r="I4816" t="s">
        <v>9</v>
      </c>
      <c r="J4816" t="s">
        <v>1</v>
      </c>
      <c r="K4816">
        <v>16297.825000000001</v>
      </c>
    </row>
    <row r="4817" spans="5:11" x14ac:dyDescent="0.25">
      <c r="E4817">
        <v>2022</v>
      </c>
      <c r="F4817" t="s">
        <v>220</v>
      </c>
      <c r="G4817" t="s">
        <v>29</v>
      </c>
      <c r="H4817" t="s">
        <v>540</v>
      </c>
      <c r="I4817" t="s">
        <v>30</v>
      </c>
      <c r="J4817" t="s">
        <v>554</v>
      </c>
      <c r="K4817">
        <v>12.68</v>
      </c>
    </row>
    <row r="4818" spans="5:11" x14ac:dyDescent="0.25">
      <c r="E4818">
        <v>2022</v>
      </c>
      <c r="F4818" t="s">
        <v>211</v>
      </c>
      <c r="G4818" t="s">
        <v>23</v>
      </c>
      <c r="H4818" t="s">
        <v>540</v>
      </c>
      <c r="I4818" t="s">
        <v>24</v>
      </c>
      <c r="J4818" t="s">
        <v>1</v>
      </c>
      <c r="K4818">
        <v>14993.915000000001</v>
      </c>
    </row>
    <row r="4819" spans="5:11" x14ac:dyDescent="0.25">
      <c r="E4819">
        <v>2022</v>
      </c>
      <c r="F4819" t="s">
        <v>226</v>
      </c>
      <c r="G4819" t="s">
        <v>34</v>
      </c>
      <c r="H4819" t="s">
        <v>540</v>
      </c>
      <c r="I4819" t="s">
        <v>925</v>
      </c>
      <c r="J4819" t="s">
        <v>1</v>
      </c>
      <c r="K4819">
        <v>350.86099999999999</v>
      </c>
    </row>
    <row r="4820" spans="5:11" x14ac:dyDescent="0.25">
      <c r="E4820">
        <v>2022</v>
      </c>
      <c r="F4820" t="s">
        <v>226</v>
      </c>
      <c r="G4820" t="s">
        <v>34</v>
      </c>
      <c r="H4820" t="s">
        <v>540</v>
      </c>
      <c r="I4820" t="s">
        <v>925</v>
      </c>
      <c r="J4820" t="s">
        <v>725</v>
      </c>
      <c r="K4820">
        <v>350.86099999999999</v>
      </c>
    </row>
    <row r="4821" spans="5:11" x14ac:dyDescent="0.25">
      <c r="E4821">
        <v>2022</v>
      </c>
      <c r="F4821" t="s">
        <v>231</v>
      </c>
      <c r="G4821" t="s">
        <v>232</v>
      </c>
      <c r="H4821" t="s">
        <v>540</v>
      </c>
      <c r="I4821" t="s">
        <v>24</v>
      </c>
      <c r="J4821" t="s">
        <v>1</v>
      </c>
      <c r="K4821">
        <v>3062.4119999999998</v>
      </c>
    </row>
    <row r="4822" spans="5:11" x14ac:dyDescent="0.25">
      <c r="E4822">
        <v>2022</v>
      </c>
      <c r="F4822" t="s">
        <v>238</v>
      </c>
      <c r="G4822" t="s">
        <v>239</v>
      </c>
      <c r="H4822" t="s">
        <v>540</v>
      </c>
      <c r="I4822" t="s">
        <v>33</v>
      </c>
      <c r="J4822" t="s">
        <v>1</v>
      </c>
      <c r="K4822">
        <v>6812.5539999999901</v>
      </c>
    </row>
    <row r="4823" spans="5:11" x14ac:dyDescent="0.25">
      <c r="E4823">
        <v>2022</v>
      </c>
      <c r="F4823" t="s">
        <v>238</v>
      </c>
      <c r="G4823" t="s">
        <v>239</v>
      </c>
      <c r="H4823" t="s">
        <v>540</v>
      </c>
      <c r="I4823" t="s">
        <v>33</v>
      </c>
      <c r="J4823" t="s">
        <v>554</v>
      </c>
      <c r="K4823">
        <v>6812.5539999999901</v>
      </c>
    </row>
    <row r="4824" spans="5:11" x14ac:dyDescent="0.25">
      <c r="E4824">
        <v>2022</v>
      </c>
      <c r="F4824" t="s">
        <v>238</v>
      </c>
      <c r="G4824" t="s">
        <v>239</v>
      </c>
      <c r="H4824" t="s">
        <v>540</v>
      </c>
      <c r="I4824" t="s">
        <v>33</v>
      </c>
      <c r="J4824" t="s">
        <v>725</v>
      </c>
      <c r="K4824">
        <v>1992.9079999999999</v>
      </c>
    </row>
    <row r="4825" spans="5:11" x14ac:dyDescent="0.25">
      <c r="E4825">
        <v>2022</v>
      </c>
      <c r="F4825" t="s">
        <v>234</v>
      </c>
      <c r="G4825" t="s">
        <v>35</v>
      </c>
      <c r="H4825" t="s">
        <v>540</v>
      </c>
      <c r="I4825" t="s">
        <v>27</v>
      </c>
      <c r="J4825" t="s">
        <v>725</v>
      </c>
      <c r="K4825">
        <v>2458.1410000000001</v>
      </c>
    </row>
    <row r="4826" spans="5:11" x14ac:dyDescent="0.25">
      <c r="E4826">
        <v>2022</v>
      </c>
      <c r="F4826" t="s">
        <v>241</v>
      </c>
      <c r="G4826" t="s">
        <v>37</v>
      </c>
      <c r="H4826" t="s">
        <v>540</v>
      </c>
      <c r="I4826" t="s">
        <v>24</v>
      </c>
      <c r="J4826" t="s">
        <v>725</v>
      </c>
      <c r="K4826">
        <v>721.97500000000002</v>
      </c>
    </row>
    <row r="4827" spans="5:11" x14ac:dyDescent="0.25">
      <c r="E4827">
        <v>2022</v>
      </c>
      <c r="F4827" t="s">
        <v>245</v>
      </c>
      <c r="G4827" t="s">
        <v>39</v>
      </c>
      <c r="H4827" t="s">
        <v>12</v>
      </c>
      <c r="I4827" t="s">
        <v>12</v>
      </c>
      <c r="J4827" t="s">
        <v>1</v>
      </c>
      <c r="K4827">
        <v>1708.643</v>
      </c>
    </row>
    <row r="4828" spans="5:11" x14ac:dyDescent="0.25">
      <c r="E4828">
        <v>2022</v>
      </c>
      <c r="F4828" t="s">
        <v>252</v>
      </c>
      <c r="G4828" t="s">
        <v>41</v>
      </c>
      <c r="H4828" t="s">
        <v>540</v>
      </c>
      <c r="I4828" t="s">
        <v>21</v>
      </c>
      <c r="J4828" t="s">
        <v>1</v>
      </c>
      <c r="K4828">
        <v>45383.267000000502</v>
      </c>
    </row>
    <row r="4829" spans="5:11" x14ac:dyDescent="0.25">
      <c r="E4829">
        <v>2022</v>
      </c>
      <c r="F4829" t="s">
        <v>252</v>
      </c>
      <c r="G4829" t="s">
        <v>41</v>
      </c>
      <c r="H4829" t="s">
        <v>540</v>
      </c>
      <c r="I4829" t="s">
        <v>21</v>
      </c>
      <c r="J4829" t="s">
        <v>725</v>
      </c>
      <c r="K4829">
        <v>9496.7390000000505</v>
      </c>
    </row>
    <row r="4830" spans="5:11" x14ac:dyDescent="0.25">
      <c r="E4830">
        <v>2022</v>
      </c>
      <c r="F4830" t="s">
        <v>262</v>
      </c>
      <c r="G4830" t="s">
        <v>46</v>
      </c>
      <c r="H4830" t="s">
        <v>540</v>
      </c>
      <c r="I4830" t="s">
        <v>47</v>
      </c>
      <c r="J4830" t="s">
        <v>725</v>
      </c>
      <c r="K4830">
        <v>138.12700000000001</v>
      </c>
    </row>
    <row r="4831" spans="5:11" x14ac:dyDescent="0.25">
      <c r="E4831">
        <v>2022</v>
      </c>
      <c r="F4831" t="s">
        <v>270</v>
      </c>
      <c r="G4831" t="s">
        <v>51</v>
      </c>
      <c r="H4831" t="s">
        <v>540</v>
      </c>
      <c r="I4831" t="s">
        <v>30</v>
      </c>
      <c r="J4831" t="s">
        <v>725</v>
      </c>
      <c r="K4831">
        <v>561.01300000000003</v>
      </c>
    </row>
    <row r="4832" spans="5:11" x14ac:dyDescent="0.25">
      <c r="E4832">
        <v>2022</v>
      </c>
      <c r="F4832" t="s">
        <v>278</v>
      </c>
      <c r="G4832" t="s">
        <v>55</v>
      </c>
      <c r="H4832" t="s">
        <v>540</v>
      </c>
      <c r="I4832" t="s">
        <v>21</v>
      </c>
      <c r="J4832" t="s">
        <v>554</v>
      </c>
      <c r="K4832">
        <v>42.886000000000003</v>
      </c>
    </row>
    <row r="4833" spans="5:11" x14ac:dyDescent="0.25">
      <c r="E4833">
        <v>2022</v>
      </c>
      <c r="F4833" t="s">
        <v>302</v>
      </c>
      <c r="G4833" t="s">
        <v>62</v>
      </c>
      <c r="H4833" t="s">
        <v>540</v>
      </c>
      <c r="I4833" t="s">
        <v>60</v>
      </c>
      <c r="J4833" t="s">
        <v>725</v>
      </c>
      <c r="K4833">
        <v>701.48799999999903</v>
      </c>
    </row>
    <row r="4834" spans="5:11" x14ac:dyDescent="0.25">
      <c r="E4834">
        <v>2023</v>
      </c>
      <c r="F4834" t="s">
        <v>202</v>
      </c>
      <c r="G4834" t="s">
        <v>19</v>
      </c>
      <c r="H4834" t="s">
        <v>544</v>
      </c>
      <c r="I4834" t="s">
        <v>17</v>
      </c>
      <c r="J4834" t="s">
        <v>1</v>
      </c>
      <c r="K4834">
        <v>7586.20999999999</v>
      </c>
    </row>
    <row r="4835" spans="5:11" x14ac:dyDescent="0.25">
      <c r="E4835">
        <v>2023</v>
      </c>
      <c r="F4835" t="s">
        <v>209</v>
      </c>
      <c r="G4835" t="s">
        <v>22</v>
      </c>
      <c r="H4835" t="s">
        <v>544</v>
      </c>
      <c r="I4835" t="s">
        <v>9</v>
      </c>
      <c r="J4835" t="s">
        <v>1</v>
      </c>
      <c r="K4835">
        <v>393.70400000000001</v>
      </c>
    </row>
    <row r="4836" spans="5:11" x14ac:dyDescent="0.25">
      <c r="E4836">
        <v>2023</v>
      </c>
      <c r="F4836" t="s">
        <v>207</v>
      </c>
      <c r="G4836" t="s">
        <v>20</v>
      </c>
      <c r="H4836" t="s">
        <v>540</v>
      </c>
      <c r="I4836" t="s">
        <v>21</v>
      </c>
      <c r="J4836" t="s">
        <v>554</v>
      </c>
      <c r="K4836">
        <v>12798.387000000001</v>
      </c>
    </row>
    <row r="4837" spans="5:11" x14ac:dyDescent="0.25">
      <c r="E4837">
        <v>2023</v>
      </c>
      <c r="F4837" t="s">
        <v>220</v>
      </c>
      <c r="G4837" t="s">
        <v>29</v>
      </c>
      <c r="H4837" t="s">
        <v>540</v>
      </c>
      <c r="I4837" t="s">
        <v>30</v>
      </c>
      <c r="J4837" t="s">
        <v>554</v>
      </c>
      <c r="K4837">
        <v>6.7610000000000001</v>
      </c>
    </row>
    <row r="4838" spans="5:11" x14ac:dyDescent="0.25">
      <c r="E4838">
        <v>2023</v>
      </c>
      <c r="F4838" t="s">
        <v>220</v>
      </c>
      <c r="G4838" t="s">
        <v>29</v>
      </c>
      <c r="H4838" t="s">
        <v>540</v>
      </c>
      <c r="I4838" t="s">
        <v>30</v>
      </c>
      <c r="J4838" t="s">
        <v>725</v>
      </c>
      <c r="K4838">
        <v>218.34700000000001</v>
      </c>
    </row>
    <row r="4839" spans="5:11" x14ac:dyDescent="0.25">
      <c r="E4839">
        <v>2023</v>
      </c>
      <c r="F4839" t="s">
        <v>236</v>
      </c>
      <c r="G4839" t="s">
        <v>36</v>
      </c>
      <c r="H4839" t="s">
        <v>542</v>
      </c>
      <c r="I4839" t="s">
        <v>26</v>
      </c>
      <c r="J4839" t="s">
        <v>1</v>
      </c>
      <c r="K4839">
        <v>2519.8629999999998</v>
      </c>
    </row>
    <row r="4840" spans="5:11" x14ac:dyDescent="0.25">
      <c r="E4840">
        <v>2023</v>
      </c>
      <c r="F4840" t="s">
        <v>231</v>
      </c>
      <c r="G4840" t="s">
        <v>232</v>
      </c>
      <c r="H4840" t="s">
        <v>540</v>
      </c>
      <c r="I4840" t="s">
        <v>24</v>
      </c>
      <c r="J4840" t="s">
        <v>1</v>
      </c>
      <c r="K4840">
        <v>1226.3140000000001</v>
      </c>
    </row>
    <row r="4841" spans="5:11" x14ac:dyDescent="0.25">
      <c r="E4841">
        <v>2023</v>
      </c>
      <c r="F4841" t="s">
        <v>231</v>
      </c>
      <c r="G4841" t="s">
        <v>232</v>
      </c>
      <c r="H4841" t="s">
        <v>540</v>
      </c>
      <c r="I4841" t="s">
        <v>24</v>
      </c>
      <c r="J4841" t="s">
        <v>1</v>
      </c>
      <c r="K4841">
        <v>3008.2759999999998</v>
      </c>
    </row>
    <row r="4842" spans="5:11" x14ac:dyDescent="0.25">
      <c r="E4842">
        <v>2023</v>
      </c>
      <c r="F4842" t="s">
        <v>234</v>
      </c>
      <c r="G4842" t="s">
        <v>35</v>
      </c>
      <c r="H4842" t="s">
        <v>540</v>
      </c>
      <c r="I4842" t="s">
        <v>27</v>
      </c>
      <c r="J4842" t="s">
        <v>1</v>
      </c>
      <c r="K4842">
        <v>2613.2370000000001</v>
      </c>
    </row>
    <row r="4843" spans="5:11" x14ac:dyDescent="0.25">
      <c r="E4843">
        <v>2023</v>
      </c>
      <c r="F4843" t="s">
        <v>234</v>
      </c>
      <c r="G4843" t="s">
        <v>35</v>
      </c>
      <c r="H4843" t="s">
        <v>540</v>
      </c>
      <c r="I4843" t="s">
        <v>27</v>
      </c>
      <c r="J4843" t="s">
        <v>1</v>
      </c>
      <c r="K4843">
        <v>2669.7049999999999</v>
      </c>
    </row>
    <row r="4844" spans="5:11" x14ac:dyDescent="0.25">
      <c r="E4844">
        <v>2023</v>
      </c>
      <c r="F4844" t="s">
        <v>266</v>
      </c>
      <c r="G4844" t="s">
        <v>49</v>
      </c>
      <c r="H4844" t="s">
        <v>544</v>
      </c>
      <c r="I4844" t="s">
        <v>9</v>
      </c>
      <c r="J4844" t="s">
        <v>725</v>
      </c>
      <c r="K4844">
        <v>1522.9079999999999</v>
      </c>
    </row>
    <row r="4845" spans="5:11" x14ac:dyDescent="0.25">
      <c r="E4845">
        <v>2023</v>
      </c>
      <c r="F4845" t="s">
        <v>299</v>
      </c>
      <c r="G4845" t="s">
        <v>300</v>
      </c>
      <c r="H4845" t="s">
        <v>540</v>
      </c>
      <c r="I4845" t="s">
        <v>60</v>
      </c>
      <c r="J4845" t="s">
        <v>1</v>
      </c>
      <c r="K4845">
        <v>14808.955</v>
      </c>
    </row>
    <row r="4846" spans="5:11" x14ac:dyDescent="0.25">
      <c r="E4846">
        <v>2023</v>
      </c>
      <c r="F4846" t="s">
        <v>299</v>
      </c>
      <c r="G4846" t="s">
        <v>300</v>
      </c>
      <c r="H4846" t="s">
        <v>540</v>
      </c>
      <c r="I4846" t="s">
        <v>60</v>
      </c>
      <c r="J4846" t="s">
        <v>725</v>
      </c>
      <c r="K4846">
        <v>14808.955</v>
      </c>
    </row>
    <row r="4847" spans="5:11" x14ac:dyDescent="0.25">
      <c r="E4847">
        <v>2023</v>
      </c>
      <c r="F4847" t="s">
        <v>262</v>
      </c>
      <c r="G4847" t="s">
        <v>46</v>
      </c>
      <c r="H4847" t="s">
        <v>540</v>
      </c>
      <c r="I4847" t="s">
        <v>47</v>
      </c>
      <c r="J4847" t="s">
        <v>1</v>
      </c>
      <c r="K4847">
        <v>976.93100000000004</v>
      </c>
    </row>
    <row r="4848" spans="5:11" x14ac:dyDescent="0.25">
      <c r="E4848">
        <v>2023</v>
      </c>
      <c r="F4848" t="s">
        <v>272</v>
      </c>
      <c r="G4848" t="s">
        <v>52</v>
      </c>
      <c r="H4848" t="s">
        <v>540</v>
      </c>
      <c r="I4848" t="s">
        <v>30</v>
      </c>
      <c r="J4848" t="s">
        <v>1</v>
      </c>
      <c r="K4848">
        <v>249.27799999999999</v>
      </c>
    </row>
    <row r="4849" spans="5:11" x14ac:dyDescent="0.25">
      <c r="E4849">
        <v>2023</v>
      </c>
      <c r="F4849" t="s">
        <v>278</v>
      </c>
      <c r="G4849" t="s">
        <v>55</v>
      </c>
      <c r="H4849" t="s">
        <v>540</v>
      </c>
      <c r="I4849" t="s">
        <v>21</v>
      </c>
      <c r="J4849" t="s">
        <v>554</v>
      </c>
      <c r="K4849">
        <v>53.948999999999998</v>
      </c>
    </row>
    <row r="4850" spans="5:11" x14ac:dyDescent="0.25">
      <c r="E4850">
        <v>2023</v>
      </c>
      <c r="F4850" t="s">
        <v>293</v>
      </c>
      <c r="G4850" t="s">
        <v>58</v>
      </c>
      <c r="H4850" t="s">
        <v>544</v>
      </c>
      <c r="I4850" t="s">
        <v>9</v>
      </c>
      <c r="J4850" t="s">
        <v>1</v>
      </c>
      <c r="K4850">
        <v>5354.52</v>
      </c>
    </row>
    <row r="4851" spans="5:11" x14ac:dyDescent="0.25">
      <c r="E4851">
        <v>2018</v>
      </c>
      <c r="F4851" t="s">
        <v>304</v>
      </c>
      <c r="G4851" t="s">
        <v>63</v>
      </c>
      <c r="H4851" t="s">
        <v>12</v>
      </c>
      <c r="I4851" t="s">
        <v>12</v>
      </c>
      <c r="J4851" t="s">
        <v>554</v>
      </c>
      <c r="K4851">
        <v>1828.759</v>
      </c>
    </row>
    <row r="4852" spans="5:11" x14ac:dyDescent="0.25">
      <c r="E4852">
        <v>2019</v>
      </c>
      <c r="F4852" t="s">
        <v>280</v>
      </c>
      <c r="G4852" t="s">
        <v>281</v>
      </c>
      <c r="H4852" t="s">
        <v>540</v>
      </c>
      <c r="I4852" t="s">
        <v>33</v>
      </c>
      <c r="J4852" t="s">
        <v>1</v>
      </c>
      <c r="K4852">
        <v>997.90499999999997</v>
      </c>
    </row>
    <row r="4853" spans="5:11" x14ac:dyDescent="0.25">
      <c r="E4853">
        <v>2019</v>
      </c>
      <c r="F4853" t="s">
        <v>190</v>
      </c>
      <c r="G4853" t="s">
        <v>11</v>
      </c>
      <c r="H4853" t="s">
        <v>12</v>
      </c>
      <c r="I4853" t="s">
        <v>12</v>
      </c>
      <c r="J4853" t="s">
        <v>725</v>
      </c>
      <c r="K4853">
        <v>7471.6310000000003</v>
      </c>
    </row>
    <row r="4854" spans="5:11" x14ac:dyDescent="0.25">
      <c r="E4854">
        <v>2019</v>
      </c>
      <c r="F4854" t="s">
        <v>192</v>
      </c>
      <c r="G4854" t="s">
        <v>14</v>
      </c>
      <c r="H4854" t="s">
        <v>540</v>
      </c>
      <c r="I4854" t="s">
        <v>925</v>
      </c>
      <c r="J4854" t="s">
        <v>725</v>
      </c>
      <c r="K4854">
        <v>92.760999999999996</v>
      </c>
    </row>
    <row r="4855" spans="5:11" x14ac:dyDescent="0.25">
      <c r="E4855">
        <v>2019</v>
      </c>
      <c r="F4855" t="s">
        <v>200</v>
      </c>
      <c r="G4855" t="s">
        <v>18</v>
      </c>
      <c r="H4855" t="s">
        <v>542</v>
      </c>
      <c r="I4855" t="s">
        <v>16</v>
      </c>
      <c r="J4855" t="s">
        <v>1</v>
      </c>
      <c r="K4855">
        <v>1639.9079999999999</v>
      </c>
    </row>
    <row r="4856" spans="5:11" x14ac:dyDescent="0.25">
      <c r="E4856">
        <v>2019</v>
      </c>
      <c r="F4856" t="s">
        <v>200</v>
      </c>
      <c r="G4856" t="s">
        <v>18</v>
      </c>
      <c r="H4856" t="s">
        <v>542</v>
      </c>
      <c r="I4856" t="s">
        <v>16</v>
      </c>
      <c r="J4856" t="s">
        <v>554</v>
      </c>
      <c r="K4856">
        <v>1639.9079999999999</v>
      </c>
    </row>
    <row r="4857" spans="5:11" x14ac:dyDescent="0.25">
      <c r="E4857">
        <v>2019</v>
      </c>
      <c r="F4857" t="s">
        <v>197</v>
      </c>
      <c r="G4857" t="s">
        <v>198</v>
      </c>
      <c r="H4857" t="s">
        <v>544</v>
      </c>
      <c r="I4857" t="s">
        <v>17</v>
      </c>
      <c r="J4857" t="s">
        <v>1</v>
      </c>
      <c r="K4857">
        <v>1481.211</v>
      </c>
    </row>
    <row r="4858" spans="5:11" x14ac:dyDescent="0.25">
      <c r="E4858">
        <v>2019</v>
      </c>
      <c r="F4858" t="s">
        <v>197</v>
      </c>
      <c r="G4858" t="s">
        <v>198</v>
      </c>
      <c r="H4858" t="s">
        <v>544</v>
      </c>
      <c r="I4858" t="s">
        <v>17</v>
      </c>
      <c r="J4858" t="s">
        <v>554</v>
      </c>
      <c r="K4858">
        <v>1223.6279999999999</v>
      </c>
    </row>
    <row r="4859" spans="5:11" x14ac:dyDescent="0.25">
      <c r="E4859">
        <v>2019</v>
      </c>
      <c r="F4859" t="s">
        <v>209</v>
      </c>
      <c r="G4859" t="s">
        <v>22</v>
      </c>
      <c r="H4859" t="s">
        <v>544</v>
      </c>
      <c r="I4859" t="s">
        <v>9</v>
      </c>
      <c r="J4859" t="s">
        <v>1</v>
      </c>
      <c r="K4859">
        <v>475.18700000000001</v>
      </c>
    </row>
    <row r="4860" spans="5:11" x14ac:dyDescent="0.25">
      <c r="E4860">
        <v>2019</v>
      </c>
      <c r="F4860" t="s">
        <v>207</v>
      </c>
      <c r="G4860" t="s">
        <v>20</v>
      </c>
      <c r="H4860" t="s">
        <v>540</v>
      </c>
      <c r="I4860" t="s">
        <v>21</v>
      </c>
      <c r="J4860" t="s">
        <v>1</v>
      </c>
      <c r="K4860">
        <v>14155.198</v>
      </c>
    </row>
    <row r="4861" spans="5:11" x14ac:dyDescent="0.25">
      <c r="E4861">
        <v>2019</v>
      </c>
      <c r="F4861" t="s">
        <v>207</v>
      </c>
      <c r="G4861" t="s">
        <v>20</v>
      </c>
      <c r="H4861" t="s">
        <v>540</v>
      </c>
      <c r="I4861" t="s">
        <v>21</v>
      </c>
      <c r="J4861" t="s">
        <v>554</v>
      </c>
      <c r="K4861">
        <v>14155.198</v>
      </c>
    </row>
    <row r="4862" spans="5:11" x14ac:dyDescent="0.25">
      <c r="E4862">
        <v>2019</v>
      </c>
      <c r="F4862" t="s">
        <v>207</v>
      </c>
      <c r="G4862" t="s">
        <v>20</v>
      </c>
      <c r="H4862" t="s">
        <v>540</v>
      </c>
      <c r="I4862" t="s">
        <v>21</v>
      </c>
      <c r="J4862" t="s">
        <v>725</v>
      </c>
      <c r="K4862">
        <v>9277.4149999999809</v>
      </c>
    </row>
    <row r="4863" spans="5:11" x14ac:dyDescent="0.25">
      <c r="E4863">
        <v>2019</v>
      </c>
      <c r="F4863" t="s">
        <v>213</v>
      </c>
      <c r="G4863" t="s">
        <v>25</v>
      </c>
      <c r="H4863" t="s">
        <v>542</v>
      </c>
      <c r="I4863" t="s">
        <v>26</v>
      </c>
      <c r="J4863" t="s">
        <v>554</v>
      </c>
      <c r="K4863">
        <v>289.19900000000001</v>
      </c>
    </row>
    <row r="4864" spans="5:11" x14ac:dyDescent="0.25">
      <c r="E4864">
        <v>2019</v>
      </c>
      <c r="F4864" t="s">
        <v>220</v>
      </c>
      <c r="G4864" t="s">
        <v>29</v>
      </c>
      <c r="H4864" t="s">
        <v>540</v>
      </c>
      <c r="I4864" t="s">
        <v>30</v>
      </c>
      <c r="J4864" t="s">
        <v>1</v>
      </c>
      <c r="K4864">
        <v>16.876000000000001</v>
      </c>
    </row>
    <row r="4865" spans="5:11" x14ac:dyDescent="0.25">
      <c r="E4865">
        <v>2019</v>
      </c>
      <c r="F4865" t="s">
        <v>228</v>
      </c>
      <c r="G4865" t="s">
        <v>229</v>
      </c>
      <c r="H4865" t="s">
        <v>540</v>
      </c>
      <c r="I4865" t="s">
        <v>33</v>
      </c>
      <c r="J4865" t="s">
        <v>1</v>
      </c>
      <c r="K4865">
        <v>37909.220999999903</v>
      </c>
    </row>
    <row r="4866" spans="5:11" x14ac:dyDescent="0.25">
      <c r="E4866">
        <v>2019</v>
      </c>
      <c r="F4866" t="s">
        <v>241</v>
      </c>
      <c r="G4866" t="s">
        <v>37</v>
      </c>
      <c r="H4866" t="s">
        <v>540</v>
      </c>
      <c r="I4866" t="s">
        <v>24</v>
      </c>
      <c r="J4866" t="s">
        <v>554</v>
      </c>
      <c r="K4866">
        <v>1487.3119999999999</v>
      </c>
    </row>
    <row r="4867" spans="5:11" x14ac:dyDescent="0.25">
      <c r="E4867">
        <v>2019</v>
      </c>
      <c r="F4867" t="s">
        <v>241</v>
      </c>
      <c r="G4867" t="s">
        <v>37</v>
      </c>
      <c r="H4867" t="s">
        <v>540</v>
      </c>
      <c r="I4867" t="s">
        <v>24</v>
      </c>
      <c r="J4867" t="s">
        <v>725</v>
      </c>
      <c r="K4867">
        <v>877.49</v>
      </c>
    </row>
    <row r="4868" spans="5:11" x14ac:dyDescent="0.25">
      <c r="E4868">
        <v>2019</v>
      </c>
      <c r="F4868" t="s">
        <v>243</v>
      </c>
      <c r="G4868" t="s">
        <v>38</v>
      </c>
      <c r="H4868" t="s">
        <v>12</v>
      </c>
      <c r="I4868" t="s">
        <v>12</v>
      </c>
      <c r="J4868" t="s">
        <v>554</v>
      </c>
      <c r="K4868">
        <v>493.90899999999999</v>
      </c>
    </row>
    <row r="4869" spans="5:11" x14ac:dyDescent="0.25">
      <c r="E4869">
        <v>2019</v>
      </c>
      <c r="F4869" t="s">
        <v>254</v>
      </c>
      <c r="G4869" t="s">
        <v>42</v>
      </c>
      <c r="H4869" t="s">
        <v>12</v>
      </c>
      <c r="I4869" t="s">
        <v>12</v>
      </c>
      <c r="J4869" t="s">
        <v>1</v>
      </c>
      <c r="K4869">
        <v>1814.377</v>
      </c>
    </row>
    <row r="4870" spans="5:11" x14ac:dyDescent="0.25">
      <c r="E4870">
        <v>2019</v>
      </c>
      <c r="F4870" t="s">
        <v>247</v>
      </c>
      <c r="G4870" t="s">
        <v>40</v>
      </c>
      <c r="H4870" t="s">
        <v>540</v>
      </c>
      <c r="I4870" t="s">
        <v>27</v>
      </c>
      <c r="J4870" t="s">
        <v>554</v>
      </c>
      <c r="K4870">
        <v>26019.4730000001</v>
      </c>
    </row>
    <row r="4871" spans="5:11" x14ac:dyDescent="0.25">
      <c r="E4871">
        <v>2019</v>
      </c>
      <c r="F4871" t="s">
        <v>249</v>
      </c>
      <c r="G4871" t="s">
        <v>250</v>
      </c>
      <c r="H4871" t="s">
        <v>544</v>
      </c>
      <c r="I4871" t="s">
        <v>17</v>
      </c>
      <c r="J4871" t="s">
        <v>554</v>
      </c>
      <c r="K4871">
        <v>1366.6130000000001</v>
      </c>
    </row>
    <row r="4872" spans="5:11" x14ac:dyDescent="0.25">
      <c r="E4872">
        <v>2019</v>
      </c>
      <c r="F4872" t="s">
        <v>249</v>
      </c>
      <c r="G4872" t="s">
        <v>250</v>
      </c>
      <c r="H4872" t="s">
        <v>544</v>
      </c>
      <c r="I4872" t="s">
        <v>17</v>
      </c>
      <c r="J4872" t="s">
        <v>725</v>
      </c>
      <c r="K4872">
        <v>1283.135</v>
      </c>
    </row>
    <row r="4873" spans="5:11" x14ac:dyDescent="0.25">
      <c r="E4873">
        <v>2019</v>
      </c>
      <c r="F4873" t="s">
        <v>288</v>
      </c>
      <c r="G4873" t="s">
        <v>57</v>
      </c>
      <c r="H4873" t="s">
        <v>540</v>
      </c>
      <c r="I4873" t="s">
        <v>47</v>
      </c>
      <c r="J4873" t="s">
        <v>554</v>
      </c>
      <c r="K4873">
        <v>21230.317999999799</v>
      </c>
    </row>
    <row r="4874" spans="5:11" x14ac:dyDescent="0.25">
      <c r="E4874">
        <v>2019</v>
      </c>
      <c r="F4874" t="s">
        <v>293</v>
      </c>
      <c r="G4874" t="s">
        <v>58</v>
      </c>
      <c r="H4874" t="s">
        <v>544</v>
      </c>
      <c r="I4874" t="s">
        <v>9</v>
      </c>
      <c r="J4874" t="s">
        <v>554</v>
      </c>
      <c r="K4874">
        <v>9.4E-2</v>
      </c>
    </row>
    <row r="4875" spans="5:11" x14ac:dyDescent="0.25">
      <c r="E4875">
        <v>2020</v>
      </c>
      <c r="F4875" t="s">
        <v>187</v>
      </c>
      <c r="G4875" t="s">
        <v>8</v>
      </c>
      <c r="H4875" t="s">
        <v>544</v>
      </c>
      <c r="I4875" t="s">
        <v>9</v>
      </c>
      <c r="J4875" t="s">
        <v>1</v>
      </c>
      <c r="K4875">
        <v>1725.61</v>
      </c>
    </row>
    <row r="4876" spans="5:11" x14ac:dyDescent="0.25">
      <c r="E4876">
        <v>2020</v>
      </c>
      <c r="F4876" t="s">
        <v>187</v>
      </c>
      <c r="G4876" t="s">
        <v>8</v>
      </c>
      <c r="H4876" t="s">
        <v>544</v>
      </c>
      <c r="I4876" t="s">
        <v>9</v>
      </c>
      <c r="J4876" t="s">
        <v>554</v>
      </c>
      <c r="K4876">
        <v>1660.921</v>
      </c>
    </row>
    <row r="4877" spans="5:11" x14ac:dyDescent="0.25">
      <c r="E4877">
        <v>2020</v>
      </c>
      <c r="F4877" t="s">
        <v>192</v>
      </c>
      <c r="G4877" t="s">
        <v>14</v>
      </c>
      <c r="H4877" t="s">
        <v>540</v>
      </c>
      <c r="I4877" t="s">
        <v>925</v>
      </c>
      <c r="J4877" t="s">
        <v>554</v>
      </c>
      <c r="K4877">
        <v>643.23099999999999</v>
      </c>
    </row>
    <row r="4878" spans="5:11" x14ac:dyDescent="0.25">
      <c r="E4878">
        <v>2020</v>
      </c>
      <c r="F4878" t="s">
        <v>213</v>
      </c>
      <c r="G4878" t="s">
        <v>25</v>
      </c>
      <c r="H4878" t="s">
        <v>542</v>
      </c>
      <c r="I4878" t="s">
        <v>26</v>
      </c>
      <c r="J4878" t="s">
        <v>1</v>
      </c>
      <c r="K4878">
        <v>183.56</v>
      </c>
    </row>
    <row r="4879" spans="5:11" x14ac:dyDescent="0.25">
      <c r="E4879">
        <v>2020</v>
      </c>
      <c r="F4879" t="s">
        <v>218</v>
      </c>
      <c r="G4879" t="s">
        <v>28</v>
      </c>
      <c r="H4879" t="s">
        <v>544</v>
      </c>
      <c r="I4879" t="s">
        <v>9</v>
      </c>
      <c r="J4879" t="s">
        <v>725</v>
      </c>
      <c r="K4879">
        <v>18765.507000000001</v>
      </c>
    </row>
    <row r="4880" spans="5:11" x14ac:dyDescent="0.25">
      <c r="E4880">
        <v>2020</v>
      </c>
      <c r="F4880" t="s">
        <v>211</v>
      </c>
      <c r="G4880" t="s">
        <v>23</v>
      </c>
      <c r="H4880" t="s">
        <v>540</v>
      </c>
      <c r="I4880" t="s">
        <v>24</v>
      </c>
      <c r="J4880" t="s">
        <v>554</v>
      </c>
      <c r="K4880">
        <v>15786.508</v>
      </c>
    </row>
    <row r="4881" spans="5:11" x14ac:dyDescent="0.25">
      <c r="E4881">
        <v>2020</v>
      </c>
      <c r="F4881" t="s">
        <v>254</v>
      </c>
      <c r="G4881" t="s">
        <v>42</v>
      </c>
      <c r="H4881" t="s">
        <v>12</v>
      </c>
      <c r="I4881" t="s">
        <v>12</v>
      </c>
      <c r="J4881" t="s">
        <v>725</v>
      </c>
      <c r="K4881">
        <v>142.15700000000001</v>
      </c>
    </row>
    <row r="4882" spans="5:11" x14ac:dyDescent="0.25">
      <c r="E4882">
        <v>2020</v>
      </c>
      <c r="F4882" t="s">
        <v>249</v>
      </c>
      <c r="G4882" t="s">
        <v>250</v>
      </c>
      <c r="H4882" t="s">
        <v>544</v>
      </c>
      <c r="I4882" t="s">
        <v>17</v>
      </c>
      <c r="J4882" t="s">
        <v>725</v>
      </c>
      <c r="K4882">
        <v>1258.0429999999999</v>
      </c>
    </row>
    <row r="4883" spans="5:11" x14ac:dyDescent="0.25">
      <c r="E4883">
        <v>2020</v>
      </c>
      <c r="F4883" t="s">
        <v>258</v>
      </c>
      <c r="G4883" t="s">
        <v>44</v>
      </c>
      <c r="H4883" t="s">
        <v>540</v>
      </c>
      <c r="I4883" t="s">
        <v>21</v>
      </c>
      <c r="J4883" t="s">
        <v>1</v>
      </c>
      <c r="K4883">
        <v>9101.9550000000108</v>
      </c>
    </row>
    <row r="4884" spans="5:11" x14ac:dyDescent="0.25">
      <c r="E4884">
        <v>2020</v>
      </c>
      <c r="F4884" t="s">
        <v>299</v>
      </c>
      <c r="G4884" t="s">
        <v>300</v>
      </c>
      <c r="H4884" t="s">
        <v>540</v>
      </c>
      <c r="I4884" t="s">
        <v>60</v>
      </c>
      <c r="J4884" t="s">
        <v>1</v>
      </c>
      <c r="K4884">
        <v>11005.442999999999</v>
      </c>
    </row>
    <row r="4885" spans="5:11" x14ac:dyDescent="0.25">
      <c r="E4885">
        <v>2020</v>
      </c>
      <c r="F4885" t="s">
        <v>264</v>
      </c>
      <c r="G4885" t="s">
        <v>48</v>
      </c>
      <c r="H4885" t="s">
        <v>542</v>
      </c>
      <c r="I4885" t="s">
        <v>16</v>
      </c>
      <c r="J4885" t="s">
        <v>554</v>
      </c>
      <c r="K4885">
        <v>1152.7190000000001</v>
      </c>
    </row>
    <row r="4886" spans="5:11" x14ac:dyDescent="0.25">
      <c r="E4886">
        <v>2020</v>
      </c>
      <c r="F4886" t="s">
        <v>286</v>
      </c>
      <c r="G4886" t="s">
        <v>56</v>
      </c>
      <c r="H4886" t="s">
        <v>540</v>
      </c>
      <c r="I4886" t="s">
        <v>47</v>
      </c>
      <c r="J4886" t="s">
        <v>1</v>
      </c>
      <c r="K4886">
        <v>178.06899999999999</v>
      </c>
    </row>
    <row r="4887" spans="5:11" x14ac:dyDescent="0.25">
      <c r="E4887">
        <v>2020</v>
      </c>
      <c r="F4887" t="s">
        <v>295</v>
      </c>
      <c r="G4887" t="s">
        <v>59</v>
      </c>
      <c r="H4887" t="s">
        <v>540</v>
      </c>
      <c r="I4887" t="s">
        <v>60</v>
      </c>
      <c r="J4887" t="s">
        <v>725</v>
      </c>
      <c r="K4887">
        <v>158.84</v>
      </c>
    </row>
    <row r="4888" spans="5:11" x14ac:dyDescent="0.25">
      <c r="E4888">
        <v>2020</v>
      </c>
      <c r="F4888" t="s">
        <v>297</v>
      </c>
      <c r="G4888" t="s">
        <v>61</v>
      </c>
      <c r="H4888" t="s">
        <v>542</v>
      </c>
      <c r="I4888" t="s">
        <v>16</v>
      </c>
      <c r="J4888" t="s">
        <v>554</v>
      </c>
      <c r="K4888">
        <v>329.59500000000003</v>
      </c>
    </row>
    <row r="4889" spans="5:11" x14ac:dyDescent="0.25">
      <c r="E4889">
        <v>2021</v>
      </c>
      <c r="F4889" t="s">
        <v>187</v>
      </c>
      <c r="G4889" t="s">
        <v>8</v>
      </c>
      <c r="H4889" t="s">
        <v>544</v>
      </c>
      <c r="I4889" t="s">
        <v>9</v>
      </c>
      <c r="J4889" t="s">
        <v>1</v>
      </c>
      <c r="K4889">
        <v>1860.6220000000001</v>
      </c>
    </row>
    <row r="4890" spans="5:11" x14ac:dyDescent="0.25">
      <c r="E4890">
        <v>2021</v>
      </c>
      <c r="F4890" t="s">
        <v>190</v>
      </c>
      <c r="G4890" t="s">
        <v>11</v>
      </c>
      <c r="H4890" t="s">
        <v>12</v>
      </c>
      <c r="I4890" t="s">
        <v>12</v>
      </c>
      <c r="J4890" t="s">
        <v>1</v>
      </c>
      <c r="K4890">
        <v>8311.0460000000003</v>
      </c>
    </row>
    <row r="4891" spans="5:11" x14ac:dyDescent="0.25">
      <c r="E4891">
        <v>2021</v>
      </c>
      <c r="F4891" t="s">
        <v>202</v>
      </c>
      <c r="G4891" t="s">
        <v>19</v>
      </c>
      <c r="H4891" t="s">
        <v>544</v>
      </c>
      <c r="I4891" t="s">
        <v>17</v>
      </c>
      <c r="J4891" t="s">
        <v>554</v>
      </c>
      <c r="K4891">
        <v>6594.8050000000003</v>
      </c>
    </row>
    <row r="4892" spans="5:11" x14ac:dyDescent="0.25">
      <c r="E4892">
        <v>2021</v>
      </c>
      <c r="F4892" t="s">
        <v>209</v>
      </c>
      <c r="G4892" t="s">
        <v>22</v>
      </c>
      <c r="H4892" t="s">
        <v>544</v>
      </c>
      <c r="I4892" t="s">
        <v>9</v>
      </c>
      <c r="J4892" t="s">
        <v>1</v>
      </c>
      <c r="K4892">
        <v>20.858000000000001</v>
      </c>
    </row>
    <row r="4893" spans="5:11" x14ac:dyDescent="0.25">
      <c r="E4893">
        <v>2021</v>
      </c>
      <c r="F4893" t="s">
        <v>209</v>
      </c>
      <c r="G4893" t="s">
        <v>22</v>
      </c>
      <c r="H4893" t="s">
        <v>544</v>
      </c>
      <c r="I4893" t="s">
        <v>9</v>
      </c>
      <c r="J4893" t="s">
        <v>1</v>
      </c>
      <c r="K4893">
        <v>430.68200000000002</v>
      </c>
    </row>
    <row r="4894" spans="5:11" x14ac:dyDescent="0.25">
      <c r="E4894">
        <v>2021</v>
      </c>
      <c r="F4894" t="s">
        <v>209</v>
      </c>
      <c r="G4894" t="s">
        <v>22</v>
      </c>
      <c r="H4894" t="s">
        <v>544</v>
      </c>
      <c r="I4894" t="s">
        <v>9</v>
      </c>
      <c r="J4894" t="s">
        <v>725</v>
      </c>
      <c r="K4894">
        <v>20.858000000000001</v>
      </c>
    </row>
    <row r="4895" spans="5:11" x14ac:dyDescent="0.25">
      <c r="E4895">
        <v>2021</v>
      </c>
      <c r="F4895" t="s">
        <v>207</v>
      </c>
      <c r="G4895" t="s">
        <v>20</v>
      </c>
      <c r="H4895" t="s">
        <v>540</v>
      </c>
      <c r="I4895" t="s">
        <v>21</v>
      </c>
      <c r="J4895" t="s">
        <v>725</v>
      </c>
      <c r="K4895">
        <v>6832.7950000000001</v>
      </c>
    </row>
    <row r="4896" spans="5:11" x14ac:dyDescent="0.25">
      <c r="E4896">
        <v>2021</v>
      </c>
      <c r="F4896" t="s">
        <v>213</v>
      </c>
      <c r="G4896" t="s">
        <v>25</v>
      </c>
      <c r="H4896" t="s">
        <v>542</v>
      </c>
      <c r="I4896" t="s">
        <v>26</v>
      </c>
      <c r="J4896" t="s">
        <v>554</v>
      </c>
      <c r="K4896">
        <v>122.88</v>
      </c>
    </row>
    <row r="4897" spans="5:11" x14ac:dyDescent="0.25">
      <c r="E4897">
        <v>2021</v>
      </c>
      <c r="F4897" t="s">
        <v>220</v>
      </c>
      <c r="G4897" t="s">
        <v>29</v>
      </c>
      <c r="H4897" t="s">
        <v>540</v>
      </c>
      <c r="I4897" t="s">
        <v>30</v>
      </c>
      <c r="J4897" t="s">
        <v>725</v>
      </c>
      <c r="K4897">
        <v>378.47300000000001</v>
      </c>
    </row>
    <row r="4898" spans="5:11" x14ac:dyDescent="0.25">
      <c r="E4898">
        <v>2021</v>
      </c>
      <c r="F4898" t="s">
        <v>224</v>
      </c>
      <c r="G4898" t="s">
        <v>32</v>
      </c>
      <c r="H4898" t="s">
        <v>540</v>
      </c>
      <c r="I4898" t="s">
        <v>33</v>
      </c>
      <c r="J4898" t="s">
        <v>1</v>
      </c>
      <c r="K4898">
        <v>60.481000000000002</v>
      </c>
    </row>
    <row r="4899" spans="5:11" x14ac:dyDescent="0.25">
      <c r="E4899">
        <v>2021</v>
      </c>
      <c r="F4899" t="s">
        <v>226</v>
      </c>
      <c r="G4899" t="s">
        <v>34</v>
      </c>
      <c r="H4899" t="s">
        <v>540</v>
      </c>
      <c r="I4899" t="s">
        <v>925</v>
      </c>
      <c r="J4899" t="s">
        <v>1</v>
      </c>
      <c r="K4899">
        <v>175.75899999999999</v>
      </c>
    </row>
    <row r="4900" spans="5:11" x14ac:dyDescent="0.25">
      <c r="E4900">
        <v>2021</v>
      </c>
      <c r="F4900" t="s">
        <v>226</v>
      </c>
      <c r="G4900" t="s">
        <v>34</v>
      </c>
      <c r="H4900" t="s">
        <v>540</v>
      </c>
      <c r="I4900" t="s">
        <v>925</v>
      </c>
      <c r="J4900" t="s">
        <v>554</v>
      </c>
      <c r="K4900">
        <v>1269.5260000000001</v>
      </c>
    </row>
    <row r="4901" spans="5:11" x14ac:dyDescent="0.25">
      <c r="E4901">
        <v>2021</v>
      </c>
      <c r="F4901" t="s">
        <v>236</v>
      </c>
      <c r="G4901" t="s">
        <v>36</v>
      </c>
      <c r="H4901" t="s">
        <v>542</v>
      </c>
      <c r="I4901" t="s">
        <v>26</v>
      </c>
      <c r="J4901" t="s">
        <v>554</v>
      </c>
      <c r="K4901">
        <v>1897.2460000000001</v>
      </c>
    </row>
    <row r="4902" spans="5:11" x14ac:dyDescent="0.25">
      <c r="E4902">
        <v>2021</v>
      </c>
      <c r="F4902" t="s">
        <v>236</v>
      </c>
      <c r="G4902" t="s">
        <v>36</v>
      </c>
      <c r="H4902" t="s">
        <v>542</v>
      </c>
      <c r="I4902" t="s">
        <v>26</v>
      </c>
      <c r="J4902" t="s">
        <v>725</v>
      </c>
      <c r="K4902">
        <v>1860.201</v>
      </c>
    </row>
    <row r="4903" spans="5:11" x14ac:dyDescent="0.25">
      <c r="E4903">
        <v>2021</v>
      </c>
      <c r="F4903" t="s">
        <v>228</v>
      </c>
      <c r="G4903" t="s">
        <v>229</v>
      </c>
      <c r="H4903" t="s">
        <v>540</v>
      </c>
      <c r="I4903" t="s">
        <v>33</v>
      </c>
      <c r="J4903" t="s">
        <v>554</v>
      </c>
      <c r="K4903">
        <v>35869.967999999899</v>
      </c>
    </row>
    <row r="4904" spans="5:11" x14ac:dyDescent="0.25">
      <c r="E4904">
        <v>2021</v>
      </c>
      <c r="F4904" t="s">
        <v>241</v>
      </c>
      <c r="G4904" t="s">
        <v>37</v>
      </c>
      <c r="H4904" t="s">
        <v>540</v>
      </c>
      <c r="I4904" t="s">
        <v>24</v>
      </c>
      <c r="J4904" t="s">
        <v>1</v>
      </c>
      <c r="K4904">
        <v>492.03</v>
      </c>
    </row>
    <row r="4905" spans="5:11" x14ac:dyDescent="0.25">
      <c r="E4905">
        <v>2021</v>
      </c>
      <c r="F4905" t="s">
        <v>241</v>
      </c>
      <c r="G4905" t="s">
        <v>37</v>
      </c>
      <c r="H4905" t="s">
        <v>540</v>
      </c>
      <c r="I4905" t="s">
        <v>24</v>
      </c>
      <c r="J4905" t="s">
        <v>1</v>
      </c>
      <c r="K4905">
        <v>1820.325</v>
      </c>
    </row>
    <row r="4906" spans="5:11" x14ac:dyDescent="0.25">
      <c r="E4906">
        <v>2021</v>
      </c>
      <c r="F4906" t="s">
        <v>243</v>
      </c>
      <c r="G4906" t="s">
        <v>38</v>
      </c>
      <c r="H4906" t="s">
        <v>12</v>
      </c>
      <c r="I4906" t="s">
        <v>12</v>
      </c>
      <c r="J4906" t="s">
        <v>1</v>
      </c>
      <c r="K4906">
        <v>17.588999999999999</v>
      </c>
    </row>
    <row r="4907" spans="5:11" x14ac:dyDescent="0.25">
      <c r="E4907">
        <v>2021</v>
      </c>
      <c r="F4907" t="s">
        <v>243</v>
      </c>
      <c r="G4907" t="s">
        <v>38</v>
      </c>
      <c r="H4907" t="s">
        <v>12</v>
      </c>
      <c r="I4907" t="s">
        <v>12</v>
      </c>
      <c r="J4907" t="s">
        <v>725</v>
      </c>
      <c r="K4907">
        <v>17.588999999999999</v>
      </c>
    </row>
    <row r="4908" spans="5:11" x14ac:dyDescent="0.25">
      <c r="E4908">
        <v>2021</v>
      </c>
      <c r="F4908" t="s">
        <v>266</v>
      </c>
      <c r="G4908" t="s">
        <v>49</v>
      </c>
      <c r="H4908" t="s">
        <v>544</v>
      </c>
      <c r="I4908" t="s">
        <v>9</v>
      </c>
      <c r="J4908" t="s">
        <v>1</v>
      </c>
      <c r="K4908">
        <v>2528.2919999999999</v>
      </c>
    </row>
    <row r="4909" spans="5:11" x14ac:dyDescent="0.25">
      <c r="E4909">
        <v>2021</v>
      </c>
      <c r="F4909" t="s">
        <v>254</v>
      </c>
      <c r="G4909" t="s">
        <v>42</v>
      </c>
      <c r="H4909" t="s">
        <v>12</v>
      </c>
      <c r="I4909" t="s">
        <v>12</v>
      </c>
      <c r="J4909" t="s">
        <v>554</v>
      </c>
      <c r="K4909">
        <v>1711.89</v>
      </c>
    </row>
    <row r="4910" spans="5:11" x14ac:dyDescent="0.25">
      <c r="E4910">
        <v>2020</v>
      </c>
      <c r="F4910" t="s">
        <v>231</v>
      </c>
      <c r="G4910" t="s">
        <v>232</v>
      </c>
      <c r="H4910" t="s">
        <v>540</v>
      </c>
      <c r="I4910" t="s">
        <v>24</v>
      </c>
      <c r="J4910" t="s">
        <v>1</v>
      </c>
      <c r="K4910">
        <v>1326.058</v>
      </c>
    </row>
    <row r="4911" spans="5:11" x14ac:dyDescent="0.25">
      <c r="E4911">
        <v>2020</v>
      </c>
      <c r="F4911" t="s">
        <v>266</v>
      </c>
      <c r="G4911" t="s">
        <v>49</v>
      </c>
      <c r="H4911" t="s">
        <v>544</v>
      </c>
      <c r="I4911" t="s">
        <v>9</v>
      </c>
      <c r="J4911" t="s">
        <v>725</v>
      </c>
      <c r="K4911">
        <v>2475.7689999999998</v>
      </c>
    </row>
    <row r="4912" spans="5:11" x14ac:dyDescent="0.25">
      <c r="E4912">
        <v>2020</v>
      </c>
      <c r="F4912" t="s">
        <v>245</v>
      </c>
      <c r="G4912" t="s">
        <v>39</v>
      </c>
      <c r="H4912" t="s">
        <v>12</v>
      </c>
      <c r="I4912" t="s">
        <v>12</v>
      </c>
      <c r="J4912" t="s">
        <v>1</v>
      </c>
      <c r="K4912">
        <v>1224.473</v>
      </c>
    </row>
    <row r="4913" spans="5:11" x14ac:dyDescent="0.25">
      <c r="E4913">
        <v>2020</v>
      </c>
      <c r="F4913" t="s">
        <v>249</v>
      </c>
      <c r="G4913" t="s">
        <v>250</v>
      </c>
      <c r="H4913" t="s">
        <v>544</v>
      </c>
      <c r="I4913" t="s">
        <v>17</v>
      </c>
      <c r="J4913" t="s">
        <v>1</v>
      </c>
      <c r="K4913">
        <v>1258.0429999999999</v>
      </c>
    </row>
    <row r="4914" spans="5:11" x14ac:dyDescent="0.25">
      <c r="E4914">
        <v>2020</v>
      </c>
      <c r="F4914" t="s">
        <v>249</v>
      </c>
      <c r="G4914" t="s">
        <v>250</v>
      </c>
      <c r="H4914" t="s">
        <v>544</v>
      </c>
      <c r="I4914" t="s">
        <v>17</v>
      </c>
      <c r="J4914" t="s">
        <v>1</v>
      </c>
      <c r="K4914">
        <v>1357.5429999999999</v>
      </c>
    </row>
    <row r="4915" spans="5:11" x14ac:dyDescent="0.25">
      <c r="E4915">
        <v>2020</v>
      </c>
      <c r="F4915" t="s">
        <v>258</v>
      </c>
      <c r="G4915" t="s">
        <v>44</v>
      </c>
      <c r="H4915" t="s">
        <v>540</v>
      </c>
      <c r="I4915" t="s">
        <v>21</v>
      </c>
      <c r="J4915" t="s">
        <v>554</v>
      </c>
      <c r="K4915">
        <v>9101.9550000000108</v>
      </c>
    </row>
    <row r="4916" spans="5:11" x14ac:dyDescent="0.25">
      <c r="E4916">
        <v>2020</v>
      </c>
      <c r="F4916" t="s">
        <v>260</v>
      </c>
      <c r="G4916" t="s">
        <v>45</v>
      </c>
      <c r="H4916" t="s">
        <v>542</v>
      </c>
      <c r="I4916" t="s">
        <v>26</v>
      </c>
      <c r="J4916" t="s">
        <v>1</v>
      </c>
      <c r="K4916">
        <v>23738.545999999998</v>
      </c>
    </row>
    <row r="4917" spans="5:11" x14ac:dyDescent="0.25">
      <c r="E4917">
        <v>2020</v>
      </c>
      <c r="F4917" t="s">
        <v>256</v>
      </c>
      <c r="G4917" t="s">
        <v>43</v>
      </c>
      <c r="H4917" t="s">
        <v>540</v>
      </c>
      <c r="I4917" t="s">
        <v>27</v>
      </c>
      <c r="J4917" t="s">
        <v>554</v>
      </c>
      <c r="K4917">
        <v>2900.2249999999999</v>
      </c>
    </row>
    <row r="4918" spans="5:11" x14ac:dyDescent="0.25">
      <c r="E4918">
        <v>2020</v>
      </c>
      <c r="F4918" t="s">
        <v>256</v>
      </c>
      <c r="G4918" t="s">
        <v>43</v>
      </c>
      <c r="H4918" t="s">
        <v>540</v>
      </c>
      <c r="I4918" t="s">
        <v>27</v>
      </c>
      <c r="J4918" t="s">
        <v>725</v>
      </c>
      <c r="K4918">
        <v>4212.0320000000002</v>
      </c>
    </row>
    <row r="4919" spans="5:11" x14ac:dyDescent="0.25">
      <c r="E4919">
        <v>2020</v>
      </c>
      <c r="F4919" t="s">
        <v>262</v>
      </c>
      <c r="G4919" t="s">
        <v>46</v>
      </c>
      <c r="H4919" t="s">
        <v>540</v>
      </c>
      <c r="I4919" t="s">
        <v>47</v>
      </c>
      <c r="J4919" t="s">
        <v>1</v>
      </c>
      <c r="K4919">
        <v>256.85500000000002</v>
      </c>
    </row>
    <row r="4920" spans="5:11" x14ac:dyDescent="0.25">
      <c r="E4920">
        <v>2020</v>
      </c>
      <c r="F4920" t="s">
        <v>264</v>
      </c>
      <c r="G4920" t="s">
        <v>48</v>
      </c>
      <c r="H4920" t="s">
        <v>542</v>
      </c>
      <c r="I4920" t="s">
        <v>16</v>
      </c>
      <c r="J4920" t="s">
        <v>1</v>
      </c>
      <c r="K4920">
        <v>1152.7190000000001</v>
      </c>
    </row>
    <row r="4921" spans="5:11" x14ac:dyDescent="0.25">
      <c r="E4921">
        <v>2020</v>
      </c>
      <c r="F4921" t="s">
        <v>268</v>
      </c>
      <c r="G4921" t="s">
        <v>50</v>
      </c>
      <c r="H4921" t="s">
        <v>544</v>
      </c>
      <c r="I4921" t="s">
        <v>9</v>
      </c>
      <c r="J4921" t="s">
        <v>725</v>
      </c>
      <c r="K4921">
        <v>393.416</v>
      </c>
    </row>
    <row r="4922" spans="5:11" x14ac:dyDescent="0.25">
      <c r="E4922">
        <v>2020</v>
      </c>
      <c r="F4922" t="s">
        <v>270</v>
      </c>
      <c r="G4922" t="s">
        <v>51</v>
      </c>
      <c r="H4922" t="s">
        <v>540</v>
      </c>
      <c r="I4922" t="s">
        <v>30</v>
      </c>
      <c r="J4922" t="s">
        <v>554</v>
      </c>
      <c r="K4922">
        <v>1526.6790000000001</v>
      </c>
    </row>
    <row r="4923" spans="5:11" x14ac:dyDescent="0.25">
      <c r="E4923">
        <v>2020</v>
      </c>
      <c r="F4923" t="s">
        <v>276</v>
      </c>
      <c r="G4923" t="s">
        <v>54</v>
      </c>
      <c r="H4923" t="s">
        <v>540</v>
      </c>
      <c r="I4923" t="s">
        <v>47</v>
      </c>
      <c r="J4923" t="s">
        <v>1</v>
      </c>
      <c r="K4923">
        <v>1154.6690000000001</v>
      </c>
    </row>
    <row r="4924" spans="5:11" x14ac:dyDescent="0.25">
      <c r="E4924">
        <v>2020</v>
      </c>
      <c r="F4924" t="s">
        <v>276</v>
      </c>
      <c r="G4924" t="s">
        <v>54</v>
      </c>
      <c r="H4924" t="s">
        <v>540</v>
      </c>
      <c r="I4924" t="s">
        <v>47</v>
      </c>
      <c r="J4924" t="s">
        <v>725</v>
      </c>
      <c r="K4924">
        <v>1154.6690000000001</v>
      </c>
    </row>
    <row r="4925" spans="5:11" x14ac:dyDescent="0.25">
      <c r="E4925">
        <v>2020</v>
      </c>
      <c r="F4925" t="s">
        <v>272</v>
      </c>
      <c r="G4925" t="s">
        <v>52</v>
      </c>
      <c r="H4925" t="s">
        <v>540</v>
      </c>
      <c r="I4925" t="s">
        <v>30</v>
      </c>
      <c r="J4925" t="s">
        <v>725</v>
      </c>
      <c r="K4925">
        <v>192.36099999999999</v>
      </c>
    </row>
    <row r="4926" spans="5:11" x14ac:dyDescent="0.25">
      <c r="E4926">
        <v>2020</v>
      </c>
      <c r="F4926" t="s">
        <v>295</v>
      </c>
      <c r="G4926" t="s">
        <v>59</v>
      </c>
      <c r="H4926" t="s">
        <v>540</v>
      </c>
      <c r="I4926" t="s">
        <v>60</v>
      </c>
      <c r="J4926" t="s">
        <v>1</v>
      </c>
      <c r="K4926">
        <v>625.93100000000004</v>
      </c>
    </row>
    <row r="4927" spans="5:11" x14ac:dyDescent="0.25">
      <c r="E4927">
        <v>2020</v>
      </c>
      <c r="F4927" t="s">
        <v>302</v>
      </c>
      <c r="G4927" t="s">
        <v>62</v>
      </c>
      <c r="H4927" t="s">
        <v>540</v>
      </c>
      <c r="I4927" t="s">
        <v>60</v>
      </c>
      <c r="J4927" t="s">
        <v>554</v>
      </c>
      <c r="K4927">
        <v>3102.357</v>
      </c>
    </row>
    <row r="4928" spans="5:11" x14ac:dyDescent="0.25">
      <c r="E4928">
        <v>2021</v>
      </c>
      <c r="F4928" t="s">
        <v>280</v>
      </c>
      <c r="G4928" t="s">
        <v>281</v>
      </c>
      <c r="H4928" t="s">
        <v>540</v>
      </c>
      <c r="I4928" t="s">
        <v>33</v>
      </c>
      <c r="J4928" t="s">
        <v>725</v>
      </c>
      <c r="K4928">
        <v>67.111999999999995</v>
      </c>
    </row>
    <row r="4929" spans="5:11" x14ac:dyDescent="0.25">
      <c r="E4929">
        <v>2021</v>
      </c>
      <c r="F4929" t="s">
        <v>187</v>
      </c>
      <c r="G4929" t="s">
        <v>8</v>
      </c>
      <c r="H4929" t="s">
        <v>544</v>
      </c>
      <c r="I4929" t="s">
        <v>9</v>
      </c>
      <c r="J4929" t="s">
        <v>554</v>
      </c>
      <c r="K4929">
        <v>1702.4960000000001</v>
      </c>
    </row>
    <row r="4930" spans="5:11" x14ac:dyDescent="0.25">
      <c r="E4930">
        <v>2021</v>
      </c>
      <c r="F4930" t="s">
        <v>187</v>
      </c>
      <c r="G4930" t="s">
        <v>8</v>
      </c>
      <c r="H4930" t="s">
        <v>544</v>
      </c>
      <c r="I4930" t="s">
        <v>9</v>
      </c>
      <c r="J4930" t="s">
        <v>725</v>
      </c>
      <c r="K4930">
        <v>1860.6220000000001</v>
      </c>
    </row>
    <row r="4931" spans="5:11" x14ac:dyDescent="0.25">
      <c r="E4931">
        <v>2021</v>
      </c>
      <c r="F4931" t="s">
        <v>197</v>
      </c>
      <c r="G4931" t="s">
        <v>198</v>
      </c>
      <c r="H4931" t="s">
        <v>544</v>
      </c>
      <c r="I4931" t="s">
        <v>17</v>
      </c>
      <c r="J4931" t="s">
        <v>1</v>
      </c>
      <c r="K4931">
        <v>1654.9290000000001</v>
      </c>
    </row>
    <row r="4932" spans="5:11" x14ac:dyDescent="0.25">
      <c r="E4932">
        <v>2021</v>
      </c>
      <c r="F4932" t="s">
        <v>207</v>
      </c>
      <c r="G4932" t="s">
        <v>20</v>
      </c>
      <c r="H4932" t="s">
        <v>540</v>
      </c>
      <c r="I4932" t="s">
        <v>21</v>
      </c>
      <c r="J4932" t="s">
        <v>1</v>
      </c>
      <c r="K4932">
        <v>6832.7950000000001</v>
      </c>
    </row>
    <row r="4933" spans="5:11" x14ac:dyDescent="0.25">
      <c r="E4933">
        <v>2021</v>
      </c>
      <c r="F4933" t="s">
        <v>222</v>
      </c>
      <c r="G4933" t="s">
        <v>31</v>
      </c>
      <c r="H4933" t="s">
        <v>544</v>
      </c>
      <c r="I4933" t="s">
        <v>17</v>
      </c>
      <c r="J4933" t="s">
        <v>1</v>
      </c>
      <c r="K4933">
        <v>6122.7370000000001</v>
      </c>
    </row>
    <row r="4934" spans="5:11" x14ac:dyDescent="0.25">
      <c r="E4934">
        <v>2021</v>
      </c>
      <c r="F4934" t="s">
        <v>222</v>
      </c>
      <c r="G4934" t="s">
        <v>31</v>
      </c>
      <c r="H4934" t="s">
        <v>544</v>
      </c>
      <c r="I4934" t="s">
        <v>17</v>
      </c>
      <c r="J4934" t="s">
        <v>725</v>
      </c>
      <c r="K4934">
        <v>6122.7370000000001</v>
      </c>
    </row>
    <row r="4935" spans="5:11" x14ac:dyDescent="0.25">
      <c r="E4935">
        <v>2021</v>
      </c>
      <c r="F4935" t="s">
        <v>226</v>
      </c>
      <c r="G4935" t="s">
        <v>34</v>
      </c>
      <c r="H4935" t="s">
        <v>540</v>
      </c>
      <c r="I4935" t="s">
        <v>925</v>
      </c>
      <c r="J4935" t="s">
        <v>725</v>
      </c>
      <c r="K4935">
        <v>175.75899999999999</v>
      </c>
    </row>
    <row r="4936" spans="5:11" x14ac:dyDescent="0.25">
      <c r="E4936">
        <v>2021</v>
      </c>
      <c r="F4936" t="s">
        <v>236</v>
      </c>
      <c r="G4936" t="s">
        <v>36</v>
      </c>
      <c r="H4936" t="s">
        <v>542</v>
      </c>
      <c r="I4936" t="s">
        <v>26</v>
      </c>
      <c r="J4936" t="s">
        <v>1</v>
      </c>
      <c r="K4936">
        <v>1897.2460000000001</v>
      </c>
    </row>
    <row r="4937" spans="5:11" x14ac:dyDescent="0.25">
      <c r="E4937">
        <v>2021</v>
      </c>
      <c r="F4937" t="s">
        <v>231</v>
      </c>
      <c r="G4937" t="s">
        <v>232</v>
      </c>
      <c r="H4937" t="s">
        <v>540</v>
      </c>
      <c r="I4937" t="s">
        <v>24</v>
      </c>
      <c r="J4937" t="s">
        <v>725</v>
      </c>
      <c r="K4937">
        <v>1299.2809999999999</v>
      </c>
    </row>
    <row r="4938" spans="5:11" x14ac:dyDescent="0.25">
      <c r="E4938">
        <v>2021</v>
      </c>
      <c r="F4938" t="s">
        <v>238</v>
      </c>
      <c r="G4938" t="s">
        <v>239</v>
      </c>
      <c r="H4938" t="s">
        <v>540</v>
      </c>
      <c r="I4938" t="s">
        <v>33</v>
      </c>
      <c r="J4938" t="s">
        <v>725</v>
      </c>
      <c r="K4938">
        <v>2320.5059999999899</v>
      </c>
    </row>
    <row r="4939" spans="5:11" x14ac:dyDescent="0.25">
      <c r="E4939">
        <v>2021</v>
      </c>
      <c r="F4939" t="s">
        <v>241</v>
      </c>
      <c r="G4939" t="s">
        <v>37</v>
      </c>
      <c r="H4939" t="s">
        <v>540</v>
      </c>
      <c r="I4939" t="s">
        <v>24</v>
      </c>
      <c r="J4939" t="s">
        <v>554</v>
      </c>
      <c r="K4939">
        <v>1820.325</v>
      </c>
    </row>
    <row r="4940" spans="5:11" x14ac:dyDescent="0.25">
      <c r="E4940">
        <v>2021</v>
      </c>
      <c r="F4940" t="s">
        <v>266</v>
      </c>
      <c r="G4940" t="s">
        <v>49</v>
      </c>
      <c r="H4940" t="s">
        <v>544</v>
      </c>
      <c r="I4940" t="s">
        <v>9</v>
      </c>
      <c r="J4940" t="s">
        <v>725</v>
      </c>
      <c r="K4940">
        <v>2528.2919999999999</v>
      </c>
    </row>
    <row r="4941" spans="5:11" x14ac:dyDescent="0.25">
      <c r="E4941">
        <v>2021</v>
      </c>
      <c r="F4941" t="s">
        <v>197</v>
      </c>
      <c r="G4941" t="s">
        <v>198</v>
      </c>
      <c r="H4941" t="s">
        <v>544</v>
      </c>
      <c r="I4941" t="s">
        <v>17</v>
      </c>
      <c r="J4941" t="s">
        <v>1</v>
      </c>
      <c r="K4941">
        <v>1474.096</v>
      </c>
    </row>
    <row r="4942" spans="5:11" x14ac:dyDescent="0.25">
      <c r="E4942">
        <v>2021</v>
      </c>
      <c r="F4942" t="s">
        <v>197</v>
      </c>
      <c r="G4942" t="s">
        <v>198</v>
      </c>
      <c r="H4942" t="s">
        <v>544</v>
      </c>
      <c r="I4942" t="s">
        <v>17</v>
      </c>
      <c r="J4942" t="s">
        <v>554</v>
      </c>
      <c r="K4942">
        <v>1474.096</v>
      </c>
    </row>
    <row r="4943" spans="5:11" x14ac:dyDescent="0.25">
      <c r="E4943">
        <v>2021</v>
      </c>
      <c r="F4943" t="s">
        <v>202</v>
      </c>
      <c r="G4943" t="s">
        <v>19</v>
      </c>
      <c r="H4943" t="s">
        <v>544</v>
      </c>
      <c r="I4943" t="s">
        <v>17</v>
      </c>
      <c r="J4943" t="s">
        <v>1</v>
      </c>
      <c r="K4943">
        <v>6594.8050000000003</v>
      </c>
    </row>
    <row r="4944" spans="5:11" x14ac:dyDescent="0.25">
      <c r="E4944">
        <v>2021</v>
      </c>
      <c r="F4944" t="s">
        <v>209</v>
      </c>
      <c r="G4944" t="s">
        <v>22</v>
      </c>
      <c r="H4944" t="s">
        <v>544</v>
      </c>
      <c r="I4944" t="s">
        <v>9</v>
      </c>
      <c r="J4944" t="s">
        <v>554</v>
      </c>
      <c r="K4944">
        <v>430.68200000000002</v>
      </c>
    </row>
    <row r="4945" spans="5:11" x14ac:dyDescent="0.25">
      <c r="E4945">
        <v>2021</v>
      </c>
      <c r="F4945" t="s">
        <v>220</v>
      </c>
      <c r="G4945" t="s">
        <v>29</v>
      </c>
      <c r="H4945" t="s">
        <v>540</v>
      </c>
      <c r="I4945" t="s">
        <v>30</v>
      </c>
      <c r="J4945" t="s">
        <v>1</v>
      </c>
      <c r="K4945">
        <v>9.6460000000000008</v>
      </c>
    </row>
    <row r="4946" spans="5:11" x14ac:dyDescent="0.25">
      <c r="E4946">
        <v>2021</v>
      </c>
      <c r="F4946" t="s">
        <v>211</v>
      </c>
      <c r="G4946" t="s">
        <v>23</v>
      </c>
      <c r="H4946" t="s">
        <v>540</v>
      </c>
      <c r="I4946" t="s">
        <v>24</v>
      </c>
      <c r="J4946" t="s">
        <v>725</v>
      </c>
      <c r="K4946">
        <v>6676.4360000000097</v>
      </c>
    </row>
    <row r="4947" spans="5:11" x14ac:dyDescent="0.25">
      <c r="E4947">
        <v>2021</v>
      </c>
      <c r="F4947" t="s">
        <v>238</v>
      </c>
      <c r="G4947" t="s">
        <v>239</v>
      </c>
      <c r="H4947" t="s">
        <v>540</v>
      </c>
      <c r="I4947" t="s">
        <v>33</v>
      </c>
      <c r="J4947" t="s">
        <v>1</v>
      </c>
      <c r="K4947">
        <v>2320.5059999999999</v>
      </c>
    </row>
    <row r="4948" spans="5:11" x14ac:dyDescent="0.25">
      <c r="E4948">
        <v>2021</v>
      </c>
      <c r="F4948" t="s">
        <v>234</v>
      </c>
      <c r="G4948" t="s">
        <v>35</v>
      </c>
      <c r="H4948" t="s">
        <v>540</v>
      </c>
      <c r="I4948" t="s">
        <v>27</v>
      </c>
      <c r="J4948" t="s">
        <v>1</v>
      </c>
      <c r="K4948">
        <v>2495.866</v>
      </c>
    </row>
    <row r="4949" spans="5:11" x14ac:dyDescent="0.25">
      <c r="E4949">
        <v>2021</v>
      </c>
      <c r="F4949" t="s">
        <v>247</v>
      </c>
      <c r="G4949" t="s">
        <v>40</v>
      </c>
      <c r="H4949" t="s">
        <v>540</v>
      </c>
      <c r="I4949" t="s">
        <v>27</v>
      </c>
      <c r="J4949" t="s">
        <v>1</v>
      </c>
      <c r="K4949">
        <v>25815.030999999901</v>
      </c>
    </row>
    <row r="4950" spans="5:11" x14ac:dyDescent="0.25">
      <c r="E4950">
        <v>2021</v>
      </c>
      <c r="F4950" t="s">
        <v>247</v>
      </c>
      <c r="G4950" t="s">
        <v>40</v>
      </c>
      <c r="H4950" t="s">
        <v>540</v>
      </c>
      <c r="I4950" t="s">
        <v>27</v>
      </c>
      <c r="J4950" t="s">
        <v>725</v>
      </c>
      <c r="K4950">
        <v>8639.3060000000205</v>
      </c>
    </row>
    <row r="4951" spans="5:11" x14ac:dyDescent="0.25">
      <c r="E4951">
        <v>2021</v>
      </c>
      <c r="F4951" t="s">
        <v>262</v>
      </c>
      <c r="G4951" t="s">
        <v>46</v>
      </c>
      <c r="H4951" t="s">
        <v>540</v>
      </c>
      <c r="I4951" t="s">
        <v>47</v>
      </c>
      <c r="J4951" t="s">
        <v>1</v>
      </c>
      <c r="K4951">
        <v>837.82100000000003</v>
      </c>
    </row>
    <row r="4952" spans="5:11" x14ac:dyDescent="0.25">
      <c r="E4952">
        <v>2021</v>
      </c>
      <c r="F4952" t="s">
        <v>276</v>
      </c>
      <c r="G4952" t="s">
        <v>54</v>
      </c>
      <c r="H4952" t="s">
        <v>540</v>
      </c>
      <c r="I4952" t="s">
        <v>47</v>
      </c>
      <c r="J4952" t="s">
        <v>1</v>
      </c>
      <c r="K4952">
        <v>954.82299999999896</v>
      </c>
    </row>
    <row r="4953" spans="5:11" x14ac:dyDescent="0.25">
      <c r="E4953">
        <v>2021</v>
      </c>
      <c r="F4953" t="s">
        <v>274</v>
      </c>
      <c r="G4953" t="s">
        <v>53</v>
      </c>
      <c r="H4953" t="s">
        <v>542</v>
      </c>
      <c r="I4953" t="s">
        <v>16</v>
      </c>
      <c r="J4953" t="s">
        <v>1</v>
      </c>
      <c r="K4953">
        <v>7076.902</v>
      </c>
    </row>
    <row r="4954" spans="5:11" x14ac:dyDescent="0.25">
      <c r="E4954">
        <v>2021</v>
      </c>
      <c r="F4954" t="s">
        <v>274</v>
      </c>
      <c r="G4954" t="s">
        <v>53</v>
      </c>
      <c r="H4954" t="s">
        <v>542</v>
      </c>
      <c r="I4954" t="s">
        <v>16</v>
      </c>
      <c r="J4954" t="s">
        <v>725</v>
      </c>
      <c r="K4954">
        <v>328.82600000000002</v>
      </c>
    </row>
    <row r="4955" spans="5:11" x14ac:dyDescent="0.25">
      <c r="E4955">
        <v>2021</v>
      </c>
      <c r="F4955" t="s">
        <v>286</v>
      </c>
      <c r="G4955" t="s">
        <v>56</v>
      </c>
      <c r="H4955" t="s">
        <v>540</v>
      </c>
      <c r="I4955" t="s">
        <v>47</v>
      </c>
      <c r="J4955" t="s">
        <v>1</v>
      </c>
      <c r="K4955">
        <v>1724.8779999999999</v>
      </c>
    </row>
    <row r="4956" spans="5:11" x14ac:dyDescent="0.25">
      <c r="E4956">
        <v>2021</v>
      </c>
      <c r="F4956" t="s">
        <v>293</v>
      </c>
      <c r="G4956" t="s">
        <v>58</v>
      </c>
      <c r="H4956" t="s">
        <v>544</v>
      </c>
      <c r="I4956" t="s">
        <v>9</v>
      </c>
      <c r="J4956" t="s">
        <v>1</v>
      </c>
      <c r="K4956">
        <v>6192.11</v>
      </c>
    </row>
    <row r="4957" spans="5:11" x14ac:dyDescent="0.25">
      <c r="E4957">
        <v>2021</v>
      </c>
      <c r="F4957" t="s">
        <v>295</v>
      </c>
      <c r="G4957" t="s">
        <v>59</v>
      </c>
      <c r="H4957" t="s">
        <v>540</v>
      </c>
      <c r="I4957" t="s">
        <v>60</v>
      </c>
      <c r="J4957" t="s">
        <v>725</v>
      </c>
      <c r="K4957">
        <v>199.03</v>
      </c>
    </row>
    <row r="4958" spans="5:11" x14ac:dyDescent="0.25">
      <c r="E4958">
        <v>2021</v>
      </c>
      <c r="F4958" t="s">
        <v>302</v>
      </c>
      <c r="G4958" t="s">
        <v>62</v>
      </c>
      <c r="H4958" t="s">
        <v>540</v>
      </c>
      <c r="I4958" t="s">
        <v>60</v>
      </c>
      <c r="J4958" t="s">
        <v>554</v>
      </c>
      <c r="K4958">
        <v>3240.759</v>
      </c>
    </row>
    <row r="4959" spans="5:11" x14ac:dyDescent="0.25">
      <c r="E4959">
        <v>2021</v>
      </c>
      <c r="F4959" t="s">
        <v>302</v>
      </c>
      <c r="G4959" t="s">
        <v>62</v>
      </c>
      <c r="H4959" t="s">
        <v>540</v>
      </c>
      <c r="I4959" t="s">
        <v>60</v>
      </c>
      <c r="J4959" t="s">
        <v>725</v>
      </c>
      <c r="K4959">
        <v>731.55700000000002</v>
      </c>
    </row>
    <row r="4960" spans="5:11" x14ac:dyDescent="0.25">
      <c r="E4960">
        <v>2022</v>
      </c>
      <c r="F4960" t="s">
        <v>187</v>
      </c>
      <c r="G4960" t="s">
        <v>8</v>
      </c>
      <c r="H4960" t="s">
        <v>544</v>
      </c>
      <c r="I4960" t="s">
        <v>9</v>
      </c>
      <c r="J4960" t="s">
        <v>554</v>
      </c>
      <c r="K4960">
        <v>1630.57</v>
      </c>
    </row>
    <row r="4961" spans="5:11" x14ac:dyDescent="0.25">
      <c r="E4961">
        <v>2022</v>
      </c>
      <c r="F4961" t="s">
        <v>195</v>
      </c>
      <c r="G4961" t="s">
        <v>15</v>
      </c>
      <c r="H4961" t="s">
        <v>540</v>
      </c>
      <c r="I4961" t="s">
        <v>16</v>
      </c>
      <c r="J4961" t="s">
        <v>1</v>
      </c>
      <c r="K4961">
        <v>2016.365</v>
      </c>
    </row>
    <row r="4962" spans="5:11" x14ac:dyDescent="0.25">
      <c r="E4962">
        <v>2022</v>
      </c>
      <c r="F4962" t="s">
        <v>204</v>
      </c>
      <c r="G4962" t="s">
        <v>205</v>
      </c>
      <c r="H4962" t="s">
        <v>544</v>
      </c>
      <c r="I4962" t="s">
        <v>9</v>
      </c>
      <c r="J4962" t="s">
        <v>1</v>
      </c>
      <c r="K4962">
        <v>249.36699999999999</v>
      </c>
    </row>
    <row r="4963" spans="5:11" x14ac:dyDescent="0.25">
      <c r="E4963">
        <v>2022</v>
      </c>
      <c r="F4963" t="s">
        <v>202</v>
      </c>
      <c r="G4963" t="s">
        <v>19</v>
      </c>
      <c r="H4963" t="s">
        <v>544</v>
      </c>
      <c r="I4963" t="s">
        <v>17</v>
      </c>
      <c r="J4963" t="s">
        <v>554</v>
      </c>
      <c r="K4963">
        <v>7693.3370000000004</v>
      </c>
    </row>
    <row r="4964" spans="5:11" x14ac:dyDescent="0.25">
      <c r="E4964">
        <v>2022</v>
      </c>
      <c r="F4964" t="s">
        <v>209</v>
      </c>
      <c r="G4964" t="s">
        <v>22</v>
      </c>
      <c r="H4964" t="s">
        <v>544</v>
      </c>
      <c r="I4964" t="s">
        <v>9</v>
      </c>
      <c r="J4964" t="s">
        <v>554</v>
      </c>
      <c r="K4964">
        <v>527.024</v>
      </c>
    </row>
    <row r="4965" spans="5:11" x14ac:dyDescent="0.25">
      <c r="E4965">
        <v>2022</v>
      </c>
      <c r="F4965" t="s">
        <v>211</v>
      </c>
      <c r="G4965" t="s">
        <v>23</v>
      </c>
      <c r="H4965" t="s">
        <v>540</v>
      </c>
      <c r="I4965" t="s">
        <v>24</v>
      </c>
      <c r="J4965" t="s">
        <v>1</v>
      </c>
      <c r="K4965">
        <v>7203.3459999999804</v>
      </c>
    </row>
    <row r="4966" spans="5:11" x14ac:dyDescent="0.25">
      <c r="E4966">
        <v>2022</v>
      </c>
      <c r="F4966" t="s">
        <v>224</v>
      </c>
      <c r="G4966" t="s">
        <v>32</v>
      </c>
      <c r="H4966" t="s">
        <v>540</v>
      </c>
      <c r="I4966" t="s">
        <v>33</v>
      </c>
      <c r="J4966" t="s">
        <v>554</v>
      </c>
      <c r="K4966">
        <v>1079.1780000000001</v>
      </c>
    </row>
    <row r="4967" spans="5:11" x14ac:dyDescent="0.25">
      <c r="E4967">
        <v>2022</v>
      </c>
      <c r="F4967" t="s">
        <v>222</v>
      </c>
      <c r="G4967" t="s">
        <v>31</v>
      </c>
      <c r="H4967" t="s">
        <v>544</v>
      </c>
      <c r="I4967" t="s">
        <v>17</v>
      </c>
      <c r="J4967" t="s">
        <v>1</v>
      </c>
      <c r="K4967">
        <v>6041.0469999999996</v>
      </c>
    </row>
    <row r="4968" spans="5:11" x14ac:dyDescent="0.25">
      <c r="E4968">
        <v>2022</v>
      </c>
      <c r="F4968" t="s">
        <v>226</v>
      </c>
      <c r="G4968" t="s">
        <v>34</v>
      </c>
      <c r="H4968" t="s">
        <v>540</v>
      </c>
      <c r="I4968" t="s">
        <v>925</v>
      </c>
      <c r="J4968" t="s">
        <v>1</v>
      </c>
      <c r="K4968">
        <v>1336.415</v>
      </c>
    </row>
    <row r="4969" spans="5:11" x14ac:dyDescent="0.25">
      <c r="E4969">
        <v>2022</v>
      </c>
      <c r="F4969" t="s">
        <v>234</v>
      </c>
      <c r="G4969" t="s">
        <v>35</v>
      </c>
      <c r="H4969" t="s">
        <v>540</v>
      </c>
      <c r="I4969" t="s">
        <v>27</v>
      </c>
      <c r="J4969" t="s">
        <v>554</v>
      </c>
      <c r="K4969">
        <v>2642.886</v>
      </c>
    </row>
    <row r="4970" spans="5:11" x14ac:dyDescent="0.25">
      <c r="E4970">
        <v>2022</v>
      </c>
      <c r="F4970" t="s">
        <v>228</v>
      </c>
      <c r="G4970" t="s">
        <v>229</v>
      </c>
      <c r="H4970" t="s">
        <v>540</v>
      </c>
      <c r="I4970" t="s">
        <v>33</v>
      </c>
      <c r="J4970" t="s">
        <v>1</v>
      </c>
      <c r="K4970">
        <v>14853.584999999999</v>
      </c>
    </row>
    <row r="4971" spans="5:11" x14ac:dyDescent="0.25">
      <c r="E4971">
        <v>2022</v>
      </c>
      <c r="F4971" t="s">
        <v>243</v>
      </c>
      <c r="G4971" t="s">
        <v>38</v>
      </c>
      <c r="H4971" t="s">
        <v>12</v>
      </c>
      <c r="I4971" t="s">
        <v>12</v>
      </c>
      <c r="J4971" t="s">
        <v>1</v>
      </c>
      <c r="K4971">
        <v>394.41300000000001</v>
      </c>
    </row>
    <row r="4972" spans="5:11" x14ac:dyDescent="0.25">
      <c r="E4972">
        <v>2021</v>
      </c>
      <c r="F4972" t="s">
        <v>252</v>
      </c>
      <c r="G4972" t="s">
        <v>41</v>
      </c>
      <c r="H4972" t="s">
        <v>540</v>
      </c>
      <c r="I4972" t="s">
        <v>21</v>
      </c>
      <c r="J4972" t="s">
        <v>1</v>
      </c>
      <c r="K4972">
        <v>43039.754000000197</v>
      </c>
    </row>
    <row r="4973" spans="5:11" x14ac:dyDescent="0.25">
      <c r="E4973">
        <v>2021</v>
      </c>
      <c r="F4973" t="s">
        <v>260</v>
      </c>
      <c r="G4973" t="s">
        <v>45</v>
      </c>
      <c r="H4973" t="s">
        <v>542</v>
      </c>
      <c r="I4973" t="s">
        <v>26</v>
      </c>
      <c r="J4973" t="s">
        <v>1</v>
      </c>
      <c r="K4973">
        <v>9671.4520000000102</v>
      </c>
    </row>
    <row r="4974" spans="5:11" x14ac:dyDescent="0.25">
      <c r="E4974">
        <v>2021</v>
      </c>
      <c r="F4974" t="s">
        <v>260</v>
      </c>
      <c r="G4974" t="s">
        <v>45</v>
      </c>
      <c r="H4974" t="s">
        <v>542</v>
      </c>
      <c r="I4974" t="s">
        <v>26</v>
      </c>
      <c r="J4974" t="s">
        <v>1</v>
      </c>
      <c r="K4974">
        <v>20650.420999999998</v>
      </c>
    </row>
    <row r="4975" spans="5:11" x14ac:dyDescent="0.25">
      <c r="E4975">
        <v>2021</v>
      </c>
      <c r="F4975" t="s">
        <v>256</v>
      </c>
      <c r="G4975" t="s">
        <v>43</v>
      </c>
      <c r="H4975" t="s">
        <v>540</v>
      </c>
      <c r="I4975" t="s">
        <v>27</v>
      </c>
      <c r="J4975" t="s">
        <v>725</v>
      </c>
      <c r="K4975">
        <v>4481.1350000000002</v>
      </c>
    </row>
    <row r="4976" spans="5:11" x14ac:dyDescent="0.25">
      <c r="E4976">
        <v>2021</v>
      </c>
      <c r="F4976" t="s">
        <v>264</v>
      </c>
      <c r="G4976" t="s">
        <v>48</v>
      </c>
      <c r="H4976" t="s">
        <v>542</v>
      </c>
      <c r="I4976" t="s">
        <v>16</v>
      </c>
      <c r="J4976" t="s">
        <v>1</v>
      </c>
      <c r="K4976">
        <v>1735.6189999999999</v>
      </c>
    </row>
    <row r="4977" spans="5:11" x14ac:dyDescent="0.25">
      <c r="E4977">
        <v>2021</v>
      </c>
      <c r="F4977" t="s">
        <v>276</v>
      </c>
      <c r="G4977" t="s">
        <v>54</v>
      </c>
      <c r="H4977" t="s">
        <v>540</v>
      </c>
      <c r="I4977" t="s">
        <v>47</v>
      </c>
      <c r="J4977" t="s">
        <v>1</v>
      </c>
      <c r="K4977">
        <v>2026.693</v>
      </c>
    </row>
    <row r="4978" spans="5:11" x14ac:dyDescent="0.25">
      <c r="E4978">
        <v>2021</v>
      </c>
      <c r="F4978" t="s">
        <v>276</v>
      </c>
      <c r="G4978" t="s">
        <v>54</v>
      </c>
      <c r="H4978" t="s">
        <v>540</v>
      </c>
      <c r="I4978" t="s">
        <v>47</v>
      </c>
      <c r="J4978" t="s">
        <v>554</v>
      </c>
      <c r="K4978">
        <v>2026.693</v>
      </c>
    </row>
    <row r="4979" spans="5:11" x14ac:dyDescent="0.25">
      <c r="E4979">
        <v>2021</v>
      </c>
      <c r="F4979" t="s">
        <v>272</v>
      </c>
      <c r="G4979" t="s">
        <v>52</v>
      </c>
      <c r="H4979" t="s">
        <v>540</v>
      </c>
      <c r="I4979" t="s">
        <v>30</v>
      </c>
      <c r="J4979" t="s">
        <v>554</v>
      </c>
      <c r="K4979">
        <v>348.15800000000002</v>
      </c>
    </row>
    <row r="4980" spans="5:11" x14ac:dyDescent="0.25">
      <c r="E4980">
        <v>2021</v>
      </c>
      <c r="F4980" t="s">
        <v>274</v>
      </c>
      <c r="G4980" t="s">
        <v>53</v>
      </c>
      <c r="H4980" t="s">
        <v>542</v>
      </c>
      <c r="I4980" t="s">
        <v>16</v>
      </c>
      <c r="J4980" t="s">
        <v>554</v>
      </c>
      <c r="K4980">
        <v>7076.902</v>
      </c>
    </row>
    <row r="4981" spans="5:11" x14ac:dyDescent="0.25">
      <c r="E4981">
        <v>2021</v>
      </c>
      <c r="F4981" t="s">
        <v>286</v>
      </c>
      <c r="G4981" t="s">
        <v>56</v>
      </c>
      <c r="H4981" t="s">
        <v>540</v>
      </c>
      <c r="I4981" t="s">
        <v>47</v>
      </c>
      <c r="J4981" t="s">
        <v>554</v>
      </c>
      <c r="K4981">
        <v>1724.8779999999999</v>
      </c>
    </row>
    <row r="4982" spans="5:11" x14ac:dyDescent="0.25">
      <c r="E4982">
        <v>2021</v>
      </c>
      <c r="F4982" t="s">
        <v>288</v>
      </c>
      <c r="G4982" t="s">
        <v>57</v>
      </c>
      <c r="H4982" t="s">
        <v>540</v>
      </c>
      <c r="I4982" t="s">
        <v>47</v>
      </c>
      <c r="J4982" t="s">
        <v>1</v>
      </c>
      <c r="K4982">
        <v>18325.968000000099</v>
      </c>
    </row>
    <row r="4983" spans="5:11" x14ac:dyDescent="0.25">
      <c r="E4983">
        <v>2021</v>
      </c>
      <c r="F4983" t="s">
        <v>288</v>
      </c>
      <c r="G4983" t="s">
        <v>57</v>
      </c>
      <c r="H4983" t="s">
        <v>540</v>
      </c>
      <c r="I4983" t="s">
        <v>47</v>
      </c>
      <c r="J4983" t="s">
        <v>725</v>
      </c>
      <c r="K4983">
        <v>9271.9729999998708</v>
      </c>
    </row>
    <row r="4984" spans="5:11" x14ac:dyDescent="0.25">
      <c r="E4984">
        <v>2021</v>
      </c>
      <c r="F4984" t="s">
        <v>295</v>
      </c>
      <c r="G4984" t="s">
        <v>59</v>
      </c>
      <c r="H4984" t="s">
        <v>540</v>
      </c>
      <c r="I4984" t="s">
        <v>60</v>
      </c>
      <c r="J4984" t="s">
        <v>1</v>
      </c>
      <c r="K4984">
        <v>199.03</v>
      </c>
    </row>
    <row r="4985" spans="5:11" x14ac:dyDescent="0.25">
      <c r="E4985">
        <v>2021</v>
      </c>
      <c r="F4985" t="s">
        <v>297</v>
      </c>
      <c r="G4985" t="s">
        <v>61</v>
      </c>
      <c r="H4985" t="s">
        <v>542</v>
      </c>
      <c r="I4985" t="s">
        <v>16</v>
      </c>
      <c r="J4985" t="s">
        <v>1</v>
      </c>
      <c r="K4985">
        <v>336.51299999999998</v>
      </c>
    </row>
    <row r="4986" spans="5:11" x14ac:dyDescent="0.25">
      <c r="E4986">
        <v>2022</v>
      </c>
      <c r="F4986" t="s">
        <v>192</v>
      </c>
      <c r="G4986" t="s">
        <v>14</v>
      </c>
      <c r="H4986" t="s">
        <v>540</v>
      </c>
      <c r="I4986" t="s">
        <v>925</v>
      </c>
      <c r="J4986" t="s">
        <v>1</v>
      </c>
      <c r="K4986">
        <v>72.887</v>
      </c>
    </row>
    <row r="4987" spans="5:11" x14ac:dyDescent="0.25">
      <c r="E4987">
        <v>2022</v>
      </c>
      <c r="F4987" t="s">
        <v>192</v>
      </c>
      <c r="G4987" t="s">
        <v>14</v>
      </c>
      <c r="H4987" t="s">
        <v>540</v>
      </c>
      <c r="I4987" t="s">
        <v>925</v>
      </c>
      <c r="J4987" t="s">
        <v>1</v>
      </c>
      <c r="K4987">
        <v>577.15700000000004</v>
      </c>
    </row>
    <row r="4988" spans="5:11" x14ac:dyDescent="0.25">
      <c r="E4988">
        <v>2022</v>
      </c>
      <c r="F4988" t="s">
        <v>195</v>
      </c>
      <c r="G4988" t="s">
        <v>15</v>
      </c>
      <c r="H4988" t="s">
        <v>540</v>
      </c>
      <c r="I4988" t="s">
        <v>16</v>
      </c>
      <c r="J4988" t="s">
        <v>554</v>
      </c>
      <c r="K4988">
        <v>6511.7340000000004</v>
      </c>
    </row>
    <row r="4989" spans="5:11" x14ac:dyDescent="0.25">
      <c r="E4989">
        <v>2022</v>
      </c>
      <c r="F4989" t="s">
        <v>202</v>
      </c>
      <c r="G4989" t="s">
        <v>19</v>
      </c>
      <c r="H4989" t="s">
        <v>544</v>
      </c>
      <c r="I4989" t="s">
        <v>17</v>
      </c>
      <c r="J4989" t="s">
        <v>725</v>
      </c>
      <c r="K4989">
        <v>2119.154</v>
      </c>
    </row>
    <row r="4990" spans="5:11" x14ac:dyDescent="0.25">
      <c r="E4990">
        <v>2022</v>
      </c>
      <c r="F4990" t="s">
        <v>209</v>
      </c>
      <c r="G4990" t="s">
        <v>22</v>
      </c>
      <c r="H4990" t="s">
        <v>544</v>
      </c>
      <c r="I4990" t="s">
        <v>9</v>
      </c>
      <c r="J4990" t="s">
        <v>1</v>
      </c>
      <c r="K4990">
        <v>527.024</v>
      </c>
    </row>
    <row r="4991" spans="5:11" x14ac:dyDescent="0.25">
      <c r="E4991">
        <v>2022</v>
      </c>
      <c r="F4991" t="s">
        <v>207</v>
      </c>
      <c r="G4991" t="s">
        <v>20</v>
      </c>
      <c r="H4991" t="s">
        <v>540</v>
      </c>
      <c r="I4991" t="s">
        <v>21</v>
      </c>
      <c r="J4991" t="s">
        <v>1</v>
      </c>
      <c r="K4991">
        <v>11813.739</v>
      </c>
    </row>
    <row r="4992" spans="5:11" x14ac:dyDescent="0.25">
      <c r="E4992">
        <v>2022</v>
      </c>
      <c r="F4992" t="s">
        <v>207</v>
      </c>
      <c r="G4992" t="s">
        <v>20</v>
      </c>
      <c r="H4992" t="s">
        <v>540</v>
      </c>
      <c r="I4992" t="s">
        <v>21</v>
      </c>
      <c r="J4992" t="s">
        <v>725</v>
      </c>
      <c r="K4992">
        <v>6555.5529999999999</v>
      </c>
    </row>
    <row r="4993" spans="5:11" x14ac:dyDescent="0.25">
      <c r="E4993">
        <v>2022</v>
      </c>
      <c r="F4993" t="s">
        <v>218</v>
      </c>
      <c r="G4993" t="s">
        <v>28</v>
      </c>
      <c r="H4993" t="s">
        <v>544</v>
      </c>
      <c r="I4993" t="s">
        <v>9</v>
      </c>
      <c r="J4993" t="s">
        <v>554</v>
      </c>
      <c r="K4993">
        <v>4231.1660000000002</v>
      </c>
    </row>
    <row r="4994" spans="5:11" x14ac:dyDescent="0.25">
      <c r="E4994">
        <v>2022</v>
      </c>
      <c r="F4994" t="s">
        <v>220</v>
      </c>
      <c r="G4994" t="s">
        <v>29</v>
      </c>
      <c r="H4994" t="s">
        <v>540</v>
      </c>
      <c r="I4994" t="s">
        <v>30</v>
      </c>
      <c r="J4994" t="s">
        <v>725</v>
      </c>
      <c r="K4994">
        <v>339.93799999999999</v>
      </c>
    </row>
    <row r="4995" spans="5:11" x14ac:dyDescent="0.25">
      <c r="E4995">
        <v>2022</v>
      </c>
      <c r="F4995" t="s">
        <v>231</v>
      </c>
      <c r="G4995" t="s">
        <v>232</v>
      </c>
      <c r="H4995" t="s">
        <v>540</v>
      </c>
      <c r="I4995" t="s">
        <v>24</v>
      </c>
      <c r="J4995" t="s">
        <v>725</v>
      </c>
      <c r="K4995">
        <v>1319.568</v>
      </c>
    </row>
    <row r="4996" spans="5:11" x14ac:dyDescent="0.25">
      <c r="E4996">
        <v>2022</v>
      </c>
      <c r="F4996" t="s">
        <v>243</v>
      </c>
      <c r="G4996" t="s">
        <v>38</v>
      </c>
      <c r="H4996" t="s">
        <v>12</v>
      </c>
      <c r="I4996" t="s">
        <v>12</v>
      </c>
      <c r="J4996" t="s">
        <v>554</v>
      </c>
      <c r="K4996">
        <v>394.41300000000001</v>
      </c>
    </row>
    <row r="4997" spans="5:11" x14ac:dyDescent="0.25">
      <c r="E4997">
        <v>2022</v>
      </c>
      <c r="F4997" t="s">
        <v>245</v>
      </c>
      <c r="G4997" t="s">
        <v>39</v>
      </c>
      <c r="H4997" t="s">
        <v>12</v>
      </c>
      <c r="I4997" t="s">
        <v>12</v>
      </c>
      <c r="J4997" t="s">
        <v>725</v>
      </c>
      <c r="K4997">
        <v>1708.643</v>
      </c>
    </row>
    <row r="4998" spans="5:11" x14ac:dyDescent="0.25">
      <c r="E4998">
        <v>2022</v>
      </c>
      <c r="F4998" t="s">
        <v>247</v>
      </c>
      <c r="G4998" t="s">
        <v>40</v>
      </c>
      <c r="H4998" t="s">
        <v>540</v>
      </c>
      <c r="I4998" t="s">
        <v>27</v>
      </c>
      <c r="J4998" t="s">
        <v>554</v>
      </c>
      <c r="K4998">
        <v>25339.354000000101</v>
      </c>
    </row>
    <row r="4999" spans="5:11" x14ac:dyDescent="0.25">
      <c r="E4999">
        <v>2022</v>
      </c>
      <c r="F4999" t="s">
        <v>252</v>
      </c>
      <c r="G4999" t="s">
        <v>41</v>
      </c>
      <c r="H4999" t="s">
        <v>540</v>
      </c>
      <c r="I4999" t="s">
        <v>21</v>
      </c>
      <c r="J4999" t="s">
        <v>1</v>
      </c>
      <c r="K4999">
        <v>9496.7390000000996</v>
      </c>
    </row>
    <row r="5000" spans="5:11" x14ac:dyDescent="0.25">
      <c r="E5000">
        <v>2022</v>
      </c>
      <c r="F5000" t="s">
        <v>260</v>
      </c>
      <c r="G5000" t="s">
        <v>45</v>
      </c>
      <c r="H5000" t="s">
        <v>542</v>
      </c>
      <c r="I5000" t="s">
        <v>26</v>
      </c>
      <c r="J5000" t="s">
        <v>1</v>
      </c>
      <c r="K5000">
        <v>27700.272000000001</v>
      </c>
    </row>
    <row r="5001" spans="5:11" x14ac:dyDescent="0.25">
      <c r="E5001">
        <v>2022</v>
      </c>
      <c r="F5001" t="s">
        <v>260</v>
      </c>
      <c r="G5001" t="s">
        <v>45</v>
      </c>
      <c r="H5001" t="s">
        <v>542</v>
      </c>
      <c r="I5001" t="s">
        <v>26</v>
      </c>
      <c r="J5001" t="s">
        <v>725</v>
      </c>
      <c r="K5001">
        <v>11201.795</v>
      </c>
    </row>
    <row r="5002" spans="5:11" x14ac:dyDescent="0.25">
      <c r="E5002">
        <v>2021</v>
      </c>
      <c r="F5002" t="s">
        <v>254</v>
      </c>
      <c r="G5002" t="s">
        <v>42</v>
      </c>
      <c r="H5002" t="s">
        <v>12</v>
      </c>
      <c r="I5002" t="s">
        <v>12</v>
      </c>
      <c r="J5002" t="s">
        <v>1</v>
      </c>
      <c r="K5002">
        <v>1711.89</v>
      </c>
    </row>
    <row r="5003" spans="5:11" x14ac:dyDescent="0.25">
      <c r="E5003">
        <v>2021</v>
      </c>
      <c r="F5003" t="s">
        <v>249</v>
      </c>
      <c r="G5003" t="s">
        <v>250</v>
      </c>
      <c r="H5003" t="s">
        <v>544</v>
      </c>
      <c r="I5003" t="s">
        <v>17</v>
      </c>
      <c r="J5003" t="s">
        <v>1</v>
      </c>
      <c r="K5003">
        <v>1398.492</v>
      </c>
    </row>
    <row r="5004" spans="5:11" x14ac:dyDescent="0.25">
      <c r="E5004">
        <v>2021</v>
      </c>
      <c r="F5004" t="s">
        <v>249</v>
      </c>
      <c r="G5004" t="s">
        <v>250</v>
      </c>
      <c r="H5004" t="s">
        <v>544</v>
      </c>
      <c r="I5004" t="s">
        <v>17</v>
      </c>
      <c r="J5004" t="s">
        <v>725</v>
      </c>
      <c r="K5004">
        <v>1330.028</v>
      </c>
    </row>
    <row r="5005" spans="5:11" x14ac:dyDescent="0.25">
      <c r="E5005">
        <v>2021</v>
      </c>
      <c r="F5005" t="s">
        <v>260</v>
      </c>
      <c r="G5005" t="s">
        <v>45</v>
      </c>
      <c r="H5005" t="s">
        <v>542</v>
      </c>
      <c r="I5005" t="s">
        <v>26</v>
      </c>
      <c r="J5005" t="s">
        <v>554</v>
      </c>
      <c r="K5005">
        <v>20650.420999999998</v>
      </c>
    </row>
    <row r="5006" spans="5:11" x14ac:dyDescent="0.25">
      <c r="E5006">
        <v>2021</v>
      </c>
      <c r="F5006" t="s">
        <v>256</v>
      </c>
      <c r="G5006" t="s">
        <v>43</v>
      </c>
      <c r="H5006" t="s">
        <v>540</v>
      </c>
      <c r="I5006" t="s">
        <v>27</v>
      </c>
      <c r="J5006" t="s">
        <v>554</v>
      </c>
      <c r="K5006">
        <v>2872.93</v>
      </c>
    </row>
    <row r="5007" spans="5:11" x14ac:dyDescent="0.25">
      <c r="E5007">
        <v>2021</v>
      </c>
      <c r="F5007" t="s">
        <v>262</v>
      </c>
      <c r="G5007" t="s">
        <v>46</v>
      </c>
      <c r="H5007" t="s">
        <v>540</v>
      </c>
      <c r="I5007" t="s">
        <v>47</v>
      </c>
      <c r="J5007" t="s">
        <v>725</v>
      </c>
      <c r="K5007">
        <v>148.423</v>
      </c>
    </row>
    <row r="5008" spans="5:11" x14ac:dyDescent="0.25">
      <c r="E5008">
        <v>2021</v>
      </c>
      <c r="F5008" t="s">
        <v>264</v>
      </c>
      <c r="G5008" t="s">
        <v>48</v>
      </c>
      <c r="H5008" t="s">
        <v>542</v>
      </c>
      <c r="I5008" t="s">
        <v>16</v>
      </c>
      <c r="J5008" t="s">
        <v>1</v>
      </c>
      <c r="K5008">
        <v>1033.328</v>
      </c>
    </row>
    <row r="5009" spans="5:11" x14ac:dyDescent="0.25">
      <c r="E5009">
        <v>2021</v>
      </c>
      <c r="F5009" t="s">
        <v>264</v>
      </c>
      <c r="G5009" t="s">
        <v>48</v>
      </c>
      <c r="H5009" t="s">
        <v>542</v>
      </c>
      <c r="I5009" t="s">
        <v>16</v>
      </c>
      <c r="J5009" t="s">
        <v>554</v>
      </c>
      <c r="K5009">
        <v>1735.6189999999999</v>
      </c>
    </row>
    <row r="5010" spans="5:11" x14ac:dyDescent="0.25">
      <c r="E5010">
        <v>2021</v>
      </c>
      <c r="F5010" t="s">
        <v>268</v>
      </c>
      <c r="G5010" t="s">
        <v>50</v>
      </c>
      <c r="H5010" t="s">
        <v>544</v>
      </c>
      <c r="I5010" t="s">
        <v>9</v>
      </c>
      <c r="J5010" t="s">
        <v>554</v>
      </c>
      <c r="K5010">
        <v>637.28599999999994</v>
      </c>
    </row>
    <row r="5011" spans="5:11" x14ac:dyDescent="0.25">
      <c r="E5011">
        <v>2021</v>
      </c>
      <c r="F5011" t="s">
        <v>270</v>
      </c>
      <c r="G5011" t="s">
        <v>51</v>
      </c>
      <c r="H5011" t="s">
        <v>540</v>
      </c>
      <c r="I5011" t="s">
        <v>30</v>
      </c>
      <c r="J5011" t="s">
        <v>1</v>
      </c>
      <c r="K5011">
        <v>483.1</v>
      </c>
    </row>
    <row r="5012" spans="5:11" x14ac:dyDescent="0.25">
      <c r="E5012">
        <v>2021</v>
      </c>
      <c r="F5012" t="s">
        <v>270</v>
      </c>
      <c r="G5012" t="s">
        <v>51</v>
      </c>
      <c r="H5012" t="s">
        <v>540</v>
      </c>
      <c r="I5012" t="s">
        <v>30</v>
      </c>
      <c r="J5012" t="s">
        <v>554</v>
      </c>
      <c r="K5012">
        <v>1834.0039999999999</v>
      </c>
    </row>
    <row r="5013" spans="5:11" x14ac:dyDescent="0.25">
      <c r="E5013">
        <v>2021</v>
      </c>
      <c r="F5013" t="s">
        <v>270</v>
      </c>
      <c r="G5013" t="s">
        <v>51</v>
      </c>
      <c r="H5013" t="s">
        <v>540</v>
      </c>
      <c r="I5013" t="s">
        <v>30</v>
      </c>
      <c r="J5013" t="s">
        <v>725</v>
      </c>
      <c r="K5013">
        <v>483.1</v>
      </c>
    </row>
    <row r="5014" spans="5:11" x14ac:dyDescent="0.25">
      <c r="E5014">
        <v>2021</v>
      </c>
      <c r="F5014" t="s">
        <v>278</v>
      </c>
      <c r="G5014" t="s">
        <v>55</v>
      </c>
      <c r="H5014" t="s">
        <v>540</v>
      </c>
      <c r="I5014" t="s">
        <v>21</v>
      </c>
      <c r="J5014" t="s">
        <v>1</v>
      </c>
      <c r="K5014">
        <v>41.500999999999998</v>
      </c>
    </row>
    <row r="5015" spans="5:11" x14ac:dyDescent="0.25">
      <c r="E5015">
        <v>2021</v>
      </c>
      <c r="F5015" t="s">
        <v>286</v>
      </c>
      <c r="G5015" t="s">
        <v>56</v>
      </c>
      <c r="H5015" t="s">
        <v>540</v>
      </c>
      <c r="I5015" t="s">
        <v>47</v>
      </c>
      <c r="J5015" t="s">
        <v>725</v>
      </c>
      <c r="K5015">
        <v>91.606999999999999</v>
      </c>
    </row>
    <row r="5016" spans="5:11" x14ac:dyDescent="0.25">
      <c r="E5016">
        <v>2021</v>
      </c>
      <c r="F5016" t="s">
        <v>293</v>
      </c>
      <c r="G5016" t="s">
        <v>58</v>
      </c>
      <c r="H5016" t="s">
        <v>544</v>
      </c>
      <c r="I5016" t="s">
        <v>9</v>
      </c>
      <c r="J5016" t="s">
        <v>725</v>
      </c>
      <c r="K5016">
        <v>6192.11</v>
      </c>
    </row>
    <row r="5017" spans="5:11" x14ac:dyDescent="0.25">
      <c r="E5017">
        <v>2021</v>
      </c>
      <c r="F5017" t="s">
        <v>304</v>
      </c>
      <c r="G5017" t="s">
        <v>63</v>
      </c>
      <c r="H5017" t="s">
        <v>12</v>
      </c>
      <c r="I5017" t="s">
        <v>12</v>
      </c>
      <c r="J5017" t="s">
        <v>1</v>
      </c>
      <c r="K5017">
        <v>1858.4659999999999</v>
      </c>
    </row>
    <row r="5018" spans="5:11" x14ac:dyDescent="0.25">
      <c r="E5018">
        <v>2022</v>
      </c>
      <c r="F5018" t="s">
        <v>283</v>
      </c>
      <c r="G5018" t="s">
        <v>284</v>
      </c>
      <c r="H5018" t="s">
        <v>540</v>
      </c>
      <c r="I5018" t="s">
        <v>33</v>
      </c>
      <c r="J5018" t="s">
        <v>554</v>
      </c>
      <c r="K5018">
        <v>10714.349</v>
      </c>
    </row>
    <row r="5019" spans="5:11" x14ac:dyDescent="0.25">
      <c r="E5019">
        <v>2022</v>
      </c>
      <c r="F5019" t="s">
        <v>187</v>
      </c>
      <c r="G5019" t="s">
        <v>8</v>
      </c>
      <c r="H5019" t="s">
        <v>544</v>
      </c>
      <c r="I5019" t="s">
        <v>9</v>
      </c>
      <c r="J5019" t="s">
        <v>1</v>
      </c>
      <c r="K5019">
        <v>1630.57</v>
      </c>
    </row>
    <row r="5020" spans="5:11" x14ac:dyDescent="0.25">
      <c r="E5020">
        <v>2022</v>
      </c>
      <c r="F5020" t="s">
        <v>192</v>
      </c>
      <c r="G5020" t="s">
        <v>14</v>
      </c>
      <c r="H5020" t="s">
        <v>540</v>
      </c>
      <c r="I5020" t="s">
        <v>925</v>
      </c>
      <c r="J5020" t="s">
        <v>554</v>
      </c>
      <c r="K5020">
        <v>577.15700000000004</v>
      </c>
    </row>
    <row r="5021" spans="5:11" x14ac:dyDescent="0.25">
      <c r="E5021">
        <v>2022</v>
      </c>
      <c r="F5021" t="s">
        <v>192</v>
      </c>
      <c r="G5021" t="s">
        <v>14</v>
      </c>
      <c r="H5021" t="s">
        <v>540</v>
      </c>
      <c r="I5021" t="s">
        <v>925</v>
      </c>
      <c r="J5021" t="s">
        <v>725</v>
      </c>
      <c r="K5021">
        <v>72.887</v>
      </c>
    </row>
    <row r="5022" spans="5:11" x14ac:dyDescent="0.25">
      <c r="E5022">
        <v>2022</v>
      </c>
      <c r="F5022" t="s">
        <v>195</v>
      </c>
      <c r="G5022" t="s">
        <v>15</v>
      </c>
      <c r="H5022" t="s">
        <v>540</v>
      </c>
      <c r="I5022" t="s">
        <v>16</v>
      </c>
      <c r="J5022" t="s">
        <v>1</v>
      </c>
      <c r="K5022">
        <v>6511.7340000000004</v>
      </c>
    </row>
    <row r="5023" spans="5:11" x14ac:dyDescent="0.25">
      <c r="E5023">
        <v>2022</v>
      </c>
      <c r="F5023" t="s">
        <v>200</v>
      </c>
      <c r="G5023" t="s">
        <v>18</v>
      </c>
      <c r="H5023" t="s">
        <v>542</v>
      </c>
      <c r="I5023" t="s">
        <v>16</v>
      </c>
      <c r="J5023" t="s">
        <v>725</v>
      </c>
      <c r="K5023">
        <v>113.498</v>
      </c>
    </row>
    <row r="5024" spans="5:11" x14ac:dyDescent="0.25">
      <c r="E5024">
        <v>2022</v>
      </c>
      <c r="F5024" t="s">
        <v>204</v>
      </c>
      <c r="G5024" t="s">
        <v>205</v>
      </c>
      <c r="H5024" t="s">
        <v>544</v>
      </c>
      <c r="I5024" t="s">
        <v>9</v>
      </c>
      <c r="J5024" t="s">
        <v>725</v>
      </c>
      <c r="K5024">
        <v>233.73699999999999</v>
      </c>
    </row>
    <row r="5025" spans="5:11" x14ac:dyDescent="0.25">
      <c r="E5025">
        <v>2022</v>
      </c>
      <c r="F5025" t="s">
        <v>209</v>
      </c>
      <c r="G5025" t="s">
        <v>22</v>
      </c>
      <c r="H5025" t="s">
        <v>544</v>
      </c>
      <c r="I5025" t="s">
        <v>9</v>
      </c>
      <c r="J5025" t="s">
        <v>1</v>
      </c>
      <c r="K5025">
        <v>7.8940000000000001</v>
      </c>
    </row>
    <row r="5026" spans="5:11" x14ac:dyDescent="0.25">
      <c r="E5026">
        <v>2022</v>
      </c>
      <c r="F5026" t="s">
        <v>213</v>
      </c>
      <c r="G5026" t="s">
        <v>25</v>
      </c>
      <c r="H5026" t="s">
        <v>542</v>
      </c>
      <c r="I5026" t="s">
        <v>26</v>
      </c>
      <c r="J5026" t="s">
        <v>554</v>
      </c>
      <c r="K5026">
        <v>145.17599999999999</v>
      </c>
    </row>
    <row r="5027" spans="5:11" x14ac:dyDescent="0.25">
      <c r="E5027">
        <v>2022</v>
      </c>
      <c r="F5027" t="s">
        <v>236</v>
      </c>
      <c r="G5027" t="s">
        <v>36</v>
      </c>
      <c r="H5027" t="s">
        <v>542</v>
      </c>
      <c r="I5027" t="s">
        <v>26</v>
      </c>
      <c r="J5027" t="s">
        <v>1</v>
      </c>
      <c r="K5027">
        <v>1947.3810000000001</v>
      </c>
    </row>
    <row r="5028" spans="5:11" x14ac:dyDescent="0.25">
      <c r="E5028">
        <v>2022</v>
      </c>
      <c r="F5028" t="s">
        <v>234</v>
      </c>
      <c r="G5028" t="s">
        <v>35</v>
      </c>
      <c r="H5028" t="s">
        <v>540</v>
      </c>
      <c r="I5028" t="s">
        <v>27</v>
      </c>
      <c r="J5028" t="s">
        <v>1</v>
      </c>
      <c r="K5028">
        <v>2642.886</v>
      </c>
    </row>
    <row r="5029" spans="5:11" x14ac:dyDescent="0.25">
      <c r="E5029">
        <v>2022</v>
      </c>
      <c r="F5029" t="s">
        <v>241</v>
      </c>
      <c r="G5029" t="s">
        <v>37</v>
      </c>
      <c r="H5029" t="s">
        <v>540</v>
      </c>
      <c r="I5029" t="s">
        <v>24</v>
      </c>
      <c r="J5029" t="s">
        <v>554</v>
      </c>
      <c r="K5029">
        <v>1965.962</v>
      </c>
    </row>
    <row r="5030" spans="5:11" x14ac:dyDescent="0.25">
      <c r="E5030">
        <v>2022</v>
      </c>
      <c r="F5030" t="s">
        <v>254</v>
      </c>
      <c r="G5030" t="s">
        <v>42</v>
      </c>
      <c r="H5030" t="s">
        <v>12</v>
      </c>
      <c r="I5030" t="s">
        <v>12</v>
      </c>
      <c r="J5030" t="s">
        <v>1</v>
      </c>
      <c r="K5030">
        <v>131.31800000000001</v>
      </c>
    </row>
    <row r="5031" spans="5:11" x14ac:dyDescent="0.25">
      <c r="E5031">
        <v>2022</v>
      </c>
      <c r="F5031" t="s">
        <v>249</v>
      </c>
      <c r="G5031" t="s">
        <v>250</v>
      </c>
      <c r="H5031" t="s">
        <v>544</v>
      </c>
      <c r="I5031" t="s">
        <v>17</v>
      </c>
      <c r="J5031" t="s">
        <v>554</v>
      </c>
      <c r="K5031">
        <v>1423.2539999999999</v>
      </c>
    </row>
    <row r="5032" spans="5:11" x14ac:dyDescent="0.25">
      <c r="E5032">
        <v>2022</v>
      </c>
      <c r="F5032" t="s">
        <v>245</v>
      </c>
      <c r="G5032" t="s">
        <v>39</v>
      </c>
      <c r="H5032" t="s">
        <v>12</v>
      </c>
      <c r="I5032" t="s">
        <v>12</v>
      </c>
      <c r="J5032" t="s">
        <v>554</v>
      </c>
      <c r="K5032">
        <v>1982.1479999999999</v>
      </c>
    </row>
    <row r="5033" spans="5:11" x14ac:dyDescent="0.25">
      <c r="E5033">
        <v>2022</v>
      </c>
      <c r="F5033" t="s">
        <v>254</v>
      </c>
      <c r="G5033" t="s">
        <v>42</v>
      </c>
      <c r="H5033" t="s">
        <v>12</v>
      </c>
      <c r="I5033" t="s">
        <v>12</v>
      </c>
      <c r="J5033" t="s">
        <v>1</v>
      </c>
      <c r="K5033">
        <v>1757.922</v>
      </c>
    </row>
    <row r="5034" spans="5:11" x14ac:dyDescent="0.25">
      <c r="E5034">
        <v>2022</v>
      </c>
      <c r="F5034" t="s">
        <v>247</v>
      </c>
      <c r="G5034" t="s">
        <v>40</v>
      </c>
      <c r="H5034" t="s">
        <v>540</v>
      </c>
      <c r="I5034" t="s">
        <v>27</v>
      </c>
      <c r="J5034" t="s">
        <v>1</v>
      </c>
      <c r="K5034">
        <v>25339.354000000101</v>
      </c>
    </row>
    <row r="5035" spans="5:11" x14ac:dyDescent="0.25">
      <c r="E5035">
        <v>2022</v>
      </c>
      <c r="F5035" t="s">
        <v>249</v>
      </c>
      <c r="G5035" t="s">
        <v>250</v>
      </c>
      <c r="H5035" t="s">
        <v>544</v>
      </c>
      <c r="I5035" t="s">
        <v>17</v>
      </c>
      <c r="J5035" t="s">
        <v>1</v>
      </c>
      <c r="K5035">
        <v>1325.9570000000001</v>
      </c>
    </row>
    <row r="5036" spans="5:11" x14ac:dyDescent="0.25">
      <c r="E5036">
        <v>2022</v>
      </c>
      <c r="F5036" t="s">
        <v>256</v>
      </c>
      <c r="G5036" t="s">
        <v>43</v>
      </c>
      <c r="H5036" t="s">
        <v>540</v>
      </c>
      <c r="I5036" t="s">
        <v>27</v>
      </c>
      <c r="J5036" t="s">
        <v>725</v>
      </c>
      <c r="K5036">
        <v>3303.0920000000001</v>
      </c>
    </row>
    <row r="5037" spans="5:11" x14ac:dyDescent="0.25">
      <c r="E5037">
        <v>2022</v>
      </c>
      <c r="F5037" t="s">
        <v>262</v>
      </c>
      <c r="G5037" t="s">
        <v>46</v>
      </c>
      <c r="H5037" t="s">
        <v>540</v>
      </c>
      <c r="I5037" t="s">
        <v>47</v>
      </c>
      <c r="J5037" t="s">
        <v>1</v>
      </c>
      <c r="K5037">
        <v>1001.484</v>
      </c>
    </row>
    <row r="5038" spans="5:11" x14ac:dyDescent="0.25">
      <c r="E5038">
        <v>2022</v>
      </c>
      <c r="F5038" t="s">
        <v>264</v>
      </c>
      <c r="G5038" t="s">
        <v>48</v>
      </c>
      <c r="H5038" t="s">
        <v>542</v>
      </c>
      <c r="I5038" t="s">
        <v>16</v>
      </c>
      <c r="J5038" t="s">
        <v>1</v>
      </c>
      <c r="K5038">
        <v>1151.443</v>
      </c>
    </row>
    <row r="5039" spans="5:11" x14ac:dyDescent="0.25">
      <c r="E5039">
        <v>2022</v>
      </c>
      <c r="F5039" t="s">
        <v>264</v>
      </c>
      <c r="G5039" t="s">
        <v>48</v>
      </c>
      <c r="H5039" t="s">
        <v>542</v>
      </c>
      <c r="I5039" t="s">
        <v>16</v>
      </c>
      <c r="J5039" t="s">
        <v>725</v>
      </c>
      <c r="K5039">
        <v>1151.443</v>
      </c>
    </row>
    <row r="5040" spans="5:11" x14ac:dyDescent="0.25">
      <c r="E5040">
        <v>2022</v>
      </c>
      <c r="F5040" t="s">
        <v>268</v>
      </c>
      <c r="G5040" t="s">
        <v>50</v>
      </c>
      <c r="H5040" t="s">
        <v>544</v>
      </c>
      <c r="I5040" t="s">
        <v>9</v>
      </c>
      <c r="J5040" t="s">
        <v>1</v>
      </c>
      <c r="K5040">
        <v>274.358</v>
      </c>
    </row>
    <row r="5041" spans="5:11" x14ac:dyDescent="0.25">
      <c r="E5041">
        <v>2022</v>
      </c>
      <c r="F5041" t="s">
        <v>276</v>
      </c>
      <c r="G5041" t="s">
        <v>54</v>
      </c>
      <c r="H5041" t="s">
        <v>540</v>
      </c>
      <c r="I5041" t="s">
        <v>47</v>
      </c>
      <c r="J5041" t="s">
        <v>725</v>
      </c>
      <c r="K5041">
        <v>1032.1559999999999</v>
      </c>
    </row>
    <row r="5042" spans="5:11" x14ac:dyDescent="0.25">
      <c r="E5042">
        <v>2022</v>
      </c>
      <c r="F5042" t="s">
        <v>272</v>
      </c>
      <c r="G5042" t="s">
        <v>52</v>
      </c>
      <c r="H5042" t="s">
        <v>540</v>
      </c>
      <c r="I5042" t="s">
        <v>30</v>
      </c>
      <c r="J5042" t="s">
        <v>1</v>
      </c>
      <c r="K5042">
        <v>329.05099999999999</v>
      </c>
    </row>
    <row r="5043" spans="5:11" x14ac:dyDescent="0.25">
      <c r="E5043">
        <v>2022</v>
      </c>
      <c r="F5043" t="s">
        <v>286</v>
      </c>
      <c r="G5043" t="s">
        <v>56</v>
      </c>
      <c r="H5043" t="s">
        <v>540</v>
      </c>
      <c r="I5043" t="s">
        <v>47</v>
      </c>
      <c r="J5043" t="s">
        <v>1</v>
      </c>
      <c r="K5043">
        <v>180.24700000000001</v>
      </c>
    </row>
    <row r="5044" spans="5:11" x14ac:dyDescent="0.25">
      <c r="E5044">
        <v>2022</v>
      </c>
      <c r="F5044" t="s">
        <v>288</v>
      </c>
      <c r="G5044" t="s">
        <v>57</v>
      </c>
      <c r="H5044" t="s">
        <v>540</v>
      </c>
      <c r="I5044" t="s">
        <v>47</v>
      </c>
      <c r="J5044" t="s">
        <v>1</v>
      </c>
      <c r="K5044">
        <v>9560.1259999999602</v>
      </c>
    </row>
    <row r="5045" spans="5:11" x14ac:dyDescent="0.25">
      <c r="E5045">
        <v>2022</v>
      </c>
      <c r="F5045" t="s">
        <v>288</v>
      </c>
      <c r="G5045" t="s">
        <v>57</v>
      </c>
      <c r="H5045" t="s">
        <v>540</v>
      </c>
      <c r="I5045" t="s">
        <v>47</v>
      </c>
      <c r="J5045" t="s">
        <v>1</v>
      </c>
      <c r="K5045">
        <v>21717.446</v>
      </c>
    </row>
    <row r="5046" spans="5:11" x14ac:dyDescent="0.25">
      <c r="E5046">
        <v>2022</v>
      </c>
      <c r="F5046" t="s">
        <v>295</v>
      </c>
      <c r="G5046" t="s">
        <v>59</v>
      </c>
      <c r="H5046" t="s">
        <v>540</v>
      </c>
      <c r="I5046" t="s">
        <v>60</v>
      </c>
      <c r="J5046" t="s">
        <v>554</v>
      </c>
      <c r="K5046">
        <v>567.35</v>
      </c>
    </row>
    <row r="5047" spans="5:11" x14ac:dyDescent="0.25">
      <c r="E5047">
        <v>2022</v>
      </c>
      <c r="F5047" t="s">
        <v>302</v>
      </c>
      <c r="G5047" t="s">
        <v>62</v>
      </c>
      <c r="H5047" t="s">
        <v>540</v>
      </c>
      <c r="I5047" t="s">
        <v>60</v>
      </c>
      <c r="J5047" t="s">
        <v>1</v>
      </c>
      <c r="K5047">
        <v>701.48800000000006</v>
      </c>
    </row>
    <row r="5048" spans="5:11" x14ac:dyDescent="0.25">
      <c r="E5048">
        <v>2023</v>
      </c>
      <c r="F5048" t="s">
        <v>280</v>
      </c>
      <c r="G5048" t="s">
        <v>281</v>
      </c>
      <c r="H5048" t="s">
        <v>540</v>
      </c>
      <c r="I5048" t="s">
        <v>33</v>
      </c>
      <c r="J5048" t="s">
        <v>554</v>
      </c>
      <c r="K5048">
        <v>766.37300000000005</v>
      </c>
    </row>
    <row r="5049" spans="5:11" x14ac:dyDescent="0.25">
      <c r="E5049">
        <v>2023</v>
      </c>
      <c r="F5049" t="s">
        <v>283</v>
      </c>
      <c r="G5049" t="s">
        <v>284</v>
      </c>
      <c r="H5049" t="s">
        <v>540</v>
      </c>
      <c r="I5049" t="s">
        <v>33</v>
      </c>
      <c r="J5049" t="s">
        <v>1</v>
      </c>
      <c r="K5049">
        <v>303.71199999999999</v>
      </c>
    </row>
    <row r="5050" spans="5:11" x14ac:dyDescent="0.25">
      <c r="E5050">
        <v>2023</v>
      </c>
      <c r="F5050" t="s">
        <v>283</v>
      </c>
      <c r="G5050" t="s">
        <v>284</v>
      </c>
      <c r="H5050" t="s">
        <v>540</v>
      </c>
      <c r="I5050" t="s">
        <v>33</v>
      </c>
      <c r="J5050" t="s">
        <v>554</v>
      </c>
      <c r="K5050">
        <v>10099.761</v>
      </c>
    </row>
    <row r="5051" spans="5:11" x14ac:dyDescent="0.25">
      <c r="E5051">
        <v>2023</v>
      </c>
      <c r="F5051" t="s">
        <v>187</v>
      </c>
      <c r="G5051" t="s">
        <v>8</v>
      </c>
      <c r="H5051" t="s">
        <v>544</v>
      </c>
      <c r="I5051" t="s">
        <v>9</v>
      </c>
      <c r="J5051" t="s">
        <v>725</v>
      </c>
      <c r="K5051">
        <v>1866.2149999999999</v>
      </c>
    </row>
    <row r="5052" spans="5:11" x14ac:dyDescent="0.25">
      <c r="E5052">
        <v>2023</v>
      </c>
      <c r="F5052" t="s">
        <v>195</v>
      </c>
      <c r="G5052" t="s">
        <v>15</v>
      </c>
      <c r="H5052" t="s">
        <v>540</v>
      </c>
      <c r="I5052" t="s">
        <v>16</v>
      </c>
      <c r="J5052" t="s">
        <v>1</v>
      </c>
      <c r="K5052">
        <v>6742.73199999999</v>
      </c>
    </row>
    <row r="5053" spans="5:11" x14ac:dyDescent="0.25">
      <c r="E5053">
        <v>2023</v>
      </c>
      <c r="F5053" t="s">
        <v>200</v>
      </c>
      <c r="G5053" t="s">
        <v>18</v>
      </c>
      <c r="H5053" t="s">
        <v>542</v>
      </c>
      <c r="I5053" t="s">
        <v>16</v>
      </c>
      <c r="J5053" t="s">
        <v>1</v>
      </c>
      <c r="K5053">
        <v>1029.489</v>
      </c>
    </row>
    <row r="5054" spans="5:11" x14ac:dyDescent="0.25">
      <c r="E5054">
        <v>2023</v>
      </c>
      <c r="F5054" t="s">
        <v>200</v>
      </c>
      <c r="G5054" t="s">
        <v>18</v>
      </c>
      <c r="H5054" t="s">
        <v>542</v>
      </c>
      <c r="I5054" t="s">
        <v>16</v>
      </c>
      <c r="J5054" t="s">
        <v>554</v>
      </c>
      <c r="K5054">
        <v>1029.489</v>
      </c>
    </row>
    <row r="5055" spans="5:11" x14ac:dyDescent="0.25">
      <c r="E5055">
        <v>2023</v>
      </c>
      <c r="F5055" t="s">
        <v>204</v>
      </c>
      <c r="G5055" t="s">
        <v>205</v>
      </c>
      <c r="H5055" t="s">
        <v>544</v>
      </c>
      <c r="I5055" t="s">
        <v>9</v>
      </c>
      <c r="J5055" t="s">
        <v>1</v>
      </c>
      <c r="K5055">
        <v>194.47200000000001</v>
      </c>
    </row>
    <row r="5056" spans="5:11" x14ac:dyDescent="0.25">
      <c r="E5056">
        <v>2023</v>
      </c>
      <c r="F5056" t="s">
        <v>197</v>
      </c>
      <c r="G5056" t="s">
        <v>198</v>
      </c>
      <c r="H5056" t="s">
        <v>544</v>
      </c>
      <c r="I5056" t="s">
        <v>17</v>
      </c>
      <c r="J5056" t="s">
        <v>1</v>
      </c>
      <c r="K5056">
        <v>1771.818</v>
      </c>
    </row>
    <row r="5057" spans="5:11" x14ac:dyDescent="0.25">
      <c r="E5057">
        <v>2023</v>
      </c>
      <c r="F5057" t="s">
        <v>202</v>
      </c>
      <c r="G5057" t="s">
        <v>19</v>
      </c>
      <c r="H5057" t="s">
        <v>544</v>
      </c>
      <c r="I5057" t="s">
        <v>17</v>
      </c>
      <c r="J5057" t="s">
        <v>725</v>
      </c>
      <c r="K5057">
        <v>1007.954</v>
      </c>
    </row>
    <row r="5058" spans="5:11" x14ac:dyDescent="0.25">
      <c r="E5058">
        <v>2023</v>
      </c>
      <c r="F5058" t="s">
        <v>207</v>
      </c>
      <c r="G5058" t="s">
        <v>20</v>
      </c>
      <c r="H5058" t="s">
        <v>540</v>
      </c>
      <c r="I5058" t="s">
        <v>21</v>
      </c>
      <c r="J5058" t="s">
        <v>1</v>
      </c>
      <c r="K5058">
        <v>12798.387000000001</v>
      </c>
    </row>
    <row r="5059" spans="5:11" x14ac:dyDescent="0.25">
      <c r="E5059">
        <v>2023</v>
      </c>
      <c r="F5059" t="s">
        <v>207</v>
      </c>
      <c r="G5059" t="s">
        <v>20</v>
      </c>
      <c r="H5059" t="s">
        <v>540</v>
      </c>
      <c r="I5059" t="s">
        <v>21</v>
      </c>
      <c r="J5059" t="s">
        <v>725</v>
      </c>
      <c r="K5059">
        <v>6427.0250000000096</v>
      </c>
    </row>
    <row r="5060" spans="5:11" x14ac:dyDescent="0.25">
      <c r="E5060">
        <v>2023</v>
      </c>
      <c r="F5060" t="s">
        <v>213</v>
      </c>
      <c r="G5060" t="s">
        <v>25</v>
      </c>
      <c r="H5060" t="s">
        <v>542</v>
      </c>
      <c r="I5060" t="s">
        <v>26</v>
      </c>
      <c r="J5060" t="s">
        <v>1</v>
      </c>
      <c r="K5060">
        <v>129.01900000000001</v>
      </c>
    </row>
    <row r="5061" spans="5:11" x14ac:dyDescent="0.25">
      <c r="E5061">
        <v>2023</v>
      </c>
      <c r="F5061" t="s">
        <v>213</v>
      </c>
      <c r="G5061" t="s">
        <v>25</v>
      </c>
      <c r="H5061" t="s">
        <v>542</v>
      </c>
      <c r="I5061" t="s">
        <v>26</v>
      </c>
      <c r="J5061" t="s">
        <v>1</v>
      </c>
      <c r="K5061">
        <v>195.57900000000001</v>
      </c>
    </row>
    <row r="5062" spans="5:11" x14ac:dyDescent="0.25">
      <c r="E5062">
        <v>2022</v>
      </c>
      <c r="F5062" t="s">
        <v>293</v>
      </c>
      <c r="G5062" t="s">
        <v>58</v>
      </c>
      <c r="H5062" t="s">
        <v>544</v>
      </c>
      <c r="I5062" t="s">
        <v>9</v>
      </c>
      <c r="J5062" t="s">
        <v>1</v>
      </c>
      <c r="K5062">
        <v>5605.9219999999996</v>
      </c>
    </row>
    <row r="5063" spans="5:11" x14ac:dyDescent="0.25">
      <c r="E5063">
        <v>2023</v>
      </c>
      <c r="F5063" t="s">
        <v>283</v>
      </c>
      <c r="G5063" t="s">
        <v>284</v>
      </c>
      <c r="H5063" t="s">
        <v>540</v>
      </c>
      <c r="I5063" t="s">
        <v>33</v>
      </c>
      <c r="J5063" t="s">
        <v>725</v>
      </c>
      <c r="K5063">
        <v>303.71199999999999</v>
      </c>
    </row>
    <row r="5064" spans="5:11" x14ac:dyDescent="0.25">
      <c r="E5064">
        <v>2023</v>
      </c>
      <c r="F5064" t="s">
        <v>195</v>
      </c>
      <c r="G5064" t="s">
        <v>15</v>
      </c>
      <c r="H5064" t="s">
        <v>540</v>
      </c>
      <c r="I5064" t="s">
        <v>16</v>
      </c>
      <c r="J5064" t="s">
        <v>554</v>
      </c>
      <c r="K5064">
        <v>6742.732</v>
      </c>
    </row>
    <row r="5065" spans="5:11" x14ac:dyDescent="0.25">
      <c r="E5065">
        <v>2023</v>
      </c>
      <c r="F5065" t="s">
        <v>202</v>
      </c>
      <c r="G5065" t="s">
        <v>19</v>
      </c>
      <c r="H5065" t="s">
        <v>544</v>
      </c>
      <c r="I5065" t="s">
        <v>17</v>
      </c>
      <c r="J5065" t="s">
        <v>1</v>
      </c>
      <c r="K5065">
        <v>1007.954</v>
      </c>
    </row>
    <row r="5066" spans="5:11" x14ac:dyDescent="0.25">
      <c r="E5066">
        <v>2023</v>
      </c>
      <c r="F5066" t="s">
        <v>202</v>
      </c>
      <c r="G5066" t="s">
        <v>19</v>
      </c>
      <c r="H5066" t="s">
        <v>544</v>
      </c>
      <c r="I5066" t="s">
        <v>17</v>
      </c>
      <c r="J5066" t="s">
        <v>554</v>
      </c>
      <c r="K5066">
        <v>7586.21</v>
      </c>
    </row>
    <row r="5067" spans="5:11" x14ac:dyDescent="0.25">
      <c r="E5067">
        <v>2023</v>
      </c>
      <c r="F5067" t="s">
        <v>209</v>
      </c>
      <c r="G5067" t="s">
        <v>22</v>
      </c>
      <c r="H5067" t="s">
        <v>544</v>
      </c>
      <c r="I5067" t="s">
        <v>9</v>
      </c>
      <c r="J5067" t="s">
        <v>1</v>
      </c>
      <c r="K5067">
        <v>70.167000000000002</v>
      </c>
    </row>
    <row r="5068" spans="5:11" x14ac:dyDescent="0.25">
      <c r="E5068">
        <v>2023</v>
      </c>
      <c r="F5068" t="s">
        <v>209</v>
      </c>
      <c r="G5068" t="s">
        <v>22</v>
      </c>
      <c r="H5068" t="s">
        <v>544</v>
      </c>
      <c r="I5068" t="s">
        <v>9</v>
      </c>
      <c r="J5068" t="s">
        <v>554</v>
      </c>
      <c r="K5068">
        <v>393.70400000000001</v>
      </c>
    </row>
    <row r="5069" spans="5:11" x14ac:dyDescent="0.25">
      <c r="E5069">
        <v>2023</v>
      </c>
      <c r="F5069" t="s">
        <v>218</v>
      </c>
      <c r="G5069" t="s">
        <v>28</v>
      </c>
      <c r="H5069" t="s">
        <v>544</v>
      </c>
      <c r="I5069" t="s">
        <v>9</v>
      </c>
      <c r="J5069" t="s">
        <v>1</v>
      </c>
      <c r="K5069">
        <v>4062.65200000001</v>
      </c>
    </row>
    <row r="5070" spans="5:11" x14ac:dyDescent="0.25">
      <c r="E5070">
        <v>2023</v>
      </c>
      <c r="F5070" t="s">
        <v>211</v>
      </c>
      <c r="G5070" t="s">
        <v>23</v>
      </c>
      <c r="H5070" t="s">
        <v>540</v>
      </c>
      <c r="I5070" t="s">
        <v>24</v>
      </c>
      <c r="J5070" t="s">
        <v>1</v>
      </c>
      <c r="K5070">
        <v>15389.3739999999</v>
      </c>
    </row>
    <row r="5071" spans="5:11" x14ac:dyDescent="0.25">
      <c r="E5071">
        <v>2023</v>
      </c>
      <c r="F5071" t="s">
        <v>231</v>
      </c>
      <c r="G5071" t="s">
        <v>232</v>
      </c>
      <c r="H5071" t="s">
        <v>540</v>
      </c>
      <c r="I5071" t="s">
        <v>24</v>
      </c>
      <c r="J5071" t="s">
        <v>554</v>
      </c>
      <c r="K5071">
        <v>3008.2759999999998</v>
      </c>
    </row>
    <row r="5072" spans="5:11" x14ac:dyDescent="0.25">
      <c r="E5072">
        <v>2023</v>
      </c>
      <c r="F5072" t="s">
        <v>238</v>
      </c>
      <c r="G5072" t="s">
        <v>239</v>
      </c>
      <c r="H5072" t="s">
        <v>540</v>
      </c>
      <c r="I5072" t="s">
        <v>33</v>
      </c>
      <c r="J5072" t="s">
        <v>1</v>
      </c>
      <c r="K5072">
        <v>1832.7629999999999</v>
      </c>
    </row>
    <row r="5073" spans="5:11" x14ac:dyDescent="0.25">
      <c r="E5073">
        <v>2023</v>
      </c>
      <c r="F5073" t="s">
        <v>234</v>
      </c>
      <c r="G5073" t="s">
        <v>35</v>
      </c>
      <c r="H5073" t="s">
        <v>540</v>
      </c>
      <c r="I5073" t="s">
        <v>27</v>
      </c>
      <c r="J5073" t="s">
        <v>725</v>
      </c>
      <c r="K5073">
        <v>2613.2370000000001</v>
      </c>
    </row>
    <row r="5074" spans="5:11" x14ac:dyDescent="0.25">
      <c r="E5074">
        <v>2023</v>
      </c>
      <c r="F5074" t="s">
        <v>245</v>
      </c>
      <c r="G5074" t="s">
        <v>39</v>
      </c>
      <c r="H5074" t="s">
        <v>12</v>
      </c>
      <c r="I5074" t="s">
        <v>12</v>
      </c>
      <c r="J5074" t="s">
        <v>1</v>
      </c>
      <c r="K5074">
        <v>1778.0229999999999</v>
      </c>
    </row>
    <row r="5075" spans="5:11" x14ac:dyDescent="0.25">
      <c r="E5075">
        <v>2023</v>
      </c>
      <c r="F5075" t="s">
        <v>254</v>
      </c>
      <c r="G5075" t="s">
        <v>42</v>
      </c>
      <c r="H5075" t="s">
        <v>12</v>
      </c>
      <c r="I5075" t="s">
        <v>12</v>
      </c>
      <c r="J5075" t="s">
        <v>1</v>
      </c>
      <c r="K5075">
        <v>1737.52</v>
      </c>
    </row>
    <row r="5076" spans="5:11" x14ac:dyDescent="0.25">
      <c r="E5076">
        <v>2023</v>
      </c>
      <c r="F5076" t="s">
        <v>247</v>
      </c>
      <c r="G5076" t="s">
        <v>40</v>
      </c>
      <c r="H5076" t="s">
        <v>540</v>
      </c>
      <c r="I5076" t="s">
        <v>27</v>
      </c>
      <c r="J5076" t="s">
        <v>554</v>
      </c>
      <c r="K5076">
        <v>21468.289000000001</v>
      </c>
    </row>
    <row r="5077" spans="5:11" x14ac:dyDescent="0.25">
      <c r="E5077">
        <v>2023</v>
      </c>
      <c r="F5077" t="s">
        <v>249</v>
      </c>
      <c r="G5077" t="s">
        <v>250</v>
      </c>
      <c r="H5077" t="s">
        <v>544</v>
      </c>
      <c r="I5077" t="s">
        <v>17</v>
      </c>
      <c r="J5077" t="s">
        <v>1</v>
      </c>
      <c r="K5077">
        <v>1388.633</v>
      </c>
    </row>
    <row r="5078" spans="5:11" x14ac:dyDescent="0.25">
      <c r="E5078">
        <v>2023</v>
      </c>
      <c r="F5078" t="s">
        <v>258</v>
      </c>
      <c r="G5078" t="s">
        <v>44</v>
      </c>
      <c r="H5078" t="s">
        <v>540</v>
      </c>
      <c r="I5078" t="s">
        <v>21</v>
      </c>
      <c r="J5078" t="s">
        <v>725</v>
      </c>
      <c r="K5078">
        <v>859.09300000000098</v>
      </c>
    </row>
    <row r="5079" spans="5:11" x14ac:dyDescent="0.25">
      <c r="E5079">
        <v>2023</v>
      </c>
      <c r="F5079" t="s">
        <v>299</v>
      </c>
      <c r="G5079" t="s">
        <v>300</v>
      </c>
      <c r="H5079" t="s">
        <v>540</v>
      </c>
      <c r="I5079" t="s">
        <v>60</v>
      </c>
      <c r="J5079" t="s">
        <v>1</v>
      </c>
      <c r="K5079">
        <v>9212.1550000000007</v>
      </c>
    </row>
    <row r="5080" spans="5:11" x14ac:dyDescent="0.25">
      <c r="E5080">
        <v>2023</v>
      </c>
      <c r="F5080" t="s">
        <v>299</v>
      </c>
      <c r="G5080" t="s">
        <v>300</v>
      </c>
      <c r="H5080" t="s">
        <v>540</v>
      </c>
      <c r="I5080" t="s">
        <v>60</v>
      </c>
      <c r="J5080" t="s">
        <v>554</v>
      </c>
      <c r="K5080">
        <v>9212.1550000000097</v>
      </c>
    </row>
    <row r="5081" spans="5:11" x14ac:dyDescent="0.25">
      <c r="E5081">
        <v>2023</v>
      </c>
      <c r="F5081" t="s">
        <v>256</v>
      </c>
      <c r="G5081" t="s">
        <v>43</v>
      </c>
      <c r="H5081" t="s">
        <v>540</v>
      </c>
      <c r="I5081" t="s">
        <v>27</v>
      </c>
      <c r="J5081" t="s">
        <v>1</v>
      </c>
      <c r="K5081">
        <v>2533.4520000000002</v>
      </c>
    </row>
    <row r="5082" spans="5:11" x14ac:dyDescent="0.25">
      <c r="E5082">
        <v>2023</v>
      </c>
      <c r="F5082" t="s">
        <v>264</v>
      </c>
      <c r="G5082" t="s">
        <v>48</v>
      </c>
      <c r="H5082" t="s">
        <v>542</v>
      </c>
      <c r="I5082" t="s">
        <v>16</v>
      </c>
      <c r="J5082" t="s">
        <v>1</v>
      </c>
      <c r="K5082">
        <v>1253.3579999999999</v>
      </c>
    </row>
    <row r="5083" spans="5:11" x14ac:dyDescent="0.25">
      <c r="E5083">
        <v>2023</v>
      </c>
      <c r="F5083" t="s">
        <v>268</v>
      </c>
      <c r="G5083" t="s">
        <v>50</v>
      </c>
      <c r="H5083" t="s">
        <v>544</v>
      </c>
      <c r="I5083" t="s">
        <v>9</v>
      </c>
      <c r="J5083" t="s">
        <v>725</v>
      </c>
      <c r="K5083">
        <v>255.489</v>
      </c>
    </row>
    <row r="5084" spans="5:11" x14ac:dyDescent="0.25">
      <c r="E5084">
        <v>2023</v>
      </c>
      <c r="F5084" t="s">
        <v>270</v>
      </c>
      <c r="G5084" t="s">
        <v>51</v>
      </c>
      <c r="H5084" t="s">
        <v>540</v>
      </c>
      <c r="I5084" t="s">
        <v>30</v>
      </c>
      <c r="J5084" t="s">
        <v>554</v>
      </c>
      <c r="K5084">
        <v>1606.904</v>
      </c>
    </row>
    <row r="5085" spans="5:11" x14ac:dyDescent="0.25">
      <c r="E5085">
        <v>2023</v>
      </c>
      <c r="F5085" t="s">
        <v>276</v>
      </c>
      <c r="G5085" t="s">
        <v>54</v>
      </c>
      <c r="H5085" t="s">
        <v>540</v>
      </c>
      <c r="I5085" t="s">
        <v>47</v>
      </c>
      <c r="J5085" t="s">
        <v>1</v>
      </c>
      <c r="K5085">
        <v>1957.2909999999999</v>
      </c>
    </row>
    <row r="5086" spans="5:11" x14ac:dyDescent="0.25">
      <c r="E5086">
        <v>2023</v>
      </c>
      <c r="F5086" t="s">
        <v>276</v>
      </c>
      <c r="G5086" t="s">
        <v>54</v>
      </c>
      <c r="H5086" t="s">
        <v>540</v>
      </c>
      <c r="I5086" t="s">
        <v>47</v>
      </c>
      <c r="J5086" t="s">
        <v>554</v>
      </c>
      <c r="K5086">
        <v>1957.2909999999999</v>
      </c>
    </row>
    <row r="5087" spans="5:11" x14ac:dyDescent="0.25">
      <c r="E5087">
        <v>2023</v>
      </c>
      <c r="F5087" t="s">
        <v>276</v>
      </c>
      <c r="G5087" t="s">
        <v>54</v>
      </c>
      <c r="H5087" t="s">
        <v>540</v>
      </c>
      <c r="I5087" t="s">
        <v>47</v>
      </c>
      <c r="J5087" t="s">
        <v>725</v>
      </c>
      <c r="K5087">
        <v>912.42199999999798</v>
      </c>
    </row>
    <row r="5088" spans="5:11" x14ac:dyDescent="0.25">
      <c r="E5088">
        <v>2023</v>
      </c>
      <c r="F5088" t="s">
        <v>286</v>
      </c>
      <c r="G5088" t="s">
        <v>56</v>
      </c>
      <c r="H5088" t="s">
        <v>540</v>
      </c>
      <c r="I5088" t="s">
        <v>47</v>
      </c>
      <c r="J5088" t="s">
        <v>725</v>
      </c>
      <c r="K5088">
        <v>162.49299999999999</v>
      </c>
    </row>
    <row r="5089" spans="5:11" x14ac:dyDescent="0.25">
      <c r="E5089">
        <v>2023</v>
      </c>
      <c r="F5089" t="s">
        <v>288</v>
      </c>
      <c r="G5089" t="s">
        <v>57</v>
      </c>
      <c r="H5089" t="s">
        <v>540</v>
      </c>
      <c r="I5089" t="s">
        <v>47</v>
      </c>
      <c r="J5089" t="s">
        <v>1</v>
      </c>
      <c r="K5089">
        <v>9054.0080000000307</v>
      </c>
    </row>
    <row r="5090" spans="5:11" x14ac:dyDescent="0.25">
      <c r="E5090">
        <v>2023</v>
      </c>
      <c r="F5090" t="s">
        <v>293</v>
      </c>
      <c r="G5090" t="s">
        <v>58</v>
      </c>
      <c r="H5090" t="s">
        <v>544</v>
      </c>
      <c r="I5090" t="s">
        <v>9</v>
      </c>
      <c r="J5090" t="s">
        <v>554</v>
      </c>
      <c r="K5090">
        <v>0.19700000000000001</v>
      </c>
    </row>
    <row r="5091" spans="5:11" x14ac:dyDescent="0.25">
      <c r="E5091">
        <v>2023</v>
      </c>
      <c r="F5091" t="s">
        <v>295</v>
      </c>
      <c r="G5091" t="s">
        <v>59</v>
      </c>
      <c r="H5091" t="s">
        <v>540</v>
      </c>
      <c r="I5091" t="s">
        <v>60</v>
      </c>
      <c r="J5091" t="s">
        <v>1</v>
      </c>
      <c r="K5091">
        <v>140.76400000000001</v>
      </c>
    </row>
    <row r="5092" spans="5:11" x14ac:dyDescent="0.25">
      <c r="E5092">
        <v>2022</v>
      </c>
      <c r="F5092" t="s">
        <v>249</v>
      </c>
      <c r="G5092" t="s">
        <v>250</v>
      </c>
      <c r="H5092" t="s">
        <v>544</v>
      </c>
      <c r="I5092" t="s">
        <v>17</v>
      </c>
      <c r="J5092" t="s">
        <v>725</v>
      </c>
      <c r="K5092">
        <v>1325.9570000000001</v>
      </c>
    </row>
    <row r="5093" spans="5:11" x14ac:dyDescent="0.25">
      <c r="E5093">
        <v>2022</v>
      </c>
      <c r="F5093" t="s">
        <v>258</v>
      </c>
      <c r="G5093" t="s">
        <v>44</v>
      </c>
      <c r="H5093" t="s">
        <v>540</v>
      </c>
      <c r="I5093" t="s">
        <v>21</v>
      </c>
      <c r="J5093" t="s">
        <v>1</v>
      </c>
      <c r="K5093">
        <v>906.56499999999903</v>
      </c>
    </row>
    <row r="5094" spans="5:11" x14ac:dyDescent="0.25">
      <c r="E5094">
        <v>2022</v>
      </c>
      <c r="F5094" t="s">
        <v>258</v>
      </c>
      <c r="G5094" t="s">
        <v>44</v>
      </c>
      <c r="H5094" t="s">
        <v>540</v>
      </c>
      <c r="I5094" t="s">
        <v>21</v>
      </c>
      <c r="J5094" t="s">
        <v>554</v>
      </c>
      <c r="K5094">
        <v>12466.147999999999</v>
      </c>
    </row>
    <row r="5095" spans="5:11" x14ac:dyDescent="0.25">
      <c r="E5095">
        <v>2022</v>
      </c>
      <c r="F5095" t="s">
        <v>299</v>
      </c>
      <c r="G5095" t="s">
        <v>300</v>
      </c>
      <c r="H5095" t="s">
        <v>540</v>
      </c>
      <c r="I5095" t="s">
        <v>60</v>
      </c>
      <c r="J5095" t="s">
        <v>1</v>
      </c>
      <c r="K5095">
        <v>9996.28599999998</v>
      </c>
    </row>
    <row r="5096" spans="5:11" x14ac:dyDescent="0.25">
      <c r="E5096">
        <v>2022</v>
      </c>
      <c r="F5096" t="s">
        <v>262</v>
      </c>
      <c r="G5096" t="s">
        <v>46</v>
      </c>
      <c r="H5096" t="s">
        <v>540</v>
      </c>
      <c r="I5096" t="s">
        <v>47</v>
      </c>
      <c r="J5096" t="s">
        <v>1</v>
      </c>
      <c r="K5096">
        <v>138.12700000000001</v>
      </c>
    </row>
    <row r="5097" spans="5:11" x14ac:dyDescent="0.25">
      <c r="E5097">
        <v>2022</v>
      </c>
      <c r="F5097" t="s">
        <v>264</v>
      </c>
      <c r="G5097" t="s">
        <v>48</v>
      </c>
      <c r="H5097" t="s">
        <v>542</v>
      </c>
      <c r="I5097" t="s">
        <v>16</v>
      </c>
      <c r="J5097" t="s">
        <v>1</v>
      </c>
      <c r="K5097">
        <v>1409.577</v>
      </c>
    </row>
    <row r="5098" spans="5:11" x14ac:dyDescent="0.25">
      <c r="E5098">
        <v>2022</v>
      </c>
      <c r="F5098" t="s">
        <v>268</v>
      </c>
      <c r="G5098" t="s">
        <v>50</v>
      </c>
      <c r="H5098" t="s">
        <v>544</v>
      </c>
      <c r="I5098" t="s">
        <v>9</v>
      </c>
      <c r="J5098" t="s">
        <v>1</v>
      </c>
      <c r="K5098">
        <v>501.84699999999998</v>
      </c>
    </row>
    <row r="5099" spans="5:11" x14ac:dyDescent="0.25">
      <c r="E5099">
        <v>2022</v>
      </c>
      <c r="F5099" t="s">
        <v>270</v>
      </c>
      <c r="G5099" t="s">
        <v>51</v>
      </c>
      <c r="H5099" t="s">
        <v>540</v>
      </c>
      <c r="I5099" t="s">
        <v>30</v>
      </c>
      <c r="J5099" t="s">
        <v>1</v>
      </c>
      <c r="K5099">
        <v>561.01300000000003</v>
      </c>
    </row>
    <row r="5100" spans="5:11" x14ac:dyDescent="0.25">
      <c r="E5100">
        <v>2022</v>
      </c>
      <c r="F5100" t="s">
        <v>276</v>
      </c>
      <c r="G5100" t="s">
        <v>54</v>
      </c>
      <c r="H5100" t="s">
        <v>540</v>
      </c>
      <c r="I5100" t="s">
        <v>47</v>
      </c>
      <c r="J5100" t="s">
        <v>554</v>
      </c>
      <c r="K5100">
        <v>1881.578</v>
      </c>
    </row>
    <row r="5101" spans="5:11" x14ac:dyDescent="0.25">
      <c r="E5101">
        <v>2022</v>
      </c>
      <c r="F5101" t="s">
        <v>272</v>
      </c>
      <c r="G5101" t="s">
        <v>52</v>
      </c>
      <c r="H5101" t="s">
        <v>540</v>
      </c>
      <c r="I5101" t="s">
        <v>30</v>
      </c>
      <c r="J5101" t="s">
        <v>1</v>
      </c>
      <c r="K5101">
        <v>253.76300000000001</v>
      </c>
    </row>
    <row r="5102" spans="5:11" x14ac:dyDescent="0.25">
      <c r="E5102">
        <v>2022</v>
      </c>
      <c r="F5102" t="s">
        <v>288</v>
      </c>
      <c r="G5102" t="s">
        <v>57</v>
      </c>
      <c r="H5102" t="s">
        <v>540</v>
      </c>
      <c r="I5102" t="s">
        <v>47</v>
      </c>
      <c r="J5102" t="s">
        <v>725</v>
      </c>
      <c r="K5102">
        <v>9560.1259999998892</v>
      </c>
    </row>
    <row r="5103" spans="5:11" x14ac:dyDescent="0.25">
      <c r="E5103">
        <v>2022</v>
      </c>
      <c r="F5103" t="s">
        <v>302</v>
      </c>
      <c r="G5103" t="s">
        <v>62</v>
      </c>
      <c r="H5103" t="s">
        <v>540</v>
      </c>
      <c r="I5103" t="s">
        <v>60</v>
      </c>
      <c r="J5103" t="s">
        <v>1</v>
      </c>
      <c r="K5103">
        <v>2430.6089999999999</v>
      </c>
    </row>
    <row r="5104" spans="5:11" x14ac:dyDescent="0.25">
      <c r="E5104">
        <v>2022</v>
      </c>
      <c r="F5104" t="s">
        <v>302</v>
      </c>
      <c r="G5104" t="s">
        <v>62</v>
      </c>
      <c r="H5104" t="s">
        <v>540</v>
      </c>
      <c r="I5104" t="s">
        <v>60</v>
      </c>
      <c r="J5104" t="s">
        <v>554</v>
      </c>
      <c r="K5104">
        <v>2430.6089999999999</v>
      </c>
    </row>
    <row r="5105" spans="5:11" x14ac:dyDescent="0.25">
      <c r="E5105">
        <v>2023</v>
      </c>
      <c r="F5105" t="s">
        <v>190</v>
      </c>
      <c r="G5105" t="s">
        <v>11</v>
      </c>
      <c r="H5105" t="s">
        <v>12</v>
      </c>
      <c r="I5105" t="s">
        <v>12</v>
      </c>
      <c r="J5105" t="s">
        <v>1</v>
      </c>
      <c r="K5105">
        <v>10822.376</v>
      </c>
    </row>
    <row r="5106" spans="5:11" x14ac:dyDescent="0.25">
      <c r="E5106">
        <v>2023</v>
      </c>
      <c r="F5106" t="s">
        <v>190</v>
      </c>
      <c r="G5106" t="s">
        <v>11</v>
      </c>
      <c r="H5106" t="s">
        <v>12</v>
      </c>
      <c r="I5106" t="s">
        <v>12</v>
      </c>
      <c r="J5106" t="s">
        <v>554</v>
      </c>
      <c r="K5106">
        <v>10822.376</v>
      </c>
    </row>
    <row r="5107" spans="5:11" x14ac:dyDescent="0.25">
      <c r="E5107">
        <v>2023</v>
      </c>
      <c r="F5107" t="s">
        <v>192</v>
      </c>
      <c r="G5107" t="s">
        <v>14</v>
      </c>
      <c r="H5107" t="s">
        <v>540</v>
      </c>
      <c r="I5107" t="s">
        <v>925</v>
      </c>
      <c r="J5107" t="s">
        <v>725</v>
      </c>
      <c r="K5107">
        <v>113.006</v>
      </c>
    </row>
    <row r="5108" spans="5:11" x14ac:dyDescent="0.25">
      <c r="E5108">
        <v>2023</v>
      </c>
      <c r="F5108" t="s">
        <v>209</v>
      </c>
      <c r="G5108" t="s">
        <v>22</v>
      </c>
      <c r="H5108" t="s">
        <v>544</v>
      </c>
      <c r="I5108" t="s">
        <v>9</v>
      </c>
      <c r="J5108" t="s">
        <v>725</v>
      </c>
      <c r="K5108">
        <v>70.167000000000002</v>
      </c>
    </row>
    <row r="5109" spans="5:11" x14ac:dyDescent="0.25">
      <c r="E5109">
        <v>2023</v>
      </c>
      <c r="F5109" t="s">
        <v>211</v>
      </c>
      <c r="G5109" t="s">
        <v>23</v>
      </c>
      <c r="H5109" t="s">
        <v>540</v>
      </c>
      <c r="I5109" t="s">
        <v>24</v>
      </c>
      <c r="J5109" t="s">
        <v>554</v>
      </c>
      <c r="K5109">
        <v>15389.3739999999</v>
      </c>
    </row>
    <row r="5110" spans="5:11" x14ac:dyDescent="0.25">
      <c r="E5110">
        <v>2023</v>
      </c>
      <c r="F5110" t="s">
        <v>224</v>
      </c>
      <c r="G5110" t="s">
        <v>32</v>
      </c>
      <c r="H5110" t="s">
        <v>540</v>
      </c>
      <c r="I5110" t="s">
        <v>33</v>
      </c>
      <c r="J5110" t="s">
        <v>725</v>
      </c>
      <c r="K5110">
        <v>48.613999999999997</v>
      </c>
    </row>
    <row r="5111" spans="5:11" x14ac:dyDescent="0.25">
      <c r="E5111">
        <v>2023</v>
      </c>
      <c r="F5111" t="s">
        <v>222</v>
      </c>
      <c r="G5111" t="s">
        <v>31</v>
      </c>
      <c r="H5111" t="s">
        <v>544</v>
      </c>
      <c r="I5111" t="s">
        <v>17</v>
      </c>
      <c r="J5111" t="s">
        <v>725</v>
      </c>
      <c r="K5111">
        <v>5827.4040000000005</v>
      </c>
    </row>
    <row r="5112" spans="5:11" x14ac:dyDescent="0.25">
      <c r="E5112">
        <v>2023</v>
      </c>
      <c r="F5112" t="s">
        <v>226</v>
      </c>
      <c r="G5112" t="s">
        <v>34</v>
      </c>
      <c r="H5112" t="s">
        <v>540</v>
      </c>
      <c r="I5112" t="s">
        <v>925</v>
      </c>
      <c r="J5112" t="s">
        <v>1</v>
      </c>
      <c r="K5112">
        <v>1405.943</v>
      </c>
    </row>
    <row r="5113" spans="5:11" x14ac:dyDescent="0.25">
      <c r="E5113">
        <v>2023</v>
      </c>
      <c r="F5113" t="s">
        <v>238</v>
      </c>
      <c r="G5113" t="s">
        <v>239</v>
      </c>
      <c r="H5113" t="s">
        <v>540</v>
      </c>
      <c r="I5113" t="s">
        <v>33</v>
      </c>
      <c r="J5113" t="s">
        <v>1</v>
      </c>
      <c r="K5113">
        <v>6334.3450000000003</v>
      </c>
    </row>
    <row r="5114" spans="5:11" x14ac:dyDescent="0.25">
      <c r="E5114">
        <v>2023</v>
      </c>
      <c r="F5114" t="s">
        <v>241</v>
      </c>
      <c r="G5114" t="s">
        <v>37</v>
      </c>
      <c r="H5114" t="s">
        <v>540</v>
      </c>
      <c r="I5114" t="s">
        <v>24</v>
      </c>
      <c r="J5114" t="s">
        <v>1</v>
      </c>
      <c r="K5114">
        <v>1610.422</v>
      </c>
    </row>
    <row r="5115" spans="5:11" x14ac:dyDescent="0.25">
      <c r="E5115">
        <v>2023</v>
      </c>
      <c r="F5115" t="s">
        <v>241</v>
      </c>
      <c r="G5115" t="s">
        <v>37</v>
      </c>
      <c r="H5115" t="s">
        <v>540</v>
      </c>
      <c r="I5115" t="s">
        <v>24</v>
      </c>
      <c r="J5115" t="s">
        <v>554</v>
      </c>
      <c r="K5115">
        <v>1610.422</v>
      </c>
    </row>
    <row r="5116" spans="5:11" x14ac:dyDescent="0.25">
      <c r="E5116">
        <v>2023</v>
      </c>
      <c r="F5116" t="s">
        <v>241</v>
      </c>
      <c r="G5116" t="s">
        <v>37</v>
      </c>
      <c r="H5116" t="s">
        <v>540</v>
      </c>
      <c r="I5116" t="s">
        <v>24</v>
      </c>
      <c r="J5116" t="s">
        <v>725</v>
      </c>
      <c r="K5116">
        <v>719.904</v>
      </c>
    </row>
    <row r="5117" spans="5:11" x14ac:dyDescent="0.25">
      <c r="E5117">
        <v>2023</v>
      </c>
      <c r="F5117" t="s">
        <v>247</v>
      </c>
      <c r="G5117" t="s">
        <v>40</v>
      </c>
      <c r="H5117" t="s">
        <v>540</v>
      </c>
      <c r="I5117" t="s">
        <v>27</v>
      </c>
      <c r="J5117" t="s">
        <v>1</v>
      </c>
      <c r="K5117">
        <v>7082.6330000000098</v>
      </c>
    </row>
    <row r="5118" spans="5:11" x14ac:dyDescent="0.25">
      <c r="E5118">
        <v>2023</v>
      </c>
      <c r="F5118" t="s">
        <v>258</v>
      </c>
      <c r="G5118" t="s">
        <v>44</v>
      </c>
      <c r="H5118" t="s">
        <v>540</v>
      </c>
      <c r="I5118" t="s">
        <v>21</v>
      </c>
      <c r="J5118" t="s">
        <v>1</v>
      </c>
      <c r="K5118">
        <v>859.09299999999996</v>
      </c>
    </row>
    <row r="5119" spans="5:11" x14ac:dyDescent="0.25">
      <c r="E5119">
        <v>2023</v>
      </c>
      <c r="F5119" t="s">
        <v>260</v>
      </c>
      <c r="G5119" t="s">
        <v>45</v>
      </c>
      <c r="H5119" t="s">
        <v>542</v>
      </c>
      <c r="I5119" t="s">
        <v>26</v>
      </c>
      <c r="J5119" t="s">
        <v>554</v>
      </c>
      <c r="K5119">
        <v>24213.723000000002</v>
      </c>
    </row>
    <row r="5120" spans="5:11" x14ac:dyDescent="0.25">
      <c r="E5120">
        <v>2023</v>
      </c>
      <c r="F5120" t="s">
        <v>262</v>
      </c>
      <c r="G5120" t="s">
        <v>46</v>
      </c>
      <c r="H5120" t="s">
        <v>540</v>
      </c>
      <c r="I5120" t="s">
        <v>47</v>
      </c>
      <c r="J5120" t="s">
        <v>725</v>
      </c>
      <c r="K5120">
        <v>102.91800000000001</v>
      </c>
    </row>
    <row r="5121" spans="5:11" x14ac:dyDescent="0.25">
      <c r="E5121">
        <v>2023</v>
      </c>
      <c r="F5121" t="s">
        <v>270</v>
      </c>
      <c r="G5121" t="s">
        <v>51</v>
      </c>
      <c r="H5121" t="s">
        <v>540</v>
      </c>
      <c r="I5121" t="s">
        <v>30</v>
      </c>
      <c r="J5121" t="s">
        <v>1</v>
      </c>
      <c r="K5121">
        <v>1606.904</v>
      </c>
    </row>
    <row r="5122" spans="5:11" x14ac:dyDescent="0.25">
      <c r="E5122">
        <v>2023</v>
      </c>
      <c r="F5122" t="s">
        <v>272</v>
      </c>
      <c r="G5122" t="s">
        <v>52</v>
      </c>
      <c r="H5122" t="s">
        <v>540</v>
      </c>
      <c r="I5122" t="s">
        <v>30</v>
      </c>
      <c r="J5122" t="s">
        <v>554</v>
      </c>
      <c r="K5122">
        <v>369.952</v>
      </c>
    </row>
    <row r="5123" spans="5:11" x14ac:dyDescent="0.25">
      <c r="E5123">
        <v>2023</v>
      </c>
      <c r="F5123" t="s">
        <v>278</v>
      </c>
      <c r="G5123" t="s">
        <v>55</v>
      </c>
      <c r="H5123" t="s">
        <v>540</v>
      </c>
      <c r="I5123" t="s">
        <v>21</v>
      </c>
      <c r="J5123" t="s">
        <v>1</v>
      </c>
      <c r="K5123">
        <v>53.948999999999998</v>
      </c>
    </row>
    <row r="5124" spans="5:11" x14ac:dyDescent="0.25">
      <c r="E5124">
        <v>2023</v>
      </c>
      <c r="F5124" t="s">
        <v>288</v>
      </c>
      <c r="G5124" t="s">
        <v>57</v>
      </c>
      <c r="H5124" t="s">
        <v>540</v>
      </c>
      <c r="I5124" t="s">
        <v>47</v>
      </c>
      <c r="J5124" t="s">
        <v>1</v>
      </c>
      <c r="K5124">
        <v>21561.8149999999</v>
      </c>
    </row>
    <row r="5125" spans="5:11" x14ac:dyDescent="0.25">
      <c r="E5125">
        <v>2023</v>
      </c>
      <c r="F5125" t="s">
        <v>295</v>
      </c>
      <c r="G5125" t="s">
        <v>59</v>
      </c>
      <c r="H5125" t="s">
        <v>540</v>
      </c>
      <c r="I5125" t="s">
        <v>60</v>
      </c>
      <c r="J5125" t="s">
        <v>725</v>
      </c>
      <c r="K5125">
        <v>140.76400000000001</v>
      </c>
    </row>
    <row r="5126" spans="5:11" x14ac:dyDescent="0.25">
      <c r="E5126">
        <v>2023</v>
      </c>
      <c r="F5126" t="s">
        <v>297</v>
      </c>
      <c r="G5126" t="s">
        <v>61</v>
      </c>
      <c r="H5126" t="s">
        <v>542</v>
      </c>
      <c r="I5126" t="s">
        <v>16</v>
      </c>
      <c r="J5126" t="s">
        <v>554</v>
      </c>
      <c r="K5126">
        <v>230.64500000000001</v>
      </c>
    </row>
    <row r="5127" spans="5:11" x14ac:dyDescent="0.25">
      <c r="E5127">
        <v>2023</v>
      </c>
      <c r="F5127" t="s">
        <v>302</v>
      </c>
      <c r="G5127" t="s">
        <v>62</v>
      </c>
      <c r="H5127" t="s">
        <v>540</v>
      </c>
      <c r="I5127" t="s">
        <v>60</v>
      </c>
      <c r="J5127" t="s">
        <v>1</v>
      </c>
      <c r="K5127">
        <v>1930.8330000000001</v>
      </c>
    </row>
    <row r="5128" spans="5:11" x14ac:dyDescent="0.25">
      <c r="E5128">
        <v>2023</v>
      </c>
      <c r="F5128" t="s">
        <v>218</v>
      </c>
      <c r="G5128" t="s">
        <v>28</v>
      </c>
      <c r="H5128" t="s">
        <v>544</v>
      </c>
      <c r="I5128" t="s">
        <v>9</v>
      </c>
      <c r="J5128" t="s">
        <v>725</v>
      </c>
      <c r="K5128">
        <v>14458.328</v>
      </c>
    </row>
    <row r="5129" spans="5:11" x14ac:dyDescent="0.25">
      <c r="E5129">
        <v>2023</v>
      </c>
      <c r="F5129" t="s">
        <v>220</v>
      </c>
      <c r="G5129" t="s">
        <v>29</v>
      </c>
      <c r="H5129" t="s">
        <v>540</v>
      </c>
      <c r="I5129" t="s">
        <v>30</v>
      </c>
      <c r="J5129" t="s">
        <v>1</v>
      </c>
      <c r="K5129">
        <v>6.7610000000000001</v>
      </c>
    </row>
    <row r="5130" spans="5:11" x14ac:dyDescent="0.25">
      <c r="E5130">
        <v>2023</v>
      </c>
      <c r="F5130" t="s">
        <v>220</v>
      </c>
      <c r="G5130" t="s">
        <v>29</v>
      </c>
      <c r="H5130" t="s">
        <v>540</v>
      </c>
      <c r="I5130" t="s">
        <v>30</v>
      </c>
      <c r="J5130" t="s">
        <v>1</v>
      </c>
      <c r="K5130">
        <v>218.34700000000001</v>
      </c>
    </row>
    <row r="5131" spans="5:11" x14ac:dyDescent="0.25">
      <c r="E5131">
        <v>2023</v>
      </c>
      <c r="F5131" t="s">
        <v>226</v>
      </c>
      <c r="G5131" t="s">
        <v>34</v>
      </c>
      <c r="H5131" t="s">
        <v>540</v>
      </c>
      <c r="I5131" t="s">
        <v>925</v>
      </c>
      <c r="J5131" t="s">
        <v>1</v>
      </c>
      <c r="K5131">
        <v>460.74799999999999</v>
      </c>
    </row>
    <row r="5132" spans="5:11" x14ac:dyDescent="0.25">
      <c r="E5132">
        <v>2023</v>
      </c>
      <c r="F5132" t="s">
        <v>226</v>
      </c>
      <c r="G5132" t="s">
        <v>34</v>
      </c>
      <c r="H5132" t="s">
        <v>540</v>
      </c>
      <c r="I5132" t="s">
        <v>925</v>
      </c>
      <c r="J5132" t="s">
        <v>554</v>
      </c>
      <c r="K5132">
        <v>1405.943</v>
      </c>
    </row>
    <row r="5133" spans="5:11" x14ac:dyDescent="0.25">
      <c r="E5133">
        <v>2023</v>
      </c>
      <c r="F5133" t="s">
        <v>226</v>
      </c>
      <c r="G5133" t="s">
        <v>34</v>
      </c>
      <c r="H5133" t="s">
        <v>540</v>
      </c>
      <c r="I5133" t="s">
        <v>925</v>
      </c>
      <c r="J5133" t="s">
        <v>725</v>
      </c>
      <c r="K5133">
        <v>460.74799999999999</v>
      </c>
    </row>
    <row r="5134" spans="5:11" x14ac:dyDescent="0.25">
      <c r="E5134">
        <v>2023</v>
      </c>
      <c r="F5134" t="s">
        <v>236</v>
      </c>
      <c r="G5134" t="s">
        <v>36</v>
      </c>
      <c r="H5134" t="s">
        <v>542</v>
      </c>
      <c r="I5134" t="s">
        <v>26</v>
      </c>
      <c r="J5134" t="s">
        <v>1</v>
      </c>
      <c r="K5134">
        <v>2261.4070000000002</v>
      </c>
    </row>
    <row r="5135" spans="5:11" x14ac:dyDescent="0.25">
      <c r="E5135">
        <v>2023</v>
      </c>
      <c r="F5135" t="s">
        <v>236</v>
      </c>
      <c r="G5135" t="s">
        <v>36</v>
      </c>
      <c r="H5135" t="s">
        <v>542</v>
      </c>
      <c r="I5135" t="s">
        <v>26</v>
      </c>
      <c r="J5135" t="s">
        <v>725</v>
      </c>
      <c r="K5135">
        <v>2261.4070000000002</v>
      </c>
    </row>
    <row r="5136" spans="5:11" x14ac:dyDescent="0.25">
      <c r="E5136">
        <v>2023</v>
      </c>
      <c r="F5136" t="s">
        <v>231</v>
      </c>
      <c r="G5136" t="s">
        <v>232</v>
      </c>
      <c r="H5136" t="s">
        <v>540</v>
      </c>
      <c r="I5136" t="s">
        <v>24</v>
      </c>
      <c r="J5136" t="s">
        <v>725</v>
      </c>
      <c r="K5136">
        <v>1226.3140000000001</v>
      </c>
    </row>
    <row r="5137" spans="5:11" x14ac:dyDescent="0.25">
      <c r="E5137">
        <v>2023</v>
      </c>
      <c r="F5137" t="s">
        <v>228</v>
      </c>
      <c r="G5137" t="s">
        <v>229</v>
      </c>
      <c r="H5137" t="s">
        <v>540</v>
      </c>
      <c r="I5137" t="s">
        <v>33</v>
      </c>
      <c r="J5137" t="s">
        <v>725</v>
      </c>
      <c r="K5137">
        <v>14263.146000000001</v>
      </c>
    </row>
    <row r="5138" spans="5:11" x14ac:dyDescent="0.25">
      <c r="E5138">
        <v>2023</v>
      </c>
      <c r="F5138" t="s">
        <v>241</v>
      </c>
      <c r="G5138" t="s">
        <v>37</v>
      </c>
      <c r="H5138" t="s">
        <v>540</v>
      </c>
      <c r="I5138" t="s">
        <v>24</v>
      </c>
      <c r="J5138" t="s">
        <v>1</v>
      </c>
      <c r="K5138">
        <v>719.904</v>
      </c>
    </row>
    <row r="5139" spans="5:11" x14ac:dyDescent="0.25">
      <c r="E5139">
        <v>2023</v>
      </c>
      <c r="F5139" t="s">
        <v>243</v>
      </c>
      <c r="G5139" t="s">
        <v>38</v>
      </c>
      <c r="H5139" t="s">
        <v>12</v>
      </c>
      <c r="I5139" t="s">
        <v>12</v>
      </c>
      <c r="J5139" t="s">
        <v>1</v>
      </c>
      <c r="K5139">
        <v>10.007</v>
      </c>
    </row>
    <row r="5140" spans="5:11" x14ac:dyDescent="0.25">
      <c r="E5140">
        <v>2023</v>
      </c>
      <c r="F5140" t="s">
        <v>243</v>
      </c>
      <c r="G5140" t="s">
        <v>38</v>
      </c>
      <c r="H5140" t="s">
        <v>12</v>
      </c>
      <c r="I5140" t="s">
        <v>12</v>
      </c>
      <c r="J5140" t="s">
        <v>1</v>
      </c>
      <c r="K5140">
        <v>124.124</v>
      </c>
    </row>
    <row r="5141" spans="5:11" x14ac:dyDescent="0.25">
      <c r="E5141">
        <v>2023</v>
      </c>
      <c r="F5141" t="s">
        <v>243</v>
      </c>
      <c r="G5141" t="s">
        <v>38</v>
      </c>
      <c r="H5141" t="s">
        <v>12</v>
      </c>
      <c r="I5141" t="s">
        <v>12</v>
      </c>
      <c r="J5141" t="s">
        <v>725</v>
      </c>
      <c r="K5141">
        <v>10.007</v>
      </c>
    </row>
    <row r="5142" spans="5:11" x14ac:dyDescent="0.25">
      <c r="E5142">
        <v>2023</v>
      </c>
      <c r="F5142" t="s">
        <v>266</v>
      </c>
      <c r="G5142" t="s">
        <v>49</v>
      </c>
      <c r="H5142" t="s">
        <v>544</v>
      </c>
      <c r="I5142" t="s">
        <v>9</v>
      </c>
      <c r="J5142" t="s">
        <v>1</v>
      </c>
      <c r="K5142">
        <v>166.006</v>
      </c>
    </row>
    <row r="5143" spans="5:11" x14ac:dyDescent="0.25">
      <c r="E5143">
        <v>2023</v>
      </c>
      <c r="F5143" t="s">
        <v>245</v>
      </c>
      <c r="G5143" t="s">
        <v>39</v>
      </c>
      <c r="H5143" t="s">
        <v>12</v>
      </c>
      <c r="I5143" t="s">
        <v>12</v>
      </c>
      <c r="J5143" t="s">
        <v>1</v>
      </c>
      <c r="K5143">
        <v>2080.2179999999998</v>
      </c>
    </row>
    <row r="5144" spans="5:11" x14ac:dyDescent="0.25">
      <c r="E5144">
        <v>2023</v>
      </c>
      <c r="F5144" t="s">
        <v>254</v>
      </c>
      <c r="G5144" t="s">
        <v>42</v>
      </c>
      <c r="H5144" t="s">
        <v>12</v>
      </c>
      <c r="I5144" t="s">
        <v>12</v>
      </c>
      <c r="J5144" t="s">
        <v>554</v>
      </c>
      <c r="K5144">
        <v>1737.52</v>
      </c>
    </row>
    <row r="5145" spans="5:11" x14ac:dyDescent="0.25">
      <c r="E5145">
        <v>2023</v>
      </c>
      <c r="F5145" t="s">
        <v>254</v>
      </c>
      <c r="G5145" t="s">
        <v>42</v>
      </c>
      <c r="H5145" t="s">
        <v>12</v>
      </c>
      <c r="I5145" t="s">
        <v>12</v>
      </c>
      <c r="J5145" t="s">
        <v>725</v>
      </c>
      <c r="K5145">
        <v>83.105000000000004</v>
      </c>
    </row>
    <row r="5146" spans="5:11" x14ac:dyDescent="0.25">
      <c r="E5146">
        <v>2023</v>
      </c>
      <c r="F5146" t="s">
        <v>252</v>
      </c>
      <c r="G5146" t="s">
        <v>41</v>
      </c>
      <c r="H5146" t="s">
        <v>540</v>
      </c>
      <c r="I5146" t="s">
        <v>21</v>
      </c>
      <c r="J5146" t="s">
        <v>1</v>
      </c>
      <c r="K5146">
        <v>43002.7199999984</v>
      </c>
    </row>
    <row r="5147" spans="5:11" x14ac:dyDescent="0.25">
      <c r="E5147">
        <v>2023</v>
      </c>
      <c r="F5147" t="s">
        <v>252</v>
      </c>
      <c r="G5147" t="s">
        <v>41</v>
      </c>
      <c r="H5147" t="s">
        <v>540</v>
      </c>
      <c r="I5147" t="s">
        <v>21</v>
      </c>
      <c r="J5147" t="s">
        <v>725</v>
      </c>
      <c r="K5147">
        <v>8592.6880000000092</v>
      </c>
    </row>
    <row r="5148" spans="5:11" x14ac:dyDescent="0.25">
      <c r="E5148">
        <v>2023</v>
      </c>
      <c r="F5148" t="s">
        <v>264</v>
      </c>
      <c r="G5148" t="s">
        <v>48</v>
      </c>
      <c r="H5148" t="s">
        <v>542</v>
      </c>
      <c r="I5148" t="s">
        <v>16</v>
      </c>
      <c r="J5148" t="s">
        <v>1</v>
      </c>
      <c r="K5148">
        <v>1020.97</v>
      </c>
    </row>
    <row r="5149" spans="5:11" x14ac:dyDescent="0.25">
      <c r="E5149">
        <v>2023</v>
      </c>
      <c r="F5149" t="s">
        <v>264</v>
      </c>
      <c r="G5149" t="s">
        <v>48</v>
      </c>
      <c r="H5149" t="s">
        <v>542</v>
      </c>
      <c r="I5149" t="s">
        <v>16</v>
      </c>
      <c r="J5149" t="s">
        <v>725</v>
      </c>
      <c r="K5149">
        <v>1020.97</v>
      </c>
    </row>
    <row r="5150" spans="5:11" x14ac:dyDescent="0.25">
      <c r="E5150">
        <v>2023</v>
      </c>
      <c r="F5150" t="s">
        <v>272</v>
      </c>
      <c r="G5150" t="s">
        <v>52</v>
      </c>
      <c r="H5150" t="s">
        <v>540</v>
      </c>
      <c r="I5150" t="s">
        <v>30</v>
      </c>
      <c r="J5150" t="s">
        <v>725</v>
      </c>
      <c r="K5150">
        <v>249.27799999999999</v>
      </c>
    </row>
    <row r="5151" spans="5:11" x14ac:dyDescent="0.25">
      <c r="E5151">
        <v>2023</v>
      </c>
      <c r="F5151" t="s">
        <v>274</v>
      </c>
      <c r="G5151" t="s">
        <v>53</v>
      </c>
      <c r="H5151" t="s">
        <v>542</v>
      </c>
      <c r="I5151" t="s">
        <v>16</v>
      </c>
      <c r="J5151" t="s">
        <v>1</v>
      </c>
      <c r="K5151">
        <v>314.09899999999999</v>
      </c>
    </row>
    <row r="5152" spans="5:11" x14ac:dyDescent="0.25">
      <c r="E5152">
        <v>2023</v>
      </c>
      <c r="F5152" t="s">
        <v>286</v>
      </c>
      <c r="G5152" t="s">
        <v>56</v>
      </c>
      <c r="H5152" t="s">
        <v>540</v>
      </c>
      <c r="I5152" t="s">
        <v>47</v>
      </c>
      <c r="J5152" t="s">
        <v>1</v>
      </c>
      <c r="K5152">
        <v>1346.1559999999999</v>
      </c>
    </row>
    <row r="5153" spans="5:11" x14ac:dyDescent="0.25">
      <c r="E5153">
        <v>2023</v>
      </c>
      <c r="F5153" t="s">
        <v>302</v>
      </c>
      <c r="G5153" t="s">
        <v>62</v>
      </c>
      <c r="H5153" t="s">
        <v>540</v>
      </c>
      <c r="I5153" t="s">
        <v>60</v>
      </c>
      <c r="J5153" t="s">
        <v>1</v>
      </c>
      <c r="K5153">
        <v>668.24900000000002</v>
      </c>
    </row>
    <row r="5154" spans="5:11" x14ac:dyDescent="0.25">
      <c r="E5154">
        <v>2023</v>
      </c>
      <c r="F5154" t="s">
        <v>304</v>
      </c>
      <c r="G5154" t="s">
        <v>63</v>
      </c>
      <c r="H5154" t="s">
        <v>12</v>
      </c>
      <c r="I5154" t="s">
        <v>12</v>
      </c>
      <c r="J5154" t="s">
        <v>554</v>
      </c>
      <c r="K5154">
        <v>1530.079</v>
      </c>
    </row>
  </sheetData>
  <autoFilter ref="E47:K4754" xr:uid="{D62F70F5-913F-4778-A469-8C61B0B2C2A8}"/>
  <pageMargins left="0.70000000000000007" right="0.70000000000000007" top="0.75" bottom="0.75" header="0.30000000000000004" footer="0.30000000000000004"/>
  <pageSetup paperSize="0" fitToWidth="0" fitToHeight="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92980-6690-461B-A1CB-BF4B4322BD6B}">
  <sheetPr>
    <tabColor rgb="FF00B050"/>
  </sheetPr>
  <dimension ref="A1:K5074"/>
  <sheetViews>
    <sheetView workbookViewId="0"/>
  </sheetViews>
  <sheetFormatPr defaultRowHeight="13.2" x14ac:dyDescent="0.25"/>
  <cols>
    <col min="1" max="4" width="2.88671875" customWidth="1"/>
    <col min="5" max="5" width="10.109375" customWidth="1"/>
    <col min="6" max="6" width="23.88671875" customWidth="1"/>
    <col min="7" max="7" width="13.88671875" customWidth="1"/>
    <col min="8" max="8" width="19.33203125" customWidth="1"/>
    <col min="9" max="9" width="13" customWidth="1"/>
    <col min="10" max="10" width="11.88671875" customWidth="1"/>
    <col min="11" max="11" width="11.6640625" customWidth="1"/>
    <col min="12" max="12" width="10.44140625" customWidth="1"/>
    <col min="13" max="13" width="9.44140625" customWidth="1"/>
    <col min="14" max="17" width="10.44140625" customWidth="1"/>
    <col min="18" max="18" width="12.33203125" bestFit="1" customWidth="1"/>
    <col min="19" max="19" width="9.109375" customWidth="1"/>
  </cols>
  <sheetData>
    <row r="1" spans="1:10" s="11" customFormat="1" x14ac:dyDescent="0.25">
      <c r="C1" s="12"/>
      <c r="D1" s="13"/>
    </row>
    <row r="2" spans="1:10" s="11" customFormat="1" ht="21" x14ac:dyDescent="0.4">
      <c r="C2" s="12"/>
      <c r="D2" s="13"/>
      <c r="E2" s="15" t="s">
        <v>945</v>
      </c>
    </row>
    <row r="3" spans="1:10" s="16" customFormat="1" ht="13.8" thickBot="1" x14ac:dyDescent="0.3">
      <c r="C3" s="17"/>
      <c r="D3" s="18"/>
    </row>
    <row r="4" spans="1:10" s="11" customFormat="1" ht="13.8" thickTop="1" x14ac:dyDescent="0.25">
      <c r="C4" s="12"/>
      <c r="D4" s="13"/>
    </row>
    <row r="5" spans="1:10" s="11" customFormat="1" x14ac:dyDescent="0.25">
      <c r="C5" s="12" t="s">
        <v>898</v>
      </c>
      <c r="D5" s="13"/>
    </row>
    <row r="7" spans="1:10" x14ac:dyDescent="0.25">
      <c r="A7" s="75"/>
      <c r="E7" s="92" t="s">
        <v>899</v>
      </c>
      <c r="F7" s="93"/>
      <c r="G7" s="93"/>
      <c r="H7" s="93"/>
      <c r="I7" s="93"/>
      <c r="J7" s="94"/>
    </row>
    <row r="8" spans="1:10" x14ac:dyDescent="0.25">
      <c r="E8" s="95" t="s">
        <v>946</v>
      </c>
      <c r="F8" s="96"/>
      <c r="G8" s="96"/>
      <c r="H8" s="96"/>
      <c r="I8" s="96"/>
      <c r="J8" s="97"/>
    </row>
    <row r="9" spans="1:10" x14ac:dyDescent="0.25">
      <c r="E9" s="95"/>
      <c r="F9" s="96" t="s">
        <v>947</v>
      </c>
      <c r="G9" s="96"/>
      <c r="H9" s="96"/>
      <c r="I9" s="96"/>
      <c r="J9" s="97"/>
    </row>
    <row r="10" spans="1:10" x14ac:dyDescent="0.25">
      <c r="E10" s="95"/>
      <c r="F10" s="96" t="s">
        <v>948</v>
      </c>
      <c r="G10" s="96"/>
      <c r="H10" s="96"/>
      <c r="I10" s="96"/>
      <c r="J10" s="97"/>
    </row>
    <row r="11" spans="1:10" x14ac:dyDescent="0.25">
      <c r="E11" s="95"/>
      <c r="F11" s="96"/>
      <c r="G11" s="96" t="s">
        <v>949</v>
      </c>
      <c r="H11" s="96"/>
      <c r="I11" s="96"/>
      <c r="J11" s="97"/>
    </row>
    <row r="12" spans="1:10" x14ac:dyDescent="0.25">
      <c r="E12" s="95"/>
      <c r="F12" s="96" t="s">
        <v>950</v>
      </c>
      <c r="G12" s="96"/>
      <c r="H12" s="96"/>
      <c r="I12" s="96"/>
      <c r="J12" s="97"/>
    </row>
    <row r="13" spans="1:10" x14ac:dyDescent="0.25">
      <c r="E13" s="95"/>
      <c r="F13" s="96" t="s">
        <v>951</v>
      </c>
      <c r="G13" s="96"/>
      <c r="H13" s="96"/>
      <c r="I13" s="96"/>
      <c r="J13" s="97"/>
    </row>
    <row r="14" spans="1:10" x14ac:dyDescent="0.25">
      <c r="E14" s="95" t="s">
        <v>952</v>
      </c>
      <c r="F14" s="96"/>
      <c r="G14" s="96"/>
      <c r="H14" s="96"/>
      <c r="I14" s="96"/>
      <c r="J14" s="97"/>
    </row>
    <row r="15" spans="1:10" x14ac:dyDescent="0.25">
      <c r="E15" s="95" t="s">
        <v>953</v>
      </c>
      <c r="F15" s="96"/>
      <c r="G15" s="96"/>
      <c r="H15" s="96"/>
      <c r="I15" s="96"/>
      <c r="J15" s="97"/>
    </row>
    <row r="16" spans="1:10" x14ac:dyDescent="0.25">
      <c r="E16" s="95" t="s">
        <v>912</v>
      </c>
      <c r="F16" s="96"/>
      <c r="G16" s="96"/>
      <c r="H16" s="96"/>
      <c r="I16" s="96"/>
      <c r="J16" s="97"/>
    </row>
    <row r="17" spans="5:10" x14ac:dyDescent="0.25">
      <c r="E17" s="95" t="s">
        <v>946</v>
      </c>
      <c r="F17" s="96"/>
      <c r="G17" s="96"/>
      <c r="H17" s="96"/>
      <c r="I17" s="96"/>
      <c r="J17" s="97"/>
    </row>
    <row r="18" spans="5:10" x14ac:dyDescent="0.25">
      <c r="E18" s="95"/>
      <c r="F18" s="96" t="s">
        <v>954</v>
      </c>
      <c r="G18" s="96"/>
      <c r="H18" s="96"/>
      <c r="I18" s="96"/>
      <c r="J18" s="97"/>
    </row>
    <row r="19" spans="5:10" x14ac:dyDescent="0.25">
      <c r="E19" s="95"/>
      <c r="F19" s="96"/>
      <c r="G19" s="96" t="s">
        <v>903</v>
      </c>
      <c r="H19" s="96"/>
      <c r="I19" s="96"/>
      <c r="J19" s="97"/>
    </row>
    <row r="20" spans="5:10" x14ac:dyDescent="0.25">
      <c r="E20" s="95"/>
      <c r="F20" s="96" t="s">
        <v>955</v>
      </c>
      <c r="G20" s="96"/>
      <c r="H20" s="96"/>
      <c r="I20" s="96"/>
      <c r="J20" s="97"/>
    </row>
    <row r="21" spans="5:10" x14ac:dyDescent="0.25">
      <c r="E21" s="95" t="s">
        <v>916</v>
      </c>
      <c r="F21" s="96"/>
      <c r="G21" s="96"/>
      <c r="H21" s="96"/>
      <c r="I21" s="96"/>
      <c r="J21" s="97"/>
    </row>
    <row r="22" spans="5:10" x14ac:dyDescent="0.25">
      <c r="E22" s="95" t="s">
        <v>917</v>
      </c>
      <c r="F22" s="96"/>
      <c r="G22" s="96"/>
      <c r="H22" s="96"/>
      <c r="I22" s="96"/>
      <c r="J22" s="97"/>
    </row>
    <row r="23" spans="5:10" x14ac:dyDescent="0.25">
      <c r="E23" s="95" t="s">
        <v>899</v>
      </c>
      <c r="F23" s="96"/>
      <c r="G23" s="96"/>
      <c r="H23" s="96"/>
      <c r="I23" s="96"/>
      <c r="J23" s="97"/>
    </row>
    <row r="24" spans="5:10" x14ac:dyDescent="0.25">
      <c r="E24" s="95" t="s">
        <v>946</v>
      </c>
      <c r="F24" s="96"/>
      <c r="G24" s="96"/>
      <c r="H24" s="96"/>
      <c r="I24" s="96"/>
      <c r="J24" s="97"/>
    </row>
    <row r="25" spans="5:10" x14ac:dyDescent="0.25">
      <c r="E25" s="95"/>
      <c r="F25" s="96" t="s">
        <v>947</v>
      </c>
      <c r="G25" s="96"/>
      <c r="H25" s="96"/>
      <c r="I25" s="96"/>
      <c r="J25" s="97"/>
    </row>
    <row r="26" spans="5:10" x14ac:dyDescent="0.25">
      <c r="E26" s="95"/>
      <c r="F26" s="96" t="s">
        <v>948</v>
      </c>
      <c r="G26" s="96"/>
      <c r="H26" s="96"/>
      <c r="I26" s="96"/>
      <c r="J26" s="97"/>
    </row>
    <row r="27" spans="5:10" x14ac:dyDescent="0.25">
      <c r="E27" s="95"/>
      <c r="F27" s="96"/>
      <c r="G27" s="96" t="s">
        <v>949</v>
      </c>
      <c r="H27" s="96"/>
      <c r="I27" s="96"/>
      <c r="J27" s="97"/>
    </row>
    <row r="28" spans="5:10" x14ac:dyDescent="0.25">
      <c r="E28" s="95"/>
      <c r="F28" s="96" t="s">
        <v>956</v>
      </c>
      <c r="G28" s="96"/>
      <c r="H28" s="96"/>
      <c r="I28" s="96"/>
      <c r="J28" s="97"/>
    </row>
    <row r="29" spans="5:10" x14ac:dyDescent="0.25">
      <c r="E29" s="95"/>
      <c r="F29" s="96" t="s">
        <v>957</v>
      </c>
      <c r="G29" s="96"/>
      <c r="H29" s="96"/>
      <c r="I29" s="96"/>
      <c r="J29" s="97"/>
    </row>
    <row r="30" spans="5:10" x14ac:dyDescent="0.25">
      <c r="E30" s="95" t="s">
        <v>952</v>
      </c>
      <c r="F30" s="96"/>
      <c r="G30" s="96"/>
      <c r="H30" s="96"/>
      <c r="I30" s="96"/>
      <c r="J30" s="97"/>
    </row>
    <row r="31" spans="5:10" x14ac:dyDescent="0.25">
      <c r="E31" s="95" t="s">
        <v>953</v>
      </c>
      <c r="F31" s="96"/>
      <c r="G31" s="96"/>
      <c r="H31" s="96"/>
      <c r="I31" s="96"/>
      <c r="J31" s="97"/>
    </row>
    <row r="32" spans="5:10" x14ac:dyDescent="0.25">
      <c r="E32" s="95" t="s">
        <v>912</v>
      </c>
      <c r="F32" s="96"/>
      <c r="G32" s="96"/>
      <c r="H32" s="96"/>
      <c r="I32" s="96"/>
      <c r="J32" s="97"/>
    </row>
    <row r="33" spans="5:10" x14ac:dyDescent="0.25">
      <c r="E33" s="95" t="s">
        <v>946</v>
      </c>
      <c r="F33" s="96"/>
      <c r="G33" s="96"/>
      <c r="H33" s="96"/>
      <c r="I33" s="96"/>
      <c r="J33" s="97"/>
    </row>
    <row r="34" spans="5:10" x14ac:dyDescent="0.25">
      <c r="E34" s="95"/>
      <c r="F34" s="96" t="s">
        <v>954</v>
      </c>
      <c r="G34" s="96"/>
      <c r="H34" s="96"/>
      <c r="I34" s="96"/>
      <c r="J34" s="97"/>
    </row>
    <row r="35" spans="5:10" x14ac:dyDescent="0.25">
      <c r="E35" s="95"/>
      <c r="F35" s="96"/>
      <c r="G35" s="96" t="s">
        <v>903</v>
      </c>
      <c r="H35" s="96"/>
      <c r="I35" s="96"/>
      <c r="J35" s="97"/>
    </row>
    <row r="36" spans="5:10" x14ac:dyDescent="0.25">
      <c r="E36" s="95"/>
      <c r="F36" s="96" t="s">
        <v>955</v>
      </c>
      <c r="G36" s="96"/>
      <c r="H36" s="96"/>
      <c r="I36" s="96"/>
      <c r="J36" s="97"/>
    </row>
    <row r="37" spans="5:10" x14ac:dyDescent="0.25">
      <c r="E37" s="95" t="s">
        <v>916</v>
      </c>
      <c r="F37" s="96"/>
      <c r="G37" s="96"/>
      <c r="H37" s="96"/>
      <c r="I37" s="96"/>
      <c r="J37" s="97"/>
    </row>
    <row r="38" spans="5:10" x14ac:dyDescent="0.25">
      <c r="E38" s="95" t="s">
        <v>917</v>
      </c>
      <c r="F38" s="96"/>
      <c r="G38" s="96"/>
      <c r="H38" s="96"/>
      <c r="I38" s="96"/>
      <c r="J38" s="97"/>
    </row>
    <row r="39" spans="5:10" x14ac:dyDescent="0.25">
      <c r="E39" s="95" t="s">
        <v>899</v>
      </c>
      <c r="F39" s="96"/>
      <c r="G39" s="96"/>
      <c r="H39" s="96"/>
      <c r="I39" s="96"/>
      <c r="J39" s="97"/>
    </row>
    <row r="40" spans="5:10" x14ac:dyDescent="0.25">
      <c r="E40" s="95" t="s">
        <v>946</v>
      </c>
      <c r="F40" s="96"/>
      <c r="G40" s="96"/>
      <c r="H40" s="96"/>
      <c r="I40" s="96"/>
      <c r="J40" s="97"/>
    </row>
    <row r="41" spans="5:10" x14ac:dyDescent="0.25">
      <c r="E41" s="95"/>
      <c r="F41" s="96" t="s">
        <v>947</v>
      </c>
      <c r="G41" s="96"/>
      <c r="H41" s="96"/>
      <c r="I41" s="96"/>
      <c r="J41" s="97"/>
    </row>
    <row r="42" spans="5:10" x14ac:dyDescent="0.25">
      <c r="E42" s="95"/>
      <c r="F42" s="96" t="s">
        <v>948</v>
      </c>
      <c r="G42" s="96"/>
      <c r="H42" s="96"/>
      <c r="I42" s="96"/>
      <c r="J42" s="97"/>
    </row>
    <row r="43" spans="5:10" x14ac:dyDescent="0.25">
      <c r="E43" s="95"/>
      <c r="F43" s="96"/>
      <c r="G43" s="96" t="s">
        <v>949</v>
      </c>
      <c r="H43" s="96"/>
      <c r="I43" s="96"/>
      <c r="J43" s="97"/>
    </row>
    <row r="44" spans="5:10" x14ac:dyDescent="0.25">
      <c r="E44" s="95"/>
      <c r="F44" s="96" t="s">
        <v>958</v>
      </c>
      <c r="G44" s="96"/>
      <c r="H44" s="96"/>
      <c r="I44" s="96"/>
      <c r="J44" s="97"/>
    </row>
    <row r="45" spans="5:10" x14ac:dyDescent="0.25">
      <c r="E45" s="95"/>
      <c r="F45" s="96" t="s">
        <v>959</v>
      </c>
      <c r="G45" s="96"/>
      <c r="H45" s="96"/>
      <c r="I45" s="96"/>
      <c r="J45" s="97"/>
    </row>
    <row r="46" spans="5:10" x14ac:dyDescent="0.25">
      <c r="E46" s="95" t="s">
        <v>952</v>
      </c>
      <c r="F46" s="96"/>
      <c r="G46" s="96"/>
      <c r="H46" s="96"/>
      <c r="I46" s="96"/>
      <c r="J46" s="97"/>
    </row>
    <row r="47" spans="5:10" x14ac:dyDescent="0.25">
      <c r="E47" s="95" t="s">
        <v>953</v>
      </c>
      <c r="F47" s="96"/>
      <c r="G47" s="96"/>
      <c r="H47" s="96"/>
      <c r="I47" s="96"/>
      <c r="J47" s="97"/>
    </row>
    <row r="48" spans="5:10" x14ac:dyDescent="0.25">
      <c r="E48" s="95" t="s">
        <v>912</v>
      </c>
      <c r="F48" s="96"/>
      <c r="G48" s="96"/>
      <c r="H48" s="96"/>
      <c r="I48" s="96"/>
      <c r="J48" s="97"/>
    </row>
    <row r="49" spans="3:11" x14ac:dyDescent="0.25">
      <c r="E49" s="95" t="s">
        <v>946</v>
      </c>
      <c r="F49" s="96"/>
      <c r="G49" s="96"/>
      <c r="H49" s="96"/>
      <c r="I49" s="96"/>
      <c r="J49" s="97"/>
    </row>
    <row r="50" spans="3:11" x14ac:dyDescent="0.25">
      <c r="E50" s="95"/>
      <c r="F50" s="96" t="s">
        <v>954</v>
      </c>
      <c r="G50" s="96"/>
      <c r="H50" s="96"/>
      <c r="I50" s="96"/>
      <c r="J50" s="97"/>
    </row>
    <row r="51" spans="3:11" x14ac:dyDescent="0.25">
      <c r="E51" s="95"/>
      <c r="F51" s="96"/>
      <c r="G51" s="96" t="s">
        <v>903</v>
      </c>
      <c r="H51" s="96"/>
      <c r="I51" s="96"/>
      <c r="J51" s="97"/>
    </row>
    <row r="52" spans="3:11" x14ac:dyDescent="0.25">
      <c r="E52" s="95"/>
      <c r="F52" s="96" t="s">
        <v>955</v>
      </c>
      <c r="G52" s="96"/>
      <c r="H52" s="96"/>
      <c r="I52" s="96"/>
      <c r="J52" s="97"/>
    </row>
    <row r="53" spans="3:11" x14ac:dyDescent="0.25">
      <c r="E53" s="98" t="s">
        <v>916</v>
      </c>
      <c r="F53" s="99"/>
      <c r="G53" s="99"/>
      <c r="H53" s="99"/>
      <c r="I53" s="99"/>
      <c r="J53" s="100"/>
    </row>
    <row r="54" spans="3:11" s="101" customFormat="1" x14ac:dyDescent="0.25">
      <c r="C54" s="102"/>
      <c r="D54" s="103"/>
    </row>
    <row r="55" spans="3:11" s="11" customFormat="1" x14ac:dyDescent="0.25">
      <c r="C55" s="12"/>
      <c r="D55" s="13"/>
    </row>
    <row r="56" spans="3:11" s="11" customFormat="1" x14ac:dyDescent="0.25">
      <c r="C56" s="12" t="s">
        <v>550</v>
      </c>
      <c r="D56" s="13"/>
    </row>
    <row r="57" spans="3:11" s="11" customFormat="1" ht="13.8" thickBot="1" x14ac:dyDescent="0.3">
      <c r="C57" s="12"/>
      <c r="D57" s="13"/>
    </row>
    <row r="58" spans="3:11" ht="13.8" thickBot="1" x14ac:dyDescent="0.3">
      <c r="E58" s="104" t="s">
        <v>919</v>
      </c>
      <c r="F58" s="104" t="s">
        <v>960</v>
      </c>
      <c r="G58" s="104" t="s">
        <v>961</v>
      </c>
      <c r="H58" s="104" t="s">
        <v>962</v>
      </c>
      <c r="I58" s="104" t="s">
        <v>923</v>
      </c>
      <c r="J58" s="104" t="s">
        <v>0</v>
      </c>
      <c r="K58" s="104" t="s">
        <v>924</v>
      </c>
    </row>
    <row r="59" spans="3:11" x14ac:dyDescent="0.25">
      <c r="E59" s="105">
        <v>2000</v>
      </c>
      <c r="F59" s="105" t="s">
        <v>476</v>
      </c>
      <c r="G59" s="105" t="s">
        <v>477</v>
      </c>
      <c r="H59" s="105" t="s">
        <v>540</v>
      </c>
      <c r="I59" s="105" t="s">
        <v>33</v>
      </c>
      <c r="J59" s="105" t="s">
        <v>1</v>
      </c>
      <c r="K59" s="106">
        <v>301.85899999999998</v>
      </c>
    </row>
    <row r="60" spans="3:11" x14ac:dyDescent="0.25">
      <c r="E60" s="107">
        <v>2000</v>
      </c>
      <c r="F60" s="107" t="s">
        <v>476</v>
      </c>
      <c r="G60" s="107" t="s">
        <v>477</v>
      </c>
      <c r="H60" s="107" t="s">
        <v>540</v>
      </c>
      <c r="I60" s="107" t="s">
        <v>33</v>
      </c>
      <c r="J60" s="107" t="s">
        <v>554</v>
      </c>
      <c r="K60" s="108">
        <v>301.85899999999998</v>
      </c>
    </row>
    <row r="61" spans="3:11" x14ac:dyDescent="0.25">
      <c r="E61" s="109">
        <v>2000</v>
      </c>
      <c r="F61" s="109" t="s">
        <v>476</v>
      </c>
      <c r="G61" s="109" t="s">
        <v>477</v>
      </c>
      <c r="H61" s="109" t="s">
        <v>540</v>
      </c>
      <c r="I61" s="109" t="s">
        <v>33</v>
      </c>
      <c r="J61" s="109" t="s">
        <v>725</v>
      </c>
      <c r="K61" s="110">
        <v>0</v>
      </c>
    </row>
    <row r="62" spans="3:11" x14ac:dyDescent="0.25">
      <c r="E62" s="107">
        <v>2000</v>
      </c>
      <c r="F62" s="107" t="s">
        <v>368</v>
      </c>
      <c r="G62" s="107" t="s">
        <v>93</v>
      </c>
      <c r="H62" s="107" t="s">
        <v>540</v>
      </c>
      <c r="I62" s="107" t="s">
        <v>33</v>
      </c>
      <c r="J62" s="107" t="s">
        <v>1</v>
      </c>
      <c r="K62" s="108">
        <v>11.529</v>
      </c>
    </row>
    <row r="63" spans="3:11" x14ac:dyDescent="0.25">
      <c r="E63" s="109">
        <v>2000</v>
      </c>
      <c r="F63" s="109" t="s">
        <v>368</v>
      </c>
      <c r="G63" s="109" t="s">
        <v>93</v>
      </c>
      <c r="H63" s="109" t="s">
        <v>540</v>
      </c>
      <c r="I63" s="109" t="s">
        <v>33</v>
      </c>
      <c r="J63" s="109" t="s">
        <v>554</v>
      </c>
      <c r="K63" s="110">
        <v>6.4779999999999998</v>
      </c>
    </row>
    <row r="64" spans="3:11" x14ac:dyDescent="0.25">
      <c r="E64" s="107">
        <v>2000</v>
      </c>
      <c r="F64" s="107" t="s">
        <v>368</v>
      </c>
      <c r="G64" s="107" t="s">
        <v>93</v>
      </c>
      <c r="H64" s="107" t="s">
        <v>540</v>
      </c>
      <c r="I64" s="107" t="s">
        <v>33</v>
      </c>
      <c r="J64" s="107" t="s">
        <v>725</v>
      </c>
      <c r="K64" s="108">
        <v>5.0510000000000002</v>
      </c>
    </row>
    <row r="65" spans="5:11" x14ac:dyDescent="0.25">
      <c r="E65" s="109">
        <v>2000</v>
      </c>
      <c r="F65" s="109" t="s">
        <v>310</v>
      </c>
      <c r="G65" s="109" t="s">
        <v>67</v>
      </c>
      <c r="H65" s="109" t="s">
        <v>540</v>
      </c>
      <c r="I65" s="109" t="s">
        <v>16</v>
      </c>
      <c r="J65" s="109" t="s">
        <v>1</v>
      </c>
      <c r="K65" s="110">
        <v>91.549000000000007</v>
      </c>
    </row>
    <row r="66" spans="5:11" x14ac:dyDescent="0.25">
      <c r="E66" s="107">
        <v>2000</v>
      </c>
      <c r="F66" s="107" t="s">
        <v>310</v>
      </c>
      <c r="G66" s="107" t="s">
        <v>67</v>
      </c>
      <c r="H66" s="107" t="s">
        <v>540</v>
      </c>
      <c r="I66" s="107" t="s">
        <v>16</v>
      </c>
      <c r="J66" s="107" t="s">
        <v>554</v>
      </c>
      <c r="K66" s="108">
        <v>91.549000000000007</v>
      </c>
    </row>
    <row r="67" spans="5:11" x14ac:dyDescent="0.25">
      <c r="E67" s="109">
        <v>2000</v>
      </c>
      <c r="F67" s="109" t="s">
        <v>310</v>
      </c>
      <c r="G67" s="109" t="s">
        <v>67</v>
      </c>
      <c r="H67" s="109" t="s">
        <v>540</v>
      </c>
      <c r="I67" s="109" t="s">
        <v>16</v>
      </c>
      <c r="J67" s="109" t="s">
        <v>725</v>
      </c>
      <c r="K67" s="110">
        <v>0</v>
      </c>
    </row>
    <row r="68" spans="5:11" x14ac:dyDescent="0.25">
      <c r="E68" s="107">
        <v>2000</v>
      </c>
      <c r="F68" s="107" t="s">
        <v>312</v>
      </c>
      <c r="G68" s="107" t="s">
        <v>68</v>
      </c>
      <c r="H68" s="107" t="s">
        <v>544</v>
      </c>
      <c r="I68" s="107" t="s">
        <v>17</v>
      </c>
      <c r="J68" s="107" t="s">
        <v>1</v>
      </c>
      <c r="K68" s="108">
        <v>47.247</v>
      </c>
    </row>
    <row r="69" spans="5:11" x14ac:dyDescent="0.25">
      <c r="E69" s="109">
        <v>2000</v>
      </c>
      <c r="F69" s="109" t="s">
        <v>312</v>
      </c>
      <c r="G69" s="109" t="s">
        <v>68</v>
      </c>
      <c r="H69" s="109" t="s">
        <v>544</v>
      </c>
      <c r="I69" s="109" t="s">
        <v>17</v>
      </c>
      <c r="J69" s="109" t="s">
        <v>554</v>
      </c>
      <c r="K69" s="110">
        <v>47.247</v>
      </c>
    </row>
    <row r="70" spans="5:11" x14ac:dyDescent="0.25">
      <c r="E70" s="107">
        <v>2000</v>
      </c>
      <c r="F70" s="107" t="s">
        <v>312</v>
      </c>
      <c r="G70" s="107" t="s">
        <v>68</v>
      </c>
      <c r="H70" s="107" t="s">
        <v>544</v>
      </c>
      <c r="I70" s="107" t="s">
        <v>17</v>
      </c>
      <c r="J70" s="107" t="s">
        <v>725</v>
      </c>
      <c r="K70" s="108">
        <v>0</v>
      </c>
    </row>
    <row r="71" spans="5:11" x14ac:dyDescent="0.25">
      <c r="E71" s="109">
        <v>2000</v>
      </c>
      <c r="F71" s="109" t="s">
        <v>314</v>
      </c>
      <c r="G71" s="109" t="s">
        <v>69</v>
      </c>
      <c r="H71" s="109" t="s">
        <v>544</v>
      </c>
      <c r="I71" s="109" t="s">
        <v>17</v>
      </c>
      <c r="J71" s="109" t="s">
        <v>1</v>
      </c>
      <c r="K71" s="110">
        <v>283.17099999999999</v>
      </c>
    </row>
    <row r="72" spans="5:11" x14ac:dyDescent="0.25">
      <c r="E72" s="107">
        <v>2000</v>
      </c>
      <c r="F72" s="107" t="s">
        <v>314</v>
      </c>
      <c r="G72" s="107" t="s">
        <v>69</v>
      </c>
      <c r="H72" s="107" t="s">
        <v>544</v>
      </c>
      <c r="I72" s="107" t="s">
        <v>17</v>
      </c>
      <c r="J72" s="107" t="s">
        <v>554</v>
      </c>
      <c r="K72" s="108">
        <v>154.27000000000001</v>
      </c>
    </row>
    <row r="73" spans="5:11" x14ac:dyDescent="0.25">
      <c r="E73" s="109">
        <v>2000</v>
      </c>
      <c r="F73" s="109" t="s">
        <v>314</v>
      </c>
      <c r="G73" s="109" t="s">
        <v>69</v>
      </c>
      <c r="H73" s="109" t="s">
        <v>544</v>
      </c>
      <c r="I73" s="109" t="s">
        <v>17</v>
      </c>
      <c r="J73" s="109" t="s">
        <v>725</v>
      </c>
      <c r="K73" s="110">
        <v>128.90100000000001</v>
      </c>
    </row>
    <row r="74" spans="5:11" x14ac:dyDescent="0.25">
      <c r="E74" s="107">
        <v>2000</v>
      </c>
      <c r="F74" s="107" t="s">
        <v>325</v>
      </c>
      <c r="G74" s="107" t="s">
        <v>73</v>
      </c>
      <c r="H74" s="107" t="s">
        <v>542</v>
      </c>
      <c r="I74" s="107" t="s">
        <v>16</v>
      </c>
      <c r="J74" s="107" t="s">
        <v>1</v>
      </c>
      <c r="K74" s="108">
        <v>596.5</v>
      </c>
    </row>
    <row r="75" spans="5:11" x14ac:dyDescent="0.25">
      <c r="E75" s="109">
        <v>2000</v>
      </c>
      <c r="F75" s="109" t="s">
        <v>325</v>
      </c>
      <c r="G75" s="109" t="s">
        <v>73</v>
      </c>
      <c r="H75" s="109" t="s">
        <v>542</v>
      </c>
      <c r="I75" s="109" t="s">
        <v>16</v>
      </c>
      <c r="J75" s="109" t="s">
        <v>554</v>
      </c>
      <c r="K75" s="110">
        <v>531.1</v>
      </c>
    </row>
    <row r="76" spans="5:11" x14ac:dyDescent="0.25">
      <c r="E76" s="107">
        <v>2000</v>
      </c>
      <c r="F76" s="107" t="s">
        <v>325</v>
      </c>
      <c r="G76" s="107" t="s">
        <v>73</v>
      </c>
      <c r="H76" s="107" t="s">
        <v>542</v>
      </c>
      <c r="I76" s="107" t="s">
        <v>16</v>
      </c>
      <c r="J76" s="107" t="s">
        <v>725</v>
      </c>
      <c r="K76" s="108">
        <v>65.400000000000006</v>
      </c>
    </row>
    <row r="77" spans="5:11" x14ac:dyDescent="0.25">
      <c r="E77" s="109">
        <v>2000</v>
      </c>
      <c r="F77" s="109" t="s">
        <v>329</v>
      </c>
      <c r="G77" s="109" t="s">
        <v>75</v>
      </c>
      <c r="H77" s="109" t="s">
        <v>540</v>
      </c>
      <c r="I77" s="109" t="s">
        <v>16</v>
      </c>
      <c r="J77" s="109" t="s">
        <v>1</v>
      </c>
      <c r="K77" s="110">
        <v>80.814999999999998</v>
      </c>
    </row>
    <row r="78" spans="5:11" x14ac:dyDescent="0.25">
      <c r="E78" s="107">
        <v>2000</v>
      </c>
      <c r="F78" s="107" t="s">
        <v>329</v>
      </c>
      <c r="G78" s="107" t="s">
        <v>75</v>
      </c>
      <c r="H78" s="107" t="s">
        <v>540</v>
      </c>
      <c r="I78" s="107" t="s">
        <v>16</v>
      </c>
      <c r="J78" s="107" t="s">
        <v>554</v>
      </c>
      <c r="K78" s="108">
        <v>10.484999999999999</v>
      </c>
    </row>
    <row r="79" spans="5:11" x14ac:dyDescent="0.25">
      <c r="E79" s="109">
        <v>2000</v>
      </c>
      <c r="F79" s="109" t="s">
        <v>329</v>
      </c>
      <c r="G79" s="109" t="s">
        <v>75</v>
      </c>
      <c r="H79" s="109" t="s">
        <v>540</v>
      </c>
      <c r="I79" s="109" t="s">
        <v>16</v>
      </c>
      <c r="J79" s="109" t="s">
        <v>725</v>
      </c>
      <c r="K79" s="110">
        <v>70.33</v>
      </c>
    </row>
    <row r="80" spans="5:11" x14ac:dyDescent="0.25">
      <c r="E80" s="107">
        <v>2000</v>
      </c>
      <c r="F80" s="107" t="s">
        <v>323</v>
      </c>
      <c r="G80" s="107" t="s">
        <v>944</v>
      </c>
      <c r="H80" s="107" t="s">
        <v>540</v>
      </c>
      <c r="I80" s="107" t="s">
        <v>27</v>
      </c>
      <c r="J80" s="107" t="s">
        <v>1</v>
      </c>
      <c r="K80" s="108">
        <v>231.107</v>
      </c>
    </row>
    <row r="81" spans="5:11" x14ac:dyDescent="0.25">
      <c r="E81" s="109">
        <v>2000</v>
      </c>
      <c r="F81" s="109" t="s">
        <v>323</v>
      </c>
      <c r="G81" s="109" t="s">
        <v>944</v>
      </c>
      <c r="H81" s="109" t="s">
        <v>540</v>
      </c>
      <c r="I81" s="109" t="s">
        <v>27</v>
      </c>
      <c r="J81" s="109" t="s">
        <v>554</v>
      </c>
      <c r="K81" s="110">
        <v>13.472</v>
      </c>
    </row>
    <row r="82" spans="5:11" x14ac:dyDescent="0.25">
      <c r="E82" s="107">
        <v>2000</v>
      </c>
      <c r="F82" s="107" t="s">
        <v>323</v>
      </c>
      <c r="G82" s="107" t="s">
        <v>944</v>
      </c>
      <c r="H82" s="107" t="s">
        <v>540</v>
      </c>
      <c r="I82" s="107" t="s">
        <v>27</v>
      </c>
      <c r="J82" s="107" t="s">
        <v>725</v>
      </c>
      <c r="K82" s="108">
        <v>217.63499999999999</v>
      </c>
    </row>
    <row r="83" spans="5:11" x14ac:dyDescent="0.25">
      <c r="E83" s="109">
        <v>2000</v>
      </c>
      <c r="F83" s="109" t="s">
        <v>337</v>
      </c>
      <c r="G83" s="109" t="s">
        <v>338</v>
      </c>
      <c r="H83" s="109" t="s">
        <v>540</v>
      </c>
      <c r="I83" s="109" t="s">
        <v>21</v>
      </c>
      <c r="J83" s="109" t="s">
        <v>1</v>
      </c>
      <c r="K83" s="110">
        <v>65.119</v>
      </c>
    </row>
    <row r="84" spans="5:11" x14ac:dyDescent="0.25">
      <c r="E84" s="107">
        <v>2000</v>
      </c>
      <c r="F84" s="107" t="s">
        <v>337</v>
      </c>
      <c r="G84" s="107" t="s">
        <v>338</v>
      </c>
      <c r="H84" s="107" t="s">
        <v>540</v>
      </c>
      <c r="I84" s="107" t="s">
        <v>21</v>
      </c>
      <c r="J84" s="107" t="s">
        <v>554</v>
      </c>
      <c r="K84" s="108">
        <v>61.936</v>
      </c>
    </row>
    <row r="85" spans="5:11" x14ac:dyDescent="0.25">
      <c r="E85" s="109">
        <v>2000</v>
      </c>
      <c r="F85" s="109" t="s">
        <v>337</v>
      </c>
      <c r="G85" s="109" t="s">
        <v>338</v>
      </c>
      <c r="H85" s="109" t="s">
        <v>540</v>
      </c>
      <c r="I85" s="109" t="s">
        <v>21</v>
      </c>
      <c r="J85" s="109" t="s">
        <v>725</v>
      </c>
      <c r="K85" s="110">
        <v>3.1829999999999998</v>
      </c>
    </row>
    <row r="86" spans="5:11" x14ac:dyDescent="0.25">
      <c r="E86" s="107">
        <v>2000</v>
      </c>
      <c r="F86" s="107" t="s">
        <v>331</v>
      </c>
      <c r="G86" s="107" t="s">
        <v>76</v>
      </c>
      <c r="H86" s="107" t="s">
        <v>540</v>
      </c>
      <c r="I86" s="107" t="s">
        <v>60</v>
      </c>
      <c r="J86" s="107" t="s">
        <v>1</v>
      </c>
      <c r="K86" s="108">
        <v>933.255</v>
      </c>
    </row>
    <row r="87" spans="5:11" x14ac:dyDescent="0.25">
      <c r="E87" s="109">
        <v>2000</v>
      </c>
      <c r="F87" s="109" t="s">
        <v>331</v>
      </c>
      <c r="G87" s="109" t="s">
        <v>76</v>
      </c>
      <c r="H87" s="109" t="s">
        <v>540</v>
      </c>
      <c r="I87" s="109" t="s">
        <v>60</v>
      </c>
      <c r="J87" s="109" t="s">
        <v>554</v>
      </c>
      <c r="K87" s="110">
        <v>493.10500000000002</v>
      </c>
    </row>
    <row r="88" spans="5:11" x14ac:dyDescent="0.25">
      <c r="E88" s="107">
        <v>2000</v>
      </c>
      <c r="F88" s="107" t="s">
        <v>331</v>
      </c>
      <c r="G88" s="107" t="s">
        <v>76</v>
      </c>
      <c r="H88" s="107" t="s">
        <v>540</v>
      </c>
      <c r="I88" s="107" t="s">
        <v>60</v>
      </c>
      <c r="J88" s="107" t="s">
        <v>725</v>
      </c>
      <c r="K88" s="108">
        <v>440.15</v>
      </c>
    </row>
    <row r="89" spans="5:11" x14ac:dyDescent="0.25">
      <c r="E89" s="109">
        <v>2000</v>
      </c>
      <c r="F89" s="109" t="s">
        <v>318</v>
      </c>
      <c r="G89" s="109" t="s">
        <v>319</v>
      </c>
      <c r="H89" s="109" t="s">
        <v>540</v>
      </c>
      <c r="I89" s="109" t="s">
        <v>16</v>
      </c>
      <c r="J89" s="109" t="s">
        <v>1</v>
      </c>
      <c r="K89" s="110">
        <v>23.864999999999998</v>
      </c>
    </row>
    <row r="90" spans="5:11" x14ac:dyDescent="0.25">
      <c r="E90" s="107">
        <v>2000</v>
      </c>
      <c r="F90" s="107" t="s">
        <v>318</v>
      </c>
      <c r="G90" s="107" t="s">
        <v>319</v>
      </c>
      <c r="H90" s="107" t="s">
        <v>540</v>
      </c>
      <c r="I90" s="107" t="s">
        <v>16</v>
      </c>
      <c r="J90" s="107" t="s">
        <v>554</v>
      </c>
      <c r="K90" s="108">
        <v>23.864999999999998</v>
      </c>
    </row>
    <row r="91" spans="5:11" x14ac:dyDescent="0.25">
      <c r="E91" s="109">
        <v>2000</v>
      </c>
      <c r="F91" s="109" t="s">
        <v>318</v>
      </c>
      <c r="G91" s="109" t="s">
        <v>319</v>
      </c>
      <c r="H91" s="109" t="s">
        <v>540</v>
      </c>
      <c r="I91" s="109" t="s">
        <v>16</v>
      </c>
      <c r="J91" s="109" t="s">
        <v>725</v>
      </c>
      <c r="K91" s="110">
        <v>0</v>
      </c>
    </row>
    <row r="92" spans="5:11" x14ac:dyDescent="0.25">
      <c r="E92" s="107">
        <v>2000</v>
      </c>
      <c r="F92" s="107" t="s">
        <v>333</v>
      </c>
      <c r="G92" s="107" t="s">
        <v>77</v>
      </c>
      <c r="H92" s="107" t="s">
        <v>540</v>
      </c>
      <c r="I92" s="107" t="s">
        <v>16</v>
      </c>
      <c r="J92" s="107" t="s">
        <v>1</v>
      </c>
      <c r="K92" s="108">
        <v>84.468999999999994</v>
      </c>
    </row>
    <row r="93" spans="5:11" x14ac:dyDescent="0.25">
      <c r="E93" s="109">
        <v>2000</v>
      </c>
      <c r="F93" s="109" t="s">
        <v>333</v>
      </c>
      <c r="G93" s="109" t="s">
        <v>77</v>
      </c>
      <c r="H93" s="109" t="s">
        <v>540</v>
      </c>
      <c r="I93" s="109" t="s">
        <v>16</v>
      </c>
      <c r="J93" s="109" t="s">
        <v>554</v>
      </c>
      <c r="K93" s="110">
        <v>84.468999999999994</v>
      </c>
    </row>
    <row r="94" spans="5:11" x14ac:dyDescent="0.25">
      <c r="E94" s="107">
        <v>2000</v>
      </c>
      <c r="F94" s="107" t="s">
        <v>333</v>
      </c>
      <c r="G94" s="107" t="s">
        <v>77</v>
      </c>
      <c r="H94" s="107" t="s">
        <v>540</v>
      </c>
      <c r="I94" s="107" t="s">
        <v>16</v>
      </c>
      <c r="J94" s="107" t="s">
        <v>725</v>
      </c>
      <c r="K94" s="108">
        <v>0</v>
      </c>
    </row>
    <row r="95" spans="5:11" x14ac:dyDescent="0.25">
      <c r="E95" s="109">
        <v>2000</v>
      </c>
      <c r="F95" s="109" t="s">
        <v>340</v>
      </c>
      <c r="G95" s="109" t="s">
        <v>79</v>
      </c>
      <c r="H95" s="109" t="s">
        <v>544</v>
      </c>
      <c r="I95" s="109" t="s">
        <v>9</v>
      </c>
      <c r="J95" s="109" t="s">
        <v>1</v>
      </c>
      <c r="K95" s="110">
        <v>119.05800000000001</v>
      </c>
    </row>
    <row r="96" spans="5:11" x14ac:dyDescent="0.25">
      <c r="E96" s="107">
        <v>2000</v>
      </c>
      <c r="F96" s="107" t="s">
        <v>340</v>
      </c>
      <c r="G96" s="107" t="s">
        <v>79</v>
      </c>
      <c r="H96" s="107" t="s">
        <v>544</v>
      </c>
      <c r="I96" s="107" t="s">
        <v>9</v>
      </c>
      <c r="J96" s="107" t="s">
        <v>554</v>
      </c>
      <c r="K96" s="108">
        <v>87.281999999999996</v>
      </c>
    </row>
    <row r="97" spans="5:11" x14ac:dyDescent="0.25">
      <c r="E97" s="109">
        <v>2000</v>
      </c>
      <c r="F97" s="109" t="s">
        <v>340</v>
      </c>
      <c r="G97" s="109" t="s">
        <v>79</v>
      </c>
      <c r="H97" s="109" t="s">
        <v>544</v>
      </c>
      <c r="I97" s="109" t="s">
        <v>9</v>
      </c>
      <c r="J97" s="109" t="s">
        <v>725</v>
      </c>
      <c r="K97" s="110">
        <v>31.776</v>
      </c>
    </row>
    <row r="98" spans="5:11" x14ac:dyDescent="0.25">
      <c r="E98" s="107">
        <v>2000</v>
      </c>
      <c r="F98" s="107" t="s">
        <v>342</v>
      </c>
      <c r="G98" s="107" t="s">
        <v>80</v>
      </c>
      <c r="H98" s="107" t="s">
        <v>544</v>
      </c>
      <c r="I98" s="107" t="s">
        <v>9</v>
      </c>
      <c r="J98" s="107" t="s">
        <v>1</v>
      </c>
      <c r="K98" s="108">
        <v>0</v>
      </c>
    </row>
    <row r="99" spans="5:11" x14ac:dyDescent="0.25">
      <c r="E99" s="109">
        <v>2000</v>
      </c>
      <c r="F99" s="109" t="s">
        <v>342</v>
      </c>
      <c r="G99" s="109" t="s">
        <v>80</v>
      </c>
      <c r="H99" s="109" t="s">
        <v>544</v>
      </c>
      <c r="I99" s="109" t="s">
        <v>9</v>
      </c>
      <c r="J99" s="109" t="s">
        <v>554</v>
      </c>
      <c r="K99" s="110">
        <v>0</v>
      </c>
    </row>
    <row r="100" spans="5:11" x14ac:dyDescent="0.25">
      <c r="E100" s="107">
        <v>2000</v>
      </c>
      <c r="F100" s="107" t="s">
        <v>342</v>
      </c>
      <c r="G100" s="107" t="s">
        <v>80</v>
      </c>
      <c r="H100" s="107" t="s">
        <v>544</v>
      </c>
      <c r="I100" s="107" t="s">
        <v>9</v>
      </c>
      <c r="J100" s="107" t="s">
        <v>725</v>
      </c>
      <c r="K100" s="108">
        <v>0</v>
      </c>
    </row>
    <row r="101" spans="5:11" x14ac:dyDescent="0.25">
      <c r="E101" s="109">
        <v>2000</v>
      </c>
      <c r="F101" s="109" t="s">
        <v>327</v>
      </c>
      <c r="G101" s="109" t="s">
        <v>74</v>
      </c>
      <c r="H101" s="109" t="s">
        <v>540</v>
      </c>
      <c r="I101" s="109" t="s">
        <v>60</v>
      </c>
      <c r="J101" s="109" t="s">
        <v>1</v>
      </c>
      <c r="K101" s="110">
        <v>145.60300000000001</v>
      </c>
    </row>
    <row r="102" spans="5:11" x14ac:dyDescent="0.25">
      <c r="E102" s="107">
        <v>2000</v>
      </c>
      <c r="F102" s="107" t="s">
        <v>327</v>
      </c>
      <c r="G102" s="107" t="s">
        <v>74</v>
      </c>
      <c r="H102" s="107" t="s">
        <v>540</v>
      </c>
      <c r="I102" s="107" t="s">
        <v>60</v>
      </c>
      <c r="J102" s="107" t="s">
        <v>554</v>
      </c>
      <c r="K102" s="108">
        <v>74.417000000000002</v>
      </c>
    </row>
    <row r="103" spans="5:11" x14ac:dyDescent="0.25">
      <c r="E103" s="109">
        <v>2000</v>
      </c>
      <c r="F103" s="109" t="s">
        <v>327</v>
      </c>
      <c r="G103" s="109" t="s">
        <v>74</v>
      </c>
      <c r="H103" s="109" t="s">
        <v>540</v>
      </c>
      <c r="I103" s="109" t="s">
        <v>60</v>
      </c>
      <c r="J103" s="109" t="s">
        <v>725</v>
      </c>
      <c r="K103" s="110">
        <v>71.186000000000007</v>
      </c>
    </row>
    <row r="104" spans="5:11" x14ac:dyDescent="0.25">
      <c r="E104" s="107">
        <v>2000</v>
      </c>
      <c r="F104" s="107" t="s">
        <v>348</v>
      </c>
      <c r="G104" s="107" t="s">
        <v>83</v>
      </c>
      <c r="H104" s="107" t="s">
        <v>12</v>
      </c>
      <c r="I104" s="107" t="s">
        <v>12</v>
      </c>
      <c r="J104" s="107" t="s">
        <v>1</v>
      </c>
      <c r="K104" s="108">
        <v>0</v>
      </c>
    </row>
    <row r="105" spans="5:11" x14ac:dyDescent="0.25">
      <c r="E105" s="109">
        <v>2000</v>
      </c>
      <c r="F105" s="109" t="s">
        <v>348</v>
      </c>
      <c r="G105" s="109" t="s">
        <v>83</v>
      </c>
      <c r="H105" s="109" t="s">
        <v>12</v>
      </c>
      <c r="I105" s="109" t="s">
        <v>12</v>
      </c>
      <c r="J105" s="109" t="s">
        <v>554</v>
      </c>
      <c r="K105" s="110">
        <v>0</v>
      </c>
    </row>
    <row r="106" spans="5:11" x14ac:dyDescent="0.25">
      <c r="E106" s="107">
        <v>2000</v>
      </c>
      <c r="F106" s="107" t="s">
        <v>348</v>
      </c>
      <c r="G106" s="107" t="s">
        <v>83</v>
      </c>
      <c r="H106" s="107" t="s">
        <v>12</v>
      </c>
      <c r="I106" s="107" t="s">
        <v>12</v>
      </c>
      <c r="J106" s="107" t="s">
        <v>725</v>
      </c>
      <c r="K106" s="108">
        <v>0</v>
      </c>
    </row>
    <row r="107" spans="5:11" x14ac:dyDescent="0.25">
      <c r="E107" s="109">
        <v>2000</v>
      </c>
      <c r="F107" s="109" t="s">
        <v>444</v>
      </c>
      <c r="G107" s="109" t="s">
        <v>125</v>
      </c>
      <c r="H107" s="109" t="s">
        <v>542</v>
      </c>
      <c r="I107" s="109" t="s">
        <v>26</v>
      </c>
      <c r="J107" s="109" t="s">
        <v>1</v>
      </c>
      <c r="K107" s="110">
        <v>309.72000000000003</v>
      </c>
    </row>
    <row r="108" spans="5:11" x14ac:dyDescent="0.25">
      <c r="E108" s="107">
        <v>2000</v>
      </c>
      <c r="F108" s="107" t="s">
        <v>444</v>
      </c>
      <c r="G108" s="107" t="s">
        <v>125</v>
      </c>
      <c r="H108" s="107" t="s">
        <v>542</v>
      </c>
      <c r="I108" s="107" t="s">
        <v>26</v>
      </c>
      <c r="J108" s="107" t="s">
        <v>554</v>
      </c>
      <c r="K108" s="108">
        <v>81.93</v>
      </c>
    </row>
    <row r="109" spans="5:11" x14ac:dyDescent="0.25">
      <c r="E109" s="109">
        <v>2000</v>
      </c>
      <c r="F109" s="109" t="s">
        <v>444</v>
      </c>
      <c r="G109" s="109" t="s">
        <v>125</v>
      </c>
      <c r="H109" s="109" t="s">
        <v>542</v>
      </c>
      <c r="I109" s="109" t="s">
        <v>26</v>
      </c>
      <c r="J109" s="109" t="s">
        <v>725</v>
      </c>
      <c r="K109" s="110">
        <v>227.79</v>
      </c>
    </row>
    <row r="110" spans="5:11" x14ac:dyDescent="0.25">
      <c r="E110" s="107">
        <v>2000</v>
      </c>
      <c r="F110" s="107" t="s">
        <v>350</v>
      </c>
      <c r="G110" s="107" t="s">
        <v>84</v>
      </c>
      <c r="H110" s="107" t="s">
        <v>540</v>
      </c>
      <c r="I110" s="107" t="s">
        <v>30</v>
      </c>
      <c r="J110" s="107" t="s">
        <v>1</v>
      </c>
      <c r="K110" s="108">
        <v>0</v>
      </c>
    </row>
    <row r="111" spans="5:11" x14ac:dyDescent="0.25">
      <c r="E111" s="109">
        <v>2000</v>
      </c>
      <c r="F111" s="109" t="s">
        <v>350</v>
      </c>
      <c r="G111" s="109" t="s">
        <v>84</v>
      </c>
      <c r="H111" s="109" t="s">
        <v>540</v>
      </c>
      <c r="I111" s="109" t="s">
        <v>30</v>
      </c>
      <c r="J111" s="109" t="s">
        <v>554</v>
      </c>
      <c r="K111" s="110">
        <v>0</v>
      </c>
    </row>
    <row r="112" spans="5:11" x14ac:dyDescent="0.25">
      <c r="E112" s="107">
        <v>2000</v>
      </c>
      <c r="F112" s="107" t="s">
        <v>350</v>
      </c>
      <c r="G112" s="107" t="s">
        <v>84</v>
      </c>
      <c r="H112" s="107" t="s">
        <v>540</v>
      </c>
      <c r="I112" s="107" t="s">
        <v>30</v>
      </c>
      <c r="J112" s="107" t="s">
        <v>725</v>
      </c>
      <c r="K112" s="108">
        <v>0</v>
      </c>
    </row>
    <row r="113" spans="5:11" x14ac:dyDescent="0.25">
      <c r="E113" s="109">
        <v>2000</v>
      </c>
      <c r="F113" s="109" t="s">
        <v>356</v>
      </c>
      <c r="G113" s="109" t="s">
        <v>87</v>
      </c>
      <c r="H113" s="109" t="s">
        <v>12</v>
      </c>
      <c r="I113" s="109" t="s">
        <v>12</v>
      </c>
      <c r="J113" s="109" t="s">
        <v>1</v>
      </c>
      <c r="K113" s="110">
        <v>21.445</v>
      </c>
    </row>
    <row r="114" spans="5:11" x14ac:dyDescent="0.25">
      <c r="E114" s="107">
        <v>2000</v>
      </c>
      <c r="F114" s="107" t="s">
        <v>356</v>
      </c>
      <c r="G114" s="107" t="s">
        <v>87</v>
      </c>
      <c r="H114" s="107" t="s">
        <v>12</v>
      </c>
      <c r="I114" s="107" t="s">
        <v>12</v>
      </c>
      <c r="J114" s="107" t="s">
        <v>554</v>
      </c>
      <c r="K114" s="108">
        <v>3.2509999999999999</v>
      </c>
    </row>
    <row r="115" spans="5:11" x14ac:dyDescent="0.25">
      <c r="E115" s="109">
        <v>2000</v>
      </c>
      <c r="F115" s="109" t="s">
        <v>356</v>
      </c>
      <c r="G115" s="109" t="s">
        <v>87</v>
      </c>
      <c r="H115" s="109" t="s">
        <v>12</v>
      </c>
      <c r="I115" s="109" t="s">
        <v>12</v>
      </c>
      <c r="J115" s="109" t="s">
        <v>725</v>
      </c>
      <c r="K115" s="110">
        <v>18.193999999999999</v>
      </c>
    </row>
    <row r="116" spans="5:11" x14ac:dyDescent="0.25">
      <c r="E116" s="107">
        <v>2000</v>
      </c>
      <c r="F116" s="107" t="s">
        <v>354</v>
      </c>
      <c r="G116" s="107" t="s">
        <v>86</v>
      </c>
      <c r="H116" s="107" t="s">
        <v>540</v>
      </c>
      <c r="I116" s="107" t="s">
        <v>21</v>
      </c>
      <c r="J116" s="107" t="s">
        <v>1</v>
      </c>
      <c r="K116" s="108">
        <v>163.012</v>
      </c>
    </row>
    <row r="117" spans="5:11" x14ac:dyDescent="0.25">
      <c r="E117" s="109">
        <v>2000</v>
      </c>
      <c r="F117" s="109" t="s">
        <v>354</v>
      </c>
      <c r="G117" s="109" t="s">
        <v>86</v>
      </c>
      <c r="H117" s="109" t="s">
        <v>540</v>
      </c>
      <c r="I117" s="109" t="s">
        <v>21</v>
      </c>
      <c r="J117" s="109" t="s">
        <v>554</v>
      </c>
      <c r="K117" s="110">
        <v>0</v>
      </c>
    </row>
    <row r="118" spans="5:11" x14ac:dyDescent="0.25">
      <c r="E118" s="107">
        <v>2000</v>
      </c>
      <c r="F118" s="107" t="s">
        <v>354</v>
      </c>
      <c r="G118" s="107" t="s">
        <v>86</v>
      </c>
      <c r="H118" s="107" t="s">
        <v>540</v>
      </c>
      <c r="I118" s="107" t="s">
        <v>21</v>
      </c>
      <c r="J118" s="107" t="s">
        <v>725</v>
      </c>
      <c r="K118" s="108">
        <v>163.012</v>
      </c>
    </row>
    <row r="119" spans="5:11" x14ac:dyDescent="0.25">
      <c r="E119" s="109">
        <v>2000</v>
      </c>
      <c r="F119" s="109" t="s">
        <v>358</v>
      </c>
      <c r="G119" s="109" t="s">
        <v>88</v>
      </c>
      <c r="H119" s="109" t="s">
        <v>544</v>
      </c>
      <c r="I119" s="109" t="s">
        <v>17</v>
      </c>
      <c r="J119" s="109" t="s">
        <v>1</v>
      </c>
      <c r="K119" s="110">
        <v>0</v>
      </c>
    </row>
    <row r="120" spans="5:11" x14ac:dyDescent="0.25">
      <c r="E120" s="107">
        <v>2000</v>
      </c>
      <c r="F120" s="107" t="s">
        <v>358</v>
      </c>
      <c r="G120" s="107" t="s">
        <v>88</v>
      </c>
      <c r="H120" s="107" t="s">
        <v>544</v>
      </c>
      <c r="I120" s="107" t="s">
        <v>17</v>
      </c>
      <c r="J120" s="107" t="s">
        <v>554</v>
      </c>
      <c r="K120" s="108">
        <v>0</v>
      </c>
    </row>
    <row r="121" spans="5:11" x14ac:dyDescent="0.25">
      <c r="E121" s="109">
        <v>2000</v>
      </c>
      <c r="F121" s="109" t="s">
        <v>358</v>
      </c>
      <c r="G121" s="109" t="s">
        <v>88</v>
      </c>
      <c r="H121" s="109" t="s">
        <v>544</v>
      </c>
      <c r="I121" s="109" t="s">
        <v>17</v>
      </c>
      <c r="J121" s="109" t="s">
        <v>725</v>
      </c>
      <c r="K121" s="110">
        <v>0</v>
      </c>
    </row>
    <row r="122" spans="5:11" x14ac:dyDescent="0.25">
      <c r="E122" s="107">
        <v>2000</v>
      </c>
      <c r="F122" s="107" t="s">
        <v>360</v>
      </c>
      <c r="G122" s="107" t="s">
        <v>89</v>
      </c>
      <c r="H122" s="107" t="s">
        <v>540</v>
      </c>
      <c r="I122" s="107" t="s">
        <v>47</v>
      </c>
      <c r="J122" s="107" t="s">
        <v>1</v>
      </c>
      <c r="K122" s="108">
        <v>434.22199999999998</v>
      </c>
    </row>
    <row r="123" spans="5:11" x14ac:dyDescent="0.25">
      <c r="E123" s="109">
        <v>2000</v>
      </c>
      <c r="F123" s="109" t="s">
        <v>360</v>
      </c>
      <c r="G123" s="109" t="s">
        <v>89</v>
      </c>
      <c r="H123" s="109" t="s">
        <v>540</v>
      </c>
      <c r="I123" s="109" t="s">
        <v>47</v>
      </c>
      <c r="J123" s="109" t="s">
        <v>554</v>
      </c>
      <c r="K123" s="110">
        <v>399.18400000000003</v>
      </c>
    </row>
    <row r="124" spans="5:11" x14ac:dyDescent="0.25">
      <c r="E124" s="107">
        <v>2000</v>
      </c>
      <c r="F124" s="107" t="s">
        <v>360</v>
      </c>
      <c r="G124" s="107" t="s">
        <v>89</v>
      </c>
      <c r="H124" s="107" t="s">
        <v>540</v>
      </c>
      <c r="I124" s="107" t="s">
        <v>47</v>
      </c>
      <c r="J124" s="107" t="s">
        <v>725</v>
      </c>
      <c r="K124" s="108">
        <v>35.037999999999997</v>
      </c>
    </row>
    <row r="125" spans="5:11" x14ac:dyDescent="0.25">
      <c r="E125" s="109">
        <v>2000</v>
      </c>
      <c r="F125" s="109" t="s">
        <v>352</v>
      </c>
      <c r="G125" s="109" t="s">
        <v>85</v>
      </c>
      <c r="H125" s="109" t="s">
        <v>540</v>
      </c>
      <c r="I125" s="109" t="s">
        <v>47</v>
      </c>
      <c r="J125" s="109" t="s">
        <v>1</v>
      </c>
      <c r="K125" s="110">
        <v>311.41399999999999</v>
      </c>
    </row>
    <row r="126" spans="5:11" x14ac:dyDescent="0.25">
      <c r="E126" s="107">
        <v>2000</v>
      </c>
      <c r="F126" s="107" t="s">
        <v>352</v>
      </c>
      <c r="G126" s="107" t="s">
        <v>85</v>
      </c>
      <c r="H126" s="107" t="s">
        <v>540</v>
      </c>
      <c r="I126" s="107" t="s">
        <v>47</v>
      </c>
      <c r="J126" s="107" t="s">
        <v>554</v>
      </c>
      <c r="K126" s="108">
        <v>311.41399999999999</v>
      </c>
    </row>
    <row r="127" spans="5:11" x14ac:dyDescent="0.25">
      <c r="E127" s="109">
        <v>2000</v>
      </c>
      <c r="F127" s="109" t="s">
        <v>352</v>
      </c>
      <c r="G127" s="109" t="s">
        <v>85</v>
      </c>
      <c r="H127" s="109" t="s">
        <v>540</v>
      </c>
      <c r="I127" s="109" t="s">
        <v>47</v>
      </c>
      <c r="J127" s="109" t="s">
        <v>725</v>
      </c>
      <c r="K127" s="110">
        <v>0</v>
      </c>
    </row>
    <row r="128" spans="5:11" x14ac:dyDescent="0.25">
      <c r="E128" s="107">
        <v>2000</v>
      </c>
      <c r="F128" s="107" t="s">
        <v>366</v>
      </c>
      <c r="G128" s="107" t="s">
        <v>92</v>
      </c>
      <c r="H128" s="107" t="s">
        <v>540</v>
      </c>
      <c r="I128" s="107" t="s">
        <v>30</v>
      </c>
      <c r="J128" s="107" t="s">
        <v>1</v>
      </c>
      <c r="K128" s="108">
        <v>108.75</v>
      </c>
    </row>
    <row r="129" spans="5:11" x14ac:dyDescent="0.25">
      <c r="E129" s="109">
        <v>2000</v>
      </c>
      <c r="F129" s="109" t="s">
        <v>366</v>
      </c>
      <c r="G129" s="109" t="s">
        <v>92</v>
      </c>
      <c r="H129" s="109" t="s">
        <v>540</v>
      </c>
      <c r="I129" s="109" t="s">
        <v>30</v>
      </c>
      <c r="J129" s="109" t="s">
        <v>554</v>
      </c>
      <c r="K129" s="110">
        <v>0</v>
      </c>
    </row>
    <row r="130" spans="5:11" x14ac:dyDescent="0.25">
      <c r="E130" s="107">
        <v>2000</v>
      </c>
      <c r="F130" s="107" t="s">
        <v>366</v>
      </c>
      <c r="G130" s="107" t="s">
        <v>92</v>
      </c>
      <c r="H130" s="107" t="s">
        <v>540</v>
      </c>
      <c r="I130" s="107" t="s">
        <v>30</v>
      </c>
      <c r="J130" s="107" t="s">
        <v>725</v>
      </c>
      <c r="K130" s="108">
        <v>108.75</v>
      </c>
    </row>
    <row r="131" spans="5:11" x14ac:dyDescent="0.25">
      <c r="E131" s="109">
        <v>2000</v>
      </c>
      <c r="F131" s="109" t="s">
        <v>364</v>
      </c>
      <c r="G131" s="109" t="s">
        <v>91</v>
      </c>
      <c r="H131" s="109" t="s">
        <v>540</v>
      </c>
      <c r="I131" s="109" t="s">
        <v>30</v>
      </c>
      <c r="J131" s="109" t="s">
        <v>1</v>
      </c>
      <c r="K131" s="110">
        <v>0</v>
      </c>
    </row>
    <row r="132" spans="5:11" x14ac:dyDescent="0.25">
      <c r="E132" s="107">
        <v>2000</v>
      </c>
      <c r="F132" s="107" t="s">
        <v>364</v>
      </c>
      <c r="G132" s="107" t="s">
        <v>91</v>
      </c>
      <c r="H132" s="107" t="s">
        <v>540</v>
      </c>
      <c r="I132" s="107" t="s">
        <v>30</v>
      </c>
      <c r="J132" s="107" t="s">
        <v>554</v>
      </c>
      <c r="K132" s="108">
        <v>0</v>
      </c>
    </row>
    <row r="133" spans="5:11" x14ac:dyDescent="0.25">
      <c r="E133" s="109">
        <v>2000</v>
      </c>
      <c r="F133" s="109" t="s">
        <v>364</v>
      </c>
      <c r="G133" s="109" t="s">
        <v>91</v>
      </c>
      <c r="H133" s="109" t="s">
        <v>540</v>
      </c>
      <c r="I133" s="109" t="s">
        <v>30</v>
      </c>
      <c r="J133" s="109" t="s">
        <v>725</v>
      </c>
      <c r="K133" s="110">
        <v>0</v>
      </c>
    </row>
    <row r="134" spans="5:11" x14ac:dyDescent="0.25">
      <c r="E134" s="107">
        <v>2000</v>
      </c>
      <c r="F134" s="107" t="s">
        <v>963</v>
      </c>
      <c r="G134" s="107" t="s">
        <v>964</v>
      </c>
      <c r="H134" s="107" t="s">
        <v>540</v>
      </c>
      <c r="I134" s="107" t="s">
        <v>30</v>
      </c>
      <c r="J134" s="107" t="s">
        <v>1</v>
      </c>
      <c r="K134" s="108">
        <v>0</v>
      </c>
    </row>
    <row r="135" spans="5:11" x14ac:dyDescent="0.25">
      <c r="E135" s="109">
        <v>2000</v>
      </c>
      <c r="F135" s="109" t="s">
        <v>963</v>
      </c>
      <c r="G135" s="109" t="s">
        <v>964</v>
      </c>
      <c r="H135" s="109" t="s">
        <v>540</v>
      </c>
      <c r="I135" s="109" t="s">
        <v>30</v>
      </c>
      <c r="J135" s="109" t="s">
        <v>554</v>
      </c>
      <c r="K135" s="110">
        <v>0</v>
      </c>
    </row>
    <row r="136" spans="5:11" x14ac:dyDescent="0.25">
      <c r="E136" s="107">
        <v>2000</v>
      </c>
      <c r="F136" s="107" t="s">
        <v>963</v>
      </c>
      <c r="G136" s="107" t="s">
        <v>964</v>
      </c>
      <c r="H136" s="107" t="s">
        <v>540</v>
      </c>
      <c r="I136" s="107" t="s">
        <v>30</v>
      </c>
      <c r="J136" s="107" t="s">
        <v>725</v>
      </c>
      <c r="K136" s="108">
        <v>0</v>
      </c>
    </row>
    <row r="137" spans="5:11" x14ac:dyDescent="0.25">
      <c r="E137" s="109">
        <v>2000</v>
      </c>
      <c r="F137" s="109" t="s">
        <v>372</v>
      </c>
      <c r="G137" s="109" t="s">
        <v>95</v>
      </c>
      <c r="H137" s="109" t="s">
        <v>540</v>
      </c>
      <c r="I137" s="109" t="s">
        <v>30</v>
      </c>
      <c r="J137" s="109" t="s">
        <v>1</v>
      </c>
      <c r="K137" s="110">
        <v>597.73500000000001</v>
      </c>
    </row>
    <row r="138" spans="5:11" x14ac:dyDescent="0.25">
      <c r="E138" s="107">
        <v>2000</v>
      </c>
      <c r="F138" s="107" t="s">
        <v>372</v>
      </c>
      <c r="G138" s="107" t="s">
        <v>95</v>
      </c>
      <c r="H138" s="107" t="s">
        <v>540</v>
      </c>
      <c r="I138" s="107" t="s">
        <v>30</v>
      </c>
      <c r="J138" s="107" t="s">
        <v>554</v>
      </c>
      <c r="K138" s="108">
        <v>348.5</v>
      </c>
    </row>
    <row r="139" spans="5:11" x14ac:dyDescent="0.25">
      <c r="E139" s="109">
        <v>2000</v>
      </c>
      <c r="F139" s="109" t="s">
        <v>372</v>
      </c>
      <c r="G139" s="109" t="s">
        <v>95</v>
      </c>
      <c r="H139" s="109" t="s">
        <v>540</v>
      </c>
      <c r="I139" s="109" t="s">
        <v>30</v>
      </c>
      <c r="J139" s="109" t="s">
        <v>725</v>
      </c>
      <c r="K139" s="110">
        <v>249.23500000000001</v>
      </c>
    </row>
    <row r="140" spans="5:11" x14ac:dyDescent="0.25">
      <c r="E140" s="107">
        <v>2000</v>
      </c>
      <c r="F140" s="107" t="s">
        <v>378</v>
      </c>
      <c r="G140" s="107" t="s">
        <v>98</v>
      </c>
      <c r="H140" s="107" t="s">
        <v>540</v>
      </c>
      <c r="I140" s="107" t="s">
        <v>925</v>
      </c>
      <c r="J140" s="107" t="s">
        <v>1</v>
      </c>
      <c r="K140" s="108">
        <v>56.031999999999996</v>
      </c>
    </row>
    <row r="141" spans="5:11" x14ac:dyDescent="0.25">
      <c r="E141" s="109">
        <v>2000</v>
      </c>
      <c r="F141" s="109" t="s">
        <v>378</v>
      </c>
      <c r="G141" s="109" t="s">
        <v>98</v>
      </c>
      <c r="H141" s="109" t="s">
        <v>540</v>
      </c>
      <c r="I141" s="109" t="s">
        <v>925</v>
      </c>
      <c r="J141" s="109" t="s">
        <v>554</v>
      </c>
      <c r="K141" s="110">
        <v>56.031999999999996</v>
      </c>
    </row>
    <row r="142" spans="5:11" x14ac:dyDescent="0.25">
      <c r="E142" s="107">
        <v>2000</v>
      </c>
      <c r="F142" s="107" t="s">
        <v>378</v>
      </c>
      <c r="G142" s="107" t="s">
        <v>98</v>
      </c>
      <c r="H142" s="107" t="s">
        <v>540</v>
      </c>
      <c r="I142" s="107" t="s">
        <v>925</v>
      </c>
      <c r="J142" s="107" t="s">
        <v>725</v>
      </c>
      <c r="K142" s="108">
        <v>0</v>
      </c>
    </row>
    <row r="143" spans="5:11" x14ac:dyDescent="0.25">
      <c r="E143" s="109">
        <v>2000</v>
      </c>
      <c r="F143" s="109" t="s">
        <v>374</v>
      </c>
      <c r="G143" s="109" t="s">
        <v>96</v>
      </c>
      <c r="H143" s="109" t="s">
        <v>540</v>
      </c>
      <c r="I143" s="109" t="s">
        <v>47</v>
      </c>
      <c r="J143" s="109" t="s">
        <v>1</v>
      </c>
      <c r="K143" s="110">
        <v>47.691000000000003</v>
      </c>
    </row>
    <row r="144" spans="5:11" x14ac:dyDescent="0.25">
      <c r="E144" s="107">
        <v>2000</v>
      </c>
      <c r="F144" s="107" t="s">
        <v>374</v>
      </c>
      <c r="G144" s="107" t="s">
        <v>96</v>
      </c>
      <c r="H144" s="107" t="s">
        <v>540</v>
      </c>
      <c r="I144" s="107" t="s">
        <v>47</v>
      </c>
      <c r="J144" s="107" t="s">
        <v>554</v>
      </c>
      <c r="K144" s="108">
        <v>47.691000000000003</v>
      </c>
    </row>
    <row r="145" spans="5:11" x14ac:dyDescent="0.25">
      <c r="E145" s="109">
        <v>2000</v>
      </c>
      <c r="F145" s="109" t="s">
        <v>374</v>
      </c>
      <c r="G145" s="109" t="s">
        <v>96</v>
      </c>
      <c r="H145" s="109" t="s">
        <v>540</v>
      </c>
      <c r="I145" s="109" t="s">
        <v>47</v>
      </c>
      <c r="J145" s="109" t="s">
        <v>725</v>
      </c>
      <c r="K145" s="110">
        <v>0</v>
      </c>
    </row>
    <row r="146" spans="5:11" x14ac:dyDescent="0.25">
      <c r="E146" s="107">
        <v>2000</v>
      </c>
      <c r="F146" s="107" t="s">
        <v>376</v>
      </c>
      <c r="G146" s="107" t="s">
        <v>97</v>
      </c>
      <c r="H146" s="107" t="s">
        <v>540</v>
      </c>
      <c r="I146" s="107" t="s">
        <v>21</v>
      </c>
      <c r="J146" s="107" t="s">
        <v>1</v>
      </c>
      <c r="K146" s="108">
        <v>559.75599999999997</v>
      </c>
    </row>
    <row r="147" spans="5:11" x14ac:dyDescent="0.25">
      <c r="E147" s="109">
        <v>2000</v>
      </c>
      <c r="F147" s="109" t="s">
        <v>376</v>
      </c>
      <c r="G147" s="109" t="s">
        <v>97</v>
      </c>
      <c r="H147" s="109" t="s">
        <v>540</v>
      </c>
      <c r="I147" s="109" t="s">
        <v>21</v>
      </c>
      <c r="J147" s="109" t="s">
        <v>554</v>
      </c>
      <c r="K147" s="110">
        <v>345.08</v>
      </c>
    </row>
    <row r="148" spans="5:11" x14ac:dyDescent="0.25">
      <c r="E148" s="107">
        <v>2000</v>
      </c>
      <c r="F148" s="107" t="s">
        <v>376</v>
      </c>
      <c r="G148" s="107" t="s">
        <v>97</v>
      </c>
      <c r="H148" s="107" t="s">
        <v>540</v>
      </c>
      <c r="I148" s="107" t="s">
        <v>21</v>
      </c>
      <c r="J148" s="107" t="s">
        <v>725</v>
      </c>
      <c r="K148" s="108">
        <v>214.67599999999999</v>
      </c>
    </row>
    <row r="149" spans="5:11" x14ac:dyDescent="0.25">
      <c r="E149" s="109">
        <v>2000</v>
      </c>
      <c r="F149" s="109" t="s">
        <v>380</v>
      </c>
      <c r="G149" s="109" t="s">
        <v>99</v>
      </c>
      <c r="H149" s="109" t="s">
        <v>544</v>
      </c>
      <c r="I149" s="109" t="s">
        <v>9</v>
      </c>
      <c r="J149" s="109" t="s">
        <v>1</v>
      </c>
      <c r="K149" s="110">
        <v>88.635999999999996</v>
      </c>
    </row>
    <row r="150" spans="5:11" x14ac:dyDescent="0.25">
      <c r="E150" s="107">
        <v>2000</v>
      </c>
      <c r="F150" s="107" t="s">
        <v>380</v>
      </c>
      <c r="G150" s="107" t="s">
        <v>99</v>
      </c>
      <c r="H150" s="107" t="s">
        <v>544</v>
      </c>
      <c r="I150" s="107" t="s">
        <v>9</v>
      </c>
      <c r="J150" s="107" t="s">
        <v>554</v>
      </c>
      <c r="K150" s="108">
        <v>51.899000000000001</v>
      </c>
    </row>
    <row r="151" spans="5:11" x14ac:dyDescent="0.25">
      <c r="E151" s="109">
        <v>2000</v>
      </c>
      <c r="F151" s="109" t="s">
        <v>380</v>
      </c>
      <c r="G151" s="109" t="s">
        <v>99</v>
      </c>
      <c r="H151" s="109" t="s">
        <v>544</v>
      </c>
      <c r="I151" s="109" t="s">
        <v>9</v>
      </c>
      <c r="J151" s="109" t="s">
        <v>725</v>
      </c>
      <c r="K151" s="110">
        <v>36.737000000000002</v>
      </c>
    </row>
    <row r="152" spans="5:11" x14ac:dyDescent="0.25">
      <c r="E152" s="107">
        <v>2000</v>
      </c>
      <c r="F152" s="107" t="s">
        <v>390</v>
      </c>
      <c r="G152" s="107" t="s">
        <v>101</v>
      </c>
      <c r="H152" s="107" t="s">
        <v>544</v>
      </c>
      <c r="I152" s="107" t="s">
        <v>17</v>
      </c>
      <c r="J152" s="107" t="s">
        <v>1</v>
      </c>
      <c r="K152" s="108">
        <v>2.1</v>
      </c>
    </row>
    <row r="153" spans="5:11" x14ac:dyDescent="0.25">
      <c r="E153" s="109">
        <v>2000</v>
      </c>
      <c r="F153" s="109" t="s">
        <v>390</v>
      </c>
      <c r="G153" s="109" t="s">
        <v>101</v>
      </c>
      <c r="H153" s="109" t="s">
        <v>544</v>
      </c>
      <c r="I153" s="109" t="s">
        <v>17</v>
      </c>
      <c r="J153" s="109" t="s">
        <v>554</v>
      </c>
      <c r="K153" s="110">
        <v>2.1</v>
      </c>
    </row>
    <row r="154" spans="5:11" x14ac:dyDescent="0.25">
      <c r="E154" s="107">
        <v>2000</v>
      </c>
      <c r="F154" s="107" t="s">
        <v>390</v>
      </c>
      <c r="G154" s="107" t="s">
        <v>101</v>
      </c>
      <c r="H154" s="107" t="s">
        <v>544</v>
      </c>
      <c r="I154" s="107" t="s">
        <v>17</v>
      </c>
      <c r="J154" s="107" t="s">
        <v>725</v>
      </c>
      <c r="K154" s="108">
        <v>0</v>
      </c>
    </row>
    <row r="155" spans="5:11" x14ac:dyDescent="0.25">
      <c r="E155" s="109">
        <v>2000</v>
      </c>
      <c r="F155" s="109" t="s">
        <v>965</v>
      </c>
      <c r="G155" s="109" t="s">
        <v>966</v>
      </c>
      <c r="H155" s="109" t="s">
        <v>540</v>
      </c>
      <c r="I155" s="109" t="s">
        <v>27</v>
      </c>
      <c r="J155" s="109" t="s">
        <v>1</v>
      </c>
      <c r="K155" s="110">
        <v>0</v>
      </c>
    </row>
    <row r="156" spans="5:11" x14ac:dyDescent="0.25">
      <c r="E156" s="107">
        <v>2000</v>
      </c>
      <c r="F156" s="107" t="s">
        <v>965</v>
      </c>
      <c r="G156" s="107" t="s">
        <v>966</v>
      </c>
      <c r="H156" s="107" t="s">
        <v>540</v>
      </c>
      <c r="I156" s="107" t="s">
        <v>27</v>
      </c>
      <c r="J156" s="107" t="s">
        <v>554</v>
      </c>
      <c r="K156" s="108">
        <v>0</v>
      </c>
    </row>
    <row r="157" spans="5:11" x14ac:dyDescent="0.25">
      <c r="E157" s="109">
        <v>2000</v>
      </c>
      <c r="F157" s="109" t="s">
        <v>965</v>
      </c>
      <c r="G157" s="109" t="s">
        <v>966</v>
      </c>
      <c r="H157" s="109" t="s">
        <v>540</v>
      </c>
      <c r="I157" s="109" t="s">
        <v>27</v>
      </c>
      <c r="J157" s="109" t="s">
        <v>725</v>
      </c>
      <c r="K157" s="110">
        <v>0</v>
      </c>
    </row>
    <row r="158" spans="5:11" x14ac:dyDescent="0.25">
      <c r="E158" s="107">
        <v>2000</v>
      </c>
      <c r="F158" s="107" t="s">
        <v>384</v>
      </c>
      <c r="G158" s="107" t="s">
        <v>385</v>
      </c>
      <c r="H158" s="107" t="s">
        <v>540</v>
      </c>
      <c r="I158" s="107" t="s">
        <v>27</v>
      </c>
      <c r="J158" s="107" t="s">
        <v>1</v>
      </c>
      <c r="K158" s="108">
        <v>472</v>
      </c>
    </row>
    <row r="159" spans="5:11" x14ac:dyDescent="0.25">
      <c r="E159" s="109">
        <v>2000</v>
      </c>
      <c r="F159" s="109" t="s">
        <v>384</v>
      </c>
      <c r="G159" s="109" t="s">
        <v>385</v>
      </c>
      <c r="H159" s="109" t="s">
        <v>540</v>
      </c>
      <c r="I159" s="109" t="s">
        <v>27</v>
      </c>
      <c r="J159" s="109" t="s">
        <v>554</v>
      </c>
      <c r="K159" s="110">
        <v>363</v>
      </c>
    </row>
    <row r="160" spans="5:11" x14ac:dyDescent="0.25">
      <c r="E160" s="107">
        <v>2000</v>
      </c>
      <c r="F160" s="107" t="s">
        <v>384</v>
      </c>
      <c r="G160" s="107" t="s">
        <v>385</v>
      </c>
      <c r="H160" s="107" t="s">
        <v>540</v>
      </c>
      <c r="I160" s="107" t="s">
        <v>27</v>
      </c>
      <c r="J160" s="107" t="s">
        <v>725</v>
      </c>
      <c r="K160" s="108">
        <v>109</v>
      </c>
    </row>
    <row r="161" spans="5:11" x14ac:dyDescent="0.25">
      <c r="E161" s="109">
        <v>2000</v>
      </c>
      <c r="F161" s="109" t="s">
        <v>396</v>
      </c>
      <c r="G161" s="109" t="s">
        <v>397</v>
      </c>
      <c r="H161" s="109" t="s">
        <v>544</v>
      </c>
      <c r="I161" s="109" t="s">
        <v>9</v>
      </c>
      <c r="J161" s="109" t="s">
        <v>1</v>
      </c>
      <c r="K161" s="110">
        <v>225.14699999999999</v>
      </c>
    </row>
    <row r="162" spans="5:11" x14ac:dyDescent="0.25">
      <c r="E162" s="107">
        <v>2000</v>
      </c>
      <c r="F162" s="107" t="s">
        <v>396</v>
      </c>
      <c r="G162" s="107" t="s">
        <v>397</v>
      </c>
      <c r="H162" s="107" t="s">
        <v>544</v>
      </c>
      <c r="I162" s="107" t="s">
        <v>9</v>
      </c>
      <c r="J162" s="107" t="s">
        <v>554</v>
      </c>
      <c r="K162" s="108">
        <v>30.077000000000002</v>
      </c>
    </row>
    <row r="163" spans="5:11" x14ac:dyDescent="0.25">
      <c r="E163" s="109">
        <v>2000</v>
      </c>
      <c r="F163" s="109" t="s">
        <v>396</v>
      </c>
      <c r="G163" s="109" t="s">
        <v>397</v>
      </c>
      <c r="H163" s="109" t="s">
        <v>544</v>
      </c>
      <c r="I163" s="109" t="s">
        <v>9</v>
      </c>
      <c r="J163" s="109" t="s">
        <v>725</v>
      </c>
      <c r="K163" s="110">
        <v>195.07</v>
      </c>
    </row>
    <row r="164" spans="5:11" x14ac:dyDescent="0.25">
      <c r="E164" s="107">
        <v>2000</v>
      </c>
      <c r="F164" s="107" t="s">
        <v>399</v>
      </c>
      <c r="G164" s="107" t="s">
        <v>104</v>
      </c>
      <c r="H164" s="107" t="s">
        <v>544</v>
      </c>
      <c r="I164" s="107" t="s">
        <v>9</v>
      </c>
      <c r="J164" s="107" t="s">
        <v>1</v>
      </c>
      <c r="K164" s="108">
        <v>724.01099999999997</v>
      </c>
    </row>
    <row r="165" spans="5:11" x14ac:dyDescent="0.25">
      <c r="E165" s="109">
        <v>2000</v>
      </c>
      <c r="F165" s="109" t="s">
        <v>399</v>
      </c>
      <c r="G165" s="109" t="s">
        <v>104</v>
      </c>
      <c r="H165" s="109" t="s">
        <v>544</v>
      </c>
      <c r="I165" s="109" t="s">
        <v>9</v>
      </c>
      <c r="J165" s="109" t="s">
        <v>554</v>
      </c>
      <c r="K165" s="110">
        <v>621.524</v>
      </c>
    </row>
    <row r="166" spans="5:11" x14ac:dyDescent="0.25">
      <c r="E166" s="107">
        <v>2000</v>
      </c>
      <c r="F166" s="107" t="s">
        <v>399</v>
      </c>
      <c r="G166" s="107" t="s">
        <v>104</v>
      </c>
      <c r="H166" s="107" t="s">
        <v>544</v>
      </c>
      <c r="I166" s="107" t="s">
        <v>9</v>
      </c>
      <c r="J166" s="107" t="s">
        <v>725</v>
      </c>
      <c r="K166" s="108">
        <v>102.48699999999999</v>
      </c>
    </row>
    <row r="167" spans="5:11" x14ac:dyDescent="0.25">
      <c r="E167" s="109">
        <v>2000</v>
      </c>
      <c r="F167" s="109" t="s">
        <v>407</v>
      </c>
      <c r="G167" s="109" t="s">
        <v>408</v>
      </c>
      <c r="H167" s="109" t="s">
        <v>540</v>
      </c>
      <c r="I167" s="109" t="s">
        <v>925</v>
      </c>
      <c r="J167" s="109" t="s">
        <v>1</v>
      </c>
      <c r="K167" s="110">
        <v>1068.751</v>
      </c>
    </row>
    <row r="168" spans="5:11" x14ac:dyDescent="0.25">
      <c r="E168" s="107">
        <v>2000</v>
      </c>
      <c r="F168" s="107" t="s">
        <v>407</v>
      </c>
      <c r="G168" s="107" t="s">
        <v>408</v>
      </c>
      <c r="H168" s="107" t="s">
        <v>540</v>
      </c>
      <c r="I168" s="107" t="s">
        <v>925</v>
      </c>
      <c r="J168" s="107" t="s">
        <v>554</v>
      </c>
      <c r="K168" s="108">
        <v>539.76499999999999</v>
      </c>
    </row>
    <row r="169" spans="5:11" x14ac:dyDescent="0.25">
      <c r="E169" s="109">
        <v>2000</v>
      </c>
      <c r="F169" s="109" t="s">
        <v>407</v>
      </c>
      <c r="G169" s="109" t="s">
        <v>408</v>
      </c>
      <c r="H169" s="109" t="s">
        <v>540</v>
      </c>
      <c r="I169" s="109" t="s">
        <v>925</v>
      </c>
      <c r="J169" s="109" t="s">
        <v>725</v>
      </c>
      <c r="K169" s="110">
        <v>528.98599999999999</v>
      </c>
    </row>
    <row r="170" spans="5:11" x14ac:dyDescent="0.25">
      <c r="E170" s="107">
        <v>2000</v>
      </c>
      <c r="F170" s="107" t="s">
        <v>405</v>
      </c>
      <c r="G170" s="107" t="s">
        <v>107</v>
      </c>
      <c r="H170" s="107" t="s">
        <v>12</v>
      </c>
      <c r="I170" s="107" t="s">
        <v>12</v>
      </c>
      <c r="J170" s="107" t="s">
        <v>1</v>
      </c>
      <c r="K170" s="108">
        <v>333.51600000000002</v>
      </c>
    </row>
    <row r="171" spans="5:11" x14ac:dyDescent="0.25">
      <c r="E171" s="109">
        <v>2000</v>
      </c>
      <c r="F171" s="109" t="s">
        <v>405</v>
      </c>
      <c r="G171" s="109" t="s">
        <v>107</v>
      </c>
      <c r="H171" s="109" t="s">
        <v>12</v>
      </c>
      <c r="I171" s="109" t="s">
        <v>12</v>
      </c>
      <c r="J171" s="109" t="s">
        <v>554</v>
      </c>
      <c r="K171" s="110">
        <v>0.03</v>
      </c>
    </row>
    <row r="172" spans="5:11" x14ac:dyDescent="0.25">
      <c r="E172" s="107">
        <v>2000</v>
      </c>
      <c r="F172" s="107" t="s">
        <v>405</v>
      </c>
      <c r="G172" s="107" t="s">
        <v>107</v>
      </c>
      <c r="H172" s="107" t="s">
        <v>12</v>
      </c>
      <c r="I172" s="107" t="s">
        <v>12</v>
      </c>
      <c r="J172" s="107" t="s">
        <v>725</v>
      </c>
      <c r="K172" s="108">
        <v>333.48599999999999</v>
      </c>
    </row>
    <row r="173" spans="5:11" x14ac:dyDescent="0.25">
      <c r="E173" s="109">
        <v>2000</v>
      </c>
      <c r="F173" s="109" t="s">
        <v>414</v>
      </c>
      <c r="G173" s="109" t="s">
        <v>110</v>
      </c>
      <c r="H173" s="109" t="s">
        <v>540</v>
      </c>
      <c r="I173" s="109" t="s">
        <v>27</v>
      </c>
      <c r="J173" s="109" t="s">
        <v>1</v>
      </c>
      <c r="K173" s="110">
        <v>135.494</v>
      </c>
    </row>
    <row r="174" spans="5:11" x14ac:dyDescent="0.25">
      <c r="E174" s="107">
        <v>2000</v>
      </c>
      <c r="F174" s="107" t="s">
        <v>414</v>
      </c>
      <c r="G174" s="107" t="s">
        <v>110</v>
      </c>
      <c r="H174" s="107" t="s">
        <v>540</v>
      </c>
      <c r="I174" s="107" t="s">
        <v>27</v>
      </c>
      <c r="J174" s="107" t="s">
        <v>554</v>
      </c>
      <c r="K174" s="108">
        <v>81.411000000000001</v>
      </c>
    </row>
    <row r="175" spans="5:11" x14ac:dyDescent="0.25">
      <c r="E175" s="109">
        <v>2000</v>
      </c>
      <c r="F175" s="109" t="s">
        <v>414</v>
      </c>
      <c r="G175" s="109" t="s">
        <v>110</v>
      </c>
      <c r="H175" s="109" t="s">
        <v>540</v>
      </c>
      <c r="I175" s="109" t="s">
        <v>27</v>
      </c>
      <c r="J175" s="109" t="s">
        <v>725</v>
      </c>
      <c r="K175" s="110">
        <v>54.082999999999998</v>
      </c>
    </row>
    <row r="176" spans="5:11" x14ac:dyDescent="0.25">
      <c r="E176" s="107">
        <v>2000</v>
      </c>
      <c r="F176" s="107" t="s">
        <v>418</v>
      </c>
      <c r="G176" s="107" t="s">
        <v>112</v>
      </c>
      <c r="H176" s="107" t="s">
        <v>544</v>
      </c>
      <c r="I176" s="107" t="s">
        <v>9</v>
      </c>
      <c r="J176" s="107" t="s">
        <v>1</v>
      </c>
      <c r="K176" s="108">
        <v>520.64099999999996</v>
      </c>
    </row>
    <row r="177" spans="5:11" x14ac:dyDescent="0.25">
      <c r="E177" s="109">
        <v>2000</v>
      </c>
      <c r="F177" s="109" t="s">
        <v>418</v>
      </c>
      <c r="G177" s="109" t="s">
        <v>112</v>
      </c>
      <c r="H177" s="109" t="s">
        <v>544</v>
      </c>
      <c r="I177" s="109" t="s">
        <v>9</v>
      </c>
      <c r="J177" s="109" t="s">
        <v>554</v>
      </c>
      <c r="K177" s="110">
        <v>309.94</v>
      </c>
    </row>
    <row r="178" spans="5:11" x14ac:dyDescent="0.25">
      <c r="E178" s="107">
        <v>2000</v>
      </c>
      <c r="F178" s="107" t="s">
        <v>418</v>
      </c>
      <c r="G178" s="107" t="s">
        <v>112</v>
      </c>
      <c r="H178" s="107" t="s">
        <v>544</v>
      </c>
      <c r="I178" s="107" t="s">
        <v>9</v>
      </c>
      <c r="J178" s="107" t="s">
        <v>725</v>
      </c>
      <c r="K178" s="108">
        <v>210.70099999999999</v>
      </c>
    </row>
    <row r="179" spans="5:11" x14ac:dyDescent="0.25">
      <c r="E179" s="109">
        <v>2000</v>
      </c>
      <c r="F179" s="109" t="s">
        <v>420</v>
      </c>
      <c r="G179" s="109" t="s">
        <v>113</v>
      </c>
      <c r="H179" s="109" t="s">
        <v>540</v>
      </c>
      <c r="I179" s="109" t="s">
        <v>47</v>
      </c>
      <c r="J179" s="109" t="s">
        <v>1</v>
      </c>
      <c r="K179" s="110">
        <v>187.75200000000001</v>
      </c>
    </row>
    <row r="180" spans="5:11" x14ac:dyDescent="0.25">
      <c r="E180" s="107">
        <v>2000</v>
      </c>
      <c r="F180" s="107" t="s">
        <v>420</v>
      </c>
      <c r="G180" s="107" t="s">
        <v>113</v>
      </c>
      <c r="H180" s="107" t="s">
        <v>540</v>
      </c>
      <c r="I180" s="107" t="s">
        <v>47</v>
      </c>
      <c r="J180" s="107" t="s">
        <v>554</v>
      </c>
      <c r="K180" s="108">
        <v>184.602</v>
      </c>
    </row>
    <row r="181" spans="5:11" x14ac:dyDescent="0.25">
      <c r="E181" s="109">
        <v>2000</v>
      </c>
      <c r="F181" s="109" t="s">
        <v>420</v>
      </c>
      <c r="G181" s="109" t="s">
        <v>113</v>
      </c>
      <c r="H181" s="109" t="s">
        <v>540</v>
      </c>
      <c r="I181" s="109" t="s">
        <v>47</v>
      </c>
      <c r="J181" s="109" t="s">
        <v>725</v>
      </c>
      <c r="K181" s="110">
        <v>3.15</v>
      </c>
    </row>
    <row r="182" spans="5:11" x14ac:dyDescent="0.25">
      <c r="E182" s="107">
        <v>2000</v>
      </c>
      <c r="F182" s="107" t="s">
        <v>422</v>
      </c>
      <c r="G182" s="107" t="s">
        <v>114</v>
      </c>
      <c r="H182" s="107" t="s">
        <v>542</v>
      </c>
      <c r="I182" s="107" t="s">
        <v>26</v>
      </c>
      <c r="J182" s="107" t="s">
        <v>1</v>
      </c>
      <c r="K182" s="108">
        <v>715.49300000000005</v>
      </c>
    </row>
    <row r="183" spans="5:11" x14ac:dyDescent="0.25">
      <c r="E183" s="109">
        <v>2000</v>
      </c>
      <c r="F183" s="109" t="s">
        <v>422</v>
      </c>
      <c r="G183" s="109" t="s">
        <v>114</v>
      </c>
      <c r="H183" s="109" t="s">
        <v>542</v>
      </c>
      <c r="I183" s="109" t="s">
        <v>26</v>
      </c>
      <c r="J183" s="109" t="s">
        <v>554</v>
      </c>
      <c r="K183" s="110">
        <v>0</v>
      </c>
    </row>
    <row r="184" spans="5:11" x14ac:dyDescent="0.25">
      <c r="E184" s="107">
        <v>2000</v>
      </c>
      <c r="F184" s="107" t="s">
        <v>422</v>
      </c>
      <c r="G184" s="107" t="s">
        <v>114</v>
      </c>
      <c r="H184" s="107" t="s">
        <v>542</v>
      </c>
      <c r="I184" s="107" t="s">
        <v>26</v>
      </c>
      <c r="J184" s="107" t="s">
        <v>725</v>
      </c>
      <c r="K184" s="108">
        <v>715.49300000000005</v>
      </c>
    </row>
    <row r="185" spans="5:11" x14ac:dyDescent="0.25">
      <c r="E185" s="109">
        <v>2000</v>
      </c>
      <c r="F185" s="109" t="s">
        <v>428</v>
      </c>
      <c r="G185" s="109" t="s">
        <v>117</v>
      </c>
      <c r="H185" s="109" t="s">
        <v>544</v>
      </c>
      <c r="I185" s="109" t="s">
        <v>17</v>
      </c>
      <c r="J185" s="109" t="s">
        <v>1</v>
      </c>
      <c r="K185" s="110">
        <v>101.6</v>
      </c>
    </row>
    <row r="186" spans="5:11" x14ac:dyDescent="0.25">
      <c r="E186" s="107">
        <v>2000</v>
      </c>
      <c r="F186" s="107" t="s">
        <v>428</v>
      </c>
      <c r="G186" s="107" t="s">
        <v>117</v>
      </c>
      <c r="H186" s="107" t="s">
        <v>544</v>
      </c>
      <c r="I186" s="107" t="s">
        <v>17</v>
      </c>
      <c r="J186" s="107" t="s">
        <v>554</v>
      </c>
      <c r="K186" s="108">
        <v>0</v>
      </c>
    </row>
    <row r="187" spans="5:11" x14ac:dyDescent="0.25">
      <c r="E187" s="109">
        <v>2000</v>
      </c>
      <c r="F187" s="109" t="s">
        <v>428</v>
      </c>
      <c r="G187" s="109" t="s">
        <v>117</v>
      </c>
      <c r="H187" s="109" t="s">
        <v>544</v>
      </c>
      <c r="I187" s="109" t="s">
        <v>17</v>
      </c>
      <c r="J187" s="109" t="s">
        <v>725</v>
      </c>
      <c r="K187" s="110">
        <v>101.6</v>
      </c>
    </row>
    <row r="188" spans="5:11" x14ac:dyDescent="0.25">
      <c r="E188" s="107">
        <v>2000</v>
      </c>
      <c r="F188" s="107" t="s">
        <v>432</v>
      </c>
      <c r="G188" s="107" t="s">
        <v>119</v>
      </c>
      <c r="H188" s="107" t="s">
        <v>540</v>
      </c>
      <c r="I188" s="107" t="s">
        <v>925</v>
      </c>
      <c r="J188" s="107" t="s">
        <v>1</v>
      </c>
      <c r="K188" s="108">
        <v>439.12299999999999</v>
      </c>
    </row>
    <row r="189" spans="5:11" x14ac:dyDescent="0.25">
      <c r="E189" s="109">
        <v>2000</v>
      </c>
      <c r="F189" s="109" t="s">
        <v>432</v>
      </c>
      <c r="G189" s="109" t="s">
        <v>119</v>
      </c>
      <c r="H189" s="109" t="s">
        <v>540</v>
      </c>
      <c r="I189" s="109" t="s">
        <v>925</v>
      </c>
      <c r="J189" s="109" t="s">
        <v>554</v>
      </c>
      <c r="K189" s="110">
        <v>203.74</v>
      </c>
    </row>
    <row r="190" spans="5:11" x14ac:dyDescent="0.25">
      <c r="E190" s="107">
        <v>2000</v>
      </c>
      <c r="F190" s="107" t="s">
        <v>432</v>
      </c>
      <c r="G190" s="107" t="s">
        <v>119</v>
      </c>
      <c r="H190" s="107" t="s">
        <v>540</v>
      </c>
      <c r="I190" s="107" t="s">
        <v>925</v>
      </c>
      <c r="J190" s="107" t="s">
        <v>725</v>
      </c>
      <c r="K190" s="108">
        <v>235.38300000000001</v>
      </c>
    </row>
    <row r="191" spans="5:11" x14ac:dyDescent="0.25">
      <c r="E191" s="109">
        <v>2000</v>
      </c>
      <c r="F191" s="109" t="s">
        <v>438</v>
      </c>
      <c r="G191" s="109" t="s">
        <v>122</v>
      </c>
      <c r="H191" s="109" t="s">
        <v>540</v>
      </c>
      <c r="I191" s="109" t="s">
        <v>21</v>
      </c>
      <c r="J191" s="109" t="s">
        <v>1</v>
      </c>
      <c r="K191" s="110">
        <v>11.696</v>
      </c>
    </row>
    <row r="192" spans="5:11" x14ac:dyDescent="0.25">
      <c r="E192" s="107">
        <v>2000</v>
      </c>
      <c r="F192" s="107" t="s">
        <v>438</v>
      </c>
      <c r="G192" s="107" t="s">
        <v>122</v>
      </c>
      <c r="H192" s="107" t="s">
        <v>540</v>
      </c>
      <c r="I192" s="107" t="s">
        <v>21</v>
      </c>
      <c r="J192" s="107" t="s">
        <v>554</v>
      </c>
      <c r="K192" s="108">
        <v>11.696</v>
      </c>
    </row>
    <row r="193" spans="5:11" x14ac:dyDescent="0.25">
      <c r="E193" s="109">
        <v>2000</v>
      </c>
      <c r="F193" s="109" t="s">
        <v>438</v>
      </c>
      <c r="G193" s="109" t="s">
        <v>122</v>
      </c>
      <c r="H193" s="109" t="s">
        <v>540</v>
      </c>
      <c r="I193" s="109" t="s">
        <v>21</v>
      </c>
      <c r="J193" s="109" t="s">
        <v>725</v>
      </c>
      <c r="K193" s="110">
        <v>0</v>
      </c>
    </row>
    <row r="194" spans="5:11" x14ac:dyDescent="0.25">
      <c r="E194" s="107">
        <v>2000</v>
      </c>
      <c r="F194" s="107" t="s">
        <v>434</v>
      </c>
      <c r="G194" s="107" t="s">
        <v>120</v>
      </c>
      <c r="H194" s="107" t="s">
        <v>544</v>
      </c>
      <c r="I194" s="107" t="s">
        <v>9</v>
      </c>
      <c r="J194" s="107" t="s">
        <v>1</v>
      </c>
      <c r="K194" s="108">
        <v>20.384</v>
      </c>
    </row>
    <row r="195" spans="5:11" x14ac:dyDescent="0.25">
      <c r="E195" s="109">
        <v>2000</v>
      </c>
      <c r="F195" s="109" t="s">
        <v>434</v>
      </c>
      <c r="G195" s="109" t="s">
        <v>120</v>
      </c>
      <c r="H195" s="109" t="s">
        <v>544</v>
      </c>
      <c r="I195" s="109" t="s">
        <v>9</v>
      </c>
      <c r="J195" s="109" t="s">
        <v>554</v>
      </c>
      <c r="K195" s="110">
        <v>20.384</v>
      </c>
    </row>
    <row r="196" spans="5:11" x14ac:dyDescent="0.25">
      <c r="E196" s="107">
        <v>2000</v>
      </c>
      <c r="F196" s="107" t="s">
        <v>434</v>
      </c>
      <c r="G196" s="107" t="s">
        <v>120</v>
      </c>
      <c r="H196" s="107" t="s">
        <v>544</v>
      </c>
      <c r="I196" s="107" t="s">
        <v>9</v>
      </c>
      <c r="J196" s="107" t="s">
        <v>725</v>
      </c>
      <c r="K196" s="108">
        <v>0</v>
      </c>
    </row>
    <row r="197" spans="5:11" x14ac:dyDescent="0.25">
      <c r="E197" s="109">
        <v>2000</v>
      </c>
      <c r="F197" s="109" t="s">
        <v>436</v>
      </c>
      <c r="G197" s="109" t="s">
        <v>121</v>
      </c>
      <c r="H197" s="109" t="s">
        <v>12</v>
      </c>
      <c r="I197" s="109" t="s">
        <v>12</v>
      </c>
      <c r="J197" s="109" t="s">
        <v>1</v>
      </c>
      <c r="K197" s="110">
        <v>82.691999999999993</v>
      </c>
    </row>
    <row r="198" spans="5:11" x14ac:dyDescent="0.25">
      <c r="E198" s="107">
        <v>2000</v>
      </c>
      <c r="F198" s="107" t="s">
        <v>436</v>
      </c>
      <c r="G198" s="107" t="s">
        <v>121</v>
      </c>
      <c r="H198" s="107" t="s">
        <v>12</v>
      </c>
      <c r="I198" s="107" t="s">
        <v>12</v>
      </c>
      <c r="J198" s="107" t="s">
        <v>554</v>
      </c>
      <c r="K198" s="108">
        <v>6.1680000000000001</v>
      </c>
    </row>
    <row r="199" spans="5:11" x14ac:dyDescent="0.25">
      <c r="E199" s="109">
        <v>2000</v>
      </c>
      <c r="F199" s="109" t="s">
        <v>436</v>
      </c>
      <c r="G199" s="109" t="s">
        <v>121</v>
      </c>
      <c r="H199" s="109" t="s">
        <v>12</v>
      </c>
      <c r="I199" s="109" t="s">
        <v>12</v>
      </c>
      <c r="J199" s="109" t="s">
        <v>725</v>
      </c>
      <c r="K199" s="110">
        <v>76.524000000000001</v>
      </c>
    </row>
    <row r="200" spans="5:11" x14ac:dyDescent="0.25">
      <c r="E200" s="107">
        <v>2000</v>
      </c>
      <c r="F200" s="107" t="s">
        <v>440</v>
      </c>
      <c r="G200" s="107" t="s">
        <v>123</v>
      </c>
      <c r="H200" s="107" t="s">
        <v>540</v>
      </c>
      <c r="I200" s="107" t="s">
        <v>24</v>
      </c>
      <c r="J200" s="107" t="s">
        <v>1</v>
      </c>
      <c r="K200" s="108">
        <v>150.30699999999999</v>
      </c>
    </row>
    <row r="201" spans="5:11" x14ac:dyDescent="0.25">
      <c r="E201" s="109">
        <v>2000</v>
      </c>
      <c r="F201" s="109" t="s">
        <v>440</v>
      </c>
      <c r="G201" s="109" t="s">
        <v>123</v>
      </c>
      <c r="H201" s="109" t="s">
        <v>540</v>
      </c>
      <c r="I201" s="109" t="s">
        <v>24</v>
      </c>
      <c r="J201" s="109" t="s">
        <v>554</v>
      </c>
      <c r="K201" s="110">
        <v>133.94300000000001</v>
      </c>
    </row>
    <row r="202" spans="5:11" x14ac:dyDescent="0.25">
      <c r="E202" s="107">
        <v>2000</v>
      </c>
      <c r="F202" s="107" t="s">
        <v>440</v>
      </c>
      <c r="G202" s="107" t="s">
        <v>123</v>
      </c>
      <c r="H202" s="107" t="s">
        <v>540</v>
      </c>
      <c r="I202" s="107" t="s">
        <v>24</v>
      </c>
      <c r="J202" s="107" t="s">
        <v>725</v>
      </c>
      <c r="K202" s="108">
        <v>16.364000000000001</v>
      </c>
    </row>
    <row r="203" spans="5:11" x14ac:dyDescent="0.25">
      <c r="E203" s="109">
        <v>2000</v>
      </c>
      <c r="F203" s="109" t="s">
        <v>442</v>
      </c>
      <c r="G203" s="109" t="s">
        <v>124</v>
      </c>
      <c r="H203" s="109" t="s">
        <v>544</v>
      </c>
      <c r="I203" s="109" t="s">
        <v>9</v>
      </c>
      <c r="J203" s="109" t="s">
        <v>1</v>
      </c>
      <c r="K203" s="110">
        <v>721.46</v>
      </c>
    </row>
    <row r="204" spans="5:11" x14ac:dyDescent="0.25">
      <c r="E204" s="107">
        <v>2000</v>
      </c>
      <c r="F204" s="107" t="s">
        <v>442</v>
      </c>
      <c r="G204" s="107" t="s">
        <v>124</v>
      </c>
      <c r="H204" s="107" t="s">
        <v>544</v>
      </c>
      <c r="I204" s="107" t="s">
        <v>9</v>
      </c>
      <c r="J204" s="107" t="s">
        <v>554</v>
      </c>
      <c r="K204" s="108">
        <v>515.38099999999997</v>
      </c>
    </row>
    <row r="205" spans="5:11" x14ac:dyDescent="0.25">
      <c r="E205" s="109">
        <v>2000</v>
      </c>
      <c r="F205" s="109" t="s">
        <v>442</v>
      </c>
      <c r="G205" s="109" t="s">
        <v>124</v>
      </c>
      <c r="H205" s="109" t="s">
        <v>544</v>
      </c>
      <c r="I205" s="109" t="s">
        <v>9</v>
      </c>
      <c r="J205" s="109" t="s">
        <v>725</v>
      </c>
      <c r="K205" s="110">
        <v>206.07900000000001</v>
      </c>
    </row>
    <row r="206" spans="5:11" x14ac:dyDescent="0.25">
      <c r="E206" s="107">
        <v>2000</v>
      </c>
      <c r="F206" s="107" t="s">
        <v>446</v>
      </c>
      <c r="G206" s="107" t="s">
        <v>126</v>
      </c>
      <c r="H206" s="107" t="s">
        <v>542</v>
      </c>
      <c r="I206" s="107" t="s">
        <v>16</v>
      </c>
      <c r="J206" s="107" t="s">
        <v>1</v>
      </c>
      <c r="K206" s="108">
        <v>465.96699999999998</v>
      </c>
    </row>
    <row r="207" spans="5:11" x14ac:dyDescent="0.25">
      <c r="E207" s="109">
        <v>2000</v>
      </c>
      <c r="F207" s="109" t="s">
        <v>446</v>
      </c>
      <c r="G207" s="109" t="s">
        <v>126</v>
      </c>
      <c r="H207" s="109" t="s">
        <v>542</v>
      </c>
      <c r="I207" s="109" t="s">
        <v>16</v>
      </c>
      <c r="J207" s="109" t="s">
        <v>554</v>
      </c>
      <c r="K207" s="110">
        <v>416.161</v>
      </c>
    </row>
    <row r="208" spans="5:11" x14ac:dyDescent="0.25">
      <c r="E208" s="107">
        <v>2000</v>
      </c>
      <c r="F208" s="107" t="s">
        <v>446</v>
      </c>
      <c r="G208" s="107" t="s">
        <v>126</v>
      </c>
      <c r="H208" s="107" t="s">
        <v>542</v>
      </c>
      <c r="I208" s="107" t="s">
        <v>16</v>
      </c>
      <c r="J208" s="107" t="s">
        <v>725</v>
      </c>
      <c r="K208" s="108">
        <v>49.805999999999997</v>
      </c>
    </row>
    <row r="209" spans="5:11" x14ac:dyDescent="0.25">
      <c r="E209" s="109">
        <v>2000</v>
      </c>
      <c r="F209" s="109" t="s">
        <v>450</v>
      </c>
      <c r="G209" s="109" t="s">
        <v>128</v>
      </c>
      <c r="H209" s="109" t="s">
        <v>540</v>
      </c>
      <c r="I209" s="109" t="s">
        <v>47</v>
      </c>
      <c r="J209" s="109" t="s">
        <v>1</v>
      </c>
      <c r="K209" s="110">
        <v>36.774999999999999</v>
      </c>
    </row>
    <row r="210" spans="5:11" x14ac:dyDescent="0.25">
      <c r="E210" s="107">
        <v>2000</v>
      </c>
      <c r="F210" s="107" t="s">
        <v>450</v>
      </c>
      <c r="G210" s="107" t="s">
        <v>128</v>
      </c>
      <c r="H210" s="107" t="s">
        <v>540</v>
      </c>
      <c r="I210" s="107" t="s">
        <v>47</v>
      </c>
      <c r="J210" s="107" t="s">
        <v>554</v>
      </c>
      <c r="K210" s="108">
        <v>36.774999999999999</v>
      </c>
    </row>
    <row r="211" spans="5:11" x14ac:dyDescent="0.25">
      <c r="E211" s="109">
        <v>2000</v>
      </c>
      <c r="F211" s="109" t="s">
        <v>450</v>
      </c>
      <c r="G211" s="109" t="s">
        <v>128</v>
      </c>
      <c r="H211" s="109" t="s">
        <v>540</v>
      </c>
      <c r="I211" s="109" t="s">
        <v>47</v>
      </c>
      <c r="J211" s="109" t="s">
        <v>725</v>
      </c>
      <c r="K211" s="110">
        <v>0</v>
      </c>
    </row>
    <row r="212" spans="5:11" x14ac:dyDescent="0.25">
      <c r="E212" s="107">
        <v>2000</v>
      </c>
      <c r="F212" s="107" t="s">
        <v>448</v>
      </c>
      <c r="G212" s="107" t="s">
        <v>127</v>
      </c>
      <c r="H212" s="107" t="s">
        <v>540</v>
      </c>
      <c r="I212" s="107" t="s">
        <v>30</v>
      </c>
      <c r="J212" s="107" t="s">
        <v>1</v>
      </c>
      <c r="K212" s="108">
        <v>0</v>
      </c>
    </row>
    <row r="213" spans="5:11" x14ac:dyDescent="0.25">
      <c r="E213" s="109">
        <v>2000</v>
      </c>
      <c r="F213" s="109" t="s">
        <v>448</v>
      </c>
      <c r="G213" s="109" t="s">
        <v>127</v>
      </c>
      <c r="H213" s="109" t="s">
        <v>540</v>
      </c>
      <c r="I213" s="109" t="s">
        <v>30</v>
      </c>
      <c r="J213" s="109" t="s">
        <v>554</v>
      </c>
      <c r="K213" s="110">
        <v>0</v>
      </c>
    </row>
    <row r="214" spans="5:11" x14ac:dyDescent="0.25">
      <c r="E214" s="107">
        <v>2000</v>
      </c>
      <c r="F214" s="107" t="s">
        <v>448</v>
      </c>
      <c r="G214" s="107" t="s">
        <v>127</v>
      </c>
      <c r="H214" s="107" t="s">
        <v>540</v>
      </c>
      <c r="I214" s="107" t="s">
        <v>30</v>
      </c>
      <c r="J214" s="107" t="s">
        <v>725</v>
      </c>
      <c r="K214" s="108">
        <v>0</v>
      </c>
    </row>
    <row r="215" spans="5:11" x14ac:dyDescent="0.25">
      <c r="E215" s="109">
        <v>2000</v>
      </c>
      <c r="F215" s="109" t="s">
        <v>452</v>
      </c>
      <c r="G215" s="109" t="s">
        <v>129</v>
      </c>
      <c r="H215" s="109" t="s">
        <v>540</v>
      </c>
      <c r="I215" s="109" t="s">
        <v>30</v>
      </c>
      <c r="J215" s="109" t="s">
        <v>1</v>
      </c>
      <c r="K215" s="110">
        <v>48.427999999999997</v>
      </c>
    </row>
    <row r="216" spans="5:11" x14ac:dyDescent="0.25">
      <c r="E216" s="107">
        <v>2000</v>
      </c>
      <c r="F216" s="107" t="s">
        <v>452</v>
      </c>
      <c r="G216" s="107" t="s">
        <v>129</v>
      </c>
      <c r="H216" s="107" t="s">
        <v>540</v>
      </c>
      <c r="I216" s="107" t="s">
        <v>30</v>
      </c>
      <c r="J216" s="107" t="s">
        <v>554</v>
      </c>
      <c r="K216" s="108">
        <v>48.427999999999997</v>
      </c>
    </row>
    <row r="217" spans="5:11" x14ac:dyDescent="0.25">
      <c r="E217" s="109">
        <v>2000</v>
      </c>
      <c r="F217" s="109" t="s">
        <v>452</v>
      </c>
      <c r="G217" s="109" t="s">
        <v>129</v>
      </c>
      <c r="H217" s="109" t="s">
        <v>540</v>
      </c>
      <c r="I217" s="109" t="s">
        <v>30</v>
      </c>
      <c r="J217" s="109" t="s">
        <v>725</v>
      </c>
      <c r="K217" s="110">
        <v>0</v>
      </c>
    </row>
    <row r="218" spans="5:11" x14ac:dyDescent="0.25">
      <c r="E218" s="107">
        <v>2000</v>
      </c>
      <c r="F218" s="107" t="s">
        <v>464</v>
      </c>
      <c r="G218" s="107" t="s">
        <v>135</v>
      </c>
      <c r="H218" s="107" t="s">
        <v>544</v>
      </c>
      <c r="I218" s="107" t="s">
        <v>17</v>
      </c>
      <c r="J218" s="107" t="s">
        <v>1</v>
      </c>
      <c r="K218" s="108">
        <v>0</v>
      </c>
    </row>
    <row r="219" spans="5:11" x14ac:dyDescent="0.25">
      <c r="E219" s="109">
        <v>2000</v>
      </c>
      <c r="F219" s="109" t="s">
        <v>464</v>
      </c>
      <c r="G219" s="109" t="s">
        <v>135</v>
      </c>
      <c r="H219" s="109" t="s">
        <v>544</v>
      </c>
      <c r="I219" s="109" t="s">
        <v>17</v>
      </c>
      <c r="J219" s="109" t="s">
        <v>554</v>
      </c>
      <c r="K219" s="110">
        <v>0</v>
      </c>
    </row>
    <row r="220" spans="5:11" x14ac:dyDescent="0.25">
      <c r="E220" s="107">
        <v>2000</v>
      </c>
      <c r="F220" s="107" t="s">
        <v>464</v>
      </c>
      <c r="G220" s="107" t="s">
        <v>135</v>
      </c>
      <c r="H220" s="107" t="s">
        <v>544</v>
      </c>
      <c r="I220" s="107" t="s">
        <v>17</v>
      </c>
      <c r="J220" s="107" t="s">
        <v>725</v>
      </c>
      <c r="K220" s="108">
        <v>0</v>
      </c>
    </row>
    <row r="221" spans="5:11" x14ac:dyDescent="0.25">
      <c r="E221" s="109">
        <v>2000</v>
      </c>
      <c r="F221" s="109" t="s">
        <v>454</v>
      </c>
      <c r="G221" s="109" t="s">
        <v>130</v>
      </c>
      <c r="H221" s="109" t="s">
        <v>540</v>
      </c>
      <c r="I221" s="109" t="s">
        <v>30</v>
      </c>
      <c r="J221" s="109" t="s">
        <v>1</v>
      </c>
      <c r="K221" s="110">
        <v>558.05100000000004</v>
      </c>
    </row>
    <row r="222" spans="5:11" x14ac:dyDescent="0.25">
      <c r="E222" s="107">
        <v>2000</v>
      </c>
      <c r="F222" s="107" t="s">
        <v>454</v>
      </c>
      <c r="G222" s="107" t="s">
        <v>130</v>
      </c>
      <c r="H222" s="107" t="s">
        <v>540</v>
      </c>
      <c r="I222" s="107" t="s">
        <v>30</v>
      </c>
      <c r="J222" s="107" t="s">
        <v>554</v>
      </c>
      <c r="K222" s="108">
        <v>31.303999999999998</v>
      </c>
    </row>
    <row r="223" spans="5:11" x14ac:dyDescent="0.25">
      <c r="E223" s="109">
        <v>2000</v>
      </c>
      <c r="F223" s="109" t="s">
        <v>454</v>
      </c>
      <c r="G223" s="109" t="s">
        <v>130</v>
      </c>
      <c r="H223" s="109" t="s">
        <v>540</v>
      </c>
      <c r="I223" s="109" t="s">
        <v>30</v>
      </c>
      <c r="J223" s="109" t="s">
        <v>725</v>
      </c>
      <c r="K223" s="110">
        <v>526.74699999999996</v>
      </c>
    </row>
    <row r="224" spans="5:11" x14ac:dyDescent="0.25">
      <c r="E224" s="107">
        <v>2000</v>
      </c>
      <c r="F224" s="107" t="s">
        <v>460</v>
      </c>
      <c r="G224" s="107" t="s">
        <v>133</v>
      </c>
      <c r="H224" s="107" t="s">
        <v>540</v>
      </c>
      <c r="I224" s="107" t="s">
        <v>30</v>
      </c>
      <c r="J224" s="107" t="s">
        <v>1</v>
      </c>
      <c r="K224" s="108">
        <v>12.907</v>
      </c>
    </row>
    <row r="225" spans="5:11" x14ac:dyDescent="0.25">
      <c r="E225" s="109">
        <v>2000</v>
      </c>
      <c r="F225" s="109" t="s">
        <v>460</v>
      </c>
      <c r="G225" s="109" t="s">
        <v>133</v>
      </c>
      <c r="H225" s="109" t="s">
        <v>540</v>
      </c>
      <c r="I225" s="109" t="s">
        <v>30</v>
      </c>
      <c r="J225" s="109" t="s">
        <v>554</v>
      </c>
      <c r="K225" s="110">
        <v>1.0980000000000001</v>
      </c>
    </row>
    <row r="226" spans="5:11" x14ac:dyDescent="0.25">
      <c r="E226" s="107">
        <v>2000</v>
      </c>
      <c r="F226" s="107" t="s">
        <v>460</v>
      </c>
      <c r="G226" s="107" t="s">
        <v>133</v>
      </c>
      <c r="H226" s="107" t="s">
        <v>540</v>
      </c>
      <c r="I226" s="107" t="s">
        <v>30</v>
      </c>
      <c r="J226" s="107" t="s">
        <v>725</v>
      </c>
      <c r="K226" s="108">
        <v>11.808999999999999</v>
      </c>
    </row>
    <row r="227" spans="5:11" x14ac:dyDescent="0.25">
      <c r="E227" s="109">
        <v>2000</v>
      </c>
      <c r="F227" s="109" t="s">
        <v>462</v>
      </c>
      <c r="G227" s="109" t="s">
        <v>134</v>
      </c>
      <c r="H227" s="109" t="s">
        <v>544</v>
      </c>
      <c r="I227" s="109" t="s">
        <v>9</v>
      </c>
      <c r="J227" s="109" t="s">
        <v>1</v>
      </c>
      <c r="K227" s="110">
        <v>265.529</v>
      </c>
    </row>
    <row r="228" spans="5:11" x14ac:dyDescent="0.25">
      <c r="E228" s="107">
        <v>2000</v>
      </c>
      <c r="F228" s="107" t="s">
        <v>462</v>
      </c>
      <c r="G228" s="107" t="s">
        <v>134</v>
      </c>
      <c r="H228" s="107" t="s">
        <v>544</v>
      </c>
      <c r="I228" s="107" t="s">
        <v>9</v>
      </c>
      <c r="J228" s="107" t="s">
        <v>554</v>
      </c>
      <c r="K228" s="108">
        <v>264.238</v>
      </c>
    </row>
    <row r="229" spans="5:11" x14ac:dyDescent="0.25">
      <c r="E229" s="109">
        <v>2000</v>
      </c>
      <c r="F229" s="109" t="s">
        <v>462</v>
      </c>
      <c r="G229" s="109" t="s">
        <v>134</v>
      </c>
      <c r="H229" s="109" t="s">
        <v>544</v>
      </c>
      <c r="I229" s="109" t="s">
        <v>9</v>
      </c>
      <c r="J229" s="109" t="s">
        <v>725</v>
      </c>
      <c r="K229" s="110">
        <v>1.2909999999999999</v>
      </c>
    </row>
    <row r="230" spans="5:11" x14ac:dyDescent="0.25">
      <c r="E230" s="107">
        <v>2000</v>
      </c>
      <c r="F230" s="107" t="s">
        <v>466</v>
      </c>
      <c r="G230" s="107" t="s">
        <v>136</v>
      </c>
      <c r="H230" s="107" t="s">
        <v>542</v>
      </c>
      <c r="I230" s="107" t="s">
        <v>26</v>
      </c>
      <c r="J230" s="107" t="s">
        <v>1</v>
      </c>
      <c r="K230" s="108">
        <v>60.5</v>
      </c>
    </row>
    <row r="231" spans="5:11" x14ac:dyDescent="0.25">
      <c r="E231" s="109">
        <v>2000</v>
      </c>
      <c r="F231" s="109" t="s">
        <v>466</v>
      </c>
      <c r="G231" s="109" t="s">
        <v>136</v>
      </c>
      <c r="H231" s="109" t="s">
        <v>542</v>
      </c>
      <c r="I231" s="109" t="s">
        <v>26</v>
      </c>
      <c r="J231" s="109" t="s">
        <v>554</v>
      </c>
      <c r="K231" s="110">
        <v>60</v>
      </c>
    </row>
    <row r="232" spans="5:11" x14ac:dyDescent="0.25">
      <c r="E232" s="107">
        <v>2000</v>
      </c>
      <c r="F232" s="107" t="s">
        <v>466</v>
      </c>
      <c r="G232" s="107" t="s">
        <v>136</v>
      </c>
      <c r="H232" s="107" t="s">
        <v>542</v>
      </c>
      <c r="I232" s="107" t="s">
        <v>26</v>
      </c>
      <c r="J232" s="107" t="s">
        <v>725</v>
      </c>
      <c r="K232" s="108">
        <v>0.5</v>
      </c>
    </row>
    <row r="233" spans="5:11" x14ac:dyDescent="0.25">
      <c r="E233" s="109">
        <v>2000</v>
      </c>
      <c r="F233" s="109" t="s">
        <v>458</v>
      </c>
      <c r="G233" s="109" t="s">
        <v>132</v>
      </c>
      <c r="H233" s="109" t="s">
        <v>540</v>
      </c>
      <c r="I233" s="109" t="s">
        <v>30</v>
      </c>
      <c r="J233" s="109" t="s">
        <v>1</v>
      </c>
      <c r="K233" s="110">
        <v>1.65</v>
      </c>
    </row>
    <row r="234" spans="5:11" x14ac:dyDescent="0.25">
      <c r="E234" s="107">
        <v>2000</v>
      </c>
      <c r="F234" s="107" t="s">
        <v>458</v>
      </c>
      <c r="G234" s="107" t="s">
        <v>132</v>
      </c>
      <c r="H234" s="107" t="s">
        <v>540</v>
      </c>
      <c r="I234" s="107" t="s">
        <v>30</v>
      </c>
      <c r="J234" s="107" t="s">
        <v>554</v>
      </c>
      <c r="K234" s="108">
        <v>1.65</v>
      </c>
    </row>
    <row r="235" spans="5:11" x14ac:dyDescent="0.25">
      <c r="E235" s="109">
        <v>2000</v>
      </c>
      <c r="F235" s="109" t="s">
        <v>458</v>
      </c>
      <c r="G235" s="109" t="s">
        <v>132</v>
      </c>
      <c r="H235" s="109" t="s">
        <v>540</v>
      </c>
      <c r="I235" s="109" t="s">
        <v>30</v>
      </c>
      <c r="J235" s="109" t="s">
        <v>725</v>
      </c>
      <c r="K235" s="110">
        <v>0</v>
      </c>
    </row>
    <row r="236" spans="5:11" x14ac:dyDescent="0.25">
      <c r="E236" s="107">
        <v>2000</v>
      </c>
      <c r="F236" s="107" t="s">
        <v>498</v>
      </c>
      <c r="G236" s="107" t="s">
        <v>967</v>
      </c>
      <c r="H236" s="107" t="s">
        <v>540</v>
      </c>
      <c r="I236" s="107" t="s">
        <v>925</v>
      </c>
      <c r="J236" s="107" t="s">
        <v>1</v>
      </c>
      <c r="K236" s="108">
        <v>816.51300000000003</v>
      </c>
    </row>
    <row r="237" spans="5:11" x14ac:dyDescent="0.25">
      <c r="E237" s="109">
        <v>2000</v>
      </c>
      <c r="F237" s="109" t="s">
        <v>498</v>
      </c>
      <c r="G237" s="109" t="s">
        <v>967</v>
      </c>
      <c r="H237" s="109" t="s">
        <v>540</v>
      </c>
      <c r="I237" s="109" t="s">
        <v>925</v>
      </c>
      <c r="J237" s="109" t="s">
        <v>554</v>
      </c>
      <c r="K237" s="110">
        <v>514.33100000000002</v>
      </c>
    </row>
    <row r="238" spans="5:11" x14ac:dyDescent="0.25">
      <c r="E238" s="107">
        <v>2000</v>
      </c>
      <c r="F238" s="107" t="s">
        <v>498</v>
      </c>
      <c r="G238" s="107" t="s">
        <v>967</v>
      </c>
      <c r="H238" s="107" t="s">
        <v>540</v>
      </c>
      <c r="I238" s="107" t="s">
        <v>925</v>
      </c>
      <c r="J238" s="107" t="s">
        <v>725</v>
      </c>
      <c r="K238" s="108">
        <v>302.18200000000002</v>
      </c>
    </row>
    <row r="239" spans="5:11" x14ac:dyDescent="0.25">
      <c r="E239" s="109">
        <v>2000</v>
      </c>
      <c r="F239" s="109" t="s">
        <v>470</v>
      </c>
      <c r="G239" s="109" t="s">
        <v>138</v>
      </c>
      <c r="H239" s="109" t="s">
        <v>12</v>
      </c>
      <c r="I239" s="109" t="s">
        <v>12</v>
      </c>
      <c r="J239" s="109" t="s">
        <v>1</v>
      </c>
      <c r="K239" s="110">
        <v>0</v>
      </c>
    </row>
    <row r="240" spans="5:11" x14ac:dyDescent="0.25">
      <c r="E240" s="107">
        <v>2000</v>
      </c>
      <c r="F240" s="107" t="s">
        <v>470</v>
      </c>
      <c r="G240" s="107" t="s">
        <v>138</v>
      </c>
      <c r="H240" s="107" t="s">
        <v>12</v>
      </c>
      <c r="I240" s="107" t="s">
        <v>12</v>
      </c>
      <c r="J240" s="107" t="s">
        <v>554</v>
      </c>
      <c r="K240" s="108">
        <v>0</v>
      </c>
    </row>
    <row r="241" spans="5:11" x14ac:dyDescent="0.25">
      <c r="E241" s="109">
        <v>2000</v>
      </c>
      <c r="F241" s="109" t="s">
        <v>470</v>
      </c>
      <c r="G241" s="109" t="s">
        <v>138</v>
      </c>
      <c r="H241" s="109" t="s">
        <v>12</v>
      </c>
      <c r="I241" s="109" t="s">
        <v>12</v>
      </c>
      <c r="J241" s="109" t="s">
        <v>725</v>
      </c>
      <c r="K241" s="110">
        <v>0</v>
      </c>
    </row>
    <row r="242" spans="5:11" x14ac:dyDescent="0.25">
      <c r="E242" s="107">
        <v>2000</v>
      </c>
      <c r="F242" s="107" t="s">
        <v>486</v>
      </c>
      <c r="G242" s="107" t="s">
        <v>143</v>
      </c>
      <c r="H242" s="107" t="s">
        <v>544</v>
      </c>
      <c r="I242" s="107" t="s">
        <v>9</v>
      </c>
      <c r="J242" s="107" t="s">
        <v>1</v>
      </c>
      <c r="K242" s="108">
        <v>124.40600000000001</v>
      </c>
    </row>
    <row r="243" spans="5:11" x14ac:dyDescent="0.25">
      <c r="E243" s="109">
        <v>2000</v>
      </c>
      <c r="F243" s="109" t="s">
        <v>486</v>
      </c>
      <c r="G243" s="109" t="s">
        <v>143</v>
      </c>
      <c r="H243" s="109" t="s">
        <v>544</v>
      </c>
      <c r="I243" s="109" t="s">
        <v>9</v>
      </c>
      <c r="J243" s="109" t="s">
        <v>554</v>
      </c>
      <c r="K243" s="110">
        <v>91.385000000000005</v>
      </c>
    </row>
    <row r="244" spans="5:11" x14ac:dyDescent="0.25">
      <c r="E244" s="107">
        <v>2000</v>
      </c>
      <c r="F244" s="107" t="s">
        <v>486</v>
      </c>
      <c r="G244" s="107" t="s">
        <v>143</v>
      </c>
      <c r="H244" s="107" t="s">
        <v>544</v>
      </c>
      <c r="I244" s="107" t="s">
        <v>9</v>
      </c>
      <c r="J244" s="107" t="s">
        <v>725</v>
      </c>
      <c r="K244" s="108">
        <v>33.021000000000001</v>
      </c>
    </row>
    <row r="245" spans="5:11" x14ac:dyDescent="0.25">
      <c r="E245" s="109">
        <v>2000</v>
      </c>
      <c r="F245" s="109" t="s">
        <v>481</v>
      </c>
      <c r="G245" s="109" t="s">
        <v>142</v>
      </c>
      <c r="H245" s="109" t="s">
        <v>540</v>
      </c>
      <c r="I245" s="109" t="s">
        <v>21</v>
      </c>
      <c r="J245" s="109" t="s">
        <v>1</v>
      </c>
      <c r="K245" s="110">
        <v>0</v>
      </c>
    </row>
    <row r="246" spans="5:11" x14ac:dyDescent="0.25">
      <c r="E246" s="107">
        <v>2000</v>
      </c>
      <c r="F246" s="107" t="s">
        <v>481</v>
      </c>
      <c r="G246" s="107" t="s">
        <v>142</v>
      </c>
      <c r="H246" s="107" t="s">
        <v>540</v>
      </c>
      <c r="I246" s="107" t="s">
        <v>21</v>
      </c>
      <c r="J246" s="107" t="s">
        <v>554</v>
      </c>
      <c r="K246" s="108">
        <v>0</v>
      </c>
    </row>
    <row r="247" spans="5:11" x14ac:dyDescent="0.25">
      <c r="E247" s="109">
        <v>2000</v>
      </c>
      <c r="F247" s="109" t="s">
        <v>481</v>
      </c>
      <c r="G247" s="109" t="s">
        <v>142</v>
      </c>
      <c r="H247" s="109" t="s">
        <v>540</v>
      </c>
      <c r="I247" s="109" t="s">
        <v>21</v>
      </c>
      <c r="J247" s="109" t="s">
        <v>725</v>
      </c>
      <c r="K247" s="110">
        <v>0</v>
      </c>
    </row>
    <row r="248" spans="5:11" x14ac:dyDescent="0.25">
      <c r="E248" s="107">
        <v>2000</v>
      </c>
      <c r="F248" s="107" t="s">
        <v>488</v>
      </c>
      <c r="G248" s="107" t="s">
        <v>144</v>
      </c>
      <c r="H248" s="107" t="s">
        <v>540</v>
      </c>
      <c r="I248" s="107" t="s">
        <v>60</v>
      </c>
      <c r="J248" s="107" t="s">
        <v>1</v>
      </c>
      <c r="K248" s="108">
        <v>506.315</v>
      </c>
    </row>
    <row r="249" spans="5:11" x14ac:dyDescent="0.25">
      <c r="E249" s="109">
        <v>2000</v>
      </c>
      <c r="F249" s="109" t="s">
        <v>488</v>
      </c>
      <c r="G249" s="109" t="s">
        <v>144</v>
      </c>
      <c r="H249" s="109" t="s">
        <v>540</v>
      </c>
      <c r="I249" s="109" t="s">
        <v>60</v>
      </c>
      <c r="J249" s="109" t="s">
        <v>554</v>
      </c>
      <c r="K249" s="110">
        <v>270.673</v>
      </c>
    </row>
    <row r="250" spans="5:11" x14ac:dyDescent="0.25">
      <c r="E250" s="107">
        <v>2000</v>
      </c>
      <c r="F250" s="107" t="s">
        <v>488</v>
      </c>
      <c r="G250" s="107" t="s">
        <v>144</v>
      </c>
      <c r="H250" s="107" t="s">
        <v>540</v>
      </c>
      <c r="I250" s="107" t="s">
        <v>60</v>
      </c>
      <c r="J250" s="107" t="s">
        <v>725</v>
      </c>
      <c r="K250" s="108">
        <v>235.642</v>
      </c>
    </row>
    <row r="251" spans="5:11" x14ac:dyDescent="0.25">
      <c r="E251" s="109">
        <v>2000</v>
      </c>
      <c r="F251" s="109" t="s">
        <v>494</v>
      </c>
      <c r="G251" s="109" t="s">
        <v>147</v>
      </c>
      <c r="H251" s="109" t="s">
        <v>540</v>
      </c>
      <c r="I251" s="109" t="s">
        <v>27</v>
      </c>
      <c r="J251" s="109" t="s">
        <v>1</v>
      </c>
      <c r="K251" s="110">
        <v>168.20500000000001</v>
      </c>
    </row>
    <row r="252" spans="5:11" x14ac:dyDescent="0.25">
      <c r="E252" s="107">
        <v>2000</v>
      </c>
      <c r="F252" s="107" t="s">
        <v>494</v>
      </c>
      <c r="G252" s="107" t="s">
        <v>147</v>
      </c>
      <c r="H252" s="107" t="s">
        <v>540</v>
      </c>
      <c r="I252" s="107" t="s">
        <v>27</v>
      </c>
      <c r="J252" s="107" t="s">
        <v>554</v>
      </c>
      <c r="K252" s="108">
        <v>113.437</v>
      </c>
    </row>
    <row r="253" spans="5:11" x14ac:dyDescent="0.25">
      <c r="E253" s="109">
        <v>2000</v>
      </c>
      <c r="F253" s="109" t="s">
        <v>494</v>
      </c>
      <c r="G253" s="109" t="s">
        <v>147</v>
      </c>
      <c r="H253" s="109" t="s">
        <v>540</v>
      </c>
      <c r="I253" s="109" t="s">
        <v>27</v>
      </c>
      <c r="J253" s="109" t="s">
        <v>725</v>
      </c>
      <c r="K253" s="110">
        <v>54.768000000000001</v>
      </c>
    </row>
    <row r="254" spans="5:11" x14ac:dyDescent="0.25">
      <c r="E254" s="107">
        <v>2000</v>
      </c>
      <c r="F254" s="107" t="s">
        <v>490</v>
      </c>
      <c r="G254" s="107" t="s">
        <v>145</v>
      </c>
      <c r="H254" s="107" t="s">
        <v>540</v>
      </c>
      <c r="I254" s="107" t="s">
        <v>16</v>
      </c>
      <c r="J254" s="107" t="s">
        <v>1</v>
      </c>
      <c r="K254" s="108">
        <v>597.98</v>
      </c>
    </row>
    <row r="255" spans="5:11" x14ac:dyDescent="0.25">
      <c r="E255" s="109">
        <v>2000</v>
      </c>
      <c r="F255" s="109" t="s">
        <v>490</v>
      </c>
      <c r="G255" s="109" t="s">
        <v>145</v>
      </c>
      <c r="H255" s="109" t="s">
        <v>540</v>
      </c>
      <c r="I255" s="109" t="s">
        <v>16</v>
      </c>
      <c r="J255" s="109" t="s">
        <v>554</v>
      </c>
      <c r="K255" s="110">
        <v>330.97300000000001</v>
      </c>
    </row>
    <row r="256" spans="5:11" x14ac:dyDescent="0.25">
      <c r="E256" s="107">
        <v>2000</v>
      </c>
      <c r="F256" s="107" t="s">
        <v>490</v>
      </c>
      <c r="G256" s="107" t="s">
        <v>145</v>
      </c>
      <c r="H256" s="107" t="s">
        <v>540</v>
      </c>
      <c r="I256" s="107" t="s">
        <v>16</v>
      </c>
      <c r="J256" s="107" t="s">
        <v>725</v>
      </c>
      <c r="K256" s="108">
        <v>267.00700000000001</v>
      </c>
    </row>
    <row r="257" spans="5:11" x14ac:dyDescent="0.25">
      <c r="E257" s="109">
        <v>2000</v>
      </c>
      <c r="F257" s="109" t="s">
        <v>496</v>
      </c>
      <c r="G257" s="109" t="s">
        <v>148</v>
      </c>
      <c r="H257" s="109" t="s">
        <v>544</v>
      </c>
      <c r="I257" s="109" t="s">
        <v>17</v>
      </c>
      <c r="J257" s="109" t="s">
        <v>1</v>
      </c>
      <c r="K257" s="110">
        <v>241.417</v>
      </c>
    </row>
    <row r="258" spans="5:11" x14ac:dyDescent="0.25">
      <c r="E258" s="107">
        <v>2000</v>
      </c>
      <c r="F258" s="107" t="s">
        <v>496</v>
      </c>
      <c r="G258" s="107" t="s">
        <v>148</v>
      </c>
      <c r="H258" s="107" t="s">
        <v>544</v>
      </c>
      <c r="I258" s="107" t="s">
        <v>17</v>
      </c>
      <c r="J258" s="107" t="s">
        <v>554</v>
      </c>
      <c r="K258" s="108">
        <v>146.62700000000001</v>
      </c>
    </row>
    <row r="259" spans="5:11" x14ac:dyDescent="0.25">
      <c r="E259" s="109">
        <v>2000</v>
      </c>
      <c r="F259" s="109" t="s">
        <v>496</v>
      </c>
      <c r="G259" s="109" t="s">
        <v>148</v>
      </c>
      <c r="H259" s="109" t="s">
        <v>544</v>
      </c>
      <c r="I259" s="109" t="s">
        <v>17</v>
      </c>
      <c r="J259" s="109" t="s">
        <v>725</v>
      </c>
      <c r="K259" s="110">
        <v>94.79</v>
      </c>
    </row>
    <row r="260" spans="5:11" x14ac:dyDescent="0.25">
      <c r="E260" s="107">
        <v>2000</v>
      </c>
      <c r="F260" s="107" t="s">
        <v>502</v>
      </c>
      <c r="G260" s="107" t="s">
        <v>151</v>
      </c>
      <c r="H260" s="107" t="s">
        <v>540</v>
      </c>
      <c r="I260" s="107" t="s">
        <v>30</v>
      </c>
      <c r="J260" s="107" t="s">
        <v>1</v>
      </c>
      <c r="K260" s="108">
        <v>657.13800000000003</v>
      </c>
    </row>
    <row r="261" spans="5:11" x14ac:dyDescent="0.25">
      <c r="E261" s="109">
        <v>2000</v>
      </c>
      <c r="F261" s="109" t="s">
        <v>502</v>
      </c>
      <c r="G261" s="109" t="s">
        <v>151</v>
      </c>
      <c r="H261" s="109" t="s">
        <v>540</v>
      </c>
      <c r="I261" s="109" t="s">
        <v>30</v>
      </c>
      <c r="J261" s="109" t="s">
        <v>554</v>
      </c>
      <c r="K261" s="110">
        <v>179.39500000000001</v>
      </c>
    </row>
    <row r="262" spans="5:11" x14ac:dyDescent="0.25">
      <c r="E262" s="107">
        <v>2000</v>
      </c>
      <c r="F262" s="107" t="s">
        <v>502</v>
      </c>
      <c r="G262" s="107" t="s">
        <v>151</v>
      </c>
      <c r="H262" s="107" t="s">
        <v>540</v>
      </c>
      <c r="I262" s="107" t="s">
        <v>30</v>
      </c>
      <c r="J262" s="107" t="s">
        <v>725</v>
      </c>
      <c r="K262" s="108">
        <v>477.74299999999999</v>
      </c>
    </row>
    <row r="263" spans="5:11" x14ac:dyDescent="0.25">
      <c r="E263" s="109">
        <v>2000</v>
      </c>
      <c r="F263" s="109" t="s">
        <v>504</v>
      </c>
      <c r="G263" s="109" t="s">
        <v>152</v>
      </c>
      <c r="H263" s="109" t="s">
        <v>540</v>
      </c>
      <c r="I263" s="109" t="s">
        <v>30</v>
      </c>
      <c r="J263" s="109" t="s">
        <v>1</v>
      </c>
      <c r="K263" s="110">
        <v>0</v>
      </c>
    </row>
    <row r="264" spans="5:11" x14ac:dyDescent="0.25">
      <c r="E264" s="107">
        <v>2000</v>
      </c>
      <c r="F264" s="107" t="s">
        <v>504</v>
      </c>
      <c r="G264" s="107" t="s">
        <v>152</v>
      </c>
      <c r="H264" s="107" t="s">
        <v>540</v>
      </c>
      <c r="I264" s="107" t="s">
        <v>30</v>
      </c>
      <c r="J264" s="107" t="s">
        <v>554</v>
      </c>
      <c r="K264" s="108">
        <v>0</v>
      </c>
    </row>
    <row r="265" spans="5:11" x14ac:dyDescent="0.25">
      <c r="E265" s="109">
        <v>2000</v>
      </c>
      <c r="F265" s="109" t="s">
        <v>504</v>
      </c>
      <c r="G265" s="109" t="s">
        <v>152</v>
      </c>
      <c r="H265" s="109" t="s">
        <v>540</v>
      </c>
      <c r="I265" s="109" t="s">
        <v>30</v>
      </c>
      <c r="J265" s="109" t="s">
        <v>725</v>
      </c>
      <c r="K265" s="110">
        <v>0</v>
      </c>
    </row>
    <row r="266" spans="5:11" x14ac:dyDescent="0.25">
      <c r="E266" s="107">
        <v>2000</v>
      </c>
      <c r="F266" s="107" t="s">
        <v>506</v>
      </c>
      <c r="G266" s="107" t="s">
        <v>153</v>
      </c>
      <c r="H266" s="107" t="s">
        <v>544</v>
      </c>
      <c r="I266" s="107" t="s">
        <v>17</v>
      </c>
      <c r="J266" s="107" t="s">
        <v>1</v>
      </c>
      <c r="K266" s="108">
        <v>36.054000000000002</v>
      </c>
    </row>
    <row r="267" spans="5:11" x14ac:dyDescent="0.25">
      <c r="E267" s="109">
        <v>2000</v>
      </c>
      <c r="F267" s="109" t="s">
        <v>506</v>
      </c>
      <c r="G267" s="109" t="s">
        <v>153</v>
      </c>
      <c r="H267" s="109" t="s">
        <v>544</v>
      </c>
      <c r="I267" s="109" t="s">
        <v>17</v>
      </c>
      <c r="J267" s="109" t="s">
        <v>554</v>
      </c>
      <c r="K267" s="110">
        <v>36.054000000000002</v>
      </c>
    </row>
    <row r="268" spans="5:11" x14ac:dyDescent="0.25">
      <c r="E268" s="107">
        <v>2000</v>
      </c>
      <c r="F268" s="107" t="s">
        <v>506</v>
      </c>
      <c r="G268" s="107" t="s">
        <v>153</v>
      </c>
      <c r="H268" s="107" t="s">
        <v>544</v>
      </c>
      <c r="I268" s="107" t="s">
        <v>17</v>
      </c>
      <c r="J268" s="107" t="s">
        <v>725</v>
      </c>
      <c r="K268" s="108">
        <v>0</v>
      </c>
    </row>
    <row r="269" spans="5:11" x14ac:dyDescent="0.25">
      <c r="E269" s="109">
        <v>2000</v>
      </c>
      <c r="F269" s="109" t="s">
        <v>508</v>
      </c>
      <c r="G269" s="109" t="s">
        <v>154</v>
      </c>
      <c r="H269" s="109" t="s">
        <v>540</v>
      </c>
      <c r="I269" s="109" t="s">
        <v>30</v>
      </c>
      <c r="J269" s="109" t="s">
        <v>1</v>
      </c>
      <c r="K269" s="110">
        <v>30.521999999999998</v>
      </c>
    </row>
    <row r="270" spans="5:11" x14ac:dyDescent="0.25">
      <c r="E270" s="107">
        <v>2000</v>
      </c>
      <c r="F270" s="107" t="s">
        <v>508</v>
      </c>
      <c r="G270" s="107" t="s">
        <v>154</v>
      </c>
      <c r="H270" s="107" t="s">
        <v>540</v>
      </c>
      <c r="I270" s="107" t="s">
        <v>30</v>
      </c>
      <c r="J270" s="107" t="s">
        <v>554</v>
      </c>
      <c r="K270" s="108">
        <v>19.43</v>
      </c>
    </row>
    <row r="271" spans="5:11" x14ac:dyDescent="0.25">
      <c r="E271" s="109">
        <v>2000</v>
      </c>
      <c r="F271" s="109" t="s">
        <v>508</v>
      </c>
      <c r="G271" s="109" t="s">
        <v>154</v>
      </c>
      <c r="H271" s="109" t="s">
        <v>540</v>
      </c>
      <c r="I271" s="109" t="s">
        <v>30</v>
      </c>
      <c r="J271" s="109" t="s">
        <v>725</v>
      </c>
      <c r="K271" s="110">
        <v>11.092000000000001</v>
      </c>
    </row>
    <row r="272" spans="5:11" x14ac:dyDescent="0.25">
      <c r="E272" s="107">
        <v>2000</v>
      </c>
      <c r="F272" s="107" t="s">
        <v>516</v>
      </c>
      <c r="G272" s="107" t="s">
        <v>157</v>
      </c>
      <c r="H272" s="107" t="s">
        <v>540</v>
      </c>
      <c r="I272" s="107" t="s">
        <v>16</v>
      </c>
      <c r="J272" s="107" t="s">
        <v>1</v>
      </c>
      <c r="K272" s="108">
        <v>0</v>
      </c>
    </row>
    <row r="273" spans="5:11" x14ac:dyDescent="0.25">
      <c r="E273" s="109">
        <v>2000</v>
      </c>
      <c r="F273" s="109" t="s">
        <v>516</v>
      </c>
      <c r="G273" s="109" t="s">
        <v>157</v>
      </c>
      <c r="H273" s="109" t="s">
        <v>540</v>
      </c>
      <c r="I273" s="109" t="s">
        <v>16</v>
      </c>
      <c r="J273" s="109" t="s">
        <v>554</v>
      </c>
      <c r="K273" s="110">
        <v>0</v>
      </c>
    </row>
    <row r="274" spans="5:11" x14ac:dyDescent="0.25">
      <c r="E274" s="107">
        <v>2000</v>
      </c>
      <c r="F274" s="107" t="s">
        <v>516</v>
      </c>
      <c r="G274" s="107" t="s">
        <v>157</v>
      </c>
      <c r="H274" s="107" t="s">
        <v>540</v>
      </c>
      <c r="I274" s="107" t="s">
        <v>16</v>
      </c>
      <c r="J274" s="107" t="s">
        <v>725</v>
      </c>
      <c r="K274" s="108">
        <v>0</v>
      </c>
    </row>
    <row r="275" spans="5:11" x14ac:dyDescent="0.25">
      <c r="E275" s="109">
        <v>2000</v>
      </c>
      <c r="F275" s="109" t="s">
        <v>520</v>
      </c>
      <c r="G275" s="109" t="s">
        <v>927</v>
      </c>
      <c r="H275" s="109" t="s">
        <v>540</v>
      </c>
      <c r="I275" s="109" t="s">
        <v>30</v>
      </c>
      <c r="J275" s="109" t="s">
        <v>1</v>
      </c>
      <c r="K275" s="110">
        <v>84.15</v>
      </c>
    </row>
    <row r="276" spans="5:11" x14ac:dyDescent="0.25">
      <c r="E276" s="107">
        <v>2000</v>
      </c>
      <c r="F276" s="107" t="s">
        <v>520</v>
      </c>
      <c r="G276" s="107" t="s">
        <v>927</v>
      </c>
      <c r="H276" s="107" t="s">
        <v>540</v>
      </c>
      <c r="I276" s="107" t="s">
        <v>30</v>
      </c>
      <c r="J276" s="107" t="s">
        <v>554</v>
      </c>
      <c r="K276" s="108">
        <v>51.856000000000002</v>
      </c>
    </row>
    <row r="277" spans="5:11" x14ac:dyDescent="0.25">
      <c r="E277" s="109">
        <v>2000</v>
      </c>
      <c r="F277" s="109" t="s">
        <v>520</v>
      </c>
      <c r="G277" s="109" t="s">
        <v>927</v>
      </c>
      <c r="H277" s="109" t="s">
        <v>540</v>
      </c>
      <c r="I277" s="109" t="s">
        <v>30</v>
      </c>
      <c r="J277" s="109" t="s">
        <v>725</v>
      </c>
      <c r="K277" s="110">
        <v>32.293999999999997</v>
      </c>
    </row>
    <row r="278" spans="5:11" x14ac:dyDescent="0.25">
      <c r="E278" s="107">
        <v>2000</v>
      </c>
      <c r="F278" s="107" t="s">
        <v>526</v>
      </c>
      <c r="G278" s="107" t="s">
        <v>159</v>
      </c>
      <c r="H278" s="107" t="s">
        <v>540</v>
      </c>
      <c r="I278" s="107" t="s">
        <v>27</v>
      </c>
      <c r="J278" s="107" t="s">
        <v>1</v>
      </c>
      <c r="K278" s="108">
        <v>0</v>
      </c>
    </row>
    <row r="279" spans="5:11" x14ac:dyDescent="0.25">
      <c r="E279" s="109">
        <v>2000</v>
      </c>
      <c r="F279" s="109" t="s">
        <v>526</v>
      </c>
      <c r="G279" s="109" t="s">
        <v>159</v>
      </c>
      <c r="H279" s="109" t="s">
        <v>540</v>
      </c>
      <c r="I279" s="109" t="s">
        <v>27</v>
      </c>
      <c r="J279" s="109" t="s">
        <v>554</v>
      </c>
      <c r="K279" s="110">
        <v>0</v>
      </c>
    </row>
    <row r="280" spans="5:11" x14ac:dyDescent="0.25">
      <c r="E280" s="107">
        <v>2000</v>
      </c>
      <c r="F280" s="107" t="s">
        <v>526</v>
      </c>
      <c r="G280" s="107" t="s">
        <v>159</v>
      </c>
      <c r="H280" s="107" t="s">
        <v>540</v>
      </c>
      <c r="I280" s="107" t="s">
        <v>27</v>
      </c>
      <c r="J280" s="107" t="s">
        <v>725</v>
      </c>
      <c r="K280" s="108">
        <v>0</v>
      </c>
    </row>
    <row r="281" spans="5:11" x14ac:dyDescent="0.25">
      <c r="E281" s="109">
        <v>2000</v>
      </c>
      <c r="F281" s="109" t="s">
        <v>530</v>
      </c>
      <c r="G281" s="109" t="s">
        <v>161</v>
      </c>
      <c r="H281" s="109" t="s">
        <v>544</v>
      </c>
      <c r="I281" s="109" t="s">
        <v>9</v>
      </c>
      <c r="J281" s="109" t="s">
        <v>1</v>
      </c>
      <c r="K281" s="110">
        <v>59.100999999999999</v>
      </c>
    </row>
    <row r="282" spans="5:11" x14ac:dyDescent="0.25">
      <c r="E282" s="107">
        <v>2000</v>
      </c>
      <c r="F282" s="107" t="s">
        <v>530</v>
      </c>
      <c r="G282" s="107" t="s">
        <v>161</v>
      </c>
      <c r="H282" s="107" t="s">
        <v>544</v>
      </c>
      <c r="I282" s="107" t="s">
        <v>9</v>
      </c>
      <c r="J282" s="107" t="s">
        <v>554</v>
      </c>
      <c r="K282" s="108">
        <v>56.872999999999998</v>
      </c>
    </row>
    <row r="283" spans="5:11" x14ac:dyDescent="0.25">
      <c r="E283" s="109">
        <v>2000</v>
      </c>
      <c r="F283" s="109" t="s">
        <v>530</v>
      </c>
      <c r="G283" s="109" t="s">
        <v>161</v>
      </c>
      <c r="H283" s="109" t="s">
        <v>544</v>
      </c>
      <c r="I283" s="109" t="s">
        <v>9</v>
      </c>
      <c r="J283" s="109" t="s">
        <v>725</v>
      </c>
      <c r="K283" s="110">
        <v>2.2280000000000002</v>
      </c>
    </row>
    <row r="284" spans="5:11" x14ac:dyDescent="0.25">
      <c r="E284" s="107">
        <v>2000</v>
      </c>
      <c r="F284" s="107" t="s">
        <v>532</v>
      </c>
      <c r="G284" s="107" t="s">
        <v>162</v>
      </c>
      <c r="H284" s="107" t="s">
        <v>540</v>
      </c>
      <c r="I284" s="107" t="s">
        <v>925</v>
      </c>
      <c r="J284" s="107" t="s">
        <v>1</v>
      </c>
      <c r="K284" s="108">
        <v>50.408000000000001</v>
      </c>
    </row>
    <row r="285" spans="5:11" x14ac:dyDescent="0.25">
      <c r="E285" s="109">
        <v>2000</v>
      </c>
      <c r="F285" s="109" t="s">
        <v>532</v>
      </c>
      <c r="G285" s="109" t="s">
        <v>162</v>
      </c>
      <c r="H285" s="109" t="s">
        <v>540</v>
      </c>
      <c r="I285" s="109" t="s">
        <v>925</v>
      </c>
      <c r="J285" s="109" t="s">
        <v>554</v>
      </c>
      <c r="K285" s="110">
        <v>50.408000000000001</v>
      </c>
    </row>
    <row r="286" spans="5:11" x14ac:dyDescent="0.25">
      <c r="E286" s="107">
        <v>2000</v>
      </c>
      <c r="F286" s="107" t="s">
        <v>532</v>
      </c>
      <c r="G286" s="107" t="s">
        <v>162</v>
      </c>
      <c r="H286" s="107" t="s">
        <v>540</v>
      </c>
      <c r="I286" s="107" t="s">
        <v>925</v>
      </c>
      <c r="J286" s="107" t="s">
        <v>725</v>
      </c>
      <c r="K286" s="108">
        <v>0</v>
      </c>
    </row>
    <row r="287" spans="5:11" x14ac:dyDescent="0.25">
      <c r="E287" s="109">
        <v>2000</v>
      </c>
      <c r="F287" s="109" t="s">
        <v>512</v>
      </c>
      <c r="G287" s="109" t="s">
        <v>155</v>
      </c>
      <c r="H287" s="109" t="s">
        <v>540</v>
      </c>
      <c r="I287" s="109" t="s">
        <v>21</v>
      </c>
      <c r="J287" s="109" t="s">
        <v>1</v>
      </c>
      <c r="K287" s="110">
        <v>145.54900000000001</v>
      </c>
    </row>
    <row r="288" spans="5:11" x14ac:dyDescent="0.25">
      <c r="E288" s="107">
        <v>2000</v>
      </c>
      <c r="F288" s="107" t="s">
        <v>512</v>
      </c>
      <c r="G288" s="107" t="s">
        <v>155</v>
      </c>
      <c r="H288" s="107" t="s">
        <v>540</v>
      </c>
      <c r="I288" s="107" t="s">
        <v>21</v>
      </c>
      <c r="J288" s="107" t="s">
        <v>554</v>
      </c>
      <c r="K288" s="108">
        <v>145.44900000000001</v>
      </c>
    </row>
    <row r="289" spans="5:11" x14ac:dyDescent="0.25">
      <c r="E289" s="109">
        <v>2000</v>
      </c>
      <c r="F289" s="109" t="s">
        <v>512</v>
      </c>
      <c r="G289" s="109" t="s">
        <v>155</v>
      </c>
      <c r="H289" s="109" t="s">
        <v>540</v>
      </c>
      <c r="I289" s="109" t="s">
        <v>21</v>
      </c>
      <c r="J289" s="109" t="s">
        <v>725</v>
      </c>
      <c r="K289" s="110">
        <v>0.1</v>
      </c>
    </row>
    <row r="290" spans="5:11" x14ac:dyDescent="0.25">
      <c r="E290" s="107">
        <v>2000</v>
      </c>
      <c r="F290" s="107" t="s">
        <v>518</v>
      </c>
      <c r="G290" s="107" t="s">
        <v>158</v>
      </c>
      <c r="H290" s="107" t="s">
        <v>540</v>
      </c>
      <c r="I290" s="107" t="s">
        <v>925</v>
      </c>
      <c r="J290" s="107" t="s">
        <v>1</v>
      </c>
      <c r="K290" s="108">
        <v>0</v>
      </c>
    </row>
    <row r="291" spans="5:11" x14ac:dyDescent="0.25">
      <c r="E291" s="109">
        <v>2000</v>
      </c>
      <c r="F291" s="109" t="s">
        <v>518</v>
      </c>
      <c r="G291" s="109" t="s">
        <v>158</v>
      </c>
      <c r="H291" s="109" t="s">
        <v>540</v>
      </c>
      <c r="I291" s="109" t="s">
        <v>925</v>
      </c>
      <c r="J291" s="109" t="s">
        <v>554</v>
      </c>
      <c r="K291" s="110">
        <v>0</v>
      </c>
    </row>
    <row r="292" spans="5:11" x14ac:dyDescent="0.25">
      <c r="E292" s="107">
        <v>2000</v>
      </c>
      <c r="F292" s="107" t="s">
        <v>518</v>
      </c>
      <c r="G292" s="107" t="s">
        <v>158</v>
      </c>
      <c r="H292" s="107" t="s">
        <v>540</v>
      </c>
      <c r="I292" s="107" t="s">
        <v>925</v>
      </c>
      <c r="J292" s="107" t="s">
        <v>725</v>
      </c>
      <c r="K292" s="108">
        <v>0</v>
      </c>
    </row>
    <row r="293" spans="5:11" x14ac:dyDescent="0.25">
      <c r="E293" s="109">
        <v>2000</v>
      </c>
      <c r="F293" s="109" t="s">
        <v>534</v>
      </c>
      <c r="G293" s="109" t="s">
        <v>163</v>
      </c>
      <c r="H293" s="109" t="s">
        <v>540</v>
      </c>
      <c r="I293" s="109" t="s">
        <v>27</v>
      </c>
      <c r="J293" s="109" t="s">
        <v>1</v>
      </c>
      <c r="K293" s="110">
        <v>636.279</v>
      </c>
    </row>
    <row r="294" spans="5:11" x14ac:dyDescent="0.25">
      <c r="E294" s="107">
        <v>2000</v>
      </c>
      <c r="F294" s="107" t="s">
        <v>534</v>
      </c>
      <c r="G294" s="107" t="s">
        <v>163</v>
      </c>
      <c r="H294" s="107" t="s">
        <v>540</v>
      </c>
      <c r="I294" s="107" t="s">
        <v>27</v>
      </c>
      <c r="J294" s="107" t="s">
        <v>554</v>
      </c>
      <c r="K294" s="108">
        <v>579.98400000000004</v>
      </c>
    </row>
    <row r="295" spans="5:11" x14ac:dyDescent="0.25">
      <c r="E295" s="109">
        <v>2000</v>
      </c>
      <c r="F295" s="109" t="s">
        <v>534</v>
      </c>
      <c r="G295" s="109" t="s">
        <v>163</v>
      </c>
      <c r="H295" s="109" t="s">
        <v>540</v>
      </c>
      <c r="I295" s="109" t="s">
        <v>27</v>
      </c>
      <c r="J295" s="109" t="s">
        <v>725</v>
      </c>
      <c r="K295" s="110">
        <v>56.295000000000002</v>
      </c>
    </row>
    <row r="296" spans="5:11" x14ac:dyDescent="0.25">
      <c r="E296" s="107">
        <v>2000</v>
      </c>
      <c r="F296" s="107" t="s">
        <v>523</v>
      </c>
      <c r="G296" s="107" t="s">
        <v>968</v>
      </c>
      <c r="H296" s="107" t="s">
        <v>540</v>
      </c>
      <c r="I296" s="107" t="s">
        <v>60</v>
      </c>
      <c r="J296" s="107" t="s">
        <v>1</v>
      </c>
      <c r="K296" s="108">
        <v>38.609000000000002</v>
      </c>
    </row>
    <row r="297" spans="5:11" x14ac:dyDescent="0.25">
      <c r="E297" s="109">
        <v>2000</v>
      </c>
      <c r="F297" s="109" t="s">
        <v>523</v>
      </c>
      <c r="G297" s="109" t="s">
        <v>968</v>
      </c>
      <c r="H297" s="109" t="s">
        <v>540</v>
      </c>
      <c r="I297" s="109" t="s">
        <v>60</v>
      </c>
      <c r="J297" s="109" t="s">
        <v>554</v>
      </c>
      <c r="K297" s="110">
        <v>38.609000000000002</v>
      </c>
    </row>
    <row r="298" spans="5:11" x14ac:dyDescent="0.25">
      <c r="E298" s="107">
        <v>2000</v>
      </c>
      <c r="F298" s="107" t="s">
        <v>523</v>
      </c>
      <c r="G298" s="107" t="s">
        <v>968</v>
      </c>
      <c r="H298" s="107" t="s">
        <v>540</v>
      </c>
      <c r="I298" s="107" t="s">
        <v>60</v>
      </c>
      <c r="J298" s="107" t="s">
        <v>725</v>
      </c>
      <c r="K298" s="108">
        <v>0</v>
      </c>
    </row>
    <row r="299" spans="5:11" x14ac:dyDescent="0.25">
      <c r="E299" s="109">
        <v>2000</v>
      </c>
      <c r="F299" s="109" t="s">
        <v>528</v>
      </c>
      <c r="G299" s="109" t="s">
        <v>160</v>
      </c>
      <c r="H299" s="109" t="s">
        <v>540</v>
      </c>
      <c r="I299" s="109" t="s">
        <v>21</v>
      </c>
      <c r="J299" s="109" t="s">
        <v>1</v>
      </c>
      <c r="K299" s="110">
        <v>170.11799999999999</v>
      </c>
    </row>
    <row r="300" spans="5:11" x14ac:dyDescent="0.25">
      <c r="E300" s="107">
        <v>2000</v>
      </c>
      <c r="F300" s="107" t="s">
        <v>528</v>
      </c>
      <c r="G300" s="107" t="s">
        <v>160</v>
      </c>
      <c r="H300" s="107" t="s">
        <v>540</v>
      </c>
      <c r="I300" s="107" t="s">
        <v>21</v>
      </c>
      <c r="J300" s="107" t="s">
        <v>554</v>
      </c>
      <c r="K300" s="108">
        <v>170.04300000000001</v>
      </c>
    </row>
    <row r="301" spans="5:11" x14ac:dyDescent="0.25">
      <c r="E301" s="109">
        <v>2000</v>
      </c>
      <c r="F301" s="109" t="s">
        <v>528</v>
      </c>
      <c r="G301" s="109" t="s">
        <v>160</v>
      </c>
      <c r="H301" s="109" t="s">
        <v>540</v>
      </c>
      <c r="I301" s="109" t="s">
        <v>21</v>
      </c>
      <c r="J301" s="109" t="s">
        <v>725</v>
      </c>
      <c r="K301" s="110">
        <v>7.4999999999999997E-2</v>
      </c>
    </row>
    <row r="302" spans="5:11" x14ac:dyDescent="0.25">
      <c r="E302" s="107">
        <v>2001</v>
      </c>
      <c r="F302" s="107" t="s">
        <v>476</v>
      </c>
      <c r="G302" s="107" t="s">
        <v>477</v>
      </c>
      <c r="H302" s="107" t="s">
        <v>540</v>
      </c>
      <c r="I302" s="107" t="s">
        <v>33</v>
      </c>
      <c r="J302" s="107" t="s">
        <v>1</v>
      </c>
      <c r="K302" s="108">
        <v>196.61</v>
      </c>
    </row>
    <row r="303" spans="5:11" x14ac:dyDescent="0.25">
      <c r="E303" s="109">
        <v>2001</v>
      </c>
      <c r="F303" s="109" t="s">
        <v>476</v>
      </c>
      <c r="G303" s="109" t="s">
        <v>477</v>
      </c>
      <c r="H303" s="109" t="s">
        <v>540</v>
      </c>
      <c r="I303" s="109" t="s">
        <v>33</v>
      </c>
      <c r="J303" s="109" t="s">
        <v>554</v>
      </c>
      <c r="K303" s="110">
        <v>196.61</v>
      </c>
    </row>
    <row r="304" spans="5:11" x14ac:dyDescent="0.25">
      <c r="E304" s="107">
        <v>2001</v>
      </c>
      <c r="F304" s="107" t="s">
        <v>476</v>
      </c>
      <c r="G304" s="107" t="s">
        <v>477</v>
      </c>
      <c r="H304" s="107" t="s">
        <v>540</v>
      </c>
      <c r="I304" s="107" t="s">
        <v>33</v>
      </c>
      <c r="J304" s="107" t="s">
        <v>725</v>
      </c>
      <c r="K304" s="108">
        <v>0</v>
      </c>
    </row>
    <row r="305" spans="5:11" x14ac:dyDescent="0.25">
      <c r="E305" s="109">
        <v>2001</v>
      </c>
      <c r="F305" s="109" t="s">
        <v>368</v>
      </c>
      <c r="G305" s="109" t="s">
        <v>93</v>
      </c>
      <c r="H305" s="109" t="s">
        <v>540</v>
      </c>
      <c r="I305" s="109" t="s">
        <v>33</v>
      </c>
      <c r="J305" s="109" t="s">
        <v>1</v>
      </c>
      <c r="K305" s="110">
        <v>1.274</v>
      </c>
    </row>
    <row r="306" spans="5:11" x14ac:dyDescent="0.25">
      <c r="E306" s="107">
        <v>2001</v>
      </c>
      <c r="F306" s="107" t="s">
        <v>368</v>
      </c>
      <c r="G306" s="107" t="s">
        <v>93</v>
      </c>
      <c r="H306" s="107" t="s">
        <v>540</v>
      </c>
      <c r="I306" s="107" t="s">
        <v>33</v>
      </c>
      <c r="J306" s="107" t="s">
        <v>554</v>
      </c>
      <c r="K306" s="108">
        <v>1.274</v>
      </c>
    </row>
    <row r="307" spans="5:11" x14ac:dyDescent="0.25">
      <c r="E307" s="109">
        <v>2001</v>
      </c>
      <c r="F307" s="109" t="s">
        <v>368</v>
      </c>
      <c r="G307" s="109" t="s">
        <v>93</v>
      </c>
      <c r="H307" s="109" t="s">
        <v>540</v>
      </c>
      <c r="I307" s="109" t="s">
        <v>33</v>
      </c>
      <c r="J307" s="109" t="s">
        <v>725</v>
      </c>
      <c r="K307" s="110">
        <v>0</v>
      </c>
    </row>
    <row r="308" spans="5:11" x14ac:dyDescent="0.25">
      <c r="E308" s="107">
        <v>2001</v>
      </c>
      <c r="F308" s="107" t="s">
        <v>310</v>
      </c>
      <c r="G308" s="107" t="s">
        <v>67</v>
      </c>
      <c r="H308" s="107" t="s">
        <v>540</v>
      </c>
      <c r="I308" s="107" t="s">
        <v>16</v>
      </c>
      <c r="J308" s="107" t="s">
        <v>1</v>
      </c>
      <c r="K308" s="108">
        <v>97.98</v>
      </c>
    </row>
    <row r="309" spans="5:11" x14ac:dyDescent="0.25">
      <c r="E309" s="109">
        <v>2001</v>
      </c>
      <c r="F309" s="109" t="s">
        <v>310</v>
      </c>
      <c r="G309" s="109" t="s">
        <v>67</v>
      </c>
      <c r="H309" s="109" t="s">
        <v>540</v>
      </c>
      <c r="I309" s="109" t="s">
        <v>16</v>
      </c>
      <c r="J309" s="109" t="s">
        <v>554</v>
      </c>
      <c r="K309" s="110">
        <v>97.98</v>
      </c>
    </row>
    <row r="310" spans="5:11" x14ac:dyDescent="0.25">
      <c r="E310" s="107">
        <v>2001</v>
      </c>
      <c r="F310" s="107" t="s">
        <v>310</v>
      </c>
      <c r="G310" s="107" t="s">
        <v>67</v>
      </c>
      <c r="H310" s="107" t="s">
        <v>540</v>
      </c>
      <c r="I310" s="107" t="s">
        <v>16</v>
      </c>
      <c r="J310" s="107" t="s">
        <v>725</v>
      </c>
      <c r="K310" s="108">
        <v>0</v>
      </c>
    </row>
    <row r="311" spans="5:11" x14ac:dyDescent="0.25">
      <c r="E311" s="109">
        <v>2001</v>
      </c>
      <c r="F311" s="109" t="s">
        <v>312</v>
      </c>
      <c r="G311" s="109" t="s">
        <v>68</v>
      </c>
      <c r="H311" s="109" t="s">
        <v>544</v>
      </c>
      <c r="I311" s="109" t="s">
        <v>17</v>
      </c>
      <c r="J311" s="109" t="s">
        <v>1</v>
      </c>
      <c r="K311" s="110">
        <v>44.862000000000002</v>
      </c>
    </row>
    <row r="312" spans="5:11" x14ac:dyDescent="0.25">
      <c r="E312" s="107">
        <v>2001</v>
      </c>
      <c r="F312" s="107" t="s">
        <v>312</v>
      </c>
      <c r="G312" s="107" t="s">
        <v>68</v>
      </c>
      <c r="H312" s="107" t="s">
        <v>544</v>
      </c>
      <c r="I312" s="107" t="s">
        <v>17</v>
      </c>
      <c r="J312" s="107" t="s">
        <v>554</v>
      </c>
      <c r="K312" s="108">
        <v>4.726</v>
      </c>
    </row>
    <row r="313" spans="5:11" x14ac:dyDescent="0.25">
      <c r="E313" s="109">
        <v>2001</v>
      </c>
      <c r="F313" s="109" t="s">
        <v>312</v>
      </c>
      <c r="G313" s="109" t="s">
        <v>68</v>
      </c>
      <c r="H313" s="109" t="s">
        <v>544</v>
      </c>
      <c r="I313" s="109" t="s">
        <v>17</v>
      </c>
      <c r="J313" s="109" t="s">
        <v>725</v>
      </c>
      <c r="K313" s="110">
        <v>40.136000000000003</v>
      </c>
    </row>
    <row r="314" spans="5:11" x14ac:dyDescent="0.25">
      <c r="E314" s="107">
        <v>2001</v>
      </c>
      <c r="F314" s="107" t="s">
        <v>314</v>
      </c>
      <c r="G314" s="107" t="s">
        <v>69</v>
      </c>
      <c r="H314" s="107" t="s">
        <v>544</v>
      </c>
      <c r="I314" s="107" t="s">
        <v>17</v>
      </c>
      <c r="J314" s="107" t="s">
        <v>1</v>
      </c>
      <c r="K314" s="108">
        <v>273.52100000000002</v>
      </c>
    </row>
    <row r="315" spans="5:11" x14ac:dyDescent="0.25">
      <c r="E315" s="109">
        <v>2001</v>
      </c>
      <c r="F315" s="109" t="s">
        <v>314</v>
      </c>
      <c r="G315" s="109" t="s">
        <v>69</v>
      </c>
      <c r="H315" s="109" t="s">
        <v>544</v>
      </c>
      <c r="I315" s="109" t="s">
        <v>17</v>
      </c>
      <c r="J315" s="109" t="s">
        <v>554</v>
      </c>
      <c r="K315" s="110">
        <v>220.053</v>
      </c>
    </row>
    <row r="316" spans="5:11" x14ac:dyDescent="0.25">
      <c r="E316" s="107">
        <v>2001</v>
      </c>
      <c r="F316" s="107" t="s">
        <v>314</v>
      </c>
      <c r="G316" s="107" t="s">
        <v>69</v>
      </c>
      <c r="H316" s="107" t="s">
        <v>544</v>
      </c>
      <c r="I316" s="107" t="s">
        <v>17</v>
      </c>
      <c r="J316" s="107" t="s">
        <v>725</v>
      </c>
      <c r="K316" s="108">
        <v>53.468000000000004</v>
      </c>
    </row>
    <row r="317" spans="5:11" x14ac:dyDescent="0.25">
      <c r="E317" s="109">
        <v>2001</v>
      </c>
      <c r="F317" s="109" t="s">
        <v>325</v>
      </c>
      <c r="G317" s="109" t="s">
        <v>73</v>
      </c>
      <c r="H317" s="109" t="s">
        <v>542</v>
      </c>
      <c r="I317" s="109" t="s">
        <v>16</v>
      </c>
      <c r="J317" s="109" t="s">
        <v>1</v>
      </c>
      <c r="K317" s="110">
        <v>586</v>
      </c>
    </row>
    <row r="318" spans="5:11" x14ac:dyDescent="0.25">
      <c r="E318" s="107">
        <v>2001</v>
      </c>
      <c r="F318" s="107" t="s">
        <v>325</v>
      </c>
      <c r="G318" s="107" t="s">
        <v>73</v>
      </c>
      <c r="H318" s="107" t="s">
        <v>542</v>
      </c>
      <c r="I318" s="107" t="s">
        <v>16</v>
      </c>
      <c r="J318" s="107" t="s">
        <v>554</v>
      </c>
      <c r="K318" s="108">
        <v>492</v>
      </c>
    </row>
    <row r="319" spans="5:11" x14ac:dyDescent="0.25">
      <c r="E319" s="109">
        <v>2001</v>
      </c>
      <c r="F319" s="109" t="s">
        <v>325</v>
      </c>
      <c r="G319" s="109" t="s">
        <v>73</v>
      </c>
      <c r="H319" s="109" t="s">
        <v>542</v>
      </c>
      <c r="I319" s="109" t="s">
        <v>16</v>
      </c>
      <c r="J319" s="109" t="s">
        <v>725</v>
      </c>
      <c r="K319" s="110">
        <v>94</v>
      </c>
    </row>
    <row r="320" spans="5:11" x14ac:dyDescent="0.25">
      <c r="E320" s="107">
        <v>2001</v>
      </c>
      <c r="F320" s="107" t="s">
        <v>329</v>
      </c>
      <c r="G320" s="107" t="s">
        <v>75</v>
      </c>
      <c r="H320" s="107" t="s">
        <v>540</v>
      </c>
      <c r="I320" s="107" t="s">
        <v>16</v>
      </c>
      <c r="J320" s="107" t="s">
        <v>1</v>
      </c>
      <c r="K320" s="108">
        <v>74.73</v>
      </c>
    </row>
    <row r="321" spans="5:11" x14ac:dyDescent="0.25">
      <c r="E321" s="109">
        <v>2001</v>
      </c>
      <c r="F321" s="109" t="s">
        <v>329</v>
      </c>
      <c r="G321" s="109" t="s">
        <v>75</v>
      </c>
      <c r="H321" s="109" t="s">
        <v>540</v>
      </c>
      <c r="I321" s="109" t="s">
        <v>16</v>
      </c>
      <c r="J321" s="109" t="s">
        <v>554</v>
      </c>
      <c r="K321" s="110">
        <v>7.9809999999999999</v>
      </c>
    </row>
    <row r="322" spans="5:11" x14ac:dyDescent="0.25">
      <c r="E322" s="107">
        <v>2001</v>
      </c>
      <c r="F322" s="107" t="s">
        <v>329</v>
      </c>
      <c r="G322" s="107" t="s">
        <v>75</v>
      </c>
      <c r="H322" s="107" t="s">
        <v>540</v>
      </c>
      <c r="I322" s="107" t="s">
        <v>16</v>
      </c>
      <c r="J322" s="107" t="s">
        <v>725</v>
      </c>
      <c r="K322" s="108">
        <v>66.748999999999995</v>
      </c>
    </row>
    <row r="323" spans="5:11" x14ac:dyDescent="0.25">
      <c r="E323" s="109">
        <v>2001</v>
      </c>
      <c r="F323" s="109" t="s">
        <v>323</v>
      </c>
      <c r="G323" s="109" t="s">
        <v>944</v>
      </c>
      <c r="H323" s="109" t="s">
        <v>540</v>
      </c>
      <c r="I323" s="109" t="s">
        <v>27</v>
      </c>
      <c r="J323" s="109" t="s">
        <v>1</v>
      </c>
      <c r="K323" s="110">
        <v>225.34299999999999</v>
      </c>
    </row>
    <row r="324" spans="5:11" x14ac:dyDescent="0.25">
      <c r="E324" s="107">
        <v>2001</v>
      </c>
      <c r="F324" s="107" t="s">
        <v>323</v>
      </c>
      <c r="G324" s="107" t="s">
        <v>944</v>
      </c>
      <c r="H324" s="107" t="s">
        <v>540</v>
      </c>
      <c r="I324" s="107" t="s">
        <v>27</v>
      </c>
      <c r="J324" s="107" t="s">
        <v>554</v>
      </c>
      <c r="K324" s="108">
        <v>25.413</v>
      </c>
    </row>
    <row r="325" spans="5:11" x14ac:dyDescent="0.25">
      <c r="E325" s="109">
        <v>2001</v>
      </c>
      <c r="F325" s="109" t="s">
        <v>323</v>
      </c>
      <c r="G325" s="109" t="s">
        <v>944</v>
      </c>
      <c r="H325" s="109" t="s">
        <v>540</v>
      </c>
      <c r="I325" s="109" t="s">
        <v>27</v>
      </c>
      <c r="J325" s="109" t="s">
        <v>725</v>
      </c>
      <c r="K325" s="110">
        <v>199.93</v>
      </c>
    </row>
    <row r="326" spans="5:11" x14ac:dyDescent="0.25">
      <c r="E326" s="107">
        <v>2001</v>
      </c>
      <c r="F326" s="107" t="s">
        <v>337</v>
      </c>
      <c r="G326" s="107" t="s">
        <v>338</v>
      </c>
      <c r="H326" s="107" t="s">
        <v>540</v>
      </c>
      <c r="I326" s="107" t="s">
        <v>21</v>
      </c>
      <c r="J326" s="107" t="s">
        <v>1</v>
      </c>
      <c r="K326" s="108">
        <v>247.72499999999999</v>
      </c>
    </row>
    <row r="327" spans="5:11" x14ac:dyDescent="0.25">
      <c r="E327" s="109">
        <v>2001</v>
      </c>
      <c r="F327" s="109" t="s">
        <v>337</v>
      </c>
      <c r="G327" s="109" t="s">
        <v>338</v>
      </c>
      <c r="H327" s="109" t="s">
        <v>540</v>
      </c>
      <c r="I327" s="109" t="s">
        <v>21</v>
      </c>
      <c r="J327" s="109" t="s">
        <v>554</v>
      </c>
      <c r="K327" s="110">
        <v>73.631</v>
      </c>
    </row>
    <row r="328" spans="5:11" x14ac:dyDescent="0.25">
      <c r="E328" s="107">
        <v>2001</v>
      </c>
      <c r="F328" s="107" t="s">
        <v>337</v>
      </c>
      <c r="G328" s="107" t="s">
        <v>338</v>
      </c>
      <c r="H328" s="107" t="s">
        <v>540</v>
      </c>
      <c r="I328" s="107" t="s">
        <v>21</v>
      </c>
      <c r="J328" s="107" t="s">
        <v>725</v>
      </c>
      <c r="K328" s="108">
        <v>174.09399999999999</v>
      </c>
    </row>
    <row r="329" spans="5:11" x14ac:dyDescent="0.25">
      <c r="E329" s="109">
        <v>2001</v>
      </c>
      <c r="F329" s="109" t="s">
        <v>331</v>
      </c>
      <c r="G329" s="109" t="s">
        <v>76</v>
      </c>
      <c r="H329" s="109" t="s">
        <v>540</v>
      </c>
      <c r="I329" s="109" t="s">
        <v>60</v>
      </c>
      <c r="J329" s="109" t="s">
        <v>1</v>
      </c>
      <c r="K329" s="110">
        <v>760.75300000000004</v>
      </c>
    </row>
    <row r="330" spans="5:11" x14ac:dyDescent="0.25">
      <c r="E330" s="107">
        <v>2001</v>
      </c>
      <c r="F330" s="107" t="s">
        <v>331</v>
      </c>
      <c r="G330" s="107" t="s">
        <v>76</v>
      </c>
      <c r="H330" s="107" t="s">
        <v>540</v>
      </c>
      <c r="I330" s="107" t="s">
        <v>60</v>
      </c>
      <c r="J330" s="107" t="s">
        <v>554</v>
      </c>
      <c r="K330" s="108">
        <v>580.09</v>
      </c>
    </row>
    <row r="331" spans="5:11" x14ac:dyDescent="0.25">
      <c r="E331" s="109">
        <v>2001</v>
      </c>
      <c r="F331" s="109" t="s">
        <v>331</v>
      </c>
      <c r="G331" s="109" t="s">
        <v>76</v>
      </c>
      <c r="H331" s="109" t="s">
        <v>540</v>
      </c>
      <c r="I331" s="109" t="s">
        <v>60</v>
      </c>
      <c r="J331" s="109" t="s">
        <v>725</v>
      </c>
      <c r="K331" s="110">
        <v>180.66300000000001</v>
      </c>
    </row>
    <row r="332" spans="5:11" x14ac:dyDescent="0.25">
      <c r="E332" s="107">
        <v>2001</v>
      </c>
      <c r="F332" s="107" t="s">
        <v>318</v>
      </c>
      <c r="G332" s="107" t="s">
        <v>319</v>
      </c>
      <c r="H332" s="107" t="s">
        <v>540</v>
      </c>
      <c r="I332" s="107" t="s">
        <v>16</v>
      </c>
      <c r="J332" s="107" t="s">
        <v>1</v>
      </c>
      <c r="K332" s="108">
        <v>23</v>
      </c>
    </row>
    <row r="333" spans="5:11" x14ac:dyDescent="0.25">
      <c r="E333" s="109">
        <v>2001</v>
      </c>
      <c r="F333" s="109" t="s">
        <v>318</v>
      </c>
      <c r="G333" s="109" t="s">
        <v>319</v>
      </c>
      <c r="H333" s="109" t="s">
        <v>540</v>
      </c>
      <c r="I333" s="109" t="s">
        <v>16</v>
      </c>
      <c r="J333" s="109" t="s">
        <v>554</v>
      </c>
      <c r="K333" s="110">
        <v>23</v>
      </c>
    </row>
    <row r="334" spans="5:11" x14ac:dyDescent="0.25">
      <c r="E334" s="107">
        <v>2001</v>
      </c>
      <c r="F334" s="107" t="s">
        <v>318</v>
      </c>
      <c r="G334" s="107" t="s">
        <v>319</v>
      </c>
      <c r="H334" s="107" t="s">
        <v>540</v>
      </c>
      <c r="I334" s="107" t="s">
        <v>16</v>
      </c>
      <c r="J334" s="107" t="s">
        <v>725</v>
      </c>
      <c r="K334" s="108">
        <v>0</v>
      </c>
    </row>
    <row r="335" spans="5:11" x14ac:dyDescent="0.25">
      <c r="E335" s="109">
        <v>2001</v>
      </c>
      <c r="F335" s="109" t="s">
        <v>333</v>
      </c>
      <c r="G335" s="109" t="s">
        <v>77</v>
      </c>
      <c r="H335" s="109" t="s">
        <v>540</v>
      </c>
      <c r="I335" s="109" t="s">
        <v>16</v>
      </c>
      <c r="J335" s="109" t="s">
        <v>1</v>
      </c>
      <c r="K335" s="110">
        <v>103.613</v>
      </c>
    </row>
    <row r="336" spans="5:11" x14ac:dyDescent="0.25">
      <c r="E336" s="107">
        <v>2001</v>
      </c>
      <c r="F336" s="107" t="s">
        <v>333</v>
      </c>
      <c r="G336" s="107" t="s">
        <v>77</v>
      </c>
      <c r="H336" s="107" t="s">
        <v>540</v>
      </c>
      <c r="I336" s="107" t="s">
        <v>16</v>
      </c>
      <c r="J336" s="107" t="s">
        <v>554</v>
      </c>
      <c r="K336" s="108">
        <v>103.613</v>
      </c>
    </row>
    <row r="337" spans="5:11" x14ac:dyDescent="0.25">
      <c r="E337" s="109">
        <v>2001</v>
      </c>
      <c r="F337" s="109" t="s">
        <v>333</v>
      </c>
      <c r="G337" s="109" t="s">
        <v>77</v>
      </c>
      <c r="H337" s="109" t="s">
        <v>540</v>
      </c>
      <c r="I337" s="109" t="s">
        <v>16</v>
      </c>
      <c r="J337" s="109" t="s">
        <v>725</v>
      </c>
      <c r="K337" s="110">
        <v>0</v>
      </c>
    </row>
    <row r="338" spans="5:11" x14ac:dyDescent="0.25">
      <c r="E338" s="107">
        <v>2001</v>
      </c>
      <c r="F338" s="107" t="s">
        <v>340</v>
      </c>
      <c r="G338" s="107" t="s">
        <v>79</v>
      </c>
      <c r="H338" s="107" t="s">
        <v>544</v>
      </c>
      <c r="I338" s="107" t="s">
        <v>9</v>
      </c>
      <c r="J338" s="107" t="s">
        <v>1</v>
      </c>
      <c r="K338" s="108">
        <v>100.411</v>
      </c>
    </row>
    <row r="339" spans="5:11" x14ac:dyDescent="0.25">
      <c r="E339" s="109">
        <v>2001</v>
      </c>
      <c r="F339" s="109" t="s">
        <v>340</v>
      </c>
      <c r="G339" s="109" t="s">
        <v>79</v>
      </c>
      <c r="H339" s="109" t="s">
        <v>544</v>
      </c>
      <c r="I339" s="109" t="s">
        <v>9</v>
      </c>
      <c r="J339" s="109" t="s">
        <v>554</v>
      </c>
      <c r="K339" s="110">
        <v>69.194999999999993</v>
      </c>
    </row>
    <row r="340" spans="5:11" x14ac:dyDescent="0.25">
      <c r="E340" s="107">
        <v>2001</v>
      </c>
      <c r="F340" s="107" t="s">
        <v>340</v>
      </c>
      <c r="G340" s="107" t="s">
        <v>79</v>
      </c>
      <c r="H340" s="107" t="s">
        <v>544</v>
      </c>
      <c r="I340" s="107" t="s">
        <v>9</v>
      </c>
      <c r="J340" s="107" t="s">
        <v>725</v>
      </c>
      <c r="K340" s="108">
        <v>31.216000000000001</v>
      </c>
    </row>
    <row r="341" spans="5:11" x14ac:dyDescent="0.25">
      <c r="E341" s="109">
        <v>2001</v>
      </c>
      <c r="F341" s="109" t="s">
        <v>342</v>
      </c>
      <c r="G341" s="109" t="s">
        <v>80</v>
      </c>
      <c r="H341" s="109" t="s">
        <v>544</v>
      </c>
      <c r="I341" s="109" t="s">
        <v>9</v>
      </c>
      <c r="J341" s="109" t="s">
        <v>1</v>
      </c>
      <c r="K341" s="110">
        <v>0</v>
      </c>
    </row>
    <row r="342" spans="5:11" x14ac:dyDescent="0.25">
      <c r="E342" s="107">
        <v>2001</v>
      </c>
      <c r="F342" s="107" t="s">
        <v>342</v>
      </c>
      <c r="G342" s="107" t="s">
        <v>80</v>
      </c>
      <c r="H342" s="107" t="s">
        <v>544</v>
      </c>
      <c r="I342" s="107" t="s">
        <v>9</v>
      </c>
      <c r="J342" s="107" t="s">
        <v>554</v>
      </c>
      <c r="K342" s="108">
        <v>0</v>
      </c>
    </row>
    <row r="343" spans="5:11" x14ac:dyDescent="0.25">
      <c r="E343" s="109">
        <v>2001</v>
      </c>
      <c r="F343" s="109" t="s">
        <v>342</v>
      </c>
      <c r="G343" s="109" t="s">
        <v>80</v>
      </c>
      <c r="H343" s="109" t="s">
        <v>544</v>
      </c>
      <c r="I343" s="109" t="s">
        <v>9</v>
      </c>
      <c r="J343" s="109" t="s">
        <v>725</v>
      </c>
      <c r="K343" s="110">
        <v>0</v>
      </c>
    </row>
    <row r="344" spans="5:11" x14ac:dyDescent="0.25">
      <c r="E344" s="107">
        <v>2001</v>
      </c>
      <c r="F344" s="107" t="s">
        <v>327</v>
      </c>
      <c r="G344" s="107" t="s">
        <v>74</v>
      </c>
      <c r="H344" s="107" t="s">
        <v>540</v>
      </c>
      <c r="I344" s="107" t="s">
        <v>60</v>
      </c>
      <c r="J344" s="107" t="s">
        <v>1</v>
      </c>
      <c r="K344" s="108">
        <v>110.295</v>
      </c>
    </row>
    <row r="345" spans="5:11" x14ac:dyDescent="0.25">
      <c r="E345" s="109">
        <v>2001</v>
      </c>
      <c r="F345" s="109" t="s">
        <v>327</v>
      </c>
      <c r="G345" s="109" t="s">
        <v>74</v>
      </c>
      <c r="H345" s="109" t="s">
        <v>540</v>
      </c>
      <c r="I345" s="109" t="s">
        <v>60</v>
      </c>
      <c r="J345" s="109" t="s">
        <v>554</v>
      </c>
      <c r="K345" s="110">
        <v>59.005000000000003</v>
      </c>
    </row>
    <row r="346" spans="5:11" x14ac:dyDescent="0.25">
      <c r="E346" s="107">
        <v>2001</v>
      </c>
      <c r="F346" s="107" t="s">
        <v>327</v>
      </c>
      <c r="G346" s="107" t="s">
        <v>74</v>
      </c>
      <c r="H346" s="107" t="s">
        <v>540</v>
      </c>
      <c r="I346" s="107" t="s">
        <v>60</v>
      </c>
      <c r="J346" s="107" t="s">
        <v>725</v>
      </c>
      <c r="K346" s="108">
        <v>51.29</v>
      </c>
    </row>
    <row r="347" spans="5:11" x14ac:dyDescent="0.25">
      <c r="E347" s="109">
        <v>2001</v>
      </c>
      <c r="F347" s="109" t="s">
        <v>444</v>
      </c>
      <c r="G347" s="109" t="s">
        <v>125</v>
      </c>
      <c r="H347" s="109" t="s">
        <v>542</v>
      </c>
      <c r="I347" s="109" t="s">
        <v>26</v>
      </c>
      <c r="J347" s="109" t="s">
        <v>1</v>
      </c>
      <c r="K347" s="110">
        <v>309.21499999999997</v>
      </c>
    </row>
    <row r="348" spans="5:11" x14ac:dyDescent="0.25">
      <c r="E348" s="107">
        <v>2001</v>
      </c>
      <c r="F348" s="107" t="s">
        <v>444</v>
      </c>
      <c r="G348" s="107" t="s">
        <v>125</v>
      </c>
      <c r="H348" s="107" t="s">
        <v>542</v>
      </c>
      <c r="I348" s="107" t="s">
        <v>26</v>
      </c>
      <c r="J348" s="107" t="s">
        <v>554</v>
      </c>
      <c r="K348" s="108">
        <v>93.087000000000003</v>
      </c>
    </row>
    <row r="349" spans="5:11" x14ac:dyDescent="0.25">
      <c r="E349" s="109">
        <v>2001</v>
      </c>
      <c r="F349" s="109" t="s">
        <v>444</v>
      </c>
      <c r="G349" s="109" t="s">
        <v>125</v>
      </c>
      <c r="H349" s="109" t="s">
        <v>542</v>
      </c>
      <c r="I349" s="109" t="s">
        <v>26</v>
      </c>
      <c r="J349" s="109" t="s">
        <v>725</v>
      </c>
      <c r="K349" s="110">
        <v>216.12799999999999</v>
      </c>
    </row>
    <row r="350" spans="5:11" x14ac:dyDescent="0.25">
      <c r="E350" s="107">
        <v>2001</v>
      </c>
      <c r="F350" s="107" t="s">
        <v>350</v>
      </c>
      <c r="G350" s="107" t="s">
        <v>84</v>
      </c>
      <c r="H350" s="107" t="s">
        <v>540</v>
      </c>
      <c r="I350" s="107" t="s">
        <v>30</v>
      </c>
      <c r="J350" s="107" t="s">
        <v>1</v>
      </c>
      <c r="K350" s="108">
        <v>0</v>
      </c>
    </row>
    <row r="351" spans="5:11" x14ac:dyDescent="0.25">
      <c r="E351" s="109">
        <v>2001</v>
      </c>
      <c r="F351" s="109" t="s">
        <v>350</v>
      </c>
      <c r="G351" s="109" t="s">
        <v>84</v>
      </c>
      <c r="H351" s="109" t="s">
        <v>540</v>
      </c>
      <c r="I351" s="109" t="s">
        <v>30</v>
      </c>
      <c r="J351" s="109" t="s">
        <v>554</v>
      </c>
      <c r="K351" s="110">
        <v>0</v>
      </c>
    </row>
    <row r="352" spans="5:11" x14ac:dyDescent="0.25">
      <c r="E352" s="107">
        <v>2001</v>
      </c>
      <c r="F352" s="107" t="s">
        <v>350</v>
      </c>
      <c r="G352" s="107" t="s">
        <v>84</v>
      </c>
      <c r="H352" s="107" t="s">
        <v>540</v>
      </c>
      <c r="I352" s="107" t="s">
        <v>30</v>
      </c>
      <c r="J352" s="107" t="s">
        <v>725</v>
      </c>
      <c r="K352" s="108">
        <v>0</v>
      </c>
    </row>
    <row r="353" spans="5:11" x14ac:dyDescent="0.25">
      <c r="E353" s="109">
        <v>2001</v>
      </c>
      <c r="F353" s="109" t="s">
        <v>356</v>
      </c>
      <c r="G353" s="109" t="s">
        <v>87</v>
      </c>
      <c r="H353" s="109" t="s">
        <v>12</v>
      </c>
      <c r="I353" s="109" t="s">
        <v>12</v>
      </c>
      <c r="J353" s="109" t="s">
        <v>1</v>
      </c>
      <c r="K353" s="110">
        <v>44.719000000000001</v>
      </c>
    </row>
    <row r="354" spans="5:11" x14ac:dyDescent="0.25">
      <c r="E354" s="107">
        <v>2001</v>
      </c>
      <c r="F354" s="107" t="s">
        <v>356</v>
      </c>
      <c r="G354" s="107" t="s">
        <v>87</v>
      </c>
      <c r="H354" s="107" t="s">
        <v>12</v>
      </c>
      <c r="I354" s="107" t="s">
        <v>12</v>
      </c>
      <c r="J354" s="107" t="s">
        <v>554</v>
      </c>
      <c r="K354" s="108">
        <v>11.882999999999999</v>
      </c>
    </row>
    <row r="355" spans="5:11" x14ac:dyDescent="0.25">
      <c r="E355" s="109">
        <v>2001</v>
      </c>
      <c r="F355" s="109" t="s">
        <v>356</v>
      </c>
      <c r="G355" s="109" t="s">
        <v>87</v>
      </c>
      <c r="H355" s="109" t="s">
        <v>12</v>
      </c>
      <c r="I355" s="109" t="s">
        <v>12</v>
      </c>
      <c r="J355" s="109" t="s">
        <v>725</v>
      </c>
      <c r="K355" s="110">
        <v>32.835999999999999</v>
      </c>
    </row>
    <row r="356" spans="5:11" x14ac:dyDescent="0.25">
      <c r="E356" s="107">
        <v>2001</v>
      </c>
      <c r="F356" s="107" t="s">
        <v>360</v>
      </c>
      <c r="G356" s="107" t="s">
        <v>89</v>
      </c>
      <c r="H356" s="107" t="s">
        <v>540</v>
      </c>
      <c r="I356" s="107" t="s">
        <v>47</v>
      </c>
      <c r="J356" s="107" t="s">
        <v>1</v>
      </c>
      <c r="K356" s="108">
        <v>480.113</v>
      </c>
    </row>
    <row r="357" spans="5:11" x14ac:dyDescent="0.25">
      <c r="E357" s="109">
        <v>2001</v>
      </c>
      <c r="F357" s="109" t="s">
        <v>360</v>
      </c>
      <c r="G357" s="109" t="s">
        <v>89</v>
      </c>
      <c r="H357" s="109" t="s">
        <v>540</v>
      </c>
      <c r="I357" s="109" t="s">
        <v>47</v>
      </c>
      <c r="J357" s="109" t="s">
        <v>554</v>
      </c>
      <c r="K357" s="110">
        <v>451.12299999999999</v>
      </c>
    </row>
    <row r="358" spans="5:11" x14ac:dyDescent="0.25">
      <c r="E358" s="107">
        <v>2001</v>
      </c>
      <c r="F358" s="107" t="s">
        <v>360</v>
      </c>
      <c r="G358" s="107" t="s">
        <v>89</v>
      </c>
      <c r="H358" s="107" t="s">
        <v>540</v>
      </c>
      <c r="I358" s="107" t="s">
        <v>47</v>
      </c>
      <c r="J358" s="107" t="s">
        <v>725</v>
      </c>
      <c r="K358" s="108">
        <v>28.99</v>
      </c>
    </row>
    <row r="359" spans="5:11" x14ac:dyDescent="0.25">
      <c r="E359" s="109">
        <v>2001</v>
      </c>
      <c r="F359" s="109" t="s">
        <v>352</v>
      </c>
      <c r="G359" s="109" t="s">
        <v>85</v>
      </c>
      <c r="H359" s="109" t="s">
        <v>540</v>
      </c>
      <c r="I359" s="109" t="s">
        <v>47</v>
      </c>
      <c r="J359" s="109" t="s">
        <v>1</v>
      </c>
      <c r="K359" s="110">
        <v>402.37299999999999</v>
      </c>
    </row>
    <row r="360" spans="5:11" x14ac:dyDescent="0.25">
      <c r="E360" s="107">
        <v>2001</v>
      </c>
      <c r="F360" s="107" t="s">
        <v>352</v>
      </c>
      <c r="G360" s="107" t="s">
        <v>85</v>
      </c>
      <c r="H360" s="107" t="s">
        <v>540</v>
      </c>
      <c r="I360" s="107" t="s">
        <v>47</v>
      </c>
      <c r="J360" s="107" t="s">
        <v>554</v>
      </c>
      <c r="K360" s="108">
        <v>402.37299999999999</v>
      </c>
    </row>
    <row r="361" spans="5:11" x14ac:dyDescent="0.25">
      <c r="E361" s="109">
        <v>2001</v>
      </c>
      <c r="F361" s="109" t="s">
        <v>352</v>
      </c>
      <c r="G361" s="109" t="s">
        <v>85</v>
      </c>
      <c r="H361" s="109" t="s">
        <v>540</v>
      </c>
      <c r="I361" s="109" t="s">
        <v>47</v>
      </c>
      <c r="J361" s="109" t="s">
        <v>725</v>
      </c>
      <c r="K361" s="110">
        <v>0</v>
      </c>
    </row>
    <row r="362" spans="5:11" x14ac:dyDescent="0.25">
      <c r="E362" s="107">
        <v>2001</v>
      </c>
      <c r="F362" s="107" t="s">
        <v>366</v>
      </c>
      <c r="G362" s="107" t="s">
        <v>92</v>
      </c>
      <c r="H362" s="107" t="s">
        <v>540</v>
      </c>
      <c r="I362" s="107" t="s">
        <v>30</v>
      </c>
      <c r="J362" s="107" t="s">
        <v>1</v>
      </c>
      <c r="K362" s="108">
        <v>217.5</v>
      </c>
    </row>
    <row r="363" spans="5:11" x14ac:dyDescent="0.25">
      <c r="E363" s="109">
        <v>2001</v>
      </c>
      <c r="F363" s="109" t="s">
        <v>366</v>
      </c>
      <c r="G363" s="109" t="s">
        <v>92</v>
      </c>
      <c r="H363" s="109" t="s">
        <v>540</v>
      </c>
      <c r="I363" s="109" t="s">
        <v>30</v>
      </c>
      <c r="J363" s="109" t="s">
        <v>554</v>
      </c>
      <c r="K363" s="110">
        <v>0</v>
      </c>
    </row>
    <row r="364" spans="5:11" x14ac:dyDescent="0.25">
      <c r="E364" s="107">
        <v>2001</v>
      </c>
      <c r="F364" s="107" t="s">
        <v>366</v>
      </c>
      <c r="G364" s="107" t="s">
        <v>92</v>
      </c>
      <c r="H364" s="107" t="s">
        <v>540</v>
      </c>
      <c r="I364" s="107" t="s">
        <v>30</v>
      </c>
      <c r="J364" s="107" t="s">
        <v>725</v>
      </c>
      <c r="K364" s="108">
        <v>217.5</v>
      </c>
    </row>
    <row r="365" spans="5:11" x14ac:dyDescent="0.25">
      <c r="E365" s="109">
        <v>2001</v>
      </c>
      <c r="F365" s="109" t="s">
        <v>372</v>
      </c>
      <c r="G365" s="109" t="s">
        <v>95</v>
      </c>
      <c r="H365" s="109" t="s">
        <v>540</v>
      </c>
      <c r="I365" s="109" t="s">
        <v>30</v>
      </c>
      <c r="J365" s="109" t="s">
        <v>1</v>
      </c>
      <c r="K365" s="110">
        <v>470.5</v>
      </c>
    </row>
    <row r="366" spans="5:11" x14ac:dyDescent="0.25">
      <c r="E366" s="107">
        <v>2001</v>
      </c>
      <c r="F366" s="107" t="s">
        <v>372</v>
      </c>
      <c r="G366" s="107" t="s">
        <v>95</v>
      </c>
      <c r="H366" s="107" t="s">
        <v>540</v>
      </c>
      <c r="I366" s="107" t="s">
        <v>30</v>
      </c>
      <c r="J366" s="107" t="s">
        <v>554</v>
      </c>
      <c r="K366" s="108">
        <v>379.5</v>
      </c>
    </row>
    <row r="367" spans="5:11" x14ac:dyDescent="0.25">
      <c r="E367" s="109">
        <v>2001</v>
      </c>
      <c r="F367" s="109" t="s">
        <v>372</v>
      </c>
      <c r="G367" s="109" t="s">
        <v>95</v>
      </c>
      <c r="H367" s="109" t="s">
        <v>540</v>
      </c>
      <c r="I367" s="109" t="s">
        <v>30</v>
      </c>
      <c r="J367" s="109" t="s">
        <v>725</v>
      </c>
      <c r="K367" s="110">
        <v>91</v>
      </c>
    </row>
    <row r="368" spans="5:11" x14ac:dyDescent="0.25">
      <c r="E368" s="107">
        <v>2001</v>
      </c>
      <c r="F368" s="107" t="s">
        <v>378</v>
      </c>
      <c r="G368" s="107" t="s">
        <v>98</v>
      </c>
      <c r="H368" s="107" t="s">
        <v>540</v>
      </c>
      <c r="I368" s="107" t="s">
        <v>925</v>
      </c>
      <c r="J368" s="107" t="s">
        <v>1</v>
      </c>
      <c r="K368" s="108">
        <v>45.634999999999998</v>
      </c>
    </row>
    <row r="369" spans="5:11" x14ac:dyDescent="0.25">
      <c r="E369" s="109">
        <v>2001</v>
      </c>
      <c r="F369" s="109" t="s">
        <v>378</v>
      </c>
      <c r="G369" s="109" t="s">
        <v>98</v>
      </c>
      <c r="H369" s="109" t="s">
        <v>540</v>
      </c>
      <c r="I369" s="109" t="s">
        <v>925</v>
      </c>
      <c r="J369" s="109" t="s">
        <v>554</v>
      </c>
      <c r="K369" s="110">
        <v>45.634999999999998</v>
      </c>
    </row>
    <row r="370" spans="5:11" x14ac:dyDescent="0.25">
      <c r="E370" s="107">
        <v>2001</v>
      </c>
      <c r="F370" s="107" t="s">
        <v>378</v>
      </c>
      <c r="G370" s="107" t="s">
        <v>98</v>
      </c>
      <c r="H370" s="107" t="s">
        <v>540</v>
      </c>
      <c r="I370" s="107" t="s">
        <v>925</v>
      </c>
      <c r="J370" s="107" t="s">
        <v>725</v>
      </c>
      <c r="K370" s="108">
        <v>0</v>
      </c>
    </row>
    <row r="371" spans="5:11" x14ac:dyDescent="0.25">
      <c r="E371" s="109">
        <v>2001</v>
      </c>
      <c r="F371" s="109" t="s">
        <v>374</v>
      </c>
      <c r="G371" s="109" t="s">
        <v>96</v>
      </c>
      <c r="H371" s="109" t="s">
        <v>540</v>
      </c>
      <c r="I371" s="109" t="s">
        <v>47</v>
      </c>
      <c r="J371" s="109" t="s">
        <v>1</v>
      </c>
      <c r="K371" s="110">
        <v>48.991999999999997</v>
      </c>
    </row>
    <row r="372" spans="5:11" x14ac:dyDescent="0.25">
      <c r="E372" s="107">
        <v>2001</v>
      </c>
      <c r="F372" s="107" t="s">
        <v>374</v>
      </c>
      <c r="G372" s="107" t="s">
        <v>96</v>
      </c>
      <c r="H372" s="107" t="s">
        <v>540</v>
      </c>
      <c r="I372" s="107" t="s">
        <v>47</v>
      </c>
      <c r="J372" s="107" t="s">
        <v>554</v>
      </c>
      <c r="K372" s="108">
        <v>48.991999999999997</v>
      </c>
    </row>
    <row r="373" spans="5:11" x14ac:dyDescent="0.25">
      <c r="E373" s="109">
        <v>2001</v>
      </c>
      <c r="F373" s="109" t="s">
        <v>374</v>
      </c>
      <c r="G373" s="109" t="s">
        <v>96</v>
      </c>
      <c r="H373" s="109" t="s">
        <v>540</v>
      </c>
      <c r="I373" s="109" t="s">
        <v>47</v>
      </c>
      <c r="J373" s="109" t="s">
        <v>725</v>
      </c>
      <c r="K373" s="110">
        <v>0</v>
      </c>
    </row>
    <row r="374" spans="5:11" x14ac:dyDescent="0.25">
      <c r="E374" s="107">
        <v>2001</v>
      </c>
      <c r="F374" s="107" t="s">
        <v>376</v>
      </c>
      <c r="G374" s="107" t="s">
        <v>97</v>
      </c>
      <c r="H374" s="107" t="s">
        <v>540</v>
      </c>
      <c r="I374" s="107" t="s">
        <v>21</v>
      </c>
      <c r="J374" s="107" t="s">
        <v>1</v>
      </c>
      <c r="K374" s="108">
        <v>250.78</v>
      </c>
    </row>
    <row r="375" spans="5:11" x14ac:dyDescent="0.25">
      <c r="E375" s="109">
        <v>2001</v>
      </c>
      <c r="F375" s="109" t="s">
        <v>376</v>
      </c>
      <c r="G375" s="109" t="s">
        <v>97</v>
      </c>
      <c r="H375" s="109" t="s">
        <v>540</v>
      </c>
      <c r="I375" s="109" t="s">
        <v>21</v>
      </c>
      <c r="J375" s="109" t="s">
        <v>554</v>
      </c>
      <c r="K375" s="110">
        <v>158.07499999999999</v>
      </c>
    </row>
    <row r="376" spans="5:11" x14ac:dyDescent="0.25">
      <c r="E376" s="107">
        <v>2001</v>
      </c>
      <c r="F376" s="107" t="s">
        <v>376</v>
      </c>
      <c r="G376" s="107" t="s">
        <v>97</v>
      </c>
      <c r="H376" s="107" t="s">
        <v>540</v>
      </c>
      <c r="I376" s="107" t="s">
        <v>21</v>
      </c>
      <c r="J376" s="107" t="s">
        <v>725</v>
      </c>
      <c r="K376" s="108">
        <v>92.704999999999998</v>
      </c>
    </row>
    <row r="377" spans="5:11" x14ac:dyDescent="0.25">
      <c r="E377" s="109">
        <v>2001</v>
      </c>
      <c r="F377" s="109" t="s">
        <v>380</v>
      </c>
      <c r="G377" s="109" t="s">
        <v>99</v>
      </c>
      <c r="H377" s="109" t="s">
        <v>544</v>
      </c>
      <c r="I377" s="109" t="s">
        <v>9</v>
      </c>
      <c r="J377" s="109" t="s">
        <v>1</v>
      </c>
      <c r="K377" s="110">
        <v>100.02</v>
      </c>
    </row>
    <row r="378" spans="5:11" x14ac:dyDescent="0.25">
      <c r="E378" s="107">
        <v>2001</v>
      </c>
      <c r="F378" s="107" t="s">
        <v>380</v>
      </c>
      <c r="G378" s="107" t="s">
        <v>99</v>
      </c>
      <c r="H378" s="107" t="s">
        <v>544</v>
      </c>
      <c r="I378" s="107" t="s">
        <v>9</v>
      </c>
      <c r="J378" s="107" t="s">
        <v>554</v>
      </c>
      <c r="K378" s="108">
        <v>71.424000000000007</v>
      </c>
    </row>
    <row r="379" spans="5:11" x14ac:dyDescent="0.25">
      <c r="E379" s="109">
        <v>2001</v>
      </c>
      <c r="F379" s="109" t="s">
        <v>380</v>
      </c>
      <c r="G379" s="109" t="s">
        <v>99</v>
      </c>
      <c r="H379" s="109" t="s">
        <v>544</v>
      </c>
      <c r="I379" s="109" t="s">
        <v>9</v>
      </c>
      <c r="J379" s="109" t="s">
        <v>725</v>
      </c>
      <c r="K379" s="110">
        <v>28.596</v>
      </c>
    </row>
    <row r="380" spans="5:11" x14ac:dyDescent="0.25">
      <c r="E380" s="107">
        <v>2001</v>
      </c>
      <c r="F380" s="107" t="s">
        <v>965</v>
      </c>
      <c r="G380" s="107" t="s">
        <v>966</v>
      </c>
      <c r="H380" s="107" t="s">
        <v>540</v>
      </c>
      <c r="I380" s="107" t="s">
        <v>27</v>
      </c>
      <c r="J380" s="107" t="s">
        <v>1</v>
      </c>
      <c r="K380" s="108">
        <v>0</v>
      </c>
    </row>
    <row r="381" spans="5:11" x14ac:dyDescent="0.25">
      <c r="E381" s="109">
        <v>2001</v>
      </c>
      <c r="F381" s="109" t="s">
        <v>965</v>
      </c>
      <c r="G381" s="109" t="s">
        <v>966</v>
      </c>
      <c r="H381" s="109" t="s">
        <v>540</v>
      </c>
      <c r="I381" s="109" t="s">
        <v>27</v>
      </c>
      <c r="J381" s="109" t="s">
        <v>554</v>
      </c>
      <c r="K381" s="110">
        <v>0</v>
      </c>
    </row>
    <row r="382" spans="5:11" x14ac:dyDescent="0.25">
      <c r="E382" s="107">
        <v>2001</v>
      </c>
      <c r="F382" s="107" t="s">
        <v>965</v>
      </c>
      <c r="G382" s="107" t="s">
        <v>966</v>
      </c>
      <c r="H382" s="107" t="s">
        <v>540</v>
      </c>
      <c r="I382" s="107" t="s">
        <v>27</v>
      </c>
      <c r="J382" s="107" t="s">
        <v>725</v>
      </c>
      <c r="K382" s="108">
        <v>0</v>
      </c>
    </row>
    <row r="383" spans="5:11" x14ac:dyDescent="0.25">
      <c r="E383" s="109">
        <v>2001</v>
      </c>
      <c r="F383" s="109" t="s">
        <v>384</v>
      </c>
      <c r="G383" s="109" t="s">
        <v>385</v>
      </c>
      <c r="H383" s="109" t="s">
        <v>540</v>
      </c>
      <c r="I383" s="109" t="s">
        <v>27</v>
      </c>
      <c r="J383" s="109" t="s">
        <v>1</v>
      </c>
      <c r="K383" s="110">
        <v>462</v>
      </c>
    </row>
    <row r="384" spans="5:11" x14ac:dyDescent="0.25">
      <c r="E384" s="107">
        <v>2001</v>
      </c>
      <c r="F384" s="107" t="s">
        <v>384</v>
      </c>
      <c r="G384" s="107" t="s">
        <v>385</v>
      </c>
      <c r="H384" s="107" t="s">
        <v>540</v>
      </c>
      <c r="I384" s="107" t="s">
        <v>27</v>
      </c>
      <c r="J384" s="107" t="s">
        <v>554</v>
      </c>
      <c r="K384" s="108">
        <v>404</v>
      </c>
    </row>
    <row r="385" spans="5:11" x14ac:dyDescent="0.25">
      <c r="E385" s="109">
        <v>2001</v>
      </c>
      <c r="F385" s="109" t="s">
        <v>384</v>
      </c>
      <c r="G385" s="109" t="s">
        <v>385</v>
      </c>
      <c r="H385" s="109" t="s">
        <v>540</v>
      </c>
      <c r="I385" s="109" t="s">
        <v>27</v>
      </c>
      <c r="J385" s="109" t="s">
        <v>725</v>
      </c>
      <c r="K385" s="110">
        <v>58</v>
      </c>
    </row>
    <row r="386" spans="5:11" x14ac:dyDescent="0.25">
      <c r="E386" s="107">
        <v>2001</v>
      </c>
      <c r="F386" s="107" t="s">
        <v>396</v>
      </c>
      <c r="G386" s="107" t="s">
        <v>397</v>
      </c>
      <c r="H386" s="107" t="s">
        <v>544</v>
      </c>
      <c r="I386" s="107" t="s">
        <v>9</v>
      </c>
      <c r="J386" s="107" t="s">
        <v>1</v>
      </c>
      <c r="K386" s="108">
        <v>230.142</v>
      </c>
    </row>
    <row r="387" spans="5:11" x14ac:dyDescent="0.25">
      <c r="E387" s="109">
        <v>2001</v>
      </c>
      <c r="F387" s="109" t="s">
        <v>396</v>
      </c>
      <c r="G387" s="109" t="s">
        <v>397</v>
      </c>
      <c r="H387" s="109" t="s">
        <v>544</v>
      </c>
      <c r="I387" s="109" t="s">
        <v>9</v>
      </c>
      <c r="J387" s="109" t="s">
        <v>554</v>
      </c>
      <c r="K387" s="110">
        <v>23.504000000000001</v>
      </c>
    </row>
    <row r="388" spans="5:11" x14ac:dyDescent="0.25">
      <c r="E388" s="107">
        <v>2001</v>
      </c>
      <c r="F388" s="107" t="s">
        <v>396</v>
      </c>
      <c r="G388" s="107" t="s">
        <v>397</v>
      </c>
      <c r="H388" s="107" t="s">
        <v>544</v>
      </c>
      <c r="I388" s="107" t="s">
        <v>9</v>
      </c>
      <c r="J388" s="107" t="s">
        <v>725</v>
      </c>
      <c r="K388" s="108">
        <v>206.63800000000001</v>
      </c>
    </row>
    <row r="389" spans="5:11" x14ac:dyDescent="0.25">
      <c r="E389" s="109">
        <v>2001</v>
      </c>
      <c r="F389" s="109" t="s">
        <v>399</v>
      </c>
      <c r="G389" s="109" t="s">
        <v>104</v>
      </c>
      <c r="H389" s="109" t="s">
        <v>544</v>
      </c>
      <c r="I389" s="109" t="s">
        <v>9</v>
      </c>
      <c r="J389" s="109" t="s">
        <v>1</v>
      </c>
      <c r="K389" s="110">
        <v>714.2</v>
      </c>
    </row>
    <row r="390" spans="5:11" x14ac:dyDescent="0.25">
      <c r="E390" s="107">
        <v>2001</v>
      </c>
      <c r="F390" s="107" t="s">
        <v>399</v>
      </c>
      <c r="G390" s="107" t="s">
        <v>104</v>
      </c>
      <c r="H390" s="107" t="s">
        <v>544</v>
      </c>
      <c r="I390" s="107" t="s">
        <v>9</v>
      </c>
      <c r="J390" s="107" t="s">
        <v>554</v>
      </c>
      <c r="K390" s="108">
        <v>602.74800000000005</v>
      </c>
    </row>
    <row r="391" spans="5:11" x14ac:dyDescent="0.25">
      <c r="E391" s="109">
        <v>2001</v>
      </c>
      <c r="F391" s="109" t="s">
        <v>399</v>
      </c>
      <c r="G391" s="109" t="s">
        <v>104</v>
      </c>
      <c r="H391" s="109" t="s">
        <v>544</v>
      </c>
      <c r="I391" s="109" t="s">
        <v>9</v>
      </c>
      <c r="J391" s="109" t="s">
        <v>725</v>
      </c>
      <c r="K391" s="110">
        <v>111.452</v>
      </c>
    </row>
    <row r="392" spans="5:11" x14ac:dyDescent="0.25">
      <c r="E392" s="107">
        <v>2001</v>
      </c>
      <c r="F392" s="107" t="s">
        <v>407</v>
      </c>
      <c r="G392" s="107" t="s">
        <v>408</v>
      </c>
      <c r="H392" s="107" t="s">
        <v>540</v>
      </c>
      <c r="I392" s="107" t="s">
        <v>925</v>
      </c>
      <c r="J392" s="107" t="s">
        <v>1</v>
      </c>
      <c r="K392" s="108">
        <v>872.84100000000001</v>
      </c>
    </row>
    <row r="393" spans="5:11" x14ac:dyDescent="0.25">
      <c r="E393" s="109">
        <v>2001</v>
      </c>
      <c r="F393" s="109" t="s">
        <v>407</v>
      </c>
      <c r="G393" s="109" t="s">
        <v>408</v>
      </c>
      <c r="H393" s="109" t="s">
        <v>540</v>
      </c>
      <c r="I393" s="109" t="s">
        <v>925</v>
      </c>
      <c r="J393" s="109" t="s">
        <v>554</v>
      </c>
      <c r="K393" s="110">
        <v>522.15899999999999</v>
      </c>
    </row>
    <row r="394" spans="5:11" x14ac:dyDescent="0.25">
      <c r="E394" s="107">
        <v>2001</v>
      </c>
      <c r="F394" s="107" t="s">
        <v>407</v>
      </c>
      <c r="G394" s="107" t="s">
        <v>408</v>
      </c>
      <c r="H394" s="107" t="s">
        <v>540</v>
      </c>
      <c r="I394" s="107" t="s">
        <v>925</v>
      </c>
      <c r="J394" s="107" t="s">
        <v>725</v>
      </c>
      <c r="K394" s="108">
        <v>350.68200000000002</v>
      </c>
    </row>
    <row r="395" spans="5:11" x14ac:dyDescent="0.25">
      <c r="E395" s="109">
        <v>2001</v>
      </c>
      <c r="F395" s="109" t="s">
        <v>405</v>
      </c>
      <c r="G395" s="109" t="s">
        <v>107</v>
      </c>
      <c r="H395" s="109" t="s">
        <v>12</v>
      </c>
      <c r="I395" s="109" t="s">
        <v>12</v>
      </c>
      <c r="J395" s="109" t="s">
        <v>1</v>
      </c>
      <c r="K395" s="110">
        <v>385.38400000000001</v>
      </c>
    </row>
    <row r="396" spans="5:11" x14ac:dyDescent="0.25">
      <c r="E396" s="107">
        <v>2001</v>
      </c>
      <c r="F396" s="107" t="s">
        <v>405</v>
      </c>
      <c r="G396" s="107" t="s">
        <v>107</v>
      </c>
      <c r="H396" s="107" t="s">
        <v>12</v>
      </c>
      <c r="I396" s="107" t="s">
        <v>12</v>
      </c>
      <c r="J396" s="107" t="s">
        <v>554</v>
      </c>
      <c r="K396" s="108">
        <v>0</v>
      </c>
    </row>
    <row r="397" spans="5:11" x14ac:dyDescent="0.25">
      <c r="E397" s="109">
        <v>2001</v>
      </c>
      <c r="F397" s="109" t="s">
        <v>405</v>
      </c>
      <c r="G397" s="109" t="s">
        <v>107</v>
      </c>
      <c r="H397" s="109" t="s">
        <v>12</v>
      </c>
      <c r="I397" s="109" t="s">
        <v>12</v>
      </c>
      <c r="J397" s="109" t="s">
        <v>725</v>
      </c>
      <c r="K397" s="110">
        <v>385.38400000000001</v>
      </c>
    </row>
    <row r="398" spans="5:11" x14ac:dyDescent="0.25">
      <c r="E398" s="107">
        <v>2001</v>
      </c>
      <c r="F398" s="107" t="s">
        <v>414</v>
      </c>
      <c r="G398" s="107" t="s">
        <v>110</v>
      </c>
      <c r="H398" s="107" t="s">
        <v>540</v>
      </c>
      <c r="I398" s="107" t="s">
        <v>27</v>
      </c>
      <c r="J398" s="107" t="s">
        <v>1</v>
      </c>
      <c r="K398" s="108">
        <v>117.497</v>
      </c>
    </row>
    <row r="399" spans="5:11" x14ac:dyDescent="0.25">
      <c r="E399" s="109">
        <v>2001</v>
      </c>
      <c r="F399" s="109" t="s">
        <v>414</v>
      </c>
      <c r="G399" s="109" t="s">
        <v>110</v>
      </c>
      <c r="H399" s="109" t="s">
        <v>540</v>
      </c>
      <c r="I399" s="109" t="s">
        <v>27</v>
      </c>
      <c r="J399" s="109" t="s">
        <v>554</v>
      </c>
      <c r="K399" s="110">
        <v>70.950999999999993</v>
      </c>
    </row>
    <row r="400" spans="5:11" x14ac:dyDescent="0.25">
      <c r="E400" s="107">
        <v>2001</v>
      </c>
      <c r="F400" s="107" t="s">
        <v>414</v>
      </c>
      <c r="G400" s="107" t="s">
        <v>110</v>
      </c>
      <c r="H400" s="107" t="s">
        <v>540</v>
      </c>
      <c r="I400" s="107" t="s">
        <v>27</v>
      </c>
      <c r="J400" s="107" t="s">
        <v>725</v>
      </c>
      <c r="K400" s="108">
        <v>46.545999999999999</v>
      </c>
    </row>
    <row r="401" spans="5:11" x14ac:dyDescent="0.25">
      <c r="E401" s="109">
        <v>2001</v>
      </c>
      <c r="F401" s="109" t="s">
        <v>418</v>
      </c>
      <c r="G401" s="109" t="s">
        <v>112</v>
      </c>
      <c r="H401" s="109" t="s">
        <v>544</v>
      </c>
      <c r="I401" s="109" t="s">
        <v>9</v>
      </c>
      <c r="J401" s="109" t="s">
        <v>1</v>
      </c>
      <c r="K401" s="110">
        <v>978.88400000000001</v>
      </c>
    </row>
    <row r="402" spans="5:11" x14ac:dyDescent="0.25">
      <c r="E402" s="107">
        <v>2001</v>
      </c>
      <c r="F402" s="107" t="s">
        <v>418</v>
      </c>
      <c r="G402" s="107" t="s">
        <v>112</v>
      </c>
      <c r="H402" s="107" t="s">
        <v>544</v>
      </c>
      <c r="I402" s="107" t="s">
        <v>9</v>
      </c>
      <c r="J402" s="107" t="s">
        <v>554</v>
      </c>
      <c r="K402" s="108">
        <v>553.38599999999997</v>
      </c>
    </row>
    <row r="403" spans="5:11" x14ac:dyDescent="0.25">
      <c r="E403" s="109">
        <v>2001</v>
      </c>
      <c r="F403" s="109" t="s">
        <v>418</v>
      </c>
      <c r="G403" s="109" t="s">
        <v>112</v>
      </c>
      <c r="H403" s="109" t="s">
        <v>544</v>
      </c>
      <c r="I403" s="109" t="s">
        <v>9</v>
      </c>
      <c r="J403" s="109" t="s">
        <v>725</v>
      </c>
      <c r="K403" s="110">
        <v>425.49799999999999</v>
      </c>
    </row>
    <row r="404" spans="5:11" x14ac:dyDescent="0.25">
      <c r="E404" s="107">
        <v>2001</v>
      </c>
      <c r="F404" s="107" t="s">
        <v>420</v>
      </c>
      <c r="G404" s="107" t="s">
        <v>113</v>
      </c>
      <c r="H404" s="107" t="s">
        <v>540</v>
      </c>
      <c r="I404" s="107" t="s">
        <v>47</v>
      </c>
      <c r="J404" s="107" t="s">
        <v>1</v>
      </c>
      <c r="K404" s="108">
        <v>209.93299999999999</v>
      </c>
    </row>
    <row r="405" spans="5:11" x14ac:dyDescent="0.25">
      <c r="E405" s="109">
        <v>2001</v>
      </c>
      <c r="F405" s="109" t="s">
        <v>420</v>
      </c>
      <c r="G405" s="109" t="s">
        <v>113</v>
      </c>
      <c r="H405" s="109" t="s">
        <v>540</v>
      </c>
      <c r="I405" s="109" t="s">
        <v>47</v>
      </c>
      <c r="J405" s="109" t="s">
        <v>554</v>
      </c>
      <c r="K405" s="110">
        <v>207.43700000000001</v>
      </c>
    </row>
    <row r="406" spans="5:11" x14ac:dyDescent="0.25">
      <c r="E406" s="107">
        <v>2001</v>
      </c>
      <c r="F406" s="107" t="s">
        <v>420</v>
      </c>
      <c r="G406" s="107" t="s">
        <v>113</v>
      </c>
      <c r="H406" s="107" t="s">
        <v>540</v>
      </c>
      <c r="I406" s="107" t="s">
        <v>47</v>
      </c>
      <c r="J406" s="107" t="s">
        <v>725</v>
      </c>
      <c r="K406" s="108">
        <v>2.496</v>
      </c>
    </row>
    <row r="407" spans="5:11" x14ac:dyDescent="0.25">
      <c r="E407" s="109">
        <v>2001</v>
      </c>
      <c r="F407" s="109" t="s">
        <v>422</v>
      </c>
      <c r="G407" s="109" t="s">
        <v>114</v>
      </c>
      <c r="H407" s="109" t="s">
        <v>542</v>
      </c>
      <c r="I407" s="109" t="s">
        <v>26</v>
      </c>
      <c r="J407" s="109" t="s">
        <v>1</v>
      </c>
      <c r="K407" s="110">
        <v>659.75900000000001</v>
      </c>
    </row>
    <row r="408" spans="5:11" x14ac:dyDescent="0.25">
      <c r="E408" s="107">
        <v>2001</v>
      </c>
      <c r="F408" s="107" t="s">
        <v>422</v>
      </c>
      <c r="G408" s="107" t="s">
        <v>114</v>
      </c>
      <c r="H408" s="107" t="s">
        <v>542</v>
      </c>
      <c r="I408" s="107" t="s">
        <v>26</v>
      </c>
      <c r="J408" s="107" t="s">
        <v>554</v>
      </c>
      <c r="K408" s="108">
        <v>0</v>
      </c>
    </row>
    <row r="409" spans="5:11" x14ac:dyDescent="0.25">
      <c r="E409" s="109">
        <v>2001</v>
      </c>
      <c r="F409" s="109" t="s">
        <v>422</v>
      </c>
      <c r="G409" s="109" t="s">
        <v>114</v>
      </c>
      <c r="H409" s="109" t="s">
        <v>542</v>
      </c>
      <c r="I409" s="109" t="s">
        <v>26</v>
      </c>
      <c r="J409" s="109" t="s">
        <v>725</v>
      </c>
      <c r="K409" s="110">
        <v>659.75900000000001</v>
      </c>
    </row>
    <row r="410" spans="5:11" x14ac:dyDescent="0.25">
      <c r="E410" s="107">
        <v>2001</v>
      </c>
      <c r="F410" s="107" t="s">
        <v>428</v>
      </c>
      <c r="G410" s="107" t="s">
        <v>117</v>
      </c>
      <c r="H410" s="107" t="s">
        <v>544</v>
      </c>
      <c r="I410" s="107" t="s">
        <v>17</v>
      </c>
      <c r="J410" s="107" t="s">
        <v>1</v>
      </c>
      <c r="K410" s="108">
        <v>89.134</v>
      </c>
    </row>
    <row r="411" spans="5:11" x14ac:dyDescent="0.25">
      <c r="E411" s="109">
        <v>2001</v>
      </c>
      <c r="F411" s="109" t="s">
        <v>428</v>
      </c>
      <c r="G411" s="109" t="s">
        <v>117</v>
      </c>
      <c r="H411" s="109" t="s">
        <v>544</v>
      </c>
      <c r="I411" s="109" t="s">
        <v>17</v>
      </c>
      <c r="J411" s="109" t="s">
        <v>554</v>
      </c>
      <c r="K411" s="110">
        <v>0</v>
      </c>
    </row>
    <row r="412" spans="5:11" x14ac:dyDescent="0.25">
      <c r="E412" s="107">
        <v>2001</v>
      </c>
      <c r="F412" s="107" t="s">
        <v>428</v>
      </c>
      <c r="G412" s="107" t="s">
        <v>117</v>
      </c>
      <c r="H412" s="107" t="s">
        <v>544</v>
      </c>
      <c r="I412" s="107" t="s">
        <v>17</v>
      </c>
      <c r="J412" s="107" t="s">
        <v>725</v>
      </c>
      <c r="K412" s="108">
        <v>89.134</v>
      </c>
    </row>
    <row r="413" spans="5:11" x14ac:dyDescent="0.25">
      <c r="E413" s="109">
        <v>2001</v>
      </c>
      <c r="F413" s="109" t="s">
        <v>432</v>
      </c>
      <c r="G413" s="109" t="s">
        <v>119</v>
      </c>
      <c r="H413" s="109" t="s">
        <v>540</v>
      </c>
      <c r="I413" s="109" t="s">
        <v>925</v>
      </c>
      <c r="J413" s="109" t="s">
        <v>1</v>
      </c>
      <c r="K413" s="110">
        <v>319.44</v>
      </c>
    </row>
    <row r="414" spans="5:11" x14ac:dyDescent="0.25">
      <c r="E414" s="107">
        <v>2001</v>
      </c>
      <c r="F414" s="107" t="s">
        <v>432</v>
      </c>
      <c r="G414" s="107" t="s">
        <v>119</v>
      </c>
      <c r="H414" s="107" t="s">
        <v>540</v>
      </c>
      <c r="I414" s="107" t="s">
        <v>925</v>
      </c>
      <c r="J414" s="107" t="s">
        <v>554</v>
      </c>
      <c r="K414" s="108">
        <v>227.70099999999999</v>
      </c>
    </row>
    <row r="415" spans="5:11" x14ac:dyDescent="0.25">
      <c r="E415" s="109">
        <v>2001</v>
      </c>
      <c r="F415" s="109" t="s">
        <v>432</v>
      </c>
      <c r="G415" s="109" t="s">
        <v>119</v>
      </c>
      <c r="H415" s="109" t="s">
        <v>540</v>
      </c>
      <c r="I415" s="109" t="s">
        <v>925</v>
      </c>
      <c r="J415" s="109" t="s">
        <v>725</v>
      </c>
      <c r="K415" s="110">
        <v>91.739000000000004</v>
      </c>
    </row>
    <row r="416" spans="5:11" x14ac:dyDescent="0.25">
      <c r="E416" s="107">
        <v>2001</v>
      </c>
      <c r="F416" s="107" t="s">
        <v>438</v>
      </c>
      <c r="G416" s="107" t="s">
        <v>122</v>
      </c>
      <c r="H416" s="107" t="s">
        <v>540</v>
      </c>
      <c r="I416" s="107" t="s">
        <v>21</v>
      </c>
      <c r="J416" s="107" t="s">
        <v>1</v>
      </c>
      <c r="K416" s="108">
        <v>4.26</v>
      </c>
    </row>
    <row r="417" spans="5:11" x14ac:dyDescent="0.25">
      <c r="E417" s="109">
        <v>2001</v>
      </c>
      <c r="F417" s="109" t="s">
        <v>438</v>
      </c>
      <c r="G417" s="109" t="s">
        <v>122</v>
      </c>
      <c r="H417" s="109" t="s">
        <v>540</v>
      </c>
      <c r="I417" s="109" t="s">
        <v>21</v>
      </c>
      <c r="J417" s="109" t="s">
        <v>554</v>
      </c>
      <c r="K417" s="110">
        <v>4.26</v>
      </c>
    </row>
    <row r="418" spans="5:11" x14ac:dyDescent="0.25">
      <c r="E418" s="107">
        <v>2001</v>
      </c>
      <c r="F418" s="107" t="s">
        <v>438</v>
      </c>
      <c r="G418" s="107" t="s">
        <v>122</v>
      </c>
      <c r="H418" s="107" t="s">
        <v>540</v>
      </c>
      <c r="I418" s="107" t="s">
        <v>21</v>
      </c>
      <c r="J418" s="107" t="s">
        <v>725</v>
      </c>
      <c r="K418" s="108">
        <v>0</v>
      </c>
    </row>
    <row r="419" spans="5:11" x14ac:dyDescent="0.25">
      <c r="E419" s="109">
        <v>2001</v>
      </c>
      <c r="F419" s="109" t="s">
        <v>434</v>
      </c>
      <c r="G419" s="109" t="s">
        <v>120</v>
      </c>
      <c r="H419" s="109" t="s">
        <v>544</v>
      </c>
      <c r="I419" s="109" t="s">
        <v>9</v>
      </c>
      <c r="J419" s="109" t="s">
        <v>1</v>
      </c>
      <c r="K419" s="110">
        <v>8.7840000000000007</v>
      </c>
    </row>
    <row r="420" spans="5:11" x14ac:dyDescent="0.25">
      <c r="E420" s="107">
        <v>2001</v>
      </c>
      <c r="F420" s="107" t="s">
        <v>434</v>
      </c>
      <c r="G420" s="107" t="s">
        <v>120</v>
      </c>
      <c r="H420" s="107" t="s">
        <v>544</v>
      </c>
      <c r="I420" s="107" t="s">
        <v>9</v>
      </c>
      <c r="J420" s="107" t="s">
        <v>554</v>
      </c>
      <c r="K420" s="108">
        <v>8.7840000000000007</v>
      </c>
    </row>
    <row r="421" spans="5:11" x14ac:dyDescent="0.25">
      <c r="E421" s="109">
        <v>2001</v>
      </c>
      <c r="F421" s="109" t="s">
        <v>434</v>
      </c>
      <c r="G421" s="109" t="s">
        <v>120</v>
      </c>
      <c r="H421" s="109" t="s">
        <v>544</v>
      </c>
      <c r="I421" s="109" t="s">
        <v>9</v>
      </c>
      <c r="J421" s="109" t="s">
        <v>725</v>
      </c>
      <c r="K421" s="110">
        <v>0</v>
      </c>
    </row>
    <row r="422" spans="5:11" x14ac:dyDescent="0.25">
      <c r="E422" s="107">
        <v>2001</v>
      </c>
      <c r="F422" s="107" t="s">
        <v>436</v>
      </c>
      <c r="G422" s="107" t="s">
        <v>121</v>
      </c>
      <c r="H422" s="107" t="s">
        <v>12</v>
      </c>
      <c r="I422" s="107" t="s">
        <v>12</v>
      </c>
      <c r="J422" s="107" t="s">
        <v>1</v>
      </c>
      <c r="K422" s="108">
        <v>10</v>
      </c>
    </row>
    <row r="423" spans="5:11" x14ac:dyDescent="0.25">
      <c r="E423" s="109">
        <v>2001</v>
      </c>
      <c r="F423" s="109" t="s">
        <v>436</v>
      </c>
      <c r="G423" s="109" t="s">
        <v>121</v>
      </c>
      <c r="H423" s="109" t="s">
        <v>12</v>
      </c>
      <c r="I423" s="109" t="s">
        <v>12</v>
      </c>
      <c r="J423" s="109" t="s">
        <v>554</v>
      </c>
      <c r="K423" s="110">
        <v>0</v>
      </c>
    </row>
    <row r="424" spans="5:11" x14ac:dyDescent="0.25">
      <c r="E424" s="107">
        <v>2001</v>
      </c>
      <c r="F424" s="107" t="s">
        <v>436</v>
      </c>
      <c r="G424" s="107" t="s">
        <v>121</v>
      </c>
      <c r="H424" s="107" t="s">
        <v>12</v>
      </c>
      <c r="I424" s="107" t="s">
        <v>12</v>
      </c>
      <c r="J424" s="107" t="s">
        <v>725</v>
      </c>
      <c r="K424" s="108">
        <v>10</v>
      </c>
    </row>
    <row r="425" spans="5:11" x14ac:dyDescent="0.25">
      <c r="E425" s="109">
        <v>2001</v>
      </c>
      <c r="F425" s="109" t="s">
        <v>440</v>
      </c>
      <c r="G425" s="109" t="s">
        <v>123</v>
      </c>
      <c r="H425" s="109" t="s">
        <v>540</v>
      </c>
      <c r="I425" s="109" t="s">
        <v>24</v>
      </c>
      <c r="J425" s="109" t="s">
        <v>1</v>
      </c>
      <c r="K425" s="110">
        <v>163.154</v>
      </c>
    </row>
    <row r="426" spans="5:11" x14ac:dyDescent="0.25">
      <c r="E426" s="107">
        <v>2001</v>
      </c>
      <c r="F426" s="107" t="s">
        <v>440</v>
      </c>
      <c r="G426" s="107" t="s">
        <v>123</v>
      </c>
      <c r="H426" s="107" t="s">
        <v>540</v>
      </c>
      <c r="I426" s="107" t="s">
        <v>24</v>
      </c>
      <c r="J426" s="107" t="s">
        <v>554</v>
      </c>
      <c r="K426" s="108">
        <v>137.58099999999999</v>
      </c>
    </row>
    <row r="427" spans="5:11" x14ac:dyDescent="0.25">
      <c r="E427" s="109">
        <v>2001</v>
      </c>
      <c r="F427" s="109" t="s">
        <v>440</v>
      </c>
      <c r="G427" s="109" t="s">
        <v>123</v>
      </c>
      <c r="H427" s="109" t="s">
        <v>540</v>
      </c>
      <c r="I427" s="109" t="s">
        <v>24</v>
      </c>
      <c r="J427" s="109" t="s">
        <v>725</v>
      </c>
      <c r="K427" s="110">
        <v>25.573</v>
      </c>
    </row>
    <row r="428" spans="5:11" x14ac:dyDescent="0.25">
      <c r="E428" s="107">
        <v>2001</v>
      </c>
      <c r="F428" s="107" t="s">
        <v>442</v>
      </c>
      <c r="G428" s="107" t="s">
        <v>124</v>
      </c>
      <c r="H428" s="107" t="s">
        <v>544</v>
      </c>
      <c r="I428" s="107" t="s">
        <v>9</v>
      </c>
      <c r="J428" s="107" t="s">
        <v>1</v>
      </c>
      <c r="K428" s="108">
        <v>675.053</v>
      </c>
    </row>
    <row r="429" spans="5:11" x14ac:dyDescent="0.25">
      <c r="E429" s="109">
        <v>2001</v>
      </c>
      <c r="F429" s="109" t="s">
        <v>442</v>
      </c>
      <c r="G429" s="109" t="s">
        <v>124</v>
      </c>
      <c r="H429" s="109" t="s">
        <v>544</v>
      </c>
      <c r="I429" s="109" t="s">
        <v>9</v>
      </c>
      <c r="J429" s="109" t="s">
        <v>554</v>
      </c>
      <c r="K429" s="110">
        <v>467.85</v>
      </c>
    </row>
    <row r="430" spans="5:11" x14ac:dyDescent="0.25">
      <c r="E430" s="107">
        <v>2001</v>
      </c>
      <c r="F430" s="107" t="s">
        <v>442</v>
      </c>
      <c r="G430" s="107" t="s">
        <v>124</v>
      </c>
      <c r="H430" s="107" t="s">
        <v>544</v>
      </c>
      <c r="I430" s="107" t="s">
        <v>9</v>
      </c>
      <c r="J430" s="107" t="s">
        <v>725</v>
      </c>
      <c r="K430" s="108">
        <v>207.203</v>
      </c>
    </row>
    <row r="431" spans="5:11" x14ac:dyDescent="0.25">
      <c r="E431" s="109">
        <v>2001</v>
      </c>
      <c r="F431" s="109" t="s">
        <v>446</v>
      </c>
      <c r="G431" s="109" t="s">
        <v>126</v>
      </c>
      <c r="H431" s="109" t="s">
        <v>542</v>
      </c>
      <c r="I431" s="109" t="s">
        <v>16</v>
      </c>
      <c r="J431" s="109" t="s">
        <v>1</v>
      </c>
      <c r="K431" s="110">
        <v>503.72300000000001</v>
      </c>
    </row>
    <row r="432" spans="5:11" x14ac:dyDescent="0.25">
      <c r="E432" s="107">
        <v>2001</v>
      </c>
      <c r="F432" s="107" t="s">
        <v>446</v>
      </c>
      <c r="G432" s="107" t="s">
        <v>126</v>
      </c>
      <c r="H432" s="107" t="s">
        <v>542</v>
      </c>
      <c r="I432" s="107" t="s">
        <v>16</v>
      </c>
      <c r="J432" s="107" t="s">
        <v>554</v>
      </c>
      <c r="K432" s="108">
        <v>417.80599999999998</v>
      </c>
    </row>
    <row r="433" spans="5:11" x14ac:dyDescent="0.25">
      <c r="E433" s="109">
        <v>2001</v>
      </c>
      <c r="F433" s="109" t="s">
        <v>446</v>
      </c>
      <c r="G433" s="109" t="s">
        <v>126</v>
      </c>
      <c r="H433" s="109" t="s">
        <v>542</v>
      </c>
      <c r="I433" s="109" t="s">
        <v>16</v>
      </c>
      <c r="J433" s="109" t="s">
        <v>725</v>
      </c>
      <c r="K433" s="110">
        <v>85.917000000000002</v>
      </c>
    </row>
    <row r="434" spans="5:11" x14ac:dyDescent="0.25">
      <c r="E434" s="107">
        <v>2001</v>
      </c>
      <c r="F434" s="107" t="s">
        <v>450</v>
      </c>
      <c r="G434" s="107" t="s">
        <v>128</v>
      </c>
      <c r="H434" s="107" t="s">
        <v>540</v>
      </c>
      <c r="I434" s="107" t="s">
        <v>47</v>
      </c>
      <c r="J434" s="107" t="s">
        <v>1</v>
      </c>
      <c r="K434" s="108">
        <v>24.376000000000001</v>
      </c>
    </row>
    <row r="435" spans="5:11" x14ac:dyDescent="0.25">
      <c r="E435" s="109">
        <v>2001</v>
      </c>
      <c r="F435" s="109" t="s">
        <v>450</v>
      </c>
      <c r="G435" s="109" t="s">
        <v>128</v>
      </c>
      <c r="H435" s="109" t="s">
        <v>540</v>
      </c>
      <c r="I435" s="109" t="s">
        <v>47</v>
      </c>
      <c r="J435" s="109" t="s">
        <v>554</v>
      </c>
      <c r="K435" s="110">
        <v>21.568000000000001</v>
      </c>
    </row>
    <row r="436" spans="5:11" x14ac:dyDescent="0.25">
      <c r="E436" s="107">
        <v>2001</v>
      </c>
      <c r="F436" s="107" t="s">
        <v>450</v>
      </c>
      <c r="G436" s="107" t="s">
        <v>128</v>
      </c>
      <c r="H436" s="107" t="s">
        <v>540</v>
      </c>
      <c r="I436" s="107" t="s">
        <v>47</v>
      </c>
      <c r="J436" s="107" t="s">
        <v>725</v>
      </c>
      <c r="K436" s="108">
        <v>2.8079999999999998</v>
      </c>
    </row>
    <row r="437" spans="5:11" x14ac:dyDescent="0.25">
      <c r="E437" s="109">
        <v>2001</v>
      </c>
      <c r="F437" s="109" t="s">
        <v>448</v>
      </c>
      <c r="G437" s="109" t="s">
        <v>127</v>
      </c>
      <c r="H437" s="109" t="s">
        <v>540</v>
      </c>
      <c r="I437" s="109" t="s">
        <v>30</v>
      </c>
      <c r="J437" s="109" t="s">
        <v>1</v>
      </c>
      <c r="K437" s="110">
        <v>0</v>
      </c>
    </row>
    <row r="438" spans="5:11" x14ac:dyDescent="0.25">
      <c r="E438" s="107">
        <v>2001</v>
      </c>
      <c r="F438" s="107" t="s">
        <v>448</v>
      </c>
      <c r="G438" s="107" t="s">
        <v>127</v>
      </c>
      <c r="H438" s="107" t="s">
        <v>540</v>
      </c>
      <c r="I438" s="107" t="s">
        <v>30</v>
      </c>
      <c r="J438" s="107" t="s">
        <v>554</v>
      </c>
      <c r="K438" s="108">
        <v>0</v>
      </c>
    </row>
    <row r="439" spans="5:11" x14ac:dyDescent="0.25">
      <c r="E439" s="109">
        <v>2001</v>
      </c>
      <c r="F439" s="109" t="s">
        <v>448</v>
      </c>
      <c r="G439" s="109" t="s">
        <v>127</v>
      </c>
      <c r="H439" s="109" t="s">
        <v>540</v>
      </c>
      <c r="I439" s="109" t="s">
        <v>30</v>
      </c>
      <c r="J439" s="109" t="s">
        <v>725</v>
      </c>
      <c r="K439" s="110">
        <v>0</v>
      </c>
    </row>
    <row r="440" spans="5:11" x14ac:dyDescent="0.25">
      <c r="E440" s="107">
        <v>2001</v>
      </c>
      <c r="F440" s="107" t="s">
        <v>452</v>
      </c>
      <c r="G440" s="107" t="s">
        <v>129</v>
      </c>
      <c r="H440" s="107" t="s">
        <v>540</v>
      </c>
      <c r="I440" s="107" t="s">
        <v>30</v>
      </c>
      <c r="J440" s="107" t="s">
        <v>1</v>
      </c>
      <c r="K440" s="108">
        <v>34.819000000000003</v>
      </c>
    </row>
    <row r="441" spans="5:11" x14ac:dyDescent="0.25">
      <c r="E441" s="109">
        <v>2001</v>
      </c>
      <c r="F441" s="109" t="s">
        <v>452</v>
      </c>
      <c r="G441" s="109" t="s">
        <v>129</v>
      </c>
      <c r="H441" s="109" t="s">
        <v>540</v>
      </c>
      <c r="I441" s="109" t="s">
        <v>30</v>
      </c>
      <c r="J441" s="109" t="s">
        <v>554</v>
      </c>
      <c r="K441" s="110">
        <v>34.819000000000003</v>
      </c>
    </row>
    <row r="442" spans="5:11" x14ac:dyDescent="0.25">
      <c r="E442" s="107">
        <v>2001</v>
      </c>
      <c r="F442" s="107" t="s">
        <v>452</v>
      </c>
      <c r="G442" s="107" t="s">
        <v>129</v>
      </c>
      <c r="H442" s="107" t="s">
        <v>540</v>
      </c>
      <c r="I442" s="107" t="s">
        <v>30</v>
      </c>
      <c r="J442" s="107" t="s">
        <v>725</v>
      </c>
      <c r="K442" s="108">
        <v>0</v>
      </c>
    </row>
    <row r="443" spans="5:11" x14ac:dyDescent="0.25">
      <c r="E443" s="109">
        <v>2001</v>
      </c>
      <c r="F443" s="109" t="s">
        <v>454</v>
      </c>
      <c r="G443" s="109" t="s">
        <v>130</v>
      </c>
      <c r="H443" s="109" t="s">
        <v>540</v>
      </c>
      <c r="I443" s="109" t="s">
        <v>30</v>
      </c>
      <c r="J443" s="109" t="s">
        <v>1</v>
      </c>
      <c r="K443" s="110">
        <v>485.14600000000002</v>
      </c>
    </row>
    <row r="444" spans="5:11" x14ac:dyDescent="0.25">
      <c r="E444" s="107">
        <v>2001</v>
      </c>
      <c r="F444" s="107" t="s">
        <v>454</v>
      </c>
      <c r="G444" s="107" t="s">
        <v>130</v>
      </c>
      <c r="H444" s="107" t="s">
        <v>540</v>
      </c>
      <c r="I444" s="107" t="s">
        <v>30</v>
      </c>
      <c r="J444" s="107" t="s">
        <v>554</v>
      </c>
      <c r="K444" s="108">
        <v>27.023</v>
      </c>
    </row>
    <row r="445" spans="5:11" x14ac:dyDescent="0.25">
      <c r="E445" s="109">
        <v>2001</v>
      </c>
      <c r="F445" s="109" t="s">
        <v>454</v>
      </c>
      <c r="G445" s="109" t="s">
        <v>130</v>
      </c>
      <c r="H445" s="109" t="s">
        <v>540</v>
      </c>
      <c r="I445" s="109" t="s">
        <v>30</v>
      </c>
      <c r="J445" s="109" t="s">
        <v>725</v>
      </c>
      <c r="K445" s="110">
        <v>458.12299999999999</v>
      </c>
    </row>
    <row r="446" spans="5:11" x14ac:dyDescent="0.25">
      <c r="E446" s="107">
        <v>2001</v>
      </c>
      <c r="F446" s="107" t="s">
        <v>460</v>
      </c>
      <c r="G446" s="107" t="s">
        <v>133</v>
      </c>
      <c r="H446" s="107" t="s">
        <v>540</v>
      </c>
      <c r="I446" s="107" t="s">
        <v>30</v>
      </c>
      <c r="J446" s="107" t="s">
        <v>1</v>
      </c>
      <c r="K446" s="108">
        <v>12.920999999999999</v>
      </c>
    </row>
    <row r="447" spans="5:11" x14ac:dyDescent="0.25">
      <c r="E447" s="109">
        <v>2001</v>
      </c>
      <c r="F447" s="109" t="s">
        <v>460</v>
      </c>
      <c r="G447" s="109" t="s">
        <v>133</v>
      </c>
      <c r="H447" s="109" t="s">
        <v>540</v>
      </c>
      <c r="I447" s="109" t="s">
        <v>30</v>
      </c>
      <c r="J447" s="109" t="s">
        <v>554</v>
      </c>
      <c r="K447" s="110">
        <v>1.016</v>
      </c>
    </row>
    <row r="448" spans="5:11" x14ac:dyDescent="0.25">
      <c r="E448" s="107">
        <v>2001</v>
      </c>
      <c r="F448" s="107" t="s">
        <v>460</v>
      </c>
      <c r="G448" s="107" t="s">
        <v>133</v>
      </c>
      <c r="H448" s="107" t="s">
        <v>540</v>
      </c>
      <c r="I448" s="107" t="s">
        <v>30</v>
      </c>
      <c r="J448" s="107" t="s">
        <v>725</v>
      </c>
      <c r="K448" s="108">
        <v>11.904999999999999</v>
      </c>
    </row>
    <row r="449" spans="5:11" x14ac:dyDescent="0.25">
      <c r="E449" s="109">
        <v>2001</v>
      </c>
      <c r="F449" s="109" t="s">
        <v>462</v>
      </c>
      <c r="G449" s="109" t="s">
        <v>134</v>
      </c>
      <c r="H449" s="109" t="s">
        <v>544</v>
      </c>
      <c r="I449" s="109" t="s">
        <v>9</v>
      </c>
      <c r="J449" s="109" t="s">
        <v>1</v>
      </c>
      <c r="K449" s="110">
        <v>217.928</v>
      </c>
    </row>
    <row r="450" spans="5:11" x14ac:dyDescent="0.25">
      <c r="E450" s="107">
        <v>2001</v>
      </c>
      <c r="F450" s="107" t="s">
        <v>462</v>
      </c>
      <c r="G450" s="107" t="s">
        <v>134</v>
      </c>
      <c r="H450" s="107" t="s">
        <v>544</v>
      </c>
      <c r="I450" s="107" t="s">
        <v>9</v>
      </c>
      <c r="J450" s="107" t="s">
        <v>554</v>
      </c>
      <c r="K450" s="108">
        <v>211.63399999999999</v>
      </c>
    </row>
    <row r="451" spans="5:11" x14ac:dyDescent="0.25">
      <c r="E451" s="109">
        <v>2001</v>
      </c>
      <c r="F451" s="109" t="s">
        <v>462</v>
      </c>
      <c r="G451" s="109" t="s">
        <v>134</v>
      </c>
      <c r="H451" s="109" t="s">
        <v>544</v>
      </c>
      <c r="I451" s="109" t="s">
        <v>9</v>
      </c>
      <c r="J451" s="109" t="s">
        <v>725</v>
      </c>
      <c r="K451" s="110">
        <v>6.2939999999999996</v>
      </c>
    </row>
    <row r="452" spans="5:11" x14ac:dyDescent="0.25">
      <c r="E452" s="107">
        <v>2001</v>
      </c>
      <c r="F452" s="107" t="s">
        <v>466</v>
      </c>
      <c r="G452" s="107" t="s">
        <v>136</v>
      </c>
      <c r="H452" s="107" t="s">
        <v>542</v>
      </c>
      <c r="I452" s="107" t="s">
        <v>26</v>
      </c>
      <c r="J452" s="107" t="s">
        <v>1</v>
      </c>
      <c r="K452" s="108">
        <v>62.6</v>
      </c>
    </row>
    <row r="453" spans="5:11" x14ac:dyDescent="0.25">
      <c r="E453" s="109">
        <v>2001</v>
      </c>
      <c r="F453" s="109" t="s">
        <v>466</v>
      </c>
      <c r="G453" s="109" t="s">
        <v>136</v>
      </c>
      <c r="H453" s="109" t="s">
        <v>542</v>
      </c>
      <c r="I453" s="109" t="s">
        <v>26</v>
      </c>
      <c r="J453" s="109" t="s">
        <v>554</v>
      </c>
      <c r="K453" s="110">
        <v>62</v>
      </c>
    </row>
    <row r="454" spans="5:11" x14ac:dyDescent="0.25">
      <c r="E454" s="107">
        <v>2001</v>
      </c>
      <c r="F454" s="107" t="s">
        <v>466</v>
      </c>
      <c r="G454" s="107" t="s">
        <v>136</v>
      </c>
      <c r="H454" s="107" t="s">
        <v>542</v>
      </c>
      <c r="I454" s="107" t="s">
        <v>26</v>
      </c>
      <c r="J454" s="107" t="s">
        <v>725</v>
      </c>
      <c r="K454" s="108">
        <v>0.6</v>
      </c>
    </row>
    <row r="455" spans="5:11" x14ac:dyDescent="0.25">
      <c r="E455" s="109">
        <v>2001</v>
      </c>
      <c r="F455" s="109" t="s">
        <v>458</v>
      </c>
      <c r="G455" s="109" t="s">
        <v>132</v>
      </c>
      <c r="H455" s="109" t="s">
        <v>540</v>
      </c>
      <c r="I455" s="109" t="s">
        <v>30</v>
      </c>
      <c r="J455" s="109" t="s">
        <v>1</v>
      </c>
      <c r="K455" s="110">
        <v>0.81499999999999995</v>
      </c>
    </row>
    <row r="456" spans="5:11" x14ac:dyDescent="0.25">
      <c r="E456" s="107">
        <v>2001</v>
      </c>
      <c r="F456" s="107" t="s">
        <v>458</v>
      </c>
      <c r="G456" s="107" t="s">
        <v>132</v>
      </c>
      <c r="H456" s="107" t="s">
        <v>540</v>
      </c>
      <c r="I456" s="107" t="s">
        <v>30</v>
      </c>
      <c r="J456" s="107" t="s">
        <v>554</v>
      </c>
      <c r="K456" s="108">
        <v>0.81499999999999995</v>
      </c>
    </row>
    <row r="457" spans="5:11" x14ac:dyDescent="0.25">
      <c r="E457" s="109">
        <v>2001</v>
      </c>
      <c r="F457" s="109" t="s">
        <v>458</v>
      </c>
      <c r="G457" s="109" t="s">
        <v>132</v>
      </c>
      <c r="H457" s="109" t="s">
        <v>540</v>
      </c>
      <c r="I457" s="109" t="s">
        <v>30</v>
      </c>
      <c r="J457" s="109" t="s">
        <v>725</v>
      </c>
      <c r="K457" s="110">
        <v>0</v>
      </c>
    </row>
    <row r="458" spans="5:11" x14ac:dyDescent="0.25">
      <c r="E458" s="107">
        <v>2001</v>
      </c>
      <c r="F458" s="107" t="s">
        <v>498</v>
      </c>
      <c r="G458" s="107" t="s">
        <v>967</v>
      </c>
      <c r="H458" s="107" t="s">
        <v>540</v>
      </c>
      <c r="I458" s="107" t="s">
        <v>925</v>
      </c>
      <c r="J458" s="107" t="s">
        <v>1</v>
      </c>
      <c r="K458" s="108">
        <v>694.54300000000001</v>
      </c>
    </row>
    <row r="459" spans="5:11" x14ac:dyDescent="0.25">
      <c r="E459" s="109">
        <v>2001</v>
      </c>
      <c r="F459" s="109" t="s">
        <v>498</v>
      </c>
      <c r="G459" s="109" t="s">
        <v>967</v>
      </c>
      <c r="H459" s="109" t="s">
        <v>540</v>
      </c>
      <c r="I459" s="109" t="s">
        <v>925</v>
      </c>
      <c r="J459" s="109" t="s">
        <v>554</v>
      </c>
      <c r="K459" s="110">
        <v>596.72299999999996</v>
      </c>
    </row>
    <row r="460" spans="5:11" x14ac:dyDescent="0.25">
      <c r="E460" s="107">
        <v>2001</v>
      </c>
      <c r="F460" s="107" t="s">
        <v>498</v>
      </c>
      <c r="G460" s="107" t="s">
        <v>967</v>
      </c>
      <c r="H460" s="107" t="s">
        <v>540</v>
      </c>
      <c r="I460" s="107" t="s">
        <v>925</v>
      </c>
      <c r="J460" s="107" t="s">
        <v>725</v>
      </c>
      <c r="K460" s="108">
        <v>97.82</v>
      </c>
    </row>
    <row r="461" spans="5:11" x14ac:dyDescent="0.25">
      <c r="E461" s="109">
        <v>2001</v>
      </c>
      <c r="F461" s="109" t="s">
        <v>479</v>
      </c>
      <c r="G461" s="109" t="s">
        <v>141</v>
      </c>
      <c r="H461" s="109" t="s">
        <v>540</v>
      </c>
      <c r="I461" s="109" t="s">
        <v>21</v>
      </c>
      <c r="J461" s="109" t="s">
        <v>1</v>
      </c>
      <c r="K461" s="110">
        <v>133.363</v>
      </c>
    </row>
    <row r="462" spans="5:11" x14ac:dyDescent="0.25">
      <c r="E462" s="107">
        <v>2001</v>
      </c>
      <c r="F462" s="107" t="s">
        <v>479</v>
      </c>
      <c r="G462" s="107" t="s">
        <v>141</v>
      </c>
      <c r="H462" s="107" t="s">
        <v>540</v>
      </c>
      <c r="I462" s="107" t="s">
        <v>21</v>
      </c>
      <c r="J462" s="107" t="s">
        <v>554</v>
      </c>
      <c r="K462" s="108">
        <v>133.363</v>
      </c>
    </row>
    <row r="463" spans="5:11" x14ac:dyDescent="0.25">
      <c r="E463" s="109">
        <v>2001</v>
      </c>
      <c r="F463" s="109" t="s">
        <v>479</v>
      </c>
      <c r="G463" s="109" t="s">
        <v>141</v>
      </c>
      <c r="H463" s="109" t="s">
        <v>540</v>
      </c>
      <c r="I463" s="109" t="s">
        <v>21</v>
      </c>
      <c r="J463" s="109" t="s">
        <v>725</v>
      </c>
      <c r="K463" s="110">
        <v>0</v>
      </c>
    </row>
    <row r="464" spans="5:11" x14ac:dyDescent="0.25">
      <c r="E464" s="107">
        <v>2001</v>
      </c>
      <c r="F464" s="107" t="s">
        <v>486</v>
      </c>
      <c r="G464" s="107" t="s">
        <v>143</v>
      </c>
      <c r="H464" s="107" t="s">
        <v>544</v>
      </c>
      <c r="I464" s="107" t="s">
        <v>9</v>
      </c>
      <c r="J464" s="107" t="s">
        <v>1</v>
      </c>
      <c r="K464" s="108">
        <v>117.364</v>
      </c>
    </row>
    <row r="465" spans="5:11" x14ac:dyDescent="0.25">
      <c r="E465" s="109">
        <v>2001</v>
      </c>
      <c r="F465" s="109" t="s">
        <v>486</v>
      </c>
      <c r="G465" s="109" t="s">
        <v>143</v>
      </c>
      <c r="H465" s="109" t="s">
        <v>544</v>
      </c>
      <c r="I465" s="109" t="s">
        <v>9</v>
      </c>
      <c r="J465" s="109" t="s">
        <v>554</v>
      </c>
      <c r="K465" s="110">
        <v>84.24</v>
      </c>
    </row>
    <row r="466" spans="5:11" x14ac:dyDescent="0.25">
      <c r="E466" s="107">
        <v>2001</v>
      </c>
      <c r="F466" s="107" t="s">
        <v>486</v>
      </c>
      <c r="G466" s="107" t="s">
        <v>143</v>
      </c>
      <c r="H466" s="107" t="s">
        <v>544</v>
      </c>
      <c r="I466" s="107" t="s">
        <v>9</v>
      </c>
      <c r="J466" s="107" t="s">
        <v>725</v>
      </c>
      <c r="K466" s="108">
        <v>33.124000000000002</v>
      </c>
    </row>
    <row r="467" spans="5:11" x14ac:dyDescent="0.25">
      <c r="E467" s="109">
        <v>2001</v>
      </c>
      <c r="F467" s="109" t="s">
        <v>488</v>
      </c>
      <c r="G467" s="109" t="s">
        <v>144</v>
      </c>
      <c r="H467" s="109" t="s">
        <v>540</v>
      </c>
      <c r="I467" s="109" t="s">
        <v>60</v>
      </c>
      <c r="J467" s="109" t="s">
        <v>1</v>
      </c>
      <c r="K467" s="110">
        <v>536.11500000000001</v>
      </c>
    </row>
    <row r="468" spans="5:11" x14ac:dyDescent="0.25">
      <c r="E468" s="107">
        <v>2001</v>
      </c>
      <c r="F468" s="107" t="s">
        <v>488</v>
      </c>
      <c r="G468" s="107" t="s">
        <v>144</v>
      </c>
      <c r="H468" s="107" t="s">
        <v>540</v>
      </c>
      <c r="I468" s="107" t="s">
        <v>60</v>
      </c>
      <c r="J468" s="107" t="s">
        <v>554</v>
      </c>
      <c r="K468" s="108">
        <v>377.67599999999999</v>
      </c>
    </row>
    <row r="469" spans="5:11" x14ac:dyDescent="0.25">
      <c r="E469" s="109">
        <v>2001</v>
      </c>
      <c r="F469" s="109" t="s">
        <v>488</v>
      </c>
      <c r="G469" s="109" t="s">
        <v>144</v>
      </c>
      <c r="H469" s="109" t="s">
        <v>540</v>
      </c>
      <c r="I469" s="109" t="s">
        <v>60</v>
      </c>
      <c r="J469" s="109" t="s">
        <v>725</v>
      </c>
      <c r="K469" s="110">
        <v>158.43899999999999</v>
      </c>
    </row>
    <row r="470" spans="5:11" x14ac:dyDescent="0.25">
      <c r="E470" s="107">
        <v>2001</v>
      </c>
      <c r="F470" s="107" t="s">
        <v>494</v>
      </c>
      <c r="G470" s="107" t="s">
        <v>147</v>
      </c>
      <c r="H470" s="107" t="s">
        <v>540</v>
      </c>
      <c r="I470" s="107" t="s">
        <v>27</v>
      </c>
      <c r="J470" s="107" t="s">
        <v>1</v>
      </c>
      <c r="K470" s="108">
        <v>140.96799999999999</v>
      </c>
    </row>
    <row r="471" spans="5:11" x14ac:dyDescent="0.25">
      <c r="E471" s="109">
        <v>2001</v>
      </c>
      <c r="F471" s="109" t="s">
        <v>494</v>
      </c>
      <c r="G471" s="109" t="s">
        <v>147</v>
      </c>
      <c r="H471" s="109" t="s">
        <v>540</v>
      </c>
      <c r="I471" s="109" t="s">
        <v>27</v>
      </c>
      <c r="J471" s="109" t="s">
        <v>554</v>
      </c>
      <c r="K471" s="110">
        <v>118.633</v>
      </c>
    </row>
    <row r="472" spans="5:11" x14ac:dyDescent="0.25">
      <c r="E472" s="107">
        <v>2001</v>
      </c>
      <c r="F472" s="107" t="s">
        <v>494</v>
      </c>
      <c r="G472" s="107" t="s">
        <v>147</v>
      </c>
      <c r="H472" s="107" t="s">
        <v>540</v>
      </c>
      <c r="I472" s="107" t="s">
        <v>27</v>
      </c>
      <c r="J472" s="107" t="s">
        <v>725</v>
      </c>
      <c r="K472" s="108">
        <v>22.335000000000001</v>
      </c>
    </row>
    <row r="473" spans="5:11" x14ac:dyDescent="0.25">
      <c r="E473" s="109">
        <v>2001</v>
      </c>
      <c r="F473" s="109" t="s">
        <v>490</v>
      </c>
      <c r="G473" s="109" t="s">
        <v>145</v>
      </c>
      <c r="H473" s="109" t="s">
        <v>540</v>
      </c>
      <c r="I473" s="109" t="s">
        <v>16</v>
      </c>
      <c r="J473" s="109" t="s">
        <v>1</v>
      </c>
      <c r="K473" s="110">
        <v>540.85199999999998</v>
      </c>
    </row>
    <row r="474" spans="5:11" x14ac:dyDescent="0.25">
      <c r="E474" s="107">
        <v>2001</v>
      </c>
      <c r="F474" s="107" t="s">
        <v>490</v>
      </c>
      <c r="G474" s="107" t="s">
        <v>145</v>
      </c>
      <c r="H474" s="107" t="s">
        <v>540</v>
      </c>
      <c r="I474" s="107" t="s">
        <v>16</v>
      </c>
      <c r="J474" s="107" t="s">
        <v>554</v>
      </c>
      <c r="K474" s="108">
        <v>354.97</v>
      </c>
    </row>
    <row r="475" spans="5:11" x14ac:dyDescent="0.25">
      <c r="E475" s="109">
        <v>2001</v>
      </c>
      <c r="F475" s="109" t="s">
        <v>490</v>
      </c>
      <c r="G475" s="109" t="s">
        <v>145</v>
      </c>
      <c r="H475" s="109" t="s">
        <v>540</v>
      </c>
      <c r="I475" s="109" t="s">
        <v>16</v>
      </c>
      <c r="J475" s="109" t="s">
        <v>725</v>
      </c>
      <c r="K475" s="110">
        <v>185.88200000000001</v>
      </c>
    </row>
    <row r="476" spans="5:11" x14ac:dyDescent="0.25">
      <c r="E476" s="107">
        <v>2001</v>
      </c>
      <c r="F476" s="107" t="s">
        <v>496</v>
      </c>
      <c r="G476" s="107" t="s">
        <v>148</v>
      </c>
      <c r="H476" s="107" t="s">
        <v>544</v>
      </c>
      <c r="I476" s="107" t="s">
        <v>17</v>
      </c>
      <c r="J476" s="107" t="s">
        <v>1</v>
      </c>
      <c r="K476" s="108">
        <v>243.45099999999999</v>
      </c>
    </row>
    <row r="477" spans="5:11" x14ac:dyDescent="0.25">
      <c r="E477" s="109">
        <v>2001</v>
      </c>
      <c r="F477" s="109" t="s">
        <v>496</v>
      </c>
      <c r="G477" s="109" t="s">
        <v>148</v>
      </c>
      <c r="H477" s="109" t="s">
        <v>544</v>
      </c>
      <c r="I477" s="109" t="s">
        <v>17</v>
      </c>
      <c r="J477" s="109" t="s">
        <v>554</v>
      </c>
      <c r="K477" s="110">
        <v>152.251</v>
      </c>
    </row>
    <row r="478" spans="5:11" x14ac:dyDescent="0.25">
      <c r="E478" s="107">
        <v>2001</v>
      </c>
      <c r="F478" s="107" t="s">
        <v>496</v>
      </c>
      <c r="G478" s="107" t="s">
        <v>148</v>
      </c>
      <c r="H478" s="107" t="s">
        <v>544</v>
      </c>
      <c r="I478" s="107" t="s">
        <v>17</v>
      </c>
      <c r="J478" s="107" t="s">
        <v>725</v>
      </c>
      <c r="K478" s="108">
        <v>91.2</v>
      </c>
    </row>
    <row r="479" spans="5:11" x14ac:dyDescent="0.25">
      <c r="E479" s="109">
        <v>2001</v>
      </c>
      <c r="F479" s="109" t="s">
        <v>502</v>
      </c>
      <c r="G479" s="109" t="s">
        <v>151</v>
      </c>
      <c r="H479" s="109" t="s">
        <v>540</v>
      </c>
      <c r="I479" s="109" t="s">
        <v>30</v>
      </c>
      <c r="J479" s="109" t="s">
        <v>1</v>
      </c>
      <c r="K479" s="110">
        <v>659.8</v>
      </c>
    </row>
    <row r="480" spans="5:11" x14ac:dyDescent="0.25">
      <c r="E480" s="107">
        <v>2001</v>
      </c>
      <c r="F480" s="107" t="s">
        <v>502</v>
      </c>
      <c r="G480" s="107" t="s">
        <v>151</v>
      </c>
      <c r="H480" s="107" t="s">
        <v>540</v>
      </c>
      <c r="I480" s="107" t="s">
        <v>30</v>
      </c>
      <c r="J480" s="107" t="s">
        <v>554</v>
      </c>
      <c r="K480" s="108">
        <v>194.3</v>
      </c>
    </row>
    <row r="481" spans="5:11" x14ac:dyDescent="0.25">
      <c r="E481" s="109">
        <v>2001</v>
      </c>
      <c r="F481" s="109" t="s">
        <v>502</v>
      </c>
      <c r="G481" s="109" t="s">
        <v>151</v>
      </c>
      <c r="H481" s="109" t="s">
        <v>540</v>
      </c>
      <c r="I481" s="109" t="s">
        <v>30</v>
      </c>
      <c r="J481" s="109" t="s">
        <v>725</v>
      </c>
      <c r="K481" s="110">
        <v>465.5</v>
      </c>
    </row>
    <row r="482" spans="5:11" x14ac:dyDescent="0.25">
      <c r="E482" s="107">
        <v>2001</v>
      </c>
      <c r="F482" s="107" t="s">
        <v>506</v>
      </c>
      <c r="G482" s="107" t="s">
        <v>153</v>
      </c>
      <c r="H482" s="107" t="s">
        <v>544</v>
      </c>
      <c r="I482" s="107" t="s">
        <v>17</v>
      </c>
      <c r="J482" s="107" t="s">
        <v>1</v>
      </c>
      <c r="K482" s="108">
        <v>415.99799999999999</v>
      </c>
    </row>
    <row r="483" spans="5:11" x14ac:dyDescent="0.25">
      <c r="E483" s="109">
        <v>2001</v>
      </c>
      <c r="F483" s="109" t="s">
        <v>506</v>
      </c>
      <c r="G483" s="109" t="s">
        <v>153</v>
      </c>
      <c r="H483" s="109" t="s">
        <v>544</v>
      </c>
      <c r="I483" s="109" t="s">
        <v>17</v>
      </c>
      <c r="J483" s="109" t="s">
        <v>554</v>
      </c>
      <c r="K483" s="110">
        <v>253.99799999999999</v>
      </c>
    </row>
    <row r="484" spans="5:11" x14ac:dyDescent="0.25">
      <c r="E484" s="107">
        <v>2001</v>
      </c>
      <c r="F484" s="107" t="s">
        <v>506</v>
      </c>
      <c r="G484" s="107" t="s">
        <v>153</v>
      </c>
      <c r="H484" s="107" t="s">
        <v>544</v>
      </c>
      <c r="I484" s="107" t="s">
        <v>17</v>
      </c>
      <c r="J484" s="107" t="s">
        <v>725</v>
      </c>
      <c r="K484" s="108">
        <v>162</v>
      </c>
    </row>
    <row r="485" spans="5:11" x14ac:dyDescent="0.25">
      <c r="E485" s="109">
        <v>2001</v>
      </c>
      <c r="F485" s="109" t="s">
        <v>508</v>
      </c>
      <c r="G485" s="109" t="s">
        <v>154</v>
      </c>
      <c r="H485" s="109" t="s">
        <v>540</v>
      </c>
      <c r="I485" s="109" t="s">
        <v>30</v>
      </c>
      <c r="J485" s="109" t="s">
        <v>1</v>
      </c>
      <c r="K485" s="110">
        <v>32.610999999999997</v>
      </c>
    </row>
    <row r="486" spans="5:11" x14ac:dyDescent="0.25">
      <c r="E486" s="107">
        <v>2001</v>
      </c>
      <c r="F486" s="107" t="s">
        <v>508</v>
      </c>
      <c r="G486" s="107" t="s">
        <v>154</v>
      </c>
      <c r="H486" s="107" t="s">
        <v>540</v>
      </c>
      <c r="I486" s="107" t="s">
        <v>30</v>
      </c>
      <c r="J486" s="107" t="s">
        <v>554</v>
      </c>
      <c r="K486" s="108">
        <v>21.155999999999999</v>
      </c>
    </row>
    <row r="487" spans="5:11" x14ac:dyDescent="0.25">
      <c r="E487" s="109">
        <v>2001</v>
      </c>
      <c r="F487" s="109" t="s">
        <v>508</v>
      </c>
      <c r="G487" s="109" t="s">
        <v>154</v>
      </c>
      <c r="H487" s="109" t="s">
        <v>540</v>
      </c>
      <c r="I487" s="109" t="s">
        <v>30</v>
      </c>
      <c r="J487" s="109" t="s">
        <v>725</v>
      </c>
      <c r="K487" s="110">
        <v>11.455</v>
      </c>
    </row>
    <row r="488" spans="5:11" x14ac:dyDescent="0.25">
      <c r="E488" s="107">
        <v>2001</v>
      </c>
      <c r="F488" s="107" t="s">
        <v>516</v>
      </c>
      <c r="G488" s="107" t="s">
        <v>157</v>
      </c>
      <c r="H488" s="107" t="s">
        <v>540</v>
      </c>
      <c r="I488" s="107" t="s">
        <v>16</v>
      </c>
      <c r="J488" s="107" t="s">
        <v>1</v>
      </c>
      <c r="K488" s="108">
        <v>0</v>
      </c>
    </row>
    <row r="489" spans="5:11" x14ac:dyDescent="0.25">
      <c r="E489" s="109">
        <v>2001</v>
      </c>
      <c r="F489" s="109" t="s">
        <v>516</v>
      </c>
      <c r="G489" s="109" t="s">
        <v>157</v>
      </c>
      <c r="H489" s="109" t="s">
        <v>540</v>
      </c>
      <c r="I489" s="109" t="s">
        <v>16</v>
      </c>
      <c r="J489" s="109" t="s">
        <v>554</v>
      </c>
      <c r="K489" s="110">
        <v>0</v>
      </c>
    </row>
    <row r="490" spans="5:11" x14ac:dyDescent="0.25">
      <c r="E490" s="107">
        <v>2001</v>
      </c>
      <c r="F490" s="107" t="s">
        <v>516</v>
      </c>
      <c r="G490" s="107" t="s">
        <v>157</v>
      </c>
      <c r="H490" s="107" t="s">
        <v>540</v>
      </c>
      <c r="I490" s="107" t="s">
        <v>16</v>
      </c>
      <c r="J490" s="107" t="s">
        <v>725</v>
      </c>
      <c r="K490" s="108">
        <v>0</v>
      </c>
    </row>
    <row r="491" spans="5:11" x14ac:dyDescent="0.25">
      <c r="E491" s="109">
        <v>2001</v>
      </c>
      <c r="F491" s="109" t="s">
        <v>520</v>
      </c>
      <c r="G491" s="109" t="s">
        <v>927</v>
      </c>
      <c r="H491" s="109" t="s">
        <v>540</v>
      </c>
      <c r="I491" s="109" t="s">
        <v>30</v>
      </c>
      <c r="J491" s="109" t="s">
        <v>1</v>
      </c>
      <c r="K491" s="110">
        <v>85.23</v>
      </c>
    </row>
    <row r="492" spans="5:11" x14ac:dyDescent="0.25">
      <c r="E492" s="107">
        <v>2001</v>
      </c>
      <c r="F492" s="107" t="s">
        <v>520</v>
      </c>
      <c r="G492" s="107" t="s">
        <v>927</v>
      </c>
      <c r="H492" s="107" t="s">
        <v>540</v>
      </c>
      <c r="I492" s="107" t="s">
        <v>30</v>
      </c>
      <c r="J492" s="107" t="s">
        <v>554</v>
      </c>
      <c r="K492" s="108">
        <v>63.557000000000002</v>
      </c>
    </row>
    <row r="493" spans="5:11" x14ac:dyDescent="0.25">
      <c r="E493" s="109">
        <v>2001</v>
      </c>
      <c r="F493" s="109" t="s">
        <v>520</v>
      </c>
      <c r="G493" s="109" t="s">
        <v>927</v>
      </c>
      <c r="H493" s="109" t="s">
        <v>540</v>
      </c>
      <c r="I493" s="109" t="s">
        <v>30</v>
      </c>
      <c r="J493" s="109" t="s">
        <v>725</v>
      </c>
      <c r="K493" s="110">
        <v>21.672999999999998</v>
      </c>
    </row>
    <row r="494" spans="5:11" x14ac:dyDescent="0.25">
      <c r="E494" s="107">
        <v>2001</v>
      </c>
      <c r="F494" s="107" t="s">
        <v>530</v>
      </c>
      <c r="G494" s="107" t="s">
        <v>161</v>
      </c>
      <c r="H494" s="107" t="s">
        <v>544</v>
      </c>
      <c r="I494" s="107" t="s">
        <v>9</v>
      </c>
      <c r="J494" s="107" t="s">
        <v>1</v>
      </c>
      <c r="K494" s="108">
        <v>42.231000000000002</v>
      </c>
    </row>
    <row r="495" spans="5:11" x14ac:dyDescent="0.25">
      <c r="E495" s="109">
        <v>2001</v>
      </c>
      <c r="F495" s="109" t="s">
        <v>530</v>
      </c>
      <c r="G495" s="109" t="s">
        <v>161</v>
      </c>
      <c r="H495" s="109" t="s">
        <v>544</v>
      </c>
      <c r="I495" s="109" t="s">
        <v>9</v>
      </c>
      <c r="J495" s="109" t="s">
        <v>554</v>
      </c>
      <c r="K495" s="110">
        <v>40.69</v>
      </c>
    </row>
    <row r="496" spans="5:11" x14ac:dyDescent="0.25">
      <c r="E496" s="107">
        <v>2001</v>
      </c>
      <c r="F496" s="107" t="s">
        <v>530</v>
      </c>
      <c r="G496" s="107" t="s">
        <v>161</v>
      </c>
      <c r="H496" s="107" t="s">
        <v>544</v>
      </c>
      <c r="I496" s="107" t="s">
        <v>9</v>
      </c>
      <c r="J496" s="107" t="s">
        <v>725</v>
      </c>
      <c r="K496" s="108">
        <v>1.5409999999999999</v>
      </c>
    </row>
    <row r="497" spans="5:11" x14ac:dyDescent="0.25">
      <c r="E497" s="109">
        <v>2001</v>
      </c>
      <c r="F497" s="109" t="s">
        <v>532</v>
      </c>
      <c r="G497" s="109" t="s">
        <v>162</v>
      </c>
      <c r="H497" s="109" t="s">
        <v>540</v>
      </c>
      <c r="I497" s="109" t="s">
        <v>925</v>
      </c>
      <c r="J497" s="109" t="s">
        <v>1</v>
      </c>
      <c r="K497" s="110">
        <v>54.332000000000001</v>
      </c>
    </row>
    <row r="498" spans="5:11" x14ac:dyDescent="0.25">
      <c r="E498" s="107">
        <v>2001</v>
      </c>
      <c r="F498" s="107" t="s">
        <v>532</v>
      </c>
      <c r="G498" s="107" t="s">
        <v>162</v>
      </c>
      <c r="H498" s="107" t="s">
        <v>540</v>
      </c>
      <c r="I498" s="107" t="s">
        <v>925</v>
      </c>
      <c r="J498" s="107" t="s">
        <v>554</v>
      </c>
      <c r="K498" s="108">
        <v>54.332000000000001</v>
      </c>
    </row>
    <row r="499" spans="5:11" x14ac:dyDescent="0.25">
      <c r="E499" s="109">
        <v>2001</v>
      </c>
      <c r="F499" s="109" t="s">
        <v>532</v>
      </c>
      <c r="G499" s="109" t="s">
        <v>162</v>
      </c>
      <c r="H499" s="109" t="s">
        <v>540</v>
      </c>
      <c r="I499" s="109" t="s">
        <v>925</v>
      </c>
      <c r="J499" s="109" t="s">
        <v>725</v>
      </c>
      <c r="K499" s="110">
        <v>0</v>
      </c>
    </row>
    <row r="500" spans="5:11" x14ac:dyDescent="0.25">
      <c r="E500" s="107">
        <v>2001</v>
      </c>
      <c r="F500" s="107" t="s">
        <v>512</v>
      </c>
      <c r="G500" s="107" t="s">
        <v>155</v>
      </c>
      <c r="H500" s="107" t="s">
        <v>540</v>
      </c>
      <c r="I500" s="107" t="s">
        <v>21</v>
      </c>
      <c r="J500" s="107" t="s">
        <v>1</v>
      </c>
      <c r="K500" s="108">
        <v>148.56700000000001</v>
      </c>
    </row>
    <row r="501" spans="5:11" x14ac:dyDescent="0.25">
      <c r="E501" s="109">
        <v>2001</v>
      </c>
      <c r="F501" s="109" t="s">
        <v>512</v>
      </c>
      <c r="G501" s="109" t="s">
        <v>155</v>
      </c>
      <c r="H501" s="109" t="s">
        <v>540</v>
      </c>
      <c r="I501" s="109" t="s">
        <v>21</v>
      </c>
      <c r="J501" s="109" t="s">
        <v>554</v>
      </c>
      <c r="K501" s="110">
        <v>148.547</v>
      </c>
    </row>
    <row r="502" spans="5:11" x14ac:dyDescent="0.25">
      <c r="E502" s="107">
        <v>2001</v>
      </c>
      <c r="F502" s="107" t="s">
        <v>512</v>
      </c>
      <c r="G502" s="107" t="s">
        <v>155</v>
      </c>
      <c r="H502" s="107" t="s">
        <v>540</v>
      </c>
      <c r="I502" s="107" t="s">
        <v>21</v>
      </c>
      <c r="J502" s="107" t="s">
        <v>725</v>
      </c>
      <c r="K502" s="108">
        <v>0.02</v>
      </c>
    </row>
    <row r="503" spans="5:11" x14ac:dyDescent="0.25">
      <c r="E503" s="109">
        <v>2001</v>
      </c>
      <c r="F503" s="109" t="s">
        <v>518</v>
      </c>
      <c r="G503" s="109" t="s">
        <v>158</v>
      </c>
      <c r="H503" s="109" t="s">
        <v>540</v>
      </c>
      <c r="I503" s="109" t="s">
        <v>925</v>
      </c>
      <c r="J503" s="109" t="s">
        <v>1</v>
      </c>
      <c r="K503" s="110">
        <v>0</v>
      </c>
    </row>
    <row r="504" spans="5:11" x14ac:dyDescent="0.25">
      <c r="E504" s="107">
        <v>2001</v>
      </c>
      <c r="F504" s="107" t="s">
        <v>518</v>
      </c>
      <c r="G504" s="107" t="s">
        <v>158</v>
      </c>
      <c r="H504" s="107" t="s">
        <v>540</v>
      </c>
      <c r="I504" s="107" t="s">
        <v>925</v>
      </c>
      <c r="J504" s="107" t="s">
        <v>554</v>
      </c>
      <c r="K504" s="108">
        <v>0</v>
      </c>
    </row>
    <row r="505" spans="5:11" x14ac:dyDescent="0.25">
      <c r="E505" s="109">
        <v>2001</v>
      </c>
      <c r="F505" s="109" t="s">
        <v>518</v>
      </c>
      <c r="G505" s="109" t="s">
        <v>158</v>
      </c>
      <c r="H505" s="109" t="s">
        <v>540</v>
      </c>
      <c r="I505" s="109" t="s">
        <v>925</v>
      </c>
      <c r="J505" s="109" t="s">
        <v>725</v>
      </c>
      <c r="K505" s="110">
        <v>0</v>
      </c>
    </row>
    <row r="506" spans="5:11" x14ac:dyDescent="0.25">
      <c r="E506" s="107">
        <v>2001</v>
      </c>
      <c r="F506" s="107" t="s">
        <v>534</v>
      </c>
      <c r="G506" s="107" t="s">
        <v>163</v>
      </c>
      <c r="H506" s="107" t="s">
        <v>540</v>
      </c>
      <c r="I506" s="107" t="s">
        <v>27</v>
      </c>
      <c r="J506" s="107" t="s">
        <v>1</v>
      </c>
      <c r="K506" s="108">
        <v>418.48</v>
      </c>
    </row>
    <row r="507" spans="5:11" x14ac:dyDescent="0.25">
      <c r="E507" s="109">
        <v>2001</v>
      </c>
      <c r="F507" s="109" t="s">
        <v>534</v>
      </c>
      <c r="G507" s="109" t="s">
        <v>163</v>
      </c>
      <c r="H507" s="109" t="s">
        <v>540</v>
      </c>
      <c r="I507" s="109" t="s">
        <v>27</v>
      </c>
      <c r="J507" s="109" t="s">
        <v>554</v>
      </c>
      <c r="K507" s="110">
        <v>387.93400000000003</v>
      </c>
    </row>
    <row r="508" spans="5:11" x14ac:dyDescent="0.25">
      <c r="E508" s="107">
        <v>2001</v>
      </c>
      <c r="F508" s="107" t="s">
        <v>534</v>
      </c>
      <c r="G508" s="107" t="s">
        <v>163</v>
      </c>
      <c r="H508" s="107" t="s">
        <v>540</v>
      </c>
      <c r="I508" s="107" t="s">
        <v>27</v>
      </c>
      <c r="J508" s="107" t="s">
        <v>725</v>
      </c>
      <c r="K508" s="108">
        <v>30.545999999999999</v>
      </c>
    </row>
    <row r="509" spans="5:11" x14ac:dyDescent="0.25">
      <c r="E509" s="109">
        <v>2001</v>
      </c>
      <c r="F509" s="109" t="s">
        <v>523</v>
      </c>
      <c r="G509" s="109" t="s">
        <v>968</v>
      </c>
      <c r="H509" s="109" t="s">
        <v>540</v>
      </c>
      <c r="I509" s="109" t="s">
        <v>60</v>
      </c>
      <c r="J509" s="109" t="s">
        <v>1</v>
      </c>
      <c r="K509" s="110">
        <v>0</v>
      </c>
    </row>
    <row r="510" spans="5:11" x14ac:dyDescent="0.25">
      <c r="E510" s="107">
        <v>2001</v>
      </c>
      <c r="F510" s="107" t="s">
        <v>523</v>
      </c>
      <c r="G510" s="107" t="s">
        <v>968</v>
      </c>
      <c r="H510" s="107" t="s">
        <v>540</v>
      </c>
      <c r="I510" s="107" t="s">
        <v>60</v>
      </c>
      <c r="J510" s="107" t="s">
        <v>554</v>
      </c>
      <c r="K510" s="108">
        <v>0</v>
      </c>
    </row>
    <row r="511" spans="5:11" x14ac:dyDescent="0.25">
      <c r="E511" s="109">
        <v>2001</v>
      </c>
      <c r="F511" s="109" t="s">
        <v>523</v>
      </c>
      <c r="G511" s="109" t="s">
        <v>968</v>
      </c>
      <c r="H511" s="109" t="s">
        <v>540</v>
      </c>
      <c r="I511" s="109" t="s">
        <v>60</v>
      </c>
      <c r="J511" s="109" t="s">
        <v>725</v>
      </c>
      <c r="K511" s="110">
        <v>0</v>
      </c>
    </row>
    <row r="512" spans="5:11" x14ac:dyDescent="0.25">
      <c r="E512" s="107">
        <v>2001</v>
      </c>
      <c r="F512" s="107" t="s">
        <v>528</v>
      </c>
      <c r="G512" s="107" t="s">
        <v>160</v>
      </c>
      <c r="H512" s="107" t="s">
        <v>540</v>
      </c>
      <c r="I512" s="107" t="s">
        <v>21</v>
      </c>
      <c r="J512" s="107" t="s">
        <v>1</v>
      </c>
      <c r="K512" s="108">
        <v>189.05</v>
      </c>
    </row>
    <row r="513" spans="5:11" x14ac:dyDescent="0.25">
      <c r="E513" s="109">
        <v>2001</v>
      </c>
      <c r="F513" s="109" t="s">
        <v>528</v>
      </c>
      <c r="G513" s="109" t="s">
        <v>160</v>
      </c>
      <c r="H513" s="109" t="s">
        <v>540</v>
      </c>
      <c r="I513" s="109" t="s">
        <v>21</v>
      </c>
      <c r="J513" s="109" t="s">
        <v>554</v>
      </c>
      <c r="K513" s="110">
        <v>188.89500000000001</v>
      </c>
    </row>
    <row r="514" spans="5:11" x14ac:dyDescent="0.25">
      <c r="E514" s="107">
        <v>2001</v>
      </c>
      <c r="F514" s="107" t="s">
        <v>528</v>
      </c>
      <c r="G514" s="107" t="s">
        <v>160</v>
      </c>
      <c r="H514" s="107" t="s">
        <v>540</v>
      </c>
      <c r="I514" s="107" t="s">
        <v>21</v>
      </c>
      <c r="J514" s="107" t="s">
        <v>725</v>
      </c>
      <c r="K514" s="108">
        <v>0.155</v>
      </c>
    </row>
    <row r="515" spans="5:11" x14ac:dyDescent="0.25">
      <c r="E515" s="109">
        <v>2002</v>
      </c>
      <c r="F515" s="109" t="s">
        <v>476</v>
      </c>
      <c r="G515" s="109" t="s">
        <v>477</v>
      </c>
      <c r="H515" s="109" t="s">
        <v>540</v>
      </c>
      <c r="I515" s="109" t="s">
        <v>33</v>
      </c>
      <c r="J515" s="109" t="s">
        <v>1</v>
      </c>
      <c r="K515" s="110">
        <v>180.77799999999999</v>
      </c>
    </row>
    <row r="516" spans="5:11" x14ac:dyDescent="0.25">
      <c r="E516" s="107">
        <v>2002</v>
      </c>
      <c r="F516" s="107" t="s">
        <v>476</v>
      </c>
      <c r="G516" s="107" t="s">
        <v>477</v>
      </c>
      <c r="H516" s="107" t="s">
        <v>540</v>
      </c>
      <c r="I516" s="107" t="s">
        <v>33</v>
      </c>
      <c r="J516" s="107" t="s">
        <v>554</v>
      </c>
      <c r="K516" s="108">
        <v>180.77799999999999</v>
      </c>
    </row>
    <row r="517" spans="5:11" x14ac:dyDescent="0.25">
      <c r="E517" s="109">
        <v>2002</v>
      </c>
      <c r="F517" s="109" t="s">
        <v>476</v>
      </c>
      <c r="G517" s="109" t="s">
        <v>477</v>
      </c>
      <c r="H517" s="109" t="s">
        <v>540</v>
      </c>
      <c r="I517" s="109" t="s">
        <v>33</v>
      </c>
      <c r="J517" s="109" t="s">
        <v>725</v>
      </c>
      <c r="K517" s="110">
        <v>0</v>
      </c>
    </row>
    <row r="518" spans="5:11" x14ac:dyDescent="0.25">
      <c r="E518" s="107">
        <v>2002</v>
      </c>
      <c r="F518" s="107" t="s">
        <v>368</v>
      </c>
      <c r="G518" s="107" t="s">
        <v>93</v>
      </c>
      <c r="H518" s="107" t="s">
        <v>540</v>
      </c>
      <c r="I518" s="107" t="s">
        <v>33</v>
      </c>
      <c r="J518" s="107" t="s">
        <v>1</v>
      </c>
      <c r="K518" s="108">
        <v>3.601</v>
      </c>
    </row>
    <row r="519" spans="5:11" x14ac:dyDescent="0.25">
      <c r="E519" s="109">
        <v>2002</v>
      </c>
      <c r="F519" s="109" t="s">
        <v>368</v>
      </c>
      <c r="G519" s="109" t="s">
        <v>93</v>
      </c>
      <c r="H519" s="109" t="s">
        <v>540</v>
      </c>
      <c r="I519" s="109" t="s">
        <v>33</v>
      </c>
      <c r="J519" s="109" t="s">
        <v>554</v>
      </c>
      <c r="K519" s="110">
        <v>3.601</v>
      </c>
    </row>
    <row r="520" spans="5:11" x14ac:dyDescent="0.25">
      <c r="E520" s="107">
        <v>2002</v>
      </c>
      <c r="F520" s="107" t="s">
        <v>368</v>
      </c>
      <c r="G520" s="107" t="s">
        <v>93</v>
      </c>
      <c r="H520" s="107" t="s">
        <v>540</v>
      </c>
      <c r="I520" s="107" t="s">
        <v>33</v>
      </c>
      <c r="J520" s="107" t="s">
        <v>725</v>
      </c>
      <c r="K520" s="108">
        <v>0</v>
      </c>
    </row>
    <row r="521" spans="5:11" x14ac:dyDescent="0.25">
      <c r="E521" s="109">
        <v>2002</v>
      </c>
      <c r="F521" s="109" t="s">
        <v>310</v>
      </c>
      <c r="G521" s="109" t="s">
        <v>67</v>
      </c>
      <c r="H521" s="109" t="s">
        <v>540</v>
      </c>
      <c r="I521" s="109" t="s">
        <v>16</v>
      </c>
      <c r="J521" s="109" t="s">
        <v>1</v>
      </c>
      <c r="K521" s="110">
        <v>85.018000000000001</v>
      </c>
    </row>
    <row r="522" spans="5:11" x14ac:dyDescent="0.25">
      <c r="E522" s="107">
        <v>2002</v>
      </c>
      <c r="F522" s="107" t="s">
        <v>310</v>
      </c>
      <c r="G522" s="107" t="s">
        <v>67</v>
      </c>
      <c r="H522" s="107" t="s">
        <v>540</v>
      </c>
      <c r="I522" s="107" t="s">
        <v>16</v>
      </c>
      <c r="J522" s="107" t="s">
        <v>554</v>
      </c>
      <c r="K522" s="108">
        <v>85.018000000000001</v>
      </c>
    </row>
    <row r="523" spans="5:11" x14ac:dyDescent="0.25">
      <c r="E523" s="109">
        <v>2002</v>
      </c>
      <c r="F523" s="109" t="s">
        <v>310</v>
      </c>
      <c r="G523" s="109" t="s">
        <v>67</v>
      </c>
      <c r="H523" s="109" t="s">
        <v>540</v>
      </c>
      <c r="I523" s="109" t="s">
        <v>16</v>
      </c>
      <c r="J523" s="109" t="s">
        <v>725</v>
      </c>
      <c r="K523" s="110">
        <v>0</v>
      </c>
    </row>
    <row r="524" spans="5:11" x14ac:dyDescent="0.25">
      <c r="E524" s="107">
        <v>2002</v>
      </c>
      <c r="F524" s="107" t="s">
        <v>312</v>
      </c>
      <c r="G524" s="107" t="s">
        <v>68</v>
      </c>
      <c r="H524" s="107" t="s">
        <v>544</v>
      </c>
      <c r="I524" s="107" t="s">
        <v>17</v>
      </c>
      <c r="J524" s="107" t="s">
        <v>1</v>
      </c>
      <c r="K524" s="108">
        <v>53.722999999999999</v>
      </c>
    </row>
    <row r="525" spans="5:11" x14ac:dyDescent="0.25">
      <c r="E525" s="109">
        <v>2002</v>
      </c>
      <c r="F525" s="109" t="s">
        <v>312</v>
      </c>
      <c r="G525" s="109" t="s">
        <v>68</v>
      </c>
      <c r="H525" s="109" t="s">
        <v>544</v>
      </c>
      <c r="I525" s="109" t="s">
        <v>17</v>
      </c>
      <c r="J525" s="109" t="s">
        <v>554</v>
      </c>
      <c r="K525" s="110">
        <v>0.95</v>
      </c>
    </row>
    <row r="526" spans="5:11" x14ac:dyDescent="0.25">
      <c r="E526" s="107">
        <v>2002</v>
      </c>
      <c r="F526" s="107" t="s">
        <v>312</v>
      </c>
      <c r="G526" s="107" t="s">
        <v>68</v>
      </c>
      <c r="H526" s="107" t="s">
        <v>544</v>
      </c>
      <c r="I526" s="107" t="s">
        <v>17</v>
      </c>
      <c r="J526" s="107" t="s">
        <v>725</v>
      </c>
      <c r="K526" s="108">
        <v>52.773000000000003</v>
      </c>
    </row>
    <row r="527" spans="5:11" x14ac:dyDescent="0.25">
      <c r="E527" s="109">
        <v>2002</v>
      </c>
      <c r="F527" s="109" t="s">
        <v>314</v>
      </c>
      <c r="G527" s="109" t="s">
        <v>69</v>
      </c>
      <c r="H527" s="109" t="s">
        <v>544</v>
      </c>
      <c r="I527" s="109" t="s">
        <v>17</v>
      </c>
      <c r="J527" s="109" t="s">
        <v>1</v>
      </c>
      <c r="K527" s="110">
        <v>240.625</v>
      </c>
    </row>
    <row r="528" spans="5:11" x14ac:dyDescent="0.25">
      <c r="E528" s="107">
        <v>2002</v>
      </c>
      <c r="F528" s="107" t="s">
        <v>314</v>
      </c>
      <c r="G528" s="107" t="s">
        <v>69</v>
      </c>
      <c r="H528" s="107" t="s">
        <v>544</v>
      </c>
      <c r="I528" s="107" t="s">
        <v>17</v>
      </c>
      <c r="J528" s="107" t="s">
        <v>554</v>
      </c>
      <c r="K528" s="108">
        <v>158.01499999999999</v>
      </c>
    </row>
    <row r="529" spans="5:11" x14ac:dyDescent="0.25">
      <c r="E529" s="109">
        <v>2002</v>
      </c>
      <c r="F529" s="109" t="s">
        <v>314</v>
      </c>
      <c r="G529" s="109" t="s">
        <v>69</v>
      </c>
      <c r="H529" s="109" t="s">
        <v>544</v>
      </c>
      <c r="I529" s="109" t="s">
        <v>17</v>
      </c>
      <c r="J529" s="109" t="s">
        <v>725</v>
      </c>
      <c r="K529" s="110">
        <v>82.61</v>
      </c>
    </row>
    <row r="530" spans="5:11" x14ac:dyDescent="0.25">
      <c r="E530" s="107">
        <v>2002</v>
      </c>
      <c r="F530" s="107" t="s">
        <v>325</v>
      </c>
      <c r="G530" s="107" t="s">
        <v>73</v>
      </c>
      <c r="H530" s="107" t="s">
        <v>542</v>
      </c>
      <c r="I530" s="107" t="s">
        <v>16</v>
      </c>
      <c r="J530" s="107" t="s">
        <v>1</v>
      </c>
      <c r="K530" s="108">
        <v>547</v>
      </c>
    </row>
    <row r="531" spans="5:11" x14ac:dyDescent="0.25">
      <c r="E531" s="109">
        <v>2002</v>
      </c>
      <c r="F531" s="109" t="s">
        <v>325</v>
      </c>
      <c r="G531" s="109" t="s">
        <v>73</v>
      </c>
      <c r="H531" s="109" t="s">
        <v>542</v>
      </c>
      <c r="I531" s="109" t="s">
        <v>16</v>
      </c>
      <c r="J531" s="109" t="s">
        <v>554</v>
      </c>
      <c r="K531" s="110">
        <v>448</v>
      </c>
    </row>
    <row r="532" spans="5:11" x14ac:dyDescent="0.25">
      <c r="E532" s="107">
        <v>2002</v>
      </c>
      <c r="F532" s="107" t="s">
        <v>325</v>
      </c>
      <c r="G532" s="107" t="s">
        <v>73</v>
      </c>
      <c r="H532" s="107" t="s">
        <v>542</v>
      </c>
      <c r="I532" s="107" t="s">
        <v>16</v>
      </c>
      <c r="J532" s="107" t="s">
        <v>725</v>
      </c>
      <c r="K532" s="108">
        <v>99</v>
      </c>
    </row>
    <row r="533" spans="5:11" x14ac:dyDescent="0.25">
      <c r="E533" s="109">
        <v>2002</v>
      </c>
      <c r="F533" s="109" t="s">
        <v>329</v>
      </c>
      <c r="G533" s="109" t="s">
        <v>75</v>
      </c>
      <c r="H533" s="109" t="s">
        <v>540</v>
      </c>
      <c r="I533" s="109" t="s">
        <v>16</v>
      </c>
      <c r="J533" s="109" t="s">
        <v>1</v>
      </c>
      <c r="K533" s="110">
        <v>21.83</v>
      </c>
    </row>
    <row r="534" spans="5:11" x14ac:dyDescent="0.25">
      <c r="E534" s="107">
        <v>2002</v>
      </c>
      <c r="F534" s="107" t="s">
        <v>329</v>
      </c>
      <c r="G534" s="107" t="s">
        <v>75</v>
      </c>
      <c r="H534" s="107" t="s">
        <v>540</v>
      </c>
      <c r="I534" s="107" t="s">
        <v>16</v>
      </c>
      <c r="J534" s="107" t="s">
        <v>554</v>
      </c>
      <c r="K534" s="108">
        <v>0</v>
      </c>
    </row>
    <row r="535" spans="5:11" x14ac:dyDescent="0.25">
      <c r="E535" s="109">
        <v>2002</v>
      </c>
      <c r="F535" s="109" t="s">
        <v>329</v>
      </c>
      <c r="G535" s="109" t="s">
        <v>75</v>
      </c>
      <c r="H535" s="109" t="s">
        <v>540</v>
      </c>
      <c r="I535" s="109" t="s">
        <v>16</v>
      </c>
      <c r="J535" s="109" t="s">
        <v>725</v>
      </c>
      <c r="K535" s="110">
        <v>21.83</v>
      </c>
    </row>
    <row r="536" spans="5:11" x14ac:dyDescent="0.25">
      <c r="E536" s="107">
        <v>2002</v>
      </c>
      <c r="F536" s="107" t="s">
        <v>323</v>
      </c>
      <c r="G536" s="107" t="s">
        <v>944</v>
      </c>
      <c r="H536" s="107" t="s">
        <v>540</v>
      </c>
      <c r="I536" s="107" t="s">
        <v>27</v>
      </c>
      <c r="J536" s="107" t="s">
        <v>1</v>
      </c>
      <c r="K536" s="108">
        <v>278.59300000000002</v>
      </c>
    </row>
    <row r="537" spans="5:11" x14ac:dyDescent="0.25">
      <c r="E537" s="109">
        <v>2002</v>
      </c>
      <c r="F537" s="109" t="s">
        <v>323</v>
      </c>
      <c r="G537" s="109" t="s">
        <v>944</v>
      </c>
      <c r="H537" s="109" t="s">
        <v>540</v>
      </c>
      <c r="I537" s="109" t="s">
        <v>27</v>
      </c>
      <c r="J537" s="109" t="s">
        <v>554</v>
      </c>
      <c r="K537" s="110">
        <v>62.917999999999999</v>
      </c>
    </row>
    <row r="538" spans="5:11" x14ac:dyDescent="0.25">
      <c r="E538" s="107">
        <v>2002</v>
      </c>
      <c r="F538" s="107" t="s">
        <v>323</v>
      </c>
      <c r="G538" s="107" t="s">
        <v>944</v>
      </c>
      <c r="H538" s="107" t="s">
        <v>540</v>
      </c>
      <c r="I538" s="107" t="s">
        <v>27</v>
      </c>
      <c r="J538" s="107" t="s">
        <v>725</v>
      </c>
      <c r="K538" s="108">
        <v>215.67500000000001</v>
      </c>
    </row>
    <row r="539" spans="5:11" x14ac:dyDescent="0.25">
      <c r="E539" s="109">
        <v>2002</v>
      </c>
      <c r="F539" s="109" t="s">
        <v>337</v>
      </c>
      <c r="G539" s="109" t="s">
        <v>338</v>
      </c>
      <c r="H539" s="109" t="s">
        <v>540</v>
      </c>
      <c r="I539" s="109" t="s">
        <v>21</v>
      </c>
      <c r="J539" s="109" t="s">
        <v>1</v>
      </c>
      <c r="K539" s="110">
        <v>76.352000000000004</v>
      </c>
    </row>
    <row r="540" spans="5:11" x14ac:dyDescent="0.25">
      <c r="E540" s="107">
        <v>2002</v>
      </c>
      <c r="F540" s="107" t="s">
        <v>337</v>
      </c>
      <c r="G540" s="107" t="s">
        <v>338</v>
      </c>
      <c r="H540" s="107" t="s">
        <v>540</v>
      </c>
      <c r="I540" s="107" t="s">
        <v>21</v>
      </c>
      <c r="J540" s="107" t="s">
        <v>554</v>
      </c>
      <c r="K540" s="108">
        <v>39.326000000000001</v>
      </c>
    </row>
    <row r="541" spans="5:11" x14ac:dyDescent="0.25">
      <c r="E541" s="109">
        <v>2002</v>
      </c>
      <c r="F541" s="109" t="s">
        <v>337</v>
      </c>
      <c r="G541" s="109" t="s">
        <v>338</v>
      </c>
      <c r="H541" s="109" t="s">
        <v>540</v>
      </c>
      <c r="I541" s="109" t="s">
        <v>21</v>
      </c>
      <c r="J541" s="109" t="s">
        <v>725</v>
      </c>
      <c r="K541" s="110">
        <v>37.026000000000003</v>
      </c>
    </row>
    <row r="542" spans="5:11" x14ac:dyDescent="0.25">
      <c r="E542" s="107">
        <v>2002</v>
      </c>
      <c r="F542" s="107" t="s">
        <v>331</v>
      </c>
      <c r="G542" s="107" t="s">
        <v>76</v>
      </c>
      <c r="H542" s="107" t="s">
        <v>540</v>
      </c>
      <c r="I542" s="107" t="s">
        <v>60</v>
      </c>
      <c r="J542" s="107" t="s">
        <v>1</v>
      </c>
      <c r="K542" s="108">
        <v>785.98299999999995</v>
      </c>
    </row>
    <row r="543" spans="5:11" x14ac:dyDescent="0.25">
      <c r="E543" s="109">
        <v>2002</v>
      </c>
      <c r="F543" s="109" t="s">
        <v>331</v>
      </c>
      <c r="G543" s="109" t="s">
        <v>76</v>
      </c>
      <c r="H543" s="109" t="s">
        <v>540</v>
      </c>
      <c r="I543" s="109" t="s">
        <v>60</v>
      </c>
      <c r="J543" s="109" t="s">
        <v>554</v>
      </c>
      <c r="K543" s="110">
        <v>589.16600000000005</v>
      </c>
    </row>
    <row r="544" spans="5:11" x14ac:dyDescent="0.25">
      <c r="E544" s="107">
        <v>2002</v>
      </c>
      <c r="F544" s="107" t="s">
        <v>331</v>
      </c>
      <c r="G544" s="107" t="s">
        <v>76</v>
      </c>
      <c r="H544" s="107" t="s">
        <v>540</v>
      </c>
      <c r="I544" s="107" t="s">
        <v>60</v>
      </c>
      <c r="J544" s="107" t="s">
        <v>725</v>
      </c>
      <c r="K544" s="108">
        <v>196.81700000000001</v>
      </c>
    </row>
    <row r="545" spans="5:11" x14ac:dyDescent="0.25">
      <c r="E545" s="109">
        <v>2002</v>
      </c>
      <c r="F545" s="109" t="s">
        <v>318</v>
      </c>
      <c r="G545" s="109" t="s">
        <v>319</v>
      </c>
      <c r="H545" s="109" t="s">
        <v>540</v>
      </c>
      <c r="I545" s="109" t="s">
        <v>16</v>
      </c>
      <c r="J545" s="109" t="s">
        <v>1</v>
      </c>
      <c r="K545" s="110">
        <v>36.6</v>
      </c>
    </row>
    <row r="546" spans="5:11" x14ac:dyDescent="0.25">
      <c r="E546" s="107">
        <v>2002</v>
      </c>
      <c r="F546" s="107" t="s">
        <v>318</v>
      </c>
      <c r="G546" s="107" t="s">
        <v>319</v>
      </c>
      <c r="H546" s="107" t="s">
        <v>540</v>
      </c>
      <c r="I546" s="107" t="s">
        <v>16</v>
      </c>
      <c r="J546" s="107" t="s">
        <v>554</v>
      </c>
      <c r="K546" s="108">
        <v>36.6</v>
      </c>
    </row>
    <row r="547" spans="5:11" x14ac:dyDescent="0.25">
      <c r="E547" s="109">
        <v>2002</v>
      </c>
      <c r="F547" s="109" t="s">
        <v>318</v>
      </c>
      <c r="G547" s="109" t="s">
        <v>319</v>
      </c>
      <c r="H547" s="109" t="s">
        <v>540</v>
      </c>
      <c r="I547" s="109" t="s">
        <v>16</v>
      </c>
      <c r="J547" s="109" t="s">
        <v>725</v>
      </c>
      <c r="K547" s="110">
        <v>0</v>
      </c>
    </row>
    <row r="548" spans="5:11" x14ac:dyDescent="0.25">
      <c r="E548" s="107">
        <v>2002</v>
      </c>
      <c r="F548" s="107" t="s">
        <v>333</v>
      </c>
      <c r="G548" s="107" t="s">
        <v>77</v>
      </c>
      <c r="H548" s="107" t="s">
        <v>540</v>
      </c>
      <c r="I548" s="107" t="s">
        <v>16</v>
      </c>
      <c r="J548" s="107" t="s">
        <v>1</v>
      </c>
      <c r="K548" s="108">
        <v>86.043000000000006</v>
      </c>
    </row>
    <row r="549" spans="5:11" x14ac:dyDescent="0.25">
      <c r="E549" s="109">
        <v>2002</v>
      </c>
      <c r="F549" s="109" t="s">
        <v>333</v>
      </c>
      <c r="G549" s="109" t="s">
        <v>77</v>
      </c>
      <c r="H549" s="109" t="s">
        <v>540</v>
      </c>
      <c r="I549" s="109" t="s">
        <v>16</v>
      </c>
      <c r="J549" s="109" t="s">
        <v>554</v>
      </c>
      <c r="K549" s="110">
        <v>86.043000000000006</v>
      </c>
    </row>
    <row r="550" spans="5:11" x14ac:dyDescent="0.25">
      <c r="E550" s="107">
        <v>2002</v>
      </c>
      <c r="F550" s="107" t="s">
        <v>333</v>
      </c>
      <c r="G550" s="107" t="s">
        <v>77</v>
      </c>
      <c r="H550" s="107" t="s">
        <v>540</v>
      </c>
      <c r="I550" s="107" t="s">
        <v>16</v>
      </c>
      <c r="J550" s="107" t="s">
        <v>725</v>
      </c>
      <c r="K550" s="108">
        <v>0</v>
      </c>
    </row>
    <row r="551" spans="5:11" x14ac:dyDescent="0.25">
      <c r="E551" s="109">
        <v>2002</v>
      </c>
      <c r="F551" s="109" t="s">
        <v>340</v>
      </c>
      <c r="G551" s="109" t="s">
        <v>79</v>
      </c>
      <c r="H551" s="109" t="s">
        <v>544</v>
      </c>
      <c r="I551" s="109" t="s">
        <v>9</v>
      </c>
      <c r="J551" s="109" t="s">
        <v>1</v>
      </c>
      <c r="K551" s="110">
        <v>96.113</v>
      </c>
    </row>
    <row r="552" spans="5:11" x14ac:dyDescent="0.25">
      <c r="E552" s="107">
        <v>2002</v>
      </c>
      <c r="F552" s="107" t="s">
        <v>340</v>
      </c>
      <c r="G552" s="107" t="s">
        <v>79</v>
      </c>
      <c r="H552" s="107" t="s">
        <v>544</v>
      </c>
      <c r="I552" s="107" t="s">
        <v>9</v>
      </c>
      <c r="J552" s="107" t="s">
        <v>554</v>
      </c>
      <c r="K552" s="108">
        <v>53.869</v>
      </c>
    </row>
    <row r="553" spans="5:11" x14ac:dyDescent="0.25">
      <c r="E553" s="109">
        <v>2002</v>
      </c>
      <c r="F553" s="109" t="s">
        <v>340</v>
      </c>
      <c r="G553" s="109" t="s">
        <v>79</v>
      </c>
      <c r="H553" s="109" t="s">
        <v>544</v>
      </c>
      <c r="I553" s="109" t="s">
        <v>9</v>
      </c>
      <c r="J553" s="109" t="s">
        <v>725</v>
      </c>
      <c r="K553" s="110">
        <v>42.244</v>
      </c>
    </row>
    <row r="554" spans="5:11" x14ac:dyDescent="0.25">
      <c r="E554" s="107">
        <v>2002</v>
      </c>
      <c r="F554" s="107" t="s">
        <v>342</v>
      </c>
      <c r="G554" s="107" t="s">
        <v>80</v>
      </c>
      <c r="H554" s="107" t="s">
        <v>544</v>
      </c>
      <c r="I554" s="107" t="s">
        <v>9</v>
      </c>
      <c r="J554" s="107" t="s">
        <v>1</v>
      </c>
      <c r="K554" s="108">
        <v>0</v>
      </c>
    </row>
    <row r="555" spans="5:11" x14ac:dyDescent="0.25">
      <c r="E555" s="109">
        <v>2002</v>
      </c>
      <c r="F555" s="109" t="s">
        <v>342</v>
      </c>
      <c r="G555" s="109" t="s">
        <v>80</v>
      </c>
      <c r="H555" s="109" t="s">
        <v>544</v>
      </c>
      <c r="I555" s="109" t="s">
        <v>9</v>
      </c>
      <c r="J555" s="109" t="s">
        <v>554</v>
      </c>
      <c r="K555" s="110">
        <v>0</v>
      </c>
    </row>
    <row r="556" spans="5:11" x14ac:dyDescent="0.25">
      <c r="E556" s="107">
        <v>2002</v>
      </c>
      <c r="F556" s="107" t="s">
        <v>342</v>
      </c>
      <c r="G556" s="107" t="s">
        <v>80</v>
      </c>
      <c r="H556" s="107" t="s">
        <v>544</v>
      </c>
      <c r="I556" s="107" t="s">
        <v>9</v>
      </c>
      <c r="J556" s="107" t="s">
        <v>725</v>
      </c>
      <c r="K556" s="108">
        <v>0</v>
      </c>
    </row>
    <row r="557" spans="5:11" x14ac:dyDescent="0.25">
      <c r="E557" s="109">
        <v>2002</v>
      </c>
      <c r="F557" s="109" t="s">
        <v>327</v>
      </c>
      <c r="G557" s="109" t="s">
        <v>74</v>
      </c>
      <c r="H557" s="109" t="s">
        <v>540</v>
      </c>
      <c r="I557" s="109" t="s">
        <v>60</v>
      </c>
      <c r="J557" s="109" t="s">
        <v>1</v>
      </c>
      <c r="K557" s="110">
        <v>89.418999999999997</v>
      </c>
    </row>
    <row r="558" spans="5:11" x14ac:dyDescent="0.25">
      <c r="E558" s="107">
        <v>2002</v>
      </c>
      <c r="F558" s="107" t="s">
        <v>327</v>
      </c>
      <c r="G558" s="107" t="s">
        <v>74</v>
      </c>
      <c r="H558" s="107" t="s">
        <v>540</v>
      </c>
      <c r="I558" s="107" t="s">
        <v>60</v>
      </c>
      <c r="J558" s="107" t="s">
        <v>554</v>
      </c>
      <c r="K558" s="108">
        <v>38.103999999999999</v>
      </c>
    </row>
    <row r="559" spans="5:11" x14ac:dyDescent="0.25">
      <c r="E559" s="109">
        <v>2002</v>
      </c>
      <c r="F559" s="109" t="s">
        <v>327</v>
      </c>
      <c r="G559" s="109" t="s">
        <v>74</v>
      </c>
      <c r="H559" s="109" t="s">
        <v>540</v>
      </c>
      <c r="I559" s="109" t="s">
        <v>60</v>
      </c>
      <c r="J559" s="109" t="s">
        <v>725</v>
      </c>
      <c r="K559" s="110">
        <v>51.314999999999998</v>
      </c>
    </row>
    <row r="560" spans="5:11" x14ac:dyDescent="0.25">
      <c r="E560" s="107">
        <v>2002</v>
      </c>
      <c r="F560" s="107" t="s">
        <v>444</v>
      </c>
      <c r="G560" s="107" t="s">
        <v>125</v>
      </c>
      <c r="H560" s="107" t="s">
        <v>542</v>
      </c>
      <c r="I560" s="107" t="s">
        <v>26</v>
      </c>
      <c r="J560" s="107" t="s">
        <v>1</v>
      </c>
      <c r="K560" s="108">
        <v>871.22699999999998</v>
      </c>
    </row>
    <row r="561" spans="5:11" x14ac:dyDescent="0.25">
      <c r="E561" s="109">
        <v>2002</v>
      </c>
      <c r="F561" s="109" t="s">
        <v>444</v>
      </c>
      <c r="G561" s="109" t="s">
        <v>125</v>
      </c>
      <c r="H561" s="109" t="s">
        <v>542</v>
      </c>
      <c r="I561" s="109" t="s">
        <v>26</v>
      </c>
      <c r="J561" s="109" t="s">
        <v>554</v>
      </c>
      <c r="K561" s="110">
        <v>352.28300000000002</v>
      </c>
    </row>
    <row r="562" spans="5:11" x14ac:dyDescent="0.25">
      <c r="E562" s="107">
        <v>2002</v>
      </c>
      <c r="F562" s="107" t="s">
        <v>444</v>
      </c>
      <c r="G562" s="107" t="s">
        <v>125</v>
      </c>
      <c r="H562" s="107" t="s">
        <v>542</v>
      </c>
      <c r="I562" s="107" t="s">
        <v>26</v>
      </c>
      <c r="J562" s="107" t="s">
        <v>725</v>
      </c>
      <c r="K562" s="108">
        <v>518.94399999999996</v>
      </c>
    </row>
    <row r="563" spans="5:11" x14ac:dyDescent="0.25">
      <c r="E563" s="109">
        <v>2002</v>
      </c>
      <c r="F563" s="109" t="s">
        <v>350</v>
      </c>
      <c r="G563" s="109" t="s">
        <v>84</v>
      </c>
      <c r="H563" s="109" t="s">
        <v>540</v>
      </c>
      <c r="I563" s="109" t="s">
        <v>30</v>
      </c>
      <c r="J563" s="109" t="s">
        <v>1</v>
      </c>
      <c r="K563" s="110">
        <v>0</v>
      </c>
    </row>
    <row r="564" spans="5:11" x14ac:dyDescent="0.25">
      <c r="E564" s="107">
        <v>2002</v>
      </c>
      <c r="F564" s="107" t="s">
        <v>350</v>
      </c>
      <c r="G564" s="107" t="s">
        <v>84</v>
      </c>
      <c r="H564" s="107" t="s">
        <v>540</v>
      </c>
      <c r="I564" s="107" t="s">
        <v>30</v>
      </c>
      <c r="J564" s="107" t="s">
        <v>554</v>
      </c>
      <c r="K564" s="108">
        <v>0</v>
      </c>
    </row>
    <row r="565" spans="5:11" x14ac:dyDescent="0.25">
      <c r="E565" s="109">
        <v>2002</v>
      </c>
      <c r="F565" s="109" t="s">
        <v>350</v>
      </c>
      <c r="G565" s="109" t="s">
        <v>84</v>
      </c>
      <c r="H565" s="109" t="s">
        <v>540</v>
      </c>
      <c r="I565" s="109" t="s">
        <v>30</v>
      </c>
      <c r="J565" s="109" t="s">
        <v>725</v>
      </c>
      <c r="K565" s="110">
        <v>0</v>
      </c>
    </row>
    <row r="566" spans="5:11" x14ac:dyDescent="0.25">
      <c r="E566" s="107">
        <v>2002</v>
      </c>
      <c r="F566" s="107" t="s">
        <v>356</v>
      </c>
      <c r="G566" s="107" t="s">
        <v>87</v>
      </c>
      <c r="H566" s="107" t="s">
        <v>12</v>
      </c>
      <c r="I566" s="107" t="s">
        <v>12</v>
      </c>
      <c r="J566" s="107" t="s">
        <v>1</v>
      </c>
      <c r="K566" s="108">
        <v>53.884</v>
      </c>
    </row>
    <row r="567" spans="5:11" x14ac:dyDescent="0.25">
      <c r="E567" s="109">
        <v>2002</v>
      </c>
      <c r="F567" s="109" t="s">
        <v>356</v>
      </c>
      <c r="G567" s="109" t="s">
        <v>87</v>
      </c>
      <c r="H567" s="109" t="s">
        <v>12</v>
      </c>
      <c r="I567" s="109" t="s">
        <v>12</v>
      </c>
      <c r="J567" s="109" t="s">
        <v>554</v>
      </c>
      <c r="K567" s="110">
        <v>8.2089999999999996</v>
      </c>
    </row>
    <row r="568" spans="5:11" x14ac:dyDescent="0.25">
      <c r="E568" s="107">
        <v>2002</v>
      </c>
      <c r="F568" s="107" t="s">
        <v>356</v>
      </c>
      <c r="G568" s="107" t="s">
        <v>87</v>
      </c>
      <c r="H568" s="107" t="s">
        <v>12</v>
      </c>
      <c r="I568" s="107" t="s">
        <v>12</v>
      </c>
      <c r="J568" s="107" t="s">
        <v>725</v>
      </c>
      <c r="K568" s="108">
        <v>45.674999999999997</v>
      </c>
    </row>
    <row r="569" spans="5:11" x14ac:dyDescent="0.25">
      <c r="E569" s="109">
        <v>2002</v>
      </c>
      <c r="F569" s="109" t="s">
        <v>360</v>
      </c>
      <c r="G569" s="109" t="s">
        <v>89</v>
      </c>
      <c r="H569" s="109" t="s">
        <v>540</v>
      </c>
      <c r="I569" s="109" t="s">
        <v>47</v>
      </c>
      <c r="J569" s="109" t="s">
        <v>1</v>
      </c>
      <c r="K569" s="110">
        <v>212.68899999999999</v>
      </c>
    </row>
    <row r="570" spans="5:11" x14ac:dyDescent="0.25">
      <c r="E570" s="107">
        <v>2002</v>
      </c>
      <c r="F570" s="107" t="s">
        <v>360</v>
      </c>
      <c r="G570" s="107" t="s">
        <v>89</v>
      </c>
      <c r="H570" s="107" t="s">
        <v>540</v>
      </c>
      <c r="I570" s="107" t="s">
        <v>47</v>
      </c>
      <c r="J570" s="107" t="s">
        <v>554</v>
      </c>
      <c r="K570" s="108">
        <v>184.852</v>
      </c>
    </row>
    <row r="571" spans="5:11" x14ac:dyDescent="0.25">
      <c r="E571" s="109">
        <v>2002</v>
      </c>
      <c r="F571" s="109" t="s">
        <v>360</v>
      </c>
      <c r="G571" s="109" t="s">
        <v>89</v>
      </c>
      <c r="H571" s="109" t="s">
        <v>540</v>
      </c>
      <c r="I571" s="109" t="s">
        <v>47</v>
      </c>
      <c r="J571" s="109" t="s">
        <v>725</v>
      </c>
      <c r="K571" s="110">
        <v>27.837</v>
      </c>
    </row>
    <row r="572" spans="5:11" x14ac:dyDescent="0.25">
      <c r="E572" s="107">
        <v>2002</v>
      </c>
      <c r="F572" s="107" t="s">
        <v>352</v>
      </c>
      <c r="G572" s="107" t="s">
        <v>85</v>
      </c>
      <c r="H572" s="107" t="s">
        <v>540</v>
      </c>
      <c r="I572" s="107" t="s">
        <v>47</v>
      </c>
      <c r="J572" s="107" t="s">
        <v>1</v>
      </c>
      <c r="K572" s="108">
        <v>362.05500000000001</v>
      </c>
    </row>
    <row r="573" spans="5:11" x14ac:dyDescent="0.25">
      <c r="E573" s="109">
        <v>2002</v>
      </c>
      <c r="F573" s="109" t="s">
        <v>352</v>
      </c>
      <c r="G573" s="109" t="s">
        <v>85</v>
      </c>
      <c r="H573" s="109" t="s">
        <v>540</v>
      </c>
      <c r="I573" s="109" t="s">
        <v>47</v>
      </c>
      <c r="J573" s="109" t="s">
        <v>554</v>
      </c>
      <c r="K573" s="110">
        <v>362.05500000000001</v>
      </c>
    </row>
    <row r="574" spans="5:11" x14ac:dyDescent="0.25">
      <c r="E574" s="107">
        <v>2002</v>
      </c>
      <c r="F574" s="107" t="s">
        <v>352</v>
      </c>
      <c r="G574" s="107" t="s">
        <v>85</v>
      </c>
      <c r="H574" s="107" t="s">
        <v>540</v>
      </c>
      <c r="I574" s="107" t="s">
        <v>47</v>
      </c>
      <c r="J574" s="107" t="s">
        <v>725</v>
      </c>
      <c r="K574" s="108">
        <v>0</v>
      </c>
    </row>
    <row r="575" spans="5:11" x14ac:dyDescent="0.25">
      <c r="E575" s="109">
        <v>2002</v>
      </c>
      <c r="F575" s="109" t="s">
        <v>366</v>
      </c>
      <c r="G575" s="109" t="s">
        <v>92</v>
      </c>
      <c r="H575" s="109" t="s">
        <v>540</v>
      </c>
      <c r="I575" s="109" t="s">
        <v>30</v>
      </c>
      <c r="J575" s="109" t="s">
        <v>1</v>
      </c>
      <c r="K575" s="110">
        <v>186.56299999999999</v>
      </c>
    </row>
    <row r="576" spans="5:11" x14ac:dyDescent="0.25">
      <c r="E576" s="107">
        <v>2002</v>
      </c>
      <c r="F576" s="107" t="s">
        <v>366</v>
      </c>
      <c r="G576" s="107" t="s">
        <v>92</v>
      </c>
      <c r="H576" s="107" t="s">
        <v>540</v>
      </c>
      <c r="I576" s="107" t="s">
        <v>30</v>
      </c>
      <c r="J576" s="107" t="s">
        <v>554</v>
      </c>
      <c r="K576" s="108">
        <v>7.8209999999999997</v>
      </c>
    </row>
    <row r="577" spans="5:11" x14ac:dyDescent="0.25">
      <c r="E577" s="109">
        <v>2002</v>
      </c>
      <c r="F577" s="109" t="s">
        <v>366</v>
      </c>
      <c r="G577" s="109" t="s">
        <v>92</v>
      </c>
      <c r="H577" s="109" t="s">
        <v>540</v>
      </c>
      <c r="I577" s="109" t="s">
        <v>30</v>
      </c>
      <c r="J577" s="109" t="s">
        <v>725</v>
      </c>
      <c r="K577" s="110">
        <v>178.74199999999999</v>
      </c>
    </row>
    <row r="578" spans="5:11" x14ac:dyDescent="0.25">
      <c r="E578" s="107">
        <v>2002</v>
      </c>
      <c r="F578" s="107" t="s">
        <v>364</v>
      </c>
      <c r="G578" s="107" t="s">
        <v>91</v>
      </c>
      <c r="H578" s="107" t="s">
        <v>540</v>
      </c>
      <c r="I578" s="107" t="s">
        <v>30</v>
      </c>
      <c r="J578" s="107" t="s">
        <v>1</v>
      </c>
      <c r="K578" s="108">
        <v>0</v>
      </c>
    </row>
    <row r="579" spans="5:11" x14ac:dyDescent="0.25">
      <c r="E579" s="109">
        <v>2002</v>
      </c>
      <c r="F579" s="109" t="s">
        <v>364</v>
      </c>
      <c r="G579" s="109" t="s">
        <v>91</v>
      </c>
      <c r="H579" s="109" t="s">
        <v>540</v>
      </c>
      <c r="I579" s="109" t="s">
        <v>30</v>
      </c>
      <c r="J579" s="109" t="s">
        <v>554</v>
      </c>
      <c r="K579" s="110">
        <v>0</v>
      </c>
    </row>
    <row r="580" spans="5:11" x14ac:dyDescent="0.25">
      <c r="E580" s="107">
        <v>2002</v>
      </c>
      <c r="F580" s="107" t="s">
        <v>364</v>
      </c>
      <c r="G580" s="107" t="s">
        <v>91</v>
      </c>
      <c r="H580" s="107" t="s">
        <v>540</v>
      </c>
      <c r="I580" s="107" t="s">
        <v>30</v>
      </c>
      <c r="J580" s="107" t="s">
        <v>725</v>
      </c>
      <c r="K580" s="108">
        <v>0</v>
      </c>
    </row>
    <row r="581" spans="5:11" x14ac:dyDescent="0.25">
      <c r="E581" s="109">
        <v>2002</v>
      </c>
      <c r="F581" s="109" t="s">
        <v>963</v>
      </c>
      <c r="G581" s="109" t="s">
        <v>964</v>
      </c>
      <c r="H581" s="109" t="s">
        <v>540</v>
      </c>
      <c r="I581" s="109" t="s">
        <v>30</v>
      </c>
      <c r="J581" s="109" t="s">
        <v>1</v>
      </c>
      <c r="K581" s="110">
        <v>0</v>
      </c>
    </row>
    <row r="582" spans="5:11" x14ac:dyDescent="0.25">
      <c r="E582" s="107">
        <v>2002</v>
      </c>
      <c r="F582" s="107" t="s">
        <v>963</v>
      </c>
      <c r="G582" s="107" t="s">
        <v>964</v>
      </c>
      <c r="H582" s="107" t="s">
        <v>540</v>
      </c>
      <c r="I582" s="107" t="s">
        <v>30</v>
      </c>
      <c r="J582" s="107" t="s">
        <v>554</v>
      </c>
      <c r="K582" s="108">
        <v>0</v>
      </c>
    </row>
    <row r="583" spans="5:11" x14ac:dyDescent="0.25">
      <c r="E583" s="109">
        <v>2002</v>
      </c>
      <c r="F583" s="109" t="s">
        <v>963</v>
      </c>
      <c r="G583" s="109" t="s">
        <v>964</v>
      </c>
      <c r="H583" s="109" t="s">
        <v>540</v>
      </c>
      <c r="I583" s="109" t="s">
        <v>30</v>
      </c>
      <c r="J583" s="109" t="s">
        <v>725</v>
      </c>
      <c r="K583" s="110">
        <v>0</v>
      </c>
    </row>
    <row r="584" spans="5:11" x14ac:dyDescent="0.25">
      <c r="E584" s="107">
        <v>2002</v>
      </c>
      <c r="F584" s="107" t="s">
        <v>372</v>
      </c>
      <c r="G584" s="107" t="s">
        <v>95</v>
      </c>
      <c r="H584" s="107" t="s">
        <v>540</v>
      </c>
      <c r="I584" s="107" t="s">
        <v>30</v>
      </c>
      <c r="J584" s="107" t="s">
        <v>1</v>
      </c>
      <c r="K584" s="108">
        <v>406.4</v>
      </c>
    </row>
    <row r="585" spans="5:11" x14ac:dyDescent="0.25">
      <c r="E585" s="109">
        <v>2002</v>
      </c>
      <c r="F585" s="109" t="s">
        <v>372</v>
      </c>
      <c r="G585" s="109" t="s">
        <v>95</v>
      </c>
      <c r="H585" s="109" t="s">
        <v>540</v>
      </c>
      <c r="I585" s="109" t="s">
        <v>30</v>
      </c>
      <c r="J585" s="109" t="s">
        <v>554</v>
      </c>
      <c r="K585" s="110">
        <v>312.38799999999998</v>
      </c>
    </row>
    <row r="586" spans="5:11" x14ac:dyDescent="0.25">
      <c r="E586" s="107">
        <v>2002</v>
      </c>
      <c r="F586" s="107" t="s">
        <v>372</v>
      </c>
      <c r="G586" s="107" t="s">
        <v>95</v>
      </c>
      <c r="H586" s="107" t="s">
        <v>540</v>
      </c>
      <c r="I586" s="107" t="s">
        <v>30</v>
      </c>
      <c r="J586" s="107" t="s">
        <v>725</v>
      </c>
      <c r="K586" s="108">
        <v>94.012</v>
      </c>
    </row>
    <row r="587" spans="5:11" x14ac:dyDescent="0.25">
      <c r="E587" s="109">
        <v>2002</v>
      </c>
      <c r="F587" s="109" t="s">
        <v>374</v>
      </c>
      <c r="G587" s="109" t="s">
        <v>96</v>
      </c>
      <c r="H587" s="109" t="s">
        <v>540</v>
      </c>
      <c r="I587" s="109" t="s">
        <v>47</v>
      </c>
      <c r="J587" s="109" t="s">
        <v>1</v>
      </c>
      <c r="K587" s="110">
        <v>43.398000000000003</v>
      </c>
    </row>
    <row r="588" spans="5:11" x14ac:dyDescent="0.25">
      <c r="E588" s="107">
        <v>2002</v>
      </c>
      <c r="F588" s="107" t="s">
        <v>374</v>
      </c>
      <c r="G588" s="107" t="s">
        <v>96</v>
      </c>
      <c r="H588" s="107" t="s">
        <v>540</v>
      </c>
      <c r="I588" s="107" t="s">
        <v>47</v>
      </c>
      <c r="J588" s="107" t="s">
        <v>554</v>
      </c>
      <c r="K588" s="108">
        <v>43.398000000000003</v>
      </c>
    </row>
    <row r="589" spans="5:11" x14ac:dyDescent="0.25">
      <c r="E589" s="109">
        <v>2002</v>
      </c>
      <c r="F589" s="109" t="s">
        <v>374</v>
      </c>
      <c r="G589" s="109" t="s">
        <v>96</v>
      </c>
      <c r="H589" s="109" t="s">
        <v>540</v>
      </c>
      <c r="I589" s="109" t="s">
        <v>47</v>
      </c>
      <c r="J589" s="109" t="s">
        <v>725</v>
      </c>
      <c r="K589" s="110">
        <v>0</v>
      </c>
    </row>
    <row r="590" spans="5:11" x14ac:dyDescent="0.25">
      <c r="E590" s="107">
        <v>2002</v>
      </c>
      <c r="F590" s="107" t="s">
        <v>376</v>
      </c>
      <c r="G590" s="107" t="s">
        <v>97</v>
      </c>
      <c r="H590" s="107" t="s">
        <v>540</v>
      </c>
      <c r="I590" s="107" t="s">
        <v>21</v>
      </c>
      <c r="J590" s="107" t="s">
        <v>1</v>
      </c>
      <c r="K590" s="108">
        <v>0</v>
      </c>
    </row>
    <row r="591" spans="5:11" x14ac:dyDescent="0.25">
      <c r="E591" s="109">
        <v>2002</v>
      </c>
      <c r="F591" s="109" t="s">
        <v>376</v>
      </c>
      <c r="G591" s="109" t="s">
        <v>97</v>
      </c>
      <c r="H591" s="109" t="s">
        <v>540</v>
      </c>
      <c r="I591" s="109" t="s">
        <v>21</v>
      </c>
      <c r="J591" s="109" t="s">
        <v>554</v>
      </c>
      <c r="K591" s="110">
        <v>0</v>
      </c>
    </row>
    <row r="592" spans="5:11" x14ac:dyDescent="0.25">
      <c r="E592" s="107">
        <v>2002</v>
      </c>
      <c r="F592" s="107" t="s">
        <v>376</v>
      </c>
      <c r="G592" s="107" t="s">
        <v>97</v>
      </c>
      <c r="H592" s="107" t="s">
        <v>540</v>
      </c>
      <c r="I592" s="107" t="s">
        <v>21</v>
      </c>
      <c r="J592" s="107" t="s">
        <v>725</v>
      </c>
      <c r="K592" s="108">
        <v>0</v>
      </c>
    </row>
    <row r="593" spans="5:11" x14ac:dyDescent="0.25">
      <c r="E593" s="109">
        <v>2002</v>
      </c>
      <c r="F593" s="109" t="s">
        <v>380</v>
      </c>
      <c r="G593" s="109" t="s">
        <v>99</v>
      </c>
      <c r="H593" s="109" t="s">
        <v>544</v>
      </c>
      <c r="I593" s="109" t="s">
        <v>9</v>
      </c>
      <c r="J593" s="109" t="s">
        <v>1</v>
      </c>
      <c r="K593" s="110">
        <v>116.742</v>
      </c>
    </row>
    <row r="594" spans="5:11" x14ac:dyDescent="0.25">
      <c r="E594" s="107">
        <v>2002</v>
      </c>
      <c r="F594" s="107" t="s">
        <v>380</v>
      </c>
      <c r="G594" s="107" t="s">
        <v>99</v>
      </c>
      <c r="H594" s="107" t="s">
        <v>544</v>
      </c>
      <c r="I594" s="107" t="s">
        <v>9</v>
      </c>
      <c r="J594" s="107" t="s">
        <v>554</v>
      </c>
      <c r="K594" s="108">
        <v>73.92</v>
      </c>
    </row>
    <row r="595" spans="5:11" x14ac:dyDescent="0.25">
      <c r="E595" s="109">
        <v>2002</v>
      </c>
      <c r="F595" s="109" t="s">
        <v>380</v>
      </c>
      <c r="G595" s="109" t="s">
        <v>99</v>
      </c>
      <c r="H595" s="109" t="s">
        <v>544</v>
      </c>
      <c r="I595" s="109" t="s">
        <v>9</v>
      </c>
      <c r="J595" s="109" t="s">
        <v>725</v>
      </c>
      <c r="K595" s="110">
        <v>42.822000000000003</v>
      </c>
    </row>
    <row r="596" spans="5:11" x14ac:dyDescent="0.25">
      <c r="E596" s="107">
        <v>2002</v>
      </c>
      <c r="F596" s="107" t="s">
        <v>384</v>
      </c>
      <c r="G596" s="107" t="s">
        <v>385</v>
      </c>
      <c r="H596" s="107" t="s">
        <v>540</v>
      </c>
      <c r="I596" s="107" t="s">
        <v>27</v>
      </c>
      <c r="J596" s="107" t="s">
        <v>1</v>
      </c>
      <c r="K596" s="108">
        <v>443</v>
      </c>
    </row>
    <row r="597" spans="5:11" x14ac:dyDescent="0.25">
      <c r="E597" s="109">
        <v>2002</v>
      </c>
      <c r="F597" s="109" t="s">
        <v>384</v>
      </c>
      <c r="G597" s="109" t="s">
        <v>385</v>
      </c>
      <c r="H597" s="109" t="s">
        <v>540</v>
      </c>
      <c r="I597" s="109" t="s">
        <v>27</v>
      </c>
      <c r="J597" s="109" t="s">
        <v>554</v>
      </c>
      <c r="K597" s="110">
        <v>351</v>
      </c>
    </row>
    <row r="598" spans="5:11" x14ac:dyDescent="0.25">
      <c r="E598" s="107">
        <v>2002</v>
      </c>
      <c r="F598" s="107" t="s">
        <v>384</v>
      </c>
      <c r="G598" s="107" t="s">
        <v>385</v>
      </c>
      <c r="H598" s="107" t="s">
        <v>540</v>
      </c>
      <c r="I598" s="107" t="s">
        <v>27</v>
      </c>
      <c r="J598" s="107" t="s">
        <v>725</v>
      </c>
      <c r="K598" s="108">
        <v>92</v>
      </c>
    </row>
    <row r="599" spans="5:11" x14ac:dyDescent="0.25">
      <c r="E599" s="109">
        <v>2002</v>
      </c>
      <c r="F599" s="109" t="s">
        <v>387</v>
      </c>
      <c r="G599" s="109" t="s">
        <v>388</v>
      </c>
      <c r="H599" s="109" t="s">
        <v>544</v>
      </c>
      <c r="I599" s="109" t="s">
        <v>9</v>
      </c>
      <c r="J599" s="109" t="s">
        <v>1</v>
      </c>
      <c r="K599" s="110">
        <v>15.05</v>
      </c>
    </row>
    <row r="600" spans="5:11" x14ac:dyDescent="0.25">
      <c r="E600" s="107">
        <v>2002</v>
      </c>
      <c r="F600" s="107" t="s">
        <v>387</v>
      </c>
      <c r="G600" s="107" t="s">
        <v>388</v>
      </c>
      <c r="H600" s="107" t="s">
        <v>544</v>
      </c>
      <c r="I600" s="107" t="s">
        <v>9</v>
      </c>
      <c r="J600" s="107" t="s">
        <v>554</v>
      </c>
      <c r="K600" s="108">
        <v>7.35</v>
      </c>
    </row>
    <row r="601" spans="5:11" x14ac:dyDescent="0.25">
      <c r="E601" s="109">
        <v>2002</v>
      </c>
      <c r="F601" s="109" t="s">
        <v>387</v>
      </c>
      <c r="G601" s="109" t="s">
        <v>388</v>
      </c>
      <c r="H601" s="109" t="s">
        <v>544</v>
      </c>
      <c r="I601" s="109" t="s">
        <v>9</v>
      </c>
      <c r="J601" s="109" t="s">
        <v>725</v>
      </c>
      <c r="K601" s="110">
        <v>7.7</v>
      </c>
    </row>
    <row r="602" spans="5:11" x14ac:dyDescent="0.25">
      <c r="E602" s="107">
        <v>2002</v>
      </c>
      <c r="F602" s="107" t="s">
        <v>396</v>
      </c>
      <c r="G602" s="107" t="s">
        <v>397</v>
      </c>
      <c r="H602" s="107" t="s">
        <v>544</v>
      </c>
      <c r="I602" s="107" t="s">
        <v>9</v>
      </c>
      <c r="J602" s="107" t="s">
        <v>1</v>
      </c>
      <c r="K602" s="108">
        <v>286.82</v>
      </c>
    </row>
    <row r="603" spans="5:11" x14ac:dyDescent="0.25">
      <c r="E603" s="109">
        <v>2002</v>
      </c>
      <c r="F603" s="109" t="s">
        <v>396</v>
      </c>
      <c r="G603" s="109" t="s">
        <v>397</v>
      </c>
      <c r="H603" s="109" t="s">
        <v>544</v>
      </c>
      <c r="I603" s="109" t="s">
        <v>9</v>
      </c>
      <c r="J603" s="109" t="s">
        <v>554</v>
      </c>
      <c r="K603" s="110">
        <v>52.866999999999997</v>
      </c>
    </row>
    <row r="604" spans="5:11" x14ac:dyDescent="0.25">
      <c r="E604" s="107">
        <v>2002</v>
      </c>
      <c r="F604" s="107" t="s">
        <v>396</v>
      </c>
      <c r="G604" s="107" t="s">
        <v>397</v>
      </c>
      <c r="H604" s="107" t="s">
        <v>544</v>
      </c>
      <c r="I604" s="107" t="s">
        <v>9</v>
      </c>
      <c r="J604" s="107" t="s">
        <v>725</v>
      </c>
      <c r="K604" s="108">
        <v>233.953</v>
      </c>
    </row>
    <row r="605" spans="5:11" x14ac:dyDescent="0.25">
      <c r="E605" s="109">
        <v>2002</v>
      </c>
      <c r="F605" s="109" t="s">
        <v>399</v>
      </c>
      <c r="G605" s="109" t="s">
        <v>104</v>
      </c>
      <c r="H605" s="109" t="s">
        <v>544</v>
      </c>
      <c r="I605" s="109" t="s">
        <v>9</v>
      </c>
      <c r="J605" s="109" t="s">
        <v>1</v>
      </c>
      <c r="K605" s="110">
        <v>685.61800000000005</v>
      </c>
    </row>
    <row r="606" spans="5:11" x14ac:dyDescent="0.25">
      <c r="E606" s="107">
        <v>2002</v>
      </c>
      <c r="F606" s="107" t="s">
        <v>399</v>
      </c>
      <c r="G606" s="107" t="s">
        <v>104</v>
      </c>
      <c r="H606" s="107" t="s">
        <v>544</v>
      </c>
      <c r="I606" s="107" t="s">
        <v>9</v>
      </c>
      <c r="J606" s="107" t="s">
        <v>554</v>
      </c>
      <c r="K606" s="108">
        <v>551.31399999999996</v>
      </c>
    </row>
    <row r="607" spans="5:11" x14ac:dyDescent="0.25">
      <c r="E607" s="109">
        <v>2002</v>
      </c>
      <c r="F607" s="109" t="s">
        <v>399</v>
      </c>
      <c r="G607" s="109" t="s">
        <v>104</v>
      </c>
      <c r="H607" s="109" t="s">
        <v>544</v>
      </c>
      <c r="I607" s="109" t="s">
        <v>9</v>
      </c>
      <c r="J607" s="109" t="s">
        <v>725</v>
      </c>
      <c r="K607" s="110">
        <v>134.304</v>
      </c>
    </row>
    <row r="608" spans="5:11" x14ac:dyDescent="0.25">
      <c r="E608" s="107">
        <v>2002</v>
      </c>
      <c r="F608" s="107" t="s">
        <v>407</v>
      </c>
      <c r="G608" s="107" t="s">
        <v>408</v>
      </c>
      <c r="H608" s="107" t="s">
        <v>540</v>
      </c>
      <c r="I608" s="107" t="s">
        <v>925</v>
      </c>
      <c r="J608" s="107" t="s">
        <v>1</v>
      </c>
      <c r="K608" s="108">
        <v>1019.172</v>
      </c>
    </row>
    <row r="609" spans="5:11" x14ac:dyDescent="0.25">
      <c r="E609" s="109">
        <v>2002</v>
      </c>
      <c r="F609" s="109" t="s">
        <v>407</v>
      </c>
      <c r="G609" s="109" t="s">
        <v>408</v>
      </c>
      <c r="H609" s="109" t="s">
        <v>540</v>
      </c>
      <c r="I609" s="109" t="s">
        <v>925</v>
      </c>
      <c r="J609" s="109" t="s">
        <v>554</v>
      </c>
      <c r="K609" s="110">
        <v>567.10799999999995</v>
      </c>
    </row>
    <row r="610" spans="5:11" x14ac:dyDescent="0.25">
      <c r="E610" s="107">
        <v>2002</v>
      </c>
      <c r="F610" s="107" t="s">
        <v>407</v>
      </c>
      <c r="G610" s="107" t="s">
        <v>408</v>
      </c>
      <c r="H610" s="107" t="s">
        <v>540</v>
      </c>
      <c r="I610" s="107" t="s">
        <v>925</v>
      </c>
      <c r="J610" s="107" t="s">
        <v>725</v>
      </c>
      <c r="K610" s="108">
        <v>452.06400000000002</v>
      </c>
    </row>
    <row r="611" spans="5:11" x14ac:dyDescent="0.25">
      <c r="E611" s="109">
        <v>2002</v>
      </c>
      <c r="F611" s="109" t="s">
        <v>405</v>
      </c>
      <c r="G611" s="109" t="s">
        <v>107</v>
      </c>
      <c r="H611" s="109" t="s">
        <v>12</v>
      </c>
      <c r="I611" s="109" t="s">
        <v>12</v>
      </c>
      <c r="J611" s="109" t="s">
        <v>1</v>
      </c>
      <c r="K611" s="110">
        <v>245.39500000000001</v>
      </c>
    </row>
    <row r="612" spans="5:11" x14ac:dyDescent="0.25">
      <c r="E612" s="107">
        <v>2002</v>
      </c>
      <c r="F612" s="107" t="s">
        <v>405</v>
      </c>
      <c r="G612" s="107" t="s">
        <v>107</v>
      </c>
      <c r="H612" s="107" t="s">
        <v>12</v>
      </c>
      <c r="I612" s="107" t="s">
        <v>12</v>
      </c>
      <c r="J612" s="107" t="s">
        <v>554</v>
      </c>
      <c r="K612" s="108">
        <v>0</v>
      </c>
    </row>
    <row r="613" spans="5:11" x14ac:dyDescent="0.25">
      <c r="E613" s="109">
        <v>2002</v>
      </c>
      <c r="F613" s="109" t="s">
        <v>405</v>
      </c>
      <c r="G613" s="109" t="s">
        <v>107</v>
      </c>
      <c r="H613" s="109" t="s">
        <v>12</v>
      </c>
      <c r="I613" s="109" t="s">
        <v>12</v>
      </c>
      <c r="J613" s="109" t="s">
        <v>725</v>
      </c>
      <c r="K613" s="110">
        <v>245.39500000000001</v>
      </c>
    </row>
    <row r="614" spans="5:11" x14ac:dyDescent="0.25">
      <c r="E614" s="107">
        <v>2002</v>
      </c>
      <c r="F614" s="107" t="s">
        <v>414</v>
      </c>
      <c r="G614" s="107" t="s">
        <v>110</v>
      </c>
      <c r="H614" s="107" t="s">
        <v>540</v>
      </c>
      <c r="I614" s="107" t="s">
        <v>27</v>
      </c>
      <c r="J614" s="107" t="s">
        <v>1</v>
      </c>
      <c r="K614" s="108">
        <v>130.261</v>
      </c>
    </row>
    <row r="615" spans="5:11" x14ac:dyDescent="0.25">
      <c r="E615" s="109">
        <v>2002</v>
      </c>
      <c r="F615" s="109" t="s">
        <v>414</v>
      </c>
      <c r="G615" s="109" t="s">
        <v>110</v>
      </c>
      <c r="H615" s="109" t="s">
        <v>540</v>
      </c>
      <c r="I615" s="109" t="s">
        <v>27</v>
      </c>
      <c r="J615" s="109" t="s">
        <v>554</v>
      </c>
      <c r="K615" s="110">
        <v>82.986000000000004</v>
      </c>
    </row>
    <row r="616" spans="5:11" x14ac:dyDescent="0.25">
      <c r="E616" s="107">
        <v>2002</v>
      </c>
      <c r="F616" s="107" t="s">
        <v>414</v>
      </c>
      <c r="G616" s="107" t="s">
        <v>110</v>
      </c>
      <c r="H616" s="107" t="s">
        <v>540</v>
      </c>
      <c r="I616" s="107" t="s">
        <v>27</v>
      </c>
      <c r="J616" s="107" t="s">
        <v>725</v>
      </c>
      <c r="K616" s="108">
        <v>47.274999999999999</v>
      </c>
    </row>
    <row r="617" spans="5:11" x14ac:dyDescent="0.25">
      <c r="E617" s="109">
        <v>2002</v>
      </c>
      <c r="F617" s="109" t="s">
        <v>418</v>
      </c>
      <c r="G617" s="109" t="s">
        <v>112</v>
      </c>
      <c r="H617" s="109" t="s">
        <v>544</v>
      </c>
      <c r="I617" s="109" t="s">
        <v>9</v>
      </c>
      <c r="J617" s="109" t="s">
        <v>1</v>
      </c>
      <c r="K617" s="110">
        <v>652.95100000000002</v>
      </c>
    </row>
    <row r="618" spans="5:11" x14ac:dyDescent="0.25">
      <c r="E618" s="107">
        <v>2002</v>
      </c>
      <c r="F618" s="107" t="s">
        <v>418</v>
      </c>
      <c r="G618" s="107" t="s">
        <v>112</v>
      </c>
      <c r="H618" s="107" t="s">
        <v>544</v>
      </c>
      <c r="I618" s="107" t="s">
        <v>9</v>
      </c>
      <c r="J618" s="107" t="s">
        <v>554</v>
      </c>
      <c r="K618" s="108">
        <v>342.99700000000001</v>
      </c>
    </row>
    <row r="619" spans="5:11" x14ac:dyDescent="0.25">
      <c r="E619" s="109">
        <v>2002</v>
      </c>
      <c r="F619" s="109" t="s">
        <v>418</v>
      </c>
      <c r="G619" s="109" t="s">
        <v>112</v>
      </c>
      <c r="H619" s="109" t="s">
        <v>544</v>
      </c>
      <c r="I619" s="109" t="s">
        <v>9</v>
      </c>
      <c r="J619" s="109" t="s">
        <v>725</v>
      </c>
      <c r="K619" s="110">
        <v>309.95400000000001</v>
      </c>
    </row>
    <row r="620" spans="5:11" x14ac:dyDescent="0.25">
      <c r="E620" s="107">
        <v>2002</v>
      </c>
      <c r="F620" s="107" t="s">
        <v>420</v>
      </c>
      <c r="G620" s="107" t="s">
        <v>113</v>
      </c>
      <c r="H620" s="107" t="s">
        <v>540</v>
      </c>
      <c r="I620" s="107" t="s">
        <v>47</v>
      </c>
      <c r="J620" s="107" t="s">
        <v>1</v>
      </c>
      <c r="K620" s="108">
        <v>224.15199999999999</v>
      </c>
    </row>
    <row r="621" spans="5:11" x14ac:dyDescent="0.25">
      <c r="E621" s="109">
        <v>2002</v>
      </c>
      <c r="F621" s="109" t="s">
        <v>420</v>
      </c>
      <c r="G621" s="109" t="s">
        <v>113</v>
      </c>
      <c r="H621" s="109" t="s">
        <v>540</v>
      </c>
      <c r="I621" s="109" t="s">
        <v>47</v>
      </c>
      <c r="J621" s="109" t="s">
        <v>554</v>
      </c>
      <c r="K621" s="110">
        <v>223.27699999999999</v>
      </c>
    </row>
    <row r="622" spans="5:11" x14ac:dyDescent="0.25">
      <c r="E622" s="107">
        <v>2002</v>
      </c>
      <c r="F622" s="107" t="s">
        <v>420</v>
      </c>
      <c r="G622" s="107" t="s">
        <v>113</v>
      </c>
      <c r="H622" s="107" t="s">
        <v>540</v>
      </c>
      <c r="I622" s="107" t="s">
        <v>47</v>
      </c>
      <c r="J622" s="107" t="s">
        <v>725</v>
      </c>
      <c r="K622" s="108">
        <v>0.875</v>
      </c>
    </row>
    <row r="623" spans="5:11" x14ac:dyDescent="0.25">
      <c r="E623" s="109">
        <v>2002</v>
      </c>
      <c r="F623" s="109" t="s">
        <v>422</v>
      </c>
      <c r="G623" s="109" t="s">
        <v>114</v>
      </c>
      <c r="H623" s="109" t="s">
        <v>542</v>
      </c>
      <c r="I623" s="109" t="s">
        <v>26</v>
      </c>
      <c r="J623" s="109" t="s">
        <v>1</v>
      </c>
      <c r="K623" s="110">
        <v>573.69299999999998</v>
      </c>
    </row>
    <row r="624" spans="5:11" x14ac:dyDescent="0.25">
      <c r="E624" s="107">
        <v>2002</v>
      </c>
      <c r="F624" s="107" t="s">
        <v>422</v>
      </c>
      <c r="G624" s="107" t="s">
        <v>114</v>
      </c>
      <c r="H624" s="107" t="s">
        <v>542</v>
      </c>
      <c r="I624" s="107" t="s">
        <v>26</v>
      </c>
      <c r="J624" s="107" t="s">
        <v>554</v>
      </c>
      <c r="K624" s="108">
        <v>0</v>
      </c>
    </row>
    <row r="625" spans="5:11" x14ac:dyDescent="0.25">
      <c r="E625" s="109">
        <v>2002</v>
      </c>
      <c r="F625" s="109" t="s">
        <v>422</v>
      </c>
      <c r="G625" s="109" t="s">
        <v>114</v>
      </c>
      <c r="H625" s="109" t="s">
        <v>542</v>
      </c>
      <c r="I625" s="109" t="s">
        <v>26</v>
      </c>
      <c r="J625" s="109" t="s">
        <v>725</v>
      </c>
      <c r="K625" s="110">
        <v>573.69299999999998</v>
      </c>
    </row>
    <row r="626" spans="5:11" x14ac:dyDescent="0.25">
      <c r="E626" s="107">
        <v>2002</v>
      </c>
      <c r="F626" s="107" t="s">
        <v>428</v>
      </c>
      <c r="G626" s="107" t="s">
        <v>117</v>
      </c>
      <c r="H626" s="107" t="s">
        <v>544</v>
      </c>
      <c r="I626" s="107" t="s">
        <v>17</v>
      </c>
      <c r="J626" s="107" t="s">
        <v>1</v>
      </c>
      <c r="K626" s="108">
        <v>76.691000000000003</v>
      </c>
    </row>
    <row r="627" spans="5:11" x14ac:dyDescent="0.25">
      <c r="E627" s="109">
        <v>2002</v>
      </c>
      <c r="F627" s="109" t="s">
        <v>428</v>
      </c>
      <c r="G627" s="109" t="s">
        <v>117</v>
      </c>
      <c r="H627" s="109" t="s">
        <v>544</v>
      </c>
      <c r="I627" s="109" t="s">
        <v>17</v>
      </c>
      <c r="J627" s="109" t="s">
        <v>554</v>
      </c>
      <c r="K627" s="110">
        <v>0</v>
      </c>
    </row>
    <row r="628" spans="5:11" x14ac:dyDescent="0.25">
      <c r="E628" s="107">
        <v>2002</v>
      </c>
      <c r="F628" s="107" t="s">
        <v>428</v>
      </c>
      <c r="G628" s="107" t="s">
        <v>117</v>
      </c>
      <c r="H628" s="107" t="s">
        <v>544</v>
      </c>
      <c r="I628" s="107" t="s">
        <v>17</v>
      </c>
      <c r="J628" s="107" t="s">
        <v>725</v>
      </c>
      <c r="K628" s="108">
        <v>76.691000000000003</v>
      </c>
    </row>
    <row r="629" spans="5:11" x14ac:dyDescent="0.25">
      <c r="E629" s="109">
        <v>2002</v>
      </c>
      <c r="F629" s="109" t="s">
        <v>432</v>
      </c>
      <c r="G629" s="109" t="s">
        <v>119</v>
      </c>
      <c r="H629" s="109" t="s">
        <v>540</v>
      </c>
      <c r="I629" s="109" t="s">
        <v>925</v>
      </c>
      <c r="J629" s="109" t="s">
        <v>1</v>
      </c>
      <c r="K629" s="110">
        <v>309.13799999999998</v>
      </c>
    </row>
    <row r="630" spans="5:11" x14ac:dyDescent="0.25">
      <c r="E630" s="107">
        <v>2002</v>
      </c>
      <c r="F630" s="107" t="s">
        <v>432</v>
      </c>
      <c r="G630" s="107" t="s">
        <v>119</v>
      </c>
      <c r="H630" s="107" t="s">
        <v>540</v>
      </c>
      <c r="I630" s="107" t="s">
        <v>925</v>
      </c>
      <c r="J630" s="107" t="s">
        <v>554</v>
      </c>
      <c r="K630" s="108">
        <v>192.94800000000001</v>
      </c>
    </row>
    <row r="631" spans="5:11" x14ac:dyDescent="0.25">
      <c r="E631" s="109">
        <v>2002</v>
      </c>
      <c r="F631" s="109" t="s">
        <v>432</v>
      </c>
      <c r="G631" s="109" t="s">
        <v>119</v>
      </c>
      <c r="H631" s="109" t="s">
        <v>540</v>
      </c>
      <c r="I631" s="109" t="s">
        <v>925</v>
      </c>
      <c r="J631" s="109" t="s">
        <v>725</v>
      </c>
      <c r="K631" s="110">
        <v>116.19</v>
      </c>
    </row>
    <row r="632" spans="5:11" x14ac:dyDescent="0.25">
      <c r="E632" s="107">
        <v>2002</v>
      </c>
      <c r="F632" s="107" t="s">
        <v>438</v>
      </c>
      <c r="G632" s="107" t="s">
        <v>122</v>
      </c>
      <c r="H632" s="107" t="s">
        <v>540</v>
      </c>
      <c r="I632" s="107" t="s">
        <v>21</v>
      </c>
      <c r="J632" s="107" t="s">
        <v>1</v>
      </c>
      <c r="K632" s="108">
        <v>4</v>
      </c>
    </row>
    <row r="633" spans="5:11" x14ac:dyDescent="0.25">
      <c r="E633" s="109">
        <v>2002</v>
      </c>
      <c r="F633" s="109" t="s">
        <v>438</v>
      </c>
      <c r="G633" s="109" t="s">
        <v>122</v>
      </c>
      <c r="H633" s="109" t="s">
        <v>540</v>
      </c>
      <c r="I633" s="109" t="s">
        <v>21</v>
      </c>
      <c r="J633" s="109" t="s">
        <v>554</v>
      </c>
      <c r="K633" s="110">
        <v>4</v>
      </c>
    </row>
    <row r="634" spans="5:11" x14ac:dyDescent="0.25">
      <c r="E634" s="107">
        <v>2002</v>
      </c>
      <c r="F634" s="107" t="s">
        <v>438</v>
      </c>
      <c r="G634" s="107" t="s">
        <v>122</v>
      </c>
      <c r="H634" s="107" t="s">
        <v>540</v>
      </c>
      <c r="I634" s="107" t="s">
        <v>21</v>
      </c>
      <c r="J634" s="107" t="s">
        <v>725</v>
      </c>
      <c r="K634" s="108">
        <v>0</v>
      </c>
    </row>
    <row r="635" spans="5:11" x14ac:dyDescent="0.25">
      <c r="E635" s="109">
        <v>2002</v>
      </c>
      <c r="F635" s="109" t="s">
        <v>434</v>
      </c>
      <c r="G635" s="109" t="s">
        <v>120</v>
      </c>
      <c r="H635" s="109" t="s">
        <v>544</v>
      </c>
      <c r="I635" s="109" t="s">
        <v>9</v>
      </c>
      <c r="J635" s="109" t="s">
        <v>1</v>
      </c>
      <c r="K635" s="110">
        <v>15.736000000000001</v>
      </c>
    </row>
    <row r="636" spans="5:11" x14ac:dyDescent="0.25">
      <c r="E636" s="107">
        <v>2002</v>
      </c>
      <c r="F636" s="107" t="s">
        <v>434</v>
      </c>
      <c r="G636" s="107" t="s">
        <v>120</v>
      </c>
      <c r="H636" s="107" t="s">
        <v>544</v>
      </c>
      <c r="I636" s="107" t="s">
        <v>9</v>
      </c>
      <c r="J636" s="107" t="s">
        <v>554</v>
      </c>
      <c r="K636" s="108">
        <v>15.736000000000001</v>
      </c>
    </row>
    <row r="637" spans="5:11" x14ac:dyDescent="0.25">
      <c r="E637" s="109">
        <v>2002</v>
      </c>
      <c r="F637" s="109" t="s">
        <v>434</v>
      </c>
      <c r="G637" s="109" t="s">
        <v>120</v>
      </c>
      <c r="H637" s="109" t="s">
        <v>544</v>
      </c>
      <c r="I637" s="109" t="s">
        <v>9</v>
      </c>
      <c r="J637" s="109" t="s">
        <v>725</v>
      </c>
      <c r="K637" s="110">
        <v>0</v>
      </c>
    </row>
    <row r="638" spans="5:11" x14ac:dyDescent="0.25">
      <c r="E638" s="107">
        <v>2002</v>
      </c>
      <c r="F638" s="107" t="s">
        <v>440</v>
      </c>
      <c r="G638" s="107" t="s">
        <v>123</v>
      </c>
      <c r="H638" s="107" t="s">
        <v>540</v>
      </c>
      <c r="I638" s="107" t="s">
        <v>24</v>
      </c>
      <c r="J638" s="107" t="s">
        <v>1</v>
      </c>
      <c r="K638" s="108">
        <v>116.248</v>
      </c>
    </row>
    <row r="639" spans="5:11" x14ac:dyDescent="0.25">
      <c r="E639" s="109">
        <v>2002</v>
      </c>
      <c r="F639" s="109" t="s">
        <v>440</v>
      </c>
      <c r="G639" s="109" t="s">
        <v>123</v>
      </c>
      <c r="H639" s="109" t="s">
        <v>540</v>
      </c>
      <c r="I639" s="109" t="s">
        <v>24</v>
      </c>
      <c r="J639" s="109" t="s">
        <v>554</v>
      </c>
      <c r="K639" s="110">
        <v>98.123999999999995</v>
      </c>
    </row>
    <row r="640" spans="5:11" x14ac:dyDescent="0.25">
      <c r="E640" s="107">
        <v>2002</v>
      </c>
      <c r="F640" s="107" t="s">
        <v>440</v>
      </c>
      <c r="G640" s="107" t="s">
        <v>123</v>
      </c>
      <c r="H640" s="107" t="s">
        <v>540</v>
      </c>
      <c r="I640" s="107" t="s">
        <v>24</v>
      </c>
      <c r="J640" s="107" t="s">
        <v>725</v>
      </c>
      <c r="K640" s="108">
        <v>18.123999999999999</v>
      </c>
    </row>
    <row r="641" spans="5:11" x14ac:dyDescent="0.25">
      <c r="E641" s="109">
        <v>2002</v>
      </c>
      <c r="F641" s="109" t="s">
        <v>442</v>
      </c>
      <c r="G641" s="109" t="s">
        <v>124</v>
      </c>
      <c r="H641" s="109" t="s">
        <v>544</v>
      </c>
      <c r="I641" s="109" t="s">
        <v>9</v>
      </c>
      <c r="J641" s="109" t="s">
        <v>1</v>
      </c>
      <c r="K641" s="110">
        <v>727.85500000000002</v>
      </c>
    </row>
    <row r="642" spans="5:11" x14ac:dyDescent="0.25">
      <c r="E642" s="107">
        <v>2002</v>
      </c>
      <c r="F642" s="107" t="s">
        <v>442</v>
      </c>
      <c r="G642" s="107" t="s">
        <v>124</v>
      </c>
      <c r="H642" s="107" t="s">
        <v>544</v>
      </c>
      <c r="I642" s="107" t="s">
        <v>9</v>
      </c>
      <c r="J642" s="107" t="s">
        <v>554</v>
      </c>
      <c r="K642" s="108">
        <v>486.12200000000001</v>
      </c>
    </row>
    <row r="643" spans="5:11" x14ac:dyDescent="0.25">
      <c r="E643" s="109">
        <v>2002</v>
      </c>
      <c r="F643" s="109" t="s">
        <v>442</v>
      </c>
      <c r="G643" s="109" t="s">
        <v>124</v>
      </c>
      <c r="H643" s="109" t="s">
        <v>544</v>
      </c>
      <c r="I643" s="109" t="s">
        <v>9</v>
      </c>
      <c r="J643" s="109" t="s">
        <v>725</v>
      </c>
      <c r="K643" s="110">
        <v>241.733</v>
      </c>
    </row>
    <row r="644" spans="5:11" x14ac:dyDescent="0.25">
      <c r="E644" s="107">
        <v>2002</v>
      </c>
      <c r="F644" s="107" t="s">
        <v>446</v>
      </c>
      <c r="G644" s="107" t="s">
        <v>126</v>
      </c>
      <c r="H644" s="107" t="s">
        <v>542</v>
      </c>
      <c r="I644" s="107" t="s">
        <v>16</v>
      </c>
      <c r="J644" s="107" t="s">
        <v>1</v>
      </c>
      <c r="K644" s="108">
        <v>369.21899999999999</v>
      </c>
    </row>
    <row r="645" spans="5:11" x14ac:dyDescent="0.25">
      <c r="E645" s="109">
        <v>2002</v>
      </c>
      <c r="F645" s="109" t="s">
        <v>446</v>
      </c>
      <c r="G645" s="109" t="s">
        <v>126</v>
      </c>
      <c r="H645" s="109" t="s">
        <v>542</v>
      </c>
      <c r="I645" s="109" t="s">
        <v>16</v>
      </c>
      <c r="J645" s="109" t="s">
        <v>554</v>
      </c>
      <c r="K645" s="110">
        <v>260.27600000000001</v>
      </c>
    </row>
    <row r="646" spans="5:11" x14ac:dyDescent="0.25">
      <c r="E646" s="107">
        <v>2002</v>
      </c>
      <c r="F646" s="107" t="s">
        <v>446</v>
      </c>
      <c r="G646" s="107" t="s">
        <v>126</v>
      </c>
      <c r="H646" s="107" t="s">
        <v>542</v>
      </c>
      <c r="I646" s="107" t="s">
        <v>16</v>
      </c>
      <c r="J646" s="107" t="s">
        <v>725</v>
      </c>
      <c r="K646" s="108">
        <v>108.943</v>
      </c>
    </row>
    <row r="647" spans="5:11" x14ac:dyDescent="0.25">
      <c r="E647" s="109">
        <v>2002</v>
      </c>
      <c r="F647" s="109" t="s">
        <v>450</v>
      </c>
      <c r="G647" s="109" t="s">
        <v>128</v>
      </c>
      <c r="H647" s="109" t="s">
        <v>540</v>
      </c>
      <c r="I647" s="109" t="s">
        <v>47</v>
      </c>
      <c r="J647" s="109" t="s">
        <v>1</v>
      </c>
      <c r="K647" s="110">
        <v>9.5030000000000001</v>
      </c>
    </row>
    <row r="648" spans="5:11" x14ac:dyDescent="0.25">
      <c r="E648" s="107">
        <v>2002</v>
      </c>
      <c r="F648" s="107" t="s">
        <v>450</v>
      </c>
      <c r="G648" s="107" t="s">
        <v>128</v>
      </c>
      <c r="H648" s="107" t="s">
        <v>540</v>
      </c>
      <c r="I648" s="107" t="s">
        <v>47</v>
      </c>
      <c r="J648" s="107" t="s">
        <v>554</v>
      </c>
      <c r="K648" s="108">
        <v>4.1820000000000004</v>
      </c>
    </row>
    <row r="649" spans="5:11" x14ac:dyDescent="0.25">
      <c r="E649" s="109">
        <v>2002</v>
      </c>
      <c r="F649" s="109" t="s">
        <v>450</v>
      </c>
      <c r="G649" s="109" t="s">
        <v>128</v>
      </c>
      <c r="H649" s="109" t="s">
        <v>540</v>
      </c>
      <c r="I649" s="109" t="s">
        <v>47</v>
      </c>
      <c r="J649" s="109" t="s">
        <v>725</v>
      </c>
      <c r="K649" s="110">
        <v>5.3209999999999997</v>
      </c>
    </row>
    <row r="650" spans="5:11" x14ac:dyDescent="0.25">
      <c r="E650" s="107">
        <v>2002</v>
      </c>
      <c r="F650" s="107" t="s">
        <v>448</v>
      </c>
      <c r="G650" s="107" t="s">
        <v>127</v>
      </c>
      <c r="H650" s="107" t="s">
        <v>540</v>
      </c>
      <c r="I650" s="107" t="s">
        <v>30</v>
      </c>
      <c r="J650" s="107" t="s">
        <v>1</v>
      </c>
      <c r="K650" s="108">
        <v>0</v>
      </c>
    </row>
    <row r="651" spans="5:11" x14ac:dyDescent="0.25">
      <c r="E651" s="109">
        <v>2002</v>
      </c>
      <c r="F651" s="109" t="s">
        <v>448</v>
      </c>
      <c r="G651" s="109" t="s">
        <v>127</v>
      </c>
      <c r="H651" s="109" t="s">
        <v>540</v>
      </c>
      <c r="I651" s="109" t="s">
        <v>30</v>
      </c>
      <c r="J651" s="109" t="s">
        <v>554</v>
      </c>
      <c r="K651" s="110">
        <v>0</v>
      </c>
    </row>
    <row r="652" spans="5:11" x14ac:dyDescent="0.25">
      <c r="E652" s="107">
        <v>2002</v>
      </c>
      <c r="F652" s="107" t="s">
        <v>448</v>
      </c>
      <c r="G652" s="107" t="s">
        <v>127</v>
      </c>
      <c r="H652" s="107" t="s">
        <v>540</v>
      </c>
      <c r="I652" s="107" t="s">
        <v>30</v>
      </c>
      <c r="J652" s="107" t="s">
        <v>725</v>
      </c>
      <c r="K652" s="108">
        <v>0</v>
      </c>
    </row>
    <row r="653" spans="5:11" x14ac:dyDescent="0.25">
      <c r="E653" s="109">
        <v>2002</v>
      </c>
      <c r="F653" s="109" t="s">
        <v>452</v>
      </c>
      <c r="G653" s="109" t="s">
        <v>129</v>
      </c>
      <c r="H653" s="109" t="s">
        <v>540</v>
      </c>
      <c r="I653" s="109" t="s">
        <v>30</v>
      </c>
      <c r="J653" s="109" t="s">
        <v>1</v>
      </c>
      <c r="K653" s="110">
        <v>0</v>
      </c>
    </row>
    <row r="654" spans="5:11" x14ac:dyDescent="0.25">
      <c r="E654" s="107">
        <v>2002</v>
      </c>
      <c r="F654" s="107" t="s">
        <v>452</v>
      </c>
      <c r="G654" s="107" t="s">
        <v>129</v>
      </c>
      <c r="H654" s="107" t="s">
        <v>540</v>
      </c>
      <c r="I654" s="107" t="s">
        <v>30</v>
      </c>
      <c r="J654" s="107" t="s">
        <v>554</v>
      </c>
      <c r="K654" s="108">
        <v>0</v>
      </c>
    </row>
    <row r="655" spans="5:11" x14ac:dyDescent="0.25">
      <c r="E655" s="109">
        <v>2002</v>
      </c>
      <c r="F655" s="109" t="s">
        <v>452</v>
      </c>
      <c r="G655" s="109" t="s">
        <v>129</v>
      </c>
      <c r="H655" s="109" t="s">
        <v>540</v>
      </c>
      <c r="I655" s="109" t="s">
        <v>30</v>
      </c>
      <c r="J655" s="109" t="s">
        <v>725</v>
      </c>
      <c r="K655" s="110">
        <v>0</v>
      </c>
    </row>
    <row r="656" spans="5:11" x14ac:dyDescent="0.25">
      <c r="E656" s="107">
        <v>2002</v>
      </c>
      <c r="F656" s="107" t="s">
        <v>454</v>
      </c>
      <c r="G656" s="107" t="s">
        <v>130</v>
      </c>
      <c r="H656" s="107" t="s">
        <v>540</v>
      </c>
      <c r="I656" s="107" t="s">
        <v>30</v>
      </c>
      <c r="J656" s="107" t="s">
        <v>1</v>
      </c>
      <c r="K656" s="108">
        <v>479.27100000000002</v>
      </c>
    </row>
    <row r="657" spans="5:11" x14ac:dyDescent="0.25">
      <c r="E657" s="109">
        <v>2002</v>
      </c>
      <c r="F657" s="109" t="s">
        <v>454</v>
      </c>
      <c r="G657" s="109" t="s">
        <v>130</v>
      </c>
      <c r="H657" s="109" t="s">
        <v>540</v>
      </c>
      <c r="I657" s="109" t="s">
        <v>30</v>
      </c>
      <c r="J657" s="109" t="s">
        <v>554</v>
      </c>
      <c r="K657" s="110">
        <v>23.844999999999999</v>
      </c>
    </row>
    <row r="658" spans="5:11" x14ac:dyDescent="0.25">
      <c r="E658" s="107">
        <v>2002</v>
      </c>
      <c r="F658" s="107" t="s">
        <v>454</v>
      </c>
      <c r="G658" s="107" t="s">
        <v>130</v>
      </c>
      <c r="H658" s="107" t="s">
        <v>540</v>
      </c>
      <c r="I658" s="107" t="s">
        <v>30</v>
      </c>
      <c r="J658" s="107" t="s">
        <v>725</v>
      </c>
      <c r="K658" s="108">
        <v>455.42599999999999</v>
      </c>
    </row>
    <row r="659" spans="5:11" x14ac:dyDescent="0.25">
      <c r="E659" s="109">
        <v>2002</v>
      </c>
      <c r="F659" s="109" t="s">
        <v>460</v>
      </c>
      <c r="G659" s="109" t="s">
        <v>133</v>
      </c>
      <c r="H659" s="109" t="s">
        <v>540</v>
      </c>
      <c r="I659" s="109" t="s">
        <v>30</v>
      </c>
      <c r="J659" s="109" t="s">
        <v>1</v>
      </c>
      <c r="K659" s="110">
        <v>12.16</v>
      </c>
    </row>
    <row r="660" spans="5:11" x14ac:dyDescent="0.25">
      <c r="E660" s="107">
        <v>2002</v>
      </c>
      <c r="F660" s="107" t="s">
        <v>460</v>
      </c>
      <c r="G660" s="107" t="s">
        <v>133</v>
      </c>
      <c r="H660" s="107" t="s">
        <v>540</v>
      </c>
      <c r="I660" s="107" t="s">
        <v>30</v>
      </c>
      <c r="J660" s="107" t="s">
        <v>554</v>
      </c>
      <c r="K660" s="108">
        <v>1.0409999999999999</v>
      </c>
    </row>
    <row r="661" spans="5:11" x14ac:dyDescent="0.25">
      <c r="E661" s="109">
        <v>2002</v>
      </c>
      <c r="F661" s="109" t="s">
        <v>460</v>
      </c>
      <c r="G661" s="109" t="s">
        <v>133</v>
      </c>
      <c r="H661" s="109" t="s">
        <v>540</v>
      </c>
      <c r="I661" s="109" t="s">
        <v>30</v>
      </c>
      <c r="J661" s="109" t="s">
        <v>725</v>
      </c>
      <c r="K661" s="110">
        <v>11.119</v>
      </c>
    </row>
    <row r="662" spans="5:11" x14ac:dyDescent="0.25">
      <c r="E662" s="107">
        <v>2002</v>
      </c>
      <c r="F662" s="107" t="s">
        <v>462</v>
      </c>
      <c r="G662" s="107" t="s">
        <v>134</v>
      </c>
      <c r="H662" s="107" t="s">
        <v>544</v>
      </c>
      <c r="I662" s="107" t="s">
        <v>9</v>
      </c>
      <c r="J662" s="107" t="s">
        <v>1</v>
      </c>
      <c r="K662" s="108">
        <v>176.137</v>
      </c>
    </row>
    <row r="663" spans="5:11" x14ac:dyDescent="0.25">
      <c r="E663" s="109">
        <v>2002</v>
      </c>
      <c r="F663" s="109" t="s">
        <v>462</v>
      </c>
      <c r="G663" s="109" t="s">
        <v>134</v>
      </c>
      <c r="H663" s="109" t="s">
        <v>544</v>
      </c>
      <c r="I663" s="109" t="s">
        <v>9</v>
      </c>
      <c r="J663" s="109" t="s">
        <v>554</v>
      </c>
      <c r="K663" s="110">
        <v>167.828</v>
      </c>
    </row>
    <row r="664" spans="5:11" x14ac:dyDescent="0.25">
      <c r="E664" s="107">
        <v>2002</v>
      </c>
      <c r="F664" s="107" t="s">
        <v>462</v>
      </c>
      <c r="G664" s="107" t="s">
        <v>134</v>
      </c>
      <c r="H664" s="107" t="s">
        <v>544</v>
      </c>
      <c r="I664" s="107" t="s">
        <v>9</v>
      </c>
      <c r="J664" s="107" t="s">
        <v>725</v>
      </c>
      <c r="K664" s="108">
        <v>8.3089999999999993</v>
      </c>
    </row>
    <row r="665" spans="5:11" x14ac:dyDescent="0.25">
      <c r="E665" s="109">
        <v>2002</v>
      </c>
      <c r="F665" s="109" t="s">
        <v>468</v>
      </c>
      <c r="G665" s="109" t="s">
        <v>137</v>
      </c>
      <c r="H665" s="109" t="s">
        <v>540</v>
      </c>
      <c r="I665" s="109" t="s">
        <v>30</v>
      </c>
      <c r="J665" s="109" t="s">
        <v>1</v>
      </c>
      <c r="K665" s="110">
        <v>81.021000000000001</v>
      </c>
    </row>
    <row r="666" spans="5:11" x14ac:dyDescent="0.25">
      <c r="E666" s="107">
        <v>2002</v>
      </c>
      <c r="F666" s="107" t="s">
        <v>468</v>
      </c>
      <c r="G666" s="107" t="s">
        <v>137</v>
      </c>
      <c r="H666" s="107" t="s">
        <v>540</v>
      </c>
      <c r="I666" s="107" t="s">
        <v>30</v>
      </c>
      <c r="J666" s="107" t="s">
        <v>554</v>
      </c>
      <c r="K666" s="108">
        <v>0</v>
      </c>
    </row>
    <row r="667" spans="5:11" x14ac:dyDescent="0.25">
      <c r="E667" s="109">
        <v>2002</v>
      </c>
      <c r="F667" s="109" t="s">
        <v>468</v>
      </c>
      <c r="G667" s="109" t="s">
        <v>137</v>
      </c>
      <c r="H667" s="109" t="s">
        <v>540</v>
      </c>
      <c r="I667" s="109" t="s">
        <v>30</v>
      </c>
      <c r="J667" s="109" t="s">
        <v>725</v>
      </c>
      <c r="K667" s="110">
        <v>81.021000000000001</v>
      </c>
    </row>
    <row r="668" spans="5:11" x14ac:dyDescent="0.25">
      <c r="E668" s="107">
        <v>2002</v>
      </c>
      <c r="F668" s="107" t="s">
        <v>466</v>
      </c>
      <c r="G668" s="107" t="s">
        <v>136</v>
      </c>
      <c r="H668" s="107" t="s">
        <v>542</v>
      </c>
      <c r="I668" s="107" t="s">
        <v>26</v>
      </c>
      <c r="J668" s="107" t="s">
        <v>1</v>
      </c>
      <c r="K668" s="108">
        <v>60</v>
      </c>
    </row>
    <row r="669" spans="5:11" x14ac:dyDescent="0.25">
      <c r="E669" s="109">
        <v>2002</v>
      </c>
      <c r="F669" s="109" t="s">
        <v>466</v>
      </c>
      <c r="G669" s="109" t="s">
        <v>136</v>
      </c>
      <c r="H669" s="109" t="s">
        <v>542</v>
      </c>
      <c r="I669" s="109" t="s">
        <v>26</v>
      </c>
      <c r="J669" s="109" t="s">
        <v>554</v>
      </c>
      <c r="K669" s="110">
        <v>58</v>
      </c>
    </row>
    <row r="670" spans="5:11" x14ac:dyDescent="0.25">
      <c r="E670" s="107">
        <v>2002</v>
      </c>
      <c r="F670" s="107" t="s">
        <v>466</v>
      </c>
      <c r="G670" s="107" t="s">
        <v>136</v>
      </c>
      <c r="H670" s="107" t="s">
        <v>542</v>
      </c>
      <c r="I670" s="107" t="s">
        <v>26</v>
      </c>
      <c r="J670" s="107" t="s">
        <v>725</v>
      </c>
      <c r="K670" s="108">
        <v>2</v>
      </c>
    </row>
    <row r="671" spans="5:11" x14ac:dyDescent="0.25">
      <c r="E671" s="109">
        <v>2002</v>
      </c>
      <c r="F671" s="109" t="s">
        <v>458</v>
      </c>
      <c r="G671" s="109" t="s">
        <v>132</v>
      </c>
      <c r="H671" s="109" t="s">
        <v>540</v>
      </c>
      <c r="I671" s="109" t="s">
        <v>30</v>
      </c>
      <c r="J671" s="109" t="s">
        <v>1</v>
      </c>
      <c r="K671" s="110">
        <v>2.0699999999999998</v>
      </c>
    </row>
    <row r="672" spans="5:11" x14ac:dyDescent="0.25">
      <c r="E672" s="107">
        <v>2002</v>
      </c>
      <c r="F672" s="107" t="s">
        <v>458</v>
      </c>
      <c r="G672" s="107" t="s">
        <v>132</v>
      </c>
      <c r="H672" s="107" t="s">
        <v>540</v>
      </c>
      <c r="I672" s="107" t="s">
        <v>30</v>
      </c>
      <c r="J672" s="107" t="s">
        <v>554</v>
      </c>
      <c r="K672" s="108">
        <v>2.0699999999999998</v>
      </c>
    </row>
    <row r="673" spans="5:11" x14ac:dyDescent="0.25">
      <c r="E673" s="109">
        <v>2002</v>
      </c>
      <c r="F673" s="109" t="s">
        <v>458</v>
      </c>
      <c r="G673" s="109" t="s">
        <v>132</v>
      </c>
      <c r="H673" s="109" t="s">
        <v>540</v>
      </c>
      <c r="I673" s="109" t="s">
        <v>30</v>
      </c>
      <c r="J673" s="109" t="s">
        <v>725</v>
      </c>
      <c r="K673" s="110">
        <v>0</v>
      </c>
    </row>
    <row r="674" spans="5:11" x14ac:dyDescent="0.25">
      <c r="E674" s="107">
        <v>2002</v>
      </c>
      <c r="F674" s="107" t="s">
        <v>498</v>
      </c>
      <c r="G674" s="107" t="s">
        <v>967</v>
      </c>
      <c r="H674" s="107" t="s">
        <v>540</v>
      </c>
      <c r="I674" s="107" t="s">
        <v>925</v>
      </c>
      <c r="J674" s="107" t="s">
        <v>1</v>
      </c>
      <c r="K674" s="108">
        <v>668.53200000000004</v>
      </c>
    </row>
    <row r="675" spans="5:11" x14ac:dyDescent="0.25">
      <c r="E675" s="109">
        <v>2002</v>
      </c>
      <c r="F675" s="109" t="s">
        <v>498</v>
      </c>
      <c r="G675" s="109" t="s">
        <v>967</v>
      </c>
      <c r="H675" s="109" t="s">
        <v>540</v>
      </c>
      <c r="I675" s="109" t="s">
        <v>925</v>
      </c>
      <c r="J675" s="109" t="s">
        <v>554</v>
      </c>
      <c r="K675" s="110">
        <v>545.16399999999999</v>
      </c>
    </row>
    <row r="676" spans="5:11" x14ac:dyDescent="0.25">
      <c r="E676" s="107">
        <v>2002</v>
      </c>
      <c r="F676" s="107" t="s">
        <v>498</v>
      </c>
      <c r="G676" s="107" t="s">
        <v>967</v>
      </c>
      <c r="H676" s="107" t="s">
        <v>540</v>
      </c>
      <c r="I676" s="107" t="s">
        <v>925</v>
      </c>
      <c r="J676" s="107" t="s">
        <v>725</v>
      </c>
      <c r="K676" s="108">
        <v>123.36799999999999</v>
      </c>
    </row>
    <row r="677" spans="5:11" x14ac:dyDescent="0.25">
      <c r="E677" s="109">
        <v>2002</v>
      </c>
      <c r="F677" s="109" t="s">
        <v>479</v>
      </c>
      <c r="G677" s="109" t="s">
        <v>141</v>
      </c>
      <c r="H677" s="109" t="s">
        <v>540</v>
      </c>
      <c r="I677" s="109" t="s">
        <v>21</v>
      </c>
      <c r="J677" s="109" t="s">
        <v>1</v>
      </c>
      <c r="K677" s="110">
        <v>107.92400000000001</v>
      </c>
    </row>
    <row r="678" spans="5:11" x14ac:dyDescent="0.25">
      <c r="E678" s="107">
        <v>2002</v>
      </c>
      <c r="F678" s="107" t="s">
        <v>479</v>
      </c>
      <c r="G678" s="107" t="s">
        <v>141</v>
      </c>
      <c r="H678" s="107" t="s">
        <v>540</v>
      </c>
      <c r="I678" s="107" t="s">
        <v>21</v>
      </c>
      <c r="J678" s="107" t="s">
        <v>554</v>
      </c>
      <c r="K678" s="108">
        <v>107.92400000000001</v>
      </c>
    </row>
    <row r="679" spans="5:11" x14ac:dyDescent="0.25">
      <c r="E679" s="109">
        <v>2002</v>
      </c>
      <c r="F679" s="109" t="s">
        <v>479</v>
      </c>
      <c r="G679" s="109" t="s">
        <v>141</v>
      </c>
      <c r="H679" s="109" t="s">
        <v>540</v>
      </c>
      <c r="I679" s="109" t="s">
        <v>21</v>
      </c>
      <c r="J679" s="109" t="s">
        <v>725</v>
      </c>
      <c r="K679" s="110">
        <v>0</v>
      </c>
    </row>
    <row r="680" spans="5:11" x14ac:dyDescent="0.25">
      <c r="E680" s="107">
        <v>2002</v>
      </c>
      <c r="F680" s="107" t="s">
        <v>486</v>
      </c>
      <c r="G680" s="107" t="s">
        <v>143</v>
      </c>
      <c r="H680" s="107" t="s">
        <v>544</v>
      </c>
      <c r="I680" s="107" t="s">
        <v>9</v>
      </c>
      <c r="J680" s="107" t="s">
        <v>1</v>
      </c>
      <c r="K680" s="108">
        <v>121.34399999999999</v>
      </c>
    </row>
    <row r="681" spans="5:11" x14ac:dyDescent="0.25">
      <c r="E681" s="109">
        <v>2002</v>
      </c>
      <c r="F681" s="109" t="s">
        <v>486</v>
      </c>
      <c r="G681" s="109" t="s">
        <v>143</v>
      </c>
      <c r="H681" s="109" t="s">
        <v>544</v>
      </c>
      <c r="I681" s="109" t="s">
        <v>9</v>
      </c>
      <c r="J681" s="109" t="s">
        <v>554</v>
      </c>
      <c r="K681" s="110">
        <v>86.33</v>
      </c>
    </row>
    <row r="682" spans="5:11" x14ac:dyDescent="0.25">
      <c r="E682" s="107">
        <v>2002</v>
      </c>
      <c r="F682" s="107" t="s">
        <v>486</v>
      </c>
      <c r="G682" s="107" t="s">
        <v>143</v>
      </c>
      <c r="H682" s="107" t="s">
        <v>544</v>
      </c>
      <c r="I682" s="107" t="s">
        <v>9</v>
      </c>
      <c r="J682" s="107" t="s">
        <v>725</v>
      </c>
      <c r="K682" s="108">
        <v>35.014000000000003</v>
      </c>
    </row>
    <row r="683" spans="5:11" x14ac:dyDescent="0.25">
      <c r="E683" s="109">
        <v>2002</v>
      </c>
      <c r="F683" s="109" t="s">
        <v>488</v>
      </c>
      <c r="G683" s="109" t="s">
        <v>144</v>
      </c>
      <c r="H683" s="109" t="s">
        <v>540</v>
      </c>
      <c r="I683" s="109" t="s">
        <v>60</v>
      </c>
      <c r="J683" s="109" t="s">
        <v>1</v>
      </c>
      <c r="K683" s="110">
        <v>313.96800000000002</v>
      </c>
    </row>
    <row r="684" spans="5:11" x14ac:dyDescent="0.25">
      <c r="E684" s="107">
        <v>2002</v>
      </c>
      <c r="F684" s="107" t="s">
        <v>488</v>
      </c>
      <c r="G684" s="107" t="s">
        <v>144</v>
      </c>
      <c r="H684" s="107" t="s">
        <v>540</v>
      </c>
      <c r="I684" s="107" t="s">
        <v>60</v>
      </c>
      <c r="J684" s="107" t="s">
        <v>554</v>
      </c>
      <c r="K684" s="108">
        <v>178.09700000000001</v>
      </c>
    </row>
    <row r="685" spans="5:11" x14ac:dyDescent="0.25">
      <c r="E685" s="109">
        <v>2002</v>
      </c>
      <c r="F685" s="109" t="s">
        <v>488</v>
      </c>
      <c r="G685" s="109" t="s">
        <v>144</v>
      </c>
      <c r="H685" s="109" t="s">
        <v>540</v>
      </c>
      <c r="I685" s="109" t="s">
        <v>60</v>
      </c>
      <c r="J685" s="109" t="s">
        <v>725</v>
      </c>
      <c r="K685" s="110">
        <v>135.87100000000001</v>
      </c>
    </row>
    <row r="686" spans="5:11" x14ac:dyDescent="0.25">
      <c r="E686" s="107">
        <v>2002</v>
      </c>
      <c r="F686" s="107" t="s">
        <v>494</v>
      </c>
      <c r="G686" s="107" t="s">
        <v>147</v>
      </c>
      <c r="H686" s="107" t="s">
        <v>540</v>
      </c>
      <c r="I686" s="107" t="s">
        <v>27</v>
      </c>
      <c r="J686" s="107" t="s">
        <v>1</v>
      </c>
      <c r="K686" s="108">
        <v>133.50899999999999</v>
      </c>
    </row>
    <row r="687" spans="5:11" x14ac:dyDescent="0.25">
      <c r="E687" s="109">
        <v>2002</v>
      </c>
      <c r="F687" s="109" t="s">
        <v>494</v>
      </c>
      <c r="G687" s="109" t="s">
        <v>147</v>
      </c>
      <c r="H687" s="109" t="s">
        <v>540</v>
      </c>
      <c r="I687" s="109" t="s">
        <v>27</v>
      </c>
      <c r="J687" s="109" t="s">
        <v>554</v>
      </c>
      <c r="K687" s="110">
        <v>121.401</v>
      </c>
    </row>
    <row r="688" spans="5:11" x14ac:dyDescent="0.25">
      <c r="E688" s="107">
        <v>2002</v>
      </c>
      <c r="F688" s="107" t="s">
        <v>494</v>
      </c>
      <c r="G688" s="107" t="s">
        <v>147</v>
      </c>
      <c r="H688" s="107" t="s">
        <v>540</v>
      </c>
      <c r="I688" s="107" t="s">
        <v>27</v>
      </c>
      <c r="J688" s="107" t="s">
        <v>725</v>
      </c>
      <c r="K688" s="108">
        <v>12.108000000000001</v>
      </c>
    </row>
    <row r="689" spans="5:11" x14ac:dyDescent="0.25">
      <c r="E689" s="109">
        <v>2002</v>
      </c>
      <c r="F689" s="109" t="s">
        <v>490</v>
      </c>
      <c r="G689" s="109" t="s">
        <v>145</v>
      </c>
      <c r="H689" s="109" t="s">
        <v>540</v>
      </c>
      <c r="I689" s="109" t="s">
        <v>16</v>
      </c>
      <c r="J689" s="109" t="s">
        <v>1</v>
      </c>
      <c r="K689" s="110">
        <v>564.08900000000006</v>
      </c>
    </row>
    <row r="690" spans="5:11" x14ac:dyDescent="0.25">
      <c r="E690" s="107">
        <v>2002</v>
      </c>
      <c r="F690" s="107" t="s">
        <v>490</v>
      </c>
      <c r="G690" s="107" t="s">
        <v>145</v>
      </c>
      <c r="H690" s="107" t="s">
        <v>540</v>
      </c>
      <c r="I690" s="107" t="s">
        <v>16</v>
      </c>
      <c r="J690" s="107" t="s">
        <v>554</v>
      </c>
      <c r="K690" s="108">
        <v>336.06099999999998</v>
      </c>
    </row>
    <row r="691" spans="5:11" x14ac:dyDescent="0.25">
      <c r="E691" s="109">
        <v>2002</v>
      </c>
      <c r="F691" s="109" t="s">
        <v>490</v>
      </c>
      <c r="G691" s="109" t="s">
        <v>145</v>
      </c>
      <c r="H691" s="109" t="s">
        <v>540</v>
      </c>
      <c r="I691" s="109" t="s">
        <v>16</v>
      </c>
      <c r="J691" s="109" t="s">
        <v>725</v>
      </c>
      <c r="K691" s="110">
        <v>228.02799999999999</v>
      </c>
    </row>
    <row r="692" spans="5:11" x14ac:dyDescent="0.25">
      <c r="E692" s="107">
        <v>2002</v>
      </c>
      <c r="F692" s="107" t="s">
        <v>496</v>
      </c>
      <c r="G692" s="107" t="s">
        <v>148</v>
      </c>
      <c r="H692" s="107" t="s">
        <v>544</v>
      </c>
      <c r="I692" s="107" t="s">
        <v>17</v>
      </c>
      <c r="J692" s="107" t="s">
        <v>1</v>
      </c>
      <c r="K692" s="108">
        <v>230.67500000000001</v>
      </c>
    </row>
    <row r="693" spans="5:11" x14ac:dyDescent="0.25">
      <c r="E693" s="109">
        <v>2002</v>
      </c>
      <c r="F693" s="109" t="s">
        <v>496</v>
      </c>
      <c r="G693" s="109" t="s">
        <v>148</v>
      </c>
      <c r="H693" s="109" t="s">
        <v>544</v>
      </c>
      <c r="I693" s="109" t="s">
        <v>17</v>
      </c>
      <c r="J693" s="109" t="s">
        <v>554</v>
      </c>
      <c r="K693" s="110">
        <v>144.53700000000001</v>
      </c>
    </row>
    <row r="694" spans="5:11" x14ac:dyDescent="0.25">
      <c r="E694" s="107">
        <v>2002</v>
      </c>
      <c r="F694" s="107" t="s">
        <v>496</v>
      </c>
      <c r="G694" s="107" t="s">
        <v>148</v>
      </c>
      <c r="H694" s="107" t="s">
        <v>544</v>
      </c>
      <c r="I694" s="107" t="s">
        <v>17</v>
      </c>
      <c r="J694" s="107" t="s">
        <v>725</v>
      </c>
      <c r="K694" s="108">
        <v>86.138000000000005</v>
      </c>
    </row>
    <row r="695" spans="5:11" x14ac:dyDescent="0.25">
      <c r="E695" s="109">
        <v>2002</v>
      </c>
      <c r="F695" s="109" t="s">
        <v>502</v>
      </c>
      <c r="G695" s="109" t="s">
        <v>151</v>
      </c>
      <c r="H695" s="109" t="s">
        <v>540</v>
      </c>
      <c r="I695" s="109" t="s">
        <v>30</v>
      </c>
      <c r="J695" s="109" t="s">
        <v>1</v>
      </c>
      <c r="K695" s="110">
        <v>641.29999999999995</v>
      </c>
    </row>
    <row r="696" spans="5:11" x14ac:dyDescent="0.25">
      <c r="E696" s="107">
        <v>2002</v>
      </c>
      <c r="F696" s="107" t="s">
        <v>502</v>
      </c>
      <c r="G696" s="107" t="s">
        <v>151</v>
      </c>
      <c r="H696" s="107" t="s">
        <v>540</v>
      </c>
      <c r="I696" s="107" t="s">
        <v>30</v>
      </c>
      <c r="J696" s="107" t="s">
        <v>554</v>
      </c>
      <c r="K696" s="108">
        <v>163.80000000000001</v>
      </c>
    </row>
    <row r="697" spans="5:11" x14ac:dyDescent="0.25">
      <c r="E697" s="109">
        <v>2002</v>
      </c>
      <c r="F697" s="109" t="s">
        <v>502</v>
      </c>
      <c r="G697" s="109" t="s">
        <v>151</v>
      </c>
      <c r="H697" s="109" t="s">
        <v>540</v>
      </c>
      <c r="I697" s="109" t="s">
        <v>30</v>
      </c>
      <c r="J697" s="109" t="s">
        <v>725</v>
      </c>
      <c r="K697" s="110">
        <v>477.5</v>
      </c>
    </row>
    <row r="698" spans="5:11" x14ac:dyDescent="0.25">
      <c r="E698" s="107">
        <v>2002</v>
      </c>
      <c r="F698" s="107" t="s">
        <v>504</v>
      </c>
      <c r="G698" s="107" t="s">
        <v>152</v>
      </c>
      <c r="H698" s="107" t="s">
        <v>540</v>
      </c>
      <c r="I698" s="107" t="s">
        <v>30</v>
      </c>
      <c r="J698" s="107" t="s">
        <v>1</v>
      </c>
      <c r="K698" s="108">
        <v>0</v>
      </c>
    </row>
    <row r="699" spans="5:11" x14ac:dyDescent="0.25">
      <c r="E699" s="109">
        <v>2002</v>
      </c>
      <c r="F699" s="109" t="s">
        <v>504</v>
      </c>
      <c r="G699" s="109" t="s">
        <v>152</v>
      </c>
      <c r="H699" s="109" t="s">
        <v>540</v>
      </c>
      <c r="I699" s="109" t="s">
        <v>30</v>
      </c>
      <c r="J699" s="109" t="s">
        <v>554</v>
      </c>
      <c r="K699" s="110">
        <v>0</v>
      </c>
    </row>
    <row r="700" spans="5:11" x14ac:dyDescent="0.25">
      <c r="E700" s="107">
        <v>2002</v>
      </c>
      <c r="F700" s="107" t="s">
        <v>504</v>
      </c>
      <c r="G700" s="107" t="s">
        <v>152</v>
      </c>
      <c r="H700" s="107" t="s">
        <v>540</v>
      </c>
      <c r="I700" s="107" t="s">
        <v>30</v>
      </c>
      <c r="J700" s="107" t="s">
        <v>725</v>
      </c>
      <c r="K700" s="108">
        <v>0</v>
      </c>
    </row>
    <row r="701" spans="5:11" x14ac:dyDescent="0.25">
      <c r="E701" s="109">
        <v>2002</v>
      </c>
      <c r="F701" s="109" t="s">
        <v>506</v>
      </c>
      <c r="G701" s="109" t="s">
        <v>153</v>
      </c>
      <c r="H701" s="109" t="s">
        <v>544</v>
      </c>
      <c r="I701" s="109" t="s">
        <v>17</v>
      </c>
      <c r="J701" s="109" t="s">
        <v>1</v>
      </c>
      <c r="K701" s="110">
        <v>530.73599999999999</v>
      </c>
    </row>
    <row r="702" spans="5:11" x14ac:dyDescent="0.25">
      <c r="E702" s="107">
        <v>2002</v>
      </c>
      <c r="F702" s="107" t="s">
        <v>506</v>
      </c>
      <c r="G702" s="107" t="s">
        <v>153</v>
      </c>
      <c r="H702" s="107" t="s">
        <v>544</v>
      </c>
      <c r="I702" s="107" t="s">
        <v>17</v>
      </c>
      <c r="J702" s="107" t="s">
        <v>554</v>
      </c>
      <c r="K702" s="108">
        <v>317.85599999999999</v>
      </c>
    </row>
    <row r="703" spans="5:11" x14ac:dyDescent="0.25">
      <c r="E703" s="109">
        <v>2002</v>
      </c>
      <c r="F703" s="109" t="s">
        <v>506</v>
      </c>
      <c r="G703" s="109" t="s">
        <v>153</v>
      </c>
      <c r="H703" s="109" t="s">
        <v>544</v>
      </c>
      <c r="I703" s="109" t="s">
        <v>17</v>
      </c>
      <c r="J703" s="109" t="s">
        <v>725</v>
      </c>
      <c r="K703" s="110">
        <v>212.88</v>
      </c>
    </row>
    <row r="704" spans="5:11" x14ac:dyDescent="0.25">
      <c r="E704" s="107">
        <v>2002</v>
      </c>
      <c r="F704" s="107" t="s">
        <v>508</v>
      </c>
      <c r="G704" s="107" t="s">
        <v>154</v>
      </c>
      <c r="H704" s="107" t="s">
        <v>540</v>
      </c>
      <c r="I704" s="107" t="s">
        <v>30</v>
      </c>
      <c r="J704" s="107" t="s">
        <v>1</v>
      </c>
      <c r="K704" s="108">
        <v>49.418999999999997</v>
      </c>
    </row>
    <row r="705" spans="5:11" x14ac:dyDescent="0.25">
      <c r="E705" s="109">
        <v>2002</v>
      </c>
      <c r="F705" s="109" t="s">
        <v>508</v>
      </c>
      <c r="G705" s="109" t="s">
        <v>154</v>
      </c>
      <c r="H705" s="109" t="s">
        <v>540</v>
      </c>
      <c r="I705" s="109" t="s">
        <v>30</v>
      </c>
      <c r="J705" s="109" t="s">
        <v>554</v>
      </c>
      <c r="K705" s="110">
        <v>37.247</v>
      </c>
    </row>
    <row r="706" spans="5:11" x14ac:dyDescent="0.25">
      <c r="E706" s="107">
        <v>2002</v>
      </c>
      <c r="F706" s="107" t="s">
        <v>508</v>
      </c>
      <c r="G706" s="107" t="s">
        <v>154</v>
      </c>
      <c r="H706" s="107" t="s">
        <v>540</v>
      </c>
      <c r="I706" s="107" t="s">
        <v>30</v>
      </c>
      <c r="J706" s="107" t="s">
        <v>725</v>
      </c>
      <c r="K706" s="108">
        <v>12.172000000000001</v>
      </c>
    </row>
    <row r="707" spans="5:11" x14ac:dyDescent="0.25">
      <c r="E707" s="109">
        <v>2002</v>
      </c>
      <c r="F707" s="109" t="s">
        <v>516</v>
      </c>
      <c r="G707" s="109" t="s">
        <v>157</v>
      </c>
      <c r="H707" s="109" t="s">
        <v>540</v>
      </c>
      <c r="I707" s="109" t="s">
        <v>16</v>
      </c>
      <c r="J707" s="109" t="s">
        <v>1</v>
      </c>
      <c r="K707" s="110">
        <v>0</v>
      </c>
    </row>
    <row r="708" spans="5:11" x14ac:dyDescent="0.25">
      <c r="E708" s="107">
        <v>2002</v>
      </c>
      <c r="F708" s="107" t="s">
        <v>516</v>
      </c>
      <c r="G708" s="107" t="s">
        <v>157</v>
      </c>
      <c r="H708" s="107" t="s">
        <v>540</v>
      </c>
      <c r="I708" s="107" t="s">
        <v>16</v>
      </c>
      <c r="J708" s="107" t="s">
        <v>554</v>
      </c>
      <c r="K708" s="108">
        <v>0</v>
      </c>
    </row>
    <row r="709" spans="5:11" x14ac:dyDescent="0.25">
      <c r="E709" s="109">
        <v>2002</v>
      </c>
      <c r="F709" s="109" t="s">
        <v>516</v>
      </c>
      <c r="G709" s="109" t="s">
        <v>157</v>
      </c>
      <c r="H709" s="109" t="s">
        <v>540</v>
      </c>
      <c r="I709" s="109" t="s">
        <v>16</v>
      </c>
      <c r="J709" s="109" t="s">
        <v>725</v>
      </c>
      <c r="K709" s="110">
        <v>0</v>
      </c>
    </row>
    <row r="710" spans="5:11" x14ac:dyDescent="0.25">
      <c r="E710" s="107">
        <v>2002</v>
      </c>
      <c r="F710" s="107" t="s">
        <v>520</v>
      </c>
      <c r="G710" s="107" t="s">
        <v>927</v>
      </c>
      <c r="H710" s="107" t="s">
        <v>540</v>
      </c>
      <c r="I710" s="107" t="s">
        <v>30</v>
      </c>
      <c r="J710" s="107" t="s">
        <v>1</v>
      </c>
      <c r="K710" s="108">
        <v>69.63</v>
      </c>
    </row>
    <row r="711" spans="5:11" x14ac:dyDescent="0.25">
      <c r="E711" s="109">
        <v>2002</v>
      </c>
      <c r="F711" s="109" t="s">
        <v>520</v>
      </c>
      <c r="G711" s="109" t="s">
        <v>927</v>
      </c>
      <c r="H711" s="109" t="s">
        <v>540</v>
      </c>
      <c r="I711" s="109" t="s">
        <v>30</v>
      </c>
      <c r="J711" s="109" t="s">
        <v>554</v>
      </c>
      <c r="K711" s="110">
        <v>48.768000000000001</v>
      </c>
    </row>
    <row r="712" spans="5:11" x14ac:dyDescent="0.25">
      <c r="E712" s="107">
        <v>2002</v>
      </c>
      <c r="F712" s="107" t="s">
        <v>520</v>
      </c>
      <c r="G712" s="107" t="s">
        <v>927</v>
      </c>
      <c r="H712" s="107" t="s">
        <v>540</v>
      </c>
      <c r="I712" s="107" t="s">
        <v>30</v>
      </c>
      <c r="J712" s="107" t="s">
        <v>725</v>
      </c>
      <c r="K712" s="108">
        <v>20.861999999999998</v>
      </c>
    </row>
    <row r="713" spans="5:11" x14ac:dyDescent="0.25">
      <c r="E713" s="109">
        <v>2002</v>
      </c>
      <c r="F713" s="109" t="s">
        <v>530</v>
      </c>
      <c r="G713" s="109" t="s">
        <v>161</v>
      </c>
      <c r="H713" s="109" t="s">
        <v>544</v>
      </c>
      <c r="I713" s="109" t="s">
        <v>9</v>
      </c>
      <c r="J713" s="109" t="s">
        <v>1</v>
      </c>
      <c r="K713" s="110">
        <v>39.003</v>
      </c>
    </row>
    <row r="714" spans="5:11" x14ac:dyDescent="0.25">
      <c r="E714" s="107">
        <v>2002</v>
      </c>
      <c r="F714" s="107" t="s">
        <v>530</v>
      </c>
      <c r="G714" s="107" t="s">
        <v>161</v>
      </c>
      <c r="H714" s="107" t="s">
        <v>544</v>
      </c>
      <c r="I714" s="107" t="s">
        <v>9</v>
      </c>
      <c r="J714" s="107" t="s">
        <v>554</v>
      </c>
      <c r="K714" s="108">
        <v>37.469000000000001</v>
      </c>
    </row>
    <row r="715" spans="5:11" x14ac:dyDescent="0.25">
      <c r="E715" s="109">
        <v>2002</v>
      </c>
      <c r="F715" s="109" t="s">
        <v>530</v>
      </c>
      <c r="G715" s="109" t="s">
        <v>161</v>
      </c>
      <c r="H715" s="109" t="s">
        <v>544</v>
      </c>
      <c r="I715" s="109" t="s">
        <v>9</v>
      </c>
      <c r="J715" s="109" t="s">
        <v>725</v>
      </c>
      <c r="K715" s="110">
        <v>1.534</v>
      </c>
    </row>
    <row r="716" spans="5:11" x14ac:dyDescent="0.25">
      <c r="E716" s="107">
        <v>2002</v>
      </c>
      <c r="F716" s="107" t="s">
        <v>532</v>
      </c>
      <c r="G716" s="107" t="s">
        <v>162</v>
      </c>
      <c r="H716" s="107" t="s">
        <v>540</v>
      </c>
      <c r="I716" s="107" t="s">
        <v>925</v>
      </c>
      <c r="J716" s="107" t="s">
        <v>1</v>
      </c>
      <c r="K716" s="108">
        <v>59.11</v>
      </c>
    </row>
    <row r="717" spans="5:11" x14ac:dyDescent="0.25">
      <c r="E717" s="109">
        <v>2002</v>
      </c>
      <c r="F717" s="109" t="s">
        <v>532</v>
      </c>
      <c r="G717" s="109" t="s">
        <v>162</v>
      </c>
      <c r="H717" s="109" t="s">
        <v>540</v>
      </c>
      <c r="I717" s="109" t="s">
        <v>925</v>
      </c>
      <c r="J717" s="109" t="s">
        <v>554</v>
      </c>
      <c r="K717" s="110">
        <v>59.11</v>
      </c>
    </row>
    <row r="718" spans="5:11" x14ac:dyDescent="0.25">
      <c r="E718" s="107">
        <v>2002</v>
      </c>
      <c r="F718" s="107" t="s">
        <v>532</v>
      </c>
      <c r="G718" s="107" t="s">
        <v>162</v>
      </c>
      <c r="H718" s="107" t="s">
        <v>540</v>
      </c>
      <c r="I718" s="107" t="s">
        <v>925</v>
      </c>
      <c r="J718" s="107" t="s">
        <v>725</v>
      </c>
      <c r="K718" s="108">
        <v>0</v>
      </c>
    </row>
    <row r="719" spans="5:11" x14ac:dyDescent="0.25">
      <c r="E719" s="109">
        <v>2002</v>
      </c>
      <c r="F719" s="109" t="s">
        <v>512</v>
      </c>
      <c r="G719" s="109" t="s">
        <v>155</v>
      </c>
      <c r="H719" s="109" t="s">
        <v>540</v>
      </c>
      <c r="I719" s="109" t="s">
        <v>21</v>
      </c>
      <c r="J719" s="109" t="s">
        <v>1</v>
      </c>
      <c r="K719" s="110">
        <v>165</v>
      </c>
    </row>
    <row r="720" spans="5:11" x14ac:dyDescent="0.25">
      <c r="E720" s="107">
        <v>2002</v>
      </c>
      <c r="F720" s="107" t="s">
        <v>512</v>
      </c>
      <c r="G720" s="107" t="s">
        <v>155</v>
      </c>
      <c r="H720" s="107" t="s">
        <v>540</v>
      </c>
      <c r="I720" s="107" t="s">
        <v>21</v>
      </c>
      <c r="J720" s="107" t="s">
        <v>554</v>
      </c>
      <c r="K720" s="108">
        <v>164.98</v>
      </c>
    </row>
    <row r="721" spans="5:11" x14ac:dyDescent="0.25">
      <c r="E721" s="109">
        <v>2002</v>
      </c>
      <c r="F721" s="109" t="s">
        <v>512</v>
      </c>
      <c r="G721" s="109" t="s">
        <v>155</v>
      </c>
      <c r="H721" s="109" t="s">
        <v>540</v>
      </c>
      <c r="I721" s="109" t="s">
        <v>21</v>
      </c>
      <c r="J721" s="109" t="s">
        <v>725</v>
      </c>
      <c r="K721" s="110">
        <v>0.02</v>
      </c>
    </row>
    <row r="722" spans="5:11" x14ac:dyDescent="0.25">
      <c r="E722" s="107">
        <v>2002</v>
      </c>
      <c r="F722" s="107" t="s">
        <v>518</v>
      </c>
      <c r="G722" s="107" t="s">
        <v>158</v>
      </c>
      <c r="H722" s="107" t="s">
        <v>540</v>
      </c>
      <c r="I722" s="107" t="s">
        <v>925</v>
      </c>
      <c r="J722" s="107" t="s">
        <v>1</v>
      </c>
      <c r="K722" s="108">
        <v>0</v>
      </c>
    </row>
    <row r="723" spans="5:11" x14ac:dyDescent="0.25">
      <c r="E723" s="109">
        <v>2002</v>
      </c>
      <c r="F723" s="109" t="s">
        <v>518</v>
      </c>
      <c r="G723" s="109" t="s">
        <v>158</v>
      </c>
      <c r="H723" s="109" t="s">
        <v>540</v>
      </c>
      <c r="I723" s="109" t="s">
        <v>925</v>
      </c>
      <c r="J723" s="109" t="s">
        <v>554</v>
      </c>
      <c r="K723" s="110">
        <v>0</v>
      </c>
    </row>
    <row r="724" spans="5:11" x14ac:dyDescent="0.25">
      <c r="E724" s="107">
        <v>2002</v>
      </c>
      <c r="F724" s="107" t="s">
        <v>518</v>
      </c>
      <c r="G724" s="107" t="s">
        <v>158</v>
      </c>
      <c r="H724" s="107" t="s">
        <v>540</v>
      </c>
      <c r="I724" s="107" t="s">
        <v>925</v>
      </c>
      <c r="J724" s="107" t="s">
        <v>725</v>
      </c>
      <c r="K724" s="108">
        <v>0</v>
      </c>
    </row>
    <row r="725" spans="5:11" x14ac:dyDescent="0.25">
      <c r="E725" s="109">
        <v>2002</v>
      </c>
      <c r="F725" s="109" t="s">
        <v>534</v>
      </c>
      <c r="G725" s="109" t="s">
        <v>163</v>
      </c>
      <c r="H725" s="109" t="s">
        <v>540</v>
      </c>
      <c r="I725" s="109" t="s">
        <v>27</v>
      </c>
      <c r="J725" s="109" t="s">
        <v>1</v>
      </c>
      <c r="K725" s="110">
        <v>430.04500000000002</v>
      </c>
    </row>
    <row r="726" spans="5:11" x14ac:dyDescent="0.25">
      <c r="E726" s="107">
        <v>2002</v>
      </c>
      <c r="F726" s="107" t="s">
        <v>534</v>
      </c>
      <c r="G726" s="107" t="s">
        <v>163</v>
      </c>
      <c r="H726" s="107" t="s">
        <v>540</v>
      </c>
      <c r="I726" s="107" t="s">
        <v>27</v>
      </c>
      <c r="J726" s="107" t="s">
        <v>554</v>
      </c>
      <c r="K726" s="108">
        <v>381.14699999999999</v>
      </c>
    </row>
    <row r="727" spans="5:11" x14ac:dyDescent="0.25">
      <c r="E727" s="109">
        <v>2002</v>
      </c>
      <c r="F727" s="109" t="s">
        <v>534</v>
      </c>
      <c r="G727" s="109" t="s">
        <v>163</v>
      </c>
      <c r="H727" s="109" t="s">
        <v>540</v>
      </c>
      <c r="I727" s="109" t="s">
        <v>27</v>
      </c>
      <c r="J727" s="109" t="s">
        <v>725</v>
      </c>
      <c r="K727" s="110">
        <v>48.898000000000003</v>
      </c>
    </row>
    <row r="728" spans="5:11" x14ac:dyDescent="0.25">
      <c r="E728" s="107">
        <v>2002</v>
      </c>
      <c r="F728" s="107" t="s">
        <v>523</v>
      </c>
      <c r="G728" s="107" t="s">
        <v>968</v>
      </c>
      <c r="H728" s="107" t="s">
        <v>540</v>
      </c>
      <c r="I728" s="107" t="s">
        <v>60</v>
      </c>
      <c r="J728" s="107" t="s">
        <v>1</v>
      </c>
      <c r="K728" s="108">
        <v>0</v>
      </c>
    </row>
    <row r="729" spans="5:11" x14ac:dyDescent="0.25">
      <c r="E729" s="109">
        <v>2002</v>
      </c>
      <c r="F729" s="109" t="s">
        <v>523</v>
      </c>
      <c r="G729" s="109" t="s">
        <v>968</v>
      </c>
      <c r="H729" s="109" t="s">
        <v>540</v>
      </c>
      <c r="I729" s="109" t="s">
        <v>60</v>
      </c>
      <c r="J729" s="109" t="s">
        <v>554</v>
      </c>
      <c r="K729" s="110">
        <v>0</v>
      </c>
    </row>
    <row r="730" spans="5:11" x14ac:dyDescent="0.25">
      <c r="E730" s="107">
        <v>2002</v>
      </c>
      <c r="F730" s="107" t="s">
        <v>523</v>
      </c>
      <c r="G730" s="107" t="s">
        <v>968</v>
      </c>
      <c r="H730" s="107" t="s">
        <v>540</v>
      </c>
      <c r="I730" s="107" t="s">
        <v>60</v>
      </c>
      <c r="J730" s="107" t="s">
        <v>725</v>
      </c>
      <c r="K730" s="108">
        <v>0</v>
      </c>
    </row>
    <row r="731" spans="5:11" x14ac:dyDescent="0.25">
      <c r="E731" s="109">
        <v>2002</v>
      </c>
      <c r="F731" s="109" t="s">
        <v>528</v>
      </c>
      <c r="G731" s="109" t="s">
        <v>160</v>
      </c>
      <c r="H731" s="109" t="s">
        <v>540</v>
      </c>
      <c r="I731" s="109" t="s">
        <v>21</v>
      </c>
      <c r="J731" s="109" t="s">
        <v>1</v>
      </c>
      <c r="K731" s="110">
        <v>159.07499999999999</v>
      </c>
    </row>
    <row r="732" spans="5:11" x14ac:dyDescent="0.25">
      <c r="E732" s="107">
        <v>2002</v>
      </c>
      <c r="F732" s="107" t="s">
        <v>528</v>
      </c>
      <c r="G732" s="107" t="s">
        <v>160</v>
      </c>
      <c r="H732" s="107" t="s">
        <v>540</v>
      </c>
      <c r="I732" s="107" t="s">
        <v>21</v>
      </c>
      <c r="J732" s="107" t="s">
        <v>554</v>
      </c>
      <c r="K732" s="108">
        <v>159</v>
      </c>
    </row>
    <row r="733" spans="5:11" x14ac:dyDescent="0.25">
      <c r="E733" s="109">
        <v>2002</v>
      </c>
      <c r="F733" s="109" t="s">
        <v>528</v>
      </c>
      <c r="G733" s="109" t="s">
        <v>160</v>
      </c>
      <c r="H733" s="109" t="s">
        <v>540</v>
      </c>
      <c r="I733" s="109" t="s">
        <v>21</v>
      </c>
      <c r="J733" s="109" t="s">
        <v>725</v>
      </c>
      <c r="K733" s="110">
        <v>7.4999999999999997E-2</v>
      </c>
    </row>
    <row r="734" spans="5:11" x14ac:dyDescent="0.25">
      <c r="E734" s="107">
        <v>2003</v>
      </c>
      <c r="F734" s="107" t="s">
        <v>476</v>
      </c>
      <c r="G734" s="107" t="s">
        <v>477</v>
      </c>
      <c r="H734" s="107" t="s">
        <v>540</v>
      </c>
      <c r="I734" s="107" t="s">
        <v>33</v>
      </c>
      <c r="J734" s="107" t="s">
        <v>1</v>
      </c>
      <c r="K734" s="108">
        <v>235.60599999999999</v>
      </c>
    </row>
    <row r="735" spans="5:11" x14ac:dyDescent="0.25">
      <c r="E735" s="109">
        <v>2003</v>
      </c>
      <c r="F735" s="109" t="s">
        <v>476</v>
      </c>
      <c r="G735" s="109" t="s">
        <v>477</v>
      </c>
      <c r="H735" s="109" t="s">
        <v>540</v>
      </c>
      <c r="I735" s="109" t="s">
        <v>33</v>
      </c>
      <c r="J735" s="109" t="s">
        <v>554</v>
      </c>
      <c r="K735" s="110">
        <v>235.60599999999999</v>
      </c>
    </row>
    <row r="736" spans="5:11" x14ac:dyDescent="0.25">
      <c r="E736" s="107">
        <v>2003</v>
      </c>
      <c r="F736" s="107" t="s">
        <v>476</v>
      </c>
      <c r="G736" s="107" t="s">
        <v>477</v>
      </c>
      <c r="H736" s="107" t="s">
        <v>540</v>
      </c>
      <c r="I736" s="107" t="s">
        <v>33</v>
      </c>
      <c r="J736" s="107" t="s">
        <v>725</v>
      </c>
      <c r="K736" s="108">
        <v>0</v>
      </c>
    </row>
    <row r="737" spans="5:11" x14ac:dyDescent="0.25">
      <c r="E737" s="109">
        <v>2003</v>
      </c>
      <c r="F737" s="109" t="s">
        <v>368</v>
      </c>
      <c r="G737" s="109" t="s">
        <v>93</v>
      </c>
      <c r="H737" s="109" t="s">
        <v>540</v>
      </c>
      <c r="I737" s="109" t="s">
        <v>33</v>
      </c>
      <c r="J737" s="109" t="s">
        <v>1</v>
      </c>
      <c r="K737" s="110">
        <v>5.0129999999999999</v>
      </c>
    </row>
    <row r="738" spans="5:11" x14ac:dyDescent="0.25">
      <c r="E738" s="107">
        <v>2003</v>
      </c>
      <c r="F738" s="107" t="s">
        <v>368</v>
      </c>
      <c r="G738" s="107" t="s">
        <v>93</v>
      </c>
      <c r="H738" s="107" t="s">
        <v>540</v>
      </c>
      <c r="I738" s="107" t="s">
        <v>33</v>
      </c>
      <c r="J738" s="107" t="s">
        <v>554</v>
      </c>
      <c r="K738" s="108">
        <v>5.0129999999999999</v>
      </c>
    </row>
    <row r="739" spans="5:11" x14ac:dyDescent="0.25">
      <c r="E739" s="109">
        <v>2003</v>
      </c>
      <c r="F739" s="109" t="s">
        <v>368</v>
      </c>
      <c r="G739" s="109" t="s">
        <v>93</v>
      </c>
      <c r="H739" s="109" t="s">
        <v>540</v>
      </c>
      <c r="I739" s="109" t="s">
        <v>33</v>
      </c>
      <c r="J739" s="109" t="s">
        <v>725</v>
      </c>
      <c r="K739" s="110">
        <v>0</v>
      </c>
    </row>
    <row r="740" spans="5:11" x14ac:dyDescent="0.25">
      <c r="E740" s="107">
        <v>2003</v>
      </c>
      <c r="F740" s="107" t="s">
        <v>310</v>
      </c>
      <c r="G740" s="107" t="s">
        <v>67</v>
      </c>
      <c r="H740" s="107" t="s">
        <v>540</v>
      </c>
      <c r="I740" s="107" t="s">
        <v>16</v>
      </c>
      <c r="J740" s="107" t="s">
        <v>1</v>
      </c>
      <c r="K740" s="108">
        <v>77.622</v>
      </c>
    </row>
    <row r="741" spans="5:11" x14ac:dyDescent="0.25">
      <c r="E741" s="109">
        <v>2003</v>
      </c>
      <c r="F741" s="109" t="s">
        <v>310</v>
      </c>
      <c r="G741" s="109" t="s">
        <v>67</v>
      </c>
      <c r="H741" s="109" t="s">
        <v>540</v>
      </c>
      <c r="I741" s="109" t="s">
        <v>16</v>
      </c>
      <c r="J741" s="109" t="s">
        <v>554</v>
      </c>
      <c r="K741" s="110">
        <v>77.622</v>
      </c>
    </row>
    <row r="742" spans="5:11" x14ac:dyDescent="0.25">
      <c r="E742" s="107">
        <v>2003</v>
      </c>
      <c r="F742" s="107" t="s">
        <v>310</v>
      </c>
      <c r="G742" s="107" t="s">
        <v>67</v>
      </c>
      <c r="H742" s="107" t="s">
        <v>540</v>
      </c>
      <c r="I742" s="107" t="s">
        <v>16</v>
      </c>
      <c r="J742" s="107" t="s">
        <v>725</v>
      </c>
      <c r="K742" s="108">
        <v>0</v>
      </c>
    </row>
    <row r="743" spans="5:11" x14ac:dyDescent="0.25">
      <c r="E743" s="109">
        <v>2003</v>
      </c>
      <c r="F743" s="109" t="s">
        <v>312</v>
      </c>
      <c r="G743" s="109" t="s">
        <v>68</v>
      </c>
      <c r="H743" s="109" t="s">
        <v>544</v>
      </c>
      <c r="I743" s="109" t="s">
        <v>17</v>
      </c>
      <c r="J743" s="109" t="s">
        <v>1</v>
      </c>
      <c r="K743" s="110">
        <v>98.144000000000005</v>
      </c>
    </row>
    <row r="744" spans="5:11" x14ac:dyDescent="0.25">
      <c r="E744" s="107">
        <v>2003</v>
      </c>
      <c r="F744" s="107" t="s">
        <v>312</v>
      </c>
      <c r="G744" s="107" t="s">
        <v>68</v>
      </c>
      <c r="H744" s="107" t="s">
        <v>544</v>
      </c>
      <c r="I744" s="107" t="s">
        <v>17</v>
      </c>
      <c r="J744" s="107" t="s">
        <v>554</v>
      </c>
      <c r="K744" s="108">
        <v>1</v>
      </c>
    </row>
    <row r="745" spans="5:11" x14ac:dyDescent="0.25">
      <c r="E745" s="109">
        <v>2003</v>
      </c>
      <c r="F745" s="109" t="s">
        <v>312</v>
      </c>
      <c r="G745" s="109" t="s">
        <v>68</v>
      </c>
      <c r="H745" s="109" t="s">
        <v>544</v>
      </c>
      <c r="I745" s="109" t="s">
        <v>17</v>
      </c>
      <c r="J745" s="109" t="s">
        <v>725</v>
      </c>
      <c r="K745" s="110">
        <v>97.144000000000005</v>
      </c>
    </row>
    <row r="746" spans="5:11" x14ac:dyDescent="0.25">
      <c r="E746" s="107">
        <v>2003</v>
      </c>
      <c r="F746" s="107" t="s">
        <v>314</v>
      </c>
      <c r="G746" s="107" t="s">
        <v>69</v>
      </c>
      <c r="H746" s="107" t="s">
        <v>544</v>
      </c>
      <c r="I746" s="107" t="s">
        <v>17</v>
      </c>
      <c r="J746" s="107" t="s">
        <v>1</v>
      </c>
      <c r="K746" s="108">
        <v>290.61599999999999</v>
      </c>
    </row>
    <row r="747" spans="5:11" x14ac:dyDescent="0.25">
      <c r="E747" s="109">
        <v>2003</v>
      </c>
      <c r="F747" s="109" t="s">
        <v>314</v>
      </c>
      <c r="G747" s="109" t="s">
        <v>69</v>
      </c>
      <c r="H747" s="109" t="s">
        <v>544</v>
      </c>
      <c r="I747" s="109" t="s">
        <v>17</v>
      </c>
      <c r="J747" s="109" t="s">
        <v>554</v>
      </c>
      <c r="K747" s="110">
        <v>156.33799999999999</v>
      </c>
    </row>
    <row r="748" spans="5:11" x14ac:dyDescent="0.25">
      <c r="E748" s="107">
        <v>2003</v>
      </c>
      <c r="F748" s="107" t="s">
        <v>314</v>
      </c>
      <c r="G748" s="107" t="s">
        <v>69</v>
      </c>
      <c r="H748" s="107" t="s">
        <v>544</v>
      </c>
      <c r="I748" s="107" t="s">
        <v>17</v>
      </c>
      <c r="J748" s="107" t="s">
        <v>725</v>
      </c>
      <c r="K748" s="108">
        <v>134.27799999999999</v>
      </c>
    </row>
    <row r="749" spans="5:11" x14ac:dyDescent="0.25">
      <c r="E749" s="109">
        <v>2003</v>
      </c>
      <c r="F749" s="109" t="s">
        <v>325</v>
      </c>
      <c r="G749" s="109" t="s">
        <v>73</v>
      </c>
      <c r="H749" s="109" t="s">
        <v>542</v>
      </c>
      <c r="I749" s="109" t="s">
        <v>16</v>
      </c>
      <c r="J749" s="109" t="s">
        <v>1</v>
      </c>
      <c r="K749" s="110">
        <v>457</v>
      </c>
    </row>
    <row r="750" spans="5:11" x14ac:dyDescent="0.25">
      <c r="E750" s="107">
        <v>2003</v>
      </c>
      <c r="F750" s="107" t="s">
        <v>325</v>
      </c>
      <c r="G750" s="107" t="s">
        <v>73</v>
      </c>
      <c r="H750" s="107" t="s">
        <v>542</v>
      </c>
      <c r="I750" s="107" t="s">
        <v>16</v>
      </c>
      <c r="J750" s="107" t="s">
        <v>554</v>
      </c>
      <c r="K750" s="108">
        <v>348</v>
      </c>
    </row>
    <row r="751" spans="5:11" x14ac:dyDescent="0.25">
      <c r="E751" s="109">
        <v>2003</v>
      </c>
      <c r="F751" s="109" t="s">
        <v>325</v>
      </c>
      <c r="G751" s="109" t="s">
        <v>73</v>
      </c>
      <c r="H751" s="109" t="s">
        <v>542</v>
      </c>
      <c r="I751" s="109" t="s">
        <v>16</v>
      </c>
      <c r="J751" s="109" t="s">
        <v>725</v>
      </c>
      <c r="K751" s="110">
        <v>109</v>
      </c>
    </row>
    <row r="752" spans="5:11" x14ac:dyDescent="0.25">
      <c r="E752" s="107">
        <v>2003</v>
      </c>
      <c r="F752" s="107" t="s">
        <v>329</v>
      </c>
      <c r="G752" s="107" t="s">
        <v>75</v>
      </c>
      <c r="H752" s="107" t="s">
        <v>540</v>
      </c>
      <c r="I752" s="107" t="s">
        <v>16</v>
      </c>
      <c r="J752" s="107" t="s">
        <v>1</v>
      </c>
      <c r="K752" s="108">
        <v>42.890999999999998</v>
      </c>
    </row>
    <row r="753" spans="5:11" x14ac:dyDescent="0.25">
      <c r="E753" s="109">
        <v>2003</v>
      </c>
      <c r="F753" s="109" t="s">
        <v>329</v>
      </c>
      <c r="G753" s="109" t="s">
        <v>75</v>
      </c>
      <c r="H753" s="109" t="s">
        <v>540</v>
      </c>
      <c r="I753" s="109" t="s">
        <v>16</v>
      </c>
      <c r="J753" s="109" t="s">
        <v>554</v>
      </c>
      <c r="K753" s="110">
        <v>1.2609999999999999</v>
      </c>
    </row>
    <row r="754" spans="5:11" x14ac:dyDescent="0.25">
      <c r="E754" s="107">
        <v>2003</v>
      </c>
      <c r="F754" s="107" t="s">
        <v>329</v>
      </c>
      <c r="G754" s="107" t="s">
        <v>75</v>
      </c>
      <c r="H754" s="107" t="s">
        <v>540</v>
      </c>
      <c r="I754" s="107" t="s">
        <v>16</v>
      </c>
      <c r="J754" s="107" t="s">
        <v>725</v>
      </c>
      <c r="K754" s="108">
        <v>41.63</v>
      </c>
    </row>
    <row r="755" spans="5:11" x14ac:dyDescent="0.25">
      <c r="E755" s="109">
        <v>2003</v>
      </c>
      <c r="F755" s="109" t="s">
        <v>323</v>
      </c>
      <c r="G755" s="109" t="s">
        <v>944</v>
      </c>
      <c r="H755" s="109" t="s">
        <v>540</v>
      </c>
      <c r="I755" s="109" t="s">
        <v>27</v>
      </c>
      <c r="J755" s="109" t="s">
        <v>1</v>
      </c>
      <c r="K755" s="110">
        <v>241.089</v>
      </c>
    </row>
    <row r="756" spans="5:11" x14ac:dyDescent="0.25">
      <c r="E756" s="107">
        <v>2003</v>
      </c>
      <c r="F756" s="107" t="s">
        <v>323</v>
      </c>
      <c r="G756" s="107" t="s">
        <v>944</v>
      </c>
      <c r="H756" s="107" t="s">
        <v>540</v>
      </c>
      <c r="I756" s="107" t="s">
        <v>27</v>
      </c>
      <c r="J756" s="107" t="s">
        <v>554</v>
      </c>
      <c r="K756" s="108">
        <v>43.68</v>
      </c>
    </row>
    <row r="757" spans="5:11" x14ac:dyDescent="0.25">
      <c r="E757" s="109">
        <v>2003</v>
      </c>
      <c r="F757" s="109" t="s">
        <v>323</v>
      </c>
      <c r="G757" s="109" t="s">
        <v>944</v>
      </c>
      <c r="H757" s="109" t="s">
        <v>540</v>
      </c>
      <c r="I757" s="109" t="s">
        <v>27</v>
      </c>
      <c r="J757" s="109" t="s">
        <v>725</v>
      </c>
      <c r="K757" s="110">
        <v>197.40899999999999</v>
      </c>
    </row>
    <row r="758" spans="5:11" x14ac:dyDescent="0.25">
      <c r="E758" s="107">
        <v>2003</v>
      </c>
      <c r="F758" s="107" t="s">
        <v>337</v>
      </c>
      <c r="G758" s="107" t="s">
        <v>338</v>
      </c>
      <c r="H758" s="107" t="s">
        <v>540</v>
      </c>
      <c r="I758" s="107" t="s">
        <v>21</v>
      </c>
      <c r="J758" s="107" t="s">
        <v>1</v>
      </c>
      <c r="K758" s="108">
        <v>125.102</v>
      </c>
    </row>
    <row r="759" spans="5:11" x14ac:dyDescent="0.25">
      <c r="E759" s="109">
        <v>2003</v>
      </c>
      <c r="F759" s="109" t="s">
        <v>337</v>
      </c>
      <c r="G759" s="109" t="s">
        <v>338</v>
      </c>
      <c r="H759" s="109" t="s">
        <v>540</v>
      </c>
      <c r="I759" s="109" t="s">
        <v>21</v>
      </c>
      <c r="J759" s="109" t="s">
        <v>554</v>
      </c>
      <c r="K759" s="110">
        <v>71.513000000000005</v>
      </c>
    </row>
    <row r="760" spans="5:11" x14ac:dyDescent="0.25">
      <c r="E760" s="107">
        <v>2003</v>
      </c>
      <c r="F760" s="107" t="s">
        <v>337</v>
      </c>
      <c r="G760" s="107" t="s">
        <v>338</v>
      </c>
      <c r="H760" s="107" t="s">
        <v>540</v>
      </c>
      <c r="I760" s="107" t="s">
        <v>21</v>
      </c>
      <c r="J760" s="107" t="s">
        <v>725</v>
      </c>
      <c r="K760" s="108">
        <v>53.588999999999999</v>
      </c>
    </row>
    <row r="761" spans="5:11" x14ac:dyDescent="0.25">
      <c r="E761" s="109">
        <v>2003</v>
      </c>
      <c r="F761" s="109" t="s">
        <v>331</v>
      </c>
      <c r="G761" s="109" t="s">
        <v>76</v>
      </c>
      <c r="H761" s="109" t="s">
        <v>540</v>
      </c>
      <c r="I761" s="109" t="s">
        <v>60</v>
      </c>
      <c r="J761" s="109" t="s">
        <v>1</v>
      </c>
      <c r="K761" s="110">
        <v>884.95399999999995</v>
      </c>
    </row>
    <row r="762" spans="5:11" x14ac:dyDescent="0.25">
      <c r="E762" s="107">
        <v>2003</v>
      </c>
      <c r="F762" s="107" t="s">
        <v>331</v>
      </c>
      <c r="G762" s="107" t="s">
        <v>76</v>
      </c>
      <c r="H762" s="107" t="s">
        <v>540</v>
      </c>
      <c r="I762" s="107" t="s">
        <v>60</v>
      </c>
      <c r="J762" s="107" t="s">
        <v>554</v>
      </c>
      <c r="K762" s="108">
        <v>584.51900000000001</v>
      </c>
    </row>
    <row r="763" spans="5:11" x14ac:dyDescent="0.25">
      <c r="E763" s="109">
        <v>2003</v>
      </c>
      <c r="F763" s="109" t="s">
        <v>331</v>
      </c>
      <c r="G763" s="109" t="s">
        <v>76</v>
      </c>
      <c r="H763" s="109" t="s">
        <v>540</v>
      </c>
      <c r="I763" s="109" t="s">
        <v>60</v>
      </c>
      <c r="J763" s="109" t="s">
        <v>725</v>
      </c>
      <c r="K763" s="110">
        <v>300.435</v>
      </c>
    </row>
    <row r="764" spans="5:11" x14ac:dyDescent="0.25">
      <c r="E764" s="107">
        <v>2003</v>
      </c>
      <c r="F764" s="107" t="s">
        <v>318</v>
      </c>
      <c r="G764" s="107" t="s">
        <v>319</v>
      </c>
      <c r="H764" s="107" t="s">
        <v>540</v>
      </c>
      <c r="I764" s="107" t="s">
        <v>16</v>
      </c>
      <c r="J764" s="107" t="s">
        <v>1</v>
      </c>
      <c r="K764" s="108">
        <v>35.200000000000003</v>
      </c>
    </row>
    <row r="765" spans="5:11" x14ac:dyDescent="0.25">
      <c r="E765" s="109">
        <v>2003</v>
      </c>
      <c r="F765" s="109" t="s">
        <v>318</v>
      </c>
      <c r="G765" s="109" t="s">
        <v>319</v>
      </c>
      <c r="H765" s="109" t="s">
        <v>540</v>
      </c>
      <c r="I765" s="109" t="s">
        <v>16</v>
      </c>
      <c r="J765" s="109" t="s">
        <v>554</v>
      </c>
      <c r="K765" s="110">
        <v>35.200000000000003</v>
      </c>
    </row>
    <row r="766" spans="5:11" x14ac:dyDescent="0.25">
      <c r="E766" s="107">
        <v>2003</v>
      </c>
      <c r="F766" s="107" t="s">
        <v>318</v>
      </c>
      <c r="G766" s="107" t="s">
        <v>319</v>
      </c>
      <c r="H766" s="107" t="s">
        <v>540</v>
      </c>
      <c r="I766" s="107" t="s">
        <v>16</v>
      </c>
      <c r="J766" s="107" t="s">
        <v>725</v>
      </c>
      <c r="K766" s="108">
        <v>0</v>
      </c>
    </row>
    <row r="767" spans="5:11" x14ac:dyDescent="0.25">
      <c r="E767" s="109">
        <v>2003</v>
      </c>
      <c r="F767" s="109" t="s">
        <v>333</v>
      </c>
      <c r="G767" s="109" t="s">
        <v>77</v>
      </c>
      <c r="H767" s="109" t="s">
        <v>540</v>
      </c>
      <c r="I767" s="109" t="s">
        <v>16</v>
      </c>
      <c r="J767" s="109" t="s">
        <v>1</v>
      </c>
      <c r="K767" s="110">
        <v>101.152</v>
      </c>
    </row>
    <row r="768" spans="5:11" x14ac:dyDescent="0.25">
      <c r="E768" s="107">
        <v>2003</v>
      </c>
      <c r="F768" s="107" t="s">
        <v>333</v>
      </c>
      <c r="G768" s="107" t="s">
        <v>77</v>
      </c>
      <c r="H768" s="107" t="s">
        <v>540</v>
      </c>
      <c r="I768" s="107" t="s">
        <v>16</v>
      </c>
      <c r="J768" s="107" t="s">
        <v>554</v>
      </c>
      <c r="K768" s="108">
        <v>101.152</v>
      </c>
    </row>
    <row r="769" spans="5:11" x14ac:dyDescent="0.25">
      <c r="E769" s="109">
        <v>2003</v>
      </c>
      <c r="F769" s="109" t="s">
        <v>333</v>
      </c>
      <c r="G769" s="109" t="s">
        <v>77</v>
      </c>
      <c r="H769" s="109" t="s">
        <v>540</v>
      </c>
      <c r="I769" s="109" t="s">
        <v>16</v>
      </c>
      <c r="J769" s="109" t="s">
        <v>725</v>
      </c>
      <c r="K769" s="110">
        <v>0</v>
      </c>
    </row>
    <row r="770" spans="5:11" x14ac:dyDescent="0.25">
      <c r="E770" s="107">
        <v>2003</v>
      </c>
      <c r="F770" s="107" t="s">
        <v>340</v>
      </c>
      <c r="G770" s="107" t="s">
        <v>79</v>
      </c>
      <c r="H770" s="107" t="s">
        <v>544</v>
      </c>
      <c r="I770" s="107" t="s">
        <v>9</v>
      </c>
      <c r="J770" s="107" t="s">
        <v>1</v>
      </c>
      <c r="K770" s="108">
        <v>76.358999999999995</v>
      </c>
    </row>
    <row r="771" spans="5:11" x14ac:dyDescent="0.25">
      <c r="E771" s="109">
        <v>2003</v>
      </c>
      <c r="F771" s="109" t="s">
        <v>340</v>
      </c>
      <c r="G771" s="109" t="s">
        <v>79</v>
      </c>
      <c r="H771" s="109" t="s">
        <v>544</v>
      </c>
      <c r="I771" s="109" t="s">
        <v>9</v>
      </c>
      <c r="J771" s="109" t="s">
        <v>554</v>
      </c>
      <c r="K771" s="110">
        <v>24.459</v>
      </c>
    </row>
    <row r="772" spans="5:11" x14ac:dyDescent="0.25">
      <c r="E772" s="107">
        <v>2003</v>
      </c>
      <c r="F772" s="107" t="s">
        <v>340</v>
      </c>
      <c r="G772" s="107" t="s">
        <v>79</v>
      </c>
      <c r="H772" s="107" t="s">
        <v>544</v>
      </c>
      <c r="I772" s="107" t="s">
        <v>9</v>
      </c>
      <c r="J772" s="107" t="s">
        <v>725</v>
      </c>
      <c r="K772" s="108">
        <v>51.9</v>
      </c>
    </row>
    <row r="773" spans="5:11" x14ac:dyDescent="0.25">
      <c r="E773" s="109">
        <v>2003</v>
      </c>
      <c r="F773" s="109" t="s">
        <v>342</v>
      </c>
      <c r="G773" s="109" t="s">
        <v>80</v>
      </c>
      <c r="H773" s="109" t="s">
        <v>544</v>
      </c>
      <c r="I773" s="109" t="s">
        <v>9</v>
      </c>
      <c r="J773" s="109" t="s">
        <v>1</v>
      </c>
      <c r="K773" s="110">
        <v>0</v>
      </c>
    </row>
    <row r="774" spans="5:11" x14ac:dyDescent="0.25">
      <c r="E774" s="107">
        <v>2003</v>
      </c>
      <c r="F774" s="107" t="s">
        <v>342</v>
      </c>
      <c r="G774" s="107" t="s">
        <v>80</v>
      </c>
      <c r="H774" s="107" t="s">
        <v>544</v>
      </c>
      <c r="I774" s="107" t="s">
        <v>9</v>
      </c>
      <c r="J774" s="107" t="s">
        <v>554</v>
      </c>
      <c r="K774" s="108">
        <v>0</v>
      </c>
    </row>
    <row r="775" spans="5:11" x14ac:dyDescent="0.25">
      <c r="E775" s="109">
        <v>2003</v>
      </c>
      <c r="F775" s="109" t="s">
        <v>342</v>
      </c>
      <c r="G775" s="109" t="s">
        <v>80</v>
      </c>
      <c r="H775" s="109" t="s">
        <v>544</v>
      </c>
      <c r="I775" s="109" t="s">
        <v>9</v>
      </c>
      <c r="J775" s="109" t="s">
        <v>725</v>
      </c>
      <c r="K775" s="110">
        <v>0</v>
      </c>
    </row>
    <row r="776" spans="5:11" x14ac:dyDescent="0.25">
      <c r="E776" s="107">
        <v>2003</v>
      </c>
      <c r="F776" s="107" t="s">
        <v>327</v>
      </c>
      <c r="G776" s="107" t="s">
        <v>74</v>
      </c>
      <c r="H776" s="107" t="s">
        <v>540</v>
      </c>
      <c r="I776" s="107" t="s">
        <v>60</v>
      </c>
      <c r="J776" s="107" t="s">
        <v>1</v>
      </c>
      <c r="K776" s="108">
        <v>133.922</v>
      </c>
    </row>
    <row r="777" spans="5:11" x14ac:dyDescent="0.25">
      <c r="E777" s="109">
        <v>2003</v>
      </c>
      <c r="F777" s="109" t="s">
        <v>327</v>
      </c>
      <c r="G777" s="109" t="s">
        <v>74</v>
      </c>
      <c r="H777" s="109" t="s">
        <v>540</v>
      </c>
      <c r="I777" s="109" t="s">
        <v>60</v>
      </c>
      <c r="J777" s="109" t="s">
        <v>554</v>
      </c>
      <c r="K777" s="110">
        <v>77.3</v>
      </c>
    </row>
    <row r="778" spans="5:11" x14ac:dyDescent="0.25">
      <c r="E778" s="107">
        <v>2003</v>
      </c>
      <c r="F778" s="107" t="s">
        <v>327</v>
      </c>
      <c r="G778" s="107" t="s">
        <v>74</v>
      </c>
      <c r="H778" s="107" t="s">
        <v>540</v>
      </c>
      <c r="I778" s="107" t="s">
        <v>60</v>
      </c>
      <c r="J778" s="107" t="s">
        <v>725</v>
      </c>
      <c r="K778" s="108">
        <v>56.622</v>
      </c>
    </row>
    <row r="779" spans="5:11" x14ac:dyDescent="0.25">
      <c r="E779" s="109">
        <v>2003</v>
      </c>
      <c r="F779" s="109" t="s">
        <v>444</v>
      </c>
      <c r="G779" s="109" t="s">
        <v>125</v>
      </c>
      <c r="H779" s="109" t="s">
        <v>542</v>
      </c>
      <c r="I779" s="109" t="s">
        <v>26</v>
      </c>
      <c r="J779" s="109" t="s">
        <v>1</v>
      </c>
      <c r="K779" s="110">
        <v>944.2</v>
      </c>
    </row>
    <row r="780" spans="5:11" x14ac:dyDescent="0.25">
      <c r="E780" s="107">
        <v>2003</v>
      </c>
      <c r="F780" s="107" t="s">
        <v>444</v>
      </c>
      <c r="G780" s="107" t="s">
        <v>125</v>
      </c>
      <c r="H780" s="107" t="s">
        <v>542</v>
      </c>
      <c r="I780" s="107" t="s">
        <v>26</v>
      </c>
      <c r="J780" s="107" t="s">
        <v>554</v>
      </c>
      <c r="K780" s="108">
        <v>377.77499999999998</v>
      </c>
    </row>
    <row r="781" spans="5:11" x14ac:dyDescent="0.25">
      <c r="E781" s="109">
        <v>2003</v>
      </c>
      <c r="F781" s="109" t="s">
        <v>444</v>
      </c>
      <c r="G781" s="109" t="s">
        <v>125</v>
      </c>
      <c r="H781" s="109" t="s">
        <v>542</v>
      </c>
      <c r="I781" s="109" t="s">
        <v>26</v>
      </c>
      <c r="J781" s="109" t="s">
        <v>725</v>
      </c>
      <c r="K781" s="110">
        <v>566.42499999999995</v>
      </c>
    </row>
    <row r="782" spans="5:11" x14ac:dyDescent="0.25">
      <c r="E782" s="107">
        <v>2003</v>
      </c>
      <c r="F782" s="107" t="s">
        <v>350</v>
      </c>
      <c r="G782" s="107" t="s">
        <v>84</v>
      </c>
      <c r="H782" s="107" t="s">
        <v>540</v>
      </c>
      <c r="I782" s="107" t="s">
        <v>30</v>
      </c>
      <c r="J782" s="107" t="s">
        <v>1</v>
      </c>
      <c r="K782" s="108">
        <v>0</v>
      </c>
    </row>
    <row r="783" spans="5:11" x14ac:dyDescent="0.25">
      <c r="E783" s="109">
        <v>2003</v>
      </c>
      <c r="F783" s="109" t="s">
        <v>350</v>
      </c>
      <c r="G783" s="109" t="s">
        <v>84</v>
      </c>
      <c r="H783" s="109" t="s">
        <v>540</v>
      </c>
      <c r="I783" s="109" t="s">
        <v>30</v>
      </c>
      <c r="J783" s="109" t="s">
        <v>554</v>
      </c>
      <c r="K783" s="110">
        <v>0</v>
      </c>
    </row>
    <row r="784" spans="5:11" x14ac:dyDescent="0.25">
      <c r="E784" s="107">
        <v>2003</v>
      </c>
      <c r="F784" s="107" t="s">
        <v>350</v>
      </c>
      <c r="G784" s="107" t="s">
        <v>84</v>
      </c>
      <c r="H784" s="107" t="s">
        <v>540</v>
      </c>
      <c r="I784" s="107" t="s">
        <v>30</v>
      </c>
      <c r="J784" s="107" t="s">
        <v>725</v>
      </c>
      <c r="K784" s="108">
        <v>0</v>
      </c>
    </row>
    <row r="785" spans="5:11" x14ac:dyDescent="0.25">
      <c r="E785" s="109">
        <v>2003</v>
      </c>
      <c r="F785" s="109" t="s">
        <v>356</v>
      </c>
      <c r="G785" s="109" t="s">
        <v>87</v>
      </c>
      <c r="H785" s="109" t="s">
        <v>12</v>
      </c>
      <c r="I785" s="109" t="s">
        <v>12</v>
      </c>
      <c r="J785" s="109" t="s">
        <v>1</v>
      </c>
      <c r="K785" s="110">
        <v>54.366999999999997</v>
      </c>
    </row>
    <row r="786" spans="5:11" x14ac:dyDescent="0.25">
      <c r="E786" s="107">
        <v>2003</v>
      </c>
      <c r="F786" s="107" t="s">
        <v>356</v>
      </c>
      <c r="G786" s="107" t="s">
        <v>87</v>
      </c>
      <c r="H786" s="107" t="s">
        <v>12</v>
      </c>
      <c r="I786" s="107" t="s">
        <v>12</v>
      </c>
      <c r="J786" s="107" t="s">
        <v>554</v>
      </c>
      <c r="K786" s="108">
        <v>4.782</v>
      </c>
    </row>
    <row r="787" spans="5:11" x14ac:dyDescent="0.25">
      <c r="E787" s="109">
        <v>2003</v>
      </c>
      <c r="F787" s="109" t="s">
        <v>356</v>
      </c>
      <c r="G787" s="109" t="s">
        <v>87</v>
      </c>
      <c r="H787" s="109" t="s">
        <v>12</v>
      </c>
      <c r="I787" s="109" t="s">
        <v>12</v>
      </c>
      <c r="J787" s="109" t="s">
        <v>725</v>
      </c>
      <c r="K787" s="110">
        <v>49.585000000000001</v>
      </c>
    </row>
    <row r="788" spans="5:11" x14ac:dyDescent="0.25">
      <c r="E788" s="107">
        <v>2003</v>
      </c>
      <c r="F788" s="107" t="s">
        <v>358</v>
      </c>
      <c r="G788" s="107" t="s">
        <v>88</v>
      </c>
      <c r="H788" s="107" t="s">
        <v>544</v>
      </c>
      <c r="I788" s="107" t="s">
        <v>17</v>
      </c>
      <c r="J788" s="107" t="s">
        <v>1</v>
      </c>
      <c r="K788" s="108">
        <v>0</v>
      </c>
    </row>
    <row r="789" spans="5:11" x14ac:dyDescent="0.25">
      <c r="E789" s="109">
        <v>2003</v>
      </c>
      <c r="F789" s="109" t="s">
        <v>358</v>
      </c>
      <c r="G789" s="109" t="s">
        <v>88</v>
      </c>
      <c r="H789" s="109" t="s">
        <v>544</v>
      </c>
      <c r="I789" s="109" t="s">
        <v>17</v>
      </c>
      <c r="J789" s="109" t="s">
        <v>554</v>
      </c>
      <c r="K789" s="110">
        <v>0</v>
      </c>
    </row>
    <row r="790" spans="5:11" x14ac:dyDescent="0.25">
      <c r="E790" s="107">
        <v>2003</v>
      </c>
      <c r="F790" s="107" t="s">
        <v>358</v>
      </c>
      <c r="G790" s="107" t="s">
        <v>88</v>
      </c>
      <c r="H790" s="107" t="s">
        <v>544</v>
      </c>
      <c r="I790" s="107" t="s">
        <v>17</v>
      </c>
      <c r="J790" s="107" t="s">
        <v>725</v>
      </c>
      <c r="K790" s="108">
        <v>0</v>
      </c>
    </row>
    <row r="791" spans="5:11" x14ac:dyDescent="0.25">
      <c r="E791" s="109">
        <v>2003</v>
      </c>
      <c r="F791" s="109" t="s">
        <v>360</v>
      </c>
      <c r="G791" s="109" t="s">
        <v>89</v>
      </c>
      <c r="H791" s="109" t="s">
        <v>540</v>
      </c>
      <c r="I791" s="109" t="s">
        <v>47</v>
      </c>
      <c r="J791" s="109" t="s">
        <v>1</v>
      </c>
      <c r="K791" s="110">
        <v>280.50299999999999</v>
      </c>
    </row>
    <row r="792" spans="5:11" x14ac:dyDescent="0.25">
      <c r="E792" s="107">
        <v>2003</v>
      </c>
      <c r="F792" s="107" t="s">
        <v>360</v>
      </c>
      <c r="G792" s="107" t="s">
        <v>89</v>
      </c>
      <c r="H792" s="107" t="s">
        <v>540</v>
      </c>
      <c r="I792" s="107" t="s">
        <v>47</v>
      </c>
      <c r="J792" s="107" t="s">
        <v>554</v>
      </c>
      <c r="K792" s="108">
        <v>259.63400000000001</v>
      </c>
    </row>
    <row r="793" spans="5:11" x14ac:dyDescent="0.25">
      <c r="E793" s="109">
        <v>2003</v>
      </c>
      <c r="F793" s="109" t="s">
        <v>360</v>
      </c>
      <c r="G793" s="109" t="s">
        <v>89</v>
      </c>
      <c r="H793" s="109" t="s">
        <v>540</v>
      </c>
      <c r="I793" s="109" t="s">
        <v>47</v>
      </c>
      <c r="J793" s="109" t="s">
        <v>725</v>
      </c>
      <c r="K793" s="110">
        <v>20.869</v>
      </c>
    </row>
    <row r="794" spans="5:11" x14ac:dyDescent="0.25">
      <c r="E794" s="107">
        <v>2003</v>
      </c>
      <c r="F794" s="107" t="s">
        <v>352</v>
      </c>
      <c r="G794" s="107" t="s">
        <v>85</v>
      </c>
      <c r="H794" s="107" t="s">
        <v>540</v>
      </c>
      <c r="I794" s="107" t="s">
        <v>47</v>
      </c>
      <c r="J794" s="107" t="s">
        <v>1</v>
      </c>
      <c r="K794" s="108">
        <v>356.85300000000001</v>
      </c>
    </row>
    <row r="795" spans="5:11" x14ac:dyDescent="0.25">
      <c r="E795" s="109">
        <v>2003</v>
      </c>
      <c r="F795" s="109" t="s">
        <v>352</v>
      </c>
      <c r="G795" s="109" t="s">
        <v>85</v>
      </c>
      <c r="H795" s="109" t="s">
        <v>540</v>
      </c>
      <c r="I795" s="109" t="s">
        <v>47</v>
      </c>
      <c r="J795" s="109" t="s">
        <v>554</v>
      </c>
      <c r="K795" s="110">
        <v>356.85300000000001</v>
      </c>
    </row>
    <row r="796" spans="5:11" x14ac:dyDescent="0.25">
      <c r="E796" s="107">
        <v>2003</v>
      </c>
      <c r="F796" s="107" t="s">
        <v>352</v>
      </c>
      <c r="G796" s="107" t="s">
        <v>85</v>
      </c>
      <c r="H796" s="107" t="s">
        <v>540</v>
      </c>
      <c r="I796" s="107" t="s">
        <v>47</v>
      </c>
      <c r="J796" s="107" t="s">
        <v>725</v>
      </c>
      <c r="K796" s="108">
        <v>0</v>
      </c>
    </row>
    <row r="797" spans="5:11" x14ac:dyDescent="0.25">
      <c r="E797" s="109">
        <v>2003</v>
      </c>
      <c r="F797" s="109" t="s">
        <v>366</v>
      </c>
      <c r="G797" s="109" t="s">
        <v>92</v>
      </c>
      <c r="H797" s="109" t="s">
        <v>540</v>
      </c>
      <c r="I797" s="109" t="s">
        <v>30</v>
      </c>
      <c r="J797" s="109" t="s">
        <v>1</v>
      </c>
      <c r="K797" s="110">
        <v>195.15299999999999</v>
      </c>
    </row>
    <row r="798" spans="5:11" x14ac:dyDescent="0.25">
      <c r="E798" s="107">
        <v>2003</v>
      </c>
      <c r="F798" s="107" t="s">
        <v>366</v>
      </c>
      <c r="G798" s="107" t="s">
        <v>92</v>
      </c>
      <c r="H798" s="107" t="s">
        <v>540</v>
      </c>
      <c r="I798" s="107" t="s">
        <v>30</v>
      </c>
      <c r="J798" s="107" t="s">
        <v>554</v>
      </c>
      <c r="K798" s="108">
        <v>5.1609999999999996</v>
      </c>
    </row>
    <row r="799" spans="5:11" x14ac:dyDescent="0.25">
      <c r="E799" s="109">
        <v>2003</v>
      </c>
      <c r="F799" s="109" t="s">
        <v>366</v>
      </c>
      <c r="G799" s="109" t="s">
        <v>92</v>
      </c>
      <c r="H799" s="109" t="s">
        <v>540</v>
      </c>
      <c r="I799" s="109" t="s">
        <v>30</v>
      </c>
      <c r="J799" s="109" t="s">
        <v>725</v>
      </c>
      <c r="K799" s="110">
        <v>189.99199999999999</v>
      </c>
    </row>
    <row r="800" spans="5:11" x14ac:dyDescent="0.25">
      <c r="E800" s="107">
        <v>2003</v>
      </c>
      <c r="F800" s="107" t="s">
        <v>364</v>
      </c>
      <c r="G800" s="107" t="s">
        <v>91</v>
      </c>
      <c r="H800" s="107" t="s">
        <v>540</v>
      </c>
      <c r="I800" s="107" t="s">
        <v>30</v>
      </c>
      <c r="J800" s="107" t="s">
        <v>1</v>
      </c>
      <c r="K800" s="108">
        <v>0</v>
      </c>
    </row>
    <row r="801" spans="5:11" x14ac:dyDescent="0.25">
      <c r="E801" s="109">
        <v>2003</v>
      </c>
      <c r="F801" s="109" t="s">
        <v>364</v>
      </c>
      <c r="G801" s="109" t="s">
        <v>91</v>
      </c>
      <c r="H801" s="109" t="s">
        <v>540</v>
      </c>
      <c r="I801" s="109" t="s">
        <v>30</v>
      </c>
      <c r="J801" s="109" t="s">
        <v>554</v>
      </c>
      <c r="K801" s="110">
        <v>0</v>
      </c>
    </row>
    <row r="802" spans="5:11" x14ac:dyDescent="0.25">
      <c r="E802" s="107">
        <v>2003</v>
      </c>
      <c r="F802" s="107" t="s">
        <v>364</v>
      </c>
      <c r="G802" s="107" t="s">
        <v>91</v>
      </c>
      <c r="H802" s="107" t="s">
        <v>540</v>
      </c>
      <c r="I802" s="107" t="s">
        <v>30</v>
      </c>
      <c r="J802" s="107" t="s">
        <v>725</v>
      </c>
      <c r="K802" s="108">
        <v>0</v>
      </c>
    </row>
    <row r="803" spans="5:11" x14ac:dyDescent="0.25">
      <c r="E803" s="109">
        <v>2003</v>
      </c>
      <c r="F803" s="109" t="s">
        <v>372</v>
      </c>
      <c r="G803" s="109" t="s">
        <v>95</v>
      </c>
      <c r="H803" s="109" t="s">
        <v>540</v>
      </c>
      <c r="I803" s="109" t="s">
        <v>30</v>
      </c>
      <c r="J803" s="109" t="s">
        <v>1</v>
      </c>
      <c r="K803" s="110">
        <v>438.209</v>
      </c>
    </row>
    <row r="804" spans="5:11" x14ac:dyDescent="0.25">
      <c r="E804" s="107">
        <v>2003</v>
      </c>
      <c r="F804" s="107" t="s">
        <v>372</v>
      </c>
      <c r="G804" s="107" t="s">
        <v>95</v>
      </c>
      <c r="H804" s="107" t="s">
        <v>540</v>
      </c>
      <c r="I804" s="107" t="s">
        <v>30</v>
      </c>
      <c r="J804" s="107" t="s">
        <v>554</v>
      </c>
      <c r="K804" s="108">
        <v>428.39499999999998</v>
      </c>
    </row>
    <row r="805" spans="5:11" x14ac:dyDescent="0.25">
      <c r="E805" s="109">
        <v>2003</v>
      </c>
      <c r="F805" s="109" t="s">
        <v>372</v>
      </c>
      <c r="G805" s="109" t="s">
        <v>95</v>
      </c>
      <c r="H805" s="109" t="s">
        <v>540</v>
      </c>
      <c r="I805" s="109" t="s">
        <v>30</v>
      </c>
      <c r="J805" s="109" t="s">
        <v>725</v>
      </c>
      <c r="K805" s="110">
        <v>9.8140000000000001</v>
      </c>
    </row>
    <row r="806" spans="5:11" x14ac:dyDescent="0.25">
      <c r="E806" s="107">
        <v>2003</v>
      </c>
      <c r="F806" s="107" t="s">
        <v>374</v>
      </c>
      <c r="G806" s="107" t="s">
        <v>96</v>
      </c>
      <c r="H806" s="107" t="s">
        <v>540</v>
      </c>
      <c r="I806" s="107" t="s">
        <v>47</v>
      </c>
      <c r="J806" s="107" t="s">
        <v>1</v>
      </c>
      <c r="K806" s="108">
        <v>49.334000000000003</v>
      </c>
    </row>
    <row r="807" spans="5:11" x14ac:dyDescent="0.25">
      <c r="E807" s="109">
        <v>2003</v>
      </c>
      <c r="F807" s="109" t="s">
        <v>374</v>
      </c>
      <c r="G807" s="109" t="s">
        <v>96</v>
      </c>
      <c r="H807" s="109" t="s">
        <v>540</v>
      </c>
      <c r="I807" s="109" t="s">
        <v>47</v>
      </c>
      <c r="J807" s="109" t="s">
        <v>554</v>
      </c>
      <c r="K807" s="110">
        <v>49.334000000000003</v>
      </c>
    </row>
    <row r="808" spans="5:11" x14ac:dyDescent="0.25">
      <c r="E808" s="107">
        <v>2003</v>
      </c>
      <c r="F808" s="107" t="s">
        <v>374</v>
      </c>
      <c r="G808" s="107" t="s">
        <v>96</v>
      </c>
      <c r="H808" s="107" t="s">
        <v>540</v>
      </c>
      <c r="I808" s="107" t="s">
        <v>47</v>
      </c>
      <c r="J808" s="107" t="s">
        <v>725</v>
      </c>
      <c r="K808" s="108">
        <v>0</v>
      </c>
    </row>
    <row r="809" spans="5:11" x14ac:dyDescent="0.25">
      <c r="E809" s="109">
        <v>2003</v>
      </c>
      <c r="F809" s="109" t="s">
        <v>376</v>
      </c>
      <c r="G809" s="109" t="s">
        <v>97</v>
      </c>
      <c r="H809" s="109" t="s">
        <v>540</v>
      </c>
      <c r="I809" s="109" t="s">
        <v>21</v>
      </c>
      <c r="J809" s="109" t="s">
        <v>1</v>
      </c>
      <c r="K809" s="110">
        <v>112</v>
      </c>
    </row>
    <row r="810" spans="5:11" x14ac:dyDescent="0.25">
      <c r="E810" s="107">
        <v>2003</v>
      </c>
      <c r="F810" s="107" t="s">
        <v>376</v>
      </c>
      <c r="G810" s="107" t="s">
        <v>97</v>
      </c>
      <c r="H810" s="107" t="s">
        <v>540</v>
      </c>
      <c r="I810" s="107" t="s">
        <v>21</v>
      </c>
      <c r="J810" s="107" t="s">
        <v>554</v>
      </c>
      <c r="K810" s="108">
        <v>112</v>
      </c>
    </row>
    <row r="811" spans="5:11" x14ac:dyDescent="0.25">
      <c r="E811" s="109">
        <v>2003</v>
      </c>
      <c r="F811" s="109" t="s">
        <v>376</v>
      </c>
      <c r="G811" s="109" t="s">
        <v>97</v>
      </c>
      <c r="H811" s="109" t="s">
        <v>540</v>
      </c>
      <c r="I811" s="109" t="s">
        <v>21</v>
      </c>
      <c r="J811" s="109" t="s">
        <v>725</v>
      </c>
      <c r="K811" s="110">
        <v>0</v>
      </c>
    </row>
    <row r="812" spans="5:11" x14ac:dyDescent="0.25">
      <c r="E812" s="107">
        <v>2003</v>
      </c>
      <c r="F812" s="107" t="s">
        <v>380</v>
      </c>
      <c r="G812" s="107" t="s">
        <v>99</v>
      </c>
      <c r="H812" s="107" t="s">
        <v>544</v>
      </c>
      <c r="I812" s="107" t="s">
        <v>9</v>
      </c>
      <c r="J812" s="107" t="s">
        <v>1</v>
      </c>
      <c r="K812" s="108">
        <v>100.35599999999999</v>
      </c>
    </row>
    <row r="813" spans="5:11" x14ac:dyDescent="0.25">
      <c r="E813" s="109">
        <v>2003</v>
      </c>
      <c r="F813" s="109" t="s">
        <v>380</v>
      </c>
      <c r="G813" s="109" t="s">
        <v>99</v>
      </c>
      <c r="H813" s="109" t="s">
        <v>544</v>
      </c>
      <c r="I813" s="109" t="s">
        <v>9</v>
      </c>
      <c r="J813" s="109" t="s">
        <v>554</v>
      </c>
      <c r="K813" s="110">
        <v>74.555000000000007</v>
      </c>
    </row>
    <row r="814" spans="5:11" x14ac:dyDescent="0.25">
      <c r="E814" s="107">
        <v>2003</v>
      </c>
      <c r="F814" s="107" t="s">
        <v>380</v>
      </c>
      <c r="G814" s="107" t="s">
        <v>99</v>
      </c>
      <c r="H814" s="107" t="s">
        <v>544</v>
      </c>
      <c r="I814" s="107" t="s">
        <v>9</v>
      </c>
      <c r="J814" s="107" t="s">
        <v>725</v>
      </c>
      <c r="K814" s="108">
        <v>25.800999999999998</v>
      </c>
    </row>
    <row r="815" spans="5:11" x14ac:dyDescent="0.25">
      <c r="E815" s="109">
        <v>2003</v>
      </c>
      <c r="F815" s="109" t="s">
        <v>384</v>
      </c>
      <c r="G815" s="109" t="s">
        <v>385</v>
      </c>
      <c r="H815" s="109" t="s">
        <v>540</v>
      </c>
      <c r="I815" s="109" t="s">
        <v>27</v>
      </c>
      <c r="J815" s="109" t="s">
        <v>1</v>
      </c>
      <c r="K815" s="110">
        <v>433</v>
      </c>
    </row>
    <row r="816" spans="5:11" x14ac:dyDescent="0.25">
      <c r="E816" s="107">
        <v>2003</v>
      </c>
      <c r="F816" s="107" t="s">
        <v>384</v>
      </c>
      <c r="G816" s="107" t="s">
        <v>385</v>
      </c>
      <c r="H816" s="107" t="s">
        <v>540</v>
      </c>
      <c r="I816" s="107" t="s">
        <v>27</v>
      </c>
      <c r="J816" s="107" t="s">
        <v>554</v>
      </c>
      <c r="K816" s="108">
        <v>317</v>
      </c>
    </row>
    <row r="817" spans="5:11" x14ac:dyDescent="0.25">
      <c r="E817" s="109">
        <v>2003</v>
      </c>
      <c r="F817" s="109" t="s">
        <v>384</v>
      </c>
      <c r="G817" s="109" t="s">
        <v>385</v>
      </c>
      <c r="H817" s="109" t="s">
        <v>540</v>
      </c>
      <c r="I817" s="109" t="s">
        <v>27</v>
      </c>
      <c r="J817" s="109" t="s">
        <v>725</v>
      </c>
      <c r="K817" s="110">
        <v>116</v>
      </c>
    </row>
    <row r="818" spans="5:11" x14ac:dyDescent="0.25">
      <c r="E818" s="107">
        <v>2003</v>
      </c>
      <c r="F818" s="107" t="s">
        <v>396</v>
      </c>
      <c r="G818" s="107" t="s">
        <v>397</v>
      </c>
      <c r="H818" s="107" t="s">
        <v>544</v>
      </c>
      <c r="I818" s="107" t="s">
        <v>9</v>
      </c>
      <c r="J818" s="107" t="s">
        <v>1</v>
      </c>
      <c r="K818" s="108">
        <v>274.01600000000002</v>
      </c>
    </row>
    <row r="819" spans="5:11" x14ac:dyDescent="0.25">
      <c r="E819" s="109">
        <v>2003</v>
      </c>
      <c r="F819" s="109" t="s">
        <v>396</v>
      </c>
      <c r="G819" s="109" t="s">
        <v>397</v>
      </c>
      <c r="H819" s="109" t="s">
        <v>544</v>
      </c>
      <c r="I819" s="109" t="s">
        <v>9</v>
      </c>
      <c r="J819" s="109" t="s">
        <v>554</v>
      </c>
      <c r="K819" s="110">
        <v>35.695999999999998</v>
      </c>
    </row>
    <row r="820" spans="5:11" x14ac:dyDescent="0.25">
      <c r="E820" s="107">
        <v>2003</v>
      </c>
      <c r="F820" s="107" t="s">
        <v>396</v>
      </c>
      <c r="G820" s="107" t="s">
        <v>397</v>
      </c>
      <c r="H820" s="107" t="s">
        <v>544</v>
      </c>
      <c r="I820" s="107" t="s">
        <v>9</v>
      </c>
      <c r="J820" s="107" t="s">
        <v>725</v>
      </c>
      <c r="K820" s="108">
        <v>238.32</v>
      </c>
    </row>
    <row r="821" spans="5:11" x14ac:dyDescent="0.25">
      <c r="E821" s="109">
        <v>2003</v>
      </c>
      <c r="F821" s="109" t="s">
        <v>399</v>
      </c>
      <c r="G821" s="109" t="s">
        <v>104</v>
      </c>
      <c r="H821" s="109" t="s">
        <v>544</v>
      </c>
      <c r="I821" s="109" t="s">
        <v>9</v>
      </c>
      <c r="J821" s="109" t="s">
        <v>1</v>
      </c>
      <c r="K821" s="110">
        <v>727.12199999999996</v>
      </c>
    </row>
    <row r="822" spans="5:11" x14ac:dyDescent="0.25">
      <c r="E822" s="107">
        <v>2003</v>
      </c>
      <c r="F822" s="107" t="s">
        <v>399</v>
      </c>
      <c r="G822" s="107" t="s">
        <v>104</v>
      </c>
      <c r="H822" s="107" t="s">
        <v>544</v>
      </c>
      <c r="I822" s="107" t="s">
        <v>9</v>
      </c>
      <c r="J822" s="107" t="s">
        <v>554</v>
      </c>
      <c r="K822" s="108">
        <v>605.24099999999999</v>
      </c>
    </row>
    <row r="823" spans="5:11" x14ac:dyDescent="0.25">
      <c r="E823" s="109">
        <v>2003</v>
      </c>
      <c r="F823" s="109" t="s">
        <v>399</v>
      </c>
      <c r="G823" s="109" t="s">
        <v>104</v>
      </c>
      <c r="H823" s="109" t="s">
        <v>544</v>
      </c>
      <c r="I823" s="109" t="s">
        <v>9</v>
      </c>
      <c r="J823" s="109" t="s">
        <v>725</v>
      </c>
      <c r="K823" s="110">
        <v>121.881</v>
      </c>
    </row>
    <row r="824" spans="5:11" x14ac:dyDescent="0.25">
      <c r="E824" s="107">
        <v>2003</v>
      </c>
      <c r="F824" s="107" t="s">
        <v>407</v>
      </c>
      <c r="G824" s="107" t="s">
        <v>408</v>
      </c>
      <c r="H824" s="107" t="s">
        <v>540</v>
      </c>
      <c r="I824" s="107" t="s">
        <v>925</v>
      </c>
      <c r="J824" s="107" t="s">
        <v>1</v>
      </c>
      <c r="K824" s="108">
        <v>1051.877</v>
      </c>
    </row>
    <row r="825" spans="5:11" x14ac:dyDescent="0.25">
      <c r="E825" s="109">
        <v>2003</v>
      </c>
      <c r="F825" s="109" t="s">
        <v>407</v>
      </c>
      <c r="G825" s="109" t="s">
        <v>408</v>
      </c>
      <c r="H825" s="109" t="s">
        <v>540</v>
      </c>
      <c r="I825" s="109" t="s">
        <v>925</v>
      </c>
      <c r="J825" s="109" t="s">
        <v>554</v>
      </c>
      <c r="K825" s="110">
        <v>535.40300000000002</v>
      </c>
    </row>
    <row r="826" spans="5:11" x14ac:dyDescent="0.25">
      <c r="E826" s="107">
        <v>2003</v>
      </c>
      <c r="F826" s="107" t="s">
        <v>407</v>
      </c>
      <c r="G826" s="107" t="s">
        <v>408</v>
      </c>
      <c r="H826" s="107" t="s">
        <v>540</v>
      </c>
      <c r="I826" s="107" t="s">
        <v>925</v>
      </c>
      <c r="J826" s="107" t="s">
        <v>725</v>
      </c>
      <c r="K826" s="108">
        <v>516.47400000000005</v>
      </c>
    </row>
    <row r="827" spans="5:11" x14ac:dyDescent="0.25">
      <c r="E827" s="109">
        <v>2003</v>
      </c>
      <c r="F827" s="109" t="s">
        <v>405</v>
      </c>
      <c r="G827" s="109" t="s">
        <v>107</v>
      </c>
      <c r="H827" s="109" t="s">
        <v>12</v>
      </c>
      <c r="I827" s="109" t="s">
        <v>12</v>
      </c>
      <c r="J827" s="109" t="s">
        <v>1</v>
      </c>
      <c r="K827" s="110">
        <v>305.089</v>
      </c>
    </row>
    <row r="828" spans="5:11" x14ac:dyDescent="0.25">
      <c r="E828" s="107">
        <v>2003</v>
      </c>
      <c r="F828" s="107" t="s">
        <v>405</v>
      </c>
      <c r="G828" s="107" t="s">
        <v>107</v>
      </c>
      <c r="H828" s="107" t="s">
        <v>12</v>
      </c>
      <c r="I828" s="107" t="s">
        <v>12</v>
      </c>
      <c r="J828" s="107" t="s">
        <v>554</v>
      </c>
      <c r="K828" s="108">
        <v>0</v>
      </c>
    </row>
    <row r="829" spans="5:11" x14ac:dyDescent="0.25">
      <c r="E829" s="109">
        <v>2003</v>
      </c>
      <c r="F829" s="109" t="s">
        <v>405</v>
      </c>
      <c r="G829" s="109" t="s">
        <v>107</v>
      </c>
      <c r="H829" s="109" t="s">
        <v>12</v>
      </c>
      <c r="I829" s="109" t="s">
        <v>12</v>
      </c>
      <c r="J829" s="109" t="s">
        <v>725</v>
      </c>
      <c r="K829" s="110">
        <v>305.089</v>
      </c>
    </row>
    <row r="830" spans="5:11" x14ac:dyDescent="0.25">
      <c r="E830" s="107">
        <v>2003</v>
      </c>
      <c r="F830" s="107" t="s">
        <v>414</v>
      </c>
      <c r="G830" s="107" t="s">
        <v>110</v>
      </c>
      <c r="H830" s="107" t="s">
        <v>540</v>
      </c>
      <c r="I830" s="107" t="s">
        <v>27</v>
      </c>
      <c r="J830" s="107" t="s">
        <v>1</v>
      </c>
      <c r="K830" s="108">
        <v>155.786</v>
      </c>
    </row>
    <row r="831" spans="5:11" x14ac:dyDescent="0.25">
      <c r="E831" s="109">
        <v>2003</v>
      </c>
      <c r="F831" s="109" t="s">
        <v>414</v>
      </c>
      <c r="G831" s="109" t="s">
        <v>110</v>
      </c>
      <c r="H831" s="109" t="s">
        <v>540</v>
      </c>
      <c r="I831" s="109" t="s">
        <v>27</v>
      </c>
      <c r="J831" s="109" t="s">
        <v>554</v>
      </c>
      <c r="K831" s="110">
        <v>90.519000000000005</v>
      </c>
    </row>
    <row r="832" spans="5:11" x14ac:dyDescent="0.25">
      <c r="E832" s="107">
        <v>2003</v>
      </c>
      <c r="F832" s="107" t="s">
        <v>414</v>
      </c>
      <c r="G832" s="107" t="s">
        <v>110</v>
      </c>
      <c r="H832" s="107" t="s">
        <v>540</v>
      </c>
      <c r="I832" s="107" t="s">
        <v>27</v>
      </c>
      <c r="J832" s="107" t="s">
        <v>725</v>
      </c>
      <c r="K832" s="108">
        <v>65.266999999999996</v>
      </c>
    </row>
    <row r="833" spans="5:11" x14ac:dyDescent="0.25">
      <c r="E833" s="109">
        <v>2003</v>
      </c>
      <c r="F833" s="109" t="s">
        <v>418</v>
      </c>
      <c r="G833" s="109" t="s">
        <v>112</v>
      </c>
      <c r="H833" s="109" t="s">
        <v>544</v>
      </c>
      <c r="I833" s="109" t="s">
        <v>9</v>
      </c>
      <c r="J833" s="109" t="s">
        <v>1</v>
      </c>
      <c r="K833" s="110">
        <v>615.94100000000003</v>
      </c>
    </row>
    <row r="834" spans="5:11" x14ac:dyDescent="0.25">
      <c r="E834" s="107">
        <v>2003</v>
      </c>
      <c r="F834" s="107" t="s">
        <v>418</v>
      </c>
      <c r="G834" s="107" t="s">
        <v>112</v>
      </c>
      <c r="H834" s="107" t="s">
        <v>544</v>
      </c>
      <c r="I834" s="107" t="s">
        <v>9</v>
      </c>
      <c r="J834" s="107" t="s">
        <v>554</v>
      </c>
      <c r="K834" s="108">
        <v>311.55200000000002</v>
      </c>
    </row>
    <row r="835" spans="5:11" x14ac:dyDescent="0.25">
      <c r="E835" s="109">
        <v>2003</v>
      </c>
      <c r="F835" s="109" t="s">
        <v>418</v>
      </c>
      <c r="G835" s="109" t="s">
        <v>112</v>
      </c>
      <c r="H835" s="109" t="s">
        <v>544</v>
      </c>
      <c r="I835" s="109" t="s">
        <v>9</v>
      </c>
      <c r="J835" s="109" t="s">
        <v>725</v>
      </c>
      <c r="K835" s="110">
        <v>304.38900000000001</v>
      </c>
    </row>
    <row r="836" spans="5:11" x14ac:dyDescent="0.25">
      <c r="E836" s="107">
        <v>2003</v>
      </c>
      <c r="F836" s="107" t="s">
        <v>420</v>
      </c>
      <c r="G836" s="107" t="s">
        <v>113</v>
      </c>
      <c r="H836" s="107" t="s">
        <v>540</v>
      </c>
      <c r="I836" s="107" t="s">
        <v>47</v>
      </c>
      <c r="J836" s="107" t="s">
        <v>1</v>
      </c>
      <c r="K836" s="108">
        <v>174.13399999999999</v>
      </c>
    </row>
    <row r="837" spans="5:11" x14ac:dyDescent="0.25">
      <c r="E837" s="109">
        <v>2003</v>
      </c>
      <c r="F837" s="109" t="s">
        <v>420</v>
      </c>
      <c r="G837" s="109" t="s">
        <v>113</v>
      </c>
      <c r="H837" s="109" t="s">
        <v>540</v>
      </c>
      <c r="I837" s="109" t="s">
        <v>47</v>
      </c>
      <c r="J837" s="109" t="s">
        <v>554</v>
      </c>
      <c r="K837" s="110">
        <v>170.827</v>
      </c>
    </row>
    <row r="838" spans="5:11" x14ac:dyDescent="0.25">
      <c r="E838" s="107">
        <v>2003</v>
      </c>
      <c r="F838" s="107" t="s">
        <v>420</v>
      </c>
      <c r="G838" s="107" t="s">
        <v>113</v>
      </c>
      <c r="H838" s="107" t="s">
        <v>540</v>
      </c>
      <c r="I838" s="107" t="s">
        <v>47</v>
      </c>
      <c r="J838" s="107" t="s">
        <v>725</v>
      </c>
      <c r="K838" s="108">
        <v>3.3069999999999999</v>
      </c>
    </row>
    <row r="839" spans="5:11" x14ac:dyDescent="0.25">
      <c r="E839" s="109">
        <v>2003</v>
      </c>
      <c r="F839" s="109" t="s">
        <v>422</v>
      </c>
      <c r="G839" s="109" t="s">
        <v>114</v>
      </c>
      <c r="H839" s="109" t="s">
        <v>542</v>
      </c>
      <c r="I839" s="109" t="s">
        <v>26</v>
      </c>
      <c r="J839" s="109" t="s">
        <v>1</v>
      </c>
      <c r="K839" s="110">
        <v>485.10500000000002</v>
      </c>
    </row>
    <row r="840" spans="5:11" x14ac:dyDescent="0.25">
      <c r="E840" s="107">
        <v>2003</v>
      </c>
      <c r="F840" s="107" t="s">
        <v>422</v>
      </c>
      <c r="G840" s="107" t="s">
        <v>114</v>
      </c>
      <c r="H840" s="107" t="s">
        <v>542</v>
      </c>
      <c r="I840" s="107" t="s">
        <v>26</v>
      </c>
      <c r="J840" s="107" t="s">
        <v>554</v>
      </c>
      <c r="K840" s="108">
        <v>0</v>
      </c>
    </row>
    <row r="841" spans="5:11" x14ac:dyDescent="0.25">
      <c r="E841" s="109">
        <v>2003</v>
      </c>
      <c r="F841" s="109" t="s">
        <v>422</v>
      </c>
      <c r="G841" s="109" t="s">
        <v>114</v>
      </c>
      <c r="H841" s="109" t="s">
        <v>542</v>
      </c>
      <c r="I841" s="109" t="s">
        <v>26</v>
      </c>
      <c r="J841" s="109" t="s">
        <v>725</v>
      </c>
      <c r="K841" s="110">
        <v>485.10500000000002</v>
      </c>
    </row>
    <row r="842" spans="5:11" x14ac:dyDescent="0.25">
      <c r="E842" s="107">
        <v>2003</v>
      </c>
      <c r="F842" s="107" t="s">
        <v>428</v>
      </c>
      <c r="G842" s="107" t="s">
        <v>117</v>
      </c>
      <c r="H842" s="107" t="s">
        <v>544</v>
      </c>
      <c r="I842" s="107" t="s">
        <v>17</v>
      </c>
      <c r="J842" s="107" t="s">
        <v>1</v>
      </c>
      <c r="K842" s="108">
        <v>72.956000000000003</v>
      </c>
    </row>
    <row r="843" spans="5:11" x14ac:dyDescent="0.25">
      <c r="E843" s="109">
        <v>2003</v>
      </c>
      <c r="F843" s="109" t="s">
        <v>428</v>
      </c>
      <c r="G843" s="109" t="s">
        <v>117</v>
      </c>
      <c r="H843" s="109" t="s">
        <v>544</v>
      </c>
      <c r="I843" s="109" t="s">
        <v>17</v>
      </c>
      <c r="J843" s="109" t="s">
        <v>554</v>
      </c>
      <c r="K843" s="110">
        <v>0</v>
      </c>
    </row>
    <row r="844" spans="5:11" x14ac:dyDescent="0.25">
      <c r="E844" s="107">
        <v>2003</v>
      </c>
      <c r="F844" s="107" t="s">
        <v>428</v>
      </c>
      <c r="G844" s="107" t="s">
        <v>117</v>
      </c>
      <c r="H844" s="107" t="s">
        <v>544</v>
      </c>
      <c r="I844" s="107" t="s">
        <v>17</v>
      </c>
      <c r="J844" s="107" t="s">
        <v>725</v>
      </c>
      <c r="K844" s="108">
        <v>72.956000000000003</v>
      </c>
    </row>
    <row r="845" spans="5:11" x14ac:dyDescent="0.25">
      <c r="E845" s="109">
        <v>2003</v>
      </c>
      <c r="F845" s="109" t="s">
        <v>432</v>
      </c>
      <c r="G845" s="109" t="s">
        <v>119</v>
      </c>
      <c r="H845" s="109" t="s">
        <v>540</v>
      </c>
      <c r="I845" s="109" t="s">
        <v>925</v>
      </c>
      <c r="J845" s="109" t="s">
        <v>1</v>
      </c>
      <c r="K845" s="110">
        <v>369.72699999999998</v>
      </c>
    </row>
    <row r="846" spans="5:11" x14ac:dyDescent="0.25">
      <c r="E846" s="107">
        <v>2003</v>
      </c>
      <c r="F846" s="107" t="s">
        <v>432</v>
      </c>
      <c r="G846" s="107" t="s">
        <v>119</v>
      </c>
      <c r="H846" s="107" t="s">
        <v>540</v>
      </c>
      <c r="I846" s="107" t="s">
        <v>925</v>
      </c>
      <c r="J846" s="107" t="s">
        <v>554</v>
      </c>
      <c r="K846" s="108">
        <v>216.715</v>
      </c>
    </row>
    <row r="847" spans="5:11" x14ac:dyDescent="0.25">
      <c r="E847" s="109">
        <v>2003</v>
      </c>
      <c r="F847" s="109" t="s">
        <v>432</v>
      </c>
      <c r="G847" s="109" t="s">
        <v>119</v>
      </c>
      <c r="H847" s="109" t="s">
        <v>540</v>
      </c>
      <c r="I847" s="109" t="s">
        <v>925</v>
      </c>
      <c r="J847" s="109" t="s">
        <v>725</v>
      </c>
      <c r="K847" s="110">
        <v>153.012</v>
      </c>
    </row>
    <row r="848" spans="5:11" x14ac:dyDescent="0.25">
      <c r="E848" s="107">
        <v>2003</v>
      </c>
      <c r="F848" s="107" t="s">
        <v>438</v>
      </c>
      <c r="G848" s="107" t="s">
        <v>122</v>
      </c>
      <c r="H848" s="107" t="s">
        <v>540</v>
      </c>
      <c r="I848" s="107" t="s">
        <v>21</v>
      </c>
      <c r="J848" s="107" t="s">
        <v>1</v>
      </c>
      <c r="K848" s="108">
        <v>10.11</v>
      </c>
    </row>
    <row r="849" spans="5:11" x14ac:dyDescent="0.25">
      <c r="E849" s="109">
        <v>2003</v>
      </c>
      <c r="F849" s="109" t="s">
        <v>438</v>
      </c>
      <c r="G849" s="109" t="s">
        <v>122</v>
      </c>
      <c r="H849" s="109" t="s">
        <v>540</v>
      </c>
      <c r="I849" s="109" t="s">
        <v>21</v>
      </c>
      <c r="J849" s="109" t="s">
        <v>554</v>
      </c>
      <c r="K849" s="110">
        <v>10.11</v>
      </c>
    </row>
    <row r="850" spans="5:11" x14ac:dyDescent="0.25">
      <c r="E850" s="107">
        <v>2003</v>
      </c>
      <c r="F850" s="107" t="s">
        <v>438</v>
      </c>
      <c r="G850" s="107" t="s">
        <v>122</v>
      </c>
      <c r="H850" s="107" t="s">
        <v>540</v>
      </c>
      <c r="I850" s="107" t="s">
        <v>21</v>
      </c>
      <c r="J850" s="107" t="s">
        <v>725</v>
      </c>
      <c r="K850" s="108">
        <v>0</v>
      </c>
    </row>
    <row r="851" spans="5:11" x14ac:dyDescent="0.25">
      <c r="E851" s="109">
        <v>2003</v>
      </c>
      <c r="F851" s="109" t="s">
        <v>434</v>
      </c>
      <c r="G851" s="109" t="s">
        <v>120</v>
      </c>
      <c r="H851" s="109" t="s">
        <v>544</v>
      </c>
      <c r="I851" s="109" t="s">
        <v>9</v>
      </c>
      <c r="J851" s="109" t="s">
        <v>1</v>
      </c>
      <c r="K851" s="110">
        <v>8.0050000000000008</v>
      </c>
    </row>
    <row r="852" spans="5:11" x14ac:dyDescent="0.25">
      <c r="E852" s="107">
        <v>2003</v>
      </c>
      <c r="F852" s="107" t="s">
        <v>434</v>
      </c>
      <c r="G852" s="107" t="s">
        <v>120</v>
      </c>
      <c r="H852" s="107" t="s">
        <v>544</v>
      </c>
      <c r="I852" s="107" t="s">
        <v>9</v>
      </c>
      <c r="J852" s="107" t="s">
        <v>554</v>
      </c>
      <c r="K852" s="108">
        <v>8.0050000000000008</v>
      </c>
    </row>
    <row r="853" spans="5:11" x14ac:dyDescent="0.25">
      <c r="E853" s="109">
        <v>2003</v>
      </c>
      <c r="F853" s="109" t="s">
        <v>434</v>
      </c>
      <c r="G853" s="109" t="s">
        <v>120</v>
      </c>
      <c r="H853" s="109" t="s">
        <v>544</v>
      </c>
      <c r="I853" s="109" t="s">
        <v>9</v>
      </c>
      <c r="J853" s="109" t="s">
        <v>725</v>
      </c>
      <c r="K853" s="110">
        <v>0</v>
      </c>
    </row>
    <row r="854" spans="5:11" x14ac:dyDescent="0.25">
      <c r="E854" s="107">
        <v>2003</v>
      </c>
      <c r="F854" s="107" t="s">
        <v>440</v>
      </c>
      <c r="G854" s="107" t="s">
        <v>123</v>
      </c>
      <c r="H854" s="107" t="s">
        <v>540</v>
      </c>
      <c r="I854" s="107" t="s">
        <v>24</v>
      </c>
      <c r="J854" s="107" t="s">
        <v>1</v>
      </c>
      <c r="K854" s="108">
        <v>116.248</v>
      </c>
    </row>
    <row r="855" spans="5:11" x14ac:dyDescent="0.25">
      <c r="E855" s="109">
        <v>2003</v>
      </c>
      <c r="F855" s="109" t="s">
        <v>440</v>
      </c>
      <c r="G855" s="109" t="s">
        <v>123</v>
      </c>
      <c r="H855" s="109" t="s">
        <v>540</v>
      </c>
      <c r="I855" s="109" t="s">
        <v>24</v>
      </c>
      <c r="J855" s="109" t="s">
        <v>554</v>
      </c>
      <c r="K855" s="110">
        <v>98.123999999999995</v>
      </c>
    </row>
    <row r="856" spans="5:11" x14ac:dyDescent="0.25">
      <c r="E856" s="107">
        <v>2003</v>
      </c>
      <c r="F856" s="107" t="s">
        <v>440</v>
      </c>
      <c r="G856" s="107" t="s">
        <v>123</v>
      </c>
      <c r="H856" s="107" t="s">
        <v>540</v>
      </c>
      <c r="I856" s="107" t="s">
        <v>24</v>
      </c>
      <c r="J856" s="107" t="s">
        <v>725</v>
      </c>
      <c r="K856" s="108">
        <v>18.123999999999999</v>
      </c>
    </row>
    <row r="857" spans="5:11" x14ac:dyDescent="0.25">
      <c r="E857" s="109">
        <v>2003</v>
      </c>
      <c r="F857" s="109" t="s">
        <v>442</v>
      </c>
      <c r="G857" s="109" t="s">
        <v>124</v>
      </c>
      <c r="H857" s="109" t="s">
        <v>544</v>
      </c>
      <c r="I857" s="109" t="s">
        <v>9</v>
      </c>
      <c r="J857" s="109" t="s">
        <v>1</v>
      </c>
      <c r="K857" s="110">
        <v>797.82</v>
      </c>
    </row>
    <row r="858" spans="5:11" x14ac:dyDescent="0.25">
      <c r="E858" s="107">
        <v>2003</v>
      </c>
      <c r="F858" s="107" t="s">
        <v>442</v>
      </c>
      <c r="G858" s="107" t="s">
        <v>124</v>
      </c>
      <c r="H858" s="107" t="s">
        <v>544</v>
      </c>
      <c r="I858" s="107" t="s">
        <v>9</v>
      </c>
      <c r="J858" s="107" t="s">
        <v>554</v>
      </c>
      <c r="K858" s="108">
        <v>577.99</v>
      </c>
    </row>
    <row r="859" spans="5:11" x14ac:dyDescent="0.25">
      <c r="E859" s="109">
        <v>2003</v>
      </c>
      <c r="F859" s="109" t="s">
        <v>442</v>
      </c>
      <c r="G859" s="109" t="s">
        <v>124</v>
      </c>
      <c r="H859" s="109" t="s">
        <v>544</v>
      </c>
      <c r="I859" s="109" t="s">
        <v>9</v>
      </c>
      <c r="J859" s="109" t="s">
        <v>725</v>
      </c>
      <c r="K859" s="110">
        <v>219.83</v>
      </c>
    </row>
    <row r="860" spans="5:11" x14ac:dyDescent="0.25">
      <c r="E860" s="107">
        <v>2003</v>
      </c>
      <c r="F860" s="107" t="s">
        <v>446</v>
      </c>
      <c r="G860" s="107" t="s">
        <v>126</v>
      </c>
      <c r="H860" s="107" t="s">
        <v>542</v>
      </c>
      <c r="I860" s="107" t="s">
        <v>16</v>
      </c>
      <c r="J860" s="107" t="s">
        <v>1</v>
      </c>
      <c r="K860" s="108">
        <v>383.00700000000001</v>
      </c>
    </row>
    <row r="861" spans="5:11" x14ac:dyDescent="0.25">
      <c r="E861" s="109">
        <v>2003</v>
      </c>
      <c r="F861" s="109" t="s">
        <v>446</v>
      </c>
      <c r="G861" s="109" t="s">
        <v>126</v>
      </c>
      <c r="H861" s="109" t="s">
        <v>542</v>
      </c>
      <c r="I861" s="109" t="s">
        <v>16</v>
      </c>
      <c r="J861" s="109" t="s">
        <v>554</v>
      </c>
      <c r="K861" s="110">
        <v>265.49</v>
      </c>
    </row>
    <row r="862" spans="5:11" x14ac:dyDescent="0.25">
      <c r="E862" s="107">
        <v>2003</v>
      </c>
      <c r="F862" s="107" t="s">
        <v>446</v>
      </c>
      <c r="G862" s="107" t="s">
        <v>126</v>
      </c>
      <c r="H862" s="107" t="s">
        <v>542</v>
      </c>
      <c r="I862" s="107" t="s">
        <v>16</v>
      </c>
      <c r="J862" s="107" t="s">
        <v>725</v>
      </c>
      <c r="K862" s="108">
        <v>117.517</v>
      </c>
    </row>
    <row r="863" spans="5:11" x14ac:dyDescent="0.25">
      <c r="E863" s="109">
        <v>2003</v>
      </c>
      <c r="F863" s="109" t="s">
        <v>450</v>
      </c>
      <c r="G863" s="109" t="s">
        <v>128</v>
      </c>
      <c r="H863" s="109" t="s">
        <v>540</v>
      </c>
      <c r="I863" s="109" t="s">
        <v>47</v>
      </c>
      <c r="J863" s="109" t="s">
        <v>1</v>
      </c>
      <c r="K863" s="110">
        <v>14.364000000000001</v>
      </c>
    </row>
    <row r="864" spans="5:11" x14ac:dyDescent="0.25">
      <c r="E864" s="107">
        <v>2003</v>
      </c>
      <c r="F864" s="107" t="s">
        <v>450</v>
      </c>
      <c r="G864" s="107" t="s">
        <v>128</v>
      </c>
      <c r="H864" s="107" t="s">
        <v>540</v>
      </c>
      <c r="I864" s="107" t="s">
        <v>47</v>
      </c>
      <c r="J864" s="107" t="s">
        <v>554</v>
      </c>
      <c r="K864" s="108">
        <v>8.8759999999999994</v>
      </c>
    </row>
    <row r="865" spans="5:11" x14ac:dyDescent="0.25">
      <c r="E865" s="109">
        <v>2003</v>
      </c>
      <c r="F865" s="109" t="s">
        <v>450</v>
      </c>
      <c r="G865" s="109" t="s">
        <v>128</v>
      </c>
      <c r="H865" s="109" t="s">
        <v>540</v>
      </c>
      <c r="I865" s="109" t="s">
        <v>47</v>
      </c>
      <c r="J865" s="109" t="s">
        <v>725</v>
      </c>
      <c r="K865" s="110">
        <v>5.4880000000000004</v>
      </c>
    </row>
    <row r="866" spans="5:11" x14ac:dyDescent="0.25">
      <c r="E866" s="107">
        <v>2003</v>
      </c>
      <c r="F866" s="107" t="s">
        <v>448</v>
      </c>
      <c r="G866" s="107" t="s">
        <v>127</v>
      </c>
      <c r="H866" s="107" t="s">
        <v>540</v>
      </c>
      <c r="I866" s="107" t="s">
        <v>30</v>
      </c>
      <c r="J866" s="107" t="s">
        <v>1</v>
      </c>
      <c r="K866" s="108">
        <v>0</v>
      </c>
    </row>
    <row r="867" spans="5:11" x14ac:dyDescent="0.25">
      <c r="E867" s="109">
        <v>2003</v>
      </c>
      <c r="F867" s="109" t="s">
        <v>448</v>
      </c>
      <c r="G867" s="109" t="s">
        <v>127</v>
      </c>
      <c r="H867" s="109" t="s">
        <v>540</v>
      </c>
      <c r="I867" s="109" t="s">
        <v>30</v>
      </c>
      <c r="J867" s="109" t="s">
        <v>554</v>
      </c>
      <c r="K867" s="110">
        <v>0</v>
      </c>
    </row>
    <row r="868" spans="5:11" x14ac:dyDescent="0.25">
      <c r="E868" s="107">
        <v>2003</v>
      </c>
      <c r="F868" s="107" t="s">
        <v>448</v>
      </c>
      <c r="G868" s="107" t="s">
        <v>127</v>
      </c>
      <c r="H868" s="107" t="s">
        <v>540</v>
      </c>
      <c r="I868" s="107" t="s">
        <v>30</v>
      </c>
      <c r="J868" s="107" t="s">
        <v>725</v>
      </c>
      <c r="K868" s="108">
        <v>0</v>
      </c>
    </row>
    <row r="869" spans="5:11" x14ac:dyDescent="0.25">
      <c r="E869" s="109">
        <v>2003</v>
      </c>
      <c r="F869" s="109" t="s">
        <v>452</v>
      </c>
      <c r="G869" s="109" t="s">
        <v>129</v>
      </c>
      <c r="H869" s="109" t="s">
        <v>540</v>
      </c>
      <c r="I869" s="109" t="s">
        <v>30</v>
      </c>
      <c r="J869" s="109" t="s">
        <v>1</v>
      </c>
      <c r="K869" s="110">
        <v>81.126000000000005</v>
      </c>
    </row>
    <row r="870" spans="5:11" x14ac:dyDescent="0.25">
      <c r="E870" s="107">
        <v>2003</v>
      </c>
      <c r="F870" s="107" t="s">
        <v>452</v>
      </c>
      <c r="G870" s="107" t="s">
        <v>129</v>
      </c>
      <c r="H870" s="107" t="s">
        <v>540</v>
      </c>
      <c r="I870" s="107" t="s">
        <v>30</v>
      </c>
      <c r="J870" s="107" t="s">
        <v>554</v>
      </c>
      <c r="K870" s="108">
        <v>81.126000000000005</v>
      </c>
    </row>
    <row r="871" spans="5:11" x14ac:dyDescent="0.25">
      <c r="E871" s="109">
        <v>2003</v>
      </c>
      <c r="F871" s="109" t="s">
        <v>452</v>
      </c>
      <c r="G871" s="109" t="s">
        <v>129</v>
      </c>
      <c r="H871" s="109" t="s">
        <v>540</v>
      </c>
      <c r="I871" s="109" t="s">
        <v>30</v>
      </c>
      <c r="J871" s="109" t="s">
        <v>725</v>
      </c>
      <c r="K871" s="110">
        <v>0</v>
      </c>
    </row>
    <row r="872" spans="5:11" x14ac:dyDescent="0.25">
      <c r="E872" s="107">
        <v>2003</v>
      </c>
      <c r="F872" s="107" t="s">
        <v>454</v>
      </c>
      <c r="G872" s="107" t="s">
        <v>130</v>
      </c>
      <c r="H872" s="107" t="s">
        <v>540</v>
      </c>
      <c r="I872" s="107" t="s">
        <v>30</v>
      </c>
      <c r="J872" s="107" t="s">
        <v>1</v>
      </c>
      <c r="K872" s="108">
        <v>348.005</v>
      </c>
    </row>
    <row r="873" spans="5:11" x14ac:dyDescent="0.25">
      <c r="E873" s="109">
        <v>2003</v>
      </c>
      <c r="F873" s="109" t="s">
        <v>454</v>
      </c>
      <c r="G873" s="109" t="s">
        <v>130</v>
      </c>
      <c r="H873" s="109" t="s">
        <v>540</v>
      </c>
      <c r="I873" s="109" t="s">
        <v>30</v>
      </c>
      <c r="J873" s="109" t="s">
        <v>554</v>
      </c>
      <c r="K873" s="110">
        <v>27.161999999999999</v>
      </c>
    </row>
    <row r="874" spans="5:11" x14ac:dyDescent="0.25">
      <c r="E874" s="107">
        <v>2003</v>
      </c>
      <c r="F874" s="107" t="s">
        <v>454</v>
      </c>
      <c r="G874" s="107" t="s">
        <v>130</v>
      </c>
      <c r="H874" s="107" t="s">
        <v>540</v>
      </c>
      <c r="I874" s="107" t="s">
        <v>30</v>
      </c>
      <c r="J874" s="107" t="s">
        <v>725</v>
      </c>
      <c r="K874" s="108">
        <v>320.84300000000002</v>
      </c>
    </row>
    <row r="875" spans="5:11" x14ac:dyDescent="0.25">
      <c r="E875" s="109">
        <v>2003</v>
      </c>
      <c r="F875" s="109" t="s">
        <v>460</v>
      </c>
      <c r="G875" s="109" t="s">
        <v>133</v>
      </c>
      <c r="H875" s="109" t="s">
        <v>540</v>
      </c>
      <c r="I875" s="109" t="s">
        <v>30</v>
      </c>
      <c r="J875" s="109" t="s">
        <v>1</v>
      </c>
      <c r="K875" s="110">
        <v>14.337999999999999</v>
      </c>
    </row>
    <row r="876" spans="5:11" x14ac:dyDescent="0.25">
      <c r="E876" s="107">
        <v>2003</v>
      </c>
      <c r="F876" s="107" t="s">
        <v>460</v>
      </c>
      <c r="G876" s="107" t="s">
        <v>133</v>
      </c>
      <c r="H876" s="107" t="s">
        <v>540</v>
      </c>
      <c r="I876" s="107" t="s">
        <v>30</v>
      </c>
      <c r="J876" s="107" t="s">
        <v>554</v>
      </c>
      <c r="K876" s="108">
        <v>1.196</v>
      </c>
    </row>
    <row r="877" spans="5:11" x14ac:dyDescent="0.25">
      <c r="E877" s="109">
        <v>2003</v>
      </c>
      <c r="F877" s="109" t="s">
        <v>460</v>
      </c>
      <c r="G877" s="109" t="s">
        <v>133</v>
      </c>
      <c r="H877" s="109" t="s">
        <v>540</v>
      </c>
      <c r="I877" s="109" t="s">
        <v>30</v>
      </c>
      <c r="J877" s="109" t="s">
        <v>725</v>
      </c>
      <c r="K877" s="110">
        <v>13.141999999999999</v>
      </c>
    </row>
    <row r="878" spans="5:11" x14ac:dyDescent="0.25">
      <c r="E878" s="107">
        <v>2003</v>
      </c>
      <c r="F878" s="107" t="s">
        <v>462</v>
      </c>
      <c r="G878" s="107" t="s">
        <v>134</v>
      </c>
      <c r="H878" s="107" t="s">
        <v>544</v>
      </c>
      <c r="I878" s="107" t="s">
        <v>9</v>
      </c>
      <c r="J878" s="107" t="s">
        <v>1</v>
      </c>
      <c r="K878" s="108">
        <v>143.922</v>
      </c>
    </row>
    <row r="879" spans="5:11" x14ac:dyDescent="0.25">
      <c r="E879" s="109">
        <v>2003</v>
      </c>
      <c r="F879" s="109" t="s">
        <v>462</v>
      </c>
      <c r="G879" s="109" t="s">
        <v>134</v>
      </c>
      <c r="H879" s="109" t="s">
        <v>544</v>
      </c>
      <c r="I879" s="109" t="s">
        <v>9</v>
      </c>
      <c r="J879" s="109" t="s">
        <v>554</v>
      </c>
      <c r="K879" s="110">
        <v>137.096</v>
      </c>
    </row>
    <row r="880" spans="5:11" x14ac:dyDescent="0.25">
      <c r="E880" s="107">
        <v>2003</v>
      </c>
      <c r="F880" s="107" t="s">
        <v>462</v>
      </c>
      <c r="G880" s="107" t="s">
        <v>134</v>
      </c>
      <c r="H880" s="107" t="s">
        <v>544</v>
      </c>
      <c r="I880" s="107" t="s">
        <v>9</v>
      </c>
      <c r="J880" s="107" t="s">
        <v>725</v>
      </c>
      <c r="K880" s="108">
        <v>6.8259999999999996</v>
      </c>
    </row>
    <row r="881" spans="5:11" x14ac:dyDescent="0.25">
      <c r="E881" s="109">
        <v>2003</v>
      </c>
      <c r="F881" s="109" t="s">
        <v>468</v>
      </c>
      <c r="G881" s="109" t="s">
        <v>137</v>
      </c>
      <c r="H881" s="109" t="s">
        <v>540</v>
      </c>
      <c r="I881" s="109" t="s">
        <v>30</v>
      </c>
      <c r="J881" s="109" t="s">
        <v>1</v>
      </c>
      <c r="K881" s="110">
        <v>71.495000000000005</v>
      </c>
    </row>
    <row r="882" spans="5:11" x14ac:dyDescent="0.25">
      <c r="E882" s="107">
        <v>2003</v>
      </c>
      <c r="F882" s="107" t="s">
        <v>468</v>
      </c>
      <c r="G882" s="107" t="s">
        <v>137</v>
      </c>
      <c r="H882" s="107" t="s">
        <v>540</v>
      </c>
      <c r="I882" s="107" t="s">
        <v>30</v>
      </c>
      <c r="J882" s="107" t="s">
        <v>554</v>
      </c>
      <c r="K882" s="108">
        <v>0</v>
      </c>
    </row>
    <row r="883" spans="5:11" x14ac:dyDescent="0.25">
      <c r="E883" s="109">
        <v>2003</v>
      </c>
      <c r="F883" s="109" t="s">
        <v>468</v>
      </c>
      <c r="G883" s="109" t="s">
        <v>137</v>
      </c>
      <c r="H883" s="109" t="s">
        <v>540</v>
      </c>
      <c r="I883" s="109" t="s">
        <v>30</v>
      </c>
      <c r="J883" s="109" t="s">
        <v>725</v>
      </c>
      <c r="K883" s="110">
        <v>71.495000000000005</v>
      </c>
    </row>
    <row r="884" spans="5:11" x14ac:dyDescent="0.25">
      <c r="E884" s="107">
        <v>2003</v>
      </c>
      <c r="F884" s="107" t="s">
        <v>466</v>
      </c>
      <c r="G884" s="107" t="s">
        <v>136</v>
      </c>
      <c r="H884" s="107" t="s">
        <v>542</v>
      </c>
      <c r="I884" s="107" t="s">
        <v>26</v>
      </c>
      <c r="J884" s="107" t="s">
        <v>1</v>
      </c>
      <c r="K884" s="108">
        <v>60</v>
      </c>
    </row>
    <row r="885" spans="5:11" x14ac:dyDescent="0.25">
      <c r="E885" s="109">
        <v>2003</v>
      </c>
      <c r="F885" s="109" t="s">
        <v>466</v>
      </c>
      <c r="G885" s="109" t="s">
        <v>136</v>
      </c>
      <c r="H885" s="109" t="s">
        <v>542</v>
      </c>
      <c r="I885" s="109" t="s">
        <v>26</v>
      </c>
      <c r="J885" s="109" t="s">
        <v>554</v>
      </c>
      <c r="K885" s="110">
        <v>60</v>
      </c>
    </row>
    <row r="886" spans="5:11" x14ac:dyDescent="0.25">
      <c r="E886" s="107">
        <v>2003</v>
      </c>
      <c r="F886" s="107" t="s">
        <v>466</v>
      </c>
      <c r="G886" s="107" t="s">
        <v>136</v>
      </c>
      <c r="H886" s="107" t="s">
        <v>542</v>
      </c>
      <c r="I886" s="107" t="s">
        <v>26</v>
      </c>
      <c r="J886" s="107" t="s">
        <v>725</v>
      </c>
      <c r="K886" s="108">
        <v>0</v>
      </c>
    </row>
    <row r="887" spans="5:11" x14ac:dyDescent="0.25">
      <c r="E887" s="109">
        <v>2003</v>
      </c>
      <c r="F887" s="109" t="s">
        <v>458</v>
      </c>
      <c r="G887" s="109" t="s">
        <v>132</v>
      </c>
      <c r="H887" s="109" t="s">
        <v>540</v>
      </c>
      <c r="I887" s="109" t="s">
        <v>30</v>
      </c>
      <c r="J887" s="109" t="s">
        <v>1</v>
      </c>
      <c r="K887" s="110">
        <v>0.61499999999999999</v>
      </c>
    </row>
    <row r="888" spans="5:11" x14ac:dyDescent="0.25">
      <c r="E888" s="107">
        <v>2003</v>
      </c>
      <c r="F888" s="107" t="s">
        <v>458</v>
      </c>
      <c r="G888" s="107" t="s">
        <v>132</v>
      </c>
      <c r="H888" s="107" t="s">
        <v>540</v>
      </c>
      <c r="I888" s="107" t="s">
        <v>30</v>
      </c>
      <c r="J888" s="107" t="s">
        <v>554</v>
      </c>
      <c r="K888" s="108">
        <v>0.61499999999999999</v>
      </c>
    </row>
    <row r="889" spans="5:11" x14ac:dyDescent="0.25">
      <c r="E889" s="109">
        <v>2003</v>
      </c>
      <c r="F889" s="109" t="s">
        <v>458</v>
      </c>
      <c r="G889" s="109" t="s">
        <v>132</v>
      </c>
      <c r="H889" s="109" t="s">
        <v>540</v>
      </c>
      <c r="I889" s="109" t="s">
        <v>30</v>
      </c>
      <c r="J889" s="109" t="s">
        <v>725</v>
      </c>
      <c r="K889" s="110">
        <v>0</v>
      </c>
    </row>
    <row r="890" spans="5:11" x14ac:dyDescent="0.25">
      <c r="E890" s="107">
        <v>2003</v>
      </c>
      <c r="F890" s="107" t="s">
        <v>498</v>
      </c>
      <c r="G890" s="107" t="s">
        <v>967</v>
      </c>
      <c r="H890" s="107" t="s">
        <v>540</v>
      </c>
      <c r="I890" s="107" t="s">
        <v>925</v>
      </c>
      <c r="J890" s="107" t="s">
        <v>1</v>
      </c>
      <c r="K890" s="108">
        <v>745.51800000000003</v>
      </c>
    </row>
    <row r="891" spans="5:11" x14ac:dyDescent="0.25">
      <c r="E891" s="109">
        <v>2003</v>
      </c>
      <c r="F891" s="109" t="s">
        <v>498</v>
      </c>
      <c r="G891" s="109" t="s">
        <v>967</v>
      </c>
      <c r="H891" s="109" t="s">
        <v>540</v>
      </c>
      <c r="I891" s="109" t="s">
        <v>925</v>
      </c>
      <c r="J891" s="109" t="s">
        <v>554</v>
      </c>
      <c r="K891" s="110">
        <v>537.17999999999995</v>
      </c>
    </row>
    <row r="892" spans="5:11" x14ac:dyDescent="0.25">
      <c r="E892" s="107">
        <v>2003</v>
      </c>
      <c r="F892" s="107" t="s">
        <v>498</v>
      </c>
      <c r="G892" s="107" t="s">
        <v>967</v>
      </c>
      <c r="H892" s="107" t="s">
        <v>540</v>
      </c>
      <c r="I892" s="107" t="s">
        <v>925</v>
      </c>
      <c r="J892" s="107" t="s">
        <v>725</v>
      </c>
      <c r="K892" s="108">
        <v>208.33799999999999</v>
      </c>
    </row>
    <row r="893" spans="5:11" x14ac:dyDescent="0.25">
      <c r="E893" s="109">
        <v>2003</v>
      </c>
      <c r="F893" s="109" t="s">
        <v>479</v>
      </c>
      <c r="G893" s="109" t="s">
        <v>141</v>
      </c>
      <c r="H893" s="109" t="s">
        <v>540</v>
      </c>
      <c r="I893" s="109" t="s">
        <v>21</v>
      </c>
      <c r="J893" s="109" t="s">
        <v>1</v>
      </c>
      <c r="K893" s="110">
        <v>74.2</v>
      </c>
    </row>
    <row r="894" spans="5:11" x14ac:dyDescent="0.25">
      <c r="E894" s="107">
        <v>2003</v>
      </c>
      <c r="F894" s="107" t="s">
        <v>479</v>
      </c>
      <c r="G894" s="107" t="s">
        <v>141</v>
      </c>
      <c r="H894" s="107" t="s">
        <v>540</v>
      </c>
      <c r="I894" s="107" t="s">
        <v>21</v>
      </c>
      <c r="J894" s="107" t="s">
        <v>554</v>
      </c>
      <c r="K894" s="108">
        <v>72</v>
      </c>
    </row>
    <row r="895" spans="5:11" x14ac:dyDescent="0.25">
      <c r="E895" s="109">
        <v>2003</v>
      </c>
      <c r="F895" s="109" t="s">
        <v>479</v>
      </c>
      <c r="G895" s="109" t="s">
        <v>141</v>
      </c>
      <c r="H895" s="109" t="s">
        <v>540</v>
      </c>
      <c r="I895" s="109" t="s">
        <v>21</v>
      </c>
      <c r="J895" s="109" t="s">
        <v>725</v>
      </c>
      <c r="K895" s="110">
        <v>2.2000000000000002</v>
      </c>
    </row>
    <row r="896" spans="5:11" x14ac:dyDescent="0.25">
      <c r="E896" s="107">
        <v>2003</v>
      </c>
      <c r="F896" s="107" t="s">
        <v>486</v>
      </c>
      <c r="G896" s="107" t="s">
        <v>143</v>
      </c>
      <c r="H896" s="107" t="s">
        <v>544</v>
      </c>
      <c r="I896" s="107" t="s">
        <v>9</v>
      </c>
      <c r="J896" s="107" t="s">
        <v>1</v>
      </c>
      <c r="K896" s="108">
        <v>99.756</v>
      </c>
    </row>
    <row r="897" spans="5:11" x14ac:dyDescent="0.25">
      <c r="E897" s="109">
        <v>2003</v>
      </c>
      <c r="F897" s="109" t="s">
        <v>486</v>
      </c>
      <c r="G897" s="109" t="s">
        <v>143</v>
      </c>
      <c r="H897" s="109" t="s">
        <v>544</v>
      </c>
      <c r="I897" s="109" t="s">
        <v>9</v>
      </c>
      <c r="J897" s="109" t="s">
        <v>554</v>
      </c>
      <c r="K897" s="110">
        <v>71.632999999999996</v>
      </c>
    </row>
    <row r="898" spans="5:11" x14ac:dyDescent="0.25">
      <c r="E898" s="107">
        <v>2003</v>
      </c>
      <c r="F898" s="107" t="s">
        <v>486</v>
      </c>
      <c r="G898" s="107" t="s">
        <v>143</v>
      </c>
      <c r="H898" s="107" t="s">
        <v>544</v>
      </c>
      <c r="I898" s="107" t="s">
        <v>9</v>
      </c>
      <c r="J898" s="107" t="s">
        <v>725</v>
      </c>
      <c r="K898" s="108">
        <v>28.123000000000001</v>
      </c>
    </row>
    <row r="899" spans="5:11" x14ac:dyDescent="0.25">
      <c r="E899" s="109">
        <v>2003</v>
      </c>
      <c r="F899" s="109" t="s">
        <v>488</v>
      </c>
      <c r="G899" s="109" t="s">
        <v>144</v>
      </c>
      <c r="H899" s="109" t="s">
        <v>540</v>
      </c>
      <c r="I899" s="109" t="s">
        <v>60</v>
      </c>
      <c r="J899" s="109" t="s">
        <v>1</v>
      </c>
      <c r="K899" s="110">
        <v>458.81</v>
      </c>
    </row>
    <row r="900" spans="5:11" x14ac:dyDescent="0.25">
      <c r="E900" s="107">
        <v>2003</v>
      </c>
      <c r="F900" s="107" t="s">
        <v>488</v>
      </c>
      <c r="G900" s="107" t="s">
        <v>144</v>
      </c>
      <c r="H900" s="107" t="s">
        <v>540</v>
      </c>
      <c r="I900" s="107" t="s">
        <v>60</v>
      </c>
      <c r="J900" s="107" t="s">
        <v>554</v>
      </c>
      <c r="K900" s="108">
        <v>335.23099999999999</v>
      </c>
    </row>
    <row r="901" spans="5:11" x14ac:dyDescent="0.25">
      <c r="E901" s="109">
        <v>2003</v>
      </c>
      <c r="F901" s="109" t="s">
        <v>488</v>
      </c>
      <c r="G901" s="109" t="s">
        <v>144</v>
      </c>
      <c r="H901" s="109" t="s">
        <v>540</v>
      </c>
      <c r="I901" s="109" t="s">
        <v>60</v>
      </c>
      <c r="J901" s="109" t="s">
        <v>725</v>
      </c>
      <c r="K901" s="110">
        <v>123.57899999999999</v>
      </c>
    </row>
    <row r="902" spans="5:11" x14ac:dyDescent="0.25">
      <c r="E902" s="107">
        <v>2003</v>
      </c>
      <c r="F902" s="107" t="s">
        <v>494</v>
      </c>
      <c r="G902" s="107" t="s">
        <v>147</v>
      </c>
      <c r="H902" s="107" t="s">
        <v>540</v>
      </c>
      <c r="I902" s="107" t="s">
        <v>27</v>
      </c>
      <c r="J902" s="107" t="s">
        <v>1</v>
      </c>
      <c r="K902" s="108">
        <v>155.292</v>
      </c>
    </row>
    <row r="903" spans="5:11" x14ac:dyDescent="0.25">
      <c r="E903" s="109">
        <v>2003</v>
      </c>
      <c r="F903" s="109" t="s">
        <v>494</v>
      </c>
      <c r="G903" s="109" t="s">
        <v>147</v>
      </c>
      <c r="H903" s="109" t="s">
        <v>540</v>
      </c>
      <c r="I903" s="109" t="s">
        <v>27</v>
      </c>
      <c r="J903" s="109" t="s">
        <v>554</v>
      </c>
      <c r="K903" s="110">
        <v>154.76499999999999</v>
      </c>
    </row>
    <row r="904" spans="5:11" x14ac:dyDescent="0.25">
      <c r="E904" s="107">
        <v>2003</v>
      </c>
      <c r="F904" s="107" t="s">
        <v>494</v>
      </c>
      <c r="G904" s="107" t="s">
        <v>147</v>
      </c>
      <c r="H904" s="107" t="s">
        <v>540</v>
      </c>
      <c r="I904" s="107" t="s">
        <v>27</v>
      </c>
      <c r="J904" s="107" t="s">
        <v>725</v>
      </c>
      <c r="K904" s="108">
        <v>0.52700000000000002</v>
      </c>
    </row>
    <row r="905" spans="5:11" x14ac:dyDescent="0.25">
      <c r="E905" s="109">
        <v>2003</v>
      </c>
      <c r="F905" s="109" t="s">
        <v>490</v>
      </c>
      <c r="G905" s="109" t="s">
        <v>145</v>
      </c>
      <c r="H905" s="109" t="s">
        <v>540</v>
      </c>
      <c r="I905" s="109" t="s">
        <v>16</v>
      </c>
      <c r="J905" s="109" t="s">
        <v>1</v>
      </c>
      <c r="K905" s="110">
        <v>551.69399999999996</v>
      </c>
    </row>
    <row r="906" spans="5:11" x14ac:dyDescent="0.25">
      <c r="E906" s="107">
        <v>2003</v>
      </c>
      <c r="F906" s="107" t="s">
        <v>490</v>
      </c>
      <c r="G906" s="107" t="s">
        <v>145</v>
      </c>
      <c r="H906" s="107" t="s">
        <v>540</v>
      </c>
      <c r="I906" s="107" t="s">
        <v>16</v>
      </c>
      <c r="J906" s="107" t="s">
        <v>554</v>
      </c>
      <c r="K906" s="108">
        <v>348.79199999999997</v>
      </c>
    </row>
    <row r="907" spans="5:11" x14ac:dyDescent="0.25">
      <c r="E907" s="109">
        <v>2003</v>
      </c>
      <c r="F907" s="109" t="s">
        <v>490</v>
      </c>
      <c r="G907" s="109" t="s">
        <v>145</v>
      </c>
      <c r="H907" s="109" t="s">
        <v>540</v>
      </c>
      <c r="I907" s="109" t="s">
        <v>16</v>
      </c>
      <c r="J907" s="109" t="s">
        <v>725</v>
      </c>
      <c r="K907" s="110">
        <v>202.90199999999999</v>
      </c>
    </row>
    <row r="908" spans="5:11" x14ac:dyDescent="0.25">
      <c r="E908" s="107">
        <v>2003</v>
      </c>
      <c r="F908" s="107" t="s">
        <v>496</v>
      </c>
      <c r="G908" s="107" t="s">
        <v>148</v>
      </c>
      <c r="H908" s="107" t="s">
        <v>544</v>
      </c>
      <c r="I908" s="107" t="s">
        <v>17</v>
      </c>
      <c r="J908" s="107" t="s">
        <v>1</v>
      </c>
      <c r="K908" s="108">
        <v>230.39099999999999</v>
      </c>
    </row>
    <row r="909" spans="5:11" x14ac:dyDescent="0.25">
      <c r="E909" s="109">
        <v>2003</v>
      </c>
      <c r="F909" s="109" t="s">
        <v>496</v>
      </c>
      <c r="G909" s="109" t="s">
        <v>148</v>
      </c>
      <c r="H909" s="109" t="s">
        <v>544</v>
      </c>
      <c r="I909" s="109" t="s">
        <v>17</v>
      </c>
      <c r="J909" s="109" t="s">
        <v>554</v>
      </c>
      <c r="K909" s="110">
        <v>147.221</v>
      </c>
    </row>
    <row r="910" spans="5:11" x14ac:dyDescent="0.25">
      <c r="E910" s="107">
        <v>2003</v>
      </c>
      <c r="F910" s="107" t="s">
        <v>496</v>
      </c>
      <c r="G910" s="107" t="s">
        <v>148</v>
      </c>
      <c r="H910" s="107" t="s">
        <v>544</v>
      </c>
      <c r="I910" s="107" t="s">
        <v>17</v>
      </c>
      <c r="J910" s="107" t="s">
        <v>725</v>
      </c>
      <c r="K910" s="108">
        <v>83.17</v>
      </c>
    </row>
    <row r="911" spans="5:11" x14ac:dyDescent="0.25">
      <c r="E911" s="109">
        <v>2003</v>
      </c>
      <c r="F911" s="109" t="s">
        <v>502</v>
      </c>
      <c r="G911" s="109" t="s">
        <v>151</v>
      </c>
      <c r="H911" s="109" t="s">
        <v>540</v>
      </c>
      <c r="I911" s="109" t="s">
        <v>30</v>
      </c>
      <c r="J911" s="109" t="s">
        <v>1</v>
      </c>
      <c r="K911" s="110">
        <v>641.1</v>
      </c>
    </row>
    <row r="912" spans="5:11" x14ac:dyDescent="0.25">
      <c r="E912" s="107">
        <v>2003</v>
      </c>
      <c r="F912" s="107" t="s">
        <v>502</v>
      </c>
      <c r="G912" s="107" t="s">
        <v>151</v>
      </c>
      <c r="H912" s="107" t="s">
        <v>540</v>
      </c>
      <c r="I912" s="107" t="s">
        <v>30</v>
      </c>
      <c r="J912" s="107" t="s">
        <v>554</v>
      </c>
      <c r="K912" s="108">
        <v>187.4</v>
      </c>
    </row>
    <row r="913" spans="5:11" x14ac:dyDescent="0.25">
      <c r="E913" s="109">
        <v>2003</v>
      </c>
      <c r="F913" s="109" t="s">
        <v>502</v>
      </c>
      <c r="G913" s="109" t="s">
        <v>151</v>
      </c>
      <c r="H913" s="109" t="s">
        <v>540</v>
      </c>
      <c r="I913" s="109" t="s">
        <v>30</v>
      </c>
      <c r="J913" s="109" t="s">
        <v>725</v>
      </c>
      <c r="K913" s="110">
        <v>453.7</v>
      </c>
    </row>
    <row r="914" spans="5:11" x14ac:dyDescent="0.25">
      <c r="E914" s="107">
        <v>2003</v>
      </c>
      <c r="F914" s="107" t="s">
        <v>504</v>
      </c>
      <c r="G914" s="107" t="s">
        <v>152</v>
      </c>
      <c r="H914" s="107" t="s">
        <v>540</v>
      </c>
      <c r="I914" s="107" t="s">
        <v>30</v>
      </c>
      <c r="J914" s="107" t="s">
        <v>1</v>
      </c>
      <c r="K914" s="108">
        <v>0</v>
      </c>
    </row>
    <row r="915" spans="5:11" x14ac:dyDescent="0.25">
      <c r="E915" s="109">
        <v>2003</v>
      </c>
      <c r="F915" s="109" t="s">
        <v>504</v>
      </c>
      <c r="G915" s="109" t="s">
        <v>152</v>
      </c>
      <c r="H915" s="109" t="s">
        <v>540</v>
      </c>
      <c r="I915" s="109" t="s">
        <v>30</v>
      </c>
      <c r="J915" s="109" t="s">
        <v>554</v>
      </c>
      <c r="K915" s="110">
        <v>0</v>
      </c>
    </row>
    <row r="916" spans="5:11" x14ac:dyDescent="0.25">
      <c r="E916" s="107">
        <v>2003</v>
      </c>
      <c r="F916" s="107" t="s">
        <v>504</v>
      </c>
      <c r="G916" s="107" t="s">
        <v>152</v>
      </c>
      <c r="H916" s="107" t="s">
        <v>540</v>
      </c>
      <c r="I916" s="107" t="s">
        <v>30</v>
      </c>
      <c r="J916" s="107" t="s">
        <v>725</v>
      </c>
      <c r="K916" s="108">
        <v>0</v>
      </c>
    </row>
    <row r="917" spans="5:11" x14ac:dyDescent="0.25">
      <c r="E917" s="109">
        <v>2003</v>
      </c>
      <c r="F917" s="109" t="s">
        <v>506</v>
      </c>
      <c r="G917" s="109" t="s">
        <v>153</v>
      </c>
      <c r="H917" s="109" t="s">
        <v>544</v>
      </c>
      <c r="I917" s="109" t="s">
        <v>17</v>
      </c>
      <c r="J917" s="109" t="s">
        <v>1</v>
      </c>
      <c r="K917" s="110">
        <v>485.11900000000003</v>
      </c>
    </row>
    <row r="918" spans="5:11" x14ac:dyDescent="0.25">
      <c r="E918" s="107">
        <v>2003</v>
      </c>
      <c r="F918" s="107" t="s">
        <v>506</v>
      </c>
      <c r="G918" s="107" t="s">
        <v>153</v>
      </c>
      <c r="H918" s="107" t="s">
        <v>544</v>
      </c>
      <c r="I918" s="107" t="s">
        <v>17</v>
      </c>
      <c r="J918" s="107" t="s">
        <v>554</v>
      </c>
      <c r="K918" s="108">
        <v>297.07299999999998</v>
      </c>
    </row>
    <row r="919" spans="5:11" x14ac:dyDescent="0.25">
      <c r="E919" s="109">
        <v>2003</v>
      </c>
      <c r="F919" s="109" t="s">
        <v>506</v>
      </c>
      <c r="G919" s="109" t="s">
        <v>153</v>
      </c>
      <c r="H919" s="109" t="s">
        <v>544</v>
      </c>
      <c r="I919" s="109" t="s">
        <v>17</v>
      </c>
      <c r="J919" s="109" t="s">
        <v>725</v>
      </c>
      <c r="K919" s="110">
        <v>188.04599999999999</v>
      </c>
    </row>
    <row r="920" spans="5:11" x14ac:dyDescent="0.25">
      <c r="E920" s="107">
        <v>2003</v>
      </c>
      <c r="F920" s="107" t="s">
        <v>508</v>
      </c>
      <c r="G920" s="107" t="s">
        <v>154</v>
      </c>
      <c r="H920" s="107" t="s">
        <v>540</v>
      </c>
      <c r="I920" s="107" t="s">
        <v>30</v>
      </c>
      <c r="J920" s="107" t="s">
        <v>1</v>
      </c>
      <c r="K920" s="108">
        <v>49.088000000000001</v>
      </c>
    </row>
    <row r="921" spans="5:11" x14ac:dyDescent="0.25">
      <c r="E921" s="109">
        <v>2003</v>
      </c>
      <c r="F921" s="109" t="s">
        <v>508</v>
      </c>
      <c r="G921" s="109" t="s">
        <v>154</v>
      </c>
      <c r="H921" s="109" t="s">
        <v>540</v>
      </c>
      <c r="I921" s="109" t="s">
        <v>30</v>
      </c>
      <c r="J921" s="109" t="s">
        <v>554</v>
      </c>
      <c r="K921" s="110">
        <v>36.018999999999998</v>
      </c>
    </row>
    <row r="922" spans="5:11" x14ac:dyDescent="0.25">
      <c r="E922" s="107">
        <v>2003</v>
      </c>
      <c r="F922" s="107" t="s">
        <v>508</v>
      </c>
      <c r="G922" s="107" t="s">
        <v>154</v>
      </c>
      <c r="H922" s="107" t="s">
        <v>540</v>
      </c>
      <c r="I922" s="107" t="s">
        <v>30</v>
      </c>
      <c r="J922" s="107" t="s">
        <v>725</v>
      </c>
      <c r="K922" s="108">
        <v>13.069000000000001</v>
      </c>
    </row>
    <row r="923" spans="5:11" x14ac:dyDescent="0.25">
      <c r="E923" s="109">
        <v>2003</v>
      </c>
      <c r="F923" s="109" t="s">
        <v>516</v>
      </c>
      <c r="G923" s="109" t="s">
        <v>157</v>
      </c>
      <c r="H923" s="109" t="s">
        <v>540</v>
      </c>
      <c r="I923" s="109" t="s">
        <v>16</v>
      </c>
      <c r="J923" s="109" t="s">
        <v>1</v>
      </c>
      <c r="K923" s="110">
        <v>0</v>
      </c>
    </row>
    <row r="924" spans="5:11" x14ac:dyDescent="0.25">
      <c r="E924" s="107">
        <v>2003</v>
      </c>
      <c r="F924" s="107" t="s">
        <v>516</v>
      </c>
      <c r="G924" s="107" t="s">
        <v>157</v>
      </c>
      <c r="H924" s="107" t="s">
        <v>540</v>
      </c>
      <c r="I924" s="107" t="s">
        <v>16</v>
      </c>
      <c r="J924" s="107" t="s">
        <v>554</v>
      </c>
      <c r="K924" s="108">
        <v>0</v>
      </c>
    </row>
    <row r="925" spans="5:11" x14ac:dyDescent="0.25">
      <c r="E925" s="109">
        <v>2003</v>
      </c>
      <c r="F925" s="109" t="s">
        <v>516</v>
      </c>
      <c r="G925" s="109" t="s">
        <v>157</v>
      </c>
      <c r="H925" s="109" t="s">
        <v>540</v>
      </c>
      <c r="I925" s="109" t="s">
        <v>16</v>
      </c>
      <c r="J925" s="109" t="s">
        <v>725</v>
      </c>
      <c r="K925" s="110">
        <v>0</v>
      </c>
    </row>
    <row r="926" spans="5:11" x14ac:dyDescent="0.25">
      <c r="E926" s="107">
        <v>2003</v>
      </c>
      <c r="F926" s="107" t="s">
        <v>520</v>
      </c>
      <c r="G926" s="107" t="s">
        <v>927</v>
      </c>
      <c r="H926" s="107" t="s">
        <v>540</v>
      </c>
      <c r="I926" s="107" t="s">
        <v>30</v>
      </c>
      <c r="J926" s="107" t="s">
        <v>1</v>
      </c>
      <c r="K926" s="108">
        <v>86.930999999999997</v>
      </c>
    </row>
    <row r="927" spans="5:11" x14ac:dyDescent="0.25">
      <c r="E927" s="109">
        <v>2003</v>
      </c>
      <c r="F927" s="109" t="s">
        <v>520</v>
      </c>
      <c r="G927" s="109" t="s">
        <v>927</v>
      </c>
      <c r="H927" s="109" t="s">
        <v>540</v>
      </c>
      <c r="I927" s="109" t="s">
        <v>30</v>
      </c>
      <c r="J927" s="109" t="s">
        <v>554</v>
      </c>
      <c r="K927" s="110">
        <v>64.341999999999999</v>
      </c>
    </row>
    <row r="928" spans="5:11" x14ac:dyDescent="0.25">
      <c r="E928" s="107">
        <v>2003</v>
      </c>
      <c r="F928" s="107" t="s">
        <v>520</v>
      </c>
      <c r="G928" s="107" t="s">
        <v>927</v>
      </c>
      <c r="H928" s="107" t="s">
        <v>540</v>
      </c>
      <c r="I928" s="107" t="s">
        <v>30</v>
      </c>
      <c r="J928" s="107" t="s">
        <v>725</v>
      </c>
      <c r="K928" s="108">
        <v>22.588999999999999</v>
      </c>
    </row>
    <row r="929" spans="5:11" x14ac:dyDescent="0.25">
      <c r="E929" s="109">
        <v>2003</v>
      </c>
      <c r="F929" s="109" t="s">
        <v>530</v>
      </c>
      <c r="G929" s="109" t="s">
        <v>161</v>
      </c>
      <c r="H929" s="109" t="s">
        <v>544</v>
      </c>
      <c r="I929" s="109" t="s">
        <v>9</v>
      </c>
      <c r="J929" s="109" t="s">
        <v>1</v>
      </c>
      <c r="K929" s="110">
        <v>42.069000000000003</v>
      </c>
    </row>
    <row r="930" spans="5:11" x14ac:dyDescent="0.25">
      <c r="E930" s="107">
        <v>2003</v>
      </c>
      <c r="F930" s="107" t="s">
        <v>530</v>
      </c>
      <c r="G930" s="107" t="s">
        <v>161</v>
      </c>
      <c r="H930" s="107" t="s">
        <v>544</v>
      </c>
      <c r="I930" s="107" t="s">
        <v>9</v>
      </c>
      <c r="J930" s="107" t="s">
        <v>554</v>
      </c>
      <c r="K930" s="108">
        <v>37.54</v>
      </c>
    </row>
    <row r="931" spans="5:11" x14ac:dyDescent="0.25">
      <c r="E931" s="109">
        <v>2003</v>
      </c>
      <c r="F931" s="109" t="s">
        <v>530</v>
      </c>
      <c r="G931" s="109" t="s">
        <v>161</v>
      </c>
      <c r="H931" s="109" t="s">
        <v>544</v>
      </c>
      <c r="I931" s="109" t="s">
        <v>9</v>
      </c>
      <c r="J931" s="109" t="s">
        <v>725</v>
      </c>
      <c r="K931" s="110">
        <v>4.5289999999999999</v>
      </c>
    </row>
    <row r="932" spans="5:11" x14ac:dyDescent="0.25">
      <c r="E932" s="107">
        <v>2003</v>
      </c>
      <c r="F932" s="107" t="s">
        <v>532</v>
      </c>
      <c r="G932" s="107" t="s">
        <v>162</v>
      </c>
      <c r="H932" s="107" t="s">
        <v>540</v>
      </c>
      <c r="I932" s="107" t="s">
        <v>925</v>
      </c>
      <c r="J932" s="107" t="s">
        <v>1</v>
      </c>
      <c r="K932" s="108">
        <v>48.957000000000001</v>
      </c>
    </row>
    <row r="933" spans="5:11" x14ac:dyDescent="0.25">
      <c r="E933" s="109">
        <v>2003</v>
      </c>
      <c r="F933" s="109" t="s">
        <v>532</v>
      </c>
      <c r="G933" s="109" t="s">
        <v>162</v>
      </c>
      <c r="H933" s="109" t="s">
        <v>540</v>
      </c>
      <c r="I933" s="109" t="s">
        <v>925</v>
      </c>
      <c r="J933" s="109" t="s">
        <v>554</v>
      </c>
      <c r="K933" s="110">
        <v>48.957000000000001</v>
      </c>
    </row>
    <row r="934" spans="5:11" x14ac:dyDescent="0.25">
      <c r="E934" s="107">
        <v>2003</v>
      </c>
      <c r="F934" s="107" t="s">
        <v>532</v>
      </c>
      <c r="G934" s="107" t="s">
        <v>162</v>
      </c>
      <c r="H934" s="107" t="s">
        <v>540</v>
      </c>
      <c r="I934" s="107" t="s">
        <v>925</v>
      </c>
      <c r="J934" s="107" t="s">
        <v>725</v>
      </c>
      <c r="K934" s="108">
        <v>0</v>
      </c>
    </row>
    <row r="935" spans="5:11" x14ac:dyDescent="0.25">
      <c r="E935" s="109">
        <v>2003</v>
      </c>
      <c r="F935" s="109" t="s">
        <v>512</v>
      </c>
      <c r="G935" s="109" t="s">
        <v>155</v>
      </c>
      <c r="H935" s="109" t="s">
        <v>540</v>
      </c>
      <c r="I935" s="109" t="s">
        <v>21</v>
      </c>
      <c r="J935" s="109" t="s">
        <v>1</v>
      </c>
      <c r="K935" s="110">
        <v>175.411</v>
      </c>
    </row>
    <row r="936" spans="5:11" x14ac:dyDescent="0.25">
      <c r="E936" s="107">
        <v>2003</v>
      </c>
      <c r="F936" s="107" t="s">
        <v>512</v>
      </c>
      <c r="G936" s="107" t="s">
        <v>155</v>
      </c>
      <c r="H936" s="107" t="s">
        <v>540</v>
      </c>
      <c r="I936" s="107" t="s">
        <v>21</v>
      </c>
      <c r="J936" s="107" t="s">
        <v>554</v>
      </c>
      <c r="K936" s="108">
        <v>175.31100000000001</v>
      </c>
    </row>
    <row r="937" spans="5:11" x14ac:dyDescent="0.25">
      <c r="E937" s="109">
        <v>2003</v>
      </c>
      <c r="F937" s="109" t="s">
        <v>512</v>
      </c>
      <c r="G937" s="109" t="s">
        <v>155</v>
      </c>
      <c r="H937" s="109" t="s">
        <v>540</v>
      </c>
      <c r="I937" s="109" t="s">
        <v>21</v>
      </c>
      <c r="J937" s="109" t="s">
        <v>725</v>
      </c>
      <c r="K937" s="110">
        <v>0.1</v>
      </c>
    </row>
    <row r="938" spans="5:11" x14ac:dyDescent="0.25">
      <c r="E938" s="107">
        <v>2003</v>
      </c>
      <c r="F938" s="107" t="s">
        <v>518</v>
      </c>
      <c r="G938" s="107" t="s">
        <v>158</v>
      </c>
      <c r="H938" s="107" t="s">
        <v>540</v>
      </c>
      <c r="I938" s="107" t="s">
        <v>925</v>
      </c>
      <c r="J938" s="107" t="s">
        <v>1</v>
      </c>
      <c r="K938" s="108">
        <v>0</v>
      </c>
    </row>
    <row r="939" spans="5:11" x14ac:dyDescent="0.25">
      <c r="E939" s="109">
        <v>2003</v>
      </c>
      <c r="F939" s="109" t="s">
        <v>518</v>
      </c>
      <c r="G939" s="109" t="s">
        <v>158</v>
      </c>
      <c r="H939" s="109" t="s">
        <v>540</v>
      </c>
      <c r="I939" s="109" t="s">
        <v>925</v>
      </c>
      <c r="J939" s="109" t="s">
        <v>554</v>
      </c>
      <c r="K939" s="110">
        <v>0</v>
      </c>
    </row>
    <row r="940" spans="5:11" x14ac:dyDescent="0.25">
      <c r="E940" s="107">
        <v>2003</v>
      </c>
      <c r="F940" s="107" t="s">
        <v>518</v>
      </c>
      <c r="G940" s="107" t="s">
        <v>158</v>
      </c>
      <c r="H940" s="107" t="s">
        <v>540</v>
      </c>
      <c r="I940" s="107" t="s">
        <v>925</v>
      </c>
      <c r="J940" s="107" t="s">
        <v>725</v>
      </c>
      <c r="K940" s="108">
        <v>0</v>
      </c>
    </row>
    <row r="941" spans="5:11" x14ac:dyDescent="0.25">
      <c r="E941" s="109">
        <v>2003</v>
      </c>
      <c r="F941" s="109" t="s">
        <v>534</v>
      </c>
      <c r="G941" s="109" t="s">
        <v>163</v>
      </c>
      <c r="H941" s="109" t="s">
        <v>540</v>
      </c>
      <c r="I941" s="109" t="s">
        <v>27</v>
      </c>
      <c r="J941" s="109" t="s">
        <v>1</v>
      </c>
      <c r="K941" s="110">
        <v>258.495</v>
      </c>
    </row>
    <row r="942" spans="5:11" x14ac:dyDescent="0.25">
      <c r="E942" s="107">
        <v>2003</v>
      </c>
      <c r="F942" s="107" t="s">
        <v>534</v>
      </c>
      <c r="G942" s="107" t="s">
        <v>163</v>
      </c>
      <c r="H942" s="107" t="s">
        <v>540</v>
      </c>
      <c r="I942" s="107" t="s">
        <v>27</v>
      </c>
      <c r="J942" s="107" t="s">
        <v>554</v>
      </c>
      <c r="K942" s="108">
        <v>191.274</v>
      </c>
    </row>
    <row r="943" spans="5:11" x14ac:dyDescent="0.25">
      <c r="E943" s="109">
        <v>2003</v>
      </c>
      <c r="F943" s="109" t="s">
        <v>534</v>
      </c>
      <c r="G943" s="109" t="s">
        <v>163</v>
      </c>
      <c r="H943" s="109" t="s">
        <v>540</v>
      </c>
      <c r="I943" s="109" t="s">
        <v>27</v>
      </c>
      <c r="J943" s="109" t="s">
        <v>725</v>
      </c>
      <c r="K943" s="110">
        <v>67.221000000000004</v>
      </c>
    </row>
    <row r="944" spans="5:11" x14ac:dyDescent="0.25">
      <c r="E944" s="107">
        <v>2003</v>
      </c>
      <c r="F944" s="107" t="s">
        <v>523</v>
      </c>
      <c r="G944" s="107" t="s">
        <v>968</v>
      </c>
      <c r="H944" s="107" t="s">
        <v>540</v>
      </c>
      <c r="I944" s="107" t="s">
        <v>60</v>
      </c>
      <c r="J944" s="107" t="s">
        <v>1</v>
      </c>
      <c r="K944" s="108">
        <v>2.4660000000000002</v>
      </c>
    </row>
    <row r="945" spans="5:11" x14ac:dyDescent="0.25">
      <c r="E945" s="109">
        <v>2003</v>
      </c>
      <c r="F945" s="109" t="s">
        <v>523</v>
      </c>
      <c r="G945" s="109" t="s">
        <v>968</v>
      </c>
      <c r="H945" s="109" t="s">
        <v>540</v>
      </c>
      <c r="I945" s="109" t="s">
        <v>60</v>
      </c>
      <c r="J945" s="109" t="s">
        <v>554</v>
      </c>
      <c r="K945" s="110">
        <v>0</v>
      </c>
    </row>
    <row r="946" spans="5:11" x14ac:dyDescent="0.25">
      <c r="E946" s="107">
        <v>2003</v>
      </c>
      <c r="F946" s="107" t="s">
        <v>523</v>
      </c>
      <c r="G946" s="107" t="s">
        <v>968</v>
      </c>
      <c r="H946" s="107" t="s">
        <v>540</v>
      </c>
      <c r="I946" s="107" t="s">
        <v>60</v>
      </c>
      <c r="J946" s="107" t="s">
        <v>725</v>
      </c>
      <c r="K946" s="108">
        <v>2.4660000000000002</v>
      </c>
    </row>
    <row r="947" spans="5:11" x14ac:dyDescent="0.25">
      <c r="E947" s="109">
        <v>2003</v>
      </c>
      <c r="F947" s="109" t="s">
        <v>528</v>
      </c>
      <c r="G947" s="109" t="s">
        <v>160</v>
      </c>
      <c r="H947" s="109" t="s">
        <v>540</v>
      </c>
      <c r="I947" s="109" t="s">
        <v>21</v>
      </c>
      <c r="J947" s="109" t="s">
        <v>1</v>
      </c>
      <c r="K947" s="110">
        <v>128.51900000000001</v>
      </c>
    </row>
    <row r="948" spans="5:11" x14ac:dyDescent="0.25">
      <c r="E948" s="107">
        <v>2003</v>
      </c>
      <c r="F948" s="107" t="s">
        <v>528</v>
      </c>
      <c r="G948" s="107" t="s">
        <v>160</v>
      </c>
      <c r="H948" s="107" t="s">
        <v>540</v>
      </c>
      <c r="I948" s="107" t="s">
        <v>21</v>
      </c>
      <c r="J948" s="107" t="s">
        <v>554</v>
      </c>
      <c r="K948" s="108">
        <v>128.51900000000001</v>
      </c>
    </row>
    <row r="949" spans="5:11" x14ac:dyDescent="0.25">
      <c r="E949" s="109">
        <v>2003</v>
      </c>
      <c r="F949" s="109" t="s">
        <v>528</v>
      </c>
      <c r="G949" s="109" t="s">
        <v>160</v>
      </c>
      <c r="H949" s="109" t="s">
        <v>540</v>
      </c>
      <c r="I949" s="109" t="s">
        <v>21</v>
      </c>
      <c r="J949" s="109" t="s">
        <v>725</v>
      </c>
      <c r="K949" s="110">
        <v>0</v>
      </c>
    </row>
    <row r="950" spans="5:11" x14ac:dyDescent="0.25">
      <c r="E950" s="107">
        <v>2004</v>
      </c>
      <c r="F950" s="107" t="s">
        <v>476</v>
      </c>
      <c r="G950" s="107" t="s">
        <v>477</v>
      </c>
      <c r="H950" s="107" t="s">
        <v>540</v>
      </c>
      <c r="I950" s="107" t="s">
        <v>33</v>
      </c>
      <c r="J950" s="107" t="s">
        <v>1</v>
      </c>
      <c r="K950" s="108">
        <v>238.01300000000001</v>
      </c>
    </row>
    <row r="951" spans="5:11" x14ac:dyDescent="0.25">
      <c r="E951" s="109">
        <v>2004</v>
      </c>
      <c r="F951" s="109" t="s">
        <v>476</v>
      </c>
      <c r="G951" s="109" t="s">
        <v>477</v>
      </c>
      <c r="H951" s="109" t="s">
        <v>540</v>
      </c>
      <c r="I951" s="109" t="s">
        <v>33</v>
      </c>
      <c r="J951" s="109" t="s">
        <v>554</v>
      </c>
      <c r="K951" s="110">
        <v>238.01300000000001</v>
      </c>
    </row>
    <row r="952" spans="5:11" x14ac:dyDescent="0.25">
      <c r="E952" s="107">
        <v>2004</v>
      </c>
      <c r="F952" s="107" t="s">
        <v>476</v>
      </c>
      <c r="G952" s="107" t="s">
        <v>477</v>
      </c>
      <c r="H952" s="107" t="s">
        <v>540</v>
      </c>
      <c r="I952" s="107" t="s">
        <v>33</v>
      </c>
      <c r="J952" s="107" t="s">
        <v>725</v>
      </c>
      <c r="K952" s="108">
        <v>0</v>
      </c>
    </row>
    <row r="953" spans="5:11" x14ac:dyDescent="0.25">
      <c r="E953" s="109">
        <v>2004</v>
      </c>
      <c r="F953" s="109" t="s">
        <v>368</v>
      </c>
      <c r="G953" s="109" t="s">
        <v>93</v>
      </c>
      <c r="H953" s="109" t="s">
        <v>540</v>
      </c>
      <c r="I953" s="109" t="s">
        <v>33</v>
      </c>
      <c r="J953" s="109" t="s">
        <v>1</v>
      </c>
      <c r="K953" s="110">
        <v>2.0859999999999999</v>
      </c>
    </row>
    <row r="954" spans="5:11" x14ac:dyDescent="0.25">
      <c r="E954" s="107">
        <v>2004</v>
      </c>
      <c r="F954" s="107" t="s">
        <v>368</v>
      </c>
      <c r="G954" s="107" t="s">
        <v>93</v>
      </c>
      <c r="H954" s="107" t="s">
        <v>540</v>
      </c>
      <c r="I954" s="107" t="s">
        <v>33</v>
      </c>
      <c r="J954" s="107" t="s">
        <v>554</v>
      </c>
      <c r="K954" s="108">
        <v>1.276</v>
      </c>
    </row>
    <row r="955" spans="5:11" x14ac:dyDescent="0.25">
      <c r="E955" s="109">
        <v>2004</v>
      </c>
      <c r="F955" s="109" t="s">
        <v>368</v>
      </c>
      <c r="G955" s="109" t="s">
        <v>93</v>
      </c>
      <c r="H955" s="109" t="s">
        <v>540</v>
      </c>
      <c r="I955" s="109" t="s">
        <v>33</v>
      </c>
      <c r="J955" s="109" t="s">
        <v>725</v>
      </c>
      <c r="K955" s="110">
        <v>0.81</v>
      </c>
    </row>
    <row r="956" spans="5:11" x14ac:dyDescent="0.25">
      <c r="E956" s="107">
        <v>2004</v>
      </c>
      <c r="F956" s="107" t="s">
        <v>310</v>
      </c>
      <c r="G956" s="107" t="s">
        <v>67</v>
      </c>
      <c r="H956" s="107" t="s">
        <v>540</v>
      </c>
      <c r="I956" s="107" t="s">
        <v>16</v>
      </c>
      <c r="J956" s="107" t="s">
        <v>1</v>
      </c>
      <c r="K956" s="108">
        <v>11.653</v>
      </c>
    </row>
    <row r="957" spans="5:11" x14ac:dyDescent="0.25">
      <c r="E957" s="109">
        <v>2004</v>
      </c>
      <c r="F957" s="109" t="s">
        <v>310</v>
      </c>
      <c r="G957" s="109" t="s">
        <v>67</v>
      </c>
      <c r="H957" s="109" t="s">
        <v>540</v>
      </c>
      <c r="I957" s="109" t="s">
        <v>16</v>
      </c>
      <c r="J957" s="109" t="s">
        <v>554</v>
      </c>
      <c r="K957" s="110">
        <v>11.653</v>
      </c>
    </row>
    <row r="958" spans="5:11" x14ac:dyDescent="0.25">
      <c r="E958" s="107">
        <v>2004</v>
      </c>
      <c r="F958" s="107" t="s">
        <v>310</v>
      </c>
      <c r="G958" s="107" t="s">
        <v>67</v>
      </c>
      <c r="H958" s="107" t="s">
        <v>540</v>
      </c>
      <c r="I958" s="107" t="s">
        <v>16</v>
      </c>
      <c r="J958" s="107" t="s">
        <v>725</v>
      </c>
      <c r="K958" s="108">
        <v>0</v>
      </c>
    </row>
    <row r="959" spans="5:11" x14ac:dyDescent="0.25">
      <c r="E959" s="109">
        <v>2004</v>
      </c>
      <c r="F959" s="109" t="s">
        <v>312</v>
      </c>
      <c r="G959" s="109" t="s">
        <v>68</v>
      </c>
      <c r="H959" s="109" t="s">
        <v>544</v>
      </c>
      <c r="I959" s="109" t="s">
        <v>17</v>
      </c>
      <c r="J959" s="109" t="s">
        <v>1</v>
      </c>
      <c r="K959" s="110">
        <v>132.65899999999999</v>
      </c>
    </row>
    <row r="960" spans="5:11" x14ac:dyDescent="0.25">
      <c r="E960" s="107">
        <v>2004</v>
      </c>
      <c r="F960" s="107" t="s">
        <v>312</v>
      </c>
      <c r="G960" s="107" t="s">
        <v>68</v>
      </c>
      <c r="H960" s="107" t="s">
        <v>544</v>
      </c>
      <c r="I960" s="107" t="s">
        <v>17</v>
      </c>
      <c r="J960" s="107" t="s">
        <v>554</v>
      </c>
      <c r="K960" s="108">
        <v>0</v>
      </c>
    </row>
    <row r="961" spans="5:11" x14ac:dyDescent="0.25">
      <c r="E961" s="109">
        <v>2004</v>
      </c>
      <c r="F961" s="109" t="s">
        <v>312</v>
      </c>
      <c r="G961" s="109" t="s">
        <v>68</v>
      </c>
      <c r="H961" s="109" t="s">
        <v>544</v>
      </c>
      <c r="I961" s="109" t="s">
        <v>17</v>
      </c>
      <c r="J961" s="109" t="s">
        <v>725</v>
      </c>
      <c r="K961" s="110">
        <v>132.65899999999999</v>
      </c>
    </row>
    <row r="962" spans="5:11" x14ac:dyDescent="0.25">
      <c r="E962" s="107">
        <v>2004</v>
      </c>
      <c r="F962" s="107" t="s">
        <v>314</v>
      </c>
      <c r="G962" s="107" t="s">
        <v>69</v>
      </c>
      <c r="H962" s="107" t="s">
        <v>544</v>
      </c>
      <c r="I962" s="107" t="s">
        <v>17</v>
      </c>
      <c r="J962" s="107" t="s">
        <v>1</v>
      </c>
      <c r="K962" s="108">
        <v>400.72800000000001</v>
      </c>
    </row>
    <row r="963" spans="5:11" x14ac:dyDescent="0.25">
      <c r="E963" s="109">
        <v>2004</v>
      </c>
      <c r="F963" s="109" t="s">
        <v>314</v>
      </c>
      <c r="G963" s="109" t="s">
        <v>69</v>
      </c>
      <c r="H963" s="109" t="s">
        <v>544</v>
      </c>
      <c r="I963" s="109" t="s">
        <v>17</v>
      </c>
      <c r="J963" s="109" t="s">
        <v>554</v>
      </c>
      <c r="K963" s="110">
        <v>162.119</v>
      </c>
    </row>
    <row r="964" spans="5:11" x14ac:dyDescent="0.25">
      <c r="E964" s="107">
        <v>2004</v>
      </c>
      <c r="F964" s="107" t="s">
        <v>314</v>
      </c>
      <c r="G964" s="107" t="s">
        <v>69</v>
      </c>
      <c r="H964" s="107" t="s">
        <v>544</v>
      </c>
      <c r="I964" s="107" t="s">
        <v>17</v>
      </c>
      <c r="J964" s="107" t="s">
        <v>725</v>
      </c>
      <c r="K964" s="108">
        <v>238.60900000000001</v>
      </c>
    </row>
    <row r="965" spans="5:11" x14ac:dyDescent="0.25">
      <c r="E965" s="109">
        <v>2004</v>
      </c>
      <c r="F965" s="109" t="s">
        <v>325</v>
      </c>
      <c r="G965" s="109" t="s">
        <v>73</v>
      </c>
      <c r="H965" s="109" t="s">
        <v>542</v>
      </c>
      <c r="I965" s="109" t="s">
        <v>16</v>
      </c>
      <c r="J965" s="109" t="s">
        <v>1</v>
      </c>
      <c r="K965" s="110">
        <v>403</v>
      </c>
    </row>
    <row r="966" spans="5:11" x14ac:dyDescent="0.25">
      <c r="E966" s="107">
        <v>2004</v>
      </c>
      <c r="F966" s="107" t="s">
        <v>325</v>
      </c>
      <c r="G966" s="107" t="s">
        <v>73</v>
      </c>
      <c r="H966" s="107" t="s">
        <v>542</v>
      </c>
      <c r="I966" s="107" t="s">
        <v>16</v>
      </c>
      <c r="J966" s="107" t="s">
        <v>554</v>
      </c>
      <c r="K966" s="108">
        <v>299</v>
      </c>
    </row>
    <row r="967" spans="5:11" x14ac:dyDescent="0.25">
      <c r="E967" s="109">
        <v>2004</v>
      </c>
      <c r="F967" s="109" t="s">
        <v>325</v>
      </c>
      <c r="G967" s="109" t="s">
        <v>73</v>
      </c>
      <c r="H967" s="109" t="s">
        <v>542</v>
      </c>
      <c r="I967" s="109" t="s">
        <v>16</v>
      </c>
      <c r="J967" s="109" t="s">
        <v>725</v>
      </c>
      <c r="K967" s="110">
        <v>104</v>
      </c>
    </row>
    <row r="968" spans="5:11" x14ac:dyDescent="0.25">
      <c r="E968" s="107">
        <v>2004</v>
      </c>
      <c r="F968" s="107" t="s">
        <v>329</v>
      </c>
      <c r="G968" s="107" t="s">
        <v>75</v>
      </c>
      <c r="H968" s="107" t="s">
        <v>540</v>
      </c>
      <c r="I968" s="107" t="s">
        <v>16</v>
      </c>
      <c r="J968" s="107" t="s">
        <v>1</v>
      </c>
      <c r="K968" s="108">
        <v>38.628</v>
      </c>
    </row>
    <row r="969" spans="5:11" x14ac:dyDescent="0.25">
      <c r="E969" s="109">
        <v>2004</v>
      </c>
      <c r="F969" s="109" t="s">
        <v>329</v>
      </c>
      <c r="G969" s="109" t="s">
        <v>75</v>
      </c>
      <c r="H969" s="109" t="s">
        <v>540</v>
      </c>
      <c r="I969" s="109" t="s">
        <v>16</v>
      </c>
      <c r="J969" s="109" t="s">
        <v>554</v>
      </c>
      <c r="K969" s="110">
        <v>0</v>
      </c>
    </row>
    <row r="970" spans="5:11" x14ac:dyDescent="0.25">
      <c r="E970" s="107">
        <v>2004</v>
      </c>
      <c r="F970" s="107" t="s">
        <v>329</v>
      </c>
      <c r="G970" s="107" t="s">
        <v>75</v>
      </c>
      <c r="H970" s="107" t="s">
        <v>540</v>
      </c>
      <c r="I970" s="107" t="s">
        <v>16</v>
      </c>
      <c r="J970" s="107" t="s">
        <v>725</v>
      </c>
      <c r="K970" s="108">
        <v>38.628</v>
      </c>
    </row>
    <row r="971" spans="5:11" x14ac:dyDescent="0.25">
      <c r="E971" s="109">
        <v>2004</v>
      </c>
      <c r="F971" s="109" t="s">
        <v>323</v>
      </c>
      <c r="G971" s="109" t="s">
        <v>944</v>
      </c>
      <c r="H971" s="109" t="s">
        <v>540</v>
      </c>
      <c r="I971" s="109" t="s">
        <v>27</v>
      </c>
      <c r="J971" s="109" t="s">
        <v>1</v>
      </c>
      <c r="K971" s="110">
        <v>206.15799999999999</v>
      </c>
    </row>
    <row r="972" spans="5:11" x14ac:dyDescent="0.25">
      <c r="E972" s="107">
        <v>2004</v>
      </c>
      <c r="F972" s="107" t="s">
        <v>323</v>
      </c>
      <c r="G972" s="107" t="s">
        <v>944</v>
      </c>
      <c r="H972" s="107" t="s">
        <v>540</v>
      </c>
      <c r="I972" s="107" t="s">
        <v>27</v>
      </c>
      <c r="J972" s="107" t="s">
        <v>554</v>
      </c>
      <c r="K972" s="108">
        <v>23.885999999999999</v>
      </c>
    </row>
    <row r="973" spans="5:11" x14ac:dyDescent="0.25">
      <c r="E973" s="109">
        <v>2004</v>
      </c>
      <c r="F973" s="109" t="s">
        <v>323</v>
      </c>
      <c r="G973" s="109" t="s">
        <v>944</v>
      </c>
      <c r="H973" s="109" t="s">
        <v>540</v>
      </c>
      <c r="I973" s="109" t="s">
        <v>27</v>
      </c>
      <c r="J973" s="109" t="s">
        <v>725</v>
      </c>
      <c r="K973" s="110">
        <v>182.27199999999999</v>
      </c>
    </row>
    <row r="974" spans="5:11" x14ac:dyDescent="0.25">
      <c r="E974" s="107">
        <v>2004</v>
      </c>
      <c r="F974" s="107" t="s">
        <v>337</v>
      </c>
      <c r="G974" s="107" t="s">
        <v>338</v>
      </c>
      <c r="H974" s="107" t="s">
        <v>540</v>
      </c>
      <c r="I974" s="107" t="s">
        <v>21</v>
      </c>
      <c r="J974" s="107" t="s">
        <v>1</v>
      </c>
      <c r="K974" s="108">
        <v>137.81299999999999</v>
      </c>
    </row>
    <row r="975" spans="5:11" x14ac:dyDescent="0.25">
      <c r="E975" s="109">
        <v>2004</v>
      </c>
      <c r="F975" s="109" t="s">
        <v>337</v>
      </c>
      <c r="G975" s="109" t="s">
        <v>338</v>
      </c>
      <c r="H975" s="109" t="s">
        <v>540</v>
      </c>
      <c r="I975" s="109" t="s">
        <v>21</v>
      </c>
      <c r="J975" s="109" t="s">
        <v>554</v>
      </c>
      <c r="K975" s="110">
        <v>46.454999999999998</v>
      </c>
    </row>
    <row r="976" spans="5:11" x14ac:dyDescent="0.25">
      <c r="E976" s="107">
        <v>2004</v>
      </c>
      <c r="F976" s="107" t="s">
        <v>337</v>
      </c>
      <c r="G976" s="107" t="s">
        <v>338</v>
      </c>
      <c r="H976" s="107" t="s">
        <v>540</v>
      </c>
      <c r="I976" s="107" t="s">
        <v>21</v>
      </c>
      <c r="J976" s="107" t="s">
        <v>725</v>
      </c>
      <c r="K976" s="108">
        <v>91.358000000000004</v>
      </c>
    </row>
    <row r="977" spans="5:11" x14ac:dyDescent="0.25">
      <c r="E977" s="109">
        <v>2004</v>
      </c>
      <c r="F977" s="109" t="s">
        <v>331</v>
      </c>
      <c r="G977" s="109" t="s">
        <v>76</v>
      </c>
      <c r="H977" s="109" t="s">
        <v>540</v>
      </c>
      <c r="I977" s="109" t="s">
        <v>60</v>
      </c>
      <c r="J977" s="109" t="s">
        <v>1</v>
      </c>
      <c r="K977" s="110">
        <v>892.02499999999998</v>
      </c>
    </row>
    <row r="978" spans="5:11" x14ac:dyDescent="0.25">
      <c r="E978" s="107">
        <v>2004</v>
      </c>
      <c r="F978" s="107" t="s">
        <v>331</v>
      </c>
      <c r="G978" s="107" t="s">
        <v>76</v>
      </c>
      <c r="H978" s="107" t="s">
        <v>540</v>
      </c>
      <c r="I978" s="107" t="s">
        <v>60</v>
      </c>
      <c r="J978" s="107" t="s">
        <v>554</v>
      </c>
      <c r="K978" s="108">
        <v>603.57299999999998</v>
      </c>
    </row>
    <row r="979" spans="5:11" x14ac:dyDescent="0.25">
      <c r="E979" s="109">
        <v>2004</v>
      </c>
      <c r="F979" s="109" t="s">
        <v>331</v>
      </c>
      <c r="G979" s="109" t="s">
        <v>76</v>
      </c>
      <c r="H979" s="109" t="s">
        <v>540</v>
      </c>
      <c r="I979" s="109" t="s">
        <v>60</v>
      </c>
      <c r="J979" s="109" t="s">
        <v>725</v>
      </c>
      <c r="K979" s="110">
        <v>288.452</v>
      </c>
    </row>
    <row r="980" spans="5:11" x14ac:dyDescent="0.25">
      <c r="E980" s="107">
        <v>2004</v>
      </c>
      <c r="F980" s="107" t="s">
        <v>318</v>
      </c>
      <c r="G980" s="107" t="s">
        <v>319</v>
      </c>
      <c r="H980" s="107" t="s">
        <v>540</v>
      </c>
      <c r="I980" s="107" t="s">
        <v>16</v>
      </c>
      <c r="J980" s="107" t="s">
        <v>1</v>
      </c>
      <c r="K980" s="108">
        <v>87.019000000000005</v>
      </c>
    </row>
    <row r="981" spans="5:11" x14ac:dyDescent="0.25">
      <c r="E981" s="109">
        <v>2004</v>
      </c>
      <c r="F981" s="109" t="s">
        <v>318</v>
      </c>
      <c r="G981" s="109" t="s">
        <v>319</v>
      </c>
      <c r="H981" s="109" t="s">
        <v>540</v>
      </c>
      <c r="I981" s="109" t="s">
        <v>16</v>
      </c>
      <c r="J981" s="109" t="s">
        <v>554</v>
      </c>
      <c r="K981" s="110">
        <v>87.019000000000005</v>
      </c>
    </row>
    <row r="982" spans="5:11" x14ac:dyDescent="0.25">
      <c r="E982" s="107">
        <v>2004</v>
      </c>
      <c r="F982" s="107" t="s">
        <v>318</v>
      </c>
      <c r="G982" s="107" t="s">
        <v>319</v>
      </c>
      <c r="H982" s="107" t="s">
        <v>540</v>
      </c>
      <c r="I982" s="107" t="s">
        <v>16</v>
      </c>
      <c r="J982" s="107" t="s">
        <v>725</v>
      </c>
      <c r="K982" s="108">
        <v>0</v>
      </c>
    </row>
    <row r="983" spans="5:11" x14ac:dyDescent="0.25">
      <c r="E983" s="109">
        <v>2004</v>
      </c>
      <c r="F983" s="109" t="s">
        <v>333</v>
      </c>
      <c r="G983" s="109" t="s">
        <v>77</v>
      </c>
      <c r="H983" s="109" t="s">
        <v>540</v>
      </c>
      <c r="I983" s="109" t="s">
        <v>16</v>
      </c>
      <c r="J983" s="109" t="s">
        <v>1</v>
      </c>
      <c r="K983" s="110">
        <v>105.125</v>
      </c>
    </row>
    <row r="984" spans="5:11" x14ac:dyDescent="0.25">
      <c r="E984" s="107">
        <v>2004</v>
      </c>
      <c r="F984" s="107" t="s">
        <v>333</v>
      </c>
      <c r="G984" s="107" t="s">
        <v>77</v>
      </c>
      <c r="H984" s="107" t="s">
        <v>540</v>
      </c>
      <c r="I984" s="107" t="s">
        <v>16</v>
      </c>
      <c r="J984" s="107" t="s">
        <v>554</v>
      </c>
      <c r="K984" s="108">
        <v>105.125</v>
      </c>
    </row>
    <row r="985" spans="5:11" x14ac:dyDescent="0.25">
      <c r="E985" s="109">
        <v>2004</v>
      </c>
      <c r="F985" s="109" t="s">
        <v>333</v>
      </c>
      <c r="G985" s="109" t="s">
        <v>77</v>
      </c>
      <c r="H985" s="109" t="s">
        <v>540</v>
      </c>
      <c r="I985" s="109" t="s">
        <v>16</v>
      </c>
      <c r="J985" s="109" t="s">
        <v>725</v>
      </c>
      <c r="K985" s="110">
        <v>0</v>
      </c>
    </row>
    <row r="986" spans="5:11" x14ac:dyDescent="0.25">
      <c r="E986" s="107">
        <v>2004</v>
      </c>
      <c r="F986" s="107" t="s">
        <v>340</v>
      </c>
      <c r="G986" s="107" t="s">
        <v>79</v>
      </c>
      <c r="H986" s="107" t="s">
        <v>544</v>
      </c>
      <c r="I986" s="107" t="s">
        <v>9</v>
      </c>
      <c r="J986" s="107" t="s">
        <v>1</v>
      </c>
      <c r="K986" s="108">
        <v>79.454999999999998</v>
      </c>
    </row>
    <row r="987" spans="5:11" x14ac:dyDescent="0.25">
      <c r="E987" s="109">
        <v>2004</v>
      </c>
      <c r="F987" s="109" t="s">
        <v>340</v>
      </c>
      <c r="G987" s="109" t="s">
        <v>79</v>
      </c>
      <c r="H987" s="109" t="s">
        <v>544</v>
      </c>
      <c r="I987" s="109" t="s">
        <v>9</v>
      </c>
      <c r="J987" s="109" t="s">
        <v>554</v>
      </c>
      <c r="K987" s="110">
        <v>24.79</v>
      </c>
    </row>
    <row r="988" spans="5:11" x14ac:dyDescent="0.25">
      <c r="E988" s="107">
        <v>2004</v>
      </c>
      <c r="F988" s="107" t="s">
        <v>340</v>
      </c>
      <c r="G988" s="107" t="s">
        <v>79</v>
      </c>
      <c r="H988" s="107" t="s">
        <v>544</v>
      </c>
      <c r="I988" s="107" t="s">
        <v>9</v>
      </c>
      <c r="J988" s="107" t="s">
        <v>725</v>
      </c>
      <c r="K988" s="108">
        <v>54.664999999999999</v>
      </c>
    </row>
    <row r="989" spans="5:11" x14ac:dyDescent="0.25">
      <c r="E989" s="109">
        <v>2004</v>
      </c>
      <c r="F989" s="109" t="s">
        <v>342</v>
      </c>
      <c r="G989" s="109" t="s">
        <v>80</v>
      </c>
      <c r="H989" s="109" t="s">
        <v>544</v>
      </c>
      <c r="I989" s="109" t="s">
        <v>9</v>
      </c>
      <c r="J989" s="109" t="s">
        <v>1</v>
      </c>
      <c r="K989" s="110">
        <v>0</v>
      </c>
    </row>
    <row r="990" spans="5:11" x14ac:dyDescent="0.25">
      <c r="E990" s="107">
        <v>2004</v>
      </c>
      <c r="F990" s="107" t="s">
        <v>342</v>
      </c>
      <c r="G990" s="107" t="s">
        <v>80</v>
      </c>
      <c r="H990" s="107" t="s">
        <v>544</v>
      </c>
      <c r="I990" s="107" t="s">
        <v>9</v>
      </c>
      <c r="J990" s="107" t="s">
        <v>554</v>
      </c>
      <c r="K990" s="108">
        <v>0</v>
      </c>
    </row>
    <row r="991" spans="5:11" x14ac:dyDescent="0.25">
      <c r="E991" s="109">
        <v>2004</v>
      </c>
      <c r="F991" s="109" t="s">
        <v>342</v>
      </c>
      <c r="G991" s="109" t="s">
        <v>80</v>
      </c>
      <c r="H991" s="109" t="s">
        <v>544</v>
      </c>
      <c r="I991" s="109" t="s">
        <v>9</v>
      </c>
      <c r="J991" s="109" t="s">
        <v>725</v>
      </c>
      <c r="K991" s="110">
        <v>0</v>
      </c>
    </row>
    <row r="992" spans="5:11" x14ac:dyDescent="0.25">
      <c r="E992" s="107">
        <v>2004</v>
      </c>
      <c r="F992" s="107" t="s">
        <v>327</v>
      </c>
      <c r="G992" s="107" t="s">
        <v>74</v>
      </c>
      <c r="H992" s="107" t="s">
        <v>540</v>
      </c>
      <c r="I992" s="107" t="s">
        <v>60</v>
      </c>
      <c r="J992" s="107" t="s">
        <v>1</v>
      </c>
      <c r="K992" s="108">
        <v>89.218000000000004</v>
      </c>
    </row>
    <row r="993" spans="5:11" x14ac:dyDescent="0.25">
      <c r="E993" s="109">
        <v>2004</v>
      </c>
      <c r="F993" s="109" t="s">
        <v>327</v>
      </c>
      <c r="G993" s="109" t="s">
        <v>74</v>
      </c>
      <c r="H993" s="109" t="s">
        <v>540</v>
      </c>
      <c r="I993" s="109" t="s">
        <v>60</v>
      </c>
      <c r="J993" s="109" t="s">
        <v>554</v>
      </c>
      <c r="K993" s="110">
        <v>57.948999999999998</v>
      </c>
    </row>
    <row r="994" spans="5:11" x14ac:dyDescent="0.25">
      <c r="E994" s="107">
        <v>2004</v>
      </c>
      <c r="F994" s="107" t="s">
        <v>327</v>
      </c>
      <c r="G994" s="107" t="s">
        <v>74</v>
      </c>
      <c r="H994" s="107" t="s">
        <v>540</v>
      </c>
      <c r="I994" s="107" t="s">
        <v>60</v>
      </c>
      <c r="J994" s="107" t="s">
        <v>725</v>
      </c>
      <c r="K994" s="108">
        <v>31.268999999999998</v>
      </c>
    </row>
    <row r="995" spans="5:11" x14ac:dyDescent="0.25">
      <c r="E995" s="109">
        <v>2004</v>
      </c>
      <c r="F995" s="109" t="s">
        <v>348</v>
      </c>
      <c r="G995" s="109" t="s">
        <v>83</v>
      </c>
      <c r="H995" s="109" t="s">
        <v>12</v>
      </c>
      <c r="I995" s="109" t="s">
        <v>12</v>
      </c>
      <c r="J995" s="109" t="s">
        <v>1</v>
      </c>
      <c r="K995" s="110">
        <v>0</v>
      </c>
    </row>
    <row r="996" spans="5:11" x14ac:dyDescent="0.25">
      <c r="E996" s="107">
        <v>2004</v>
      </c>
      <c r="F996" s="107" t="s">
        <v>348</v>
      </c>
      <c r="G996" s="107" t="s">
        <v>83</v>
      </c>
      <c r="H996" s="107" t="s">
        <v>12</v>
      </c>
      <c r="I996" s="107" t="s">
        <v>12</v>
      </c>
      <c r="J996" s="107" t="s">
        <v>554</v>
      </c>
      <c r="K996" s="108">
        <v>0</v>
      </c>
    </row>
    <row r="997" spans="5:11" x14ac:dyDescent="0.25">
      <c r="E997" s="109">
        <v>2004</v>
      </c>
      <c r="F997" s="109" t="s">
        <v>348</v>
      </c>
      <c r="G997" s="109" t="s">
        <v>83</v>
      </c>
      <c r="H997" s="109" t="s">
        <v>12</v>
      </c>
      <c r="I997" s="109" t="s">
        <v>12</v>
      </c>
      <c r="J997" s="109" t="s">
        <v>725</v>
      </c>
      <c r="K997" s="110">
        <v>0</v>
      </c>
    </row>
    <row r="998" spans="5:11" x14ac:dyDescent="0.25">
      <c r="E998" s="107">
        <v>2004</v>
      </c>
      <c r="F998" s="107" t="s">
        <v>444</v>
      </c>
      <c r="G998" s="107" t="s">
        <v>125</v>
      </c>
      <c r="H998" s="107" t="s">
        <v>542</v>
      </c>
      <c r="I998" s="107" t="s">
        <v>26</v>
      </c>
      <c r="J998" s="107" t="s">
        <v>1</v>
      </c>
      <c r="K998" s="108">
        <v>656.44600000000003</v>
      </c>
    </row>
    <row r="999" spans="5:11" x14ac:dyDescent="0.25">
      <c r="E999" s="109">
        <v>2004</v>
      </c>
      <c r="F999" s="109" t="s">
        <v>444</v>
      </c>
      <c r="G999" s="109" t="s">
        <v>125</v>
      </c>
      <c r="H999" s="109" t="s">
        <v>542</v>
      </c>
      <c r="I999" s="109" t="s">
        <v>26</v>
      </c>
      <c r="J999" s="109" t="s">
        <v>554</v>
      </c>
      <c r="K999" s="110">
        <v>187.19200000000001</v>
      </c>
    </row>
    <row r="1000" spans="5:11" x14ac:dyDescent="0.25">
      <c r="E1000" s="107">
        <v>2004</v>
      </c>
      <c r="F1000" s="107" t="s">
        <v>444</v>
      </c>
      <c r="G1000" s="107" t="s">
        <v>125</v>
      </c>
      <c r="H1000" s="107" t="s">
        <v>542</v>
      </c>
      <c r="I1000" s="107" t="s">
        <v>26</v>
      </c>
      <c r="J1000" s="107" t="s">
        <v>725</v>
      </c>
      <c r="K1000" s="108">
        <v>469.25400000000002</v>
      </c>
    </row>
    <row r="1001" spans="5:11" x14ac:dyDescent="0.25">
      <c r="E1001" s="109">
        <v>2004</v>
      </c>
      <c r="F1001" s="109" t="s">
        <v>350</v>
      </c>
      <c r="G1001" s="109" t="s">
        <v>84</v>
      </c>
      <c r="H1001" s="109" t="s">
        <v>540</v>
      </c>
      <c r="I1001" s="109" t="s">
        <v>30</v>
      </c>
      <c r="J1001" s="109" t="s">
        <v>1</v>
      </c>
      <c r="K1001" s="110">
        <v>0</v>
      </c>
    </row>
    <row r="1002" spans="5:11" x14ac:dyDescent="0.25">
      <c r="E1002" s="107">
        <v>2004</v>
      </c>
      <c r="F1002" s="107" t="s">
        <v>350</v>
      </c>
      <c r="G1002" s="107" t="s">
        <v>84</v>
      </c>
      <c r="H1002" s="107" t="s">
        <v>540</v>
      </c>
      <c r="I1002" s="107" t="s">
        <v>30</v>
      </c>
      <c r="J1002" s="107" t="s">
        <v>554</v>
      </c>
      <c r="K1002" s="108">
        <v>0</v>
      </c>
    </row>
    <row r="1003" spans="5:11" x14ac:dyDescent="0.25">
      <c r="E1003" s="109">
        <v>2004</v>
      </c>
      <c r="F1003" s="109" t="s">
        <v>350</v>
      </c>
      <c r="G1003" s="109" t="s">
        <v>84</v>
      </c>
      <c r="H1003" s="109" t="s">
        <v>540</v>
      </c>
      <c r="I1003" s="109" t="s">
        <v>30</v>
      </c>
      <c r="J1003" s="109" t="s">
        <v>725</v>
      </c>
      <c r="K1003" s="110">
        <v>0</v>
      </c>
    </row>
    <row r="1004" spans="5:11" x14ac:dyDescent="0.25">
      <c r="E1004" s="107">
        <v>2004</v>
      </c>
      <c r="F1004" s="107" t="s">
        <v>356</v>
      </c>
      <c r="G1004" s="107" t="s">
        <v>87</v>
      </c>
      <c r="H1004" s="107" t="s">
        <v>12</v>
      </c>
      <c r="I1004" s="107" t="s">
        <v>12</v>
      </c>
      <c r="J1004" s="107" t="s">
        <v>1</v>
      </c>
      <c r="K1004" s="108">
        <v>52.598999999999997</v>
      </c>
    </row>
    <row r="1005" spans="5:11" x14ac:dyDescent="0.25">
      <c r="E1005" s="109">
        <v>2004</v>
      </c>
      <c r="F1005" s="109" t="s">
        <v>356</v>
      </c>
      <c r="G1005" s="109" t="s">
        <v>87</v>
      </c>
      <c r="H1005" s="109" t="s">
        <v>12</v>
      </c>
      <c r="I1005" s="109" t="s">
        <v>12</v>
      </c>
      <c r="J1005" s="109" t="s">
        <v>554</v>
      </c>
      <c r="K1005" s="110">
        <v>4.1929999999999996</v>
      </c>
    </row>
    <row r="1006" spans="5:11" x14ac:dyDescent="0.25">
      <c r="E1006" s="107">
        <v>2004</v>
      </c>
      <c r="F1006" s="107" t="s">
        <v>356</v>
      </c>
      <c r="G1006" s="107" t="s">
        <v>87</v>
      </c>
      <c r="H1006" s="107" t="s">
        <v>12</v>
      </c>
      <c r="I1006" s="107" t="s">
        <v>12</v>
      </c>
      <c r="J1006" s="107" t="s">
        <v>725</v>
      </c>
      <c r="K1006" s="108">
        <v>48.405999999999999</v>
      </c>
    </row>
    <row r="1007" spans="5:11" x14ac:dyDescent="0.25">
      <c r="E1007" s="109">
        <v>2004</v>
      </c>
      <c r="F1007" s="109" t="s">
        <v>354</v>
      </c>
      <c r="G1007" s="109" t="s">
        <v>86</v>
      </c>
      <c r="H1007" s="109" t="s">
        <v>540</v>
      </c>
      <c r="I1007" s="109" t="s">
        <v>21</v>
      </c>
      <c r="J1007" s="109" t="s">
        <v>1</v>
      </c>
      <c r="K1007" s="110">
        <v>0</v>
      </c>
    </row>
    <row r="1008" spans="5:11" x14ac:dyDescent="0.25">
      <c r="E1008" s="107">
        <v>2004</v>
      </c>
      <c r="F1008" s="107" t="s">
        <v>354</v>
      </c>
      <c r="G1008" s="107" t="s">
        <v>86</v>
      </c>
      <c r="H1008" s="107" t="s">
        <v>540</v>
      </c>
      <c r="I1008" s="107" t="s">
        <v>21</v>
      </c>
      <c r="J1008" s="107" t="s">
        <v>554</v>
      </c>
      <c r="K1008" s="108">
        <v>0</v>
      </c>
    </row>
    <row r="1009" spans="5:11" x14ac:dyDescent="0.25">
      <c r="E1009" s="109">
        <v>2004</v>
      </c>
      <c r="F1009" s="109" t="s">
        <v>354</v>
      </c>
      <c r="G1009" s="109" t="s">
        <v>86</v>
      </c>
      <c r="H1009" s="109" t="s">
        <v>540</v>
      </c>
      <c r="I1009" s="109" t="s">
        <v>21</v>
      </c>
      <c r="J1009" s="109" t="s">
        <v>725</v>
      </c>
      <c r="K1009" s="110">
        <v>0</v>
      </c>
    </row>
    <row r="1010" spans="5:11" x14ac:dyDescent="0.25">
      <c r="E1010" s="107">
        <v>2004</v>
      </c>
      <c r="F1010" s="107" t="s">
        <v>358</v>
      </c>
      <c r="G1010" s="107" t="s">
        <v>88</v>
      </c>
      <c r="H1010" s="107" t="s">
        <v>544</v>
      </c>
      <c r="I1010" s="107" t="s">
        <v>17</v>
      </c>
      <c r="J1010" s="107" t="s">
        <v>1</v>
      </c>
      <c r="K1010" s="108">
        <v>1.53</v>
      </c>
    </row>
    <row r="1011" spans="5:11" x14ac:dyDescent="0.25">
      <c r="E1011" s="109">
        <v>2004</v>
      </c>
      <c r="F1011" s="109" t="s">
        <v>358</v>
      </c>
      <c r="G1011" s="109" t="s">
        <v>88</v>
      </c>
      <c r="H1011" s="109" t="s">
        <v>544</v>
      </c>
      <c r="I1011" s="109" t="s">
        <v>17</v>
      </c>
      <c r="J1011" s="109" t="s">
        <v>554</v>
      </c>
      <c r="K1011" s="110">
        <v>1.1240000000000001</v>
      </c>
    </row>
    <row r="1012" spans="5:11" x14ac:dyDescent="0.25">
      <c r="E1012" s="107">
        <v>2004</v>
      </c>
      <c r="F1012" s="107" t="s">
        <v>358</v>
      </c>
      <c r="G1012" s="107" t="s">
        <v>88</v>
      </c>
      <c r="H1012" s="107" t="s">
        <v>544</v>
      </c>
      <c r="I1012" s="107" t="s">
        <v>17</v>
      </c>
      <c r="J1012" s="107" t="s">
        <v>725</v>
      </c>
      <c r="K1012" s="108">
        <v>0.40600000000000003</v>
      </c>
    </row>
    <row r="1013" spans="5:11" x14ac:dyDescent="0.25">
      <c r="E1013" s="109">
        <v>2004</v>
      </c>
      <c r="F1013" s="109" t="s">
        <v>360</v>
      </c>
      <c r="G1013" s="109" t="s">
        <v>89</v>
      </c>
      <c r="H1013" s="109" t="s">
        <v>540</v>
      </c>
      <c r="I1013" s="109" t="s">
        <v>47</v>
      </c>
      <c r="J1013" s="109" t="s">
        <v>1</v>
      </c>
      <c r="K1013" s="110">
        <v>193.15799999999999</v>
      </c>
    </row>
    <row r="1014" spans="5:11" x14ac:dyDescent="0.25">
      <c r="E1014" s="107">
        <v>2004</v>
      </c>
      <c r="F1014" s="107" t="s">
        <v>360</v>
      </c>
      <c r="G1014" s="107" t="s">
        <v>89</v>
      </c>
      <c r="H1014" s="107" t="s">
        <v>540</v>
      </c>
      <c r="I1014" s="107" t="s">
        <v>47</v>
      </c>
      <c r="J1014" s="107" t="s">
        <v>554</v>
      </c>
      <c r="K1014" s="108">
        <v>155.78299999999999</v>
      </c>
    </row>
    <row r="1015" spans="5:11" x14ac:dyDescent="0.25">
      <c r="E1015" s="109">
        <v>2004</v>
      </c>
      <c r="F1015" s="109" t="s">
        <v>360</v>
      </c>
      <c r="G1015" s="109" t="s">
        <v>89</v>
      </c>
      <c r="H1015" s="109" t="s">
        <v>540</v>
      </c>
      <c r="I1015" s="109" t="s">
        <v>47</v>
      </c>
      <c r="J1015" s="109" t="s">
        <v>725</v>
      </c>
      <c r="K1015" s="110">
        <v>37.375</v>
      </c>
    </row>
    <row r="1016" spans="5:11" x14ac:dyDescent="0.25">
      <c r="E1016" s="107">
        <v>2004</v>
      </c>
      <c r="F1016" s="107" t="s">
        <v>352</v>
      </c>
      <c r="G1016" s="107" t="s">
        <v>85</v>
      </c>
      <c r="H1016" s="107" t="s">
        <v>540</v>
      </c>
      <c r="I1016" s="107" t="s">
        <v>47</v>
      </c>
      <c r="J1016" s="107" t="s">
        <v>1</v>
      </c>
      <c r="K1016" s="108">
        <v>325.35000000000002</v>
      </c>
    </row>
    <row r="1017" spans="5:11" x14ac:dyDescent="0.25">
      <c r="E1017" s="109">
        <v>2004</v>
      </c>
      <c r="F1017" s="109" t="s">
        <v>352</v>
      </c>
      <c r="G1017" s="109" t="s">
        <v>85</v>
      </c>
      <c r="H1017" s="109" t="s">
        <v>540</v>
      </c>
      <c r="I1017" s="109" t="s">
        <v>47</v>
      </c>
      <c r="J1017" s="109" t="s">
        <v>554</v>
      </c>
      <c r="K1017" s="110">
        <v>325.35000000000002</v>
      </c>
    </row>
    <row r="1018" spans="5:11" x14ac:dyDescent="0.25">
      <c r="E1018" s="107">
        <v>2004</v>
      </c>
      <c r="F1018" s="107" t="s">
        <v>352</v>
      </c>
      <c r="G1018" s="107" t="s">
        <v>85</v>
      </c>
      <c r="H1018" s="107" t="s">
        <v>540</v>
      </c>
      <c r="I1018" s="107" t="s">
        <v>47</v>
      </c>
      <c r="J1018" s="107" t="s">
        <v>725</v>
      </c>
      <c r="K1018" s="108">
        <v>0</v>
      </c>
    </row>
    <row r="1019" spans="5:11" x14ac:dyDescent="0.25">
      <c r="E1019" s="109">
        <v>2004</v>
      </c>
      <c r="F1019" s="109" t="s">
        <v>366</v>
      </c>
      <c r="G1019" s="109" t="s">
        <v>92</v>
      </c>
      <c r="H1019" s="109" t="s">
        <v>540</v>
      </c>
      <c r="I1019" s="109" t="s">
        <v>30</v>
      </c>
      <c r="J1019" s="109" t="s">
        <v>1</v>
      </c>
      <c r="K1019" s="110">
        <v>146.73699999999999</v>
      </c>
    </row>
    <row r="1020" spans="5:11" x14ac:dyDescent="0.25">
      <c r="E1020" s="107">
        <v>2004</v>
      </c>
      <c r="F1020" s="107" t="s">
        <v>366</v>
      </c>
      <c r="G1020" s="107" t="s">
        <v>92</v>
      </c>
      <c r="H1020" s="107" t="s">
        <v>540</v>
      </c>
      <c r="I1020" s="107" t="s">
        <v>30</v>
      </c>
      <c r="J1020" s="107" t="s">
        <v>554</v>
      </c>
      <c r="K1020" s="108">
        <v>6.35</v>
      </c>
    </row>
    <row r="1021" spans="5:11" x14ac:dyDescent="0.25">
      <c r="E1021" s="109">
        <v>2004</v>
      </c>
      <c r="F1021" s="109" t="s">
        <v>366</v>
      </c>
      <c r="G1021" s="109" t="s">
        <v>92</v>
      </c>
      <c r="H1021" s="109" t="s">
        <v>540</v>
      </c>
      <c r="I1021" s="109" t="s">
        <v>30</v>
      </c>
      <c r="J1021" s="109" t="s">
        <v>725</v>
      </c>
      <c r="K1021" s="110">
        <v>140.387</v>
      </c>
    </row>
    <row r="1022" spans="5:11" x14ac:dyDescent="0.25">
      <c r="E1022" s="107">
        <v>2004</v>
      </c>
      <c r="F1022" s="107" t="s">
        <v>372</v>
      </c>
      <c r="G1022" s="107" t="s">
        <v>95</v>
      </c>
      <c r="H1022" s="107" t="s">
        <v>540</v>
      </c>
      <c r="I1022" s="107" t="s">
        <v>30</v>
      </c>
      <c r="J1022" s="107" t="s">
        <v>1</v>
      </c>
      <c r="K1022" s="108">
        <v>351.577</v>
      </c>
    </row>
    <row r="1023" spans="5:11" x14ac:dyDescent="0.25">
      <c r="E1023" s="109">
        <v>2004</v>
      </c>
      <c r="F1023" s="109" t="s">
        <v>372</v>
      </c>
      <c r="G1023" s="109" t="s">
        <v>95</v>
      </c>
      <c r="H1023" s="109" t="s">
        <v>540</v>
      </c>
      <c r="I1023" s="109" t="s">
        <v>30</v>
      </c>
      <c r="J1023" s="109" t="s">
        <v>554</v>
      </c>
      <c r="K1023" s="110">
        <v>346.32900000000001</v>
      </c>
    </row>
    <row r="1024" spans="5:11" x14ac:dyDescent="0.25">
      <c r="E1024" s="107">
        <v>2004</v>
      </c>
      <c r="F1024" s="107" t="s">
        <v>372</v>
      </c>
      <c r="G1024" s="107" t="s">
        <v>95</v>
      </c>
      <c r="H1024" s="107" t="s">
        <v>540</v>
      </c>
      <c r="I1024" s="107" t="s">
        <v>30</v>
      </c>
      <c r="J1024" s="107" t="s">
        <v>725</v>
      </c>
      <c r="K1024" s="108">
        <v>5.2480000000000002</v>
      </c>
    </row>
    <row r="1025" spans="5:11" x14ac:dyDescent="0.25">
      <c r="E1025" s="109">
        <v>2004</v>
      </c>
      <c r="F1025" s="109" t="s">
        <v>374</v>
      </c>
      <c r="G1025" s="109" t="s">
        <v>96</v>
      </c>
      <c r="H1025" s="109" t="s">
        <v>540</v>
      </c>
      <c r="I1025" s="109" t="s">
        <v>47</v>
      </c>
      <c r="J1025" s="109" t="s">
        <v>1</v>
      </c>
      <c r="K1025" s="110">
        <v>40.963000000000001</v>
      </c>
    </row>
    <row r="1026" spans="5:11" x14ac:dyDescent="0.25">
      <c r="E1026" s="107">
        <v>2004</v>
      </c>
      <c r="F1026" s="107" t="s">
        <v>374</v>
      </c>
      <c r="G1026" s="107" t="s">
        <v>96</v>
      </c>
      <c r="H1026" s="107" t="s">
        <v>540</v>
      </c>
      <c r="I1026" s="107" t="s">
        <v>47</v>
      </c>
      <c r="J1026" s="107" t="s">
        <v>554</v>
      </c>
      <c r="K1026" s="108">
        <v>40.963000000000001</v>
      </c>
    </row>
    <row r="1027" spans="5:11" x14ac:dyDescent="0.25">
      <c r="E1027" s="109">
        <v>2004</v>
      </c>
      <c r="F1027" s="109" t="s">
        <v>374</v>
      </c>
      <c r="G1027" s="109" t="s">
        <v>96</v>
      </c>
      <c r="H1027" s="109" t="s">
        <v>540</v>
      </c>
      <c r="I1027" s="109" t="s">
        <v>47</v>
      </c>
      <c r="J1027" s="109" t="s">
        <v>725</v>
      </c>
      <c r="K1027" s="110">
        <v>0</v>
      </c>
    </row>
    <row r="1028" spans="5:11" x14ac:dyDescent="0.25">
      <c r="E1028" s="107">
        <v>2004</v>
      </c>
      <c r="F1028" s="107" t="s">
        <v>376</v>
      </c>
      <c r="G1028" s="107" t="s">
        <v>97</v>
      </c>
      <c r="H1028" s="107" t="s">
        <v>540</v>
      </c>
      <c r="I1028" s="107" t="s">
        <v>21</v>
      </c>
      <c r="J1028" s="107" t="s">
        <v>1</v>
      </c>
      <c r="K1028" s="108">
        <v>76.676000000000002</v>
      </c>
    </row>
    <row r="1029" spans="5:11" x14ac:dyDescent="0.25">
      <c r="E1029" s="109">
        <v>2004</v>
      </c>
      <c r="F1029" s="109" t="s">
        <v>376</v>
      </c>
      <c r="G1029" s="109" t="s">
        <v>97</v>
      </c>
      <c r="H1029" s="109" t="s">
        <v>540</v>
      </c>
      <c r="I1029" s="109" t="s">
        <v>21</v>
      </c>
      <c r="J1029" s="109" t="s">
        <v>554</v>
      </c>
      <c r="K1029" s="110">
        <v>76.676000000000002</v>
      </c>
    </row>
    <row r="1030" spans="5:11" x14ac:dyDescent="0.25">
      <c r="E1030" s="107">
        <v>2004</v>
      </c>
      <c r="F1030" s="107" t="s">
        <v>376</v>
      </c>
      <c r="G1030" s="107" t="s">
        <v>97</v>
      </c>
      <c r="H1030" s="107" t="s">
        <v>540</v>
      </c>
      <c r="I1030" s="107" t="s">
        <v>21</v>
      </c>
      <c r="J1030" s="107" t="s">
        <v>725</v>
      </c>
      <c r="K1030" s="108">
        <v>0</v>
      </c>
    </row>
    <row r="1031" spans="5:11" x14ac:dyDescent="0.25">
      <c r="E1031" s="109">
        <v>2004</v>
      </c>
      <c r="F1031" s="109" t="s">
        <v>380</v>
      </c>
      <c r="G1031" s="109" t="s">
        <v>99</v>
      </c>
      <c r="H1031" s="109" t="s">
        <v>544</v>
      </c>
      <c r="I1031" s="109" t="s">
        <v>9</v>
      </c>
      <c r="J1031" s="109" t="s">
        <v>1</v>
      </c>
      <c r="K1031" s="110">
        <v>130.678</v>
      </c>
    </row>
    <row r="1032" spans="5:11" x14ac:dyDescent="0.25">
      <c r="E1032" s="107">
        <v>2004</v>
      </c>
      <c r="F1032" s="107" t="s">
        <v>380</v>
      </c>
      <c r="G1032" s="107" t="s">
        <v>99</v>
      </c>
      <c r="H1032" s="107" t="s">
        <v>544</v>
      </c>
      <c r="I1032" s="107" t="s">
        <v>9</v>
      </c>
      <c r="J1032" s="107" t="s">
        <v>554</v>
      </c>
      <c r="K1032" s="108">
        <v>89.923000000000002</v>
      </c>
    </row>
    <row r="1033" spans="5:11" x14ac:dyDescent="0.25">
      <c r="E1033" s="109">
        <v>2004</v>
      </c>
      <c r="F1033" s="109" t="s">
        <v>380</v>
      </c>
      <c r="G1033" s="109" t="s">
        <v>99</v>
      </c>
      <c r="H1033" s="109" t="s">
        <v>544</v>
      </c>
      <c r="I1033" s="109" t="s">
        <v>9</v>
      </c>
      <c r="J1033" s="109" t="s">
        <v>725</v>
      </c>
      <c r="K1033" s="110">
        <v>40.755000000000003</v>
      </c>
    </row>
    <row r="1034" spans="5:11" x14ac:dyDescent="0.25">
      <c r="E1034" s="107">
        <v>2004</v>
      </c>
      <c r="F1034" s="107" t="s">
        <v>390</v>
      </c>
      <c r="G1034" s="107" t="s">
        <v>101</v>
      </c>
      <c r="H1034" s="107" t="s">
        <v>544</v>
      </c>
      <c r="I1034" s="107" t="s">
        <v>17</v>
      </c>
      <c r="J1034" s="107" t="s">
        <v>1</v>
      </c>
      <c r="K1034" s="108">
        <v>0</v>
      </c>
    </row>
    <row r="1035" spans="5:11" x14ac:dyDescent="0.25">
      <c r="E1035" s="109">
        <v>2004</v>
      </c>
      <c r="F1035" s="109" t="s">
        <v>390</v>
      </c>
      <c r="G1035" s="109" t="s">
        <v>101</v>
      </c>
      <c r="H1035" s="109" t="s">
        <v>544</v>
      </c>
      <c r="I1035" s="109" t="s">
        <v>17</v>
      </c>
      <c r="J1035" s="109" t="s">
        <v>554</v>
      </c>
      <c r="K1035" s="110">
        <v>0</v>
      </c>
    </row>
    <row r="1036" spans="5:11" x14ac:dyDescent="0.25">
      <c r="E1036" s="107">
        <v>2004</v>
      </c>
      <c r="F1036" s="107" t="s">
        <v>390</v>
      </c>
      <c r="G1036" s="107" t="s">
        <v>101</v>
      </c>
      <c r="H1036" s="107" t="s">
        <v>544</v>
      </c>
      <c r="I1036" s="107" t="s">
        <v>17</v>
      </c>
      <c r="J1036" s="107" t="s">
        <v>725</v>
      </c>
      <c r="K1036" s="108">
        <v>0</v>
      </c>
    </row>
    <row r="1037" spans="5:11" x14ac:dyDescent="0.25">
      <c r="E1037" s="109">
        <v>2004</v>
      </c>
      <c r="F1037" s="109" t="s">
        <v>384</v>
      </c>
      <c r="G1037" s="109" t="s">
        <v>385</v>
      </c>
      <c r="H1037" s="109" t="s">
        <v>540</v>
      </c>
      <c r="I1037" s="109" t="s">
        <v>27</v>
      </c>
      <c r="J1037" s="109" t="s">
        <v>1</v>
      </c>
      <c r="K1037" s="110">
        <v>511</v>
      </c>
    </row>
    <row r="1038" spans="5:11" x14ac:dyDescent="0.25">
      <c r="E1038" s="107">
        <v>2004</v>
      </c>
      <c r="F1038" s="107" t="s">
        <v>384</v>
      </c>
      <c r="G1038" s="107" t="s">
        <v>385</v>
      </c>
      <c r="H1038" s="107" t="s">
        <v>540</v>
      </c>
      <c r="I1038" s="107" t="s">
        <v>27</v>
      </c>
      <c r="J1038" s="107" t="s">
        <v>554</v>
      </c>
      <c r="K1038" s="108">
        <v>461</v>
      </c>
    </row>
    <row r="1039" spans="5:11" x14ac:dyDescent="0.25">
      <c r="E1039" s="109">
        <v>2004</v>
      </c>
      <c r="F1039" s="109" t="s">
        <v>384</v>
      </c>
      <c r="G1039" s="109" t="s">
        <v>385</v>
      </c>
      <c r="H1039" s="109" t="s">
        <v>540</v>
      </c>
      <c r="I1039" s="109" t="s">
        <v>27</v>
      </c>
      <c r="J1039" s="109" t="s">
        <v>725</v>
      </c>
      <c r="K1039" s="110">
        <v>50</v>
      </c>
    </row>
    <row r="1040" spans="5:11" x14ac:dyDescent="0.25">
      <c r="E1040" s="107">
        <v>2004</v>
      </c>
      <c r="F1040" s="107" t="s">
        <v>396</v>
      </c>
      <c r="G1040" s="107" t="s">
        <v>397</v>
      </c>
      <c r="H1040" s="107" t="s">
        <v>544</v>
      </c>
      <c r="I1040" s="107" t="s">
        <v>9</v>
      </c>
      <c r="J1040" s="107" t="s">
        <v>1</v>
      </c>
      <c r="K1040" s="108">
        <v>212.65</v>
      </c>
    </row>
    <row r="1041" spans="5:11" x14ac:dyDescent="0.25">
      <c r="E1041" s="109">
        <v>2004</v>
      </c>
      <c r="F1041" s="109" t="s">
        <v>396</v>
      </c>
      <c r="G1041" s="109" t="s">
        <v>397</v>
      </c>
      <c r="H1041" s="109" t="s">
        <v>544</v>
      </c>
      <c r="I1041" s="109" t="s">
        <v>9</v>
      </c>
      <c r="J1041" s="109" t="s">
        <v>554</v>
      </c>
      <c r="K1041" s="110">
        <v>36.265999999999998</v>
      </c>
    </row>
    <row r="1042" spans="5:11" x14ac:dyDescent="0.25">
      <c r="E1042" s="107">
        <v>2004</v>
      </c>
      <c r="F1042" s="107" t="s">
        <v>396</v>
      </c>
      <c r="G1042" s="107" t="s">
        <v>397</v>
      </c>
      <c r="H1042" s="107" t="s">
        <v>544</v>
      </c>
      <c r="I1042" s="107" t="s">
        <v>9</v>
      </c>
      <c r="J1042" s="107" t="s">
        <v>725</v>
      </c>
      <c r="K1042" s="108">
        <v>176.38399999999999</v>
      </c>
    </row>
    <row r="1043" spans="5:11" x14ac:dyDescent="0.25">
      <c r="E1043" s="109">
        <v>2004</v>
      </c>
      <c r="F1043" s="109" t="s">
        <v>399</v>
      </c>
      <c r="G1043" s="109" t="s">
        <v>104</v>
      </c>
      <c r="H1043" s="109" t="s">
        <v>544</v>
      </c>
      <c r="I1043" s="109" t="s">
        <v>9</v>
      </c>
      <c r="J1043" s="109" t="s">
        <v>1</v>
      </c>
      <c r="K1043" s="110">
        <v>725.79300000000001</v>
      </c>
    </row>
    <row r="1044" spans="5:11" x14ac:dyDescent="0.25">
      <c r="E1044" s="107">
        <v>2004</v>
      </c>
      <c r="F1044" s="107" t="s">
        <v>399</v>
      </c>
      <c r="G1044" s="107" t="s">
        <v>104</v>
      </c>
      <c r="H1044" s="107" t="s">
        <v>544</v>
      </c>
      <c r="I1044" s="107" t="s">
        <v>9</v>
      </c>
      <c r="J1044" s="107" t="s">
        <v>554</v>
      </c>
      <c r="K1044" s="108">
        <v>599.25699999999995</v>
      </c>
    </row>
    <row r="1045" spans="5:11" x14ac:dyDescent="0.25">
      <c r="E1045" s="109">
        <v>2004</v>
      </c>
      <c r="F1045" s="109" t="s">
        <v>399</v>
      </c>
      <c r="G1045" s="109" t="s">
        <v>104</v>
      </c>
      <c r="H1045" s="109" t="s">
        <v>544</v>
      </c>
      <c r="I1045" s="109" t="s">
        <v>9</v>
      </c>
      <c r="J1045" s="109" t="s">
        <v>725</v>
      </c>
      <c r="K1045" s="110">
        <v>126.536</v>
      </c>
    </row>
    <row r="1046" spans="5:11" x14ac:dyDescent="0.25">
      <c r="E1046" s="107">
        <v>2004</v>
      </c>
      <c r="F1046" s="107" t="s">
        <v>407</v>
      </c>
      <c r="G1046" s="107" t="s">
        <v>408</v>
      </c>
      <c r="H1046" s="107" t="s">
        <v>540</v>
      </c>
      <c r="I1046" s="107" t="s">
        <v>925</v>
      </c>
      <c r="J1046" s="107" t="s">
        <v>1</v>
      </c>
      <c r="K1046" s="108">
        <v>718.30200000000002</v>
      </c>
    </row>
    <row r="1047" spans="5:11" x14ac:dyDescent="0.25">
      <c r="E1047" s="109">
        <v>2004</v>
      </c>
      <c r="F1047" s="109" t="s">
        <v>407</v>
      </c>
      <c r="G1047" s="109" t="s">
        <v>408</v>
      </c>
      <c r="H1047" s="109" t="s">
        <v>540</v>
      </c>
      <c r="I1047" s="109" t="s">
        <v>925</v>
      </c>
      <c r="J1047" s="109" t="s">
        <v>554</v>
      </c>
      <c r="K1047" s="110">
        <v>401.08100000000002</v>
      </c>
    </row>
    <row r="1048" spans="5:11" x14ac:dyDescent="0.25">
      <c r="E1048" s="107">
        <v>2004</v>
      </c>
      <c r="F1048" s="107" t="s">
        <v>407</v>
      </c>
      <c r="G1048" s="107" t="s">
        <v>408</v>
      </c>
      <c r="H1048" s="107" t="s">
        <v>540</v>
      </c>
      <c r="I1048" s="107" t="s">
        <v>925</v>
      </c>
      <c r="J1048" s="107" t="s">
        <v>725</v>
      </c>
      <c r="K1048" s="108">
        <v>317.221</v>
      </c>
    </row>
    <row r="1049" spans="5:11" x14ac:dyDescent="0.25">
      <c r="E1049" s="109">
        <v>2004</v>
      </c>
      <c r="F1049" s="109" t="s">
        <v>405</v>
      </c>
      <c r="G1049" s="109" t="s">
        <v>107</v>
      </c>
      <c r="H1049" s="109" t="s">
        <v>12</v>
      </c>
      <c r="I1049" s="109" t="s">
        <v>12</v>
      </c>
      <c r="J1049" s="109" t="s">
        <v>1</v>
      </c>
      <c r="K1049" s="110">
        <v>325</v>
      </c>
    </row>
    <row r="1050" spans="5:11" x14ac:dyDescent="0.25">
      <c r="E1050" s="107">
        <v>2004</v>
      </c>
      <c r="F1050" s="107" t="s">
        <v>405</v>
      </c>
      <c r="G1050" s="107" t="s">
        <v>107</v>
      </c>
      <c r="H1050" s="107" t="s">
        <v>12</v>
      </c>
      <c r="I1050" s="107" t="s">
        <v>12</v>
      </c>
      <c r="J1050" s="107" t="s">
        <v>554</v>
      </c>
      <c r="K1050" s="108">
        <v>0</v>
      </c>
    </row>
    <row r="1051" spans="5:11" x14ac:dyDescent="0.25">
      <c r="E1051" s="109">
        <v>2004</v>
      </c>
      <c r="F1051" s="109" t="s">
        <v>405</v>
      </c>
      <c r="G1051" s="109" t="s">
        <v>107</v>
      </c>
      <c r="H1051" s="109" t="s">
        <v>12</v>
      </c>
      <c r="I1051" s="109" t="s">
        <v>12</v>
      </c>
      <c r="J1051" s="109" t="s">
        <v>725</v>
      </c>
      <c r="K1051" s="110">
        <v>325</v>
      </c>
    </row>
    <row r="1052" spans="5:11" x14ac:dyDescent="0.25">
      <c r="E1052" s="107">
        <v>2004</v>
      </c>
      <c r="F1052" s="107" t="s">
        <v>414</v>
      </c>
      <c r="G1052" s="107" t="s">
        <v>110</v>
      </c>
      <c r="H1052" s="107" t="s">
        <v>540</v>
      </c>
      <c r="I1052" s="107" t="s">
        <v>27</v>
      </c>
      <c r="J1052" s="107" t="s">
        <v>1</v>
      </c>
      <c r="K1052" s="108">
        <v>114.858</v>
      </c>
    </row>
    <row r="1053" spans="5:11" x14ac:dyDescent="0.25">
      <c r="E1053" s="109">
        <v>2004</v>
      </c>
      <c r="F1053" s="109" t="s">
        <v>414</v>
      </c>
      <c r="G1053" s="109" t="s">
        <v>110</v>
      </c>
      <c r="H1053" s="109" t="s">
        <v>540</v>
      </c>
      <c r="I1053" s="109" t="s">
        <v>27</v>
      </c>
      <c r="J1053" s="109" t="s">
        <v>554</v>
      </c>
      <c r="K1053" s="110">
        <v>69.698999999999998</v>
      </c>
    </row>
    <row r="1054" spans="5:11" x14ac:dyDescent="0.25">
      <c r="E1054" s="107">
        <v>2004</v>
      </c>
      <c r="F1054" s="107" t="s">
        <v>414</v>
      </c>
      <c r="G1054" s="107" t="s">
        <v>110</v>
      </c>
      <c r="H1054" s="107" t="s">
        <v>540</v>
      </c>
      <c r="I1054" s="107" t="s">
        <v>27</v>
      </c>
      <c r="J1054" s="107" t="s">
        <v>725</v>
      </c>
      <c r="K1054" s="108">
        <v>45.158999999999999</v>
      </c>
    </row>
    <row r="1055" spans="5:11" x14ac:dyDescent="0.25">
      <c r="E1055" s="109">
        <v>2004</v>
      </c>
      <c r="F1055" s="109" t="s">
        <v>418</v>
      </c>
      <c r="G1055" s="109" t="s">
        <v>112</v>
      </c>
      <c r="H1055" s="109" t="s">
        <v>544</v>
      </c>
      <c r="I1055" s="109" t="s">
        <v>9</v>
      </c>
      <c r="J1055" s="109" t="s">
        <v>1</v>
      </c>
      <c r="K1055" s="110">
        <v>589.67600000000004</v>
      </c>
    </row>
    <row r="1056" spans="5:11" x14ac:dyDescent="0.25">
      <c r="E1056" s="107">
        <v>2004</v>
      </c>
      <c r="F1056" s="107" t="s">
        <v>418</v>
      </c>
      <c r="G1056" s="107" t="s">
        <v>112</v>
      </c>
      <c r="H1056" s="107" t="s">
        <v>544</v>
      </c>
      <c r="I1056" s="107" t="s">
        <v>9</v>
      </c>
      <c r="J1056" s="107" t="s">
        <v>554</v>
      </c>
      <c r="K1056" s="108">
        <v>299.10000000000002</v>
      </c>
    </row>
    <row r="1057" spans="5:11" x14ac:dyDescent="0.25">
      <c r="E1057" s="109">
        <v>2004</v>
      </c>
      <c r="F1057" s="109" t="s">
        <v>418</v>
      </c>
      <c r="G1057" s="109" t="s">
        <v>112</v>
      </c>
      <c r="H1057" s="109" t="s">
        <v>544</v>
      </c>
      <c r="I1057" s="109" t="s">
        <v>9</v>
      </c>
      <c r="J1057" s="109" t="s">
        <v>725</v>
      </c>
      <c r="K1057" s="110">
        <v>290.57600000000002</v>
      </c>
    </row>
    <row r="1058" spans="5:11" x14ac:dyDescent="0.25">
      <c r="E1058" s="107">
        <v>2004</v>
      </c>
      <c r="F1058" s="107" t="s">
        <v>420</v>
      </c>
      <c r="G1058" s="107" t="s">
        <v>113</v>
      </c>
      <c r="H1058" s="107" t="s">
        <v>540</v>
      </c>
      <c r="I1058" s="107" t="s">
        <v>47</v>
      </c>
      <c r="J1058" s="107" t="s">
        <v>1</v>
      </c>
      <c r="K1058" s="108">
        <v>93.364999999999995</v>
      </c>
    </row>
    <row r="1059" spans="5:11" x14ac:dyDescent="0.25">
      <c r="E1059" s="109">
        <v>2004</v>
      </c>
      <c r="F1059" s="109" t="s">
        <v>420</v>
      </c>
      <c r="G1059" s="109" t="s">
        <v>113</v>
      </c>
      <c r="H1059" s="109" t="s">
        <v>540</v>
      </c>
      <c r="I1059" s="109" t="s">
        <v>47</v>
      </c>
      <c r="J1059" s="109" t="s">
        <v>554</v>
      </c>
      <c r="K1059" s="110">
        <v>88.879000000000005</v>
      </c>
    </row>
    <row r="1060" spans="5:11" x14ac:dyDescent="0.25">
      <c r="E1060" s="107">
        <v>2004</v>
      </c>
      <c r="F1060" s="107" t="s">
        <v>420</v>
      </c>
      <c r="G1060" s="107" t="s">
        <v>113</v>
      </c>
      <c r="H1060" s="107" t="s">
        <v>540</v>
      </c>
      <c r="I1060" s="107" t="s">
        <v>47</v>
      </c>
      <c r="J1060" s="107" t="s">
        <v>725</v>
      </c>
      <c r="K1060" s="108">
        <v>4.4859999999999998</v>
      </c>
    </row>
    <row r="1061" spans="5:11" x14ac:dyDescent="0.25">
      <c r="E1061" s="109">
        <v>2004</v>
      </c>
      <c r="F1061" s="109" t="s">
        <v>422</v>
      </c>
      <c r="G1061" s="109" t="s">
        <v>114</v>
      </c>
      <c r="H1061" s="109" t="s">
        <v>542</v>
      </c>
      <c r="I1061" s="109" t="s">
        <v>26</v>
      </c>
      <c r="J1061" s="109" t="s">
        <v>1</v>
      </c>
      <c r="K1061" s="110">
        <v>368.82900000000001</v>
      </c>
    </row>
    <row r="1062" spans="5:11" x14ac:dyDescent="0.25">
      <c r="E1062" s="107">
        <v>2004</v>
      </c>
      <c r="F1062" s="107" t="s">
        <v>422</v>
      </c>
      <c r="G1062" s="107" t="s">
        <v>114</v>
      </c>
      <c r="H1062" s="107" t="s">
        <v>542</v>
      </c>
      <c r="I1062" s="107" t="s">
        <v>26</v>
      </c>
      <c r="J1062" s="107" t="s">
        <v>554</v>
      </c>
      <c r="K1062" s="108">
        <v>0</v>
      </c>
    </row>
    <row r="1063" spans="5:11" x14ac:dyDescent="0.25">
      <c r="E1063" s="109">
        <v>2004</v>
      </c>
      <c r="F1063" s="109" t="s">
        <v>422</v>
      </c>
      <c r="G1063" s="109" t="s">
        <v>114</v>
      </c>
      <c r="H1063" s="109" t="s">
        <v>542</v>
      </c>
      <c r="I1063" s="109" t="s">
        <v>26</v>
      </c>
      <c r="J1063" s="109" t="s">
        <v>725</v>
      </c>
      <c r="K1063" s="110">
        <v>368.82900000000001</v>
      </c>
    </row>
    <row r="1064" spans="5:11" x14ac:dyDescent="0.25">
      <c r="E1064" s="107">
        <v>2004</v>
      </c>
      <c r="F1064" s="107" t="s">
        <v>428</v>
      </c>
      <c r="G1064" s="107" t="s">
        <v>117</v>
      </c>
      <c r="H1064" s="107" t="s">
        <v>544</v>
      </c>
      <c r="I1064" s="107" t="s">
        <v>17</v>
      </c>
      <c r="J1064" s="107" t="s">
        <v>1</v>
      </c>
      <c r="K1064" s="108">
        <v>95.914000000000001</v>
      </c>
    </row>
    <row r="1065" spans="5:11" x14ac:dyDescent="0.25">
      <c r="E1065" s="109">
        <v>2004</v>
      </c>
      <c r="F1065" s="109" t="s">
        <v>428</v>
      </c>
      <c r="G1065" s="109" t="s">
        <v>117</v>
      </c>
      <c r="H1065" s="109" t="s">
        <v>544</v>
      </c>
      <c r="I1065" s="109" t="s">
        <v>17</v>
      </c>
      <c r="J1065" s="109" t="s">
        <v>554</v>
      </c>
      <c r="K1065" s="110">
        <v>0</v>
      </c>
    </row>
    <row r="1066" spans="5:11" x14ac:dyDescent="0.25">
      <c r="E1066" s="107">
        <v>2004</v>
      </c>
      <c r="F1066" s="107" t="s">
        <v>428</v>
      </c>
      <c r="G1066" s="107" t="s">
        <v>117</v>
      </c>
      <c r="H1066" s="107" t="s">
        <v>544</v>
      </c>
      <c r="I1066" s="107" t="s">
        <v>17</v>
      </c>
      <c r="J1066" s="107" t="s">
        <v>725</v>
      </c>
      <c r="K1066" s="108">
        <v>95.914000000000001</v>
      </c>
    </row>
    <row r="1067" spans="5:11" x14ac:dyDescent="0.25">
      <c r="E1067" s="109">
        <v>2004</v>
      </c>
      <c r="F1067" s="109" t="s">
        <v>432</v>
      </c>
      <c r="G1067" s="109" t="s">
        <v>119</v>
      </c>
      <c r="H1067" s="109" t="s">
        <v>540</v>
      </c>
      <c r="I1067" s="109" t="s">
        <v>925</v>
      </c>
      <c r="J1067" s="109" t="s">
        <v>1</v>
      </c>
      <c r="K1067" s="110">
        <v>241.77099999999999</v>
      </c>
    </row>
    <row r="1068" spans="5:11" x14ac:dyDescent="0.25">
      <c r="E1068" s="107">
        <v>2004</v>
      </c>
      <c r="F1068" s="107" t="s">
        <v>432</v>
      </c>
      <c r="G1068" s="107" t="s">
        <v>119</v>
      </c>
      <c r="H1068" s="107" t="s">
        <v>540</v>
      </c>
      <c r="I1068" s="107" t="s">
        <v>925</v>
      </c>
      <c r="J1068" s="107" t="s">
        <v>554</v>
      </c>
      <c r="K1068" s="108">
        <v>126.157</v>
      </c>
    </row>
    <row r="1069" spans="5:11" x14ac:dyDescent="0.25">
      <c r="E1069" s="109">
        <v>2004</v>
      </c>
      <c r="F1069" s="109" t="s">
        <v>432</v>
      </c>
      <c r="G1069" s="109" t="s">
        <v>119</v>
      </c>
      <c r="H1069" s="109" t="s">
        <v>540</v>
      </c>
      <c r="I1069" s="109" t="s">
        <v>925</v>
      </c>
      <c r="J1069" s="109" t="s">
        <v>725</v>
      </c>
      <c r="K1069" s="110">
        <v>115.614</v>
      </c>
    </row>
    <row r="1070" spans="5:11" x14ac:dyDescent="0.25">
      <c r="E1070" s="107">
        <v>2004</v>
      </c>
      <c r="F1070" s="107" t="s">
        <v>438</v>
      </c>
      <c r="G1070" s="107" t="s">
        <v>122</v>
      </c>
      <c r="H1070" s="107" t="s">
        <v>540</v>
      </c>
      <c r="I1070" s="107" t="s">
        <v>21</v>
      </c>
      <c r="J1070" s="107" t="s">
        <v>1</v>
      </c>
      <c r="K1070" s="108">
        <v>6.8730000000000002</v>
      </c>
    </row>
    <row r="1071" spans="5:11" x14ac:dyDescent="0.25">
      <c r="E1071" s="109">
        <v>2004</v>
      </c>
      <c r="F1071" s="109" t="s">
        <v>438</v>
      </c>
      <c r="G1071" s="109" t="s">
        <v>122</v>
      </c>
      <c r="H1071" s="109" t="s">
        <v>540</v>
      </c>
      <c r="I1071" s="109" t="s">
        <v>21</v>
      </c>
      <c r="J1071" s="109" t="s">
        <v>554</v>
      </c>
      <c r="K1071" s="110">
        <v>6.8730000000000002</v>
      </c>
    </row>
    <row r="1072" spans="5:11" x14ac:dyDescent="0.25">
      <c r="E1072" s="107">
        <v>2004</v>
      </c>
      <c r="F1072" s="107" t="s">
        <v>438</v>
      </c>
      <c r="G1072" s="107" t="s">
        <v>122</v>
      </c>
      <c r="H1072" s="107" t="s">
        <v>540</v>
      </c>
      <c r="I1072" s="107" t="s">
        <v>21</v>
      </c>
      <c r="J1072" s="107" t="s">
        <v>725</v>
      </c>
      <c r="K1072" s="108">
        <v>0</v>
      </c>
    </row>
    <row r="1073" spans="5:11" x14ac:dyDescent="0.25">
      <c r="E1073" s="109">
        <v>2004</v>
      </c>
      <c r="F1073" s="109" t="s">
        <v>434</v>
      </c>
      <c r="G1073" s="109" t="s">
        <v>120</v>
      </c>
      <c r="H1073" s="109" t="s">
        <v>544</v>
      </c>
      <c r="I1073" s="109" t="s">
        <v>9</v>
      </c>
      <c r="J1073" s="109" t="s">
        <v>1</v>
      </c>
      <c r="K1073" s="110">
        <v>8.0050000000000008</v>
      </c>
    </row>
    <row r="1074" spans="5:11" x14ac:dyDescent="0.25">
      <c r="E1074" s="107">
        <v>2004</v>
      </c>
      <c r="F1074" s="107" t="s">
        <v>434</v>
      </c>
      <c r="G1074" s="107" t="s">
        <v>120</v>
      </c>
      <c r="H1074" s="107" t="s">
        <v>544</v>
      </c>
      <c r="I1074" s="107" t="s">
        <v>9</v>
      </c>
      <c r="J1074" s="107" t="s">
        <v>554</v>
      </c>
      <c r="K1074" s="108">
        <v>8.0050000000000008</v>
      </c>
    </row>
    <row r="1075" spans="5:11" x14ac:dyDescent="0.25">
      <c r="E1075" s="109">
        <v>2004</v>
      </c>
      <c r="F1075" s="109" t="s">
        <v>434</v>
      </c>
      <c r="G1075" s="109" t="s">
        <v>120</v>
      </c>
      <c r="H1075" s="109" t="s">
        <v>544</v>
      </c>
      <c r="I1075" s="109" t="s">
        <v>9</v>
      </c>
      <c r="J1075" s="109" t="s">
        <v>725</v>
      </c>
      <c r="K1075" s="110">
        <v>0</v>
      </c>
    </row>
    <row r="1076" spans="5:11" x14ac:dyDescent="0.25">
      <c r="E1076" s="107">
        <v>2004</v>
      </c>
      <c r="F1076" s="107" t="s">
        <v>440</v>
      </c>
      <c r="G1076" s="107" t="s">
        <v>123</v>
      </c>
      <c r="H1076" s="107" t="s">
        <v>540</v>
      </c>
      <c r="I1076" s="107" t="s">
        <v>24</v>
      </c>
      <c r="J1076" s="107" t="s">
        <v>1</v>
      </c>
      <c r="K1076" s="108">
        <v>135.35599999999999</v>
      </c>
    </row>
    <row r="1077" spans="5:11" x14ac:dyDescent="0.25">
      <c r="E1077" s="109">
        <v>2004</v>
      </c>
      <c r="F1077" s="109" t="s">
        <v>440</v>
      </c>
      <c r="G1077" s="109" t="s">
        <v>123</v>
      </c>
      <c r="H1077" s="109" t="s">
        <v>540</v>
      </c>
      <c r="I1077" s="109" t="s">
        <v>24</v>
      </c>
      <c r="J1077" s="109" t="s">
        <v>554</v>
      </c>
      <c r="K1077" s="110">
        <v>118.39400000000001</v>
      </c>
    </row>
    <row r="1078" spans="5:11" x14ac:dyDescent="0.25">
      <c r="E1078" s="107">
        <v>2004</v>
      </c>
      <c r="F1078" s="107" t="s">
        <v>440</v>
      </c>
      <c r="G1078" s="107" t="s">
        <v>123</v>
      </c>
      <c r="H1078" s="107" t="s">
        <v>540</v>
      </c>
      <c r="I1078" s="107" t="s">
        <v>24</v>
      </c>
      <c r="J1078" s="107" t="s">
        <v>725</v>
      </c>
      <c r="K1078" s="108">
        <v>16.962</v>
      </c>
    </row>
    <row r="1079" spans="5:11" x14ac:dyDescent="0.25">
      <c r="E1079" s="109">
        <v>2004</v>
      </c>
      <c r="F1079" s="109" t="s">
        <v>442</v>
      </c>
      <c r="G1079" s="109" t="s">
        <v>124</v>
      </c>
      <c r="H1079" s="109" t="s">
        <v>544</v>
      </c>
      <c r="I1079" s="109" t="s">
        <v>9</v>
      </c>
      <c r="J1079" s="109" t="s">
        <v>1</v>
      </c>
      <c r="K1079" s="110">
        <v>776.94600000000003</v>
      </c>
    </row>
    <row r="1080" spans="5:11" x14ac:dyDescent="0.25">
      <c r="E1080" s="107">
        <v>2004</v>
      </c>
      <c r="F1080" s="107" t="s">
        <v>442</v>
      </c>
      <c r="G1080" s="107" t="s">
        <v>124</v>
      </c>
      <c r="H1080" s="107" t="s">
        <v>544</v>
      </c>
      <c r="I1080" s="107" t="s">
        <v>9</v>
      </c>
      <c r="J1080" s="107" t="s">
        <v>554</v>
      </c>
      <c r="K1080" s="108">
        <v>585.35599999999999</v>
      </c>
    </row>
    <row r="1081" spans="5:11" x14ac:dyDescent="0.25">
      <c r="E1081" s="109">
        <v>2004</v>
      </c>
      <c r="F1081" s="109" t="s">
        <v>442</v>
      </c>
      <c r="G1081" s="109" t="s">
        <v>124</v>
      </c>
      <c r="H1081" s="109" t="s">
        <v>544</v>
      </c>
      <c r="I1081" s="109" t="s">
        <v>9</v>
      </c>
      <c r="J1081" s="109" t="s">
        <v>725</v>
      </c>
      <c r="K1081" s="110">
        <v>191.59</v>
      </c>
    </row>
    <row r="1082" spans="5:11" x14ac:dyDescent="0.25">
      <c r="E1082" s="107">
        <v>2004</v>
      </c>
      <c r="F1082" s="107" t="s">
        <v>446</v>
      </c>
      <c r="G1082" s="107" t="s">
        <v>126</v>
      </c>
      <c r="H1082" s="107" t="s">
        <v>542</v>
      </c>
      <c r="I1082" s="107" t="s">
        <v>16</v>
      </c>
      <c r="J1082" s="107" t="s">
        <v>1</v>
      </c>
      <c r="K1082" s="108">
        <v>416.447</v>
      </c>
    </row>
    <row r="1083" spans="5:11" x14ac:dyDescent="0.25">
      <c r="E1083" s="109">
        <v>2004</v>
      </c>
      <c r="F1083" s="109" t="s">
        <v>446</v>
      </c>
      <c r="G1083" s="109" t="s">
        <v>126</v>
      </c>
      <c r="H1083" s="109" t="s">
        <v>542</v>
      </c>
      <c r="I1083" s="109" t="s">
        <v>16</v>
      </c>
      <c r="J1083" s="109" t="s">
        <v>554</v>
      </c>
      <c r="K1083" s="110">
        <v>265.065</v>
      </c>
    </row>
    <row r="1084" spans="5:11" x14ac:dyDescent="0.25">
      <c r="E1084" s="107">
        <v>2004</v>
      </c>
      <c r="F1084" s="107" t="s">
        <v>446</v>
      </c>
      <c r="G1084" s="107" t="s">
        <v>126</v>
      </c>
      <c r="H1084" s="107" t="s">
        <v>542</v>
      </c>
      <c r="I1084" s="107" t="s">
        <v>16</v>
      </c>
      <c r="J1084" s="107" t="s">
        <v>725</v>
      </c>
      <c r="K1084" s="108">
        <v>151.38200000000001</v>
      </c>
    </row>
    <row r="1085" spans="5:11" x14ac:dyDescent="0.25">
      <c r="E1085" s="109">
        <v>2004</v>
      </c>
      <c r="F1085" s="109" t="s">
        <v>450</v>
      </c>
      <c r="G1085" s="109" t="s">
        <v>128</v>
      </c>
      <c r="H1085" s="109" t="s">
        <v>540</v>
      </c>
      <c r="I1085" s="109" t="s">
        <v>47</v>
      </c>
      <c r="J1085" s="109" t="s">
        <v>1</v>
      </c>
      <c r="K1085" s="110">
        <v>7.3339999999999996</v>
      </c>
    </row>
    <row r="1086" spans="5:11" x14ac:dyDescent="0.25">
      <c r="E1086" s="107">
        <v>2004</v>
      </c>
      <c r="F1086" s="107" t="s">
        <v>450</v>
      </c>
      <c r="G1086" s="107" t="s">
        <v>128</v>
      </c>
      <c r="H1086" s="107" t="s">
        <v>540</v>
      </c>
      <c r="I1086" s="107" t="s">
        <v>47</v>
      </c>
      <c r="J1086" s="107" t="s">
        <v>554</v>
      </c>
      <c r="K1086" s="108">
        <v>0</v>
      </c>
    </row>
    <row r="1087" spans="5:11" x14ac:dyDescent="0.25">
      <c r="E1087" s="109">
        <v>2004</v>
      </c>
      <c r="F1087" s="109" t="s">
        <v>450</v>
      </c>
      <c r="G1087" s="109" t="s">
        <v>128</v>
      </c>
      <c r="H1087" s="109" t="s">
        <v>540</v>
      </c>
      <c r="I1087" s="109" t="s">
        <v>47</v>
      </c>
      <c r="J1087" s="109" t="s">
        <v>725</v>
      </c>
      <c r="K1087" s="110">
        <v>7.3339999999999996</v>
      </c>
    </row>
    <row r="1088" spans="5:11" x14ac:dyDescent="0.25">
      <c r="E1088" s="107">
        <v>2004</v>
      </c>
      <c r="F1088" s="107" t="s">
        <v>448</v>
      </c>
      <c r="G1088" s="107" t="s">
        <v>127</v>
      </c>
      <c r="H1088" s="107" t="s">
        <v>540</v>
      </c>
      <c r="I1088" s="107" t="s">
        <v>30</v>
      </c>
      <c r="J1088" s="107" t="s">
        <v>1</v>
      </c>
      <c r="K1088" s="108">
        <v>0</v>
      </c>
    </row>
    <row r="1089" spans="5:11" x14ac:dyDescent="0.25">
      <c r="E1089" s="109">
        <v>2004</v>
      </c>
      <c r="F1089" s="109" t="s">
        <v>448</v>
      </c>
      <c r="G1089" s="109" t="s">
        <v>127</v>
      </c>
      <c r="H1089" s="109" t="s">
        <v>540</v>
      </c>
      <c r="I1089" s="109" t="s">
        <v>30</v>
      </c>
      <c r="J1089" s="109" t="s">
        <v>554</v>
      </c>
      <c r="K1089" s="110">
        <v>0</v>
      </c>
    </row>
    <row r="1090" spans="5:11" x14ac:dyDescent="0.25">
      <c r="E1090" s="107">
        <v>2004</v>
      </c>
      <c r="F1090" s="107" t="s">
        <v>448</v>
      </c>
      <c r="G1090" s="107" t="s">
        <v>127</v>
      </c>
      <c r="H1090" s="107" t="s">
        <v>540</v>
      </c>
      <c r="I1090" s="107" t="s">
        <v>30</v>
      </c>
      <c r="J1090" s="107" t="s">
        <v>725</v>
      </c>
      <c r="K1090" s="108">
        <v>0</v>
      </c>
    </row>
    <row r="1091" spans="5:11" x14ac:dyDescent="0.25">
      <c r="E1091" s="109">
        <v>2004</v>
      </c>
      <c r="F1091" s="109" t="s">
        <v>452</v>
      </c>
      <c r="G1091" s="109" t="s">
        <v>129</v>
      </c>
      <c r="H1091" s="109" t="s">
        <v>540</v>
      </c>
      <c r="I1091" s="109" t="s">
        <v>30</v>
      </c>
      <c r="J1091" s="109" t="s">
        <v>1</v>
      </c>
      <c r="K1091" s="110">
        <v>64</v>
      </c>
    </row>
    <row r="1092" spans="5:11" x14ac:dyDescent="0.25">
      <c r="E1092" s="107">
        <v>2004</v>
      </c>
      <c r="F1092" s="107" t="s">
        <v>452</v>
      </c>
      <c r="G1092" s="107" t="s">
        <v>129</v>
      </c>
      <c r="H1092" s="107" t="s">
        <v>540</v>
      </c>
      <c r="I1092" s="107" t="s">
        <v>30</v>
      </c>
      <c r="J1092" s="107" t="s">
        <v>554</v>
      </c>
      <c r="K1092" s="108">
        <v>64</v>
      </c>
    </row>
    <row r="1093" spans="5:11" x14ac:dyDescent="0.25">
      <c r="E1093" s="109">
        <v>2004</v>
      </c>
      <c r="F1093" s="109" t="s">
        <v>452</v>
      </c>
      <c r="G1093" s="109" t="s">
        <v>129</v>
      </c>
      <c r="H1093" s="109" t="s">
        <v>540</v>
      </c>
      <c r="I1093" s="109" t="s">
        <v>30</v>
      </c>
      <c r="J1093" s="109" t="s">
        <v>725</v>
      </c>
      <c r="K1093" s="110">
        <v>0</v>
      </c>
    </row>
    <row r="1094" spans="5:11" x14ac:dyDescent="0.25">
      <c r="E1094" s="107">
        <v>2004</v>
      </c>
      <c r="F1094" s="107" t="s">
        <v>464</v>
      </c>
      <c r="G1094" s="107" t="s">
        <v>135</v>
      </c>
      <c r="H1094" s="107" t="s">
        <v>544</v>
      </c>
      <c r="I1094" s="107" t="s">
        <v>17</v>
      </c>
      <c r="J1094" s="107" t="s">
        <v>1</v>
      </c>
      <c r="K1094" s="108">
        <v>0</v>
      </c>
    </row>
    <row r="1095" spans="5:11" x14ac:dyDescent="0.25">
      <c r="E1095" s="109">
        <v>2004</v>
      </c>
      <c r="F1095" s="109" t="s">
        <v>464</v>
      </c>
      <c r="G1095" s="109" t="s">
        <v>135</v>
      </c>
      <c r="H1095" s="109" t="s">
        <v>544</v>
      </c>
      <c r="I1095" s="109" t="s">
        <v>17</v>
      </c>
      <c r="J1095" s="109" t="s">
        <v>554</v>
      </c>
      <c r="K1095" s="110">
        <v>0</v>
      </c>
    </row>
    <row r="1096" spans="5:11" x14ac:dyDescent="0.25">
      <c r="E1096" s="107">
        <v>2004</v>
      </c>
      <c r="F1096" s="107" t="s">
        <v>464</v>
      </c>
      <c r="G1096" s="107" t="s">
        <v>135</v>
      </c>
      <c r="H1096" s="107" t="s">
        <v>544</v>
      </c>
      <c r="I1096" s="107" t="s">
        <v>17</v>
      </c>
      <c r="J1096" s="107" t="s">
        <v>725</v>
      </c>
      <c r="K1096" s="108">
        <v>0</v>
      </c>
    </row>
    <row r="1097" spans="5:11" x14ac:dyDescent="0.25">
      <c r="E1097" s="109">
        <v>2004</v>
      </c>
      <c r="F1097" s="109" t="s">
        <v>454</v>
      </c>
      <c r="G1097" s="109" t="s">
        <v>130</v>
      </c>
      <c r="H1097" s="109" t="s">
        <v>540</v>
      </c>
      <c r="I1097" s="109" t="s">
        <v>30</v>
      </c>
      <c r="J1097" s="109" t="s">
        <v>1</v>
      </c>
      <c r="K1097" s="110">
        <v>337.19200000000001</v>
      </c>
    </row>
    <row r="1098" spans="5:11" x14ac:dyDescent="0.25">
      <c r="E1098" s="107">
        <v>2004</v>
      </c>
      <c r="F1098" s="107" t="s">
        <v>454</v>
      </c>
      <c r="G1098" s="107" t="s">
        <v>130</v>
      </c>
      <c r="H1098" s="107" t="s">
        <v>540</v>
      </c>
      <c r="I1098" s="107" t="s">
        <v>30</v>
      </c>
      <c r="J1098" s="107" t="s">
        <v>554</v>
      </c>
      <c r="K1098" s="108">
        <v>22.568999999999999</v>
      </c>
    </row>
    <row r="1099" spans="5:11" x14ac:dyDescent="0.25">
      <c r="E1099" s="109">
        <v>2004</v>
      </c>
      <c r="F1099" s="109" t="s">
        <v>454</v>
      </c>
      <c r="G1099" s="109" t="s">
        <v>130</v>
      </c>
      <c r="H1099" s="109" t="s">
        <v>540</v>
      </c>
      <c r="I1099" s="109" t="s">
        <v>30</v>
      </c>
      <c r="J1099" s="109" t="s">
        <v>725</v>
      </c>
      <c r="K1099" s="110">
        <v>314.62299999999999</v>
      </c>
    </row>
    <row r="1100" spans="5:11" x14ac:dyDescent="0.25">
      <c r="E1100" s="107">
        <v>2004</v>
      </c>
      <c r="F1100" s="107" t="s">
        <v>460</v>
      </c>
      <c r="G1100" s="107" t="s">
        <v>133</v>
      </c>
      <c r="H1100" s="107" t="s">
        <v>540</v>
      </c>
      <c r="I1100" s="107" t="s">
        <v>30</v>
      </c>
      <c r="J1100" s="107" t="s">
        <v>1</v>
      </c>
      <c r="K1100" s="108">
        <v>15.02</v>
      </c>
    </row>
    <row r="1101" spans="5:11" x14ac:dyDescent="0.25">
      <c r="E1101" s="109">
        <v>2004</v>
      </c>
      <c r="F1101" s="109" t="s">
        <v>460</v>
      </c>
      <c r="G1101" s="109" t="s">
        <v>133</v>
      </c>
      <c r="H1101" s="109" t="s">
        <v>540</v>
      </c>
      <c r="I1101" s="109" t="s">
        <v>30</v>
      </c>
      <c r="J1101" s="109" t="s">
        <v>554</v>
      </c>
      <c r="K1101" s="110">
        <v>1.514</v>
      </c>
    </row>
    <row r="1102" spans="5:11" x14ac:dyDescent="0.25">
      <c r="E1102" s="107">
        <v>2004</v>
      </c>
      <c r="F1102" s="107" t="s">
        <v>460</v>
      </c>
      <c r="G1102" s="107" t="s">
        <v>133</v>
      </c>
      <c r="H1102" s="107" t="s">
        <v>540</v>
      </c>
      <c r="I1102" s="107" t="s">
        <v>30</v>
      </c>
      <c r="J1102" s="107" t="s">
        <v>725</v>
      </c>
      <c r="K1102" s="108">
        <v>13.506</v>
      </c>
    </row>
    <row r="1103" spans="5:11" x14ac:dyDescent="0.25">
      <c r="E1103" s="109">
        <v>2004</v>
      </c>
      <c r="F1103" s="109" t="s">
        <v>462</v>
      </c>
      <c r="G1103" s="109" t="s">
        <v>134</v>
      </c>
      <c r="H1103" s="109" t="s">
        <v>544</v>
      </c>
      <c r="I1103" s="109" t="s">
        <v>9</v>
      </c>
      <c r="J1103" s="109" t="s">
        <v>1</v>
      </c>
      <c r="K1103" s="110">
        <v>159.261</v>
      </c>
    </row>
    <row r="1104" spans="5:11" x14ac:dyDescent="0.25">
      <c r="E1104" s="107">
        <v>2004</v>
      </c>
      <c r="F1104" s="107" t="s">
        <v>462</v>
      </c>
      <c r="G1104" s="107" t="s">
        <v>134</v>
      </c>
      <c r="H1104" s="107" t="s">
        <v>544</v>
      </c>
      <c r="I1104" s="107" t="s">
        <v>9</v>
      </c>
      <c r="J1104" s="107" t="s">
        <v>554</v>
      </c>
      <c r="K1104" s="108">
        <v>150.48500000000001</v>
      </c>
    </row>
    <row r="1105" spans="5:11" x14ac:dyDescent="0.25">
      <c r="E1105" s="109">
        <v>2004</v>
      </c>
      <c r="F1105" s="109" t="s">
        <v>462</v>
      </c>
      <c r="G1105" s="109" t="s">
        <v>134</v>
      </c>
      <c r="H1105" s="109" t="s">
        <v>544</v>
      </c>
      <c r="I1105" s="109" t="s">
        <v>9</v>
      </c>
      <c r="J1105" s="109" t="s">
        <v>725</v>
      </c>
      <c r="K1105" s="110">
        <v>8.7759999999999998</v>
      </c>
    </row>
    <row r="1106" spans="5:11" x14ac:dyDescent="0.25">
      <c r="E1106" s="107">
        <v>2004</v>
      </c>
      <c r="F1106" s="107" t="s">
        <v>468</v>
      </c>
      <c r="G1106" s="107" t="s">
        <v>137</v>
      </c>
      <c r="H1106" s="107" t="s">
        <v>540</v>
      </c>
      <c r="I1106" s="107" t="s">
        <v>30</v>
      </c>
      <c r="J1106" s="107" t="s">
        <v>1</v>
      </c>
      <c r="K1106" s="108">
        <v>70</v>
      </c>
    </row>
    <row r="1107" spans="5:11" x14ac:dyDescent="0.25">
      <c r="E1107" s="109">
        <v>2004</v>
      </c>
      <c r="F1107" s="109" t="s">
        <v>468</v>
      </c>
      <c r="G1107" s="109" t="s">
        <v>137</v>
      </c>
      <c r="H1107" s="109" t="s">
        <v>540</v>
      </c>
      <c r="I1107" s="109" t="s">
        <v>30</v>
      </c>
      <c r="J1107" s="109" t="s">
        <v>554</v>
      </c>
      <c r="K1107" s="110">
        <v>0</v>
      </c>
    </row>
    <row r="1108" spans="5:11" x14ac:dyDescent="0.25">
      <c r="E1108" s="107">
        <v>2004</v>
      </c>
      <c r="F1108" s="107" t="s">
        <v>468</v>
      </c>
      <c r="G1108" s="107" t="s">
        <v>137</v>
      </c>
      <c r="H1108" s="107" t="s">
        <v>540</v>
      </c>
      <c r="I1108" s="107" t="s">
        <v>30</v>
      </c>
      <c r="J1108" s="107" t="s">
        <v>725</v>
      </c>
      <c r="K1108" s="108">
        <v>70</v>
      </c>
    </row>
    <row r="1109" spans="5:11" x14ac:dyDescent="0.25">
      <c r="E1109" s="109">
        <v>2004</v>
      </c>
      <c r="F1109" s="109" t="s">
        <v>466</v>
      </c>
      <c r="G1109" s="109" t="s">
        <v>136</v>
      </c>
      <c r="H1109" s="109" t="s">
        <v>542</v>
      </c>
      <c r="I1109" s="109" t="s">
        <v>26</v>
      </c>
      <c r="J1109" s="109" t="s">
        <v>1</v>
      </c>
      <c r="K1109" s="110">
        <v>59</v>
      </c>
    </row>
    <row r="1110" spans="5:11" x14ac:dyDescent="0.25">
      <c r="E1110" s="107">
        <v>2004</v>
      </c>
      <c r="F1110" s="107" t="s">
        <v>466</v>
      </c>
      <c r="G1110" s="107" t="s">
        <v>136</v>
      </c>
      <c r="H1110" s="107" t="s">
        <v>542</v>
      </c>
      <c r="I1110" s="107" t="s">
        <v>26</v>
      </c>
      <c r="J1110" s="107" t="s">
        <v>554</v>
      </c>
      <c r="K1110" s="108">
        <v>59</v>
      </c>
    </row>
    <row r="1111" spans="5:11" x14ac:dyDescent="0.25">
      <c r="E1111" s="109">
        <v>2004</v>
      </c>
      <c r="F1111" s="109" t="s">
        <v>466</v>
      </c>
      <c r="G1111" s="109" t="s">
        <v>136</v>
      </c>
      <c r="H1111" s="109" t="s">
        <v>542</v>
      </c>
      <c r="I1111" s="109" t="s">
        <v>26</v>
      </c>
      <c r="J1111" s="109" t="s">
        <v>725</v>
      </c>
      <c r="K1111" s="110">
        <v>0</v>
      </c>
    </row>
    <row r="1112" spans="5:11" x14ac:dyDescent="0.25">
      <c r="E1112" s="107">
        <v>2004</v>
      </c>
      <c r="F1112" s="107" t="s">
        <v>458</v>
      </c>
      <c r="G1112" s="107" t="s">
        <v>132</v>
      </c>
      <c r="H1112" s="107" t="s">
        <v>540</v>
      </c>
      <c r="I1112" s="107" t="s">
        <v>30</v>
      </c>
      <c r="J1112" s="107" t="s">
        <v>1</v>
      </c>
      <c r="K1112" s="108">
        <v>0</v>
      </c>
    </row>
    <row r="1113" spans="5:11" x14ac:dyDescent="0.25">
      <c r="E1113" s="109">
        <v>2004</v>
      </c>
      <c r="F1113" s="109" t="s">
        <v>458</v>
      </c>
      <c r="G1113" s="109" t="s">
        <v>132</v>
      </c>
      <c r="H1113" s="109" t="s">
        <v>540</v>
      </c>
      <c r="I1113" s="109" t="s">
        <v>30</v>
      </c>
      <c r="J1113" s="109" t="s">
        <v>554</v>
      </c>
      <c r="K1113" s="110">
        <v>0</v>
      </c>
    </row>
    <row r="1114" spans="5:11" x14ac:dyDescent="0.25">
      <c r="E1114" s="107">
        <v>2004</v>
      </c>
      <c r="F1114" s="107" t="s">
        <v>458</v>
      </c>
      <c r="G1114" s="107" t="s">
        <v>132</v>
      </c>
      <c r="H1114" s="107" t="s">
        <v>540</v>
      </c>
      <c r="I1114" s="107" t="s">
        <v>30</v>
      </c>
      <c r="J1114" s="107" t="s">
        <v>725</v>
      </c>
      <c r="K1114" s="108">
        <v>0</v>
      </c>
    </row>
    <row r="1115" spans="5:11" x14ac:dyDescent="0.25">
      <c r="E1115" s="109">
        <v>2004</v>
      </c>
      <c r="F1115" s="109" t="s">
        <v>498</v>
      </c>
      <c r="G1115" s="109" t="s">
        <v>967</v>
      </c>
      <c r="H1115" s="109" t="s">
        <v>540</v>
      </c>
      <c r="I1115" s="109" t="s">
        <v>925</v>
      </c>
      <c r="J1115" s="109" t="s">
        <v>1</v>
      </c>
      <c r="K1115" s="110">
        <v>571.17700000000002</v>
      </c>
    </row>
    <row r="1116" spans="5:11" x14ac:dyDescent="0.25">
      <c r="E1116" s="107">
        <v>2004</v>
      </c>
      <c r="F1116" s="107" t="s">
        <v>498</v>
      </c>
      <c r="G1116" s="107" t="s">
        <v>967</v>
      </c>
      <c r="H1116" s="107" t="s">
        <v>540</v>
      </c>
      <c r="I1116" s="107" t="s">
        <v>925</v>
      </c>
      <c r="J1116" s="107" t="s">
        <v>554</v>
      </c>
      <c r="K1116" s="108">
        <v>494.64600000000002</v>
      </c>
    </row>
    <row r="1117" spans="5:11" x14ac:dyDescent="0.25">
      <c r="E1117" s="109">
        <v>2004</v>
      </c>
      <c r="F1117" s="109" t="s">
        <v>498</v>
      </c>
      <c r="G1117" s="109" t="s">
        <v>967</v>
      </c>
      <c r="H1117" s="109" t="s">
        <v>540</v>
      </c>
      <c r="I1117" s="109" t="s">
        <v>925</v>
      </c>
      <c r="J1117" s="109" t="s">
        <v>725</v>
      </c>
      <c r="K1117" s="110">
        <v>76.531000000000006</v>
      </c>
    </row>
    <row r="1118" spans="5:11" x14ac:dyDescent="0.25">
      <c r="E1118" s="107">
        <v>2004</v>
      </c>
      <c r="F1118" s="107" t="s">
        <v>470</v>
      </c>
      <c r="G1118" s="107" t="s">
        <v>138</v>
      </c>
      <c r="H1118" s="107" t="s">
        <v>12</v>
      </c>
      <c r="I1118" s="107" t="s">
        <v>12</v>
      </c>
      <c r="J1118" s="107" t="s">
        <v>1</v>
      </c>
      <c r="K1118" s="108">
        <v>0</v>
      </c>
    </row>
    <row r="1119" spans="5:11" x14ac:dyDescent="0.25">
      <c r="E1119" s="109">
        <v>2004</v>
      </c>
      <c r="F1119" s="109" t="s">
        <v>470</v>
      </c>
      <c r="G1119" s="109" t="s">
        <v>138</v>
      </c>
      <c r="H1119" s="109" t="s">
        <v>12</v>
      </c>
      <c r="I1119" s="109" t="s">
        <v>12</v>
      </c>
      <c r="J1119" s="109" t="s">
        <v>554</v>
      </c>
      <c r="K1119" s="110">
        <v>0</v>
      </c>
    </row>
    <row r="1120" spans="5:11" x14ac:dyDescent="0.25">
      <c r="E1120" s="107">
        <v>2004</v>
      </c>
      <c r="F1120" s="107" t="s">
        <v>470</v>
      </c>
      <c r="G1120" s="107" t="s">
        <v>138</v>
      </c>
      <c r="H1120" s="107" t="s">
        <v>12</v>
      </c>
      <c r="I1120" s="107" t="s">
        <v>12</v>
      </c>
      <c r="J1120" s="107" t="s">
        <v>725</v>
      </c>
      <c r="K1120" s="108">
        <v>0</v>
      </c>
    </row>
    <row r="1121" spans="5:11" x14ac:dyDescent="0.25">
      <c r="E1121" s="109">
        <v>2004</v>
      </c>
      <c r="F1121" s="109" t="s">
        <v>479</v>
      </c>
      <c r="G1121" s="109" t="s">
        <v>141</v>
      </c>
      <c r="H1121" s="109" t="s">
        <v>540</v>
      </c>
      <c r="I1121" s="109" t="s">
        <v>21</v>
      </c>
      <c r="J1121" s="109" t="s">
        <v>1</v>
      </c>
      <c r="K1121" s="110">
        <v>72.048000000000002</v>
      </c>
    </row>
    <row r="1122" spans="5:11" x14ac:dyDescent="0.25">
      <c r="E1122" s="107">
        <v>2004</v>
      </c>
      <c r="F1122" s="107" t="s">
        <v>479</v>
      </c>
      <c r="G1122" s="107" t="s">
        <v>141</v>
      </c>
      <c r="H1122" s="107" t="s">
        <v>540</v>
      </c>
      <c r="I1122" s="107" t="s">
        <v>21</v>
      </c>
      <c r="J1122" s="107" t="s">
        <v>554</v>
      </c>
      <c r="K1122" s="108">
        <v>63.612000000000002</v>
      </c>
    </row>
    <row r="1123" spans="5:11" x14ac:dyDescent="0.25">
      <c r="E1123" s="109">
        <v>2004</v>
      </c>
      <c r="F1123" s="109" t="s">
        <v>479</v>
      </c>
      <c r="G1123" s="109" t="s">
        <v>141</v>
      </c>
      <c r="H1123" s="109" t="s">
        <v>540</v>
      </c>
      <c r="I1123" s="109" t="s">
        <v>21</v>
      </c>
      <c r="J1123" s="109" t="s">
        <v>725</v>
      </c>
      <c r="K1123" s="110">
        <v>8.4359999999999999</v>
      </c>
    </row>
    <row r="1124" spans="5:11" x14ac:dyDescent="0.25">
      <c r="E1124" s="107">
        <v>2004</v>
      </c>
      <c r="F1124" s="107" t="s">
        <v>486</v>
      </c>
      <c r="G1124" s="107" t="s">
        <v>143</v>
      </c>
      <c r="H1124" s="107" t="s">
        <v>544</v>
      </c>
      <c r="I1124" s="107" t="s">
        <v>9</v>
      </c>
      <c r="J1124" s="107" t="s">
        <v>1</v>
      </c>
      <c r="K1124" s="108">
        <v>116.48399999999999</v>
      </c>
    </row>
    <row r="1125" spans="5:11" x14ac:dyDescent="0.25">
      <c r="E1125" s="109">
        <v>2004</v>
      </c>
      <c r="F1125" s="109" t="s">
        <v>486</v>
      </c>
      <c r="G1125" s="109" t="s">
        <v>143</v>
      </c>
      <c r="H1125" s="109" t="s">
        <v>544</v>
      </c>
      <c r="I1125" s="109" t="s">
        <v>9</v>
      </c>
      <c r="J1125" s="109" t="s">
        <v>554</v>
      </c>
      <c r="K1125" s="110">
        <v>84.013000000000005</v>
      </c>
    </row>
    <row r="1126" spans="5:11" x14ac:dyDescent="0.25">
      <c r="E1126" s="107">
        <v>2004</v>
      </c>
      <c r="F1126" s="107" t="s">
        <v>486</v>
      </c>
      <c r="G1126" s="107" t="s">
        <v>143</v>
      </c>
      <c r="H1126" s="107" t="s">
        <v>544</v>
      </c>
      <c r="I1126" s="107" t="s">
        <v>9</v>
      </c>
      <c r="J1126" s="107" t="s">
        <v>725</v>
      </c>
      <c r="K1126" s="108">
        <v>32.470999999999997</v>
      </c>
    </row>
    <row r="1127" spans="5:11" x14ac:dyDescent="0.25">
      <c r="E1127" s="109">
        <v>2004</v>
      </c>
      <c r="F1127" s="109" t="s">
        <v>481</v>
      </c>
      <c r="G1127" s="109" t="s">
        <v>142</v>
      </c>
      <c r="H1127" s="109" t="s">
        <v>540</v>
      </c>
      <c r="I1127" s="109" t="s">
        <v>21</v>
      </c>
      <c r="J1127" s="109" t="s">
        <v>1</v>
      </c>
      <c r="K1127" s="110">
        <v>0</v>
      </c>
    </row>
    <row r="1128" spans="5:11" x14ac:dyDescent="0.25">
      <c r="E1128" s="107">
        <v>2004</v>
      </c>
      <c r="F1128" s="107" t="s">
        <v>481</v>
      </c>
      <c r="G1128" s="107" t="s">
        <v>142</v>
      </c>
      <c r="H1128" s="107" t="s">
        <v>540</v>
      </c>
      <c r="I1128" s="107" t="s">
        <v>21</v>
      </c>
      <c r="J1128" s="107" t="s">
        <v>554</v>
      </c>
      <c r="K1128" s="108">
        <v>0</v>
      </c>
    </row>
    <row r="1129" spans="5:11" x14ac:dyDescent="0.25">
      <c r="E1129" s="109">
        <v>2004</v>
      </c>
      <c r="F1129" s="109" t="s">
        <v>481</v>
      </c>
      <c r="G1129" s="109" t="s">
        <v>142</v>
      </c>
      <c r="H1129" s="109" t="s">
        <v>540</v>
      </c>
      <c r="I1129" s="109" t="s">
        <v>21</v>
      </c>
      <c r="J1129" s="109" t="s">
        <v>725</v>
      </c>
      <c r="K1129" s="110">
        <v>0</v>
      </c>
    </row>
    <row r="1130" spans="5:11" x14ac:dyDescent="0.25">
      <c r="E1130" s="107">
        <v>2004</v>
      </c>
      <c r="F1130" s="107" t="s">
        <v>488</v>
      </c>
      <c r="G1130" s="107" t="s">
        <v>144</v>
      </c>
      <c r="H1130" s="107" t="s">
        <v>540</v>
      </c>
      <c r="I1130" s="107" t="s">
        <v>60</v>
      </c>
      <c r="J1130" s="107" t="s">
        <v>1</v>
      </c>
      <c r="K1130" s="108">
        <v>433.63499999999999</v>
      </c>
    </row>
    <row r="1131" spans="5:11" x14ac:dyDescent="0.25">
      <c r="E1131" s="109">
        <v>2004</v>
      </c>
      <c r="F1131" s="109" t="s">
        <v>488</v>
      </c>
      <c r="G1131" s="109" t="s">
        <v>144</v>
      </c>
      <c r="H1131" s="109" t="s">
        <v>540</v>
      </c>
      <c r="I1131" s="109" t="s">
        <v>60</v>
      </c>
      <c r="J1131" s="109" t="s">
        <v>554</v>
      </c>
      <c r="K1131" s="110">
        <v>319.59399999999999</v>
      </c>
    </row>
    <row r="1132" spans="5:11" x14ac:dyDescent="0.25">
      <c r="E1132" s="107">
        <v>2004</v>
      </c>
      <c r="F1132" s="107" t="s">
        <v>488</v>
      </c>
      <c r="G1132" s="107" t="s">
        <v>144</v>
      </c>
      <c r="H1132" s="107" t="s">
        <v>540</v>
      </c>
      <c r="I1132" s="107" t="s">
        <v>60</v>
      </c>
      <c r="J1132" s="107" t="s">
        <v>725</v>
      </c>
      <c r="K1132" s="108">
        <v>114.041</v>
      </c>
    </row>
    <row r="1133" spans="5:11" x14ac:dyDescent="0.25">
      <c r="E1133" s="109">
        <v>2004</v>
      </c>
      <c r="F1133" s="109" t="s">
        <v>494</v>
      </c>
      <c r="G1133" s="109" t="s">
        <v>147</v>
      </c>
      <c r="H1133" s="109" t="s">
        <v>540</v>
      </c>
      <c r="I1133" s="109" t="s">
        <v>27</v>
      </c>
      <c r="J1133" s="109" t="s">
        <v>1</v>
      </c>
      <c r="K1133" s="110">
        <v>168.03899999999999</v>
      </c>
    </row>
    <row r="1134" spans="5:11" x14ac:dyDescent="0.25">
      <c r="E1134" s="107">
        <v>2004</v>
      </c>
      <c r="F1134" s="107" t="s">
        <v>494</v>
      </c>
      <c r="G1134" s="107" t="s">
        <v>147</v>
      </c>
      <c r="H1134" s="107" t="s">
        <v>540</v>
      </c>
      <c r="I1134" s="107" t="s">
        <v>27</v>
      </c>
      <c r="J1134" s="107" t="s">
        <v>554</v>
      </c>
      <c r="K1134" s="108">
        <v>168.03899999999999</v>
      </c>
    </row>
    <row r="1135" spans="5:11" x14ac:dyDescent="0.25">
      <c r="E1135" s="109">
        <v>2004</v>
      </c>
      <c r="F1135" s="109" t="s">
        <v>494</v>
      </c>
      <c r="G1135" s="109" t="s">
        <v>147</v>
      </c>
      <c r="H1135" s="109" t="s">
        <v>540</v>
      </c>
      <c r="I1135" s="109" t="s">
        <v>27</v>
      </c>
      <c r="J1135" s="109" t="s">
        <v>725</v>
      </c>
      <c r="K1135" s="110">
        <v>0</v>
      </c>
    </row>
    <row r="1136" spans="5:11" x14ac:dyDescent="0.25">
      <c r="E1136" s="107">
        <v>2004</v>
      </c>
      <c r="F1136" s="107" t="s">
        <v>490</v>
      </c>
      <c r="G1136" s="107" t="s">
        <v>145</v>
      </c>
      <c r="H1136" s="107" t="s">
        <v>540</v>
      </c>
      <c r="I1136" s="107" t="s">
        <v>16</v>
      </c>
      <c r="J1136" s="107" t="s">
        <v>1</v>
      </c>
      <c r="K1136" s="108">
        <v>539.08199999999999</v>
      </c>
    </row>
    <row r="1137" spans="5:11" x14ac:dyDescent="0.25">
      <c r="E1137" s="109">
        <v>2004</v>
      </c>
      <c r="F1137" s="109" t="s">
        <v>490</v>
      </c>
      <c r="G1137" s="109" t="s">
        <v>145</v>
      </c>
      <c r="H1137" s="109" t="s">
        <v>540</v>
      </c>
      <c r="I1137" s="109" t="s">
        <v>16</v>
      </c>
      <c r="J1137" s="109" t="s">
        <v>554</v>
      </c>
      <c r="K1137" s="110">
        <v>371.26299999999998</v>
      </c>
    </row>
    <row r="1138" spans="5:11" x14ac:dyDescent="0.25">
      <c r="E1138" s="107">
        <v>2004</v>
      </c>
      <c r="F1138" s="107" t="s">
        <v>490</v>
      </c>
      <c r="G1138" s="107" t="s">
        <v>145</v>
      </c>
      <c r="H1138" s="107" t="s">
        <v>540</v>
      </c>
      <c r="I1138" s="107" t="s">
        <v>16</v>
      </c>
      <c r="J1138" s="107" t="s">
        <v>725</v>
      </c>
      <c r="K1138" s="108">
        <v>167.81899999999999</v>
      </c>
    </row>
    <row r="1139" spans="5:11" x14ac:dyDescent="0.25">
      <c r="E1139" s="109">
        <v>2004</v>
      </c>
      <c r="F1139" s="109" t="s">
        <v>496</v>
      </c>
      <c r="G1139" s="109" t="s">
        <v>148</v>
      </c>
      <c r="H1139" s="109" t="s">
        <v>544</v>
      </c>
      <c r="I1139" s="109" t="s">
        <v>17</v>
      </c>
      <c r="J1139" s="109" t="s">
        <v>1</v>
      </c>
      <c r="K1139" s="110">
        <v>236.67500000000001</v>
      </c>
    </row>
    <row r="1140" spans="5:11" x14ac:dyDescent="0.25">
      <c r="E1140" s="107">
        <v>2004</v>
      </c>
      <c r="F1140" s="107" t="s">
        <v>496</v>
      </c>
      <c r="G1140" s="107" t="s">
        <v>148</v>
      </c>
      <c r="H1140" s="107" t="s">
        <v>544</v>
      </c>
      <c r="I1140" s="107" t="s">
        <v>17</v>
      </c>
      <c r="J1140" s="107" t="s">
        <v>554</v>
      </c>
      <c r="K1140" s="108">
        <v>150.96899999999999</v>
      </c>
    </row>
    <row r="1141" spans="5:11" x14ac:dyDescent="0.25">
      <c r="E1141" s="109">
        <v>2004</v>
      </c>
      <c r="F1141" s="109" t="s">
        <v>496</v>
      </c>
      <c r="G1141" s="109" t="s">
        <v>148</v>
      </c>
      <c r="H1141" s="109" t="s">
        <v>544</v>
      </c>
      <c r="I1141" s="109" t="s">
        <v>17</v>
      </c>
      <c r="J1141" s="109" t="s">
        <v>725</v>
      </c>
      <c r="K1141" s="110">
        <v>85.706000000000003</v>
      </c>
    </row>
    <row r="1142" spans="5:11" x14ac:dyDescent="0.25">
      <c r="E1142" s="107">
        <v>2004</v>
      </c>
      <c r="F1142" s="107" t="s">
        <v>502</v>
      </c>
      <c r="G1142" s="107" t="s">
        <v>151</v>
      </c>
      <c r="H1142" s="107" t="s">
        <v>540</v>
      </c>
      <c r="I1142" s="107" t="s">
        <v>30</v>
      </c>
      <c r="J1142" s="107" t="s">
        <v>1</v>
      </c>
      <c r="K1142" s="108">
        <v>569</v>
      </c>
    </row>
    <row r="1143" spans="5:11" x14ac:dyDescent="0.25">
      <c r="E1143" s="109">
        <v>2004</v>
      </c>
      <c r="F1143" s="109" t="s">
        <v>502</v>
      </c>
      <c r="G1143" s="109" t="s">
        <v>151</v>
      </c>
      <c r="H1143" s="109" t="s">
        <v>540</v>
      </c>
      <c r="I1143" s="109" t="s">
        <v>30</v>
      </c>
      <c r="J1143" s="109" t="s">
        <v>554</v>
      </c>
      <c r="K1143" s="110">
        <v>170</v>
      </c>
    </row>
    <row r="1144" spans="5:11" x14ac:dyDescent="0.25">
      <c r="E1144" s="107">
        <v>2004</v>
      </c>
      <c r="F1144" s="107" t="s">
        <v>502</v>
      </c>
      <c r="G1144" s="107" t="s">
        <v>151</v>
      </c>
      <c r="H1144" s="107" t="s">
        <v>540</v>
      </c>
      <c r="I1144" s="107" t="s">
        <v>30</v>
      </c>
      <c r="J1144" s="107" t="s">
        <v>725</v>
      </c>
      <c r="K1144" s="108">
        <v>399</v>
      </c>
    </row>
    <row r="1145" spans="5:11" x14ac:dyDescent="0.25">
      <c r="E1145" s="109">
        <v>2004</v>
      </c>
      <c r="F1145" s="109" t="s">
        <v>504</v>
      </c>
      <c r="G1145" s="109" t="s">
        <v>152</v>
      </c>
      <c r="H1145" s="109" t="s">
        <v>540</v>
      </c>
      <c r="I1145" s="109" t="s">
        <v>30</v>
      </c>
      <c r="J1145" s="109" t="s">
        <v>1</v>
      </c>
      <c r="K1145" s="110">
        <v>0</v>
      </c>
    </row>
    <row r="1146" spans="5:11" x14ac:dyDescent="0.25">
      <c r="E1146" s="107">
        <v>2004</v>
      </c>
      <c r="F1146" s="107" t="s">
        <v>504</v>
      </c>
      <c r="G1146" s="107" t="s">
        <v>152</v>
      </c>
      <c r="H1146" s="107" t="s">
        <v>540</v>
      </c>
      <c r="I1146" s="107" t="s">
        <v>30</v>
      </c>
      <c r="J1146" s="107" t="s">
        <v>554</v>
      </c>
      <c r="K1146" s="108">
        <v>0</v>
      </c>
    </row>
    <row r="1147" spans="5:11" x14ac:dyDescent="0.25">
      <c r="E1147" s="109">
        <v>2004</v>
      </c>
      <c r="F1147" s="109" t="s">
        <v>504</v>
      </c>
      <c r="G1147" s="109" t="s">
        <v>152</v>
      </c>
      <c r="H1147" s="109" t="s">
        <v>540</v>
      </c>
      <c r="I1147" s="109" t="s">
        <v>30</v>
      </c>
      <c r="J1147" s="109" t="s">
        <v>725</v>
      </c>
      <c r="K1147" s="110">
        <v>0</v>
      </c>
    </row>
    <row r="1148" spans="5:11" x14ac:dyDescent="0.25">
      <c r="E1148" s="107">
        <v>2004</v>
      </c>
      <c r="F1148" s="107" t="s">
        <v>506</v>
      </c>
      <c r="G1148" s="107" t="s">
        <v>153</v>
      </c>
      <c r="H1148" s="107" t="s">
        <v>544</v>
      </c>
      <c r="I1148" s="107" t="s">
        <v>17</v>
      </c>
      <c r="J1148" s="107" t="s">
        <v>1</v>
      </c>
      <c r="K1148" s="108">
        <v>319.02800000000002</v>
      </c>
    </row>
    <row r="1149" spans="5:11" x14ac:dyDescent="0.25">
      <c r="E1149" s="109">
        <v>2004</v>
      </c>
      <c r="F1149" s="109" t="s">
        <v>506</v>
      </c>
      <c r="G1149" s="109" t="s">
        <v>153</v>
      </c>
      <c r="H1149" s="109" t="s">
        <v>544</v>
      </c>
      <c r="I1149" s="109" t="s">
        <v>17</v>
      </c>
      <c r="J1149" s="109" t="s">
        <v>554</v>
      </c>
      <c r="K1149" s="110">
        <v>223.02799999999999</v>
      </c>
    </row>
    <row r="1150" spans="5:11" x14ac:dyDescent="0.25">
      <c r="E1150" s="107">
        <v>2004</v>
      </c>
      <c r="F1150" s="107" t="s">
        <v>506</v>
      </c>
      <c r="G1150" s="107" t="s">
        <v>153</v>
      </c>
      <c r="H1150" s="107" t="s">
        <v>544</v>
      </c>
      <c r="I1150" s="107" t="s">
        <v>17</v>
      </c>
      <c r="J1150" s="107" t="s">
        <v>725</v>
      </c>
      <c r="K1150" s="108">
        <v>96</v>
      </c>
    </row>
    <row r="1151" spans="5:11" x14ac:dyDescent="0.25">
      <c r="E1151" s="109">
        <v>2004</v>
      </c>
      <c r="F1151" s="109" t="s">
        <v>508</v>
      </c>
      <c r="G1151" s="109" t="s">
        <v>154</v>
      </c>
      <c r="H1151" s="109" t="s">
        <v>540</v>
      </c>
      <c r="I1151" s="109" t="s">
        <v>30</v>
      </c>
      <c r="J1151" s="109" t="s">
        <v>1</v>
      </c>
      <c r="K1151" s="110">
        <v>51.262</v>
      </c>
    </row>
    <row r="1152" spans="5:11" x14ac:dyDescent="0.25">
      <c r="E1152" s="107">
        <v>2004</v>
      </c>
      <c r="F1152" s="107" t="s">
        <v>508</v>
      </c>
      <c r="G1152" s="107" t="s">
        <v>154</v>
      </c>
      <c r="H1152" s="107" t="s">
        <v>540</v>
      </c>
      <c r="I1152" s="107" t="s">
        <v>30</v>
      </c>
      <c r="J1152" s="107" t="s">
        <v>554</v>
      </c>
      <c r="K1152" s="108">
        <v>40.954000000000001</v>
      </c>
    </row>
    <row r="1153" spans="5:11" x14ac:dyDescent="0.25">
      <c r="E1153" s="109">
        <v>2004</v>
      </c>
      <c r="F1153" s="109" t="s">
        <v>508</v>
      </c>
      <c r="G1153" s="109" t="s">
        <v>154</v>
      </c>
      <c r="H1153" s="109" t="s">
        <v>540</v>
      </c>
      <c r="I1153" s="109" t="s">
        <v>30</v>
      </c>
      <c r="J1153" s="109" t="s">
        <v>725</v>
      </c>
      <c r="K1153" s="110">
        <v>10.308</v>
      </c>
    </row>
    <row r="1154" spans="5:11" x14ac:dyDescent="0.25">
      <c r="E1154" s="107">
        <v>2004</v>
      </c>
      <c r="F1154" s="107" t="s">
        <v>516</v>
      </c>
      <c r="G1154" s="107" t="s">
        <v>157</v>
      </c>
      <c r="H1154" s="107" t="s">
        <v>540</v>
      </c>
      <c r="I1154" s="107" t="s">
        <v>16</v>
      </c>
      <c r="J1154" s="107" t="s">
        <v>1</v>
      </c>
      <c r="K1154" s="108">
        <v>0</v>
      </c>
    </row>
    <row r="1155" spans="5:11" x14ac:dyDescent="0.25">
      <c r="E1155" s="109">
        <v>2004</v>
      </c>
      <c r="F1155" s="109" t="s">
        <v>516</v>
      </c>
      <c r="G1155" s="109" t="s">
        <v>157</v>
      </c>
      <c r="H1155" s="109" t="s">
        <v>540</v>
      </c>
      <c r="I1155" s="109" t="s">
        <v>16</v>
      </c>
      <c r="J1155" s="109" t="s">
        <v>554</v>
      </c>
      <c r="K1155" s="110">
        <v>0</v>
      </c>
    </row>
    <row r="1156" spans="5:11" x14ac:dyDescent="0.25">
      <c r="E1156" s="107">
        <v>2004</v>
      </c>
      <c r="F1156" s="107" t="s">
        <v>516</v>
      </c>
      <c r="G1156" s="107" t="s">
        <v>157</v>
      </c>
      <c r="H1156" s="107" t="s">
        <v>540</v>
      </c>
      <c r="I1156" s="107" t="s">
        <v>16</v>
      </c>
      <c r="J1156" s="107" t="s">
        <v>725</v>
      </c>
      <c r="K1156" s="108">
        <v>0</v>
      </c>
    </row>
    <row r="1157" spans="5:11" x14ac:dyDescent="0.25">
      <c r="E1157" s="109">
        <v>2004</v>
      </c>
      <c r="F1157" s="109" t="s">
        <v>520</v>
      </c>
      <c r="G1157" s="109" t="s">
        <v>927</v>
      </c>
      <c r="H1157" s="109" t="s">
        <v>540</v>
      </c>
      <c r="I1157" s="109" t="s">
        <v>30</v>
      </c>
      <c r="J1157" s="109" t="s">
        <v>1</v>
      </c>
      <c r="K1157" s="110">
        <v>87.67</v>
      </c>
    </row>
    <row r="1158" spans="5:11" x14ac:dyDescent="0.25">
      <c r="E1158" s="107">
        <v>2004</v>
      </c>
      <c r="F1158" s="107" t="s">
        <v>520</v>
      </c>
      <c r="G1158" s="107" t="s">
        <v>927</v>
      </c>
      <c r="H1158" s="107" t="s">
        <v>540</v>
      </c>
      <c r="I1158" s="107" t="s">
        <v>30</v>
      </c>
      <c r="J1158" s="107" t="s">
        <v>554</v>
      </c>
      <c r="K1158" s="108">
        <v>65.239999999999995</v>
      </c>
    </row>
    <row r="1159" spans="5:11" x14ac:dyDescent="0.25">
      <c r="E1159" s="109">
        <v>2004</v>
      </c>
      <c r="F1159" s="109" t="s">
        <v>520</v>
      </c>
      <c r="G1159" s="109" t="s">
        <v>927</v>
      </c>
      <c r="H1159" s="109" t="s">
        <v>540</v>
      </c>
      <c r="I1159" s="109" t="s">
        <v>30</v>
      </c>
      <c r="J1159" s="109" t="s">
        <v>725</v>
      </c>
      <c r="K1159" s="110">
        <v>22.43</v>
      </c>
    </row>
    <row r="1160" spans="5:11" x14ac:dyDescent="0.25">
      <c r="E1160" s="107">
        <v>2004</v>
      </c>
      <c r="F1160" s="107" t="s">
        <v>530</v>
      </c>
      <c r="G1160" s="107" t="s">
        <v>161</v>
      </c>
      <c r="H1160" s="107" t="s">
        <v>544</v>
      </c>
      <c r="I1160" s="107" t="s">
        <v>9</v>
      </c>
      <c r="J1160" s="107" t="s">
        <v>1</v>
      </c>
      <c r="K1160" s="108">
        <v>41.576999999999998</v>
      </c>
    </row>
    <row r="1161" spans="5:11" x14ac:dyDescent="0.25">
      <c r="E1161" s="109">
        <v>2004</v>
      </c>
      <c r="F1161" s="109" t="s">
        <v>530</v>
      </c>
      <c r="G1161" s="109" t="s">
        <v>161</v>
      </c>
      <c r="H1161" s="109" t="s">
        <v>544</v>
      </c>
      <c r="I1161" s="109" t="s">
        <v>9</v>
      </c>
      <c r="J1161" s="109" t="s">
        <v>554</v>
      </c>
      <c r="K1161" s="110">
        <v>36.906999999999996</v>
      </c>
    </row>
    <row r="1162" spans="5:11" x14ac:dyDescent="0.25">
      <c r="E1162" s="107">
        <v>2004</v>
      </c>
      <c r="F1162" s="107" t="s">
        <v>530</v>
      </c>
      <c r="G1162" s="107" t="s">
        <v>161</v>
      </c>
      <c r="H1162" s="107" t="s">
        <v>544</v>
      </c>
      <c r="I1162" s="107" t="s">
        <v>9</v>
      </c>
      <c r="J1162" s="107" t="s">
        <v>725</v>
      </c>
      <c r="K1162" s="108">
        <v>4.67</v>
      </c>
    </row>
    <row r="1163" spans="5:11" x14ac:dyDescent="0.25">
      <c r="E1163" s="109">
        <v>2004</v>
      </c>
      <c r="F1163" s="109" t="s">
        <v>532</v>
      </c>
      <c r="G1163" s="109" t="s">
        <v>162</v>
      </c>
      <c r="H1163" s="109" t="s">
        <v>540</v>
      </c>
      <c r="I1163" s="109" t="s">
        <v>925</v>
      </c>
      <c r="J1163" s="109" t="s">
        <v>1</v>
      </c>
      <c r="K1163" s="110">
        <v>57.228000000000002</v>
      </c>
    </row>
    <row r="1164" spans="5:11" x14ac:dyDescent="0.25">
      <c r="E1164" s="107">
        <v>2004</v>
      </c>
      <c r="F1164" s="107" t="s">
        <v>532</v>
      </c>
      <c r="G1164" s="107" t="s">
        <v>162</v>
      </c>
      <c r="H1164" s="107" t="s">
        <v>540</v>
      </c>
      <c r="I1164" s="107" t="s">
        <v>925</v>
      </c>
      <c r="J1164" s="107" t="s">
        <v>554</v>
      </c>
      <c r="K1164" s="108">
        <v>57.228000000000002</v>
      </c>
    </row>
    <row r="1165" spans="5:11" x14ac:dyDescent="0.25">
      <c r="E1165" s="109">
        <v>2004</v>
      </c>
      <c r="F1165" s="109" t="s">
        <v>532</v>
      </c>
      <c r="G1165" s="109" t="s">
        <v>162</v>
      </c>
      <c r="H1165" s="109" t="s">
        <v>540</v>
      </c>
      <c r="I1165" s="109" t="s">
        <v>925</v>
      </c>
      <c r="J1165" s="109" t="s">
        <v>725</v>
      </c>
      <c r="K1165" s="110">
        <v>0</v>
      </c>
    </row>
    <row r="1166" spans="5:11" x14ac:dyDescent="0.25">
      <c r="E1166" s="107">
        <v>2004</v>
      </c>
      <c r="F1166" s="107" t="s">
        <v>512</v>
      </c>
      <c r="G1166" s="107" t="s">
        <v>155</v>
      </c>
      <c r="H1166" s="107" t="s">
        <v>540</v>
      </c>
      <c r="I1166" s="107" t="s">
        <v>21</v>
      </c>
      <c r="J1166" s="107" t="s">
        <v>1</v>
      </c>
      <c r="K1166" s="108">
        <v>175.83799999999999</v>
      </c>
    </row>
    <row r="1167" spans="5:11" x14ac:dyDescent="0.25">
      <c r="E1167" s="109">
        <v>2004</v>
      </c>
      <c r="F1167" s="109" t="s">
        <v>512</v>
      </c>
      <c r="G1167" s="109" t="s">
        <v>155</v>
      </c>
      <c r="H1167" s="109" t="s">
        <v>540</v>
      </c>
      <c r="I1167" s="109" t="s">
        <v>21</v>
      </c>
      <c r="J1167" s="109" t="s">
        <v>554</v>
      </c>
      <c r="K1167" s="110">
        <v>175.738</v>
      </c>
    </row>
    <row r="1168" spans="5:11" x14ac:dyDescent="0.25">
      <c r="E1168" s="107">
        <v>2004</v>
      </c>
      <c r="F1168" s="107" t="s">
        <v>512</v>
      </c>
      <c r="G1168" s="107" t="s">
        <v>155</v>
      </c>
      <c r="H1168" s="107" t="s">
        <v>540</v>
      </c>
      <c r="I1168" s="107" t="s">
        <v>21</v>
      </c>
      <c r="J1168" s="107" t="s">
        <v>725</v>
      </c>
      <c r="K1168" s="108">
        <v>0.1</v>
      </c>
    </row>
    <row r="1169" spans="5:11" x14ac:dyDescent="0.25">
      <c r="E1169" s="109">
        <v>2004</v>
      </c>
      <c r="F1169" s="109" t="s">
        <v>518</v>
      </c>
      <c r="G1169" s="109" t="s">
        <v>158</v>
      </c>
      <c r="H1169" s="109" t="s">
        <v>540</v>
      </c>
      <c r="I1169" s="109" t="s">
        <v>925</v>
      </c>
      <c r="J1169" s="109" t="s">
        <v>1</v>
      </c>
      <c r="K1169" s="110">
        <v>0</v>
      </c>
    </row>
    <row r="1170" spans="5:11" x14ac:dyDescent="0.25">
      <c r="E1170" s="107">
        <v>2004</v>
      </c>
      <c r="F1170" s="107" t="s">
        <v>518</v>
      </c>
      <c r="G1170" s="107" t="s">
        <v>158</v>
      </c>
      <c r="H1170" s="107" t="s">
        <v>540</v>
      </c>
      <c r="I1170" s="107" t="s">
        <v>925</v>
      </c>
      <c r="J1170" s="107" t="s">
        <v>554</v>
      </c>
      <c r="K1170" s="108">
        <v>0</v>
      </c>
    </row>
    <row r="1171" spans="5:11" x14ac:dyDescent="0.25">
      <c r="E1171" s="109">
        <v>2004</v>
      </c>
      <c r="F1171" s="109" t="s">
        <v>518</v>
      </c>
      <c r="G1171" s="109" t="s">
        <v>158</v>
      </c>
      <c r="H1171" s="109" t="s">
        <v>540</v>
      </c>
      <c r="I1171" s="109" t="s">
        <v>925</v>
      </c>
      <c r="J1171" s="109" t="s">
        <v>725</v>
      </c>
      <c r="K1171" s="110">
        <v>0</v>
      </c>
    </row>
    <row r="1172" spans="5:11" x14ac:dyDescent="0.25">
      <c r="E1172" s="107">
        <v>2004</v>
      </c>
      <c r="F1172" s="107" t="s">
        <v>534</v>
      </c>
      <c r="G1172" s="107" t="s">
        <v>163</v>
      </c>
      <c r="H1172" s="107" t="s">
        <v>540</v>
      </c>
      <c r="I1172" s="107" t="s">
        <v>27</v>
      </c>
      <c r="J1172" s="107" t="s">
        <v>1</v>
      </c>
      <c r="K1172" s="108">
        <v>179.71</v>
      </c>
    </row>
    <row r="1173" spans="5:11" x14ac:dyDescent="0.25">
      <c r="E1173" s="109">
        <v>2004</v>
      </c>
      <c r="F1173" s="109" t="s">
        <v>534</v>
      </c>
      <c r="G1173" s="109" t="s">
        <v>163</v>
      </c>
      <c r="H1173" s="109" t="s">
        <v>540</v>
      </c>
      <c r="I1173" s="109" t="s">
        <v>27</v>
      </c>
      <c r="J1173" s="109" t="s">
        <v>554</v>
      </c>
      <c r="K1173" s="110">
        <v>169.14</v>
      </c>
    </row>
    <row r="1174" spans="5:11" x14ac:dyDescent="0.25">
      <c r="E1174" s="107">
        <v>2004</v>
      </c>
      <c r="F1174" s="107" t="s">
        <v>534</v>
      </c>
      <c r="G1174" s="107" t="s">
        <v>163</v>
      </c>
      <c r="H1174" s="107" t="s">
        <v>540</v>
      </c>
      <c r="I1174" s="107" t="s">
        <v>27</v>
      </c>
      <c r="J1174" s="107" t="s">
        <v>725</v>
      </c>
      <c r="K1174" s="108">
        <v>10.57</v>
      </c>
    </row>
    <row r="1175" spans="5:11" x14ac:dyDescent="0.25">
      <c r="E1175" s="109">
        <v>2004</v>
      </c>
      <c r="F1175" s="109" t="s">
        <v>523</v>
      </c>
      <c r="G1175" s="109" t="s">
        <v>968</v>
      </c>
      <c r="H1175" s="109" t="s">
        <v>540</v>
      </c>
      <c r="I1175" s="109" t="s">
        <v>60</v>
      </c>
      <c r="J1175" s="109" t="s">
        <v>1</v>
      </c>
      <c r="K1175" s="110">
        <v>3.8439999999999999</v>
      </c>
    </row>
    <row r="1176" spans="5:11" x14ac:dyDescent="0.25">
      <c r="E1176" s="107">
        <v>2004</v>
      </c>
      <c r="F1176" s="107" t="s">
        <v>523</v>
      </c>
      <c r="G1176" s="107" t="s">
        <v>968</v>
      </c>
      <c r="H1176" s="107" t="s">
        <v>540</v>
      </c>
      <c r="I1176" s="107" t="s">
        <v>60</v>
      </c>
      <c r="J1176" s="107" t="s">
        <v>554</v>
      </c>
      <c r="K1176" s="108">
        <v>0</v>
      </c>
    </row>
    <row r="1177" spans="5:11" x14ac:dyDescent="0.25">
      <c r="E1177" s="109">
        <v>2004</v>
      </c>
      <c r="F1177" s="109" t="s">
        <v>523</v>
      </c>
      <c r="G1177" s="109" t="s">
        <v>968</v>
      </c>
      <c r="H1177" s="109" t="s">
        <v>540</v>
      </c>
      <c r="I1177" s="109" t="s">
        <v>60</v>
      </c>
      <c r="J1177" s="109" t="s">
        <v>725</v>
      </c>
      <c r="K1177" s="110">
        <v>3.8439999999999999</v>
      </c>
    </row>
    <row r="1178" spans="5:11" x14ac:dyDescent="0.25">
      <c r="E1178" s="107">
        <v>2004</v>
      </c>
      <c r="F1178" s="107" t="s">
        <v>528</v>
      </c>
      <c r="G1178" s="107" t="s">
        <v>160</v>
      </c>
      <c r="H1178" s="107" t="s">
        <v>540</v>
      </c>
      <c r="I1178" s="107" t="s">
        <v>21</v>
      </c>
      <c r="J1178" s="107" t="s">
        <v>1</v>
      </c>
      <c r="K1178" s="108">
        <v>102.625</v>
      </c>
    </row>
    <row r="1179" spans="5:11" x14ac:dyDescent="0.25">
      <c r="E1179" s="109">
        <v>2004</v>
      </c>
      <c r="F1179" s="109" t="s">
        <v>528</v>
      </c>
      <c r="G1179" s="109" t="s">
        <v>160</v>
      </c>
      <c r="H1179" s="109" t="s">
        <v>540</v>
      </c>
      <c r="I1179" s="109" t="s">
        <v>21</v>
      </c>
      <c r="J1179" s="109" t="s">
        <v>554</v>
      </c>
      <c r="K1179" s="110">
        <v>102.625</v>
      </c>
    </row>
    <row r="1180" spans="5:11" x14ac:dyDescent="0.25">
      <c r="E1180" s="107">
        <v>2004</v>
      </c>
      <c r="F1180" s="107" t="s">
        <v>528</v>
      </c>
      <c r="G1180" s="107" t="s">
        <v>160</v>
      </c>
      <c r="H1180" s="107" t="s">
        <v>540</v>
      </c>
      <c r="I1180" s="107" t="s">
        <v>21</v>
      </c>
      <c r="J1180" s="107" t="s">
        <v>725</v>
      </c>
      <c r="K1180" s="108">
        <v>0</v>
      </c>
    </row>
    <row r="1181" spans="5:11" x14ac:dyDescent="0.25">
      <c r="E1181" s="109">
        <v>2005</v>
      </c>
      <c r="F1181" s="109" t="s">
        <v>476</v>
      </c>
      <c r="G1181" s="109" t="s">
        <v>477</v>
      </c>
      <c r="H1181" s="109" t="s">
        <v>540</v>
      </c>
      <c r="I1181" s="109" t="s">
        <v>33</v>
      </c>
      <c r="J1181" s="109" t="s">
        <v>1</v>
      </c>
      <c r="K1181" s="110">
        <v>216.55099999999999</v>
      </c>
    </row>
    <row r="1182" spans="5:11" x14ac:dyDescent="0.25">
      <c r="E1182" s="107">
        <v>2005</v>
      </c>
      <c r="F1182" s="107" t="s">
        <v>476</v>
      </c>
      <c r="G1182" s="107" t="s">
        <v>477</v>
      </c>
      <c r="H1182" s="107" t="s">
        <v>540</v>
      </c>
      <c r="I1182" s="107" t="s">
        <v>33</v>
      </c>
      <c r="J1182" s="107" t="s">
        <v>554</v>
      </c>
      <c r="K1182" s="108">
        <v>216.55099999999999</v>
      </c>
    </row>
    <row r="1183" spans="5:11" x14ac:dyDescent="0.25">
      <c r="E1183" s="109">
        <v>2005</v>
      </c>
      <c r="F1183" s="109" t="s">
        <v>476</v>
      </c>
      <c r="G1183" s="109" t="s">
        <v>477</v>
      </c>
      <c r="H1183" s="109" t="s">
        <v>540</v>
      </c>
      <c r="I1183" s="109" t="s">
        <v>33</v>
      </c>
      <c r="J1183" s="109" t="s">
        <v>725</v>
      </c>
      <c r="K1183" s="110">
        <v>0</v>
      </c>
    </row>
    <row r="1184" spans="5:11" x14ac:dyDescent="0.25">
      <c r="E1184" s="107">
        <v>2005</v>
      </c>
      <c r="F1184" s="107" t="s">
        <v>310</v>
      </c>
      <c r="G1184" s="107" t="s">
        <v>67</v>
      </c>
      <c r="H1184" s="107" t="s">
        <v>540</v>
      </c>
      <c r="I1184" s="107" t="s">
        <v>16</v>
      </c>
      <c r="J1184" s="107" t="s">
        <v>1</v>
      </c>
      <c r="K1184" s="108">
        <v>90.316000000000003</v>
      </c>
    </row>
    <row r="1185" spans="5:11" x14ac:dyDescent="0.25">
      <c r="E1185" s="109">
        <v>2005</v>
      </c>
      <c r="F1185" s="109" t="s">
        <v>310</v>
      </c>
      <c r="G1185" s="109" t="s">
        <v>67</v>
      </c>
      <c r="H1185" s="109" t="s">
        <v>540</v>
      </c>
      <c r="I1185" s="109" t="s">
        <v>16</v>
      </c>
      <c r="J1185" s="109" t="s">
        <v>554</v>
      </c>
      <c r="K1185" s="110">
        <v>90.316000000000003</v>
      </c>
    </row>
    <row r="1186" spans="5:11" x14ac:dyDescent="0.25">
      <c r="E1186" s="107">
        <v>2005</v>
      </c>
      <c r="F1186" s="107" t="s">
        <v>310</v>
      </c>
      <c r="G1186" s="107" t="s">
        <v>67</v>
      </c>
      <c r="H1186" s="107" t="s">
        <v>540</v>
      </c>
      <c r="I1186" s="107" t="s">
        <v>16</v>
      </c>
      <c r="J1186" s="107" t="s">
        <v>725</v>
      </c>
      <c r="K1186" s="108">
        <v>0</v>
      </c>
    </row>
    <row r="1187" spans="5:11" x14ac:dyDescent="0.25">
      <c r="E1187" s="109">
        <v>2005</v>
      </c>
      <c r="F1187" s="109" t="s">
        <v>312</v>
      </c>
      <c r="G1187" s="109" t="s">
        <v>68</v>
      </c>
      <c r="H1187" s="109" t="s">
        <v>544</v>
      </c>
      <c r="I1187" s="109" t="s">
        <v>17</v>
      </c>
      <c r="J1187" s="109" t="s">
        <v>1</v>
      </c>
      <c r="K1187" s="110">
        <v>136.15799999999999</v>
      </c>
    </row>
    <row r="1188" spans="5:11" x14ac:dyDescent="0.25">
      <c r="E1188" s="107">
        <v>2005</v>
      </c>
      <c r="F1188" s="107" t="s">
        <v>312</v>
      </c>
      <c r="G1188" s="107" t="s">
        <v>68</v>
      </c>
      <c r="H1188" s="107" t="s">
        <v>544</v>
      </c>
      <c r="I1188" s="107" t="s">
        <v>17</v>
      </c>
      <c r="J1188" s="107" t="s">
        <v>554</v>
      </c>
      <c r="K1188" s="108">
        <v>0.8</v>
      </c>
    </row>
    <row r="1189" spans="5:11" x14ac:dyDescent="0.25">
      <c r="E1189" s="109">
        <v>2005</v>
      </c>
      <c r="F1189" s="109" t="s">
        <v>312</v>
      </c>
      <c r="G1189" s="109" t="s">
        <v>68</v>
      </c>
      <c r="H1189" s="109" t="s">
        <v>544</v>
      </c>
      <c r="I1189" s="109" t="s">
        <v>17</v>
      </c>
      <c r="J1189" s="109" t="s">
        <v>725</v>
      </c>
      <c r="K1189" s="110">
        <v>135.358</v>
      </c>
    </row>
    <row r="1190" spans="5:11" x14ac:dyDescent="0.25">
      <c r="E1190" s="107">
        <v>2005</v>
      </c>
      <c r="F1190" s="107" t="s">
        <v>314</v>
      </c>
      <c r="G1190" s="107" t="s">
        <v>69</v>
      </c>
      <c r="H1190" s="107" t="s">
        <v>544</v>
      </c>
      <c r="I1190" s="107" t="s">
        <v>17</v>
      </c>
      <c r="J1190" s="107" t="s">
        <v>1</v>
      </c>
      <c r="K1190" s="108">
        <v>418.01600000000002</v>
      </c>
    </row>
    <row r="1191" spans="5:11" x14ac:dyDescent="0.25">
      <c r="E1191" s="109">
        <v>2005</v>
      </c>
      <c r="F1191" s="109" t="s">
        <v>314</v>
      </c>
      <c r="G1191" s="109" t="s">
        <v>69</v>
      </c>
      <c r="H1191" s="109" t="s">
        <v>544</v>
      </c>
      <c r="I1191" s="109" t="s">
        <v>17</v>
      </c>
      <c r="J1191" s="109" t="s">
        <v>554</v>
      </c>
      <c r="K1191" s="110">
        <v>184.67099999999999</v>
      </c>
    </row>
    <row r="1192" spans="5:11" x14ac:dyDescent="0.25">
      <c r="E1192" s="107">
        <v>2005</v>
      </c>
      <c r="F1192" s="107" t="s">
        <v>314</v>
      </c>
      <c r="G1192" s="107" t="s">
        <v>69</v>
      </c>
      <c r="H1192" s="107" t="s">
        <v>544</v>
      </c>
      <c r="I1192" s="107" t="s">
        <v>17</v>
      </c>
      <c r="J1192" s="107" t="s">
        <v>725</v>
      </c>
      <c r="K1192" s="108">
        <v>233.345</v>
      </c>
    </row>
    <row r="1193" spans="5:11" x14ac:dyDescent="0.25">
      <c r="E1193" s="109">
        <v>2005</v>
      </c>
      <c r="F1193" s="109" t="s">
        <v>325</v>
      </c>
      <c r="G1193" s="109" t="s">
        <v>73</v>
      </c>
      <c r="H1193" s="109" t="s">
        <v>542</v>
      </c>
      <c r="I1193" s="109" t="s">
        <v>16</v>
      </c>
      <c r="J1193" s="109" t="s">
        <v>1</v>
      </c>
      <c r="K1193" s="110">
        <v>443</v>
      </c>
    </row>
    <row r="1194" spans="5:11" x14ac:dyDescent="0.25">
      <c r="E1194" s="107">
        <v>2005</v>
      </c>
      <c r="F1194" s="107" t="s">
        <v>325</v>
      </c>
      <c r="G1194" s="107" t="s">
        <v>73</v>
      </c>
      <c r="H1194" s="107" t="s">
        <v>542</v>
      </c>
      <c r="I1194" s="107" t="s">
        <v>16</v>
      </c>
      <c r="J1194" s="107" t="s">
        <v>554</v>
      </c>
      <c r="K1194" s="108">
        <v>318</v>
      </c>
    </row>
    <row r="1195" spans="5:11" x14ac:dyDescent="0.25">
      <c r="E1195" s="109">
        <v>2005</v>
      </c>
      <c r="F1195" s="109" t="s">
        <v>325</v>
      </c>
      <c r="G1195" s="109" t="s">
        <v>73</v>
      </c>
      <c r="H1195" s="109" t="s">
        <v>542</v>
      </c>
      <c r="I1195" s="109" t="s">
        <v>16</v>
      </c>
      <c r="J1195" s="109" t="s">
        <v>725</v>
      </c>
      <c r="K1195" s="110">
        <v>125</v>
      </c>
    </row>
    <row r="1196" spans="5:11" x14ac:dyDescent="0.25">
      <c r="E1196" s="107">
        <v>2005</v>
      </c>
      <c r="F1196" s="107" t="s">
        <v>329</v>
      </c>
      <c r="G1196" s="107" t="s">
        <v>75</v>
      </c>
      <c r="H1196" s="107" t="s">
        <v>540</v>
      </c>
      <c r="I1196" s="107" t="s">
        <v>16</v>
      </c>
      <c r="J1196" s="107" t="s">
        <v>1</v>
      </c>
      <c r="K1196" s="108">
        <v>41.954000000000001</v>
      </c>
    </row>
    <row r="1197" spans="5:11" x14ac:dyDescent="0.25">
      <c r="E1197" s="109">
        <v>2005</v>
      </c>
      <c r="F1197" s="109" t="s">
        <v>329</v>
      </c>
      <c r="G1197" s="109" t="s">
        <v>75</v>
      </c>
      <c r="H1197" s="109" t="s">
        <v>540</v>
      </c>
      <c r="I1197" s="109" t="s">
        <v>16</v>
      </c>
      <c r="J1197" s="109" t="s">
        <v>554</v>
      </c>
      <c r="K1197" s="110">
        <v>0</v>
      </c>
    </row>
    <row r="1198" spans="5:11" x14ac:dyDescent="0.25">
      <c r="E1198" s="107">
        <v>2005</v>
      </c>
      <c r="F1198" s="107" t="s">
        <v>329</v>
      </c>
      <c r="G1198" s="107" t="s">
        <v>75</v>
      </c>
      <c r="H1198" s="107" t="s">
        <v>540</v>
      </c>
      <c r="I1198" s="107" t="s">
        <v>16</v>
      </c>
      <c r="J1198" s="107" t="s">
        <v>725</v>
      </c>
      <c r="K1198" s="108">
        <v>41.954000000000001</v>
      </c>
    </row>
    <row r="1199" spans="5:11" x14ac:dyDescent="0.25">
      <c r="E1199" s="109">
        <v>2005</v>
      </c>
      <c r="F1199" s="109" t="s">
        <v>323</v>
      </c>
      <c r="G1199" s="109" t="s">
        <v>944</v>
      </c>
      <c r="H1199" s="109" t="s">
        <v>540</v>
      </c>
      <c r="I1199" s="109" t="s">
        <v>27</v>
      </c>
      <c r="J1199" s="109" t="s">
        <v>1</v>
      </c>
      <c r="K1199" s="110">
        <v>150.905</v>
      </c>
    </row>
    <row r="1200" spans="5:11" x14ac:dyDescent="0.25">
      <c r="E1200" s="107">
        <v>2005</v>
      </c>
      <c r="F1200" s="107" t="s">
        <v>323</v>
      </c>
      <c r="G1200" s="107" t="s">
        <v>944</v>
      </c>
      <c r="H1200" s="107" t="s">
        <v>540</v>
      </c>
      <c r="I1200" s="107" t="s">
        <v>27</v>
      </c>
      <c r="J1200" s="107" t="s">
        <v>554</v>
      </c>
      <c r="K1200" s="108">
        <v>27.416</v>
      </c>
    </row>
    <row r="1201" spans="5:11" x14ac:dyDescent="0.25">
      <c r="E1201" s="109">
        <v>2005</v>
      </c>
      <c r="F1201" s="109" t="s">
        <v>323</v>
      </c>
      <c r="G1201" s="109" t="s">
        <v>944</v>
      </c>
      <c r="H1201" s="109" t="s">
        <v>540</v>
      </c>
      <c r="I1201" s="109" t="s">
        <v>27</v>
      </c>
      <c r="J1201" s="109" t="s">
        <v>725</v>
      </c>
      <c r="K1201" s="110">
        <v>123.489</v>
      </c>
    </row>
    <row r="1202" spans="5:11" x14ac:dyDescent="0.25">
      <c r="E1202" s="107">
        <v>2005</v>
      </c>
      <c r="F1202" s="107" t="s">
        <v>337</v>
      </c>
      <c r="G1202" s="107" t="s">
        <v>338</v>
      </c>
      <c r="H1202" s="107" t="s">
        <v>540</v>
      </c>
      <c r="I1202" s="107" t="s">
        <v>21</v>
      </c>
      <c r="J1202" s="107" t="s">
        <v>1</v>
      </c>
      <c r="K1202" s="108">
        <v>118.137</v>
      </c>
    </row>
    <row r="1203" spans="5:11" x14ac:dyDescent="0.25">
      <c r="E1203" s="109">
        <v>2005</v>
      </c>
      <c r="F1203" s="109" t="s">
        <v>337</v>
      </c>
      <c r="G1203" s="109" t="s">
        <v>338</v>
      </c>
      <c r="H1203" s="109" t="s">
        <v>540</v>
      </c>
      <c r="I1203" s="109" t="s">
        <v>21</v>
      </c>
      <c r="J1203" s="109" t="s">
        <v>554</v>
      </c>
      <c r="K1203" s="110">
        <v>32.512999999999998</v>
      </c>
    </row>
    <row r="1204" spans="5:11" x14ac:dyDescent="0.25">
      <c r="E1204" s="107">
        <v>2005</v>
      </c>
      <c r="F1204" s="107" t="s">
        <v>337</v>
      </c>
      <c r="G1204" s="107" t="s">
        <v>338</v>
      </c>
      <c r="H1204" s="107" t="s">
        <v>540</v>
      </c>
      <c r="I1204" s="107" t="s">
        <v>21</v>
      </c>
      <c r="J1204" s="107" t="s">
        <v>725</v>
      </c>
      <c r="K1204" s="108">
        <v>85.623999999999995</v>
      </c>
    </row>
    <row r="1205" spans="5:11" x14ac:dyDescent="0.25">
      <c r="E1205" s="109">
        <v>2005</v>
      </c>
      <c r="F1205" s="109" t="s">
        <v>331</v>
      </c>
      <c r="G1205" s="109" t="s">
        <v>76</v>
      </c>
      <c r="H1205" s="109" t="s">
        <v>540</v>
      </c>
      <c r="I1205" s="109" t="s">
        <v>60</v>
      </c>
      <c r="J1205" s="109" t="s">
        <v>1</v>
      </c>
      <c r="K1205" s="110">
        <v>914.60699999999997</v>
      </c>
    </row>
    <row r="1206" spans="5:11" x14ac:dyDescent="0.25">
      <c r="E1206" s="107">
        <v>2005</v>
      </c>
      <c r="F1206" s="107" t="s">
        <v>331</v>
      </c>
      <c r="G1206" s="107" t="s">
        <v>76</v>
      </c>
      <c r="H1206" s="107" t="s">
        <v>540</v>
      </c>
      <c r="I1206" s="107" t="s">
        <v>60</v>
      </c>
      <c r="J1206" s="107" t="s">
        <v>554</v>
      </c>
      <c r="K1206" s="108">
        <v>647.48599999999999</v>
      </c>
    </row>
    <row r="1207" spans="5:11" x14ac:dyDescent="0.25">
      <c r="E1207" s="109">
        <v>2005</v>
      </c>
      <c r="F1207" s="109" t="s">
        <v>331</v>
      </c>
      <c r="G1207" s="109" t="s">
        <v>76</v>
      </c>
      <c r="H1207" s="109" t="s">
        <v>540</v>
      </c>
      <c r="I1207" s="109" t="s">
        <v>60</v>
      </c>
      <c r="J1207" s="109" t="s">
        <v>725</v>
      </c>
      <c r="K1207" s="110">
        <v>267.12099999999998</v>
      </c>
    </row>
    <row r="1208" spans="5:11" x14ac:dyDescent="0.25">
      <c r="E1208" s="107">
        <v>2005</v>
      </c>
      <c r="F1208" s="107" t="s">
        <v>318</v>
      </c>
      <c r="G1208" s="107" t="s">
        <v>319</v>
      </c>
      <c r="H1208" s="107" t="s">
        <v>540</v>
      </c>
      <c r="I1208" s="107" t="s">
        <v>16</v>
      </c>
      <c r="J1208" s="107" t="s">
        <v>1</v>
      </c>
      <c r="K1208" s="108">
        <v>25.5</v>
      </c>
    </row>
    <row r="1209" spans="5:11" x14ac:dyDescent="0.25">
      <c r="E1209" s="109">
        <v>2005</v>
      </c>
      <c r="F1209" s="109" t="s">
        <v>318</v>
      </c>
      <c r="G1209" s="109" t="s">
        <v>319</v>
      </c>
      <c r="H1209" s="109" t="s">
        <v>540</v>
      </c>
      <c r="I1209" s="109" t="s">
        <v>16</v>
      </c>
      <c r="J1209" s="109" t="s">
        <v>554</v>
      </c>
      <c r="K1209" s="110">
        <v>25.5</v>
      </c>
    </row>
    <row r="1210" spans="5:11" x14ac:dyDescent="0.25">
      <c r="E1210" s="107">
        <v>2005</v>
      </c>
      <c r="F1210" s="107" t="s">
        <v>318</v>
      </c>
      <c r="G1210" s="107" t="s">
        <v>319</v>
      </c>
      <c r="H1210" s="107" t="s">
        <v>540</v>
      </c>
      <c r="I1210" s="107" t="s">
        <v>16</v>
      </c>
      <c r="J1210" s="107" t="s">
        <v>725</v>
      </c>
      <c r="K1210" s="108">
        <v>0</v>
      </c>
    </row>
    <row r="1211" spans="5:11" x14ac:dyDescent="0.25">
      <c r="E1211" s="109">
        <v>2005</v>
      </c>
      <c r="F1211" s="109" t="s">
        <v>333</v>
      </c>
      <c r="G1211" s="109" t="s">
        <v>77</v>
      </c>
      <c r="H1211" s="109" t="s">
        <v>540</v>
      </c>
      <c r="I1211" s="109" t="s">
        <v>16</v>
      </c>
      <c r="J1211" s="109" t="s">
        <v>1</v>
      </c>
      <c r="K1211" s="110">
        <v>106.27200000000001</v>
      </c>
    </row>
    <row r="1212" spans="5:11" x14ac:dyDescent="0.25">
      <c r="E1212" s="107">
        <v>2005</v>
      </c>
      <c r="F1212" s="107" t="s">
        <v>333</v>
      </c>
      <c r="G1212" s="107" t="s">
        <v>77</v>
      </c>
      <c r="H1212" s="107" t="s">
        <v>540</v>
      </c>
      <c r="I1212" s="107" t="s">
        <v>16</v>
      </c>
      <c r="J1212" s="107" t="s">
        <v>554</v>
      </c>
      <c r="K1212" s="108">
        <v>106.27200000000001</v>
      </c>
    </row>
    <row r="1213" spans="5:11" x14ac:dyDescent="0.25">
      <c r="E1213" s="109">
        <v>2005</v>
      </c>
      <c r="F1213" s="109" t="s">
        <v>333</v>
      </c>
      <c r="G1213" s="109" t="s">
        <v>77</v>
      </c>
      <c r="H1213" s="109" t="s">
        <v>540</v>
      </c>
      <c r="I1213" s="109" t="s">
        <v>16</v>
      </c>
      <c r="J1213" s="109" t="s">
        <v>725</v>
      </c>
      <c r="K1213" s="110">
        <v>0</v>
      </c>
    </row>
    <row r="1214" spans="5:11" x14ac:dyDescent="0.25">
      <c r="E1214" s="107">
        <v>2005</v>
      </c>
      <c r="F1214" s="107" t="s">
        <v>340</v>
      </c>
      <c r="G1214" s="107" t="s">
        <v>79</v>
      </c>
      <c r="H1214" s="107" t="s">
        <v>544</v>
      </c>
      <c r="I1214" s="107" t="s">
        <v>9</v>
      </c>
      <c r="J1214" s="107" t="s">
        <v>1</v>
      </c>
      <c r="K1214" s="108">
        <v>96.278000000000006</v>
      </c>
    </row>
    <row r="1215" spans="5:11" x14ac:dyDescent="0.25">
      <c r="E1215" s="109">
        <v>2005</v>
      </c>
      <c r="F1215" s="109" t="s">
        <v>340</v>
      </c>
      <c r="G1215" s="109" t="s">
        <v>79</v>
      </c>
      <c r="H1215" s="109" t="s">
        <v>544</v>
      </c>
      <c r="I1215" s="109" t="s">
        <v>9</v>
      </c>
      <c r="J1215" s="109" t="s">
        <v>554</v>
      </c>
      <c r="K1215" s="110">
        <v>43.158000000000001</v>
      </c>
    </row>
    <row r="1216" spans="5:11" x14ac:dyDescent="0.25">
      <c r="E1216" s="107">
        <v>2005</v>
      </c>
      <c r="F1216" s="107" t="s">
        <v>340</v>
      </c>
      <c r="G1216" s="107" t="s">
        <v>79</v>
      </c>
      <c r="H1216" s="107" t="s">
        <v>544</v>
      </c>
      <c r="I1216" s="107" t="s">
        <v>9</v>
      </c>
      <c r="J1216" s="107" t="s">
        <v>725</v>
      </c>
      <c r="K1216" s="108">
        <v>53.12</v>
      </c>
    </row>
    <row r="1217" spans="5:11" x14ac:dyDescent="0.25">
      <c r="E1217" s="109">
        <v>2005</v>
      </c>
      <c r="F1217" s="109" t="s">
        <v>342</v>
      </c>
      <c r="G1217" s="109" t="s">
        <v>80</v>
      </c>
      <c r="H1217" s="109" t="s">
        <v>544</v>
      </c>
      <c r="I1217" s="109" t="s">
        <v>9</v>
      </c>
      <c r="J1217" s="109" t="s">
        <v>1</v>
      </c>
      <c r="K1217" s="110">
        <v>0</v>
      </c>
    </row>
    <row r="1218" spans="5:11" x14ac:dyDescent="0.25">
      <c r="E1218" s="107">
        <v>2005</v>
      </c>
      <c r="F1218" s="107" t="s">
        <v>342</v>
      </c>
      <c r="G1218" s="107" t="s">
        <v>80</v>
      </c>
      <c r="H1218" s="107" t="s">
        <v>544</v>
      </c>
      <c r="I1218" s="107" t="s">
        <v>9</v>
      </c>
      <c r="J1218" s="107" t="s">
        <v>554</v>
      </c>
      <c r="K1218" s="108">
        <v>0</v>
      </c>
    </row>
    <row r="1219" spans="5:11" x14ac:dyDescent="0.25">
      <c r="E1219" s="109">
        <v>2005</v>
      </c>
      <c r="F1219" s="109" t="s">
        <v>342</v>
      </c>
      <c r="G1219" s="109" t="s">
        <v>80</v>
      </c>
      <c r="H1219" s="109" t="s">
        <v>544</v>
      </c>
      <c r="I1219" s="109" t="s">
        <v>9</v>
      </c>
      <c r="J1219" s="109" t="s">
        <v>725</v>
      </c>
      <c r="K1219" s="110">
        <v>0</v>
      </c>
    </row>
    <row r="1220" spans="5:11" x14ac:dyDescent="0.25">
      <c r="E1220" s="107">
        <v>2005</v>
      </c>
      <c r="F1220" s="107" t="s">
        <v>327</v>
      </c>
      <c r="G1220" s="107" t="s">
        <v>74</v>
      </c>
      <c r="H1220" s="107" t="s">
        <v>540</v>
      </c>
      <c r="I1220" s="107" t="s">
        <v>60</v>
      </c>
      <c r="J1220" s="107" t="s">
        <v>1</v>
      </c>
      <c r="K1220" s="108">
        <v>76.111999999999995</v>
      </c>
    </row>
    <row r="1221" spans="5:11" x14ac:dyDescent="0.25">
      <c r="E1221" s="109">
        <v>2005</v>
      </c>
      <c r="F1221" s="109" t="s">
        <v>327</v>
      </c>
      <c r="G1221" s="109" t="s">
        <v>74</v>
      </c>
      <c r="H1221" s="109" t="s">
        <v>540</v>
      </c>
      <c r="I1221" s="109" t="s">
        <v>60</v>
      </c>
      <c r="J1221" s="109" t="s">
        <v>554</v>
      </c>
      <c r="K1221" s="110">
        <v>45.56</v>
      </c>
    </row>
    <row r="1222" spans="5:11" x14ac:dyDescent="0.25">
      <c r="E1222" s="107">
        <v>2005</v>
      </c>
      <c r="F1222" s="107" t="s">
        <v>327</v>
      </c>
      <c r="G1222" s="107" t="s">
        <v>74</v>
      </c>
      <c r="H1222" s="107" t="s">
        <v>540</v>
      </c>
      <c r="I1222" s="107" t="s">
        <v>60</v>
      </c>
      <c r="J1222" s="107" t="s">
        <v>725</v>
      </c>
      <c r="K1222" s="108">
        <v>30.552</v>
      </c>
    </row>
    <row r="1223" spans="5:11" x14ac:dyDescent="0.25">
      <c r="E1223" s="109">
        <v>2005</v>
      </c>
      <c r="F1223" s="109" t="s">
        <v>348</v>
      </c>
      <c r="G1223" s="109" t="s">
        <v>83</v>
      </c>
      <c r="H1223" s="109" t="s">
        <v>12</v>
      </c>
      <c r="I1223" s="109" t="s">
        <v>12</v>
      </c>
      <c r="J1223" s="109" t="s">
        <v>1</v>
      </c>
      <c r="K1223" s="110">
        <v>0</v>
      </c>
    </row>
    <row r="1224" spans="5:11" x14ac:dyDescent="0.25">
      <c r="E1224" s="107">
        <v>2005</v>
      </c>
      <c r="F1224" s="107" t="s">
        <v>348</v>
      </c>
      <c r="G1224" s="107" t="s">
        <v>83</v>
      </c>
      <c r="H1224" s="107" t="s">
        <v>12</v>
      </c>
      <c r="I1224" s="107" t="s">
        <v>12</v>
      </c>
      <c r="J1224" s="107" t="s">
        <v>554</v>
      </c>
      <c r="K1224" s="108">
        <v>0</v>
      </c>
    </row>
    <row r="1225" spans="5:11" x14ac:dyDescent="0.25">
      <c r="E1225" s="109">
        <v>2005</v>
      </c>
      <c r="F1225" s="109" t="s">
        <v>348</v>
      </c>
      <c r="G1225" s="109" t="s">
        <v>83</v>
      </c>
      <c r="H1225" s="109" t="s">
        <v>12</v>
      </c>
      <c r="I1225" s="109" t="s">
        <v>12</v>
      </c>
      <c r="J1225" s="109" t="s">
        <v>725</v>
      </c>
      <c r="K1225" s="110">
        <v>0</v>
      </c>
    </row>
    <row r="1226" spans="5:11" x14ac:dyDescent="0.25">
      <c r="E1226" s="107">
        <v>2005</v>
      </c>
      <c r="F1226" s="107" t="s">
        <v>444</v>
      </c>
      <c r="G1226" s="107" t="s">
        <v>125</v>
      </c>
      <c r="H1226" s="107" t="s">
        <v>542</v>
      </c>
      <c r="I1226" s="107" t="s">
        <v>26</v>
      </c>
      <c r="J1226" s="107" t="s">
        <v>1</v>
      </c>
      <c r="K1226" s="108">
        <v>203.27699999999999</v>
      </c>
    </row>
    <row r="1227" spans="5:11" x14ac:dyDescent="0.25">
      <c r="E1227" s="109">
        <v>2005</v>
      </c>
      <c r="F1227" s="109" t="s">
        <v>444</v>
      </c>
      <c r="G1227" s="109" t="s">
        <v>125</v>
      </c>
      <c r="H1227" s="109" t="s">
        <v>542</v>
      </c>
      <c r="I1227" s="109" t="s">
        <v>26</v>
      </c>
      <c r="J1227" s="109" t="s">
        <v>554</v>
      </c>
      <c r="K1227" s="110">
        <v>27.094999999999999</v>
      </c>
    </row>
    <row r="1228" spans="5:11" x14ac:dyDescent="0.25">
      <c r="E1228" s="107">
        <v>2005</v>
      </c>
      <c r="F1228" s="107" t="s">
        <v>444</v>
      </c>
      <c r="G1228" s="107" t="s">
        <v>125</v>
      </c>
      <c r="H1228" s="107" t="s">
        <v>542</v>
      </c>
      <c r="I1228" s="107" t="s">
        <v>26</v>
      </c>
      <c r="J1228" s="107" t="s">
        <v>725</v>
      </c>
      <c r="K1228" s="108">
        <v>176.18199999999999</v>
      </c>
    </row>
    <row r="1229" spans="5:11" x14ac:dyDescent="0.25">
      <c r="E1229" s="109">
        <v>2005</v>
      </c>
      <c r="F1229" s="109" t="s">
        <v>350</v>
      </c>
      <c r="G1229" s="109" t="s">
        <v>84</v>
      </c>
      <c r="H1229" s="109" t="s">
        <v>540</v>
      </c>
      <c r="I1229" s="109" t="s">
        <v>30</v>
      </c>
      <c r="J1229" s="109" t="s">
        <v>1</v>
      </c>
      <c r="K1229" s="110">
        <v>0</v>
      </c>
    </row>
    <row r="1230" spans="5:11" x14ac:dyDescent="0.25">
      <c r="E1230" s="107">
        <v>2005</v>
      </c>
      <c r="F1230" s="107" t="s">
        <v>350</v>
      </c>
      <c r="G1230" s="107" t="s">
        <v>84</v>
      </c>
      <c r="H1230" s="107" t="s">
        <v>540</v>
      </c>
      <c r="I1230" s="107" t="s">
        <v>30</v>
      </c>
      <c r="J1230" s="107" t="s">
        <v>554</v>
      </c>
      <c r="K1230" s="108">
        <v>0</v>
      </c>
    </row>
    <row r="1231" spans="5:11" x14ac:dyDescent="0.25">
      <c r="E1231" s="109">
        <v>2005</v>
      </c>
      <c r="F1231" s="109" t="s">
        <v>350</v>
      </c>
      <c r="G1231" s="109" t="s">
        <v>84</v>
      </c>
      <c r="H1231" s="109" t="s">
        <v>540</v>
      </c>
      <c r="I1231" s="109" t="s">
        <v>30</v>
      </c>
      <c r="J1231" s="109" t="s">
        <v>725</v>
      </c>
      <c r="K1231" s="110">
        <v>0</v>
      </c>
    </row>
    <row r="1232" spans="5:11" x14ac:dyDescent="0.25">
      <c r="E1232" s="107">
        <v>2005</v>
      </c>
      <c r="F1232" s="107" t="s">
        <v>356</v>
      </c>
      <c r="G1232" s="107" t="s">
        <v>87</v>
      </c>
      <c r="H1232" s="107" t="s">
        <v>12</v>
      </c>
      <c r="I1232" s="107" t="s">
        <v>12</v>
      </c>
      <c r="J1232" s="107" t="s">
        <v>1</v>
      </c>
      <c r="K1232" s="108">
        <v>66.722999999999999</v>
      </c>
    </row>
    <row r="1233" spans="5:11" x14ac:dyDescent="0.25">
      <c r="E1233" s="109">
        <v>2005</v>
      </c>
      <c r="F1233" s="109" t="s">
        <v>356</v>
      </c>
      <c r="G1233" s="109" t="s">
        <v>87</v>
      </c>
      <c r="H1233" s="109" t="s">
        <v>12</v>
      </c>
      <c r="I1233" s="109" t="s">
        <v>12</v>
      </c>
      <c r="J1233" s="109" t="s">
        <v>554</v>
      </c>
      <c r="K1233" s="110">
        <v>4.2750000000000004</v>
      </c>
    </row>
    <row r="1234" spans="5:11" x14ac:dyDescent="0.25">
      <c r="E1234" s="107">
        <v>2005</v>
      </c>
      <c r="F1234" s="107" t="s">
        <v>356</v>
      </c>
      <c r="G1234" s="107" t="s">
        <v>87</v>
      </c>
      <c r="H1234" s="107" t="s">
        <v>12</v>
      </c>
      <c r="I1234" s="107" t="s">
        <v>12</v>
      </c>
      <c r="J1234" s="107" t="s">
        <v>725</v>
      </c>
      <c r="K1234" s="108">
        <v>62.448</v>
      </c>
    </row>
    <row r="1235" spans="5:11" x14ac:dyDescent="0.25">
      <c r="E1235" s="109">
        <v>2005</v>
      </c>
      <c r="F1235" s="109" t="s">
        <v>354</v>
      </c>
      <c r="G1235" s="109" t="s">
        <v>86</v>
      </c>
      <c r="H1235" s="109" t="s">
        <v>540</v>
      </c>
      <c r="I1235" s="109" t="s">
        <v>21</v>
      </c>
      <c r="J1235" s="109" t="s">
        <v>1</v>
      </c>
      <c r="K1235" s="110">
        <v>0</v>
      </c>
    </row>
    <row r="1236" spans="5:11" x14ac:dyDescent="0.25">
      <c r="E1236" s="107">
        <v>2005</v>
      </c>
      <c r="F1236" s="107" t="s">
        <v>354</v>
      </c>
      <c r="G1236" s="107" t="s">
        <v>86</v>
      </c>
      <c r="H1236" s="107" t="s">
        <v>540</v>
      </c>
      <c r="I1236" s="107" t="s">
        <v>21</v>
      </c>
      <c r="J1236" s="107" t="s">
        <v>554</v>
      </c>
      <c r="K1236" s="108">
        <v>0</v>
      </c>
    </row>
    <row r="1237" spans="5:11" x14ac:dyDescent="0.25">
      <c r="E1237" s="109">
        <v>2005</v>
      </c>
      <c r="F1237" s="109" t="s">
        <v>354</v>
      </c>
      <c r="G1237" s="109" t="s">
        <v>86</v>
      </c>
      <c r="H1237" s="109" t="s">
        <v>540</v>
      </c>
      <c r="I1237" s="109" t="s">
        <v>21</v>
      </c>
      <c r="J1237" s="109" t="s">
        <v>725</v>
      </c>
      <c r="K1237" s="110">
        <v>0</v>
      </c>
    </row>
    <row r="1238" spans="5:11" x14ac:dyDescent="0.25">
      <c r="E1238" s="107">
        <v>2005</v>
      </c>
      <c r="F1238" s="107" t="s">
        <v>358</v>
      </c>
      <c r="G1238" s="107" t="s">
        <v>88</v>
      </c>
      <c r="H1238" s="107" t="s">
        <v>544</v>
      </c>
      <c r="I1238" s="107" t="s">
        <v>17</v>
      </c>
      <c r="J1238" s="107" t="s">
        <v>1</v>
      </c>
      <c r="K1238" s="108">
        <v>0</v>
      </c>
    </row>
    <row r="1239" spans="5:11" x14ac:dyDescent="0.25">
      <c r="E1239" s="109">
        <v>2005</v>
      </c>
      <c r="F1239" s="109" t="s">
        <v>358</v>
      </c>
      <c r="G1239" s="109" t="s">
        <v>88</v>
      </c>
      <c r="H1239" s="109" t="s">
        <v>544</v>
      </c>
      <c r="I1239" s="109" t="s">
        <v>17</v>
      </c>
      <c r="J1239" s="109" t="s">
        <v>554</v>
      </c>
      <c r="K1239" s="110">
        <v>0</v>
      </c>
    </row>
    <row r="1240" spans="5:11" x14ac:dyDescent="0.25">
      <c r="E1240" s="107">
        <v>2005</v>
      </c>
      <c r="F1240" s="107" t="s">
        <v>358</v>
      </c>
      <c r="G1240" s="107" t="s">
        <v>88</v>
      </c>
      <c r="H1240" s="107" t="s">
        <v>544</v>
      </c>
      <c r="I1240" s="107" t="s">
        <v>17</v>
      </c>
      <c r="J1240" s="107" t="s">
        <v>725</v>
      </c>
      <c r="K1240" s="108">
        <v>0</v>
      </c>
    </row>
    <row r="1241" spans="5:11" x14ac:dyDescent="0.25">
      <c r="E1241" s="109">
        <v>2005</v>
      </c>
      <c r="F1241" s="109" t="s">
        <v>360</v>
      </c>
      <c r="G1241" s="109" t="s">
        <v>89</v>
      </c>
      <c r="H1241" s="109" t="s">
        <v>540</v>
      </c>
      <c r="I1241" s="109" t="s">
        <v>47</v>
      </c>
      <c r="J1241" s="109" t="s">
        <v>1</v>
      </c>
      <c r="K1241" s="110">
        <v>178.80500000000001</v>
      </c>
    </row>
    <row r="1242" spans="5:11" x14ac:dyDescent="0.25">
      <c r="E1242" s="107">
        <v>2005</v>
      </c>
      <c r="F1242" s="107" t="s">
        <v>360</v>
      </c>
      <c r="G1242" s="107" t="s">
        <v>89</v>
      </c>
      <c r="H1242" s="107" t="s">
        <v>540</v>
      </c>
      <c r="I1242" s="107" t="s">
        <v>47</v>
      </c>
      <c r="J1242" s="107" t="s">
        <v>554</v>
      </c>
      <c r="K1242" s="108">
        <v>161.21899999999999</v>
      </c>
    </row>
    <row r="1243" spans="5:11" x14ac:dyDescent="0.25">
      <c r="E1243" s="109">
        <v>2005</v>
      </c>
      <c r="F1243" s="109" t="s">
        <v>360</v>
      </c>
      <c r="G1243" s="109" t="s">
        <v>89</v>
      </c>
      <c r="H1243" s="109" t="s">
        <v>540</v>
      </c>
      <c r="I1243" s="109" t="s">
        <v>47</v>
      </c>
      <c r="J1243" s="109" t="s">
        <v>725</v>
      </c>
      <c r="K1243" s="110">
        <v>17.585999999999999</v>
      </c>
    </row>
    <row r="1244" spans="5:11" x14ac:dyDescent="0.25">
      <c r="E1244" s="107">
        <v>2005</v>
      </c>
      <c r="F1244" s="107" t="s">
        <v>352</v>
      </c>
      <c r="G1244" s="107" t="s">
        <v>85</v>
      </c>
      <c r="H1244" s="107" t="s">
        <v>540</v>
      </c>
      <c r="I1244" s="107" t="s">
        <v>47</v>
      </c>
      <c r="J1244" s="107" t="s">
        <v>1</v>
      </c>
      <c r="K1244" s="108">
        <v>155</v>
      </c>
    </row>
    <row r="1245" spans="5:11" x14ac:dyDescent="0.25">
      <c r="E1245" s="109">
        <v>2005</v>
      </c>
      <c r="F1245" s="109" t="s">
        <v>352</v>
      </c>
      <c r="G1245" s="109" t="s">
        <v>85</v>
      </c>
      <c r="H1245" s="109" t="s">
        <v>540</v>
      </c>
      <c r="I1245" s="109" t="s">
        <v>47</v>
      </c>
      <c r="J1245" s="109" t="s">
        <v>554</v>
      </c>
      <c r="K1245" s="110">
        <v>155</v>
      </c>
    </row>
    <row r="1246" spans="5:11" x14ac:dyDescent="0.25">
      <c r="E1246" s="107">
        <v>2005</v>
      </c>
      <c r="F1246" s="107" t="s">
        <v>352</v>
      </c>
      <c r="G1246" s="107" t="s">
        <v>85</v>
      </c>
      <c r="H1246" s="107" t="s">
        <v>540</v>
      </c>
      <c r="I1246" s="107" t="s">
        <v>47</v>
      </c>
      <c r="J1246" s="107" t="s">
        <v>725</v>
      </c>
      <c r="K1246" s="108">
        <v>0</v>
      </c>
    </row>
    <row r="1247" spans="5:11" x14ac:dyDescent="0.25">
      <c r="E1247" s="109">
        <v>2005</v>
      </c>
      <c r="F1247" s="109" t="s">
        <v>366</v>
      </c>
      <c r="G1247" s="109" t="s">
        <v>92</v>
      </c>
      <c r="H1247" s="109" t="s">
        <v>540</v>
      </c>
      <c r="I1247" s="109" t="s">
        <v>30</v>
      </c>
      <c r="J1247" s="109" t="s">
        <v>1</v>
      </c>
      <c r="K1247" s="110">
        <v>40</v>
      </c>
    </row>
    <row r="1248" spans="5:11" x14ac:dyDescent="0.25">
      <c r="E1248" s="107">
        <v>2005</v>
      </c>
      <c r="F1248" s="107" t="s">
        <v>366</v>
      </c>
      <c r="G1248" s="107" t="s">
        <v>92</v>
      </c>
      <c r="H1248" s="107" t="s">
        <v>540</v>
      </c>
      <c r="I1248" s="107" t="s">
        <v>30</v>
      </c>
      <c r="J1248" s="107" t="s">
        <v>554</v>
      </c>
      <c r="K1248" s="108">
        <v>0</v>
      </c>
    </row>
    <row r="1249" spans="5:11" x14ac:dyDescent="0.25">
      <c r="E1249" s="109">
        <v>2005</v>
      </c>
      <c r="F1249" s="109" t="s">
        <v>366</v>
      </c>
      <c r="G1249" s="109" t="s">
        <v>92</v>
      </c>
      <c r="H1249" s="109" t="s">
        <v>540</v>
      </c>
      <c r="I1249" s="109" t="s">
        <v>30</v>
      </c>
      <c r="J1249" s="109" t="s">
        <v>725</v>
      </c>
      <c r="K1249" s="110">
        <v>40</v>
      </c>
    </row>
    <row r="1250" spans="5:11" x14ac:dyDescent="0.25">
      <c r="E1250" s="107">
        <v>2005</v>
      </c>
      <c r="F1250" s="107" t="s">
        <v>963</v>
      </c>
      <c r="G1250" s="107" t="s">
        <v>964</v>
      </c>
      <c r="H1250" s="107" t="s">
        <v>540</v>
      </c>
      <c r="I1250" s="107" t="s">
        <v>30</v>
      </c>
      <c r="J1250" s="107" t="s">
        <v>1</v>
      </c>
      <c r="K1250" s="108">
        <v>0</v>
      </c>
    </row>
    <row r="1251" spans="5:11" x14ac:dyDescent="0.25">
      <c r="E1251" s="109">
        <v>2005</v>
      </c>
      <c r="F1251" s="109" t="s">
        <v>963</v>
      </c>
      <c r="G1251" s="109" t="s">
        <v>964</v>
      </c>
      <c r="H1251" s="109" t="s">
        <v>540</v>
      </c>
      <c r="I1251" s="109" t="s">
        <v>30</v>
      </c>
      <c r="J1251" s="109" t="s">
        <v>554</v>
      </c>
      <c r="K1251" s="110">
        <v>0</v>
      </c>
    </row>
    <row r="1252" spans="5:11" x14ac:dyDescent="0.25">
      <c r="E1252" s="107">
        <v>2005</v>
      </c>
      <c r="F1252" s="107" t="s">
        <v>963</v>
      </c>
      <c r="G1252" s="107" t="s">
        <v>964</v>
      </c>
      <c r="H1252" s="107" t="s">
        <v>540</v>
      </c>
      <c r="I1252" s="107" t="s">
        <v>30</v>
      </c>
      <c r="J1252" s="107" t="s">
        <v>725</v>
      </c>
      <c r="K1252" s="108">
        <v>0</v>
      </c>
    </row>
    <row r="1253" spans="5:11" x14ac:dyDescent="0.25">
      <c r="E1253" s="109">
        <v>2005</v>
      </c>
      <c r="F1253" s="109" t="s">
        <v>372</v>
      </c>
      <c r="G1253" s="109" t="s">
        <v>95</v>
      </c>
      <c r="H1253" s="109" t="s">
        <v>540</v>
      </c>
      <c r="I1253" s="109" t="s">
        <v>30</v>
      </c>
      <c r="J1253" s="109" t="s">
        <v>1</v>
      </c>
      <c r="K1253" s="110">
        <v>569.93399999999997</v>
      </c>
    </row>
    <row r="1254" spans="5:11" x14ac:dyDescent="0.25">
      <c r="E1254" s="107">
        <v>2005</v>
      </c>
      <c r="F1254" s="107" t="s">
        <v>372</v>
      </c>
      <c r="G1254" s="107" t="s">
        <v>95</v>
      </c>
      <c r="H1254" s="107" t="s">
        <v>540</v>
      </c>
      <c r="I1254" s="107" t="s">
        <v>30</v>
      </c>
      <c r="J1254" s="107" t="s">
        <v>554</v>
      </c>
      <c r="K1254" s="108">
        <v>469.93400000000003</v>
      </c>
    </row>
    <row r="1255" spans="5:11" x14ac:dyDescent="0.25">
      <c r="E1255" s="109">
        <v>2005</v>
      </c>
      <c r="F1255" s="109" t="s">
        <v>372</v>
      </c>
      <c r="G1255" s="109" t="s">
        <v>95</v>
      </c>
      <c r="H1255" s="109" t="s">
        <v>540</v>
      </c>
      <c r="I1255" s="109" t="s">
        <v>30</v>
      </c>
      <c r="J1255" s="109" t="s">
        <v>725</v>
      </c>
      <c r="K1255" s="110">
        <v>100</v>
      </c>
    </row>
    <row r="1256" spans="5:11" x14ac:dyDescent="0.25">
      <c r="E1256" s="107">
        <v>2005</v>
      </c>
      <c r="F1256" s="107" t="s">
        <v>378</v>
      </c>
      <c r="G1256" s="107" t="s">
        <v>98</v>
      </c>
      <c r="H1256" s="107" t="s">
        <v>540</v>
      </c>
      <c r="I1256" s="107" t="s">
        <v>925</v>
      </c>
      <c r="J1256" s="107" t="s">
        <v>1</v>
      </c>
      <c r="K1256" s="108">
        <v>0</v>
      </c>
    </row>
    <row r="1257" spans="5:11" x14ac:dyDescent="0.25">
      <c r="E1257" s="109">
        <v>2005</v>
      </c>
      <c r="F1257" s="109" t="s">
        <v>378</v>
      </c>
      <c r="G1257" s="109" t="s">
        <v>98</v>
      </c>
      <c r="H1257" s="109" t="s">
        <v>540</v>
      </c>
      <c r="I1257" s="109" t="s">
        <v>925</v>
      </c>
      <c r="J1257" s="109" t="s">
        <v>554</v>
      </c>
      <c r="K1257" s="110">
        <v>0</v>
      </c>
    </row>
    <row r="1258" spans="5:11" x14ac:dyDescent="0.25">
      <c r="E1258" s="107">
        <v>2005</v>
      </c>
      <c r="F1258" s="107" t="s">
        <v>378</v>
      </c>
      <c r="G1258" s="107" t="s">
        <v>98</v>
      </c>
      <c r="H1258" s="107" t="s">
        <v>540</v>
      </c>
      <c r="I1258" s="107" t="s">
        <v>925</v>
      </c>
      <c r="J1258" s="107" t="s">
        <v>725</v>
      </c>
      <c r="K1258" s="108">
        <v>0</v>
      </c>
    </row>
    <row r="1259" spans="5:11" x14ac:dyDescent="0.25">
      <c r="E1259" s="109">
        <v>2005</v>
      </c>
      <c r="F1259" s="109" t="s">
        <v>374</v>
      </c>
      <c r="G1259" s="109" t="s">
        <v>96</v>
      </c>
      <c r="H1259" s="109" t="s">
        <v>540</v>
      </c>
      <c r="I1259" s="109" t="s">
        <v>47</v>
      </c>
      <c r="J1259" s="109" t="s">
        <v>1</v>
      </c>
      <c r="K1259" s="110">
        <v>30.712</v>
      </c>
    </row>
    <row r="1260" spans="5:11" x14ac:dyDescent="0.25">
      <c r="E1260" s="107">
        <v>2005</v>
      </c>
      <c r="F1260" s="107" t="s">
        <v>374</v>
      </c>
      <c r="G1260" s="107" t="s">
        <v>96</v>
      </c>
      <c r="H1260" s="107" t="s">
        <v>540</v>
      </c>
      <c r="I1260" s="107" t="s">
        <v>47</v>
      </c>
      <c r="J1260" s="107" t="s">
        <v>554</v>
      </c>
      <c r="K1260" s="108">
        <v>30.712</v>
      </c>
    </row>
    <row r="1261" spans="5:11" x14ac:dyDescent="0.25">
      <c r="E1261" s="109">
        <v>2005</v>
      </c>
      <c r="F1261" s="109" t="s">
        <v>374</v>
      </c>
      <c r="G1261" s="109" t="s">
        <v>96</v>
      </c>
      <c r="H1261" s="109" t="s">
        <v>540</v>
      </c>
      <c r="I1261" s="109" t="s">
        <v>47</v>
      </c>
      <c r="J1261" s="109" t="s">
        <v>725</v>
      </c>
      <c r="K1261" s="110">
        <v>0</v>
      </c>
    </row>
    <row r="1262" spans="5:11" x14ac:dyDescent="0.25">
      <c r="E1262" s="107">
        <v>2005</v>
      </c>
      <c r="F1262" s="107" t="s">
        <v>376</v>
      </c>
      <c r="G1262" s="107" t="s">
        <v>97</v>
      </c>
      <c r="H1262" s="107" t="s">
        <v>540</v>
      </c>
      <c r="I1262" s="107" t="s">
        <v>21</v>
      </c>
      <c r="J1262" s="107" t="s">
        <v>1</v>
      </c>
      <c r="K1262" s="108">
        <v>94.17</v>
      </c>
    </row>
    <row r="1263" spans="5:11" x14ac:dyDescent="0.25">
      <c r="E1263" s="109">
        <v>2005</v>
      </c>
      <c r="F1263" s="109" t="s">
        <v>376</v>
      </c>
      <c r="G1263" s="109" t="s">
        <v>97</v>
      </c>
      <c r="H1263" s="109" t="s">
        <v>540</v>
      </c>
      <c r="I1263" s="109" t="s">
        <v>21</v>
      </c>
      <c r="J1263" s="109" t="s">
        <v>554</v>
      </c>
      <c r="K1263" s="110">
        <v>93.522999999999996</v>
      </c>
    </row>
    <row r="1264" spans="5:11" x14ac:dyDescent="0.25">
      <c r="E1264" s="107">
        <v>2005</v>
      </c>
      <c r="F1264" s="107" t="s">
        <v>376</v>
      </c>
      <c r="G1264" s="107" t="s">
        <v>97</v>
      </c>
      <c r="H1264" s="107" t="s">
        <v>540</v>
      </c>
      <c r="I1264" s="107" t="s">
        <v>21</v>
      </c>
      <c r="J1264" s="107" t="s">
        <v>725</v>
      </c>
      <c r="K1264" s="108">
        <v>0.64700000000000002</v>
      </c>
    </row>
    <row r="1265" spans="5:11" x14ac:dyDescent="0.25">
      <c r="E1265" s="109">
        <v>2005</v>
      </c>
      <c r="F1265" s="109" t="s">
        <v>380</v>
      </c>
      <c r="G1265" s="109" t="s">
        <v>99</v>
      </c>
      <c r="H1265" s="109" t="s">
        <v>544</v>
      </c>
      <c r="I1265" s="109" t="s">
        <v>9</v>
      </c>
      <c r="J1265" s="109" t="s">
        <v>1</v>
      </c>
      <c r="K1265" s="110">
        <v>106.791</v>
      </c>
    </row>
    <row r="1266" spans="5:11" x14ac:dyDescent="0.25">
      <c r="E1266" s="107">
        <v>2005</v>
      </c>
      <c r="F1266" s="107" t="s">
        <v>380</v>
      </c>
      <c r="G1266" s="107" t="s">
        <v>99</v>
      </c>
      <c r="H1266" s="107" t="s">
        <v>544</v>
      </c>
      <c r="I1266" s="107" t="s">
        <v>9</v>
      </c>
      <c r="J1266" s="107" t="s">
        <v>554</v>
      </c>
      <c r="K1266" s="108">
        <v>87.718000000000004</v>
      </c>
    </row>
    <row r="1267" spans="5:11" x14ac:dyDescent="0.25">
      <c r="E1267" s="109">
        <v>2005</v>
      </c>
      <c r="F1267" s="109" t="s">
        <v>380</v>
      </c>
      <c r="G1267" s="109" t="s">
        <v>99</v>
      </c>
      <c r="H1267" s="109" t="s">
        <v>544</v>
      </c>
      <c r="I1267" s="109" t="s">
        <v>9</v>
      </c>
      <c r="J1267" s="109" t="s">
        <v>725</v>
      </c>
      <c r="K1267" s="110">
        <v>19.073</v>
      </c>
    </row>
    <row r="1268" spans="5:11" x14ac:dyDescent="0.25">
      <c r="E1268" s="107">
        <v>2005</v>
      </c>
      <c r="F1268" s="107" t="s">
        <v>390</v>
      </c>
      <c r="G1268" s="107" t="s">
        <v>101</v>
      </c>
      <c r="H1268" s="107" t="s">
        <v>544</v>
      </c>
      <c r="I1268" s="107" t="s">
        <v>17</v>
      </c>
      <c r="J1268" s="107" t="s">
        <v>1</v>
      </c>
      <c r="K1268" s="108">
        <v>0</v>
      </c>
    </row>
    <row r="1269" spans="5:11" x14ac:dyDescent="0.25">
      <c r="E1269" s="109">
        <v>2005</v>
      </c>
      <c r="F1269" s="109" t="s">
        <v>390</v>
      </c>
      <c r="G1269" s="109" t="s">
        <v>101</v>
      </c>
      <c r="H1269" s="109" t="s">
        <v>544</v>
      </c>
      <c r="I1269" s="109" t="s">
        <v>17</v>
      </c>
      <c r="J1269" s="109" t="s">
        <v>554</v>
      </c>
      <c r="K1269" s="110">
        <v>0</v>
      </c>
    </row>
    <row r="1270" spans="5:11" x14ac:dyDescent="0.25">
      <c r="E1270" s="107">
        <v>2005</v>
      </c>
      <c r="F1270" s="107" t="s">
        <v>390</v>
      </c>
      <c r="G1270" s="107" t="s">
        <v>101</v>
      </c>
      <c r="H1270" s="107" t="s">
        <v>544</v>
      </c>
      <c r="I1270" s="107" t="s">
        <v>17</v>
      </c>
      <c r="J1270" s="107" t="s">
        <v>725</v>
      </c>
      <c r="K1270" s="108">
        <v>0</v>
      </c>
    </row>
    <row r="1271" spans="5:11" x14ac:dyDescent="0.25">
      <c r="E1271" s="109">
        <v>2005</v>
      </c>
      <c r="F1271" s="109" t="s">
        <v>384</v>
      </c>
      <c r="G1271" s="109" t="s">
        <v>385</v>
      </c>
      <c r="H1271" s="109" t="s">
        <v>540</v>
      </c>
      <c r="I1271" s="109" t="s">
        <v>27</v>
      </c>
      <c r="J1271" s="109" t="s">
        <v>1</v>
      </c>
      <c r="K1271" s="110">
        <v>531.71400000000006</v>
      </c>
    </row>
    <row r="1272" spans="5:11" x14ac:dyDescent="0.25">
      <c r="E1272" s="107">
        <v>2005</v>
      </c>
      <c r="F1272" s="107" t="s">
        <v>384</v>
      </c>
      <c r="G1272" s="107" t="s">
        <v>385</v>
      </c>
      <c r="H1272" s="107" t="s">
        <v>540</v>
      </c>
      <c r="I1272" s="107" t="s">
        <v>27</v>
      </c>
      <c r="J1272" s="107" t="s">
        <v>554</v>
      </c>
      <c r="K1272" s="108">
        <v>487</v>
      </c>
    </row>
    <row r="1273" spans="5:11" x14ac:dyDescent="0.25">
      <c r="E1273" s="109">
        <v>2005</v>
      </c>
      <c r="F1273" s="109" t="s">
        <v>384</v>
      </c>
      <c r="G1273" s="109" t="s">
        <v>385</v>
      </c>
      <c r="H1273" s="109" t="s">
        <v>540</v>
      </c>
      <c r="I1273" s="109" t="s">
        <v>27</v>
      </c>
      <c r="J1273" s="109" t="s">
        <v>725</v>
      </c>
      <c r="K1273" s="110">
        <v>44.713999999999999</v>
      </c>
    </row>
    <row r="1274" spans="5:11" x14ac:dyDescent="0.25">
      <c r="E1274" s="107">
        <v>2005</v>
      </c>
      <c r="F1274" s="107" t="s">
        <v>396</v>
      </c>
      <c r="G1274" s="107" t="s">
        <v>397</v>
      </c>
      <c r="H1274" s="107" t="s">
        <v>544</v>
      </c>
      <c r="I1274" s="107" t="s">
        <v>9</v>
      </c>
      <c r="J1274" s="107" t="s">
        <v>1</v>
      </c>
      <c r="K1274" s="108">
        <v>258.2</v>
      </c>
    </row>
    <row r="1275" spans="5:11" x14ac:dyDescent="0.25">
      <c r="E1275" s="109">
        <v>2005</v>
      </c>
      <c r="F1275" s="109" t="s">
        <v>396</v>
      </c>
      <c r="G1275" s="109" t="s">
        <v>397</v>
      </c>
      <c r="H1275" s="109" t="s">
        <v>544</v>
      </c>
      <c r="I1275" s="109" t="s">
        <v>9</v>
      </c>
      <c r="J1275" s="109" t="s">
        <v>554</v>
      </c>
      <c r="K1275" s="110">
        <v>1.2</v>
      </c>
    </row>
    <row r="1276" spans="5:11" x14ac:dyDescent="0.25">
      <c r="E1276" s="107">
        <v>2005</v>
      </c>
      <c r="F1276" s="107" t="s">
        <v>396</v>
      </c>
      <c r="G1276" s="107" t="s">
        <v>397</v>
      </c>
      <c r="H1276" s="107" t="s">
        <v>544</v>
      </c>
      <c r="I1276" s="107" t="s">
        <v>9</v>
      </c>
      <c r="J1276" s="107" t="s">
        <v>725</v>
      </c>
      <c r="K1276" s="108">
        <v>257</v>
      </c>
    </row>
    <row r="1277" spans="5:11" x14ac:dyDescent="0.25">
      <c r="E1277" s="109">
        <v>2005</v>
      </c>
      <c r="F1277" s="109" t="s">
        <v>399</v>
      </c>
      <c r="G1277" s="109" t="s">
        <v>104</v>
      </c>
      <c r="H1277" s="109" t="s">
        <v>544</v>
      </c>
      <c r="I1277" s="109" t="s">
        <v>9</v>
      </c>
      <c r="J1277" s="109" t="s">
        <v>1</v>
      </c>
      <c r="K1277" s="110">
        <v>665.07799999999997</v>
      </c>
    </row>
    <row r="1278" spans="5:11" x14ac:dyDescent="0.25">
      <c r="E1278" s="107">
        <v>2005</v>
      </c>
      <c r="F1278" s="107" t="s">
        <v>399</v>
      </c>
      <c r="G1278" s="107" t="s">
        <v>104</v>
      </c>
      <c r="H1278" s="107" t="s">
        <v>544</v>
      </c>
      <c r="I1278" s="107" t="s">
        <v>9</v>
      </c>
      <c r="J1278" s="107" t="s">
        <v>554</v>
      </c>
      <c r="K1278" s="108">
        <v>568.19600000000003</v>
      </c>
    </row>
    <row r="1279" spans="5:11" x14ac:dyDescent="0.25">
      <c r="E1279" s="109">
        <v>2005</v>
      </c>
      <c r="F1279" s="109" t="s">
        <v>399</v>
      </c>
      <c r="G1279" s="109" t="s">
        <v>104</v>
      </c>
      <c r="H1279" s="109" t="s">
        <v>544</v>
      </c>
      <c r="I1279" s="109" t="s">
        <v>9</v>
      </c>
      <c r="J1279" s="109" t="s">
        <v>725</v>
      </c>
      <c r="K1279" s="110">
        <v>96.882000000000005</v>
      </c>
    </row>
    <row r="1280" spans="5:11" x14ac:dyDescent="0.25">
      <c r="E1280" s="107">
        <v>2005</v>
      </c>
      <c r="F1280" s="107" t="s">
        <v>407</v>
      </c>
      <c r="G1280" s="107" t="s">
        <v>408</v>
      </c>
      <c r="H1280" s="107" t="s">
        <v>540</v>
      </c>
      <c r="I1280" s="107" t="s">
        <v>925</v>
      </c>
      <c r="J1280" s="107" t="s">
        <v>1</v>
      </c>
      <c r="K1280" s="108">
        <v>1008.375</v>
      </c>
    </row>
    <row r="1281" spans="5:11" x14ac:dyDescent="0.25">
      <c r="E1281" s="109">
        <v>2005</v>
      </c>
      <c r="F1281" s="109" t="s">
        <v>407</v>
      </c>
      <c r="G1281" s="109" t="s">
        <v>408</v>
      </c>
      <c r="H1281" s="109" t="s">
        <v>540</v>
      </c>
      <c r="I1281" s="109" t="s">
        <v>925</v>
      </c>
      <c r="J1281" s="109" t="s">
        <v>554</v>
      </c>
      <c r="K1281" s="110">
        <v>706.41300000000001</v>
      </c>
    </row>
    <row r="1282" spans="5:11" x14ac:dyDescent="0.25">
      <c r="E1282" s="107">
        <v>2005</v>
      </c>
      <c r="F1282" s="107" t="s">
        <v>407</v>
      </c>
      <c r="G1282" s="107" t="s">
        <v>408</v>
      </c>
      <c r="H1282" s="107" t="s">
        <v>540</v>
      </c>
      <c r="I1282" s="107" t="s">
        <v>925</v>
      </c>
      <c r="J1282" s="107" t="s">
        <v>725</v>
      </c>
      <c r="K1282" s="108">
        <v>301.96199999999999</v>
      </c>
    </row>
    <row r="1283" spans="5:11" x14ac:dyDescent="0.25">
      <c r="E1283" s="109">
        <v>2005</v>
      </c>
      <c r="F1283" s="109" t="s">
        <v>405</v>
      </c>
      <c r="G1283" s="109" t="s">
        <v>107</v>
      </c>
      <c r="H1283" s="109" t="s">
        <v>12</v>
      </c>
      <c r="I1283" s="109" t="s">
        <v>12</v>
      </c>
      <c r="J1283" s="109" t="s">
        <v>1</v>
      </c>
      <c r="K1283" s="110">
        <v>428.26900000000001</v>
      </c>
    </row>
    <row r="1284" spans="5:11" x14ac:dyDescent="0.25">
      <c r="E1284" s="107">
        <v>2005</v>
      </c>
      <c r="F1284" s="107" t="s">
        <v>405</v>
      </c>
      <c r="G1284" s="107" t="s">
        <v>107</v>
      </c>
      <c r="H1284" s="107" t="s">
        <v>12</v>
      </c>
      <c r="I1284" s="107" t="s">
        <v>12</v>
      </c>
      <c r="J1284" s="107" t="s">
        <v>554</v>
      </c>
      <c r="K1284" s="108">
        <v>0</v>
      </c>
    </row>
    <row r="1285" spans="5:11" x14ac:dyDescent="0.25">
      <c r="E1285" s="109">
        <v>2005</v>
      </c>
      <c r="F1285" s="109" t="s">
        <v>405</v>
      </c>
      <c r="G1285" s="109" t="s">
        <v>107</v>
      </c>
      <c r="H1285" s="109" t="s">
        <v>12</v>
      </c>
      <c r="I1285" s="109" t="s">
        <v>12</v>
      </c>
      <c r="J1285" s="109" t="s">
        <v>725</v>
      </c>
      <c r="K1285" s="110">
        <v>428.26900000000001</v>
      </c>
    </row>
    <row r="1286" spans="5:11" x14ac:dyDescent="0.25">
      <c r="E1286" s="107">
        <v>2005</v>
      </c>
      <c r="F1286" s="107" t="s">
        <v>414</v>
      </c>
      <c r="G1286" s="107" t="s">
        <v>110</v>
      </c>
      <c r="H1286" s="107" t="s">
        <v>540</v>
      </c>
      <c r="I1286" s="107" t="s">
        <v>27</v>
      </c>
      <c r="J1286" s="107" t="s">
        <v>1</v>
      </c>
      <c r="K1286" s="108">
        <v>111.429</v>
      </c>
    </row>
    <row r="1287" spans="5:11" x14ac:dyDescent="0.25">
      <c r="E1287" s="109">
        <v>2005</v>
      </c>
      <c r="F1287" s="109" t="s">
        <v>414</v>
      </c>
      <c r="G1287" s="109" t="s">
        <v>110</v>
      </c>
      <c r="H1287" s="109" t="s">
        <v>540</v>
      </c>
      <c r="I1287" s="109" t="s">
        <v>27</v>
      </c>
      <c r="J1287" s="109" t="s">
        <v>554</v>
      </c>
      <c r="K1287" s="110">
        <v>72.543999999999997</v>
      </c>
    </row>
    <row r="1288" spans="5:11" x14ac:dyDescent="0.25">
      <c r="E1288" s="107">
        <v>2005</v>
      </c>
      <c r="F1288" s="107" t="s">
        <v>414</v>
      </c>
      <c r="G1288" s="107" t="s">
        <v>110</v>
      </c>
      <c r="H1288" s="107" t="s">
        <v>540</v>
      </c>
      <c r="I1288" s="107" t="s">
        <v>27</v>
      </c>
      <c r="J1288" s="107" t="s">
        <v>725</v>
      </c>
      <c r="K1288" s="108">
        <v>38.884999999999998</v>
      </c>
    </row>
    <row r="1289" spans="5:11" x14ac:dyDescent="0.25">
      <c r="E1289" s="109">
        <v>2005</v>
      </c>
      <c r="F1289" s="109" t="s">
        <v>418</v>
      </c>
      <c r="G1289" s="109" t="s">
        <v>112</v>
      </c>
      <c r="H1289" s="109" t="s">
        <v>544</v>
      </c>
      <c r="I1289" s="109" t="s">
        <v>9</v>
      </c>
      <c r="J1289" s="109" t="s">
        <v>1</v>
      </c>
      <c r="K1289" s="110">
        <v>622.077</v>
      </c>
    </row>
    <row r="1290" spans="5:11" x14ac:dyDescent="0.25">
      <c r="E1290" s="107">
        <v>2005</v>
      </c>
      <c r="F1290" s="107" t="s">
        <v>418</v>
      </c>
      <c r="G1290" s="107" t="s">
        <v>112</v>
      </c>
      <c r="H1290" s="107" t="s">
        <v>544</v>
      </c>
      <c r="I1290" s="107" t="s">
        <v>9</v>
      </c>
      <c r="J1290" s="107" t="s">
        <v>554</v>
      </c>
      <c r="K1290" s="108">
        <v>342.29599999999999</v>
      </c>
    </row>
    <row r="1291" spans="5:11" x14ac:dyDescent="0.25">
      <c r="E1291" s="109">
        <v>2005</v>
      </c>
      <c r="F1291" s="109" t="s">
        <v>418</v>
      </c>
      <c r="G1291" s="109" t="s">
        <v>112</v>
      </c>
      <c r="H1291" s="109" t="s">
        <v>544</v>
      </c>
      <c r="I1291" s="109" t="s">
        <v>9</v>
      </c>
      <c r="J1291" s="109" t="s">
        <v>725</v>
      </c>
      <c r="K1291" s="110">
        <v>279.78100000000001</v>
      </c>
    </row>
    <row r="1292" spans="5:11" x14ac:dyDescent="0.25">
      <c r="E1292" s="107">
        <v>2005</v>
      </c>
      <c r="F1292" s="107" t="s">
        <v>420</v>
      </c>
      <c r="G1292" s="107" t="s">
        <v>113</v>
      </c>
      <c r="H1292" s="107" t="s">
        <v>540</v>
      </c>
      <c r="I1292" s="107" t="s">
        <v>47</v>
      </c>
      <c r="J1292" s="107" t="s">
        <v>1</v>
      </c>
      <c r="K1292" s="108">
        <v>61.360999999999997</v>
      </c>
    </row>
    <row r="1293" spans="5:11" x14ac:dyDescent="0.25">
      <c r="E1293" s="109">
        <v>2005</v>
      </c>
      <c r="F1293" s="109" t="s">
        <v>420</v>
      </c>
      <c r="G1293" s="109" t="s">
        <v>113</v>
      </c>
      <c r="H1293" s="109" t="s">
        <v>540</v>
      </c>
      <c r="I1293" s="109" t="s">
        <v>47</v>
      </c>
      <c r="J1293" s="109" t="s">
        <v>554</v>
      </c>
      <c r="K1293" s="110">
        <v>55.994</v>
      </c>
    </row>
    <row r="1294" spans="5:11" x14ac:dyDescent="0.25">
      <c r="E1294" s="107">
        <v>2005</v>
      </c>
      <c r="F1294" s="107" t="s">
        <v>420</v>
      </c>
      <c r="G1294" s="107" t="s">
        <v>113</v>
      </c>
      <c r="H1294" s="107" t="s">
        <v>540</v>
      </c>
      <c r="I1294" s="107" t="s">
        <v>47</v>
      </c>
      <c r="J1294" s="107" t="s">
        <v>725</v>
      </c>
      <c r="K1294" s="108">
        <v>5.367</v>
      </c>
    </row>
    <row r="1295" spans="5:11" x14ac:dyDescent="0.25">
      <c r="E1295" s="109">
        <v>2005</v>
      </c>
      <c r="F1295" s="109" t="s">
        <v>422</v>
      </c>
      <c r="G1295" s="109" t="s">
        <v>114</v>
      </c>
      <c r="H1295" s="109" t="s">
        <v>542</v>
      </c>
      <c r="I1295" s="109" t="s">
        <v>26</v>
      </c>
      <c r="J1295" s="109" t="s">
        <v>1</v>
      </c>
      <c r="K1295" s="110">
        <v>303.59500000000003</v>
      </c>
    </row>
    <row r="1296" spans="5:11" x14ac:dyDescent="0.25">
      <c r="E1296" s="107">
        <v>2005</v>
      </c>
      <c r="F1296" s="107" t="s">
        <v>422</v>
      </c>
      <c r="G1296" s="107" t="s">
        <v>114</v>
      </c>
      <c r="H1296" s="107" t="s">
        <v>542</v>
      </c>
      <c r="I1296" s="107" t="s">
        <v>26</v>
      </c>
      <c r="J1296" s="107" t="s">
        <v>554</v>
      </c>
      <c r="K1296" s="108">
        <v>0</v>
      </c>
    </row>
    <row r="1297" spans="5:11" x14ac:dyDescent="0.25">
      <c r="E1297" s="109">
        <v>2005</v>
      </c>
      <c r="F1297" s="109" t="s">
        <v>422</v>
      </c>
      <c r="G1297" s="109" t="s">
        <v>114</v>
      </c>
      <c r="H1297" s="109" t="s">
        <v>542</v>
      </c>
      <c r="I1297" s="109" t="s">
        <v>26</v>
      </c>
      <c r="J1297" s="109" t="s">
        <v>725</v>
      </c>
      <c r="K1297" s="110">
        <v>303.59500000000003</v>
      </c>
    </row>
    <row r="1298" spans="5:11" x14ac:dyDescent="0.25">
      <c r="E1298" s="107">
        <v>2005</v>
      </c>
      <c r="F1298" s="107" t="s">
        <v>428</v>
      </c>
      <c r="G1298" s="107" t="s">
        <v>117</v>
      </c>
      <c r="H1298" s="107" t="s">
        <v>544</v>
      </c>
      <c r="I1298" s="107" t="s">
        <v>17</v>
      </c>
      <c r="J1298" s="107" t="s">
        <v>1</v>
      </c>
      <c r="K1298" s="108">
        <v>84.671999999999997</v>
      </c>
    </row>
    <row r="1299" spans="5:11" x14ac:dyDescent="0.25">
      <c r="E1299" s="109">
        <v>2005</v>
      </c>
      <c r="F1299" s="109" t="s">
        <v>428</v>
      </c>
      <c r="G1299" s="109" t="s">
        <v>117</v>
      </c>
      <c r="H1299" s="109" t="s">
        <v>544</v>
      </c>
      <c r="I1299" s="109" t="s">
        <v>17</v>
      </c>
      <c r="J1299" s="109" t="s">
        <v>554</v>
      </c>
      <c r="K1299" s="110">
        <v>0</v>
      </c>
    </row>
    <row r="1300" spans="5:11" x14ac:dyDescent="0.25">
      <c r="E1300" s="107">
        <v>2005</v>
      </c>
      <c r="F1300" s="107" t="s">
        <v>428</v>
      </c>
      <c r="G1300" s="107" t="s">
        <v>117</v>
      </c>
      <c r="H1300" s="107" t="s">
        <v>544</v>
      </c>
      <c r="I1300" s="107" t="s">
        <v>17</v>
      </c>
      <c r="J1300" s="107" t="s">
        <v>725</v>
      </c>
      <c r="K1300" s="108">
        <v>84.671999999999997</v>
      </c>
    </row>
    <row r="1301" spans="5:11" x14ac:dyDescent="0.25">
      <c r="E1301" s="109">
        <v>2005</v>
      </c>
      <c r="F1301" s="109" t="s">
        <v>432</v>
      </c>
      <c r="G1301" s="109" t="s">
        <v>119</v>
      </c>
      <c r="H1301" s="109" t="s">
        <v>540</v>
      </c>
      <c r="I1301" s="109" t="s">
        <v>925</v>
      </c>
      <c r="J1301" s="109" t="s">
        <v>1</v>
      </c>
      <c r="K1301" s="110">
        <v>241.55600000000001</v>
      </c>
    </row>
    <row r="1302" spans="5:11" x14ac:dyDescent="0.25">
      <c r="E1302" s="107">
        <v>2005</v>
      </c>
      <c r="F1302" s="107" t="s">
        <v>432</v>
      </c>
      <c r="G1302" s="107" t="s">
        <v>119</v>
      </c>
      <c r="H1302" s="107" t="s">
        <v>540</v>
      </c>
      <c r="I1302" s="107" t="s">
        <v>925</v>
      </c>
      <c r="J1302" s="107" t="s">
        <v>554</v>
      </c>
      <c r="K1302" s="108">
        <v>154.916</v>
      </c>
    </row>
    <row r="1303" spans="5:11" x14ac:dyDescent="0.25">
      <c r="E1303" s="109">
        <v>2005</v>
      </c>
      <c r="F1303" s="109" t="s">
        <v>432</v>
      </c>
      <c r="G1303" s="109" t="s">
        <v>119</v>
      </c>
      <c r="H1303" s="109" t="s">
        <v>540</v>
      </c>
      <c r="I1303" s="109" t="s">
        <v>925</v>
      </c>
      <c r="J1303" s="109" t="s">
        <v>725</v>
      </c>
      <c r="K1303" s="110">
        <v>86.64</v>
      </c>
    </row>
    <row r="1304" spans="5:11" x14ac:dyDescent="0.25">
      <c r="E1304" s="107">
        <v>2005</v>
      </c>
      <c r="F1304" s="107" t="s">
        <v>438</v>
      </c>
      <c r="G1304" s="107" t="s">
        <v>122</v>
      </c>
      <c r="H1304" s="107" t="s">
        <v>540</v>
      </c>
      <c r="I1304" s="107" t="s">
        <v>21</v>
      </c>
      <c r="J1304" s="107" t="s">
        <v>1</v>
      </c>
      <c r="K1304" s="108">
        <v>6.0469999999999997</v>
      </c>
    </row>
    <row r="1305" spans="5:11" x14ac:dyDescent="0.25">
      <c r="E1305" s="109">
        <v>2005</v>
      </c>
      <c r="F1305" s="109" t="s">
        <v>438</v>
      </c>
      <c r="G1305" s="109" t="s">
        <v>122</v>
      </c>
      <c r="H1305" s="109" t="s">
        <v>540</v>
      </c>
      <c r="I1305" s="109" t="s">
        <v>21</v>
      </c>
      <c r="J1305" s="109" t="s">
        <v>554</v>
      </c>
      <c r="K1305" s="110">
        <v>6.0469999999999997</v>
      </c>
    </row>
    <row r="1306" spans="5:11" x14ac:dyDescent="0.25">
      <c r="E1306" s="107">
        <v>2005</v>
      </c>
      <c r="F1306" s="107" t="s">
        <v>438</v>
      </c>
      <c r="G1306" s="107" t="s">
        <v>122</v>
      </c>
      <c r="H1306" s="107" t="s">
        <v>540</v>
      </c>
      <c r="I1306" s="107" t="s">
        <v>21</v>
      </c>
      <c r="J1306" s="107" t="s">
        <v>725</v>
      </c>
      <c r="K1306" s="108">
        <v>0</v>
      </c>
    </row>
    <row r="1307" spans="5:11" x14ac:dyDescent="0.25">
      <c r="E1307" s="109">
        <v>2005</v>
      </c>
      <c r="F1307" s="109" t="s">
        <v>434</v>
      </c>
      <c r="G1307" s="109" t="s">
        <v>120</v>
      </c>
      <c r="H1307" s="109" t="s">
        <v>544</v>
      </c>
      <c r="I1307" s="109" t="s">
        <v>9</v>
      </c>
      <c r="J1307" s="109" t="s">
        <v>1</v>
      </c>
      <c r="K1307" s="110">
        <v>6.9320000000000004</v>
      </c>
    </row>
    <row r="1308" spans="5:11" x14ac:dyDescent="0.25">
      <c r="E1308" s="107">
        <v>2005</v>
      </c>
      <c r="F1308" s="107" t="s">
        <v>434</v>
      </c>
      <c r="G1308" s="107" t="s">
        <v>120</v>
      </c>
      <c r="H1308" s="107" t="s">
        <v>544</v>
      </c>
      <c r="I1308" s="107" t="s">
        <v>9</v>
      </c>
      <c r="J1308" s="107" t="s">
        <v>554</v>
      </c>
      <c r="K1308" s="108">
        <v>6.9320000000000004</v>
      </c>
    </row>
    <row r="1309" spans="5:11" x14ac:dyDescent="0.25">
      <c r="E1309" s="109">
        <v>2005</v>
      </c>
      <c r="F1309" s="109" t="s">
        <v>434</v>
      </c>
      <c r="G1309" s="109" t="s">
        <v>120</v>
      </c>
      <c r="H1309" s="109" t="s">
        <v>544</v>
      </c>
      <c r="I1309" s="109" t="s">
        <v>9</v>
      </c>
      <c r="J1309" s="109" t="s">
        <v>725</v>
      </c>
      <c r="K1309" s="110">
        <v>0</v>
      </c>
    </row>
    <row r="1310" spans="5:11" x14ac:dyDescent="0.25">
      <c r="E1310" s="107">
        <v>2005</v>
      </c>
      <c r="F1310" s="107" t="s">
        <v>440</v>
      </c>
      <c r="G1310" s="107" t="s">
        <v>123</v>
      </c>
      <c r="H1310" s="107" t="s">
        <v>540</v>
      </c>
      <c r="I1310" s="107" t="s">
        <v>24</v>
      </c>
      <c r="J1310" s="107" t="s">
        <v>1</v>
      </c>
      <c r="K1310" s="108">
        <v>155.41800000000001</v>
      </c>
    </row>
    <row r="1311" spans="5:11" x14ac:dyDescent="0.25">
      <c r="E1311" s="109">
        <v>2005</v>
      </c>
      <c r="F1311" s="109" t="s">
        <v>440</v>
      </c>
      <c r="G1311" s="109" t="s">
        <v>123</v>
      </c>
      <c r="H1311" s="109" t="s">
        <v>540</v>
      </c>
      <c r="I1311" s="109" t="s">
        <v>24</v>
      </c>
      <c r="J1311" s="109" t="s">
        <v>554</v>
      </c>
      <c r="K1311" s="110">
        <v>139.74100000000001</v>
      </c>
    </row>
    <row r="1312" spans="5:11" x14ac:dyDescent="0.25">
      <c r="E1312" s="107">
        <v>2005</v>
      </c>
      <c r="F1312" s="107" t="s">
        <v>440</v>
      </c>
      <c r="G1312" s="107" t="s">
        <v>123</v>
      </c>
      <c r="H1312" s="107" t="s">
        <v>540</v>
      </c>
      <c r="I1312" s="107" t="s">
        <v>24</v>
      </c>
      <c r="J1312" s="107" t="s">
        <v>725</v>
      </c>
      <c r="K1312" s="108">
        <v>15.677</v>
      </c>
    </row>
    <row r="1313" spans="5:11" x14ac:dyDescent="0.25">
      <c r="E1313" s="109">
        <v>2005</v>
      </c>
      <c r="F1313" s="109" t="s">
        <v>442</v>
      </c>
      <c r="G1313" s="109" t="s">
        <v>124</v>
      </c>
      <c r="H1313" s="109" t="s">
        <v>544</v>
      </c>
      <c r="I1313" s="109" t="s">
        <v>9</v>
      </c>
      <c r="J1313" s="109" t="s">
        <v>1</v>
      </c>
      <c r="K1313" s="110">
        <v>697.44100000000003</v>
      </c>
    </row>
    <row r="1314" spans="5:11" x14ac:dyDescent="0.25">
      <c r="E1314" s="107">
        <v>2005</v>
      </c>
      <c r="F1314" s="107" t="s">
        <v>442</v>
      </c>
      <c r="G1314" s="107" t="s">
        <v>124</v>
      </c>
      <c r="H1314" s="107" t="s">
        <v>544</v>
      </c>
      <c r="I1314" s="107" t="s">
        <v>9</v>
      </c>
      <c r="J1314" s="107" t="s">
        <v>554</v>
      </c>
      <c r="K1314" s="108">
        <v>465.65199999999999</v>
      </c>
    </row>
    <row r="1315" spans="5:11" x14ac:dyDescent="0.25">
      <c r="E1315" s="109">
        <v>2005</v>
      </c>
      <c r="F1315" s="109" t="s">
        <v>442</v>
      </c>
      <c r="G1315" s="109" t="s">
        <v>124</v>
      </c>
      <c r="H1315" s="109" t="s">
        <v>544</v>
      </c>
      <c r="I1315" s="109" t="s">
        <v>9</v>
      </c>
      <c r="J1315" s="109" t="s">
        <v>725</v>
      </c>
      <c r="K1315" s="110">
        <v>231.78899999999999</v>
      </c>
    </row>
    <row r="1316" spans="5:11" x14ac:dyDescent="0.25">
      <c r="E1316" s="107">
        <v>2005</v>
      </c>
      <c r="F1316" s="107" t="s">
        <v>446</v>
      </c>
      <c r="G1316" s="107" t="s">
        <v>126</v>
      </c>
      <c r="H1316" s="107" t="s">
        <v>542</v>
      </c>
      <c r="I1316" s="107" t="s">
        <v>16</v>
      </c>
      <c r="J1316" s="107" t="s">
        <v>1</v>
      </c>
      <c r="K1316" s="108">
        <v>406.47199999999998</v>
      </c>
    </row>
    <row r="1317" spans="5:11" x14ac:dyDescent="0.25">
      <c r="E1317" s="109">
        <v>2005</v>
      </c>
      <c r="F1317" s="109" t="s">
        <v>446</v>
      </c>
      <c r="G1317" s="109" t="s">
        <v>126</v>
      </c>
      <c r="H1317" s="109" t="s">
        <v>542</v>
      </c>
      <c r="I1317" s="109" t="s">
        <v>16</v>
      </c>
      <c r="J1317" s="109" t="s">
        <v>554</v>
      </c>
      <c r="K1317" s="110">
        <v>246.63900000000001</v>
      </c>
    </row>
    <row r="1318" spans="5:11" x14ac:dyDescent="0.25">
      <c r="E1318" s="107">
        <v>2005</v>
      </c>
      <c r="F1318" s="107" t="s">
        <v>446</v>
      </c>
      <c r="G1318" s="107" t="s">
        <v>126</v>
      </c>
      <c r="H1318" s="107" t="s">
        <v>542</v>
      </c>
      <c r="I1318" s="107" t="s">
        <v>16</v>
      </c>
      <c r="J1318" s="107" t="s">
        <v>725</v>
      </c>
      <c r="K1318" s="108">
        <v>159.833</v>
      </c>
    </row>
    <row r="1319" spans="5:11" x14ac:dyDescent="0.25">
      <c r="E1319" s="109">
        <v>2005</v>
      </c>
      <c r="F1319" s="109" t="s">
        <v>450</v>
      </c>
      <c r="G1319" s="109" t="s">
        <v>128</v>
      </c>
      <c r="H1319" s="109" t="s">
        <v>540</v>
      </c>
      <c r="I1319" s="109" t="s">
        <v>47</v>
      </c>
      <c r="J1319" s="109" t="s">
        <v>1</v>
      </c>
      <c r="K1319" s="110">
        <v>9.5169999999999995</v>
      </c>
    </row>
    <row r="1320" spans="5:11" x14ac:dyDescent="0.25">
      <c r="E1320" s="107">
        <v>2005</v>
      </c>
      <c r="F1320" s="107" t="s">
        <v>450</v>
      </c>
      <c r="G1320" s="107" t="s">
        <v>128</v>
      </c>
      <c r="H1320" s="107" t="s">
        <v>540</v>
      </c>
      <c r="I1320" s="107" t="s">
        <v>47</v>
      </c>
      <c r="J1320" s="107" t="s">
        <v>554</v>
      </c>
      <c r="K1320" s="108">
        <v>0</v>
      </c>
    </row>
    <row r="1321" spans="5:11" x14ac:dyDescent="0.25">
      <c r="E1321" s="109">
        <v>2005</v>
      </c>
      <c r="F1321" s="109" t="s">
        <v>450</v>
      </c>
      <c r="G1321" s="109" t="s">
        <v>128</v>
      </c>
      <c r="H1321" s="109" t="s">
        <v>540</v>
      </c>
      <c r="I1321" s="109" t="s">
        <v>47</v>
      </c>
      <c r="J1321" s="109" t="s">
        <v>725</v>
      </c>
      <c r="K1321" s="110">
        <v>9.5169999999999995</v>
      </c>
    </row>
    <row r="1322" spans="5:11" x14ac:dyDescent="0.25">
      <c r="E1322" s="107">
        <v>2005</v>
      </c>
      <c r="F1322" s="107" t="s">
        <v>448</v>
      </c>
      <c r="G1322" s="107" t="s">
        <v>127</v>
      </c>
      <c r="H1322" s="107" t="s">
        <v>540</v>
      </c>
      <c r="I1322" s="107" t="s">
        <v>30</v>
      </c>
      <c r="J1322" s="107" t="s">
        <v>1</v>
      </c>
      <c r="K1322" s="108">
        <v>0</v>
      </c>
    </row>
    <row r="1323" spans="5:11" x14ac:dyDescent="0.25">
      <c r="E1323" s="109">
        <v>2005</v>
      </c>
      <c r="F1323" s="109" t="s">
        <v>448</v>
      </c>
      <c r="G1323" s="109" t="s">
        <v>127</v>
      </c>
      <c r="H1323" s="109" t="s">
        <v>540</v>
      </c>
      <c r="I1323" s="109" t="s">
        <v>30</v>
      </c>
      <c r="J1323" s="109" t="s">
        <v>554</v>
      </c>
      <c r="K1323" s="110">
        <v>0</v>
      </c>
    </row>
    <row r="1324" spans="5:11" x14ac:dyDescent="0.25">
      <c r="E1324" s="107">
        <v>2005</v>
      </c>
      <c r="F1324" s="107" t="s">
        <v>448</v>
      </c>
      <c r="G1324" s="107" t="s">
        <v>127</v>
      </c>
      <c r="H1324" s="107" t="s">
        <v>540</v>
      </c>
      <c r="I1324" s="107" t="s">
        <v>30</v>
      </c>
      <c r="J1324" s="107" t="s">
        <v>725</v>
      </c>
      <c r="K1324" s="108">
        <v>0</v>
      </c>
    </row>
    <row r="1325" spans="5:11" x14ac:dyDescent="0.25">
      <c r="E1325" s="109">
        <v>2005</v>
      </c>
      <c r="F1325" s="109" t="s">
        <v>452</v>
      </c>
      <c r="G1325" s="109" t="s">
        <v>129</v>
      </c>
      <c r="H1325" s="109" t="s">
        <v>540</v>
      </c>
      <c r="I1325" s="109" t="s">
        <v>30</v>
      </c>
      <c r="J1325" s="109" t="s">
        <v>1</v>
      </c>
      <c r="K1325" s="110">
        <v>77.5</v>
      </c>
    </row>
    <row r="1326" spans="5:11" x14ac:dyDescent="0.25">
      <c r="E1326" s="107">
        <v>2005</v>
      </c>
      <c r="F1326" s="107" t="s">
        <v>452</v>
      </c>
      <c r="G1326" s="107" t="s">
        <v>129</v>
      </c>
      <c r="H1326" s="107" t="s">
        <v>540</v>
      </c>
      <c r="I1326" s="107" t="s">
        <v>30</v>
      </c>
      <c r="J1326" s="107" t="s">
        <v>554</v>
      </c>
      <c r="K1326" s="108">
        <v>77.5</v>
      </c>
    </row>
    <row r="1327" spans="5:11" x14ac:dyDescent="0.25">
      <c r="E1327" s="109">
        <v>2005</v>
      </c>
      <c r="F1327" s="109" t="s">
        <v>452</v>
      </c>
      <c r="G1327" s="109" t="s">
        <v>129</v>
      </c>
      <c r="H1327" s="109" t="s">
        <v>540</v>
      </c>
      <c r="I1327" s="109" t="s">
        <v>30</v>
      </c>
      <c r="J1327" s="109" t="s">
        <v>725</v>
      </c>
      <c r="K1327" s="110">
        <v>0</v>
      </c>
    </row>
    <row r="1328" spans="5:11" x14ac:dyDescent="0.25">
      <c r="E1328" s="107">
        <v>2005</v>
      </c>
      <c r="F1328" s="107" t="s">
        <v>464</v>
      </c>
      <c r="G1328" s="107" t="s">
        <v>135</v>
      </c>
      <c r="H1328" s="107" t="s">
        <v>544</v>
      </c>
      <c r="I1328" s="107" t="s">
        <v>17</v>
      </c>
      <c r="J1328" s="107" t="s">
        <v>1</v>
      </c>
      <c r="K1328" s="108">
        <v>0</v>
      </c>
    </row>
    <row r="1329" spans="5:11" x14ac:dyDescent="0.25">
      <c r="E1329" s="109">
        <v>2005</v>
      </c>
      <c r="F1329" s="109" t="s">
        <v>464</v>
      </c>
      <c r="G1329" s="109" t="s">
        <v>135</v>
      </c>
      <c r="H1329" s="109" t="s">
        <v>544</v>
      </c>
      <c r="I1329" s="109" t="s">
        <v>17</v>
      </c>
      <c r="J1329" s="109" t="s">
        <v>554</v>
      </c>
      <c r="K1329" s="110">
        <v>0</v>
      </c>
    </row>
    <row r="1330" spans="5:11" x14ac:dyDescent="0.25">
      <c r="E1330" s="107">
        <v>2005</v>
      </c>
      <c r="F1330" s="107" t="s">
        <v>464</v>
      </c>
      <c r="G1330" s="107" t="s">
        <v>135</v>
      </c>
      <c r="H1330" s="107" t="s">
        <v>544</v>
      </c>
      <c r="I1330" s="107" t="s">
        <v>17</v>
      </c>
      <c r="J1330" s="107" t="s">
        <v>725</v>
      </c>
      <c r="K1330" s="108">
        <v>0</v>
      </c>
    </row>
    <row r="1331" spans="5:11" x14ac:dyDescent="0.25">
      <c r="E1331" s="109">
        <v>2005</v>
      </c>
      <c r="F1331" s="109" t="s">
        <v>454</v>
      </c>
      <c r="G1331" s="109" t="s">
        <v>130</v>
      </c>
      <c r="H1331" s="109" t="s">
        <v>540</v>
      </c>
      <c r="I1331" s="109" t="s">
        <v>30</v>
      </c>
      <c r="J1331" s="109" t="s">
        <v>1</v>
      </c>
      <c r="K1331" s="110">
        <v>314.86900000000003</v>
      </c>
    </row>
    <row r="1332" spans="5:11" x14ac:dyDescent="0.25">
      <c r="E1332" s="107">
        <v>2005</v>
      </c>
      <c r="F1332" s="107" t="s">
        <v>454</v>
      </c>
      <c r="G1332" s="107" t="s">
        <v>130</v>
      </c>
      <c r="H1332" s="107" t="s">
        <v>540</v>
      </c>
      <c r="I1332" s="107" t="s">
        <v>30</v>
      </c>
      <c r="J1332" s="107" t="s">
        <v>554</v>
      </c>
      <c r="K1332" s="108">
        <v>34.698999999999998</v>
      </c>
    </row>
    <row r="1333" spans="5:11" x14ac:dyDescent="0.25">
      <c r="E1333" s="109">
        <v>2005</v>
      </c>
      <c r="F1333" s="109" t="s">
        <v>454</v>
      </c>
      <c r="G1333" s="109" t="s">
        <v>130</v>
      </c>
      <c r="H1333" s="109" t="s">
        <v>540</v>
      </c>
      <c r="I1333" s="109" t="s">
        <v>30</v>
      </c>
      <c r="J1333" s="109" t="s">
        <v>725</v>
      </c>
      <c r="K1333" s="110">
        <v>280.17</v>
      </c>
    </row>
    <row r="1334" spans="5:11" x14ac:dyDescent="0.25">
      <c r="E1334" s="107">
        <v>2005</v>
      </c>
      <c r="F1334" s="107" t="s">
        <v>460</v>
      </c>
      <c r="G1334" s="107" t="s">
        <v>133</v>
      </c>
      <c r="H1334" s="107" t="s">
        <v>540</v>
      </c>
      <c r="I1334" s="107" t="s">
        <v>30</v>
      </c>
      <c r="J1334" s="107" t="s">
        <v>1</v>
      </c>
      <c r="K1334" s="108">
        <v>15.45</v>
      </c>
    </row>
    <row r="1335" spans="5:11" x14ac:dyDescent="0.25">
      <c r="E1335" s="109">
        <v>2005</v>
      </c>
      <c r="F1335" s="109" t="s">
        <v>460</v>
      </c>
      <c r="G1335" s="109" t="s">
        <v>133</v>
      </c>
      <c r="H1335" s="109" t="s">
        <v>540</v>
      </c>
      <c r="I1335" s="109" t="s">
        <v>30</v>
      </c>
      <c r="J1335" s="109" t="s">
        <v>554</v>
      </c>
      <c r="K1335" s="110">
        <v>1.2</v>
      </c>
    </row>
    <row r="1336" spans="5:11" x14ac:dyDescent="0.25">
      <c r="E1336" s="107">
        <v>2005</v>
      </c>
      <c r="F1336" s="107" t="s">
        <v>460</v>
      </c>
      <c r="G1336" s="107" t="s">
        <v>133</v>
      </c>
      <c r="H1336" s="107" t="s">
        <v>540</v>
      </c>
      <c r="I1336" s="107" t="s">
        <v>30</v>
      </c>
      <c r="J1336" s="107" t="s">
        <v>725</v>
      </c>
      <c r="K1336" s="108">
        <v>14.25</v>
      </c>
    </row>
    <row r="1337" spans="5:11" x14ac:dyDescent="0.25">
      <c r="E1337" s="109">
        <v>2005</v>
      </c>
      <c r="F1337" s="109" t="s">
        <v>462</v>
      </c>
      <c r="G1337" s="109" t="s">
        <v>134</v>
      </c>
      <c r="H1337" s="109" t="s">
        <v>544</v>
      </c>
      <c r="I1337" s="109" t="s">
        <v>9</v>
      </c>
      <c r="J1337" s="109" t="s">
        <v>1</v>
      </c>
      <c r="K1337" s="110">
        <v>139.161</v>
      </c>
    </row>
    <row r="1338" spans="5:11" x14ac:dyDescent="0.25">
      <c r="E1338" s="107">
        <v>2005</v>
      </c>
      <c r="F1338" s="107" t="s">
        <v>462</v>
      </c>
      <c r="G1338" s="107" t="s">
        <v>134</v>
      </c>
      <c r="H1338" s="107" t="s">
        <v>544</v>
      </c>
      <c r="I1338" s="107" t="s">
        <v>9</v>
      </c>
      <c r="J1338" s="107" t="s">
        <v>554</v>
      </c>
      <c r="K1338" s="108">
        <v>132.63200000000001</v>
      </c>
    </row>
    <row r="1339" spans="5:11" x14ac:dyDescent="0.25">
      <c r="E1339" s="109">
        <v>2005</v>
      </c>
      <c r="F1339" s="109" t="s">
        <v>462</v>
      </c>
      <c r="G1339" s="109" t="s">
        <v>134</v>
      </c>
      <c r="H1339" s="109" t="s">
        <v>544</v>
      </c>
      <c r="I1339" s="109" t="s">
        <v>9</v>
      </c>
      <c r="J1339" s="109" t="s">
        <v>725</v>
      </c>
      <c r="K1339" s="110">
        <v>6.5289999999999999</v>
      </c>
    </row>
    <row r="1340" spans="5:11" x14ac:dyDescent="0.25">
      <c r="E1340" s="107">
        <v>2005</v>
      </c>
      <c r="F1340" s="107" t="s">
        <v>468</v>
      </c>
      <c r="G1340" s="107" t="s">
        <v>137</v>
      </c>
      <c r="H1340" s="107" t="s">
        <v>540</v>
      </c>
      <c r="I1340" s="107" t="s">
        <v>30</v>
      </c>
      <c r="J1340" s="107" t="s">
        <v>1</v>
      </c>
      <c r="K1340" s="108">
        <v>70</v>
      </c>
    </row>
    <row r="1341" spans="5:11" x14ac:dyDescent="0.25">
      <c r="E1341" s="109">
        <v>2005</v>
      </c>
      <c r="F1341" s="109" t="s">
        <v>468</v>
      </c>
      <c r="G1341" s="109" t="s">
        <v>137</v>
      </c>
      <c r="H1341" s="109" t="s">
        <v>540</v>
      </c>
      <c r="I1341" s="109" t="s">
        <v>30</v>
      </c>
      <c r="J1341" s="109" t="s">
        <v>554</v>
      </c>
      <c r="K1341" s="110">
        <v>0</v>
      </c>
    </row>
    <row r="1342" spans="5:11" x14ac:dyDescent="0.25">
      <c r="E1342" s="107">
        <v>2005</v>
      </c>
      <c r="F1342" s="107" t="s">
        <v>468</v>
      </c>
      <c r="G1342" s="107" t="s">
        <v>137</v>
      </c>
      <c r="H1342" s="107" t="s">
        <v>540</v>
      </c>
      <c r="I1342" s="107" t="s">
        <v>30</v>
      </c>
      <c r="J1342" s="107" t="s">
        <v>725</v>
      </c>
      <c r="K1342" s="108">
        <v>70</v>
      </c>
    </row>
    <row r="1343" spans="5:11" x14ac:dyDescent="0.25">
      <c r="E1343" s="109">
        <v>2005</v>
      </c>
      <c r="F1343" s="109" t="s">
        <v>466</v>
      </c>
      <c r="G1343" s="109" t="s">
        <v>136</v>
      </c>
      <c r="H1343" s="109" t="s">
        <v>542</v>
      </c>
      <c r="I1343" s="109" t="s">
        <v>26</v>
      </c>
      <c r="J1343" s="109" t="s">
        <v>1</v>
      </c>
      <c r="K1343" s="110">
        <v>57</v>
      </c>
    </row>
    <row r="1344" spans="5:11" x14ac:dyDescent="0.25">
      <c r="E1344" s="107">
        <v>2005</v>
      </c>
      <c r="F1344" s="107" t="s">
        <v>466</v>
      </c>
      <c r="G1344" s="107" t="s">
        <v>136</v>
      </c>
      <c r="H1344" s="107" t="s">
        <v>542</v>
      </c>
      <c r="I1344" s="107" t="s">
        <v>26</v>
      </c>
      <c r="J1344" s="107" t="s">
        <v>554</v>
      </c>
      <c r="K1344" s="108">
        <v>57</v>
      </c>
    </row>
    <row r="1345" spans="5:11" x14ac:dyDescent="0.25">
      <c r="E1345" s="109">
        <v>2005</v>
      </c>
      <c r="F1345" s="109" t="s">
        <v>466</v>
      </c>
      <c r="G1345" s="109" t="s">
        <v>136</v>
      </c>
      <c r="H1345" s="109" t="s">
        <v>542</v>
      </c>
      <c r="I1345" s="109" t="s">
        <v>26</v>
      </c>
      <c r="J1345" s="109" t="s">
        <v>725</v>
      </c>
      <c r="K1345" s="110">
        <v>0</v>
      </c>
    </row>
    <row r="1346" spans="5:11" x14ac:dyDescent="0.25">
      <c r="E1346" s="107">
        <v>2005</v>
      </c>
      <c r="F1346" s="107" t="s">
        <v>458</v>
      </c>
      <c r="G1346" s="107" t="s">
        <v>132</v>
      </c>
      <c r="H1346" s="107" t="s">
        <v>540</v>
      </c>
      <c r="I1346" s="107" t="s">
        <v>30</v>
      </c>
      <c r="J1346" s="107" t="s">
        <v>1</v>
      </c>
      <c r="K1346" s="108">
        <v>0</v>
      </c>
    </row>
    <row r="1347" spans="5:11" x14ac:dyDescent="0.25">
      <c r="E1347" s="109">
        <v>2005</v>
      </c>
      <c r="F1347" s="109" t="s">
        <v>458</v>
      </c>
      <c r="G1347" s="109" t="s">
        <v>132</v>
      </c>
      <c r="H1347" s="109" t="s">
        <v>540</v>
      </c>
      <c r="I1347" s="109" t="s">
        <v>30</v>
      </c>
      <c r="J1347" s="109" t="s">
        <v>554</v>
      </c>
      <c r="K1347" s="110">
        <v>0</v>
      </c>
    </row>
    <row r="1348" spans="5:11" x14ac:dyDescent="0.25">
      <c r="E1348" s="107">
        <v>2005</v>
      </c>
      <c r="F1348" s="107" t="s">
        <v>458</v>
      </c>
      <c r="G1348" s="107" t="s">
        <v>132</v>
      </c>
      <c r="H1348" s="107" t="s">
        <v>540</v>
      </c>
      <c r="I1348" s="107" t="s">
        <v>30</v>
      </c>
      <c r="J1348" s="107" t="s">
        <v>725</v>
      </c>
      <c r="K1348" s="108">
        <v>0</v>
      </c>
    </row>
    <row r="1349" spans="5:11" x14ac:dyDescent="0.25">
      <c r="E1349" s="109">
        <v>2005</v>
      </c>
      <c r="F1349" s="109" t="s">
        <v>498</v>
      </c>
      <c r="G1349" s="109" t="s">
        <v>967</v>
      </c>
      <c r="H1349" s="109" t="s">
        <v>540</v>
      </c>
      <c r="I1349" s="109" t="s">
        <v>925</v>
      </c>
      <c r="J1349" s="109" t="s">
        <v>1</v>
      </c>
      <c r="K1349" s="110">
        <v>534.33199999999999</v>
      </c>
    </row>
    <row r="1350" spans="5:11" x14ac:dyDescent="0.25">
      <c r="E1350" s="107">
        <v>2005</v>
      </c>
      <c r="F1350" s="107" t="s">
        <v>498</v>
      </c>
      <c r="G1350" s="107" t="s">
        <v>967</v>
      </c>
      <c r="H1350" s="107" t="s">
        <v>540</v>
      </c>
      <c r="I1350" s="107" t="s">
        <v>925</v>
      </c>
      <c r="J1350" s="107" t="s">
        <v>554</v>
      </c>
      <c r="K1350" s="108">
        <v>466.67500000000001</v>
      </c>
    </row>
    <row r="1351" spans="5:11" x14ac:dyDescent="0.25">
      <c r="E1351" s="109">
        <v>2005</v>
      </c>
      <c r="F1351" s="109" t="s">
        <v>498</v>
      </c>
      <c r="G1351" s="109" t="s">
        <v>967</v>
      </c>
      <c r="H1351" s="109" t="s">
        <v>540</v>
      </c>
      <c r="I1351" s="109" t="s">
        <v>925</v>
      </c>
      <c r="J1351" s="109" t="s">
        <v>725</v>
      </c>
      <c r="K1351" s="110">
        <v>67.656999999999996</v>
      </c>
    </row>
    <row r="1352" spans="5:11" x14ac:dyDescent="0.25">
      <c r="E1352" s="107">
        <v>2005</v>
      </c>
      <c r="F1352" s="107" t="s">
        <v>470</v>
      </c>
      <c r="G1352" s="107" t="s">
        <v>138</v>
      </c>
      <c r="H1352" s="107" t="s">
        <v>12</v>
      </c>
      <c r="I1352" s="107" t="s">
        <v>12</v>
      </c>
      <c r="J1352" s="107" t="s">
        <v>1</v>
      </c>
      <c r="K1352" s="108">
        <v>0</v>
      </c>
    </row>
    <row r="1353" spans="5:11" x14ac:dyDescent="0.25">
      <c r="E1353" s="109">
        <v>2005</v>
      </c>
      <c r="F1353" s="109" t="s">
        <v>470</v>
      </c>
      <c r="G1353" s="109" t="s">
        <v>138</v>
      </c>
      <c r="H1353" s="109" t="s">
        <v>12</v>
      </c>
      <c r="I1353" s="109" t="s">
        <v>12</v>
      </c>
      <c r="J1353" s="109" t="s">
        <v>554</v>
      </c>
      <c r="K1353" s="110">
        <v>0</v>
      </c>
    </row>
    <row r="1354" spans="5:11" x14ac:dyDescent="0.25">
      <c r="E1354" s="107">
        <v>2005</v>
      </c>
      <c r="F1354" s="107" t="s">
        <v>470</v>
      </c>
      <c r="G1354" s="107" t="s">
        <v>138</v>
      </c>
      <c r="H1354" s="107" t="s">
        <v>12</v>
      </c>
      <c r="I1354" s="107" t="s">
        <v>12</v>
      </c>
      <c r="J1354" s="107" t="s">
        <v>725</v>
      </c>
      <c r="K1354" s="108">
        <v>0</v>
      </c>
    </row>
    <row r="1355" spans="5:11" x14ac:dyDescent="0.25">
      <c r="E1355" s="109">
        <v>2005</v>
      </c>
      <c r="F1355" s="109" t="s">
        <v>479</v>
      </c>
      <c r="G1355" s="109" t="s">
        <v>141</v>
      </c>
      <c r="H1355" s="109" t="s">
        <v>540</v>
      </c>
      <c r="I1355" s="109" t="s">
        <v>21</v>
      </c>
      <c r="J1355" s="109" t="s">
        <v>1</v>
      </c>
      <c r="K1355" s="110">
        <v>64.165999999999997</v>
      </c>
    </row>
    <row r="1356" spans="5:11" x14ac:dyDescent="0.25">
      <c r="E1356" s="107">
        <v>2005</v>
      </c>
      <c r="F1356" s="107" t="s">
        <v>479</v>
      </c>
      <c r="G1356" s="107" t="s">
        <v>141</v>
      </c>
      <c r="H1356" s="107" t="s">
        <v>540</v>
      </c>
      <c r="I1356" s="107" t="s">
        <v>21</v>
      </c>
      <c r="J1356" s="107" t="s">
        <v>554</v>
      </c>
      <c r="K1356" s="108">
        <v>55.225000000000001</v>
      </c>
    </row>
    <row r="1357" spans="5:11" x14ac:dyDescent="0.25">
      <c r="E1357" s="109">
        <v>2005</v>
      </c>
      <c r="F1357" s="109" t="s">
        <v>479</v>
      </c>
      <c r="G1357" s="109" t="s">
        <v>141</v>
      </c>
      <c r="H1357" s="109" t="s">
        <v>540</v>
      </c>
      <c r="I1357" s="109" t="s">
        <v>21</v>
      </c>
      <c r="J1357" s="109" t="s">
        <v>725</v>
      </c>
      <c r="K1357" s="110">
        <v>8.9410000000000007</v>
      </c>
    </row>
    <row r="1358" spans="5:11" x14ac:dyDescent="0.25">
      <c r="E1358" s="107">
        <v>2005</v>
      </c>
      <c r="F1358" s="107" t="s">
        <v>486</v>
      </c>
      <c r="G1358" s="107" t="s">
        <v>143</v>
      </c>
      <c r="H1358" s="107" t="s">
        <v>544</v>
      </c>
      <c r="I1358" s="107" t="s">
        <v>9</v>
      </c>
      <c r="J1358" s="107" t="s">
        <v>1</v>
      </c>
      <c r="K1358" s="108">
        <v>106.59399999999999</v>
      </c>
    </row>
    <row r="1359" spans="5:11" x14ac:dyDescent="0.25">
      <c r="E1359" s="109">
        <v>2005</v>
      </c>
      <c r="F1359" s="109" t="s">
        <v>486</v>
      </c>
      <c r="G1359" s="109" t="s">
        <v>143</v>
      </c>
      <c r="H1359" s="109" t="s">
        <v>544</v>
      </c>
      <c r="I1359" s="109" t="s">
        <v>9</v>
      </c>
      <c r="J1359" s="109" t="s">
        <v>554</v>
      </c>
      <c r="K1359" s="110">
        <v>88.787000000000006</v>
      </c>
    </row>
    <row r="1360" spans="5:11" x14ac:dyDescent="0.25">
      <c r="E1360" s="107">
        <v>2005</v>
      </c>
      <c r="F1360" s="107" t="s">
        <v>486</v>
      </c>
      <c r="G1360" s="107" t="s">
        <v>143</v>
      </c>
      <c r="H1360" s="107" t="s">
        <v>544</v>
      </c>
      <c r="I1360" s="107" t="s">
        <v>9</v>
      </c>
      <c r="J1360" s="107" t="s">
        <v>725</v>
      </c>
      <c r="K1360" s="108">
        <v>17.806999999999999</v>
      </c>
    </row>
    <row r="1361" spans="5:11" x14ac:dyDescent="0.25">
      <c r="E1361" s="109">
        <v>2005</v>
      </c>
      <c r="F1361" s="109" t="s">
        <v>481</v>
      </c>
      <c r="G1361" s="109" t="s">
        <v>142</v>
      </c>
      <c r="H1361" s="109" t="s">
        <v>540</v>
      </c>
      <c r="I1361" s="109" t="s">
        <v>21</v>
      </c>
      <c r="J1361" s="109" t="s">
        <v>1</v>
      </c>
      <c r="K1361" s="110">
        <v>0</v>
      </c>
    </row>
    <row r="1362" spans="5:11" x14ac:dyDescent="0.25">
      <c r="E1362" s="107">
        <v>2005</v>
      </c>
      <c r="F1362" s="107" t="s">
        <v>481</v>
      </c>
      <c r="G1362" s="107" t="s">
        <v>142</v>
      </c>
      <c r="H1362" s="107" t="s">
        <v>540</v>
      </c>
      <c r="I1362" s="107" t="s">
        <v>21</v>
      </c>
      <c r="J1362" s="107" t="s">
        <v>554</v>
      </c>
      <c r="K1362" s="108">
        <v>0</v>
      </c>
    </row>
    <row r="1363" spans="5:11" x14ac:dyDescent="0.25">
      <c r="E1363" s="109">
        <v>2005</v>
      </c>
      <c r="F1363" s="109" t="s">
        <v>481</v>
      </c>
      <c r="G1363" s="109" t="s">
        <v>142</v>
      </c>
      <c r="H1363" s="109" t="s">
        <v>540</v>
      </c>
      <c r="I1363" s="109" t="s">
        <v>21</v>
      </c>
      <c r="J1363" s="109" t="s">
        <v>725</v>
      </c>
      <c r="K1363" s="110">
        <v>0</v>
      </c>
    </row>
    <row r="1364" spans="5:11" x14ac:dyDescent="0.25">
      <c r="E1364" s="107">
        <v>2005</v>
      </c>
      <c r="F1364" s="107" t="s">
        <v>488</v>
      </c>
      <c r="G1364" s="107" t="s">
        <v>144</v>
      </c>
      <c r="H1364" s="107" t="s">
        <v>540</v>
      </c>
      <c r="I1364" s="107" t="s">
        <v>60</v>
      </c>
      <c r="J1364" s="107" t="s">
        <v>1</v>
      </c>
      <c r="K1364" s="108">
        <v>505.16199999999998</v>
      </c>
    </row>
    <row r="1365" spans="5:11" x14ac:dyDescent="0.25">
      <c r="E1365" s="109">
        <v>2005</v>
      </c>
      <c r="F1365" s="109" t="s">
        <v>488</v>
      </c>
      <c r="G1365" s="109" t="s">
        <v>144</v>
      </c>
      <c r="H1365" s="109" t="s">
        <v>540</v>
      </c>
      <c r="I1365" s="109" t="s">
        <v>60</v>
      </c>
      <c r="J1365" s="109" t="s">
        <v>554</v>
      </c>
      <c r="K1365" s="110">
        <v>410.87799999999999</v>
      </c>
    </row>
    <row r="1366" spans="5:11" x14ac:dyDescent="0.25">
      <c r="E1366" s="107">
        <v>2005</v>
      </c>
      <c r="F1366" s="107" t="s">
        <v>488</v>
      </c>
      <c r="G1366" s="107" t="s">
        <v>144</v>
      </c>
      <c r="H1366" s="107" t="s">
        <v>540</v>
      </c>
      <c r="I1366" s="107" t="s">
        <v>60</v>
      </c>
      <c r="J1366" s="107" t="s">
        <v>725</v>
      </c>
      <c r="K1366" s="108">
        <v>94.284000000000006</v>
      </c>
    </row>
    <row r="1367" spans="5:11" x14ac:dyDescent="0.25">
      <c r="E1367" s="109">
        <v>2005</v>
      </c>
      <c r="F1367" s="109" t="s">
        <v>494</v>
      </c>
      <c r="G1367" s="109" t="s">
        <v>147</v>
      </c>
      <c r="H1367" s="109" t="s">
        <v>540</v>
      </c>
      <c r="I1367" s="109" t="s">
        <v>27</v>
      </c>
      <c r="J1367" s="109" t="s">
        <v>1</v>
      </c>
      <c r="K1367" s="110">
        <v>170.05199999999999</v>
      </c>
    </row>
    <row r="1368" spans="5:11" x14ac:dyDescent="0.25">
      <c r="E1368" s="107">
        <v>2005</v>
      </c>
      <c r="F1368" s="107" t="s">
        <v>494</v>
      </c>
      <c r="G1368" s="107" t="s">
        <v>147</v>
      </c>
      <c r="H1368" s="107" t="s">
        <v>540</v>
      </c>
      <c r="I1368" s="107" t="s">
        <v>27</v>
      </c>
      <c r="J1368" s="107" t="s">
        <v>554</v>
      </c>
      <c r="K1368" s="108">
        <v>170.05199999999999</v>
      </c>
    </row>
    <row r="1369" spans="5:11" x14ac:dyDescent="0.25">
      <c r="E1369" s="109">
        <v>2005</v>
      </c>
      <c r="F1369" s="109" t="s">
        <v>494</v>
      </c>
      <c r="G1369" s="109" t="s">
        <v>147</v>
      </c>
      <c r="H1369" s="109" t="s">
        <v>540</v>
      </c>
      <c r="I1369" s="109" t="s">
        <v>27</v>
      </c>
      <c r="J1369" s="109" t="s">
        <v>725</v>
      </c>
      <c r="K1369" s="110">
        <v>0</v>
      </c>
    </row>
    <row r="1370" spans="5:11" x14ac:dyDescent="0.25">
      <c r="E1370" s="107">
        <v>2005</v>
      </c>
      <c r="F1370" s="107" t="s">
        <v>490</v>
      </c>
      <c r="G1370" s="107" t="s">
        <v>145</v>
      </c>
      <c r="H1370" s="107" t="s">
        <v>540</v>
      </c>
      <c r="I1370" s="107" t="s">
        <v>16</v>
      </c>
      <c r="J1370" s="107" t="s">
        <v>1</v>
      </c>
      <c r="K1370" s="108">
        <v>497.96800000000002</v>
      </c>
    </row>
    <row r="1371" spans="5:11" x14ac:dyDescent="0.25">
      <c r="E1371" s="109">
        <v>2005</v>
      </c>
      <c r="F1371" s="109" t="s">
        <v>490</v>
      </c>
      <c r="G1371" s="109" t="s">
        <v>145</v>
      </c>
      <c r="H1371" s="109" t="s">
        <v>540</v>
      </c>
      <c r="I1371" s="109" t="s">
        <v>16</v>
      </c>
      <c r="J1371" s="109" t="s">
        <v>554</v>
      </c>
      <c r="K1371" s="110">
        <v>368.15499999999997</v>
      </c>
    </row>
    <row r="1372" spans="5:11" x14ac:dyDescent="0.25">
      <c r="E1372" s="107">
        <v>2005</v>
      </c>
      <c r="F1372" s="107" t="s">
        <v>490</v>
      </c>
      <c r="G1372" s="107" t="s">
        <v>145</v>
      </c>
      <c r="H1372" s="107" t="s">
        <v>540</v>
      </c>
      <c r="I1372" s="107" t="s">
        <v>16</v>
      </c>
      <c r="J1372" s="107" t="s">
        <v>725</v>
      </c>
      <c r="K1372" s="108">
        <v>129.81299999999999</v>
      </c>
    </row>
    <row r="1373" spans="5:11" x14ac:dyDescent="0.25">
      <c r="E1373" s="109">
        <v>2005</v>
      </c>
      <c r="F1373" s="109" t="s">
        <v>496</v>
      </c>
      <c r="G1373" s="109" t="s">
        <v>148</v>
      </c>
      <c r="H1373" s="109" t="s">
        <v>544</v>
      </c>
      <c r="I1373" s="109" t="s">
        <v>17</v>
      </c>
      <c r="J1373" s="109" t="s">
        <v>1</v>
      </c>
      <c r="K1373" s="110">
        <v>244.26400000000001</v>
      </c>
    </row>
    <row r="1374" spans="5:11" x14ac:dyDescent="0.25">
      <c r="E1374" s="107">
        <v>2005</v>
      </c>
      <c r="F1374" s="107" t="s">
        <v>496</v>
      </c>
      <c r="G1374" s="107" t="s">
        <v>148</v>
      </c>
      <c r="H1374" s="107" t="s">
        <v>544</v>
      </c>
      <c r="I1374" s="107" t="s">
        <v>17</v>
      </c>
      <c r="J1374" s="107" t="s">
        <v>554</v>
      </c>
      <c r="K1374" s="108">
        <v>158</v>
      </c>
    </row>
    <row r="1375" spans="5:11" x14ac:dyDescent="0.25">
      <c r="E1375" s="109">
        <v>2005</v>
      </c>
      <c r="F1375" s="109" t="s">
        <v>496</v>
      </c>
      <c r="G1375" s="109" t="s">
        <v>148</v>
      </c>
      <c r="H1375" s="109" t="s">
        <v>544</v>
      </c>
      <c r="I1375" s="109" t="s">
        <v>17</v>
      </c>
      <c r="J1375" s="109" t="s">
        <v>725</v>
      </c>
      <c r="K1375" s="110">
        <v>86.263999999999996</v>
      </c>
    </row>
    <row r="1376" spans="5:11" x14ac:dyDescent="0.25">
      <c r="E1376" s="107">
        <v>2005</v>
      </c>
      <c r="F1376" s="107" t="s">
        <v>502</v>
      </c>
      <c r="G1376" s="107" t="s">
        <v>151</v>
      </c>
      <c r="H1376" s="107" t="s">
        <v>540</v>
      </c>
      <c r="I1376" s="107" t="s">
        <v>30</v>
      </c>
      <c r="J1376" s="107" t="s">
        <v>1</v>
      </c>
      <c r="K1376" s="108">
        <v>595.4</v>
      </c>
    </row>
    <row r="1377" spans="5:11" x14ac:dyDescent="0.25">
      <c r="E1377" s="109">
        <v>2005</v>
      </c>
      <c r="F1377" s="109" t="s">
        <v>502</v>
      </c>
      <c r="G1377" s="109" t="s">
        <v>151</v>
      </c>
      <c r="H1377" s="109" t="s">
        <v>540</v>
      </c>
      <c r="I1377" s="109" t="s">
        <v>30</v>
      </c>
      <c r="J1377" s="109" t="s">
        <v>554</v>
      </c>
      <c r="K1377" s="110">
        <v>175.3</v>
      </c>
    </row>
    <row r="1378" spans="5:11" x14ac:dyDescent="0.25">
      <c r="E1378" s="107">
        <v>2005</v>
      </c>
      <c r="F1378" s="107" t="s">
        <v>502</v>
      </c>
      <c r="G1378" s="107" t="s">
        <v>151</v>
      </c>
      <c r="H1378" s="107" t="s">
        <v>540</v>
      </c>
      <c r="I1378" s="107" t="s">
        <v>30</v>
      </c>
      <c r="J1378" s="107" t="s">
        <v>725</v>
      </c>
      <c r="K1378" s="108">
        <v>420.1</v>
      </c>
    </row>
    <row r="1379" spans="5:11" x14ac:dyDescent="0.25">
      <c r="E1379" s="109">
        <v>2005</v>
      </c>
      <c r="F1379" s="109" t="s">
        <v>504</v>
      </c>
      <c r="G1379" s="109" t="s">
        <v>152</v>
      </c>
      <c r="H1379" s="109" t="s">
        <v>540</v>
      </c>
      <c r="I1379" s="109" t="s">
        <v>30</v>
      </c>
      <c r="J1379" s="109" t="s">
        <v>1</v>
      </c>
      <c r="K1379" s="110">
        <v>0</v>
      </c>
    </row>
    <row r="1380" spans="5:11" x14ac:dyDescent="0.25">
      <c r="E1380" s="107">
        <v>2005</v>
      </c>
      <c r="F1380" s="107" t="s">
        <v>504</v>
      </c>
      <c r="G1380" s="107" t="s">
        <v>152</v>
      </c>
      <c r="H1380" s="107" t="s">
        <v>540</v>
      </c>
      <c r="I1380" s="107" t="s">
        <v>30</v>
      </c>
      <c r="J1380" s="107" t="s">
        <v>554</v>
      </c>
      <c r="K1380" s="108">
        <v>0</v>
      </c>
    </row>
    <row r="1381" spans="5:11" x14ac:dyDescent="0.25">
      <c r="E1381" s="109">
        <v>2005</v>
      </c>
      <c r="F1381" s="109" t="s">
        <v>504</v>
      </c>
      <c r="G1381" s="109" t="s">
        <v>152</v>
      </c>
      <c r="H1381" s="109" t="s">
        <v>540</v>
      </c>
      <c r="I1381" s="109" t="s">
        <v>30</v>
      </c>
      <c r="J1381" s="109" t="s">
        <v>725</v>
      </c>
      <c r="K1381" s="110">
        <v>0</v>
      </c>
    </row>
    <row r="1382" spans="5:11" x14ac:dyDescent="0.25">
      <c r="E1382" s="107">
        <v>2005</v>
      </c>
      <c r="F1382" s="107" t="s">
        <v>506</v>
      </c>
      <c r="G1382" s="107" t="s">
        <v>153</v>
      </c>
      <c r="H1382" s="107" t="s">
        <v>544</v>
      </c>
      <c r="I1382" s="107" t="s">
        <v>17</v>
      </c>
      <c r="J1382" s="107" t="s">
        <v>1</v>
      </c>
      <c r="K1382" s="108">
        <v>287.26799999999997</v>
      </c>
    </row>
    <row r="1383" spans="5:11" x14ac:dyDescent="0.25">
      <c r="E1383" s="109">
        <v>2005</v>
      </c>
      <c r="F1383" s="109" t="s">
        <v>506</v>
      </c>
      <c r="G1383" s="109" t="s">
        <v>153</v>
      </c>
      <c r="H1383" s="109" t="s">
        <v>544</v>
      </c>
      <c r="I1383" s="109" t="s">
        <v>17</v>
      </c>
      <c r="J1383" s="109" t="s">
        <v>554</v>
      </c>
      <c r="K1383" s="110">
        <v>212.44499999999999</v>
      </c>
    </row>
    <row r="1384" spans="5:11" x14ac:dyDescent="0.25">
      <c r="E1384" s="107">
        <v>2005</v>
      </c>
      <c r="F1384" s="107" t="s">
        <v>506</v>
      </c>
      <c r="G1384" s="107" t="s">
        <v>153</v>
      </c>
      <c r="H1384" s="107" t="s">
        <v>544</v>
      </c>
      <c r="I1384" s="107" t="s">
        <v>17</v>
      </c>
      <c r="J1384" s="107" t="s">
        <v>725</v>
      </c>
      <c r="K1384" s="108">
        <v>74.822999999999993</v>
      </c>
    </row>
    <row r="1385" spans="5:11" x14ac:dyDescent="0.25">
      <c r="E1385" s="109">
        <v>2005</v>
      </c>
      <c r="F1385" s="109" t="s">
        <v>508</v>
      </c>
      <c r="G1385" s="109" t="s">
        <v>154</v>
      </c>
      <c r="H1385" s="109" t="s">
        <v>540</v>
      </c>
      <c r="I1385" s="109" t="s">
        <v>30</v>
      </c>
      <c r="J1385" s="109" t="s">
        <v>1</v>
      </c>
      <c r="K1385" s="110">
        <v>23.071000000000002</v>
      </c>
    </row>
    <row r="1386" spans="5:11" x14ac:dyDescent="0.25">
      <c r="E1386" s="107">
        <v>2005</v>
      </c>
      <c r="F1386" s="107" t="s">
        <v>508</v>
      </c>
      <c r="G1386" s="107" t="s">
        <v>154</v>
      </c>
      <c r="H1386" s="107" t="s">
        <v>540</v>
      </c>
      <c r="I1386" s="107" t="s">
        <v>30</v>
      </c>
      <c r="J1386" s="107" t="s">
        <v>554</v>
      </c>
      <c r="K1386" s="108">
        <v>16.033000000000001</v>
      </c>
    </row>
    <row r="1387" spans="5:11" x14ac:dyDescent="0.25">
      <c r="E1387" s="109">
        <v>2005</v>
      </c>
      <c r="F1387" s="109" t="s">
        <v>508</v>
      </c>
      <c r="G1387" s="109" t="s">
        <v>154</v>
      </c>
      <c r="H1387" s="109" t="s">
        <v>540</v>
      </c>
      <c r="I1387" s="109" t="s">
        <v>30</v>
      </c>
      <c r="J1387" s="109" t="s">
        <v>725</v>
      </c>
      <c r="K1387" s="110">
        <v>7.0380000000000003</v>
      </c>
    </row>
    <row r="1388" spans="5:11" x14ac:dyDescent="0.25">
      <c r="E1388" s="107">
        <v>2005</v>
      </c>
      <c r="F1388" s="107" t="s">
        <v>516</v>
      </c>
      <c r="G1388" s="107" t="s">
        <v>157</v>
      </c>
      <c r="H1388" s="107" t="s">
        <v>540</v>
      </c>
      <c r="I1388" s="107" t="s">
        <v>16</v>
      </c>
      <c r="J1388" s="107" t="s">
        <v>1</v>
      </c>
      <c r="K1388" s="108">
        <v>0</v>
      </c>
    </row>
    <row r="1389" spans="5:11" x14ac:dyDescent="0.25">
      <c r="E1389" s="109">
        <v>2005</v>
      </c>
      <c r="F1389" s="109" t="s">
        <v>516</v>
      </c>
      <c r="G1389" s="109" t="s">
        <v>157</v>
      </c>
      <c r="H1389" s="109" t="s">
        <v>540</v>
      </c>
      <c r="I1389" s="109" t="s">
        <v>16</v>
      </c>
      <c r="J1389" s="109" t="s">
        <v>554</v>
      </c>
      <c r="K1389" s="110">
        <v>0</v>
      </c>
    </row>
    <row r="1390" spans="5:11" x14ac:dyDescent="0.25">
      <c r="E1390" s="107">
        <v>2005</v>
      </c>
      <c r="F1390" s="107" t="s">
        <v>516</v>
      </c>
      <c r="G1390" s="107" t="s">
        <v>157</v>
      </c>
      <c r="H1390" s="107" t="s">
        <v>540</v>
      </c>
      <c r="I1390" s="107" t="s">
        <v>16</v>
      </c>
      <c r="J1390" s="107" t="s">
        <v>725</v>
      </c>
      <c r="K1390" s="108">
        <v>0</v>
      </c>
    </row>
    <row r="1391" spans="5:11" x14ac:dyDescent="0.25">
      <c r="E1391" s="109">
        <v>2005</v>
      </c>
      <c r="F1391" s="109" t="s">
        <v>520</v>
      </c>
      <c r="G1391" s="109" t="s">
        <v>927</v>
      </c>
      <c r="H1391" s="109" t="s">
        <v>540</v>
      </c>
      <c r="I1391" s="109" t="s">
        <v>30</v>
      </c>
      <c r="J1391" s="109" t="s">
        <v>1</v>
      </c>
      <c r="K1391" s="110">
        <v>189.64400000000001</v>
      </c>
    </row>
    <row r="1392" spans="5:11" x14ac:dyDescent="0.25">
      <c r="E1392" s="107">
        <v>2005</v>
      </c>
      <c r="F1392" s="107" t="s">
        <v>520</v>
      </c>
      <c r="G1392" s="107" t="s">
        <v>927</v>
      </c>
      <c r="H1392" s="107" t="s">
        <v>540</v>
      </c>
      <c r="I1392" s="107" t="s">
        <v>30</v>
      </c>
      <c r="J1392" s="107" t="s">
        <v>554</v>
      </c>
      <c r="K1392" s="108">
        <v>165.63</v>
      </c>
    </row>
    <row r="1393" spans="5:11" x14ac:dyDescent="0.25">
      <c r="E1393" s="109">
        <v>2005</v>
      </c>
      <c r="F1393" s="109" t="s">
        <v>520</v>
      </c>
      <c r="G1393" s="109" t="s">
        <v>927</v>
      </c>
      <c r="H1393" s="109" t="s">
        <v>540</v>
      </c>
      <c r="I1393" s="109" t="s">
        <v>30</v>
      </c>
      <c r="J1393" s="109" t="s">
        <v>725</v>
      </c>
      <c r="K1393" s="110">
        <v>24.013999999999999</v>
      </c>
    </row>
    <row r="1394" spans="5:11" x14ac:dyDescent="0.25">
      <c r="E1394" s="107">
        <v>2005</v>
      </c>
      <c r="F1394" s="107" t="s">
        <v>530</v>
      </c>
      <c r="G1394" s="107" t="s">
        <v>161</v>
      </c>
      <c r="H1394" s="107" t="s">
        <v>544</v>
      </c>
      <c r="I1394" s="107" t="s">
        <v>9</v>
      </c>
      <c r="J1394" s="107" t="s">
        <v>1</v>
      </c>
      <c r="K1394" s="108">
        <v>28.861999999999998</v>
      </c>
    </row>
    <row r="1395" spans="5:11" x14ac:dyDescent="0.25">
      <c r="E1395" s="109">
        <v>2005</v>
      </c>
      <c r="F1395" s="109" t="s">
        <v>530</v>
      </c>
      <c r="G1395" s="109" t="s">
        <v>161</v>
      </c>
      <c r="H1395" s="109" t="s">
        <v>544</v>
      </c>
      <c r="I1395" s="109" t="s">
        <v>9</v>
      </c>
      <c r="J1395" s="109" t="s">
        <v>554</v>
      </c>
      <c r="K1395" s="110">
        <v>26.661000000000001</v>
      </c>
    </row>
    <row r="1396" spans="5:11" x14ac:dyDescent="0.25">
      <c r="E1396" s="107">
        <v>2005</v>
      </c>
      <c r="F1396" s="107" t="s">
        <v>530</v>
      </c>
      <c r="G1396" s="107" t="s">
        <v>161</v>
      </c>
      <c r="H1396" s="107" t="s">
        <v>544</v>
      </c>
      <c r="I1396" s="107" t="s">
        <v>9</v>
      </c>
      <c r="J1396" s="107" t="s">
        <v>725</v>
      </c>
      <c r="K1396" s="108">
        <v>2.2010000000000001</v>
      </c>
    </row>
    <row r="1397" spans="5:11" x14ac:dyDescent="0.25">
      <c r="E1397" s="109">
        <v>2005</v>
      </c>
      <c r="F1397" s="109" t="s">
        <v>532</v>
      </c>
      <c r="G1397" s="109" t="s">
        <v>162</v>
      </c>
      <c r="H1397" s="109" t="s">
        <v>540</v>
      </c>
      <c r="I1397" s="109" t="s">
        <v>925</v>
      </c>
      <c r="J1397" s="109" t="s">
        <v>1</v>
      </c>
      <c r="K1397" s="110">
        <v>74.557000000000002</v>
      </c>
    </row>
    <row r="1398" spans="5:11" x14ac:dyDescent="0.25">
      <c r="E1398" s="107">
        <v>2005</v>
      </c>
      <c r="F1398" s="107" t="s">
        <v>532</v>
      </c>
      <c r="G1398" s="107" t="s">
        <v>162</v>
      </c>
      <c r="H1398" s="107" t="s">
        <v>540</v>
      </c>
      <c r="I1398" s="107" t="s">
        <v>925</v>
      </c>
      <c r="J1398" s="107" t="s">
        <v>554</v>
      </c>
      <c r="K1398" s="108">
        <v>74.557000000000002</v>
      </c>
    </row>
    <row r="1399" spans="5:11" x14ac:dyDescent="0.25">
      <c r="E1399" s="109">
        <v>2005</v>
      </c>
      <c r="F1399" s="109" t="s">
        <v>532</v>
      </c>
      <c r="G1399" s="109" t="s">
        <v>162</v>
      </c>
      <c r="H1399" s="109" t="s">
        <v>540</v>
      </c>
      <c r="I1399" s="109" t="s">
        <v>925</v>
      </c>
      <c r="J1399" s="109" t="s">
        <v>725</v>
      </c>
      <c r="K1399" s="110">
        <v>0</v>
      </c>
    </row>
    <row r="1400" spans="5:11" x14ac:dyDescent="0.25">
      <c r="E1400" s="107">
        <v>2005</v>
      </c>
      <c r="F1400" s="107" t="s">
        <v>512</v>
      </c>
      <c r="G1400" s="107" t="s">
        <v>155</v>
      </c>
      <c r="H1400" s="107" t="s">
        <v>540</v>
      </c>
      <c r="I1400" s="107" t="s">
        <v>21</v>
      </c>
      <c r="J1400" s="107" t="s">
        <v>1</v>
      </c>
      <c r="K1400" s="108">
        <v>196.45</v>
      </c>
    </row>
    <row r="1401" spans="5:11" x14ac:dyDescent="0.25">
      <c r="E1401" s="109">
        <v>2005</v>
      </c>
      <c r="F1401" s="109" t="s">
        <v>512</v>
      </c>
      <c r="G1401" s="109" t="s">
        <v>155</v>
      </c>
      <c r="H1401" s="109" t="s">
        <v>540</v>
      </c>
      <c r="I1401" s="109" t="s">
        <v>21</v>
      </c>
      <c r="J1401" s="109" t="s">
        <v>554</v>
      </c>
      <c r="K1401" s="110">
        <v>196.35</v>
      </c>
    </row>
    <row r="1402" spans="5:11" x14ac:dyDescent="0.25">
      <c r="E1402" s="107">
        <v>2005</v>
      </c>
      <c r="F1402" s="107" t="s">
        <v>512</v>
      </c>
      <c r="G1402" s="107" t="s">
        <v>155</v>
      </c>
      <c r="H1402" s="107" t="s">
        <v>540</v>
      </c>
      <c r="I1402" s="107" t="s">
        <v>21</v>
      </c>
      <c r="J1402" s="107" t="s">
        <v>725</v>
      </c>
      <c r="K1402" s="108">
        <v>0.1</v>
      </c>
    </row>
    <row r="1403" spans="5:11" x14ac:dyDescent="0.25">
      <c r="E1403" s="109">
        <v>2005</v>
      </c>
      <c r="F1403" s="109" t="s">
        <v>518</v>
      </c>
      <c r="G1403" s="109" t="s">
        <v>158</v>
      </c>
      <c r="H1403" s="109" t="s">
        <v>540</v>
      </c>
      <c r="I1403" s="109" t="s">
        <v>925</v>
      </c>
      <c r="J1403" s="109" t="s">
        <v>1</v>
      </c>
      <c r="K1403" s="110">
        <v>0</v>
      </c>
    </row>
    <row r="1404" spans="5:11" x14ac:dyDescent="0.25">
      <c r="E1404" s="107">
        <v>2005</v>
      </c>
      <c r="F1404" s="107" t="s">
        <v>518</v>
      </c>
      <c r="G1404" s="107" t="s">
        <v>158</v>
      </c>
      <c r="H1404" s="107" t="s">
        <v>540</v>
      </c>
      <c r="I1404" s="107" t="s">
        <v>925</v>
      </c>
      <c r="J1404" s="107" t="s">
        <v>554</v>
      </c>
      <c r="K1404" s="108">
        <v>0</v>
      </c>
    </row>
    <row r="1405" spans="5:11" x14ac:dyDescent="0.25">
      <c r="E1405" s="109">
        <v>2005</v>
      </c>
      <c r="F1405" s="109" t="s">
        <v>518</v>
      </c>
      <c r="G1405" s="109" t="s">
        <v>158</v>
      </c>
      <c r="H1405" s="109" t="s">
        <v>540</v>
      </c>
      <c r="I1405" s="109" t="s">
        <v>925</v>
      </c>
      <c r="J1405" s="109" t="s">
        <v>725</v>
      </c>
      <c r="K1405" s="110">
        <v>0</v>
      </c>
    </row>
    <row r="1406" spans="5:11" x14ac:dyDescent="0.25">
      <c r="E1406" s="107">
        <v>2005</v>
      </c>
      <c r="F1406" s="107" t="s">
        <v>534</v>
      </c>
      <c r="G1406" s="107" t="s">
        <v>163</v>
      </c>
      <c r="H1406" s="107" t="s">
        <v>540</v>
      </c>
      <c r="I1406" s="107" t="s">
        <v>27</v>
      </c>
      <c r="J1406" s="107" t="s">
        <v>1</v>
      </c>
      <c r="K1406" s="108">
        <v>245.70699999999999</v>
      </c>
    </row>
    <row r="1407" spans="5:11" x14ac:dyDescent="0.25">
      <c r="E1407" s="109">
        <v>2005</v>
      </c>
      <c r="F1407" s="109" t="s">
        <v>534</v>
      </c>
      <c r="G1407" s="109" t="s">
        <v>163</v>
      </c>
      <c r="H1407" s="109" t="s">
        <v>540</v>
      </c>
      <c r="I1407" s="109" t="s">
        <v>27</v>
      </c>
      <c r="J1407" s="109" t="s">
        <v>554</v>
      </c>
      <c r="K1407" s="110">
        <v>234.56100000000001</v>
      </c>
    </row>
    <row r="1408" spans="5:11" x14ac:dyDescent="0.25">
      <c r="E1408" s="107">
        <v>2005</v>
      </c>
      <c r="F1408" s="107" t="s">
        <v>534</v>
      </c>
      <c r="G1408" s="107" t="s">
        <v>163</v>
      </c>
      <c r="H1408" s="107" t="s">
        <v>540</v>
      </c>
      <c r="I1408" s="107" t="s">
        <v>27</v>
      </c>
      <c r="J1408" s="107" t="s">
        <v>725</v>
      </c>
      <c r="K1408" s="108">
        <v>11.146000000000001</v>
      </c>
    </row>
    <row r="1409" spans="5:11" x14ac:dyDescent="0.25">
      <c r="E1409" s="109">
        <v>2005</v>
      </c>
      <c r="F1409" s="109" t="s">
        <v>523</v>
      </c>
      <c r="G1409" s="109" t="s">
        <v>968</v>
      </c>
      <c r="H1409" s="109" t="s">
        <v>540</v>
      </c>
      <c r="I1409" s="109" t="s">
        <v>60</v>
      </c>
      <c r="J1409" s="109" t="s">
        <v>1</v>
      </c>
      <c r="K1409" s="110">
        <v>0</v>
      </c>
    </row>
    <row r="1410" spans="5:11" x14ac:dyDescent="0.25">
      <c r="E1410" s="107">
        <v>2005</v>
      </c>
      <c r="F1410" s="107" t="s">
        <v>523</v>
      </c>
      <c r="G1410" s="107" t="s">
        <v>968</v>
      </c>
      <c r="H1410" s="107" t="s">
        <v>540</v>
      </c>
      <c r="I1410" s="107" t="s">
        <v>60</v>
      </c>
      <c r="J1410" s="107" t="s">
        <v>554</v>
      </c>
      <c r="K1410" s="108">
        <v>0</v>
      </c>
    </row>
    <row r="1411" spans="5:11" x14ac:dyDescent="0.25">
      <c r="E1411" s="109">
        <v>2005</v>
      </c>
      <c r="F1411" s="109" t="s">
        <v>523</v>
      </c>
      <c r="G1411" s="109" t="s">
        <v>968</v>
      </c>
      <c r="H1411" s="109" t="s">
        <v>540</v>
      </c>
      <c r="I1411" s="109" t="s">
        <v>60</v>
      </c>
      <c r="J1411" s="109" t="s">
        <v>725</v>
      </c>
      <c r="K1411" s="110">
        <v>0</v>
      </c>
    </row>
    <row r="1412" spans="5:11" x14ac:dyDescent="0.25">
      <c r="E1412" s="107">
        <v>2005</v>
      </c>
      <c r="F1412" s="107" t="s">
        <v>528</v>
      </c>
      <c r="G1412" s="107" t="s">
        <v>160</v>
      </c>
      <c r="H1412" s="107" t="s">
        <v>540</v>
      </c>
      <c r="I1412" s="107" t="s">
        <v>21</v>
      </c>
      <c r="J1412" s="107" t="s">
        <v>1</v>
      </c>
      <c r="K1412" s="108">
        <v>81.153999999999996</v>
      </c>
    </row>
    <row r="1413" spans="5:11" x14ac:dyDescent="0.25">
      <c r="E1413" s="109">
        <v>2005</v>
      </c>
      <c r="F1413" s="109" t="s">
        <v>528</v>
      </c>
      <c r="G1413" s="109" t="s">
        <v>160</v>
      </c>
      <c r="H1413" s="109" t="s">
        <v>540</v>
      </c>
      <c r="I1413" s="109" t="s">
        <v>21</v>
      </c>
      <c r="J1413" s="109" t="s">
        <v>554</v>
      </c>
      <c r="K1413" s="110">
        <v>81.153999999999996</v>
      </c>
    </row>
    <row r="1414" spans="5:11" x14ac:dyDescent="0.25">
      <c r="E1414" s="107">
        <v>2005</v>
      </c>
      <c r="F1414" s="107" t="s">
        <v>528</v>
      </c>
      <c r="G1414" s="107" t="s">
        <v>160</v>
      </c>
      <c r="H1414" s="107" t="s">
        <v>540</v>
      </c>
      <c r="I1414" s="107" t="s">
        <v>21</v>
      </c>
      <c r="J1414" s="107" t="s">
        <v>725</v>
      </c>
      <c r="K1414" s="108">
        <v>0</v>
      </c>
    </row>
    <row r="1415" spans="5:11" x14ac:dyDescent="0.25">
      <c r="E1415" s="109">
        <v>2006</v>
      </c>
      <c r="F1415" s="109" t="s">
        <v>476</v>
      </c>
      <c r="G1415" s="109" t="s">
        <v>477</v>
      </c>
      <c r="H1415" s="109" t="s">
        <v>540</v>
      </c>
      <c r="I1415" s="109" t="s">
        <v>33</v>
      </c>
      <c r="J1415" s="109" t="s">
        <v>1</v>
      </c>
      <c r="K1415" s="110">
        <v>234.15700000000001</v>
      </c>
    </row>
    <row r="1416" spans="5:11" x14ac:dyDescent="0.25">
      <c r="E1416" s="107">
        <v>2006</v>
      </c>
      <c r="F1416" s="107" t="s">
        <v>476</v>
      </c>
      <c r="G1416" s="107" t="s">
        <v>477</v>
      </c>
      <c r="H1416" s="107" t="s">
        <v>540</v>
      </c>
      <c r="I1416" s="107" t="s">
        <v>33</v>
      </c>
      <c r="J1416" s="107" t="s">
        <v>554</v>
      </c>
      <c r="K1416" s="108">
        <v>234.15700000000001</v>
      </c>
    </row>
    <row r="1417" spans="5:11" x14ac:dyDescent="0.25">
      <c r="E1417" s="109">
        <v>2006</v>
      </c>
      <c r="F1417" s="109" t="s">
        <v>476</v>
      </c>
      <c r="G1417" s="109" t="s">
        <v>477</v>
      </c>
      <c r="H1417" s="109" t="s">
        <v>540</v>
      </c>
      <c r="I1417" s="109" t="s">
        <v>33</v>
      </c>
      <c r="J1417" s="109" t="s">
        <v>725</v>
      </c>
      <c r="K1417" s="110">
        <v>0</v>
      </c>
    </row>
    <row r="1418" spans="5:11" x14ac:dyDescent="0.25">
      <c r="E1418" s="107">
        <v>2006</v>
      </c>
      <c r="F1418" s="107" t="s">
        <v>310</v>
      </c>
      <c r="G1418" s="107" t="s">
        <v>67</v>
      </c>
      <c r="H1418" s="107" t="s">
        <v>540</v>
      </c>
      <c r="I1418" s="107" t="s">
        <v>16</v>
      </c>
      <c r="J1418" s="107" t="s">
        <v>1</v>
      </c>
      <c r="K1418" s="108">
        <v>74.832999999999998</v>
      </c>
    </row>
    <row r="1419" spans="5:11" x14ac:dyDescent="0.25">
      <c r="E1419" s="109">
        <v>2006</v>
      </c>
      <c r="F1419" s="109" t="s">
        <v>310</v>
      </c>
      <c r="G1419" s="109" t="s">
        <v>67</v>
      </c>
      <c r="H1419" s="109" t="s">
        <v>540</v>
      </c>
      <c r="I1419" s="109" t="s">
        <v>16</v>
      </c>
      <c r="J1419" s="109" t="s">
        <v>554</v>
      </c>
      <c r="K1419" s="110">
        <v>74.832999999999998</v>
      </c>
    </row>
    <row r="1420" spans="5:11" x14ac:dyDescent="0.25">
      <c r="E1420" s="107">
        <v>2006</v>
      </c>
      <c r="F1420" s="107" t="s">
        <v>310</v>
      </c>
      <c r="G1420" s="107" t="s">
        <v>67</v>
      </c>
      <c r="H1420" s="107" t="s">
        <v>540</v>
      </c>
      <c r="I1420" s="107" t="s">
        <v>16</v>
      </c>
      <c r="J1420" s="107" t="s">
        <v>725</v>
      </c>
      <c r="K1420" s="108">
        <v>0</v>
      </c>
    </row>
    <row r="1421" spans="5:11" x14ac:dyDescent="0.25">
      <c r="E1421" s="109">
        <v>2006</v>
      </c>
      <c r="F1421" s="109" t="s">
        <v>312</v>
      </c>
      <c r="G1421" s="109" t="s">
        <v>68</v>
      </c>
      <c r="H1421" s="109" t="s">
        <v>544</v>
      </c>
      <c r="I1421" s="109" t="s">
        <v>17</v>
      </c>
      <c r="J1421" s="109" t="s">
        <v>1</v>
      </c>
      <c r="K1421" s="110">
        <v>170.684</v>
      </c>
    </row>
    <row r="1422" spans="5:11" x14ac:dyDescent="0.25">
      <c r="E1422" s="107">
        <v>2006</v>
      </c>
      <c r="F1422" s="107" t="s">
        <v>312</v>
      </c>
      <c r="G1422" s="107" t="s">
        <v>68</v>
      </c>
      <c r="H1422" s="107" t="s">
        <v>544</v>
      </c>
      <c r="I1422" s="107" t="s">
        <v>17</v>
      </c>
      <c r="J1422" s="107" t="s">
        <v>554</v>
      </c>
      <c r="K1422" s="108">
        <v>1.2450000000000001</v>
      </c>
    </row>
    <row r="1423" spans="5:11" x14ac:dyDescent="0.25">
      <c r="E1423" s="109">
        <v>2006</v>
      </c>
      <c r="F1423" s="109" t="s">
        <v>312</v>
      </c>
      <c r="G1423" s="109" t="s">
        <v>68</v>
      </c>
      <c r="H1423" s="109" t="s">
        <v>544</v>
      </c>
      <c r="I1423" s="109" t="s">
        <v>17</v>
      </c>
      <c r="J1423" s="109" t="s">
        <v>725</v>
      </c>
      <c r="K1423" s="110">
        <v>169.43899999999999</v>
      </c>
    </row>
    <row r="1424" spans="5:11" x14ac:dyDescent="0.25">
      <c r="E1424" s="107">
        <v>2006</v>
      </c>
      <c r="F1424" s="107" t="s">
        <v>314</v>
      </c>
      <c r="G1424" s="107" t="s">
        <v>69</v>
      </c>
      <c r="H1424" s="107" t="s">
        <v>544</v>
      </c>
      <c r="I1424" s="107" t="s">
        <v>17</v>
      </c>
      <c r="J1424" s="107" t="s">
        <v>1</v>
      </c>
      <c r="K1424" s="108">
        <v>418.93599999999998</v>
      </c>
    </row>
    <row r="1425" spans="5:11" x14ac:dyDescent="0.25">
      <c r="E1425" s="109">
        <v>2006</v>
      </c>
      <c r="F1425" s="109" t="s">
        <v>314</v>
      </c>
      <c r="G1425" s="109" t="s">
        <v>69</v>
      </c>
      <c r="H1425" s="109" t="s">
        <v>544</v>
      </c>
      <c r="I1425" s="109" t="s">
        <v>17</v>
      </c>
      <c r="J1425" s="109" t="s">
        <v>554</v>
      </c>
      <c r="K1425" s="110">
        <v>172.26400000000001</v>
      </c>
    </row>
    <row r="1426" spans="5:11" x14ac:dyDescent="0.25">
      <c r="E1426" s="107">
        <v>2006</v>
      </c>
      <c r="F1426" s="107" t="s">
        <v>314</v>
      </c>
      <c r="G1426" s="107" t="s">
        <v>69</v>
      </c>
      <c r="H1426" s="107" t="s">
        <v>544</v>
      </c>
      <c r="I1426" s="107" t="s">
        <v>17</v>
      </c>
      <c r="J1426" s="107" t="s">
        <v>725</v>
      </c>
      <c r="K1426" s="108">
        <v>246.672</v>
      </c>
    </row>
    <row r="1427" spans="5:11" x14ac:dyDescent="0.25">
      <c r="E1427" s="109">
        <v>2006</v>
      </c>
      <c r="F1427" s="109" t="s">
        <v>325</v>
      </c>
      <c r="G1427" s="109" t="s">
        <v>73</v>
      </c>
      <c r="H1427" s="109" t="s">
        <v>542</v>
      </c>
      <c r="I1427" s="109" t="s">
        <v>16</v>
      </c>
      <c r="J1427" s="109" t="s">
        <v>1</v>
      </c>
      <c r="K1427" s="110">
        <v>515</v>
      </c>
    </row>
    <row r="1428" spans="5:11" x14ac:dyDescent="0.25">
      <c r="E1428" s="107">
        <v>2006</v>
      </c>
      <c r="F1428" s="107" t="s">
        <v>325</v>
      </c>
      <c r="G1428" s="107" t="s">
        <v>73</v>
      </c>
      <c r="H1428" s="107" t="s">
        <v>542</v>
      </c>
      <c r="I1428" s="107" t="s">
        <v>16</v>
      </c>
      <c r="J1428" s="107" t="s">
        <v>554</v>
      </c>
      <c r="K1428" s="108">
        <v>366</v>
      </c>
    </row>
    <row r="1429" spans="5:11" x14ac:dyDescent="0.25">
      <c r="E1429" s="109">
        <v>2006</v>
      </c>
      <c r="F1429" s="109" t="s">
        <v>325</v>
      </c>
      <c r="G1429" s="109" t="s">
        <v>73</v>
      </c>
      <c r="H1429" s="109" t="s">
        <v>542</v>
      </c>
      <c r="I1429" s="109" t="s">
        <v>16</v>
      </c>
      <c r="J1429" s="109" t="s">
        <v>725</v>
      </c>
      <c r="K1429" s="110">
        <v>149</v>
      </c>
    </row>
    <row r="1430" spans="5:11" x14ac:dyDescent="0.25">
      <c r="E1430" s="107">
        <v>2006</v>
      </c>
      <c r="F1430" s="107" t="s">
        <v>329</v>
      </c>
      <c r="G1430" s="107" t="s">
        <v>75</v>
      </c>
      <c r="H1430" s="107" t="s">
        <v>540</v>
      </c>
      <c r="I1430" s="107" t="s">
        <v>16</v>
      </c>
      <c r="J1430" s="107" t="s">
        <v>1</v>
      </c>
      <c r="K1430" s="108">
        <v>57.078000000000003</v>
      </c>
    </row>
    <row r="1431" spans="5:11" x14ac:dyDescent="0.25">
      <c r="E1431" s="109">
        <v>2006</v>
      </c>
      <c r="F1431" s="109" t="s">
        <v>329</v>
      </c>
      <c r="G1431" s="109" t="s">
        <v>75</v>
      </c>
      <c r="H1431" s="109" t="s">
        <v>540</v>
      </c>
      <c r="I1431" s="109" t="s">
        <v>16</v>
      </c>
      <c r="J1431" s="109" t="s">
        <v>554</v>
      </c>
      <c r="K1431" s="110">
        <v>1.9530000000000001</v>
      </c>
    </row>
    <row r="1432" spans="5:11" x14ac:dyDescent="0.25">
      <c r="E1432" s="107">
        <v>2006</v>
      </c>
      <c r="F1432" s="107" t="s">
        <v>329</v>
      </c>
      <c r="G1432" s="107" t="s">
        <v>75</v>
      </c>
      <c r="H1432" s="107" t="s">
        <v>540</v>
      </c>
      <c r="I1432" s="107" t="s">
        <v>16</v>
      </c>
      <c r="J1432" s="107" t="s">
        <v>725</v>
      </c>
      <c r="K1432" s="108">
        <v>55.125</v>
      </c>
    </row>
    <row r="1433" spans="5:11" x14ac:dyDescent="0.25">
      <c r="E1433" s="109">
        <v>2006</v>
      </c>
      <c r="F1433" s="109" t="s">
        <v>323</v>
      </c>
      <c r="G1433" s="109" t="s">
        <v>944</v>
      </c>
      <c r="H1433" s="109" t="s">
        <v>540</v>
      </c>
      <c r="I1433" s="109" t="s">
        <v>27</v>
      </c>
      <c r="J1433" s="109" t="s">
        <v>1</v>
      </c>
      <c r="K1433" s="110">
        <v>144.90299999999999</v>
      </c>
    </row>
    <row r="1434" spans="5:11" x14ac:dyDescent="0.25">
      <c r="E1434" s="107">
        <v>2006</v>
      </c>
      <c r="F1434" s="107" t="s">
        <v>323</v>
      </c>
      <c r="G1434" s="107" t="s">
        <v>944</v>
      </c>
      <c r="H1434" s="107" t="s">
        <v>540</v>
      </c>
      <c r="I1434" s="107" t="s">
        <v>27</v>
      </c>
      <c r="J1434" s="107" t="s">
        <v>554</v>
      </c>
      <c r="K1434" s="108">
        <v>53.453000000000003</v>
      </c>
    </row>
    <row r="1435" spans="5:11" x14ac:dyDescent="0.25">
      <c r="E1435" s="109">
        <v>2006</v>
      </c>
      <c r="F1435" s="109" t="s">
        <v>323</v>
      </c>
      <c r="G1435" s="109" t="s">
        <v>944</v>
      </c>
      <c r="H1435" s="109" t="s">
        <v>540</v>
      </c>
      <c r="I1435" s="109" t="s">
        <v>27</v>
      </c>
      <c r="J1435" s="109" t="s">
        <v>725</v>
      </c>
      <c r="K1435" s="110">
        <v>91.45</v>
      </c>
    </row>
    <row r="1436" spans="5:11" x14ac:dyDescent="0.25">
      <c r="E1436" s="107">
        <v>2006</v>
      </c>
      <c r="F1436" s="107" t="s">
        <v>337</v>
      </c>
      <c r="G1436" s="107" t="s">
        <v>338</v>
      </c>
      <c r="H1436" s="107" t="s">
        <v>540</v>
      </c>
      <c r="I1436" s="107" t="s">
        <v>21</v>
      </c>
      <c r="J1436" s="107" t="s">
        <v>1</v>
      </c>
      <c r="K1436" s="108">
        <v>97.19</v>
      </c>
    </row>
    <row r="1437" spans="5:11" x14ac:dyDescent="0.25">
      <c r="E1437" s="109">
        <v>2006</v>
      </c>
      <c r="F1437" s="109" t="s">
        <v>337</v>
      </c>
      <c r="G1437" s="109" t="s">
        <v>338</v>
      </c>
      <c r="H1437" s="109" t="s">
        <v>540</v>
      </c>
      <c r="I1437" s="109" t="s">
        <v>21</v>
      </c>
      <c r="J1437" s="109" t="s">
        <v>554</v>
      </c>
      <c r="K1437" s="110">
        <v>25.145</v>
      </c>
    </row>
    <row r="1438" spans="5:11" x14ac:dyDescent="0.25">
      <c r="E1438" s="107">
        <v>2006</v>
      </c>
      <c r="F1438" s="107" t="s">
        <v>337</v>
      </c>
      <c r="G1438" s="107" t="s">
        <v>338</v>
      </c>
      <c r="H1438" s="107" t="s">
        <v>540</v>
      </c>
      <c r="I1438" s="107" t="s">
        <v>21</v>
      </c>
      <c r="J1438" s="107" t="s">
        <v>725</v>
      </c>
      <c r="K1438" s="108">
        <v>72.045000000000002</v>
      </c>
    </row>
    <row r="1439" spans="5:11" x14ac:dyDescent="0.25">
      <c r="E1439" s="109">
        <v>2006</v>
      </c>
      <c r="F1439" s="109" t="s">
        <v>331</v>
      </c>
      <c r="G1439" s="109" t="s">
        <v>76</v>
      </c>
      <c r="H1439" s="109" t="s">
        <v>540</v>
      </c>
      <c r="I1439" s="109" t="s">
        <v>60</v>
      </c>
      <c r="J1439" s="109" t="s">
        <v>1</v>
      </c>
      <c r="K1439" s="110">
        <v>1147.117</v>
      </c>
    </row>
    <row r="1440" spans="5:11" x14ac:dyDescent="0.25">
      <c r="E1440" s="107">
        <v>2006</v>
      </c>
      <c r="F1440" s="107" t="s">
        <v>331</v>
      </c>
      <c r="G1440" s="107" t="s">
        <v>76</v>
      </c>
      <c r="H1440" s="107" t="s">
        <v>540</v>
      </c>
      <c r="I1440" s="107" t="s">
        <v>60</v>
      </c>
      <c r="J1440" s="107" t="s">
        <v>554</v>
      </c>
      <c r="K1440" s="108">
        <v>902.58199999999999</v>
      </c>
    </row>
    <row r="1441" spans="5:11" x14ac:dyDescent="0.25">
      <c r="E1441" s="109">
        <v>2006</v>
      </c>
      <c r="F1441" s="109" t="s">
        <v>331</v>
      </c>
      <c r="G1441" s="109" t="s">
        <v>76</v>
      </c>
      <c r="H1441" s="109" t="s">
        <v>540</v>
      </c>
      <c r="I1441" s="109" t="s">
        <v>60</v>
      </c>
      <c r="J1441" s="109" t="s">
        <v>725</v>
      </c>
      <c r="K1441" s="110">
        <v>244.535</v>
      </c>
    </row>
    <row r="1442" spans="5:11" x14ac:dyDescent="0.25">
      <c r="E1442" s="107">
        <v>2006</v>
      </c>
      <c r="F1442" s="107" t="s">
        <v>318</v>
      </c>
      <c r="G1442" s="107" t="s">
        <v>319</v>
      </c>
      <c r="H1442" s="107" t="s">
        <v>540</v>
      </c>
      <c r="I1442" s="107" t="s">
        <v>16</v>
      </c>
      <c r="J1442" s="107" t="s">
        <v>1</v>
      </c>
      <c r="K1442" s="108">
        <v>1.5</v>
      </c>
    </row>
    <row r="1443" spans="5:11" x14ac:dyDescent="0.25">
      <c r="E1443" s="109">
        <v>2006</v>
      </c>
      <c r="F1443" s="109" t="s">
        <v>318</v>
      </c>
      <c r="G1443" s="109" t="s">
        <v>319</v>
      </c>
      <c r="H1443" s="109" t="s">
        <v>540</v>
      </c>
      <c r="I1443" s="109" t="s">
        <v>16</v>
      </c>
      <c r="J1443" s="109" t="s">
        <v>554</v>
      </c>
      <c r="K1443" s="110">
        <v>1.5</v>
      </c>
    </row>
    <row r="1444" spans="5:11" x14ac:dyDescent="0.25">
      <c r="E1444" s="107">
        <v>2006</v>
      </c>
      <c r="F1444" s="107" t="s">
        <v>318</v>
      </c>
      <c r="G1444" s="107" t="s">
        <v>319</v>
      </c>
      <c r="H1444" s="107" t="s">
        <v>540</v>
      </c>
      <c r="I1444" s="107" t="s">
        <v>16</v>
      </c>
      <c r="J1444" s="107" t="s">
        <v>725</v>
      </c>
      <c r="K1444" s="108">
        <v>0</v>
      </c>
    </row>
    <row r="1445" spans="5:11" x14ac:dyDescent="0.25">
      <c r="E1445" s="109">
        <v>2006</v>
      </c>
      <c r="F1445" s="109" t="s">
        <v>333</v>
      </c>
      <c r="G1445" s="109" t="s">
        <v>77</v>
      </c>
      <c r="H1445" s="109" t="s">
        <v>540</v>
      </c>
      <c r="I1445" s="109" t="s">
        <v>16</v>
      </c>
      <c r="J1445" s="109" t="s">
        <v>1</v>
      </c>
      <c r="K1445" s="110">
        <v>90.713999999999999</v>
      </c>
    </row>
    <row r="1446" spans="5:11" x14ac:dyDescent="0.25">
      <c r="E1446" s="107">
        <v>2006</v>
      </c>
      <c r="F1446" s="107" t="s">
        <v>333</v>
      </c>
      <c r="G1446" s="107" t="s">
        <v>77</v>
      </c>
      <c r="H1446" s="107" t="s">
        <v>540</v>
      </c>
      <c r="I1446" s="107" t="s">
        <v>16</v>
      </c>
      <c r="J1446" s="107" t="s">
        <v>554</v>
      </c>
      <c r="K1446" s="108">
        <v>90.213999999999999</v>
      </c>
    </row>
    <row r="1447" spans="5:11" x14ac:dyDescent="0.25">
      <c r="E1447" s="109">
        <v>2006</v>
      </c>
      <c r="F1447" s="109" t="s">
        <v>333</v>
      </c>
      <c r="G1447" s="109" t="s">
        <v>77</v>
      </c>
      <c r="H1447" s="109" t="s">
        <v>540</v>
      </c>
      <c r="I1447" s="109" t="s">
        <v>16</v>
      </c>
      <c r="J1447" s="109" t="s">
        <v>725</v>
      </c>
      <c r="K1447" s="110">
        <v>0.5</v>
      </c>
    </row>
    <row r="1448" spans="5:11" x14ac:dyDescent="0.25">
      <c r="E1448" s="107">
        <v>2006</v>
      </c>
      <c r="F1448" s="107" t="s">
        <v>340</v>
      </c>
      <c r="G1448" s="107" t="s">
        <v>79</v>
      </c>
      <c r="H1448" s="107" t="s">
        <v>544</v>
      </c>
      <c r="I1448" s="107" t="s">
        <v>9</v>
      </c>
      <c r="J1448" s="107" t="s">
        <v>1</v>
      </c>
      <c r="K1448" s="108">
        <v>95.316000000000003</v>
      </c>
    </row>
    <row r="1449" spans="5:11" x14ac:dyDescent="0.25">
      <c r="E1449" s="109">
        <v>2006</v>
      </c>
      <c r="F1449" s="109" t="s">
        <v>340</v>
      </c>
      <c r="G1449" s="109" t="s">
        <v>79</v>
      </c>
      <c r="H1449" s="109" t="s">
        <v>544</v>
      </c>
      <c r="I1449" s="109" t="s">
        <v>9</v>
      </c>
      <c r="J1449" s="109" t="s">
        <v>554</v>
      </c>
      <c r="K1449" s="110">
        <v>57.103000000000002</v>
      </c>
    </row>
    <row r="1450" spans="5:11" x14ac:dyDescent="0.25">
      <c r="E1450" s="107">
        <v>2006</v>
      </c>
      <c r="F1450" s="107" t="s">
        <v>340</v>
      </c>
      <c r="G1450" s="107" t="s">
        <v>79</v>
      </c>
      <c r="H1450" s="107" t="s">
        <v>544</v>
      </c>
      <c r="I1450" s="107" t="s">
        <v>9</v>
      </c>
      <c r="J1450" s="107" t="s">
        <v>725</v>
      </c>
      <c r="K1450" s="108">
        <v>38.213000000000001</v>
      </c>
    </row>
    <row r="1451" spans="5:11" x14ac:dyDescent="0.25">
      <c r="E1451" s="109">
        <v>2006</v>
      </c>
      <c r="F1451" s="109" t="s">
        <v>342</v>
      </c>
      <c r="G1451" s="109" t="s">
        <v>80</v>
      </c>
      <c r="H1451" s="109" t="s">
        <v>544</v>
      </c>
      <c r="I1451" s="109" t="s">
        <v>9</v>
      </c>
      <c r="J1451" s="109" t="s">
        <v>1</v>
      </c>
      <c r="K1451" s="110">
        <v>0</v>
      </c>
    </row>
    <row r="1452" spans="5:11" x14ac:dyDescent="0.25">
      <c r="E1452" s="107">
        <v>2006</v>
      </c>
      <c r="F1452" s="107" t="s">
        <v>342</v>
      </c>
      <c r="G1452" s="107" t="s">
        <v>80</v>
      </c>
      <c r="H1452" s="107" t="s">
        <v>544</v>
      </c>
      <c r="I1452" s="107" t="s">
        <v>9</v>
      </c>
      <c r="J1452" s="107" t="s">
        <v>554</v>
      </c>
      <c r="K1452" s="108">
        <v>0</v>
      </c>
    </row>
    <row r="1453" spans="5:11" x14ac:dyDescent="0.25">
      <c r="E1453" s="109">
        <v>2006</v>
      </c>
      <c r="F1453" s="109" t="s">
        <v>342</v>
      </c>
      <c r="G1453" s="109" t="s">
        <v>80</v>
      </c>
      <c r="H1453" s="109" t="s">
        <v>544</v>
      </c>
      <c r="I1453" s="109" t="s">
        <v>9</v>
      </c>
      <c r="J1453" s="109" t="s">
        <v>725</v>
      </c>
      <c r="K1453" s="110">
        <v>0</v>
      </c>
    </row>
    <row r="1454" spans="5:11" x14ac:dyDescent="0.25">
      <c r="E1454" s="107">
        <v>2006</v>
      </c>
      <c r="F1454" s="107" t="s">
        <v>327</v>
      </c>
      <c r="G1454" s="107" t="s">
        <v>74</v>
      </c>
      <c r="H1454" s="107" t="s">
        <v>540</v>
      </c>
      <c r="I1454" s="107" t="s">
        <v>60</v>
      </c>
      <c r="J1454" s="107" t="s">
        <v>1</v>
      </c>
      <c r="K1454" s="108">
        <v>93.525000000000006</v>
      </c>
    </row>
    <row r="1455" spans="5:11" x14ac:dyDescent="0.25">
      <c r="E1455" s="109">
        <v>2006</v>
      </c>
      <c r="F1455" s="109" t="s">
        <v>327</v>
      </c>
      <c r="G1455" s="109" t="s">
        <v>74</v>
      </c>
      <c r="H1455" s="109" t="s">
        <v>540</v>
      </c>
      <c r="I1455" s="109" t="s">
        <v>60</v>
      </c>
      <c r="J1455" s="109" t="s">
        <v>554</v>
      </c>
      <c r="K1455" s="110">
        <v>53.444000000000003</v>
      </c>
    </row>
    <row r="1456" spans="5:11" x14ac:dyDescent="0.25">
      <c r="E1456" s="107">
        <v>2006</v>
      </c>
      <c r="F1456" s="107" t="s">
        <v>327</v>
      </c>
      <c r="G1456" s="107" t="s">
        <v>74</v>
      </c>
      <c r="H1456" s="107" t="s">
        <v>540</v>
      </c>
      <c r="I1456" s="107" t="s">
        <v>60</v>
      </c>
      <c r="J1456" s="107" t="s">
        <v>725</v>
      </c>
      <c r="K1456" s="108">
        <v>40.081000000000003</v>
      </c>
    </row>
    <row r="1457" spans="5:11" x14ac:dyDescent="0.25">
      <c r="E1457" s="109">
        <v>2006</v>
      </c>
      <c r="F1457" s="109" t="s">
        <v>348</v>
      </c>
      <c r="G1457" s="109" t="s">
        <v>83</v>
      </c>
      <c r="H1457" s="109" t="s">
        <v>12</v>
      </c>
      <c r="I1457" s="109" t="s">
        <v>12</v>
      </c>
      <c r="J1457" s="109" t="s">
        <v>1</v>
      </c>
      <c r="K1457" s="110">
        <v>0</v>
      </c>
    </row>
    <row r="1458" spans="5:11" x14ac:dyDescent="0.25">
      <c r="E1458" s="107">
        <v>2006</v>
      </c>
      <c r="F1458" s="107" t="s">
        <v>348</v>
      </c>
      <c r="G1458" s="107" t="s">
        <v>83</v>
      </c>
      <c r="H1458" s="107" t="s">
        <v>12</v>
      </c>
      <c r="I1458" s="107" t="s">
        <v>12</v>
      </c>
      <c r="J1458" s="107" t="s">
        <v>554</v>
      </c>
      <c r="K1458" s="108">
        <v>0</v>
      </c>
    </row>
    <row r="1459" spans="5:11" x14ac:dyDescent="0.25">
      <c r="E1459" s="109">
        <v>2006</v>
      </c>
      <c r="F1459" s="109" t="s">
        <v>348</v>
      </c>
      <c r="G1459" s="109" t="s">
        <v>83</v>
      </c>
      <c r="H1459" s="109" t="s">
        <v>12</v>
      </c>
      <c r="I1459" s="109" t="s">
        <v>12</v>
      </c>
      <c r="J1459" s="109" t="s">
        <v>725</v>
      </c>
      <c r="K1459" s="110">
        <v>0</v>
      </c>
    </row>
    <row r="1460" spans="5:11" x14ac:dyDescent="0.25">
      <c r="E1460" s="107">
        <v>2006</v>
      </c>
      <c r="F1460" s="107" t="s">
        <v>444</v>
      </c>
      <c r="G1460" s="107" t="s">
        <v>125</v>
      </c>
      <c r="H1460" s="107" t="s">
        <v>542</v>
      </c>
      <c r="I1460" s="107" t="s">
        <v>26</v>
      </c>
      <c r="J1460" s="107" t="s">
        <v>1</v>
      </c>
      <c r="K1460" s="108">
        <v>179.87200000000001</v>
      </c>
    </row>
    <row r="1461" spans="5:11" x14ac:dyDescent="0.25">
      <c r="E1461" s="109">
        <v>2006</v>
      </c>
      <c r="F1461" s="109" t="s">
        <v>444</v>
      </c>
      <c r="G1461" s="109" t="s">
        <v>125</v>
      </c>
      <c r="H1461" s="109" t="s">
        <v>542</v>
      </c>
      <c r="I1461" s="109" t="s">
        <v>26</v>
      </c>
      <c r="J1461" s="109" t="s">
        <v>554</v>
      </c>
      <c r="K1461" s="110">
        <v>23.856999999999999</v>
      </c>
    </row>
    <row r="1462" spans="5:11" x14ac:dyDescent="0.25">
      <c r="E1462" s="107">
        <v>2006</v>
      </c>
      <c r="F1462" s="107" t="s">
        <v>444</v>
      </c>
      <c r="G1462" s="107" t="s">
        <v>125</v>
      </c>
      <c r="H1462" s="107" t="s">
        <v>542</v>
      </c>
      <c r="I1462" s="107" t="s">
        <v>26</v>
      </c>
      <c r="J1462" s="107" t="s">
        <v>725</v>
      </c>
      <c r="K1462" s="108">
        <v>156.01499999999999</v>
      </c>
    </row>
    <row r="1463" spans="5:11" x14ac:dyDescent="0.25">
      <c r="E1463" s="109">
        <v>2006</v>
      </c>
      <c r="F1463" s="109" t="s">
        <v>350</v>
      </c>
      <c r="G1463" s="109" t="s">
        <v>84</v>
      </c>
      <c r="H1463" s="109" t="s">
        <v>540</v>
      </c>
      <c r="I1463" s="109" t="s">
        <v>30</v>
      </c>
      <c r="J1463" s="109" t="s">
        <v>1</v>
      </c>
      <c r="K1463" s="110">
        <v>0</v>
      </c>
    </row>
    <row r="1464" spans="5:11" x14ac:dyDescent="0.25">
      <c r="E1464" s="107">
        <v>2006</v>
      </c>
      <c r="F1464" s="107" t="s">
        <v>350</v>
      </c>
      <c r="G1464" s="107" t="s">
        <v>84</v>
      </c>
      <c r="H1464" s="107" t="s">
        <v>540</v>
      </c>
      <c r="I1464" s="107" t="s">
        <v>30</v>
      </c>
      <c r="J1464" s="107" t="s">
        <v>554</v>
      </c>
      <c r="K1464" s="108">
        <v>0</v>
      </c>
    </row>
    <row r="1465" spans="5:11" x14ac:dyDescent="0.25">
      <c r="E1465" s="109">
        <v>2006</v>
      </c>
      <c r="F1465" s="109" t="s">
        <v>350</v>
      </c>
      <c r="G1465" s="109" t="s">
        <v>84</v>
      </c>
      <c r="H1465" s="109" t="s">
        <v>540</v>
      </c>
      <c r="I1465" s="109" t="s">
        <v>30</v>
      </c>
      <c r="J1465" s="109" t="s">
        <v>725</v>
      </c>
      <c r="K1465" s="110">
        <v>0</v>
      </c>
    </row>
    <row r="1466" spans="5:11" x14ac:dyDescent="0.25">
      <c r="E1466" s="107">
        <v>2006</v>
      </c>
      <c r="F1466" s="107" t="s">
        <v>356</v>
      </c>
      <c r="G1466" s="107" t="s">
        <v>87</v>
      </c>
      <c r="H1466" s="107" t="s">
        <v>12</v>
      </c>
      <c r="I1466" s="107" t="s">
        <v>12</v>
      </c>
      <c r="J1466" s="107" t="s">
        <v>1</v>
      </c>
      <c r="K1466" s="108">
        <v>55.3</v>
      </c>
    </row>
    <row r="1467" spans="5:11" x14ac:dyDescent="0.25">
      <c r="E1467" s="109">
        <v>2006</v>
      </c>
      <c r="F1467" s="109" t="s">
        <v>356</v>
      </c>
      <c r="G1467" s="109" t="s">
        <v>87</v>
      </c>
      <c r="H1467" s="109" t="s">
        <v>12</v>
      </c>
      <c r="I1467" s="109" t="s">
        <v>12</v>
      </c>
      <c r="J1467" s="109" t="s">
        <v>554</v>
      </c>
      <c r="K1467" s="110">
        <v>7.4269999999999996</v>
      </c>
    </row>
    <row r="1468" spans="5:11" x14ac:dyDescent="0.25">
      <c r="E1468" s="107">
        <v>2006</v>
      </c>
      <c r="F1468" s="107" t="s">
        <v>356</v>
      </c>
      <c r="G1468" s="107" t="s">
        <v>87</v>
      </c>
      <c r="H1468" s="107" t="s">
        <v>12</v>
      </c>
      <c r="I1468" s="107" t="s">
        <v>12</v>
      </c>
      <c r="J1468" s="107" t="s">
        <v>725</v>
      </c>
      <c r="K1468" s="108">
        <v>47.872999999999998</v>
      </c>
    </row>
    <row r="1469" spans="5:11" x14ac:dyDescent="0.25">
      <c r="E1469" s="109">
        <v>2006</v>
      </c>
      <c r="F1469" s="109" t="s">
        <v>354</v>
      </c>
      <c r="G1469" s="109" t="s">
        <v>86</v>
      </c>
      <c r="H1469" s="109" t="s">
        <v>540</v>
      </c>
      <c r="I1469" s="109" t="s">
        <v>21</v>
      </c>
      <c r="J1469" s="109" t="s">
        <v>1</v>
      </c>
      <c r="K1469" s="110">
        <v>0</v>
      </c>
    </row>
    <row r="1470" spans="5:11" x14ac:dyDescent="0.25">
      <c r="E1470" s="107">
        <v>2006</v>
      </c>
      <c r="F1470" s="107" t="s">
        <v>354</v>
      </c>
      <c r="G1470" s="107" t="s">
        <v>86</v>
      </c>
      <c r="H1470" s="107" t="s">
        <v>540</v>
      </c>
      <c r="I1470" s="107" t="s">
        <v>21</v>
      </c>
      <c r="J1470" s="107" t="s">
        <v>554</v>
      </c>
      <c r="K1470" s="108">
        <v>0</v>
      </c>
    </row>
    <row r="1471" spans="5:11" x14ac:dyDescent="0.25">
      <c r="E1471" s="109">
        <v>2006</v>
      </c>
      <c r="F1471" s="109" t="s">
        <v>354</v>
      </c>
      <c r="G1471" s="109" t="s">
        <v>86</v>
      </c>
      <c r="H1471" s="109" t="s">
        <v>540</v>
      </c>
      <c r="I1471" s="109" t="s">
        <v>21</v>
      </c>
      <c r="J1471" s="109" t="s">
        <v>725</v>
      </c>
      <c r="K1471" s="110">
        <v>0</v>
      </c>
    </row>
    <row r="1472" spans="5:11" x14ac:dyDescent="0.25">
      <c r="E1472" s="107">
        <v>2006</v>
      </c>
      <c r="F1472" s="107" t="s">
        <v>358</v>
      </c>
      <c r="G1472" s="107" t="s">
        <v>88</v>
      </c>
      <c r="H1472" s="107" t="s">
        <v>544</v>
      </c>
      <c r="I1472" s="107" t="s">
        <v>17</v>
      </c>
      <c r="J1472" s="107" t="s">
        <v>1</v>
      </c>
      <c r="K1472" s="108">
        <v>0</v>
      </c>
    </row>
    <row r="1473" spans="5:11" x14ac:dyDescent="0.25">
      <c r="E1473" s="109">
        <v>2006</v>
      </c>
      <c r="F1473" s="109" t="s">
        <v>358</v>
      </c>
      <c r="G1473" s="109" t="s">
        <v>88</v>
      </c>
      <c r="H1473" s="109" t="s">
        <v>544</v>
      </c>
      <c r="I1473" s="109" t="s">
        <v>17</v>
      </c>
      <c r="J1473" s="109" t="s">
        <v>554</v>
      </c>
      <c r="K1473" s="110">
        <v>0</v>
      </c>
    </row>
    <row r="1474" spans="5:11" x14ac:dyDescent="0.25">
      <c r="E1474" s="107">
        <v>2006</v>
      </c>
      <c r="F1474" s="107" t="s">
        <v>358</v>
      </c>
      <c r="G1474" s="107" t="s">
        <v>88</v>
      </c>
      <c r="H1474" s="107" t="s">
        <v>544</v>
      </c>
      <c r="I1474" s="107" t="s">
        <v>17</v>
      </c>
      <c r="J1474" s="107" t="s">
        <v>725</v>
      </c>
      <c r="K1474" s="108">
        <v>0</v>
      </c>
    </row>
    <row r="1475" spans="5:11" x14ac:dyDescent="0.25">
      <c r="E1475" s="109">
        <v>2006</v>
      </c>
      <c r="F1475" s="109" t="s">
        <v>360</v>
      </c>
      <c r="G1475" s="109" t="s">
        <v>89</v>
      </c>
      <c r="H1475" s="109" t="s">
        <v>540</v>
      </c>
      <c r="I1475" s="109" t="s">
        <v>47</v>
      </c>
      <c r="J1475" s="109" t="s">
        <v>1</v>
      </c>
      <c r="K1475" s="110">
        <v>235.458</v>
      </c>
    </row>
    <row r="1476" spans="5:11" x14ac:dyDescent="0.25">
      <c r="E1476" s="107">
        <v>2006</v>
      </c>
      <c r="F1476" s="107" t="s">
        <v>360</v>
      </c>
      <c r="G1476" s="107" t="s">
        <v>89</v>
      </c>
      <c r="H1476" s="107" t="s">
        <v>540</v>
      </c>
      <c r="I1476" s="107" t="s">
        <v>47</v>
      </c>
      <c r="J1476" s="107" t="s">
        <v>554</v>
      </c>
      <c r="K1476" s="108">
        <v>209.48500000000001</v>
      </c>
    </row>
    <row r="1477" spans="5:11" x14ac:dyDescent="0.25">
      <c r="E1477" s="109">
        <v>2006</v>
      </c>
      <c r="F1477" s="109" t="s">
        <v>360</v>
      </c>
      <c r="G1477" s="109" t="s">
        <v>89</v>
      </c>
      <c r="H1477" s="109" t="s">
        <v>540</v>
      </c>
      <c r="I1477" s="109" t="s">
        <v>47</v>
      </c>
      <c r="J1477" s="109" t="s">
        <v>725</v>
      </c>
      <c r="K1477" s="110">
        <v>25.972999999999999</v>
      </c>
    </row>
    <row r="1478" spans="5:11" x14ac:dyDescent="0.25">
      <c r="E1478" s="107">
        <v>2006</v>
      </c>
      <c r="F1478" s="107" t="s">
        <v>352</v>
      </c>
      <c r="G1478" s="107" t="s">
        <v>85</v>
      </c>
      <c r="H1478" s="107" t="s">
        <v>540</v>
      </c>
      <c r="I1478" s="107" t="s">
        <v>47</v>
      </c>
      <c r="J1478" s="107" t="s">
        <v>1</v>
      </c>
      <c r="K1478" s="108">
        <v>164.81899999999999</v>
      </c>
    </row>
    <row r="1479" spans="5:11" x14ac:dyDescent="0.25">
      <c r="E1479" s="109">
        <v>2006</v>
      </c>
      <c r="F1479" s="109" t="s">
        <v>352</v>
      </c>
      <c r="G1479" s="109" t="s">
        <v>85</v>
      </c>
      <c r="H1479" s="109" t="s">
        <v>540</v>
      </c>
      <c r="I1479" s="109" t="s">
        <v>47</v>
      </c>
      <c r="J1479" s="109" t="s">
        <v>554</v>
      </c>
      <c r="K1479" s="110">
        <v>164.81899999999999</v>
      </c>
    </row>
    <row r="1480" spans="5:11" x14ac:dyDescent="0.25">
      <c r="E1480" s="107">
        <v>2006</v>
      </c>
      <c r="F1480" s="107" t="s">
        <v>352</v>
      </c>
      <c r="G1480" s="107" t="s">
        <v>85</v>
      </c>
      <c r="H1480" s="107" t="s">
        <v>540</v>
      </c>
      <c r="I1480" s="107" t="s">
        <v>47</v>
      </c>
      <c r="J1480" s="107" t="s">
        <v>725</v>
      </c>
      <c r="K1480" s="108">
        <v>0</v>
      </c>
    </row>
    <row r="1481" spans="5:11" x14ac:dyDescent="0.25">
      <c r="E1481" s="109">
        <v>2006</v>
      </c>
      <c r="F1481" s="109" t="s">
        <v>366</v>
      </c>
      <c r="G1481" s="109" t="s">
        <v>92</v>
      </c>
      <c r="H1481" s="109" t="s">
        <v>540</v>
      </c>
      <c r="I1481" s="109" t="s">
        <v>30</v>
      </c>
      <c r="J1481" s="109" t="s">
        <v>1</v>
      </c>
      <c r="K1481" s="110">
        <v>0</v>
      </c>
    </row>
    <row r="1482" spans="5:11" x14ac:dyDescent="0.25">
      <c r="E1482" s="107">
        <v>2006</v>
      </c>
      <c r="F1482" s="107" t="s">
        <v>366</v>
      </c>
      <c r="G1482" s="107" t="s">
        <v>92</v>
      </c>
      <c r="H1482" s="107" t="s">
        <v>540</v>
      </c>
      <c r="I1482" s="107" t="s">
        <v>30</v>
      </c>
      <c r="J1482" s="107" t="s">
        <v>554</v>
      </c>
      <c r="K1482" s="108">
        <v>0</v>
      </c>
    </row>
    <row r="1483" spans="5:11" x14ac:dyDescent="0.25">
      <c r="E1483" s="109">
        <v>2006</v>
      </c>
      <c r="F1483" s="109" t="s">
        <v>366</v>
      </c>
      <c r="G1483" s="109" t="s">
        <v>92</v>
      </c>
      <c r="H1483" s="109" t="s">
        <v>540</v>
      </c>
      <c r="I1483" s="109" t="s">
        <v>30</v>
      </c>
      <c r="J1483" s="109" t="s">
        <v>725</v>
      </c>
      <c r="K1483" s="110">
        <v>0</v>
      </c>
    </row>
    <row r="1484" spans="5:11" x14ac:dyDescent="0.25">
      <c r="E1484" s="107">
        <v>2006</v>
      </c>
      <c r="F1484" s="107" t="s">
        <v>963</v>
      </c>
      <c r="G1484" s="107" t="s">
        <v>964</v>
      </c>
      <c r="H1484" s="107" t="s">
        <v>540</v>
      </c>
      <c r="I1484" s="107" t="s">
        <v>30</v>
      </c>
      <c r="J1484" s="107" t="s">
        <v>1</v>
      </c>
      <c r="K1484" s="108">
        <v>0</v>
      </c>
    </row>
    <row r="1485" spans="5:11" x14ac:dyDescent="0.25">
      <c r="E1485" s="109">
        <v>2006</v>
      </c>
      <c r="F1485" s="109" t="s">
        <v>963</v>
      </c>
      <c r="G1485" s="109" t="s">
        <v>964</v>
      </c>
      <c r="H1485" s="109" t="s">
        <v>540</v>
      </c>
      <c r="I1485" s="109" t="s">
        <v>30</v>
      </c>
      <c r="J1485" s="109" t="s">
        <v>554</v>
      </c>
      <c r="K1485" s="110">
        <v>0</v>
      </c>
    </row>
    <row r="1486" spans="5:11" x14ac:dyDescent="0.25">
      <c r="E1486" s="107">
        <v>2006</v>
      </c>
      <c r="F1486" s="107" t="s">
        <v>963</v>
      </c>
      <c r="G1486" s="107" t="s">
        <v>964</v>
      </c>
      <c r="H1486" s="107" t="s">
        <v>540</v>
      </c>
      <c r="I1486" s="107" t="s">
        <v>30</v>
      </c>
      <c r="J1486" s="107" t="s">
        <v>725</v>
      </c>
      <c r="K1486" s="108">
        <v>0</v>
      </c>
    </row>
    <row r="1487" spans="5:11" x14ac:dyDescent="0.25">
      <c r="E1487" s="109">
        <v>2006</v>
      </c>
      <c r="F1487" s="109" t="s">
        <v>372</v>
      </c>
      <c r="G1487" s="109" t="s">
        <v>95</v>
      </c>
      <c r="H1487" s="109" t="s">
        <v>540</v>
      </c>
      <c r="I1487" s="109" t="s">
        <v>30</v>
      </c>
      <c r="J1487" s="109" t="s">
        <v>1</v>
      </c>
      <c r="K1487" s="110">
        <v>696.97799999999995</v>
      </c>
    </row>
    <row r="1488" spans="5:11" x14ac:dyDescent="0.25">
      <c r="E1488" s="107">
        <v>2006</v>
      </c>
      <c r="F1488" s="107" t="s">
        <v>372</v>
      </c>
      <c r="G1488" s="107" t="s">
        <v>95</v>
      </c>
      <c r="H1488" s="107" t="s">
        <v>540</v>
      </c>
      <c r="I1488" s="107" t="s">
        <v>30</v>
      </c>
      <c r="J1488" s="107" t="s">
        <v>554</v>
      </c>
      <c r="K1488" s="108">
        <v>384.26100000000002</v>
      </c>
    </row>
    <row r="1489" spans="5:11" x14ac:dyDescent="0.25">
      <c r="E1489" s="109">
        <v>2006</v>
      </c>
      <c r="F1489" s="109" t="s">
        <v>372</v>
      </c>
      <c r="G1489" s="109" t="s">
        <v>95</v>
      </c>
      <c r="H1489" s="109" t="s">
        <v>540</v>
      </c>
      <c r="I1489" s="109" t="s">
        <v>30</v>
      </c>
      <c r="J1489" s="109" t="s">
        <v>725</v>
      </c>
      <c r="K1489" s="110">
        <v>312.71699999999998</v>
      </c>
    </row>
    <row r="1490" spans="5:11" x14ac:dyDescent="0.25">
      <c r="E1490" s="107">
        <v>2006</v>
      </c>
      <c r="F1490" s="107" t="s">
        <v>378</v>
      </c>
      <c r="G1490" s="107" t="s">
        <v>98</v>
      </c>
      <c r="H1490" s="107" t="s">
        <v>540</v>
      </c>
      <c r="I1490" s="107" t="s">
        <v>925</v>
      </c>
      <c r="J1490" s="107" t="s">
        <v>1</v>
      </c>
      <c r="K1490" s="108">
        <v>0</v>
      </c>
    </row>
    <row r="1491" spans="5:11" x14ac:dyDescent="0.25">
      <c r="E1491" s="109">
        <v>2006</v>
      </c>
      <c r="F1491" s="109" t="s">
        <v>378</v>
      </c>
      <c r="G1491" s="109" t="s">
        <v>98</v>
      </c>
      <c r="H1491" s="109" t="s">
        <v>540</v>
      </c>
      <c r="I1491" s="109" t="s">
        <v>925</v>
      </c>
      <c r="J1491" s="109" t="s">
        <v>554</v>
      </c>
      <c r="K1491" s="110">
        <v>0</v>
      </c>
    </row>
    <row r="1492" spans="5:11" x14ac:dyDescent="0.25">
      <c r="E1492" s="107">
        <v>2006</v>
      </c>
      <c r="F1492" s="107" t="s">
        <v>378</v>
      </c>
      <c r="G1492" s="107" t="s">
        <v>98</v>
      </c>
      <c r="H1492" s="107" t="s">
        <v>540</v>
      </c>
      <c r="I1492" s="107" t="s">
        <v>925</v>
      </c>
      <c r="J1492" s="107" t="s">
        <v>725</v>
      </c>
      <c r="K1492" s="108">
        <v>0</v>
      </c>
    </row>
    <row r="1493" spans="5:11" x14ac:dyDescent="0.25">
      <c r="E1493" s="109">
        <v>2006</v>
      </c>
      <c r="F1493" s="109" t="s">
        <v>374</v>
      </c>
      <c r="G1493" s="109" t="s">
        <v>96</v>
      </c>
      <c r="H1493" s="109" t="s">
        <v>540</v>
      </c>
      <c r="I1493" s="109" t="s">
        <v>47</v>
      </c>
      <c r="J1493" s="109" t="s">
        <v>1</v>
      </c>
      <c r="K1493" s="110">
        <v>22.593</v>
      </c>
    </row>
    <row r="1494" spans="5:11" x14ac:dyDescent="0.25">
      <c r="E1494" s="107">
        <v>2006</v>
      </c>
      <c r="F1494" s="107" t="s">
        <v>374</v>
      </c>
      <c r="G1494" s="107" t="s">
        <v>96</v>
      </c>
      <c r="H1494" s="107" t="s">
        <v>540</v>
      </c>
      <c r="I1494" s="107" t="s">
        <v>47</v>
      </c>
      <c r="J1494" s="107" t="s">
        <v>554</v>
      </c>
      <c r="K1494" s="108">
        <v>22.593</v>
      </c>
    </row>
    <row r="1495" spans="5:11" x14ac:dyDescent="0.25">
      <c r="E1495" s="109">
        <v>2006</v>
      </c>
      <c r="F1495" s="109" t="s">
        <v>374</v>
      </c>
      <c r="G1495" s="109" t="s">
        <v>96</v>
      </c>
      <c r="H1495" s="109" t="s">
        <v>540</v>
      </c>
      <c r="I1495" s="109" t="s">
        <v>47</v>
      </c>
      <c r="J1495" s="109" t="s">
        <v>725</v>
      </c>
      <c r="K1495" s="110">
        <v>0</v>
      </c>
    </row>
    <row r="1496" spans="5:11" x14ac:dyDescent="0.25">
      <c r="E1496" s="107">
        <v>2006</v>
      </c>
      <c r="F1496" s="107" t="s">
        <v>376</v>
      </c>
      <c r="G1496" s="107" t="s">
        <v>97</v>
      </c>
      <c r="H1496" s="107" t="s">
        <v>540</v>
      </c>
      <c r="I1496" s="107" t="s">
        <v>21</v>
      </c>
      <c r="J1496" s="107" t="s">
        <v>1</v>
      </c>
      <c r="K1496" s="108">
        <v>12.569000000000001</v>
      </c>
    </row>
    <row r="1497" spans="5:11" x14ac:dyDescent="0.25">
      <c r="E1497" s="109">
        <v>2006</v>
      </c>
      <c r="F1497" s="109" t="s">
        <v>376</v>
      </c>
      <c r="G1497" s="109" t="s">
        <v>97</v>
      </c>
      <c r="H1497" s="109" t="s">
        <v>540</v>
      </c>
      <c r="I1497" s="109" t="s">
        <v>21</v>
      </c>
      <c r="J1497" s="109" t="s">
        <v>554</v>
      </c>
      <c r="K1497" s="110">
        <v>12.569000000000001</v>
      </c>
    </row>
    <row r="1498" spans="5:11" x14ac:dyDescent="0.25">
      <c r="E1498" s="107">
        <v>2006</v>
      </c>
      <c r="F1498" s="107" t="s">
        <v>376</v>
      </c>
      <c r="G1498" s="107" t="s">
        <v>97</v>
      </c>
      <c r="H1498" s="107" t="s">
        <v>540</v>
      </c>
      <c r="I1498" s="107" t="s">
        <v>21</v>
      </c>
      <c r="J1498" s="107" t="s">
        <v>725</v>
      </c>
      <c r="K1498" s="108">
        <v>0</v>
      </c>
    </row>
    <row r="1499" spans="5:11" x14ac:dyDescent="0.25">
      <c r="E1499" s="109">
        <v>2006</v>
      </c>
      <c r="F1499" s="109" t="s">
        <v>380</v>
      </c>
      <c r="G1499" s="109" t="s">
        <v>99</v>
      </c>
      <c r="H1499" s="109" t="s">
        <v>544</v>
      </c>
      <c r="I1499" s="109" t="s">
        <v>9</v>
      </c>
      <c r="J1499" s="109" t="s">
        <v>1</v>
      </c>
      <c r="K1499" s="110">
        <v>93.328999999999994</v>
      </c>
    </row>
    <row r="1500" spans="5:11" x14ac:dyDescent="0.25">
      <c r="E1500" s="107">
        <v>2006</v>
      </c>
      <c r="F1500" s="107" t="s">
        <v>380</v>
      </c>
      <c r="G1500" s="107" t="s">
        <v>99</v>
      </c>
      <c r="H1500" s="107" t="s">
        <v>544</v>
      </c>
      <c r="I1500" s="107" t="s">
        <v>9</v>
      </c>
      <c r="J1500" s="107" t="s">
        <v>554</v>
      </c>
      <c r="K1500" s="108">
        <v>74.435000000000002</v>
      </c>
    </row>
    <row r="1501" spans="5:11" x14ac:dyDescent="0.25">
      <c r="E1501" s="109">
        <v>2006</v>
      </c>
      <c r="F1501" s="109" t="s">
        <v>380</v>
      </c>
      <c r="G1501" s="109" t="s">
        <v>99</v>
      </c>
      <c r="H1501" s="109" t="s">
        <v>544</v>
      </c>
      <c r="I1501" s="109" t="s">
        <v>9</v>
      </c>
      <c r="J1501" s="109" t="s">
        <v>725</v>
      </c>
      <c r="K1501" s="110">
        <v>18.893999999999998</v>
      </c>
    </row>
    <row r="1502" spans="5:11" x14ac:dyDescent="0.25">
      <c r="E1502" s="107">
        <v>2006</v>
      </c>
      <c r="F1502" s="107" t="s">
        <v>390</v>
      </c>
      <c r="G1502" s="107" t="s">
        <v>101</v>
      </c>
      <c r="H1502" s="107" t="s">
        <v>544</v>
      </c>
      <c r="I1502" s="107" t="s">
        <v>17</v>
      </c>
      <c r="J1502" s="107" t="s">
        <v>1</v>
      </c>
      <c r="K1502" s="108">
        <v>0</v>
      </c>
    </row>
    <row r="1503" spans="5:11" x14ac:dyDescent="0.25">
      <c r="E1503" s="109">
        <v>2006</v>
      </c>
      <c r="F1503" s="109" t="s">
        <v>390</v>
      </c>
      <c r="G1503" s="109" t="s">
        <v>101</v>
      </c>
      <c r="H1503" s="109" t="s">
        <v>544</v>
      </c>
      <c r="I1503" s="109" t="s">
        <v>17</v>
      </c>
      <c r="J1503" s="109" t="s">
        <v>554</v>
      </c>
      <c r="K1503" s="110">
        <v>0</v>
      </c>
    </row>
    <row r="1504" spans="5:11" x14ac:dyDescent="0.25">
      <c r="E1504" s="107">
        <v>2006</v>
      </c>
      <c r="F1504" s="107" t="s">
        <v>390</v>
      </c>
      <c r="G1504" s="107" t="s">
        <v>101</v>
      </c>
      <c r="H1504" s="107" t="s">
        <v>544</v>
      </c>
      <c r="I1504" s="107" t="s">
        <v>17</v>
      </c>
      <c r="J1504" s="107" t="s">
        <v>725</v>
      </c>
      <c r="K1504" s="108">
        <v>0</v>
      </c>
    </row>
    <row r="1505" spans="5:11" x14ac:dyDescent="0.25">
      <c r="E1505" s="109">
        <v>2006</v>
      </c>
      <c r="F1505" s="109" t="s">
        <v>384</v>
      </c>
      <c r="G1505" s="109" t="s">
        <v>385</v>
      </c>
      <c r="H1505" s="109" t="s">
        <v>540</v>
      </c>
      <c r="I1505" s="109" t="s">
        <v>27</v>
      </c>
      <c r="J1505" s="109" t="s">
        <v>1</v>
      </c>
      <c r="K1505" s="110">
        <v>570</v>
      </c>
    </row>
    <row r="1506" spans="5:11" x14ac:dyDescent="0.25">
      <c r="E1506" s="107">
        <v>2006</v>
      </c>
      <c r="F1506" s="107" t="s">
        <v>384</v>
      </c>
      <c r="G1506" s="107" t="s">
        <v>385</v>
      </c>
      <c r="H1506" s="107" t="s">
        <v>540</v>
      </c>
      <c r="I1506" s="107" t="s">
        <v>27</v>
      </c>
      <c r="J1506" s="107" t="s">
        <v>554</v>
      </c>
      <c r="K1506" s="108">
        <v>506</v>
      </c>
    </row>
    <row r="1507" spans="5:11" x14ac:dyDescent="0.25">
      <c r="E1507" s="109">
        <v>2006</v>
      </c>
      <c r="F1507" s="109" t="s">
        <v>384</v>
      </c>
      <c r="G1507" s="109" t="s">
        <v>385</v>
      </c>
      <c r="H1507" s="109" t="s">
        <v>540</v>
      </c>
      <c r="I1507" s="109" t="s">
        <v>27</v>
      </c>
      <c r="J1507" s="109" t="s">
        <v>725</v>
      </c>
      <c r="K1507" s="110">
        <v>64</v>
      </c>
    </row>
    <row r="1508" spans="5:11" x14ac:dyDescent="0.25">
      <c r="E1508" s="107">
        <v>2006</v>
      </c>
      <c r="F1508" s="107" t="s">
        <v>396</v>
      </c>
      <c r="G1508" s="107" t="s">
        <v>397</v>
      </c>
      <c r="H1508" s="107" t="s">
        <v>544</v>
      </c>
      <c r="I1508" s="107" t="s">
        <v>9</v>
      </c>
      <c r="J1508" s="107" t="s">
        <v>1</v>
      </c>
      <c r="K1508" s="108">
        <v>284.214</v>
      </c>
    </row>
    <row r="1509" spans="5:11" x14ac:dyDescent="0.25">
      <c r="E1509" s="109">
        <v>2006</v>
      </c>
      <c r="F1509" s="109" t="s">
        <v>396</v>
      </c>
      <c r="G1509" s="109" t="s">
        <v>397</v>
      </c>
      <c r="H1509" s="109" t="s">
        <v>544</v>
      </c>
      <c r="I1509" s="109" t="s">
        <v>9</v>
      </c>
      <c r="J1509" s="109" t="s">
        <v>554</v>
      </c>
      <c r="K1509" s="110">
        <v>31.213999999999999</v>
      </c>
    </row>
    <row r="1510" spans="5:11" x14ac:dyDescent="0.25">
      <c r="E1510" s="107">
        <v>2006</v>
      </c>
      <c r="F1510" s="107" t="s">
        <v>396</v>
      </c>
      <c r="G1510" s="107" t="s">
        <v>397</v>
      </c>
      <c r="H1510" s="107" t="s">
        <v>544</v>
      </c>
      <c r="I1510" s="107" t="s">
        <v>9</v>
      </c>
      <c r="J1510" s="107" t="s">
        <v>725</v>
      </c>
      <c r="K1510" s="108">
        <v>253</v>
      </c>
    </row>
    <row r="1511" spans="5:11" x14ac:dyDescent="0.25">
      <c r="E1511" s="109">
        <v>2006</v>
      </c>
      <c r="F1511" s="109" t="s">
        <v>399</v>
      </c>
      <c r="G1511" s="109" t="s">
        <v>104</v>
      </c>
      <c r="H1511" s="109" t="s">
        <v>544</v>
      </c>
      <c r="I1511" s="109" t="s">
        <v>9</v>
      </c>
      <c r="J1511" s="109" t="s">
        <v>1</v>
      </c>
      <c r="K1511" s="110">
        <v>671.25199999999995</v>
      </c>
    </row>
    <row r="1512" spans="5:11" x14ac:dyDescent="0.25">
      <c r="E1512" s="107">
        <v>2006</v>
      </c>
      <c r="F1512" s="107" t="s">
        <v>399</v>
      </c>
      <c r="G1512" s="107" t="s">
        <v>104</v>
      </c>
      <c r="H1512" s="107" t="s">
        <v>544</v>
      </c>
      <c r="I1512" s="107" t="s">
        <v>9</v>
      </c>
      <c r="J1512" s="107" t="s">
        <v>554</v>
      </c>
      <c r="K1512" s="108">
        <v>549.14300000000003</v>
      </c>
    </row>
    <row r="1513" spans="5:11" x14ac:dyDescent="0.25">
      <c r="E1513" s="109">
        <v>2006</v>
      </c>
      <c r="F1513" s="109" t="s">
        <v>399</v>
      </c>
      <c r="G1513" s="109" t="s">
        <v>104</v>
      </c>
      <c r="H1513" s="109" t="s">
        <v>544</v>
      </c>
      <c r="I1513" s="109" t="s">
        <v>9</v>
      </c>
      <c r="J1513" s="109" t="s">
        <v>725</v>
      </c>
      <c r="K1513" s="110">
        <v>122.10899999999999</v>
      </c>
    </row>
    <row r="1514" spans="5:11" x14ac:dyDescent="0.25">
      <c r="E1514" s="107">
        <v>2006</v>
      </c>
      <c r="F1514" s="107" t="s">
        <v>407</v>
      </c>
      <c r="G1514" s="107" t="s">
        <v>408</v>
      </c>
      <c r="H1514" s="107" t="s">
        <v>540</v>
      </c>
      <c r="I1514" s="107" t="s">
        <v>925</v>
      </c>
      <c r="J1514" s="107" t="s">
        <v>1</v>
      </c>
      <c r="K1514" s="108">
        <v>613.47400000000005</v>
      </c>
    </row>
    <row r="1515" spans="5:11" x14ac:dyDescent="0.25">
      <c r="E1515" s="109">
        <v>2006</v>
      </c>
      <c r="F1515" s="109" t="s">
        <v>407</v>
      </c>
      <c r="G1515" s="109" t="s">
        <v>408</v>
      </c>
      <c r="H1515" s="109" t="s">
        <v>540</v>
      </c>
      <c r="I1515" s="109" t="s">
        <v>925</v>
      </c>
      <c r="J1515" s="109" t="s">
        <v>554</v>
      </c>
      <c r="K1515" s="110">
        <v>303.40100000000001</v>
      </c>
    </row>
    <row r="1516" spans="5:11" x14ac:dyDescent="0.25">
      <c r="E1516" s="107">
        <v>2006</v>
      </c>
      <c r="F1516" s="107" t="s">
        <v>407</v>
      </c>
      <c r="G1516" s="107" t="s">
        <v>408</v>
      </c>
      <c r="H1516" s="107" t="s">
        <v>540</v>
      </c>
      <c r="I1516" s="107" t="s">
        <v>925</v>
      </c>
      <c r="J1516" s="107" t="s">
        <v>725</v>
      </c>
      <c r="K1516" s="108">
        <v>310.07299999999998</v>
      </c>
    </row>
    <row r="1517" spans="5:11" x14ac:dyDescent="0.25">
      <c r="E1517" s="109">
        <v>2006</v>
      </c>
      <c r="F1517" s="109" t="s">
        <v>405</v>
      </c>
      <c r="G1517" s="109" t="s">
        <v>107</v>
      </c>
      <c r="H1517" s="109" t="s">
        <v>12</v>
      </c>
      <c r="I1517" s="109" t="s">
        <v>12</v>
      </c>
      <c r="J1517" s="109" t="s">
        <v>1</v>
      </c>
      <c r="K1517" s="110">
        <v>275.05</v>
      </c>
    </row>
    <row r="1518" spans="5:11" x14ac:dyDescent="0.25">
      <c r="E1518" s="107">
        <v>2006</v>
      </c>
      <c r="F1518" s="107" t="s">
        <v>405</v>
      </c>
      <c r="G1518" s="107" t="s">
        <v>107</v>
      </c>
      <c r="H1518" s="107" t="s">
        <v>12</v>
      </c>
      <c r="I1518" s="107" t="s">
        <v>12</v>
      </c>
      <c r="J1518" s="107" t="s">
        <v>554</v>
      </c>
      <c r="K1518" s="108">
        <v>0</v>
      </c>
    </row>
    <row r="1519" spans="5:11" x14ac:dyDescent="0.25">
      <c r="E1519" s="109">
        <v>2006</v>
      </c>
      <c r="F1519" s="109" t="s">
        <v>405</v>
      </c>
      <c r="G1519" s="109" t="s">
        <v>107</v>
      </c>
      <c r="H1519" s="109" t="s">
        <v>12</v>
      </c>
      <c r="I1519" s="109" t="s">
        <v>12</v>
      </c>
      <c r="J1519" s="109" t="s">
        <v>725</v>
      </c>
      <c r="K1519" s="110">
        <v>275.05</v>
      </c>
    </row>
    <row r="1520" spans="5:11" x14ac:dyDescent="0.25">
      <c r="E1520" s="107">
        <v>2006</v>
      </c>
      <c r="F1520" s="107" t="s">
        <v>414</v>
      </c>
      <c r="G1520" s="107" t="s">
        <v>110</v>
      </c>
      <c r="H1520" s="107" t="s">
        <v>540</v>
      </c>
      <c r="I1520" s="107" t="s">
        <v>27</v>
      </c>
      <c r="J1520" s="107" t="s">
        <v>1</v>
      </c>
      <c r="K1520" s="108">
        <v>146.22</v>
      </c>
    </row>
    <row r="1521" spans="5:11" x14ac:dyDescent="0.25">
      <c r="E1521" s="109">
        <v>2006</v>
      </c>
      <c r="F1521" s="109" t="s">
        <v>414</v>
      </c>
      <c r="G1521" s="109" t="s">
        <v>110</v>
      </c>
      <c r="H1521" s="109" t="s">
        <v>540</v>
      </c>
      <c r="I1521" s="109" t="s">
        <v>27</v>
      </c>
      <c r="J1521" s="109" t="s">
        <v>554</v>
      </c>
      <c r="K1521" s="110">
        <v>89.375</v>
      </c>
    </row>
    <row r="1522" spans="5:11" x14ac:dyDescent="0.25">
      <c r="E1522" s="107">
        <v>2006</v>
      </c>
      <c r="F1522" s="107" t="s">
        <v>414</v>
      </c>
      <c r="G1522" s="107" t="s">
        <v>110</v>
      </c>
      <c r="H1522" s="107" t="s">
        <v>540</v>
      </c>
      <c r="I1522" s="107" t="s">
        <v>27</v>
      </c>
      <c r="J1522" s="107" t="s">
        <v>725</v>
      </c>
      <c r="K1522" s="108">
        <v>56.844999999999999</v>
      </c>
    </row>
    <row r="1523" spans="5:11" x14ac:dyDescent="0.25">
      <c r="E1523" s="109">
        <v>2006</v>
      </c>
      <c r="F1523" s="109" t="s">
        <v>418</v>
      </c>
      <c r="G1523" s="109" t="s">
        <v>112</v>
      </c>
      <c r="H1523" s="109" t="s">
        <v>544</v>
      </c>
      <c r="I1523" s="109" t="s">
        <v>9</v>
      </c>
      <c r="J1523" s="109" t="s">
        <v>1</v>
      </c>
      <c r="K1523" s="110">
        <v>541.08500000000004</v>
      </c>
    </row>
    <row r="1524" spans="5:11" x14ac:dyDescent="0.25">
      <c r="E1524" s="107">
        <v>2006</v>
      </c>
      <c r="F1524" s="107" t="s">
        <v>418</v>
      </c>
      <c r="G1524" s="107" t="s">
        <v>112</v>
      </c>
      <c r="H1524" s="107" t="s">
        <v>544</v>
      </c>
      <c r="I1524" s="107" t="s">
        <v>9</v>
      </c>
      <c r="J1524" s="107" t="s">
        <v>554</v>
      </c>
      <c r="K1524" s="108">
        <v>310.74900000000002</v>
      </c>
    </row>
    <row r="1525" spans="5:11" x14ac:dyDescent="0.25">
      <c r="E1525" s="109">
        <v>2006</v>
      </c>
      <c r="F1525" s="109" t="s">
        <v>418</v>
      </c>
      <c r="G1525" s="109" t="s">
        <v>112</v>
      </c>
      <c r="H1525" s="109" t="s">
        <v>544</v>
      </c>
      <c r="I1525" s="109" t="s">
        <v>9</v>
      </c>
      <c r="J1525" s="109" t="s">
        <v>725</v>
      </c>
      <c r="K1525" s="110">
        <v>230.33600000000001</v>
      </c>
    </row>
    <row r="1526" spans="5:11" x14ac:dyDescent="0.25">
      <c r="E1526" s="107">
        <v>2006</v>
      </c>
      <c r="F1526" s="107" t="s">
        <v>420</v>
      </c>
      <c r="G1526" s="107" t="s">
        <v>113</v>
      </c>
      <c r="H1526" s="107" t="s">
        <v>540</v>
      </c>
      <c r="I1526" s="107" t="s">
        <v>47</v>
      </c>
      <c r="J1526" s="107" t="s">
        <v>1</v>
      </c>
      <c r="K1526" s="108">
        <v>70.545000000000002</v>
      </c>
    </row>
    <row r="1527" spans="5:11" x14ac:dyDescent="0.25">
      <c r="E1527" s="109">
        <v>2006</v>
      </c>
      <c r="F1527" s="109" t="s">
        <v>420</v>
      </c>
      <c r="G1527" s="109" t="s">
        <v>113</v>
      </c>
      <c r="H1527" s="109" t="s">
        <v>540</v>
      </c>
      <c r="I1527" s="109" t="s">
        <v>47</v>
      </c>
      <c r="J1527" s="109" t="s">
        <v>554</v>
      </c>
      <c r="K1527" s="110">
        <v>65.924999999999997</v>
      </c>
    </row>
    <row r="1528" spans="5:11" x14ac:dyDescent="0.25">
      <c r="E1528" s="107">
        <v>2006</v>
      </c>
      <c r="F1528" s="107" t="s">
        <v>420</v>
      </c>
      <c r="G1528" s="107" t="s">
        <v>113</v>
      </c>
      <c r="H1528" s="107" t="s">
        <v>540</v>
      </c>
      <c r="I1528" s="107" t="s">
        <v>47</v>
      </c>
      <c r="J1528" s="107" t="s">
        <v>725</v>
      </c>
      <c r="K1528" s="108">
        <v>4.62</v>
      </c>
    </row>
    <row r="1529" spans="5:11" x14ac:dyDescent="0.25">
      <c r="E1529" s="109">
        <v>2006</v>
      </c>
      <c r="F1529" s="109" t="s">
        <v>422</v>
      </c>
      <c r="G1529" s="109" t="s">
        <v>114</v>
      </c>
      <c r="H1529" s="109" t="s">
        <v>542</v>
      </c>
      <c r="I1529" s="109" t="s">
        <v>26</v>
      </c>
      <c r="J1529" s="109" t="s">
        <v>1</v>
      </c>
      <c r="K1529" s="110">
        <v>388.94799999999998</v>
      </c>
    </row>
    <row r="1530" spans="5:11" x14ac:dyDescent="0.25">
      <c r="E1530" s="107">
        <v>2006</v>
      </c>
      <c r="F1530" s="107" t="s">
        <v>422</v>
      </c>
      <c r="G1530" s="107" t="s">
        <v>114</v>
      </c>
      <c r="H1530" s="107" t="s">
        <v>542</v>
      </c>
      <c r="I1530" s="107" t="s">
        <v>26</v>
      </c>
      <c r="J1530" s="107" t="s">
        <v>554</v>
      </c>
      <c r="K1530" s="108">
        <v>0</v>
      </c>
    </row>
    <row r="1531" spans="5:11" x14ac:dyDescent="0.25">
      <c r="E1531" s="109">
        <v>2006</v>
      </c>
      <c r="F1531" s="109" t="s">
        <v>422</v>
      </c>
      <c r="G1531" s="109" t="s">
        <v>114</v>
      </c>
      <c r="H1531" s="109" t="s">
        <v>542</v>
      </c>
      <c r="I1531" s="109" t="s">
        <v>26</v>
      </c>
      <c r="J1531" s="109" t="s">
        <v>725</v>
      </c>
      <c r="K1531" s="110">
        <v>388.94799999999998</v>
      </c>
    </row>
    <row r="1532" spans="5:11" x14ac:dyDescent="0.25">
      <c r="E1532" s="107">
        <v>2006</v>
      </c>
      <c r="F1532" s="107" t="s">
        <v>428</v>
      </c>
      <c r="G1532" s="107" t="s">
        <v>117</v>
      </c>
      <c r="H1532" s="107" t="s">
        <v>544</v>
      </c>
      <c r="I1532" s="107" t="s">
        <v>17</v>
      </c>
      <c r="J1532" s="107" t="s">
        <v>1</v>
      </c>
      <c r="K1532" s="108">
        <v>70.900999999999996</v>
      </c>
    </row>
    <row r="1533" spans="5:11" x14ac:dyDescent="0.25">
      <c r="E1533" s="109">
        <v>2006</v>
      </c>
      <c r="F1533" s="109" t="s">
        <v>428</v>
      </c>
      <c r="G1533" s="109" t="s">
        <v>117</v>
      </c>
      <c r="H1533" s="109" t="s">
        <v>544</v>
      </c>
      <c r="I1533" s="109" t="s">
        <v>17</v>
      </c>
      <c r="J1533" s="109" t="s">
        <v>554</v>
      </c>
      <c r="K1533" s="110">
        <v>0</v>
      </c>
    </row>
    <row r="1534" spans="5:11" x14ac:dyDescent="0.25">
      <c r="E1534" s="107">
        <v>2006</v>
      </c>
      <c r="F1534" s="107" t="s">
        <v>428</v>
      </c>
      <c r="G1534" s="107" t="s">
        <v>117</v>
      </c>
      <c r="H1534" s="107" t="s">
        <v>544</v>
      </c>
      <c r="I1534" s="107" t="s">
        <v>17</v>
      </c>
      <c r="J1534" s="107" t="s">
        <v>725</v>
      </c>
      <c r="K1534" s="108">
        <v>70.900999999999996</v>
      </c>
    </row>
    <row r="1535" spans="5:11" x14ac:dyDescent="0.25">
      <c r="E1535" s="109">
        <v>2006</v>
      </c>
      <c r="F1535" s="109" t="s">
        <v>432</v>
      </c>
      <c r="G1535" s="109" t="s">
        <v>119</v>
      </c>
      <c r="H1535" s="109" t="s">
        <v>540</v>
      </c>
      <c r="I1535" s="109" t="s">
        <v>925</v>
      </c>
      <c r="J1535" s="109" t="s">
        <v>1</v>
      </c>
      <c r="K1535" s="110">
        <v>323.012</v>
      </c>
    </row>
    <row r="1536" spans="5:11" x14ac:dyDescent="0.25">
      <c r="E1536" s="107">
        <v>2006</v>
      </c>
      <c r="F1536" s="107" t="s">
        <v>432</v>
      </c>
      <c r="G1536" s="107" t="s">
        <v>119</v>
      </c>
      <c r="H1536" s="107" t="s">
        <v>540</v>
      </c>
      <c r="I1536" s="107" t="s">
        <v>925</v>
      </c>
      <c r="J1536" s="107" t="s">
        <v>554</v>
      </c>
      <c r="K1536" s="108">
        <v>206.637</v>
      </c>
    </row>
    <row r="1537" spans="5:11" x14ac:dyDescent="0.25">
      <c r="E1537" s="109">
        <v>2006</v>
      </c>
      <c r="F1537" s="109" t="s">
        <v>432</v>
      </c>
      <c r="G1537" s="109" t="s">
        <v>119</v>
      </c>
      <c r="H1537" s="109" t="s">
        <v>540</v>
      </c>
      <c r="I1537" s="109" t="s">
        <v>925</v>
      </c>
      <c r="J1537" s="109" t="s">
        <v>725</v>
      </c>
      <c r="K1537" s="110">
        <v>116.375</v>
      </c>
    </row>
    <row r="1538" spans="5:11" x14ac:dyDescent="0.25">
      <c r="E1538" s="107">
        <v>2006</v>
      </c>
      <c r="F1538" s="107" t="s">
        <v>438</v>
      </c>
      <c r="G1538" s="107" t="s">
        <v>122</v>
      </c>
      <c r="H1538" s="107" t="s">
        <v>540</v>
      </c>
      <c r="I1538" s="107" t="s">
        <v>21</v>
      </c>
      <c r="J1538" s="107" t="s">
        <v>1</v>
      </c>
      <c r="K1538" s="108">
        <v>0.59</v>
      </c>
    </row>
    <row r="1539" spans="5:11" x14ac:dyDescent="0.25">
      <c r="E1539" s="109">
        <v>2006</v>
      </c>
      <c r="F1539" s="109" t="s">
        <v>438</v>
      </c>
      <c r="G1539" s="109" t="s">
        <v>122</v>
      </c>
      <c r="H1539" s="109" t="s">
        <v>540</v>
      </c>
      <c r="I1539" s="109" t="s">
        <v>21</v>
      </c>
      <c r="J1539" s="109" t="s">
        <v>554</v>
      </c>
      <c r="K1539" s="110">
        <v>0.59</v>
      </c>
    </row>
    <row r="1540" spans="5:11" x14ac:dyDescent="0.25">
      <c r="E1540" s="107">
        <v>2006</v>
      </c>
      <c r="F1540" s="107" t="s">
        <v>438</v>
      </c>
      <c r="G1540" s="107" t="s">
        <v>122</v>
      </c>
      <c r="H1540" s="107" t="s">
        <v>540</v>
      </c>
      <c r="I1540" s="107" t="s">
        <v>21</v>
      </c>
      <c r="J1540" s="107" t="s">
        <v>725</v>
      </c>
      <c r="K1540" s="108">
        <v>0</v>
      </c>
    </row>
    <row r="1541" spans="5:11" x14ac:dyDescent="0.25">
      <c r="E1541" s="109">
        <v>2006</v>
      </c>
      <c r="F1541" s="109" t="s">
        <v>434</v>
      </c>
      <c r="G1541" s="109" t="s">
        <v>120</v>
      </c>
      <c r="H1541" s="109" t="s">
        <v>544</v>
      </c>
      <c r="I1541" s="109" t="s">
        <v>9</v>
      </c>
      <c r="J1541" s="109" t="s">
        <v>1</v>
      </c>
      <c r="K1541" s="110">
        <v>6.8289999999999997</v>
      </c>
    </row>
    <row r="1542" spans="5:11" x14ac:dyDescent="0.25">
      <c r="E1542" s="107">
        <v>2006</v>
      </c>
      <c r="F1542" s="107" t="s">
        <v>434</v>
      </c>
      <c r="G1542" s="107" t="s">
        <v>120</v>
      </c>
      <c r="H1542" s="107" t="s">
        <v>544</v>
      </c>
      <c r="I1542" s="107" t="s">
        <v>9</v>
      </c>
      <c r="J1542" s="107" t="s">
        <v>554</v>
      </c>
      <c r="K1542" s="108">
        <v>6.8289999999999997</v>
      </c>
    </row>
    <row r="1543" spans="5:11" x14ac:dyDescent="0.25">
      <c r="E1543" s="109">
        <v>2006</v>
      </c>
      <c r="F1543" s="109" t="s">
        <v>434</v>
      </c>
      <c r="G1543" s="109" t="s">
        <v>120</v>
      </c>
      <c r="H1543" s="109" t="s">
        <v>544</v>
      </c>
      <c r="I1543" s="109" t="s">
        <v>9</v>
      </c>
      <c r="J1543" s="109" t="s">
        <v>725</v>
      </c>
      <c r="K1543" s="110">
        <v>0</v>
      </c>
    </row>
    <row r="1544" spans="5:11" x14ac:dyDescent="0.25">
      <c r="E1544" s="107">
        <v>2006</v>
      </c>
      <c r="F1544" s="107" t="s">
        <v>440</v>
      </c>
      <c r="G1544" s="107" t="s">
        <v>123</v>
      </c>
      <c r="H1544" s="107" t="s">
        <v>540</v>
      </c>
      <c r="I1544" s="107" t="s">
        <v>24</v>
      </c>
      <c r="J1544" s="107" t="s">
        <v>1</v>
      </c>
      <c r="K1544" s="108">
        <v>159.50899999999999</v>
      </c>
    </row>
    <row r="1545" spans="5:11" x14ac:dyDescent="0.25">
      <c r="E1545" s="109">
        <v>2006</v>
      </c>
      <c r="F1545" s="109" t="s">
        <v>440</v>
      </c>
      <c r="G1545" s="109" t="s">
        <v>123</v>
      </c>
      <c r="H1545" s="109" t="s">
        <v>540</v>
      </c>
      <c r="I1545" s="109" t="s">
        <v>24</v>
      </c>
      <c r="J1545" s="109" t="s">
        <v>554</v>
      </c>
      <c r="K1545" s="110">
        <v>122.107</v>
      </c>
    </row>
    <row r="1546" spans="5:11" x14ac:dyDescent="0.25">
      <c r="E1546" s="107">
        <v>2006</v>
      </c>
      <c r="F1546" s="107" t="s">
        <v>440</v>
      </c>
      <c r="G1546" s="107" t="s">
        <v>123</v>
      </c>
      <c r="H1546" s="107" t="s">
        <v>540</v>
      </c>
      <c r="I1546" s="107" t="s">
        <v>24</v>
      </c>
      <c r="J1546" s="107" t="s">
        <v>725</v>
      </c>
      <c r="K1546" s="108">
        <v>37.402000000000001</v>
      </c>
    </row>
    <row r="1547" spans="5:11" x14ac:dyDescent="0.25">
      <c r="E1547" s="109">
        <v>2006</v>
      </c>
      <c r="F1547" s="109" t="s">
        <v>442</v>
      </c>
      <c r="G1547" s="109" t="s">
        <v>124</v>
      </c>
      <c r="H1547" s="109" t="s">
        <v>544</v>
      </c>
      <c r="I1547" s="109" t="s">
        <v>9</v>
      </c>
      <c r="J1547" s="109" t="s">
        <v>1</v>
      </c>
      <c r="K1547" s="110">
        <v>640.47900000000004</v>
      </c>
    </row>
    <row r="1548" spans="5:11" x14ac:dyDescent="0.25">
      <c r="E1548" s="107">
        <v>2006</v>
      </c>
      <c r="F1548" s="107" t="s">
        <v>442</v>
      </c>
      <c r="G1548" s="107" t="s">
        <v>124</v>
      </c>
      <c r="H1548" s="107" t="s">
        <v>544</v>
      </c>
      <c r="I1548" s="107" t="s">
        <v>9</v>
      </c>
      <c r="J1548" s="107" t="s">
        <v>554</v>
      </c>
      <c r="K1548" s="108">
        <v>396.863</v>
      </c>
    </row>
    <row r="1549" spans="5:11" x14ac:dyDescent="0.25">
      <c r="E1549" s="109">
        <v>2006</v>
      </c>
      <c r="F1549" s="109" t="s">
        <v>442</v>
      </c>
      <c r="G1549" s="109" t="s">
        <v>124</v>
      </c>
      <c r="H1549" s="109" t="s">
        <v>544</v>
      </c>
      <c r="I1549" s="109" t="s">
        <v>9</v>
      </c>
      <c r="J1549" s="109" t="s">
        <v>725</v>
      </c>
      <c r="K1549" s="110">
        <v>243.61600000000001</v>
      </c>
    </row>
    <row r="1550" spans="5:11" x14ac:dyDescent="0.25">
      <c r="E1550" s="107">
        <v>2006</v>
      </c>
      <c r="F1550" s="107" t="s">
        <v>446</v>
      </c>
      <c r="G1550" s="107" t="s">
        <v>126</v>
      </c>
      <c r="H1550" s="107" t="s">
        <v>542</v>
      </c>
      <c r="I1550" s="107" t="s">
        <v>16</v>
      </c>
      <c r="J1550" s="107" t="s">
        <v>1</v>
      </c>
      <c r="K1550" s="108">
        <v>464.45800000000003</v>
      </c>
    </row>
    <row r="1551" spans="5:11" x14ac:dyDescent="0.25">
      <c r="E1551" s="109">
        <v>2006</v>
      </c>
      <c r="F1551" s="109" t="s">
        <v>446</v>
      </c>
      <c r="G1551" s="109" t="s">
        <v>126</v>
      </c>
      <c r="H1551" s="109" t="s">
        <v>542</v>
      </c>
      <c r="I1551" s="109" t="s">
        <v>16</v>
      </c>
      <c r="J1551" s="109" t="s">
        <v>554</v>
      </c>
      <c r="K1551" s="110">
        <v>316.279</v>
      </c>
    </row>
    <row r="1552" spans="5:11" x14ac:dyDescent="0.25">
      <c r="E1552" s="107">
        <v>2006</v>
      </c>
      <c r="F1552" s="107" t="s">
        <v>446</v>
      </c>
      <c r="G1552" s="107" t="s">
        <v>126</v>
      </c>
      <c r="H1552" s="107" t="s">
        <v>542</v>
      </c>
      <c r="I1552" s="107" t="s">
        <v>16</v>
      </c>
      <c r="J1552" s="107" t="s">
        <v>725</v>
      </c>
      <c r="K1552" s="108">
        <v>148.179</v>
      </c>
    </row>
    <row r="1553" spans="5:11" x14ac:dyDescent="0.25">
      <c r="E1553" s="109">
        <v>2006</v>
      </c>
      <c r="F1553" s="109" t="s">
        <v>450</v>
      </c>
      <c r="G1553" s="109" t="s">
        <v>128</v>
      </c>
      <c r="H1553" s="109" t="s">
        <v>540</v>
      </c>
      <c r="I1553" s="109" t="s">
        <v>47</v>
      </c>
      <c r="J1553" s="109" t="s">
        <v>1</v>
      </c>
      <c r="K1553" s="110">
        <v>12.420999999999999</v>
      </c>
    </row>
    <row r="1554" spans="5:11" x14ac:dyDescent="0.25">
      <c r="E1554" s="107">
        <v>2006</v>
      </c>
      <c r="F1554" s="107" t="s">
        <v>450</v>
      </c>
      <c r="G1554" s="107" t="s">
        <v>128</v>
      </c>
      <c r="H1554" s="107" t="s">
        <v>540</v>
      </c>
      <c r="I1554" s="107" t="s">
        <v>47</v>
      </c>
      <c r="J1554" s="107" t="s">
        <v>554</v>
      </c>
      <c r="K1554" s="108">
        <v>0</v>
      </c>
    </row>
    <row r="1555" spans="5:11" x14ac:dyDescent="0.25">
      <c r="E1555" s="109">
        <v>2006</v>
      </c>
      <c r="F1555" s="109" t="s">
        <v>450</v>
      </c>
      <c r="G1555" s="109" t="s">
        <v>128</v>
      </c>
      <c r="H1555" s="109" t="s">
        <v>540</v>
      </c>
      <c r="I1555" s="109" t="s">
        <v>47</v>
      </c>
      <c r="J1555" s="109" t="s">
        <v>725</v>
      </c>
      <c r="K1555" s="110">
        <v>12.420999999999999</v>
      </c>
    </row>
    <row r="1556" spans="5:11" x14ac:dyDescent="0.25">
      <c r="E1556" s="107">
        <v>2006</v>
      </c>
      <c r="F1556" s="107" t="s">
        <v>448</v>
      </c>
      <c r="G1556" s="107" t="s">
        <v>127</v>
      </c>
      <c r="H1556" s="107" t="s">
        <v>540</v>
      </c>
      <c r="I1556" s="107" t="s">
        <v>30</v>
      </c>
      <c r="J1556" s="107" t="s">
        <v>1</v>
      </c>
      <c r="K1556" s="108">
        <v>0</v>
      </c>
    </row>
    <row r="1557" spans="5:11" x14ac:dyDescent="0.25">
      <c r="E1557" s="109">
        <v>2006</v>
      </c>
      <c r="F1557" s="109" t="s">
        <v>448</v>
      </c>
      <c r="G1557" s="109" t="s">
        <v>127</v>
      </c>
      <c r="H1557" s="109" t="s">
        <v>540</v>
      </c>
      <c r="I1557" s="109" t="s">
        <v>30</v>
      </c>
      <c r="J1557" s="109" t="s">
        <v>554</v>
      </c>
      <c r="K1557" s="110">
        <v>0</v>
      </c>
    </row>
    <row r="1558" spans="5:11" x14ac:dyDescent="0.25">
      <c r="E1558" s="107">
        <v>2006</v>
      </c>
      <c r="F1558" s="107" t="s">
        <v>448</v>
      </c>
      <c r="G1558" s="107" t="s">
        <v>127</v>
      </c>
      <c r="H1558" s="107" t="s">
        <v>540</v>
      </c>
      <c r="I1558" s="107" t="s">
        <v>30</v>
      </c>
      <c r="J1558" s="107" t="s">
        <v>725</v>
      </c>
      <c r="K1558" s="108">
        <v>0</v>
      </c>
    </row>
    <row r="1559" spans="5:11" x14ac:dyDescent="0.25">
      <c r="E1559" s="109">
        <v>2006</v>
      </c>
      <c r="F1559" s="109" t="s">
        <v>452</v>
      </c>
      <c r="G1559" s="109" t="s">
        <v>129</v>
      </c>
      <c r="H1559" s="109" t="s">
        <v>540</v>
      </c>
      <c r="I1559" s="109" t="s">
        <v>30</v>
      </c>
      <c r="J1559" s="109" t="s">
        <v>1</v>
      </c>
      <c r="K1559" s="110">
        <v>99.567999999999998</v>
      </c>
    </row>
    <row r="1560" spans="5:11" x14ac:dyDescent="0.25">
      <c r="E1560" s="107">
        <v>2006</v>
      </c>
      <c r="F1560" s="107" t="s">
        <v>452</v>
      </c>
      <c r="G1560" s="107" t="s">
        <v>129</v>
      </c>
      <c r="H1560" s="107" t="s">
        <v>540</v>
      </c>
      <c r="I1560" s="107" t="s">
        <v>30</v>
      </c>
      <c r="J1560" s="107" t="s">
        <v>554</v>
      </c>
      <c r="K1560" s="108">
        <v>99.567999999999998</v>
      </c>
    </row>
    <row r="1561" spans="5:11" x14ac:dyDescent="0.25">
      <c r="E1561" s="109">
        <v>2006</v>
      </c>
      <c r="F1561" s="109" t="s">
        <v>452</v>
      </c>
      <c r="G1561" s="109" t="s">
        <v>129</v>
      </c>
      <c r="H1561" s="109" t="s">
        <v>540</v>
      </c>
      <c r="I1561" s="109" t="s">
        <v>30</v>
      </c>
      <c r="J1561" s="109" t="s">
        <v>725</v>
      </c>
      <c r="K1561" s="110">
        <v>0</v>
      </c>
    </row>
    <row r="1562" spans="5:11" x14ac:dyDescent="0.25">
      <c r="E1562" s="107">
        <v>2006</v>
      </c>
      <c r="F1562" s="107" t="s">
        <v>464</v>
      </c>
      <c r="G1562" s="107" t="s">
        <v>135</v>
      </c>
      <c r="H1562" s="107" t="s">
        <v>544</v>
      </c>
      <c r="I1562" s="107" t="s">
        <v>17</v>
      </c>
      <c r="J1562" s="107" t="s">
        <v>1</v>
      </c>
      <c r="K1562" s="108">
        <v>0</v>
      </c>
    </row>
    <row r="1563" spans="5:11" x14ac:dyDescent="0.25">
      <c r="E1563" s="109">
        <v>2006</v>
      </c>
      <c r="F1563" s="109" t="s">
        <v>464</v>
      </c>
      <c r="G1563" s="109" t="s">
        <v>135</v>
      </c>
      <c r="H1563" s="109" t="s">
        <v>544</v>
      </c>
      <c r="I1563" s="109" t="s">
        <v>17</v>
      </c>
      <c r="J1563" s="109" t="s">
        <v>554</v>
      </c>
      <c r="K1563" s="110">
        <v>0</v>
      </c>
    </row>
    <row r="1564" spans="5:11" x14ac:dyDescent="0.25">
      <c r="E1564" s="107">
        <v>2006</v>
      </c>
      <c r="F1564" s="107" t="s">
        <v>464</v>
      </c>
      <c r="G1564" s="107" t="s">
        <v>135</v>
      </c>
      <c r="H1564" s="107" t="s">
        <v>544</v>
      </c>
      <c r="I1564" s="107" t="s">
        <v>17</v>
      </c>
      <c r="J1564" s="107" t="s">
        <v>725</v>
      </c>
      <c r="K1564" s="108">
        <v>0</v>
      </c>
    </row>
    <row r="1565" spans="5:11" x14ac:dyDescent="0.25">
      <c r="E1565" s="109">
        <v>2006</v>
      </c>
      <c r="F1565" s="109" t="s">
        <v>454</v>
      </c>
      <c r="G1565" s="109" t="s">
        <v>130</v>
      </c>
      <c r="H1565" s="109" t="s">
        <v>540</v>
      </c>
      <c r="I1565" s="109" t="s">
        <v>30</v>
      </c>
      <c r="J1565" s="109" t="s">
        <v>1</v>
      </c>
      <c r="K1565" s="110">
        <v>208.655</v>
      </c>
    </row>
    <row r="1566" spans="5:11" x14ac:dyDescent="0.25">
      <c r="E1566" s="107">
        <v>2006</v>
      </c>
      <c r="F1566" s="107" t="s">
        <v>454</v>
      </c>
      <c r="G1566" s="107" t="s">
        <v>130</v>
      </c>
      <c r="H1566" s="107" t="s">
        <v>540</v>
      </c>
      <c r="I1566" s="107" t="s">
        <v>30</v>
      </c>
      <c r="J1566" s="107" t="s">
        <v>554</v>
      </c>
      <c r="K1566" s="108">
        <v>22.550999999999998</v>
      </c>
    </row>
    <row r="1567" spans="5:11" x14ac:dyDescent="0.25">
      <c r="E1567" s="109">
        <v>2006</v>
      </c>
      <c r="F1567" s="109" t="s">
        <v>454</v>
      </c>
      <c r="G1567" s="109" t="s">
        <v>130</v>
      </c>
      <c r="H1567" s="109" t="s">
        <v>540</v>
      </c>
      <c r="I1567" s="109" t="s">
        <v>30</v>
      </c>
      <c r="J1567" s="109" t="s">
        <v>725</v>
      </c>
      <c r="K1567" s="110">
        <v>186.10400000000001</v>
      </c>
    </row>
    <row r="1568" spans="5:11" x14ac:dyDescent="0.25">
      <c r="E1568" s="107">
        <v>2006</v>
      </c>
      <c r="F1568" s="107" t="s">
        <v>460</v>
      </c>
      <c r="G1568" s="107" t="s">
        <v>133</v>
      </c>
      <c r="H1568" s="107" t="s">
        <v>540</v>
      </c>
      <c r="I1568" s="107" t="s">
        <v>30</v>
      </c>
      <c r="J1568" s="107" t="s">
        <v>1</v>
      </c>
      <c r="K1568" s="108">
        <v>14.648999999999999</v>
      </c>
    </row>
    <row r="1569" spans="5:11" x14ac:dyDescent="0.25">
      <c r="E1569" s="109">
        <v>2006</v>
      </c>
      <c r="F1569" s="109" t="s">
        <v>460</v>
      </c>
      <c r="G1569" s="109" t="s">
        <v>133</v>
      </c>
      <c r="H1569" s="109" t="s">
        <v>540</v>
      </c>
      <c r="I1569" s="109" t="s">
        <v>30</v>
      </c>
      <c r="J1569" s="109" t="s">
        <v>554</v>
      </c>
      <c r="K1569" s="110">
        <v>1.462</v>
      </c>
    </row>
    <row r="1570" spans="5:11" x14ac:dyDescent="0.25">
      <c r="E1570" s="107">
        <v>2006</v>
      </c>
      <c r="F1570" s="107" t="s">
        <v>460</v>
      </c>
      <c r="G1570" s="107" t="s">
        <v>133</v>
      </c>
      <c r="H1570" s="107" t="s">
        <v>540</v>
      </c>
      <c r="I1570" s="107" t="s">
        <v>30</v>
      </c>
      <c r="J1570" s="107" t="s">
        <v>725</v>
      </c>
      <c r="K1570" s="108">
        <v>13.186999999999999</v>
      </c>
    </row>
    <row r="1571" spans="5:11" x14ac:dyDescent="0.25">
      <c r="E1571" s="109">
        <v>2006</v>
      </c>
      <c r="F1571" s="109" t="s">
        <v>462</v>
      </c>
      <c r="G1571" s="109" t="s">
        <v>134</v>
      </c>
      <c r="H1571" s="109" t="s">
        <v>544</v>
      </c>
      <c r="I1571" s="109" t="s">
        <v>9</v>
      </c>
      <c r="J1571" s="109" t="s">
        <v>1</v>
      </c>
      <c r="K1571" s="110">
        <v>148.15199999999999</v>
      </c>
    </row>
    <row r="1572" spans="5:11" x14ac:dyDescent="0.25">
      <c r="E1572" s="107">
        <v>2006</v>
      </c>
      <c r="F1572" s="107" t="s">
        <v>462</v>
      </c>
      <c r="G1572" s="107" t="s">
        <v>134</v>
      </c>
      <c r="H1572" s="107" t="s">
        <v>544</v>
      </c>
      <c r="I1572" s="107" t="s">
        <v>9</v>
      </c>
      <c r="J1572" s="107" t="s">
        <v>554</v>
      </c>
      <c r="K1572" s="108">
        <v>147.34299999999999</v>
      </c>
    </row>
    <row r="1573" spans="5:11" x14ac:dyDescent="0.25">
      <c r="E1573" s="109">
        <v>2006</v>
      </c>
      <c r="F1573" s="109" t="s">
        <v>462</v>
      </c>
      <c r="G1573" s="109" t="s">
        <v>134</v>
      </c>
      <c r="H1573" s="109" t="s">
        <v>544</v>
      </c>
      <c r="I1573" s="109" t="s">
        <v>9</v>
      </c>
      <c r="J1573" s="109" t="s">
        <v>725</v>
      </c>
      <c r="K1573" s="110">
        <v>0.80900000000000005</v>
      </c>
    </row>
    <row r="1574" spans="5:11" x14ac:dyDescent="0.25">
      <c r="E1574" s="107">
        <v>2006</v>
      </c>
      <c r="F1574" s="107" t="s">
        <v>466</v>
      </c>
      <c r="G1574" s="107" t="s">
        <v>136</v>
      </c>
      <c r="H1574" s="107" t="s">
        <v>542</v>
      </c>
      <c r="I1574" s="107" t="s">
        <v>26</v>
      </c>
      <c r="J1574" s="107" t="s">
        <v>1</v>
      </c>
      <c r="K1574" s="108">
        <v>56</v>
      </c>
    </row>
    <row r="1575" spans="5:11" x14ac:dyDescent="0.25">
      <c r="E1575" s="109">
        <v>2006</v>
      </c>
      <c r="F1575" s="109" t="s">
        <v>466</v>
      </c>
      <c r="G1575" s="109" t="s">
        <v>136</v>
      </c>
      <c r="H1575" s="109" t="s">
        <v>542</v>
      </c>
      <c r="I1575" s="109" t="s">
        <v>26</v>
      </c>
      <c r="J1575" s="109" t="s">
        <v>554</v>
      </c>
      <c r="K1575" s="110">
        <v>56</v>
      </c>
    </row>
    <row r="1576" spans="5:11" x14ac:dyDescent="0.25">
      <c r="E1576" s="107">
        <v>2006</v>
      </c>
      <c r="F1576" s="107" t="s">
        <v>466</v>
      </c>
      <c r="G1576" s="107" t="s">
        <v>136</v>
      </c>
      <c r="H1576" s="107" t="s">
        <v>542</v>
      </c>
      <c r="I1576" s="107" t="s">
        <v>26</v>
      </c>
      <c r="J1576" s="107" t="s">
        <v>725</v>
      </c>
      <c r="K1576" s="108">
        <v>0</v>
      </c>
    </row>
    <row r="1577" spans="5:11" x14ac:dyDescent="0.25">
      <c r="E1577" s="109">
        <v>2006</v>
      </c>
      <c r="F1577" s="109" t="s">
        <v>458</v>
      </c>
      <c r="G1577" s="109" t="s">
        <v>132</v>
      </c>
      <c r="H1577" s="109" t="s">
        <v>540</v>
      </c>
      <c r="I1577" s="109" t="s">
        <v>30</v>
      </c>
      <c r="J1577" s="109" t="s">
        <v>1</v>
      </c>
      <c r="K1577" s="110">
        <v>0</v>
      </c>
    </row>
    <row r="1578" spans="5:11" x14ac:dyDescent="0.25">
      <c r="E1578" s="107">
        <v>2006</v>
      </c>
      <c r="F1578" s="107" t="s">
        <v>458</v>
      </c>
      <c r="G1578" s="107" t="s">
        <v>132</v>
      </c>
      <c r="H1578" s="107" t="s">
        <v>540</v>
      </c>
      <c r="I1578" s="107" t="s">
        <v>30</v>
      </c>
      <c r="J1578" s="107" t="s">
        <v>554</v>
      </c>
      <c r="K1578" s="108">
        <v>0</v>
      </c>
    </row>
    <row r="1579" spans="5:11" x14ac:dyDescent="0.25">
      <c r="E1579" s="109">
        <v>2006</v>
      </c>
      <c r="F1579" s="109" t="s">
        <v>458</v>
      </c>
      <c r="G1579" s="109" t="s">
        <v>132</v>
      </c>
      <c r="H1579" s="109" t="s">
        <v>540</v>
      </c>
      <c r="I1579" s="109" t="s">
        <v>30</v>
      </c>
      <c r="J1579" s="109" t="s">
        <v>725</v>
      </c>
      <c r="K1579" s="110">
        <v>0</v>
      </c>
    </row>
    <row r="1580" spans="5:11" x14ac:dyDescent="0.25">
      <c r="E1580" s="107">
        <v>2006</v>
      </c>
      <c r="F1580" s="107" t="s">
        <v>498</v>
      </c>
      <c r="G1580" s="107" t="s">
        <v>967</v>
      </c>
      <c r="H1580" s="107" t="s">
        <v>540</v>
      </c>
      <c r="I1580" s="107" t="s">
        <v>925</v>
      </c>
      <c r="J1580" s="107" t="s">
        <v>1</v>
      </c>
      <c r="K1580" s="108">
        <v>592.53399999999999</v>
      </c>
    </row>
    <row r="1581" spans="5:11" x14ac:dyDescent="0.25">
      <c r="E1581" s="109">
        <v>2006</v>
      </c>
      <c r="F1581" s="109" t="s">
        <v>498</v>
      </c>
      <c r="G1581" s="109" t="s">
        <v>967</v>
      </c>
      <c r="H1581" s="109" t="s">
        <v>540</v>
      </c>
      <c r="I1581" s="109" t="s">
        <v>925</v>
      </c>
      <c r="J1581" s="109" t="s">
        <v>554</v>
      </c>
      <c r="K1581" s="110">
        <v>479.149</v>
      </c>
    </row>
    <row r="1582" spans="5:11" x14ac:dyDescent="0.25">
      <c r="E1582" s="107">
        <v>2006</v>
      </c>
      <c r="F1582" s="107" t="s">
        <v>498</v>
      </c>
      <c r="G1582" s="107" t="s">
        <v>967</v>
      </c>
      <c r="H1582" s="107" t="s">
        <v>540</v>
      </c>
      <c r="I1582" s="107" t="s">
        <v>925</v>
      </c>
      <c r="J1582" s="107" t="s">
        <v>725</v>
      </c>
      <c r="K1582" s="108">
        <v>113.38500000000001</v>
      </c>
    </row>
    <row r="1583" spans="5:11" x14ac:dyDescent="0.25">
      <c r="E1583" s="109">
        <v>2006</v>
      </c>
      <c r="F1583" s="109" t="s">
        <v>470</v>
      </c>
      <c r="G1583" s="109" t="s">
        <v>138</v>
      </c>
      <c r="H1583" s="109" t="s">
        <v>12</v>
      </c>
      <c r="I1583" s="109" t="s">
        <v>12</v>
      </c>
      <c r="J1583" s="109" t="s">
        <v>1</v>
      </c>
      <c r="K1583" s="110">
        <v>0</v>
      </c>
    </row>
    <row r="1584" spans="5:11" x14ac:dyDescent="0.25">
      <c r="E1584" s="107">
        <v>2006</v>
      </c>
      <c r="F1584" s="107" t="s">
        <v>470</v>
      </c>
      <c r="G1584" s="107" t="s">
        <v>138</v>
      </c>
      <c r="H1584" s="107" t="s">
        <v>12</v>
      </c>
      <c r="I1584" s="107" t="s">
        <v>12</v>
      </c>
      <c r="J1584" s="107" t="s">
        <v>554</v>
      </c>
      <c r="K1584" s="108">
        <v>0</v>
      </c>
    </row>
    <row r="1585" spans="5:11" x14ac:dyDescent="0.25">
      <c r="E1585" s="109">
        <v>2006</v>
      </c>
      <c r="F1585" s="109" t="s">
        <v>470</v>
      </c>
      <c r="G1585" s="109" t="s">
        <v>138</v>
      </c>
      <c r="H1585" s="109" t="s">
        <v>12</v>
      </c>
      <c r="I1585" s="109" t="s">
        <v>12</v>
      </c>
      <c r="J1585" s="109" t="s">
        <v>725</v>
      </c>
      <c r="K1585" s="110">
        <v>0</v>
      </c>
    </row>
    <row r="1586" spans="5:11" x14ac:dyDescent="0.25">
      <c r="E1586" s="107">
        <v>2006</v>
      </c>
      <c r="F1586" s="107" t="s">
        <v>479</v>
      </c>
      <c r="G1586" s="107" t="s">
        <v>141</v>
      </c>
      <c r="H1586" s="107" t="s">
        <v>540</v>
      </c>
      <c r="I1586" s="107" t="s">
        <v>21</v>
      </c>
      <c r="J1586" s="107" t="s">
        <v>1</v>
      </c>
      <c r="K1586" s="108">
        <v>0</v>
      </c>
    </row>
    <row r="1587" spans="5:11" x14ac:dyDescent="0.25">
      <c r="E1587" s="109">
        <v>2006</v>
      </c>
      <c r="F1587" s="109" t="s">
        <v>479</v>
      </c>
      <c r="G1587" s="109" t="s">
        <v>141</v>
      </c>
      <c r="H1587" s="109" t="s">
        <v>540</v>
      </c>
      <c r="I1587" s="109" t="s">
        <v>21</v>
      </c>
      <c r="J1587" s="109" t="s">
        <v>554</v>
      </c>
      <c r="K1587" s="110">
        <v>0</v>
      </c>
    </row>
    <row r="1588" spans="5:11" x14ac:dyDescent="0.25">
      <c r="E1588" s="107">
        <v>2006</v>
      </c>
      <c r="F1588" s="107" t="s">
        <v>479</v>
      </c>
      <c r="G1588" s="107" t="s">
        <v>141</v>
      </c>
      <c r="H1588" s="107" t="s">
        <v>540</v>
      </c>
      <c r="I1588" s="107" t="s">
        <v>21</v>
      </c>
      <c r="J1588" s="107" t="s">
        <v>725</v>
      </c>
      <c r="K1588" s="108">
        <v>0</v>
      </c>
    </row>
    <row r="1589" spans="5:11" x14ac:dyDescent="0.25">
      <c r="E1589" s="109">
        <v>2006</v>
      </c>
      <c r="F1589" s="109" t="s">
        <v>486</v>
      </c>
      <c r="G1589" s="109" t="s">
        <v>143</v>
      </c>
      <c r="H1589" s="109" t="s">
        <v>544</v>
      </c>
      <c r="I1589" s="109" t="s">
        <v>9</v>
      </c>
      <c r="J1589" s="109" t="s">
        <v>1</v>
      </c>
      <c r="K1589" s="110">
        <v>81.694999999999993</v>
      </c>
    </row>
    <row r="1590" spans="5:11" x14ac:dyDescent="0.25">
      <c r="E1590" s="107">
        <v>2006</v>
      </c>
      <c r="F1590" s="107" t="s">
        <v>486</v>
      </c>
      <c r="G1590" s="107" t="s">
        <v>143</v>
      </c>
      <c r="H1590" s="107" t="s">
        <v>544</v>
      </c>
      <c r="I1590" s="107" t="s">
        <v>9</v>
      </c>
      <c r="J1590" s="107" t="s">
        <v>554</v>
      </c>
      <c r="K1590" s="108">
        <v>60.167000000000002</v>
      </c>
    </row>
    <row r="1591" spans="5:11" x14ac:dyDescent="0.25">
      <c r="E1591" s="109">
        <v>2006</v>
      </c>
      <c r="F1591" s="109" t="s">
        <v>486</v>
      </c>
      <c r="G1591" s="109" t="s">
        <v>143</v>
      </c>
      <c r="H1591" s="109" t="s">
        <v>544</v>
      </c>
      <c r="I1591" s="109" t="s">
        <v>9</v>
      </c>
      <c r="J1591" s="109" t="s">
        <v>725</v>
      </c>
      <c r="K1591" s="110">
        <v>21.527999999999999</v>
      </c>
    </row>
    <row r="1592" spans="5:11" x14ac:dyDescent="0.25">
      <c r="E1592" s="107">
        <v>2006</v>
      </c>
      <c r="F1592" s="107" t="s">
        <v>481</v>
      </c>
      <c r="G1592" s="107" t="s">
        <v>142</v>
      </c>
      <c r="H1592" s="107" t="s">
        <v>540</v>
      </c>
      <c r="I1592" s="107" t="s">
        <v>21</v>
      </c>
      <c r="J1592" s="107" t="s">
        <v>1</v>
      </c>
      <c r="K1592" s="108">
        <v>0</v>
      </c>
    </row>
    <row r="1593" spans="5:11" x14ac:dyDescent="0.25">
      <c r="E1593" s="109">
        <v>2006</v>
      </c>
      <c r="F1593" s="109" t="s">
        <v>481</v>
      </c>
      <c r="G1593" s="109" t="s">
        <v>142</v>
      </c>
      <c r="H1593" s="109" t="s">
        <v>540</v>
      </c>
      <c r="I1593" s="109" t="s">
        <v>21</v>
      </c>
      <c r="J1593" s="109" t="s">
        <v>554</v>
      </c>
      <c r="K1593" s="110">
        <v>0</v>
      </c>
    </row>
    <row r="1594" spans="5:11" x14ac:dyDescent="0.25">
      <c r="E1594" s="107">
        <v>2006</v>
      </c>
      <c r="F1594" s="107" t="s">
        <v>481</v>
      </c>
      <c r="G1594" s="107" t="s">
        <v>142</v>
      </c>
      <c r="H1594" s="107" t="s">
        <v>540</v>
      </c>
      <c r="I1594" s="107" t="s">
        <v>21</v>
      </c>
      <c r="J1594" s="107" t="s">
        <v>725</v>
      </c>
      <c r="K1594" s="108">
        <v>0</v>
      </c>
    </row>
    <row r="1595" spans="5:11" x14ac:dyDescent="0.25">
      <c r="E1595" s="109">
        <v>2006</v>
      </c>
      <c r="F1595" s="109" t="s">
        <v>488</v>
      </c>
      <c r="G1595" s="109" t="s">
        <v>144</v>
      </c>
      <c r="H1595" s="109" t="s">
        <v>540</v>
      </c>
      <c r="I1595" s="109" t="s">
        <v>60</v>
      </c>
      <c r="J1595" s="109" t="s">
        <v>1</v>
      </c>
      <c r="K1595" s="110">
        <v>530.18899999999996</v>
      </c>
    </row>
    <row r="1596" spans="5:11" x14ac:dyDescent="0.25">
      <c r="E1596" s="107">
        <v>2006</v>
      </c>
      <c r="F1596" s="107" t="s">
        <v>488</v>
      </c>
      <c r="G1596" s="107" t="s">
        <v>144</v>
      </c>
      <c r="H1596" s="107" t="s">
        <v>540</v>
      </c>
      <c r="I1596" s="107" t="s">
        <v>60</v>
      </c>
      <c r="J1596" s="107" t="s">
        <v>554</v>
      </c>
      <c r="K1596" s="108">
        <v>371.19400000000002</v>
      </c>
    </row>
    <row r="1597" spans="5:11" x14ac:dyDescent="0.25">
      <c r="E1597" s="109">
        <v>2006</v>
      </c>
      <c r="F1597" s="109" t="s">
        <v>488</v>
      </c>
      <c r="G1597" s="109" t="s">
        <v>144</v>
      </c>
      <c r="H1597" s="109" t="s">
        <v>540</v>
      </c>
      <c r="I1597" s="109" t="s">
        <v>60</v>
      </c>
      <c r="J1597" s="109" t="s">
        <v>725</v>
      </c>
      <c r="K1597" s="110">
        <v>158.995</v>
      </c>
    </row>
    <row r="1598" spans="5:11" x14ac:dyDescent="0.25">
      <c r="E1598" s="107">
        <v>2006</v>
      </c>
      <c r="F1598" s="107" t="s">
        <v>494</v>
      </c>
      <c r="G1598" s="107" t="s">
        <v>147</v>
      </c>
      <c r="H1598" s="107" t="s">
        <v>540</v>
      </c>
      <c r="I1598" s="107" t="s">
        <v>27</v>
      </c>
      <c r="J1598" s="107" t="s">
        <v>1</v>
      </c>
      <c r="K1598" s="108">
        <v>170.87299999999999</v>
      </c>
    </row>
    <row r="1599" spans="5:11" x14ac:dyDescent="0.25">
      <c r="E1599" s="109">
        <v>2006</v>
      </c>
      <c r="F1599" s="109" t="s">
        <v>494</v>
      </c>
      <c r="G1599" s="109" t="s">
        <v>147</v>
      </c>
      <c r="H1599" s="109" t="s">
        <v>540</v>
      </c>
      <c r="I1599" s="109" t="s">
        <v>27</v>
      </c>
      <c r="J1599" s="109" t="s">
        <v>554</v>
      </c>
      <c r="K1599" s="110">
        <v>170.87299999999999</v>
      </c>
    </row>
    <row r="1600" spans="5:11" x14ac:dyDescent="0.25">
      <c r="E1600" s="107">
        <v>2006</v>
      </c>
      <c r="F1600" s="107" t="s">
        <v>494</v>
      </c>
      <c r="G1600" s="107" t="s">
        <v>147</v>
      </c>
      <c r="H1600" s="107" t="s">
        <v>540</v>
      </c>
      <c r="I1600" s="107" t="s">
        <v>27</v>
      </c>
      <c r="J1600" s="107" t="s">
        <v>725</v>
      </c>
      <c r="K1600" s="108">
        <v>0</v>
      </c>
    </row>
    <row r="1601" spans="5:11" x14ac:dyDescent="0.25">
      <c r="E1601" s="109">
        <v>2006</v>
      </c>
      <c r="F1601" s="109" t="s">
        <v>490</v>
      </c>
      <c r="G1601" s="109" t="s">
        <v>145</v>
      </c>
      <c r="H1601" s="109" t="s">
        <v>540</v>
      </c>
      <c r="I1601" s="109" t="s">
        <v>16</v>
      </c>
      <c r="J1601" s="109" t="s">
        <v>1</v>
      </c>
      <c r="K1601" s="110">
        <v>458.31400000000002</v>
      </c>
    </row>
    <row r="1602" spans="5:11" x14ac:dyDescent="0.25">
      <c r="E1602" s="107">
        <v>2006</v>
      </c>
      <c r="F1602" s="107" t="s">
        <v>490</v>
      </c>
      <c r="G1602" s="107" t="s">
        <v>145</v>
      </c>
      <c r="H1602" s="107" t="s">
        <v>540</v>
      </c>
      <c r="I1602" s="107" t="s">
        <v>16</v>
      </c>
      <c r="J1602" s="107" t="s">
        <v>554</v>
      </c>
      <c r="K1602" s="108">
        <v>363.36200000000002</v>
      </c>
    </row>
    <row r="1603" spans="5:11" x14ac:dyDescent="0.25">
      <c r="E1603" s="109">
        <v>2006</v>
      </c>
      <c r="F1603" s="109" t="s">
        <v>490</v>
      </c>
      <c r="G1603" s="109" t="s">
        <v>145</v>
      </c>
      <c r="H1603" s="109" t="s">
        <v>540</v>
      </c>
      <c r="I1603" s="109" t="s">
        <v>16</v>
      </c>
      <c r="J1603" s="109" t="s">
        <v>725</v>
      </c>
      <c r="K1603" s="110">
        <v>94.951999999999998</v>
      </c>
    </row>
    <row r="1604" spans="5:11" x14ac:dyDescent="0.25">
      <c r="E1604" s="107">
        <v>2006</v>
      </c>
      <c r="F1604" s="107" t="s">
        <v>496</v>
      </c>
      <c r="G1604" s="107" t="s">
        <v>148</v>
      </c>
      <c r="H1604" s="107" t="s">
        <v>544</v>
      </c>
      <c r="I1604" s="107" t="s">
        <v>17</v>
      </c>
      <c r="J1604" s="107" t="s">
        <v>1</v>
      </c>
      <c r="K1604" s="108">
        <v>233.08799999999999</v>
      </c>
    </row>
    <row r="1605" spans="5:11" x14ac:dyDescent="0.25">
      <c r="E1605" s="109">
        <v>2006</v>
      </c>
      <c r="F1605" s="109" t="s">
        <v>496</v>
      </c>
      <c r="G1605" s="109" t="s">
        <v>148</v>
      </c>
      <c r="H1605" s="109" t="s">
        <v>544</v>
      </c>
      <c r="I1605" s="109" t="s">
        <v>17</v>
      </c>
      <c r="J1605" s="109" t="s">
        <v>554</v>
      </c>
      <c r="K1605" s="110">
        <v>143.47300000000001</v>
      </c>
    </row>
    <row r="1606" spans="5:11" x14ac:dyDescent="0.25">
      <c r="E1606" s="107">
        <v>2006</v>
      </c>
      <c r="F1606" s="107" t="s">
        <v>496</v>
      </c>
      <c r="G1606" s="107" t="s">
        <v>148</v>
      </c>
      <c r="H1606" s="107" t="s">
        <v>544</v>
      </c>
      <c r="I1606" s="107" t="s">
        <v>17</v>
      </c>
      <c r="J1606" s="107" t="s">
        <v>725</v>
      </c>
      <c r="K1606" s="108">
        <v>89.614999999999995</v>
      </c>
    </row>
    <row r="1607" spans="5:11" x14ac:dyDescent="0.25">
      <c r="E1607" s="109">
        <v>2006</v>
      </c>
      <c r="F1607" s="109" t="s">
        <v>502</v>
      </c>
      <c r="G1607" s="109" t="s">
        <v>151</v>
      </c>
      <c r="H1607" s="109" t="s">
        <v>540</v>
      </c>
      <c r="I1607" s="109" t="s">
        <v>30</v>
      </c>
      <c r="J1607" s="109" t="s">
        <v>1</v>
      </c>
      <c r="K1607" s="110">
        <v>682.56299999999999</v>
      </c>
    </row>
    <row r="1608" spans="5:11" x14ac:dyDescent="0.25">
      <c r="E1608" s="107">
        <v>2006</v>
      </c>
      <c r="F1608" s="107" t="s">
        <v>502</v>
      </c>
      <c r="G1608" s="107" t="s">
        <v>151</v>
      </c>
      <c r="H1608" s="107" t="s">
        <v>540</v>
      </c>
      <c r="I1608" s="107" t="s">
        <v>30</v>
      </c>
      <c r="J1608" s="107" t="s">
        <v>554</v>
      </c>
      <c r="K1608" s="108">
        <v>277.14800000000002</v>
      </c>
    </row>
    <row r="1609" spans="5:11" x14ac:dyDescent="0.25">
      <c r="E1609" s="109">
        <v>2006</v>
      </c>
      <c r="F1609" s="109" t="s">
        <v>502</v>
      </c>
      <c r="G1609" s="109" t="s">
        <v>151</v>
      </c>
      <c r="H1609" s="109" t="s">
        <v>540</v>
      </c>
      <c r="I1609" s="109" t="s">
        <v>30</v>
      </c>
      <c r="J1609" s="109" t="s">
        <v>725</v>
      </c>
      <c r="K1609" s="110">
        <v>405.41500000000002</v>
      </c>
    </row>
    <row r="1610" spans="5:11" x14ac:dyDescent="0.25">
      <c r="E1610" s="107">
        <v>2006</v>
      </c>
      <c r="F1610" s="107" t="s">
        <v>504</v>
      </c>
      <c r="G1610" s="107" t="s">
        <v>152</v>
      </c>
      <c r="H1610" s="107" t="s">
        <v>540</v>
      </c>
      <c r="I1610" s="107" t="s">
        <v>30</v>
      </c>
      <c r="J1610" s="107" t="s">
        <v>1</v>
      </c>
      <c r="K1610" s="108">
        <v>0</v>
      </c>
    </row>
    <row r="1611" spans="5:11" x14ac:dyDescent="0.25">
      <c r="E1611" s="109">
        <v>2006</v>
      </c>
      <c r="F1611" s="109" t="s">
        <v>504</v>
      </c>
      <c r="G1611" s="109" t="s">
        <v>152</v>
      </c>
      <c r="H1611" s="109" t="s">
        <v>540</v>
      </c>
      <c r="I1611" s="109" t="s">
        <v>30</v>
      </c>
      <c r="J1611" s="109" t="s">
        <v>554</v>
      </c>
      <c r="K1611" s="110">
        <v>0</v>
      </c>
    </row>
    <row r="1612" spans="5:11" x14ac:dyDescent="0.25">
      <c r="E1612" s="107">
        <v>2006</v>
      </c>
      <c r="F1612" s="107" t="s">
        <v>504</v>
      </c>
      <c r="G1612" s="107" t="s">
        <v>152</v>
      </c>
      <c r="H1612" s="107" t="s">
        <v>540</v>
      </c>
      <c r="I1612" s="107" t="s">
        <v>30</v>
      </c>
      <c r="J1612" s="107" t="s">
        <v>725</v>
      </c>
      <c r="K1612" s="108">
        <v>0</v>
      </c>
    </row>
    <row r="1613" spans="5:11" x14ac:dyDescent="0.25">
      <c r="E1613" s="109">
        <v>2006</v>
      </c>
      <c r="F1613" s="109" t="s">
        <v>506</v>
      </c>
      <c r="G1613" s="109" t="s">
        <v>153</v>
      </c>
      <c r="H1613" s="109" t="s">
        <v>544</v>
      </c>
      <c r="I1613" s="109" t="s">
        <v>17</v>
      </c>
      <c r="J1613" s="109" t="s">
        <v>1</v>
      </c>
      <c r="K1613" s="110">
        <v>469.18099999999998</v>
      </c>
    </row>
    <row r="1614" spans="5:11" x14ac:dyDescent="0.25">
      <c r="E1614" s="107">
        <v>2006</v>
      </c>
      <c r="F1614" s="107" t="s">
        <v>506</v>
      </c>
      <c r="G1614" s="107" t="s">
        <v>153</v>
      </c>
      <c r="H1614" s="107" t="s">
        <v>544</v>
      </c>
      <c r="I1614" s="107" t="s">
        <v>17</v>
      </c>
      <c r="J1614" s="107" t="s">
        <v>554</v>
      </c>
      <c r="K1614" s="108">
        <v>263.23200000000003</v>
      </c>
    </row>
    <row r="1615" spans="5:11" x14ac:dyDescent="0.25">
      <c r="E1615" s="109">
        <v>2006</v>
      </c>
      <c r="F1615" s="109" t="s">
        <v>506</v>
      </c>
      <c r="G1615" s="109" t="s">
        <v>153</v>
      </c>
      <c r="H1615" s="109" t="s">
        <v>544</v>
      </c>
      <c r="I1615" s="109" t="s">
        <v>17</v>
      </c>
      <c r="J1615" s="109" t="s">
        <v>725</v>
      </c>
      <c r="K1615" s="110">
        <v>205.94900000000001</v>
      </c>
    </row>
    <row r="1616" spans="5:11" x14ac:dyDescent="0.25">
      <c r="E1616" s="107">
        <v>2006</v>
      </c>
      <c r="F1616" s="107" t="s">
        <v>508</v>
      </c>
      <c r="G1616" s="107" t="s">
        <v>154</v>
      </c>
      <c r="H1616" s="107" t="s">
        <v>540</v>
      </c>
      <c r="I1616" s="107" t="s">
        <v>30</v>
      </c>
      <c r="J1616" s="107" t="s">
        <v>1</v>
      </c>
      <c r="K1616" s="108">
        <v>22.23</v>
      </c>
    </row>
    <row r="1617" spans="5:11" x14ac:dyDescent="0.25">
      <c r="E1617" s="109">
        <v>2006</v>
      </c>
      <c r="F1617" s="109" t="s">
        <v>508</v>
      </c>
      <c r="G1617" s="109" t="s">
        <v>154</v>
      </c>
      <c r="H1617" s="109" t="s">
        <v>540</v>
      </c>
      <c r="I1617" s="109" t="s">
        <v>30</v>
      </c>
      <c r="J1617" s="109" t="s">
        <v>554</v>
      </c>
      <c r="K1617" s="110">
        <v>12.991</v>
      </c>
    </row>
    <row r="1618" spans="5:11" x14ac:dyDescent="0.25">
      <c r="E1618" s="107">
        <v>2006</v>
      </c>
      <c r="F1618" s="107" t="s">
        <v>508</v>
      </c>
      <c r="G1618" s="107" t="s">
        <v>154</v>
      </c>
      <c r="H1618" s="107" t="s">
        <v>540</v>
      </c>
      <c r="I1618" s="107" t="s">
        <v>30</v>
      </c>
      <c r="J1618" s="107" t="s">
        <v>725</v>
      </c>
      <c r="K1618" s="108">
        <v>9.2390000000000008</v>
      </c>
    </row>
    <row r="1619" spans="5:11" x14ac:dyDescent="0.25">
      <c r="E1619" s="109">
        <v>2006</v>
      </c>
      <c r="F1619" s="109" t="s">
        <v>516</v>
      </c>
      <c r="G1619" s="109" t="s">
        <v>157</v>
      </c>
      <c r="H1619" s="109" t="s">
        <v>540</v>
      </c>
      <c r="I1619" s="109" t="s">
        <v>16</v>
      </c>
      <c r="J1619" s="109" t="s">
        <v>1</v>
      </c>
      <c r="K1619" s="110">
        <v>0</v>
      </c>
    </row>
    <row r="1620" spans="5:11" x14ac:dyDescent="0.25">
      <c r="E1620" s="107">
        <v>2006</v>
      </c>
      <c r="F1620" s="107" t="s">
        <v>516</v>
      </c>
      <c r="G1620" s="107" t="s">
        <v>157</v>
      </c>
      <c r="H1620" s="107" t="s">
        <v>540</v>
      </c>
      <c r="I1620" s="107" t="s">
        <v>16</v>
      </c>
      <c r="J1620" s="107" t="s">
        <v>554</v>
      </c>
      <c r="K1620" s="108">
        <v>0</v>
      </c>
    </row>
    <row r="1621" spans="5:11" x14ac:dyDescent="0.25">
      <c r="E1621" s="109">
        <v>2006</v>
      </c>
      <c r="F1621" s="109" t="s">
        <v>516</v>
      </c>
      <c r="G1621" s="109" t="s">
        <v>157</v>
      </c>
      <c r="H1621" s="109" t="s">
        <v>540</v>
      </c>
      <c r="I1621" s="109" t="s">
        <v>16</v>
      </c>
      <c r="J1621" s="109" t="s">
        <v>725</v>
      </c>
      <c r="K1621" s="110">
        <v>0</v>
      </c>
    </row>
    <row r="1622" spans="5:11" x14ac:dyDescent="0.25">
      <c r="E1622" s="107">
        <v>2006</v>
      </c>
      <c r="F1622" s="107" t="s">
        <v>520</v>
      </c>
      <c r="G1622" s="107" t="s">
        <v>927</v>
      </c>
      <c r="H1622" s="107" t="s">
        <v>540</v>
      </c>
      <c r="I1622" s="107" t="s">
        <v>30</v>
      </c>
      <c r="J1622" s="107" t="s">
        <v>1</v>
      </c>
      <c r="K1622" s="108">
        <v>240.125</v>
      </c>
    </row>
    <row r="1623" spans="5:11" x14ac:dyDescent="0.25">
      <c r="E1623" s="109">
        <v>2006</v>
      </c>
      <c r="F1623" s="109" t="s">
        <v>520</v>
      </c>
      <c r="G1623" s="109" t="s">
        <v>927</v>
      </c>
      <c r="H1623" s="109" t="s">
        <v>540</v>
      </c>
      <c r="I1623" s="109" t="s">
        <v>30</v>
      </c>
      <c r="J1623" s="109" t="s">
        <v>554</v>
      </c>
      <c r="K1623" s="110">
        <v>238.73400000000001</v>
      </c>
    </row>
    <row r="1624" spans="5:11" x14ac:dyDescent="0.25">
      <c r="E1624" s="107">
        <v>2006</v>
      </c>
      <c r="F1624" s="107" t="s">
        <v>520</v>
      </c>
      <c r="G1624" s="107" t="s">
        <v>927</v>
      </c>
      <c r="H1624" s="107" t="s">
        <v>540</v>
      </c>
      <c r="I1624" s="107" t="s">
        <v>30</v>
      </c>
      <c r="J1624" s="107" t="s">
        <v>725</v>
      </c>
      <c r="K1624" s="108">
        <v>1.391</v>
      </c>
    </row>
    <row r="1625" spans="5:11" x14ac:dyDescent="0.25">
      <c r="E1625" s="109">
        <v>2006</v>
      </c>
      <c r="F1625" s="109" t="s">
        <v>530</v>
      </c>
      <c r="G1625" s="109" t="s">
        <v>161</v>
      </c>
      <c r="H1625" s="109" t="s">
        <v>544</v>
      </c>
      <c r="I1625" s="109" t="s">
        <v>9</v>
      </c>
      <c r="J1625" s="109" t="s">
        <v>1</v>
      </c>
      <c r="K1625" s="110">
        <v>40.43</v>
      </c>
    </row>
    <row r="1626" spans="5:11" x14ac:dyDescent="0.25">
      <c r="E1626" s="107">
        <v>2006</v>
      </c>
      <c r="F1626" s="107" t="s">
        <v>530</v>
      </c>
      <c r="G1626" s="107" t="s">
        <v>161</v>
      </c>
      <c r="H1626" s="107" t="s">
        <v>544</v>
      </c>
      <c r="I1626" s="107" t="s">
        <v>9</v>
      </c>
      <c r="J1626" s="107" t="s">
        <v>554</v>
      </c>
      <c r="K1626" s="108">
        <v>32.783000000000001</v>
      </c>
    </row>
    <row r="1627" spans="5:11" x14ac:dyDescent="0.25">
      <c r="E1627" s="109">
        <v>2006</v>
      </c>
      <c r="F1627" s="109" t="s">
        <v>530</v>
      </c>
      <c r="G1627" s="109" t="s">
        <v>161</v>
      </c>
      <c r="H1627" s="109" t="s">
        <v>544</v>
      </c>
      <c r="I1627" s="109" t="s">
        <v>9</v>
      </c>
      <c r="J1627" s="109" t="s">
        <v>725</v>
      </c>
      <c r="K1627" s="110">
        <v>7.6470000000000002</v>
      </c>
    </row>
    <row r="1628" spans="5:11" x14ac:dyDescent="0.25">
      <c r="E1628" s="107">
        <v>2006</v>
      </c>
      <c r="F1628" s="107" t="s">
        <v>532</v>
      </c>
      <c r="G1628" s="107" t="s">
        <v>162</v>
      </c>
      <c r="H1628" s="107" t="s">
        <v>540</v>
      </c>
      <c r="I1628" s="107" t="s">
        <v>925</v>
      </c>
      <c r="J1628" s="107" t="s">
        <v>1</v>
      </c>
      <c r="K1628" s="108">
        <v>56.143000000000001</v>
      </c>
    </row>
    <row r="1629" spans="5:11" x14ac:dyDescent="0.25">
      <c r="E1629" s="109">
        <v>2006</v>
      </c>
      <c r="F1629" s="109" t="s">
        <v>532</v>
      </c>
      <c r="G1629" s="109" t="s">
        <v>162</v>
      </c>
      <c r="H1629" s="109" t="s">
        <v>540</v>
      </c>
      <c r="I1629" s="109" t="s">
        <v>925</v>
      </c>
      <c r="J1629" s="109" t="s">
        <v>554</v>
      </c>
      <c r="K1629" s="110">
        <v>51.993000000000002</v>
      </c>
    </row>
    <row r="1630" spans="5:11" x14ac:dyDescent="0.25">
      <c r="E1630" s="107">
        <v>2006</v>
      </c>
      <c r="F1630" s="107" t="s">
        <v>532</v>
      </c>
      <c r="G1630" s="107" t="s">
        <v>162</v>
      </c>
      <c r="H1630" s="107" t="s">
        <v>540</v>
      </c>
      <c r="I1630" s="107" t="s">
        <v>925</v>
      </c>
      <c r="J1630" s="107" t="s">
        <v>725</v>
      </c>
      <c r="K1630" s="108">
        <v>4.1500000000000004</v>
      </c>
    </row>
    <row r="1631" spans="5:11" x14ac:dyDescent="0.25">
      <c r="E1631" s="109">
        <v>2006</v>
      </c>
      <c r="F1631" s="109" t="s">
        <v>512</v>
      </c>
      <c r="G1631" s="109" t="s">
        <v>155</v>
      </c>
      <c r="H1631" s="109" t="s">
        <v>540</v>
      </c>
      <c r="I1631" s="109" t="s">
        <v>21</v>
      </c>
      <c r="J1631" s="109" t="s">
        <v>1</v>
      </c>
      <c r="K1631" s="110">
        <v>232.995</v>
      </c>
    </row>
    <row r="1632" spans="5:11" x14ac:dyDescent="0.25">
      <c r="E1632" s="107">
        <v>2006</v>
      </c>
      <c r="F1632" s="107" t="s">
        <v>512</v>
      </c>
      <c r="G1632" s="107" t="s">
        <v>155</v>
      </c>
      <c r="H1632" s="107" t="s">
        <v>540</v>
      </c>
      <c r="I1632" s="107" t="s">
        <v>21</v>
      </c>
      <c r="J1632" s="107" t="s">
        <v>554</v>
      </c>
      <c r="K1632" s="108">
        <v>231.89500000000001</v>
      </c>
    </row>
    <row r="1633" spans="5:11" x14ac:dyDescent="0.25">
      <c r="E1633" s="109">
        <v>2006</v>
      </c>
      <c r="F1633" s="109" t="s">
        <v>512</v>
      </c>
      <c r="G1633" s="109" t="s">
        <v>155</v>
      </c>
      <c r="H1633" s="109" t="s">
        <v>540</v>
      </c>
      <c r="I1633" s="109" t="s">
        <v>21</v>
      </c>
      <c r="J1633" s="109" t="s">
        <v>725</v>
      </c>
      <c r="K1633" s="110">
        <v>1.1000000000000001</v>
      </c>
    </row>
    <row r="1634" spans="5:11" x14ac:dyDescent="0.25">
      <c r="E1634" s="107">
        <v>2006</v>
      </c>
      <c r="F1634" s="107" t="s">
        <v>534</v>
      </c>
      <c r="G1634" s="107" t="s">
        <v>163</v>
      </c>
      <c r="H1634" s="107" t="s">
        <v>540</v>
      </c>
      <c r="I1634" s="107" t="s">
        <v>27</v>
      </c>
      <c r="J1634" s="107" t="s">
        <v>1</v>
      </c>
      <c r="K1634" s="108">
        <v>199.85900000000001</v>
      </c>
    </row>
    <row r="1635" spans="5:11" x14ac:dyDescent="0.25">
      <c r="E1635" s="109">
        <v>2006</v>
      </c>
      <c r="F1635" s="109" t="s">
        <v>534</v>
      </c>
      <c r="G1635" s="109" t="s">
        <v>163</v>
      </c>
      <c r="H1635" s="109" t="s">
        <v>540</v>
      </c>
      <c r="I1635" s="109" t="s">
        <v>27</v>
      </c>
      <c r="J1635" s="109" t="s">
        <v>554</v>
      </c>
      <c r="K1635" s="110">
        <v>191.35499999999999</v>
      </c>
    </row>
    <row r="1636" spans="5:11" x14ac:dyDescent="0.25">
      <c r="E1636" s="107">
        <v>2006</v>
      </c>
      <c r="F1636" s="107" t="s">
        <v>534</v>
      </c>
      <c r="G1636" s="107" t="s">
        <v>163</v>
      </c>
      <c r="H1636" s="107" t="s">
        <v>540</v>
      </c>
      <c r="I1636" s="107" t="s">
        <v>27</v>
      </c>
      <c r="J1636" s="107" t="s">
        <v>725</v>
      </c>
      <c r="K1636" s="108">
        <v>8.5039999999999996</v>
      </c>
    </row>
    <row r="1637" spans="5:11" x14ac:dyDescent="0.25">
      <c r="E1637" s="109">
        <v>2006</v>
      </c>
      <c r="F1637" s="109" t="s">
        <v>523</v>
      </c>
      <c r="G1637" s="109" t="s">
        <v>968</v>
      </c>
      <c r="H1637" s="109" t="s">
        <v>540</v>
      </c>
      <c r="I1637" s="109" t="s">
        <v>60</v>
      </c>
      <c r="J1637" s="109" t="s">
        <v>1</v>
      </c>
      <c r="K1637" s="110">
        <v>0</v>
      </c>
    </row>
    <row r="1638" spans="5:11" x14ac:dyDescent="0.25">
      <c r="E1638" s="107">
        <v>2006</v>
      </c>
      <c r="F1638" s="107" t="s">
        <v>523</v>
      </c>
      <c r="G1638" s="107" t="s">
        <v>968</v>
      </c>
      <c r="H1638" s="107" t="s">
        <v>540</v>
      </c>
      <c r="I1638" s="107" t="s">
        <v>60</v>
      </c>
      <c r="J1638" s="107" t="s">
        <v>554</v>
      </c>
      <c r="K1638" s="108">
        <v>0</v>
      </c>
    </row>
    <row r="1639" spans="5:11" x14ac:dyDescent="0.25">
      <c r="E1639" s="109">
        <v>2006</v>
      </c>
      <c r="F1639" s="109" t="s">
        <v>523</v>
      </c>
      <c r="G1639" s="109" t="s">
        <v>968</v>
      </c>
      <c r="H1639" s="109" t="s">
        <v>540</v>
      </c>
      <c r="I1639" s="109" t="s">
        <v>60</v>
      </c>
      <c r="J1639" s="109" t="s">
        <v>725</v>
      </c>
      <c r="K1639" s="110">
        <v>0</v>
      </c>
    </row>
    <row r="1640" spans="5:11" x14ac:dyDescent="0.25">
      <c r="E1640" s="107">
        <v>2006</v>
      </c>
      <c r="F1640" s="107" t="s">
        <v>528</v>
      </c>
      <c r="G1640" s="107" t="s">
        <v>160</v>
      </c>
      <c r="H1640" s="107" t="s">
        <v>540</v>
      </c>
      <c r="I1640" s="107" t="s">
        <v>21</v>
      </c>
      <c r="J1640" s="107" t="s">
        <v>1</v>
      </c>
      <c r="K1640" s="108">
        <v>120.78700000000001</v>
      </c>
    </row>
    <row r="1641" spans="5:11" x14ac:dyDescent="0.25">
      <c r="E1641" s="109">
        <v>2006</v>
      </c>
      <c r="F1641" s="109" t="s">
        <v>528</v>
      </c>
      <c r="G1641" s="109" t="s">
        <v>160</v>
      </c>
      <c r="H1641" s="109" t="s">
        <v>540</v>
      </c>
      <c r="I1641" s="109" t="s">
        <v>21</v>
      </c>
      <c r="J1641" s="109" t="s">
        <v>554</v>
      </c>
      <c r="K1641" s="110">
        <v>120.78700000000001</v>
      </c>
    </row>
    <row r="1642" spans="5:11" x14ac:dyDescent="0.25">
      <c r="E1642" s="107">
        <v>2006</v>
      </c>
      <c r="F1642" s="107" t="s">
        <v>528</v>
      </c>
      <c r="G1642" s="107" t="s">
        <v>160</v>
      </c>
      <c r="H1642" s="107" t="s">
        <v>540</v>
      </c>
      <c r="I1642" s="107" t="s">
        <v>21</v>
      </c>
      <c r="J1642" s="107" t="s">
        <v>725</v>
      </c>
      <c r="K1642" s="108">
        <v>0</v>
      </c>
    </row>
    <row r="1643" spans="5:11" x14ac:dyDescent="0.25">
      <c r="E1643" s="109">
        <v>2007</v>
      </c>
      <c r="F1643" s="109" t="s">
        <v>476</v>
      </c>
      <c r="G1643" s="109" t="s">
        <v>477</v>
      </c>
      <c r="H1643" s="109" t="s">
        <v>540</v>
      </c>
      <c r="I1643" s="109" t="s">
        <v>33</v>
      </c>
      <c r="J1643" s="109" t="s">
        <v>1</v>
      </c>
      <c r="K1643" s="110">
        <v>281.76299999999998</v>
      </c>
    </row>
    <row r="1644" spans="5:11" x14ac:dyDescent="0.25">
      <c r="E1644" s="107">
        <v>2007</v>
      </c>
      <c r="F1644" s="107" t="s">
        <v>476</v>
      </c>
      <c r="G1644" s="107" t="s">
        <v>477</v>
      </c>
      <c r="H1644" s="107" t="s">
        <v>540</v>
      </c>
      <c r="I1644" s="107" t="s">
        <v>33</v>
      </c>
      <c r="J1644" s="107" t="s">
        <v>554</v>
      </c>
      <c r="K1644" s="108">
        <v>281.76299999999998</v>
      </c>
    </row>
    <row r="1645" spans="5:11" x14ac:dyDescent="0.25">
      <c r="E1645" s="109">
        <v>2007</v>
      </c>
      <c r="F1645" s="109" t="s">
        <v>476</v>
      </c>
      <c r="G1645" s="109" t="s">
        <v>477</v>
      </c>
      <c r="H1645" s="109" t="s">
        <v>540</v>
      </c>
      <c r="I1645" s="109" t="s">
        <v>33</v>
      </c>
      <c r="J1645" s="109" t="s">
        <v>725</v>
      </c>
      <c r="K1645" s="110">
        <v>0</v>
      </c>
    </row>
    <row r="1646" spans="5:11" x14ac:dyDescent="0.25">
      <c r="E1646" s="107">
        <v>2007</v>
      </c>
      <c r="F1646" s="107" t="s">
        <v>368</v>
      </c>
      <c r="G1646" s="107" t="s">
        <v>93</v>
      </c>
      <c r="H1646" s="107" t="s">
        <v>540</v>
      </c>
      <c r="I1646" s="107" t="s">
        <v>33</v>
      </c>
      <c r="J1646" s="107" t="s">
        <v>1</v>
      </c>
      <c r="K1646" s="108">
        <v>0</v>
      </c>
    </row>
    <row r="1647" spans="5:11" x14ac:dyDescent="0.25">
      <c r="E1647" s="109">
        <v>2007</v>
      </c>
      <c r="F1647" s="109" t="s">
        <v>368</v>
      </c>
      <c r="G1647" s="109" t="s">
        <v>93</v>
      </c>
      <c r="H1647" s="109" t="s">
        <v>540</v>
      </c>
      <c r="I1647" s="109" t="s">
        <v>33</v>
      </c>
      <c r="J1647" s="109" t="s">
        <v>554</v>
      </c>
      <c r="K1647" s="110">
        <v>0</v>
      </c>
    </row>
    <row r="1648" spans="5:11" x14ac:dyDescent="0.25">
      <c r="E1648" s="107">
        <v>2007</v>
      </c>
      <c r="F1648" s="107" t="s">
        <v>368</v>
      </c>
      <c r="G1648" s="107" t="s">
        <v>93</v>
      </c>
      <c r="H1648" s="107" t="s">
        <v>540</v>
      </c>
      <c r="I1648" s="107" t="s">
        <v>33</v>
      </c>
      <c r="J1648" s="107" t="s">
        <v>725</v>
      </c>
      <c r="K1648" s="108">
        <v>0</v>
      </c>
    </row>
    <row r="1649" spans="5:11" x14ac:dyDescent="0.25">
      <c r="E1649" s="109">
        <v>2007</v>
      </c>
      <c r="F1649" s="109" t="s">
        <v>426</v>
      </c>
      <c r="G1649" s="109" t="s">
        <v>116</v>
      </c>
      <c r="H1649" s="109" t="s">
        <v>544</v>
      </c>
      <c r="I1649" s="109" t="s">
        <v>17</v>
      </c>
      <c r="J1649" s="109" t="s">
        <v>1</v>
      </c>
      <c r="K1649" s="110">
        <v>8.9990000000000006</v>
      </c>
    </row>
    <row r="1650" spans="5:11" x14ac:dyDescent="0.25">
      <c r="E1650" s="107">
        <v>2007</v>
      </c>
      <c r="F1650" s="107" t="s">
        <v>426</v>
      </c>
      <c r="G1650" s="107" t="s">
        <v>116</v>
      </c>
      <c r="H1650" s="107" t="s">
        <v>544</v>
      </c>
      <c r="I1650" s="107" t="s">
        <v>17</v>
      </c>
      <c r="J1650" s="107" t="s">
        <v>554</v>
      </c>
      <c r="K1650" s="108">
        <v>8.9990000000000006</v>
      </c>
    </row>
    <row r="1651" spans="5:11" x14ac:dyDescent="0.25">
      <c r="E1651" s="109">
        <v>2007</v>
      </c>
      <c r="F1651" s="109" t="s">
        <v>426</v>
      </c>
      <c r="G1651" s="109" t="s">
        <v>116</v>
      </c>
      <c r="H1651" s="109" t="s">
        <v>544</v>
      </c>
      <c r="I1651" s="109" t="s">
        <v>17</v>
      </c>
      <c r="J1651" s="109" t="s">
        <v>725</v>
      </c>
      <c r="K1651" s="110">
        <v>0</v>
      </c>
    </row>
    <row r="1652" spans="5:11" x14ac:dyDescent="0.25">
      <c r="E1652" s="107">
        <v>2007</v>
      </c>
      <c r="F1652" s="107" t="s">
        <v>310</v>
      </c>
      <c r="G1652" s="107" t="s">
        <v>67</v>
      </c>
      <c r="H1652" s="107" t="s">
        <v>540</v>
      </c>
      <c r="I1652" s="107" t="s">
        <v>16</v>
      </c>
      <c r="J1652" s="107" t="s">
        <v>1</v>
      </c>
      <c r="K1652" s="108">
        <v>63.646000000000001</v>
      </c>
    </row>
    <row r="1653" spans="5:11" x14ac:dyDescent="0.25">
      <c r="E1653" s="109">
        <v>2007</v>
      </c>
      <c r="F1653" s="109" t="s">
        <v>310</v>
      </c>
      <c r="G1653" s="109" t="s">
        <v>67</v>
      </c>
      <c r="H1653" s="109" t="s">
        <v>540</v>
      </c>
      <c r="I1653" s="109" t="s">
        <v>16</v>
      </c>
      <c r="J1653" s="109" t="s">
        <v>554</v>
      </c>
      <c r="K1653" s="110">
        <v>63.646000000000001</v>
      </c>
    </row>
    <row r="1654" spans="5:11" x14ac:dyDescent="0.25">
      <c r="E1654" s="107">
        <v>2007</v>
      </c>
      <c r="F1654" s="107" t="s">
        <v>310</v>
      </c>
      <c r="G1654" s="107" t="s">
        <v>67</v>
      </c>
      <c r="H1654" s="107" t="s">
        <v>540</v>
      </c>
      <c r="I1654" s="107" t="s">
        <v>16</v>
      </c>
      <c r="J1654" s="107" t="s">
        <v>725</v>
      </c>
      <c r="K1654" s="108">
        <v>0</v>
      </c>
    </row>
    <row r="1655" spans="5:11" x14ac:dyDescent="0.25">
      <c r="E1655" s="109">
        <v>2007</v>
      </c>
      <c r="F1655" s="109" t="s">
        <v>312</v>
      </c>
      <c r="G1655" s="109" t="s">
        <v>68</v>
      </c>
      <c r="H1655" s="109" t="s">
        <v>544</v>
      </c>
      <c r="I1655" s="109" t="s">
        <v>17</v>
      </c>
      <c r="J1655" s="109" t="s">
        <v>1</v>
      </c>
      <c r="K1655" s="110">
        <v>148.91999999999999</v>
      </c>
    </row>
    <row r="1656" spans="5:11" x14ac:dyDescent="0.25">
      <c r="E1656" s="107">
        <v>2007</v>
      </c>
      <c r="F1656" s="107" t="s">
        <v>312</v>
      </c>
      <c r="G1656" s="107" t="s">
        <v>68</v>
      </c>
      <c r="H1656" s="107" t="s">
        <v>544</v>
      </c>
      <c r="I1656" s="107" t="s">
        <v>17</v>
      </c>
      <c r="J1656" s="107" t="s">
        <v>554</v>
      </c>
      <c r="K1656" s="108">
        <v>0.6</v>
      </c>
    </row>
    <row r="1657" spans="5:11" x14ac:dyDescent="0.25">
      <c r="E1657" s="109">
        <v>2007</v>
      </c>
      <c r="F1657" s="109" t="s">
        <v>312</v>
      </c>
      <c r="G1657" s="109" t="s">
        <v>68</v>
      </c>
      <c r="H1657" s="109" t="s">
        <v>544</v>
      </c>
      <c r="I1657" s="109" t="s">
        <v>17</v>
      </c>
      <c r="J1657" s="109" t="s">
        <v>725</v>
      </c>
      <c r="K1657" s="110">
        <v>148.32</v>
      </c>
    </row>
    <row r="1658" spans="5:11" x14ac:dyDescent="0.25">
      <c r="E1658" s="107">
        <v>2007</v>
      </c>
      <c r="F1658" s="107" t="s">
        <v>314</v>
      </c>
      <c r="G1658" s="107" t="s">
        <v>69</v>
      </c>
      <c r="H1658" s="107" t="s">
        <v>544</v>
      </c>
      <c r="I1658" s="107" t="s">
        <v>17</v>
      </c>
      <c r="J1658" s="107" t="s">
        <v>1</v>
      </c>
      <c r="K1658" s="108">
        <v>552.99300000000005</v>
      </c>
    </row>
    <row r="1659" spans="5:11" x14ac:dyDescent="0.25">
      <c r="E1659" s="109">
        <v>2007</v>
      </c>
      <c r="F1659" s="109" t="s">
        <v>314</v>
      </c>
      <c r="G1659" s="109" t="s">
        <v>69</v>
      </c>
      <c r="H1659" s="109" t="s">
        <v>544</v>
      </c>
      <c r="I1659" s="109" t="s">
        <v>17</v>
      </c>
      <c r="J1659" s="109" t="s">
        <v>554</v>
      </c>
      <c r="K1659" s="110">
        <v>173.953</v>
      </c>
    </row>
    <row r="1660" spans="5:11" x14ac:dyDescent="0.25">
      <c r="E1660" s="107">
        <v>2007</v>
      </c>
      <c r="F1660" s="107" t="s">
        <v>314</v>
      </c>
      <c r="G1660" s="107" t="s">
        <v>69</v>
      </c>
      <c r="H1660" s="107" t="s">
        <v>544</v>
      </c>
      <c r="I1660" s="107" t="s">
        <v>17</v>
      </c>
      <c r="J1660" s="107" t="s">
        <v>725</v>
      </c>
      <c r="K1660" s="108">
        <v>379.04</v>
      </c>
    </row>
    <row r="1661" spans="5:11" x14ac:dyDescent="0.25">
      <c r="E1661" s="109">
        <v>2007</v>
      </c>
      <c r="F1661" s="109" t="s">
        <v>325</v>
      </c>
      <c r="G1661" s="109" t="s">
        <v>73</v>
      </c>
      <c r="H1661" s="109" t="s">
        <v>542</v>
      </c>
      <c r="I1661" s="109" t="s">
        <v>16</v>
      </c>
      <c r="J1661" s="109" t="s">
        <v>1</v>
      </c>
      <c r="K1661" s="110">
        <v>456</v>
      </c>
    </row>
    <row r="1662" spans="5:11" x14ac:dyDescent="0.25">
      <c r="E1662" s="107">
        <v>2007</v>
      </c>
      <c r="F1662" s="107" t="s">
        <v>325</v>
      </c>
      <c r="G1662" s="107" t="s">
        <v>73</v>
      </c>
      <c r="H1662" s="107" t="s">
        <v>542</v>
      </c>
      <c r="I1662" s="107" t="s">
        <v>16</v>
      </c>
      <c r="J1662" s="107" t="s">
        <v>554</v>
      </c>
      <c r="K1662" s="108">
        <v>338</v>
      </c>
    </row>
    <row r="1663" spans="5:11" x14ac:dyDescent="0.25">
      <c r="E1663" s="109">
        <v>2007</v>
      </c>
      <c r="F1663" s="109" t="s">
        <v>325</v>
      </c>
      <c r="G1663" s="109" t="s">
        <v>73</v>
      </c>
      <c r="H1663" s="109" t="s">
        <v>542</v>
      </c>
      <c r="I1663" s="109" t="s">
        <v>16</v>
      </c>
      <c r="J1663" s="109" t="s">
        <v>725</v>
      </c>
      <c r="K1663" s="110">
        <v>118</v>
      </c>
    </row>
    <row r="1664" spans="5:11" x14ac:dyDescent="0.25">
      <c r="E1664" s="107">
        <v>2007</v>
      </c>
      <c r="F1664" s="107" t="s">
        <v>329</v>
      </c>
      <c r="G1664" s="107" t="s">
        <v>75</v>
      </c>
      <c r="H1664" s="107" t="s">
        <v>540</v>
      </c>
      <c r="I1664" s="107" t="s">
        <v>16</v>
      </c>
      <c r="J1664" s="107" t="s">
        <v>1</v>
      </c>
      <c r="K1664" s="108">
        <v>62.1</v>
      </c>
    </row>
    <row r="1665" spans="5:11" x14ac:dyDescent="0.25">
      <c r="E1665" s="109">
        <v>2007</v>
      </c>
      <c r="F1665" s="109" t="s">
        <v>329</v>
      </c>
      <c r="G1665" s="109" t="s">
        <v>75</v>
      </c>
      <c r="H1665" s="109" t="s">
        <v>540</v>
      </c>
      <c r="I1665" s="109" t="s">
        <v>16</v>
      </c>
      <c r="J1665" s="109" t="s">
        <v>554</v>
      </c>
      <c r="K1665" s="110">
        <v>0</v>
      </c>
    </row>
    <row r="1666" spans="5:11" x14ac:dyDescent="0.25">
      <c r="E1666" s="107">
        <v>2007</v>
      </c>
      <c r="F1666" s="107" t="s">
        <v>329</v>
      </c>
      <c r="G1666" s="107" t="s">
        <v>75</v>
      </c>
      <c r="H1666" s="107" t="s">
        <v>540</v>
      </c>
      <c r="I1666" s="107" t="s">
        <v>16</v>
      </c>
      <c r="J1666" s="107" t="s">
        <v>725</v>
      </c>
      <c r="K1666" s="108">
        <v>62.1</v>
      </c>
    </row>
    <row r="1667" spans="5:11" x14ac:dyDescent="0.25">
      <c r="E1667" s="109">
        <v>2007</v>
      </c>
      <c r="F1667" s="109" t="s">
        <v>323</v>
      </c>
      <c r="G1667" s="109" t="s">
        <v>944</v>
      </c>
      <c r="H1667" s="109" t="s">
        <v>540</v>
      </c>
      <c r="I1667" s="109" t="s">
        <v>27</v>
      </c>
      <c r="J1667" s="109" t="s">
        <v>1</v>
      </c>
      <c r="K1667" s="110">
        <v>191.751</v>
      </c>
    </row>
    <row r="1668" spans="5:11" x14ac:dyDescent="0.25">
      <c r="E1668" s="107">
        <v>2007</v>
      </c>
      <c r="F1668" s="107" t="s">
        <v>323</v>
      </c>
      <c r="G1668" s="107" t="s">
        <v>944</v>
      </c>
      <c r="H1668" s="107" t="s">
        <v>540</v>
      </c>
      <c r="I1668" s="107" t="s">
        <v>27</v>
      </c>
      <c r="J1668" s="107" t="s">
        <v>554</v>
      </c>
      <c r="K1668" s="108">
        <v>88.057000000000002</v>
      </c>
    </row>
    <row r="1669" spans="5:11" x14ac:dyDescent="0.25">
      <c r="E1669" s="109">
        <v>2007</v>
      </c>
      <c r="F1669" s="109" t="s">
        <v>323</v>
      </c>
      <c r="G1669" s="109" t="s">
        <v>944</v>
      </c>
      <c r="H1669" s="109" t="s">
        <v>540</v>
      </c>
      <c r="I1669" s="109" t="s">
        <v>27</v>
      </c>
      <c r="J1669" s="109" t="s">
        <v>725</v>
      </c>
      <c r="K1669" s="110">
        <v>103.694</v>
      </c>
    </row>
    <row r="1670" spans="5:11" x14ac:dyDescent="0.25">
      <c r="E1670" s="107">
        <v>2007</v>
      </c>
      <c r="F1670" s="107" t="s">
        <v>337</v>
      </c>
      <c r="G1670" s="107" t="s">
        <v>338</v>
      </c>
      <c r="H1670" s="107" t="s">
        <v>540</v>
      </c>
      <c r="I1670" s="107" t="s">
        <v>21</v>
      </c>
      <c r="J1670" s="107" t="s">
        <v>1</v>
      </c>
      <c r="K1670" s="108">
        <v>103.30200000000001</v>
      </c>
    </row>
    <row r="1671" spans="5:11" x14ac:dyDescent="0.25">
      <c r="E1671" s="109">
        <v>2007</v>
      </c>
      <c r="F1671" s="109" t="s">
        <v>337</v>
      </c>
      <c r="G1671" s="109" t="s">
        <v>338</v>
      </c>
      <c r="H1671" s="109" t="s">
        <v>540</v>
      </c>
      <c r="I1671" s="109" t="s">
        <v>21</v>
      </c>
      <c r="J1671" s="109" t="s">
        <v>554</v>
      </c>
      <c r="K1671" s="110">
        <v>12.968</v>
      </c>
    </row>
    <row r="1672" spans="5:11" x14ac:dyDescent="0.25">
      <c r="E1672" s="107">
        <v>2007</v>
      </c>
      <c r="F1672" s="107" t="s">
        <v>337</v>
      </c>
      <c r="G1672" s="107" t="s">
        <v>338</v>
      </c>
      <c r="H1672" s="107" t="s">
        <v>540</v>
      </c>
      <c r="I1672" s="107" t="s">
        <v>21</v>
      </c>
      <c r="J1672" s="107" t="s">
        <v>725</v>
      </c>
      <c r="K1672" s="108">
        <v>90.334000000000003</v>
      </c>
    </row>
    <row r="1673" spans="5:11" x14ac:dyDescent="0.25">
      <c r="E1673" s="109">
        <v>2007</v>
      </c>
      <c r="F1673" s="109" t="s">
        <v>331</v>
      </c>
      <c r="G1673" s="109" t="s">
        <v>76</v>
      </c>
      <c r="H1673" s="109" t="s">
        <v>540</v>
      </c>
      <c r="I1673" s="109" t="s">
        <v>60</v>
      </c>
      <c r="J1673" s="109" t="s">
        <v>1</v>
      </c>
      <c r="K1673" s="110">
        <v>1464.2260000000001</v>
      </c>
    </row>
    <row r="1674" spans="5:11" x14ac:dyDescent="0.25">
      <c r="E1674" s="107">
        <v>2007</v>
      </c>
      <c r="F1674" s="107" t="s">
        <v>331</v>
      </c>
      <c r="G1674" s="107" t="s">
        <v>76</v>
      </c>
      <c r="H1674" s="107" t="s">
        <v>540</v>
      </c>
      <c r="I1674" s="107" t="s">
        <v>60</v>
      </c>
      <c r="J1674" s="107" t="s">
        <v>554</v>
      </c>
      <c r="K1674" s="108">
        <v>1239.0530000000001</v>
      </c>
    </row>
    <row r="1675" spans="5:11" x14ac:dyDescent="0.25">
      <c r="E1675" s="109">
        <v>2007</v>
      </c>
      <c r="F1675" s="109" t="s">
        <v>331</v>
      </c>
      <c r="G1675" s="109" t="s">
        <v>76</v>
      </c>
      <c r="H1675" s="109" t="s">
        <v>540</v>
      </c>
      <c r="I1675" s="109" t="s">
        <v>60</v>
      </c>
      <c r="J1675" s="109" t="s">
        <v>725</v>
      </c>
      <c r="K1675" s="110">
        <v>225.173</v>
      </c>
    </row>
    <row r="1676" spans="5:11" x14ac:dyDescent="0.25">
      <c r="E1676" s="107">
        <v>2007</v>
      </c>
      <c r="F1676" s="107" t="s">
        <v>318</v>
      </c>
      <c r="G1676" s="107" t="s">
        <v>319</v>
      </c>
      <c r="H1676" s="107" t="s">
        <v>540</v>
      </c>
      <c r="I1676" s="107" t="s">
        <v>16</v>
      </c>
      <c r="J1676" s="107" t="s">
        <v>1</v>
      </c>
      <c r="K1676" s="108">
        <v>0</v>
      </c>
    </row>
    <row r="1677" spans="5:11" x14ac:dyDescent="0.25">
      <c r="E1677" s="109">
        <v>2007</v>
      </c>
      <c r="F1677" s="109" t="s">
        <v>318</v>
      </c>
      <c r="G1677" s="109" t="s">
        <v>319</v>
      </c>
      <c r="H1677" s="109" t="s">
        <v>540</v>
      </c>
      <c r="I1677" s="109" t="s">
        <v>16</v>
      </c>
      <c r="J1677" s="109" t="s">
        <v>554</v>
      </c>
      <c r="K1677" s="110">
        <v>0</v>
      </c>
    </row>
    <row r="1678" spans="5:11" x14ac:dyDescent="0.25">
      <c r="E1678" s="107">
        <v>2007</v>
      </c>
      <c r="F1678" s="107" t="s">
        <v>318</v>
      </c>
      <c r="G1678" s="107" t="s">
        <v>319</v>
      </c>
      <c r="H1678" s="107" t="s">
        <v>540</v>
      </c>
      <c r="I1678" s="107" t="s">
        <v>16</v>
      </c>
      <c r="J1678" s="107" t="s">
        <v>725</v>
      </c>
      <c r="K1678" s="108">
        <v>0</v>
      </c>
    </row>
    <row r="1679" spans="5:11" x14ac:dyDescent="0.25">
      <c r="E1679" s="109">
        <v>2007</v>
      </c>
      <c r="F1679" s="109" t="s">
        <v>333</v>
      </c>
      <c r="G1679" s="109" t="s">
        <v>77</v>
      </c>
      <c r="H1679" s="109" t="s">
        <v>540</v>
      </c>
      <c r="I1679" s="109" t="s">
        <v>16</v>
      </c>
      <c r="J1679" s="109" t="s">
        <v>1</v>
      </c>
      <c r="K1679" s="110">
        <v>49.88</v>
      </c>
    </row>
    <row r="1680" spans="5:11" x14ac:dyDescent="0.25">
      <c r="E1680" s="107">
        <v>2007</v>
      </c>
      <c r="F1680" s="107" t="s">
        <v>333</v>
      </c>
      <c r="G1680" s="107" t="s">
        <v>77</v>
      </c>
      <c r="H1680" s="107" t="s">
        <v>540</v>
      </c>
      <c r="I1680" s="107" t="s">
        <v>16</v>
      </c>
      <c r="J1680" s="107" t="s">
        <v>554</v>
      </c>
      <c r="K1680" s="108">
        <v>49.88</v>
      </c>
    </row>
    <row r="1681" spans="5:11" x14ac:dyDescent="0.25">
      <c r="E1681" s="109">
        <v>2007</v>
      </c>
      <c r="F1681" s="109" t="s">
        <v>333</v>
      </c>
      <c r="G1681" s="109" t="s">
        <v>77</v>
      </c>
      <c r="H1681" s="109" t="s">
        <v>540</v>
      </c>
      <c r="I1681" s="109" t="s">
        <v>16</v>
      </c>
      <c r="J1681" s="109" t="s">
        <v>725</v>
      </c>
      <c r="K1681" s="110">
        <v>0</v>
      </c>
    </row>
    <row r="1682" spans="5:11" x14ac:dyDescent="0.25">
      <c r="E1682" s="107">
        <v>2007</v>
      </c>
      <c r="F1682" s="107" t="s">
        <v>340</v>
      </c>
      <c r="G1682" s="107" t="s">
        <v>79</v>
      </c>
      <c r="H1682" s="107" t="s">
        <v>544</v>
      </c>
      <c r="I1682" s="107" t="s">
        <v>9</v>
      </c>
      <c r="J1682" s="107" t="s">
        <v>1</v>
      </c>
      <c r="K1682" s="108">
        <v>107.578</v>
      </c>
    </row>
    <row r="1683" spans="5:11" x14ac:dyDescent="0.25">
      <c r="E1683" s="109">
        <v>2007</v>
      </c>
      <c r="F1683" s="109" t="s">
        <v>340</v>
      </c>
      <c r="G1683" s="109" t="s">
        <v>79</v>
      </c>
      <c r="H1683" s="109" t="s">
        <v>544</v>
      </c>
      <c r="I1683" s="109" t="s">
        <v>9</v>
      </c>
      <c r="J1683" s="109" t="s">
        <v>554</v>
      </c>
      <c r="K1683" s="110">
        <v>64.006</v>
      </c>
    </row>
    <row r="1684" spans="5:11" x14ac:dyDescent="0.25">
      <c r="E1684" s="107">
        <v>2007</v>
      </c>
      <c r="F1684" s="107" t="s">
        <v>340</v>
      </c>
      <c r="G1684" s="107" t="s">
        <v>79</v>
      </c>
      <c r="H1684" s="107" t="s">
        <v>544</v>
      </c>
      <c r="I1684" s="107" t="s">
        <v>9</v>
      </c>
      <c r="J1684" s="107" t="s">
        <v>725</v>
      </c>
      <c r="K1684" s="108">
        <v>43.572000000000003</v>
      </c>
    </row>
    <row r="1685" spans="5:11" x14ac:dyDescent="0.25">
      <c r="E1685" s="109">
        <v>2007</v>
      </c>
      <c r="F1685" s="109" t="s">
        <v>342</v>
      </c>
      <c r="G1685" s="109" t="s">
        <v>80</v>
      </c>
      <c r="H1685" s="109" t="s">
        <v>544</v>
      </c>
      <c r="I1685" s="109" t="s">
        <v>9</v>
      </c>
      <c r="J1685" s="109" t="s">
        <v>1</v>
      </c>
      <c r="K1685" s="110">
        <v>0</v>
      </c>
    </row>
    <row r="1686" spans="5:11" x14ac:dyDescent="0.25">
      <c r="E1686" s="107">
        <v>2007</v>
      </c>
      <c r="F1686" s="107" t="s">
        <v>342</v>
      </c>
      <c r="G1686" s="107" t="s">
        <v>80</v>
      </c>
      <c r="H1686" s="107" t="s">
        <v>544</v>
      </c>
      <c r="I1686" s="107" t="s">
        <v>9</v>
      </c>
      <c r="J1686" s="107" t="s">
        <v>554</v>
      </c>
      <c r="K1686" s="108">
        <v>0</v>
      </c>
    </row>
    <row r="1687" spans="5:11" x14ac:dyDescent="0.25">
      <c r="E1687" s="109">
        <v>2007</v>
      </c>
      <c r="F1687" s="109" t="s">
        <v>342</v>
      </c>
      <c r="G1687" s="109" t="s">
        <v>80</v>
      </c>
      <c r="H1687" s="109" t="s">
        <v>544</v>
      </c>
      <c r="I1687" s="109" t="s">
        <v>9</v>
      </c>
      <c r="J1687" s="109" t="s">
        <v>725</v>
      </c>
      <c r="K1687" s="110">
        <v>0</v>
      </c>
    </row>
    <row r="1688" spans="5:11" x14ac:dyDescent="0.25">
      <c r="E1688" s="107">
        <v>2007</v>
      </c>
      <c r="F1688" s="107" t="s">
        <v>327</v>
      </c>
      <c r="G1688" s="107" t="s">
        <v>74</v>
      </c>
      <c r="H1688" s="107" t="s">
        <v>540</v>
      </c>
      <c r="I1688" s="107" t="s">
        <v>60</v>
      </c>
      <c r="J1688" s="107" t="s">
        <v>1</v>
      </c>
      <c r="K1688" s="108">
        <v>82.965999999999994</v>
      </c>
    </row>
    <row r="1689" spans="5:11" x14ac:dyDescent="0.25">
      <c r="E1689" s="109">
        <v>2007</v>
      </c>
      <c r="F1689" s="109" t="s">
        <v>327</v>
      </c>
      <c r="G1689" s="109" t="s">
        <v>74</v>
      </c>
      <c r="H1689" s="109" t="s">
        <v>540</v>
      </c>
      <c r="I1689" s="109" t="s">
        <v>60</v>
      </c>
      <c r="J1689" s="109" t="s">
        <v>554</v>
      </c>
      <c r="K1689" s="110">
        <v>56.911000000000001</v>
      </c>
    </row>
    <row r="1690" spans="5:11" x14ac:dyDescent="0.25">
      <c r="E1690" s="107">
        <v>2007</v>
      </c>
      <c r="F1690" s="107" t="s">
        <v>327</v>
      </c>
      <c r="G1690" s="107" t="s">
        <v>74</v>
      </c>
      <c r="H1690" s="107" t="s">
        <v>540</v>
      </c>
      <c r="I1690" s="107" t="s">
        <v>60</v>
      </c>
      <c r="J1690" s="107" t="s">
        <v>725</v>
      </c>
      <c r="K1690" s="108">
        <v>26.055</v>
      </c>
    </row>
    <row r="1691" spans="5:11" x14ac:dyDescent="0.25">
      <c r="E1691" s="109">
        <v>2007</v>
      </c>
      <c r="F1691" s="109" t="s">
        <v>321</v>
      </c>
      <c r="G1691" s="109" t="s">
        <v>71</v>
      </c>
      <c r="H1691" s="109" t="s">
        <v>544</v>
      </c>
      <c r="I1691" s="109" t="s">
        <v>17</v>
      </c>
      <c r="J1691" s="109" t="s">
        <v>1</v>
      </c>
      <c r="K1691" s="110">
        <v>1.1100000000000001</v>
      </c>
    </row>
    <row r="1692" spans="5:11" x14ac:dyDescent="0.25">
      <c r="E1692" s="107">
        <v>2007</v>
      </c>
      <c r="F1692" s="107" t="s">
        <v>321</v>
      </c>
      <c r="G1692" s="107" t="s">
        <v>71</v>
      </c>
      <c r="H1692" s="107" t="s">
        <v>544</v>
      </c>
      <c r="I1692" s="107" t="s">
        <v>17</v>
      </c>
      <c r="J1692" s="107" t="s">
        <v>554</v>
      </c>
      <c r="K1692" s="108">
        <v>1.1100000000000001</v>
      </c>
    </row>
    <row r="1693" spans="5:11" x14ac:dyDescent="0.25">
      <c r="E1693" s="109">
        <v>2007</v>
      </c>
      <c r="F1693" s="109" t="s">
        <v>321</v>
      </c>
      <c r="G1693" s="109" t="s">
        <v>71</v>
      </c>
      <c r="H1693" s="109" t="s">
        <v>544</v>
      </c>
      <c r="I1693" s="109" t="s">
        <v>17</v>
      </c>
      <c r="J1693" s="109" t="s">
        <v>725</v>
      </c>
      <c r="K1693" s="110">
        <v>0</v>
      </c>
    </row>
    <row r="1694" spans="5:11" x14ac:dyDescent="0.25">
      <c r="E1694" s="107">
        <v>2007</v>
      </c>
      <c r="F1694" s="107" t="s">
        <v>348</v>
      </c>
      <c r="G1694" s="107" t="s">
        <v>83</v>
      </c>
      <c r="H1694" s="107" t="s">
        <v>12</v>
      </c>
      <c r="I1694" s="107" t="s">
        <v>12</v>
      </c>
      <c r="J1694" s="107" t="s">
        <v>1</v>
      </c>
      <c r="K1694" s="108">
        <v>0</v>
      </c>
    </row>
    <row r="1695" spans="5:11" x14ac:dyDescent="0.25">
      <c r="E1695" s="109">
        <v>2007</v>
      </c>
      <c r="F1695" s="109" t="s">
        <v>348</v>
      </c>
      <c r="G1695" s="109" t="s">
        <v>83</v>
      </c>
      <c r="H1695" s="109" t="s">
        <v>12</v>
      </c>
      <c r="I1695" s="109" t="s">
        <v>12</v>
      </c>
      <c r="J1695" s="109" t="s">
        <v>554</v>
      </c>
      <c r="K1695" s="110">
        <v>0</v>
      </c>
    </row>
    <row r="1696" spans="5:11" x14ac:dyDescent="0.25">
      <c r="E1696" s="107">
        <v>2007</v>
      </c>
      <c r="F1696" s="107" t="s">
        <v>348</v>
      </c>
      <c r="G1696" s="107" t="s">
        <v>83</v>
      </c>
      <c r="H1696" s="107" t="s">
        <v>12</v>
      </c>
      <c r="I1696" s="107" t="s">
        <v>12</v>
      </c>
      <c r="J1696" s="107" t="s">
        <v>725</v>
      </c>
      <c r="K1696" s="108">
        <v>0</v>
      </c>
    </row>
    <row r="1697" spans="5:11" x14ac:dyDescent="0.25">
      <c r="E1697" s="109">
        <v>2007</v>
      </c>
      <c r="F1697" s="109" t="s">
        <v>444</v>
      </c>
      <c r="G1697" s="109" t="s">
        <v>125</v>
      </c>
      <c r="H1697" s="109" t="s">
        <v>542</v>
      </c>
      <c r="I1697" s="109" t="s">
        <v>26</v>
      </c>
      <c r="J1697" s="109" t="s">
        <v>1</v>
      </c>
      <c r="K1697" s="110">
        <v>154.08500000000001</v>
      </c>
    </row>
    <row r="1698" spans="5:11" x14ac:dyDescent="0.25">
      <c r="E1698" s="107">
        <v>2007</v>
      </c>
      <c r="F1698" s="107" t="s">
        <v>444</v>
      </c>
      <c r="G1698" s="107" t="s">
        <v>125</v>
      </c>
      <c r="H1698" s="107" t="s">
        <v>542</v>
      </c>
      <c r="I1698" s="107" t="s">
        <v>26</v>
      </c>
      <c r="J1698" s="107" t="s">
        <v>554</v>
      </c>
      <c r="K1698" s="108">
        <v>33.515000000000001</v>
      </c>
    </row>
    <row r="1699" spans="5:11" x14ac:dyDescent="0.25">
      <c r="E1699" s="109">
        <v>2007</v>
      </c>
      <c r="F1699" s="109" t="s">
        <v>444</v>
      </c>
      <c r="G1699" s="109" t="s">
        <v>125</v>
      </c>
      <c r="H1699" s="109" t="s">
        <v>542</v>
      </c>
      <c r="I1699" s="109" t="s">
        <v>26</v>
      </c>
      <c r="J1699" s="109" t="s">
        <v>725</v>
      </c>
      <c r="K1699" s="110">
        <v>120.57</v>
      </c>
    </row>
    <row r="1700" spans="5:11" x14ac:dyDescent="0.25">
      <c r="E1700" s="107">
        <v>2007</v>
      </c>
      <c r="F1700" s="107" t="s">
        <v>350</v>
      </c>
      <c r="G1700" s="107" t="s">
        <v>84</v>
      </c>
      <c r="H1700" s="107" t="s">
        <v>540</v>
      </c>
      <c r="I1700" s="107" t="s">
        <v>30</v>
      </c>
      <c r="J1700" s="107" t="s">
        <v>1</v>
      </c>
      <c r="K1700" s="108">
        <v>0</v>
      </c>
    </row>
    <row r="1701" spans="5:11" x14ac:dyDescent="0.25">
      <c r="E1701" s="109">
        <v>2007</v>
      </c>
      <c r="F1701" s="109" t="s">
        <v>350</v>
      </c>
      <c r="G1701" s="109" t="s">
        <v>84</v>
      </c>
      <c r="H1701" s="109" t="s">
        <v>540</v>
      </c>
      <c r="I1701" s="109" t="s">
        <v>30</v>
      </c>
      <c r="J1701" s="109" t="s">
        <v>554</v>
      </c>
      <c r="K1701" s="110">
        <v>0</v>
      </c>
    </row>
    <row r="1702" spans="5:11" x14ac:dyDescent="0.25">
      <c r="E1702" s="107">
        <v>2007</v>
      </c>
      <c r="F1702" s="107" t="s">
        <v>350</v>
      </c>
      <c r="G1702" s="107" t="s">
        <v>84</v>
      </c>
      <c r="H1702" s="107" t="s">
        <v>540</v>
      </c>
      <c r="I1702" s="107" t="s">
        <v>30</v>
      </c>
      <c r="J1702" s="107" t="s">
        <v>725</v>
      </c>
      <c r="K1702" s="108">
        <v>0</v>
      </c>
    </row>
    <row r="1703" spans="5:11" x14ac:dyDescent="0.25">
      <c r="E1703" s="109">
        <v>2007</v>
      </c>
      <c r="F1703" s="109" t="s">
        <v>356</v>
      </c>
      <c r="G1703" s="109" t="s">
        <v>87</v>
      </c>
      <c r="H1703" s="109" t="s">
        <v>12</v>
      </c>
      <c r="I1703" s="109" t="s">
        <v>12</v>
      </c>
      <c r="J1703" s="109" t="s">
        <v>1</v>
      </c>
      <c r="K1703" s="110">
        <v>74.135999999999996</v>
      </c>
    </row>
    <row r="1704" spans="5:11" x14ac:dyDescent="0.25">
      <c r="E1704" s="107">
        <v>2007</v>
      </c>
      <c r="F1704" s="107" t="s">
        <v>356</v>
      </c>
      <c r="G1704" s="107" t="s">
        <v>87</v>
      </c>
      <c r="H1704" s="107" t="s">
        <v>12</v>
      </c>
      <c r="I1704" s="107" t="s">
        <v>12</v>
      </c>
      <c r="J1704" s="107" t="s">
        <v>554</v>
      </c>
      <c r="K1704" s="108">
        <v>20.053000000000001</v>
      </c>
    </row>
    <row r="1705" spans="5:11" x14ac:dyDescent="0.25">
      <c r="E1705" s="109">
        <v>2007</v>
      </c>
      <c r="F1705" s="109" t="s">
        <v>356</v>
      </c>
      <c r="G1705" s="109" t="s">
        <v>87</v>
      </c>
      <c r="H1705" s="109" t="s">
        <v>12</v>
      </c>
      <c r="I1705" s="109" t="s">
        <v>12</v>
      </c>
      <c r="J1705" s="109" t="s">
        <v>725</v>
      </c>
      <c r="K1705" s="110">
        <v>54.082999999999998</v>
      </c>
    </row>
    <row r="1706" spans="5:11" x14ac:dyDescent="0.25">
      <c r="E1706" s="107">
        <v>2007</v>
      </c>
      <c r="F1706" s="107" t="s">
        <v>362</v>
      </c>
      <c r="G1706" s="107" t="s">
        <v>90</v>
      </c>
      <c r="H1706" s="107" t="s">
        <v>544</v>
      </c>
      <c r="I1706" s="107" t="s">
        <v>17</v>
      </c>
      <c r="J1706" s="107" t="s">
        <v>1</v>
      </c>
      <c r="K1706" s="108">
        <v>8.9990000000000006</v>
      </c>
    </row>
    <row r="1707" spans="5:11" x14ac:dyDescent="0.25">
      <c r="E1707" s="109">
        <v>2007</v>
      </c>
      <c r="F1707" s="109" t="s">
        <v>362</v>
      </c>
      <c r="G1707" s="109" t="s">
        <v>90</v>
      </c>
      <c r="H1707" s="109" t="s">
        <v>544</v>
      </c>
      <c r="I1707" s="109" t="s">
        <v>17</v>
      </c>
      <c r="J1707" s="109" t="s">
        <v>554</v>
      </c>
      <c r="K1707" s="110">
        <v>8.9990000000000006</v>
      </c>
    </row>
    <row r="1708" spans="5:11" x14ac:dyDescent="0.25">
      <c r="E1708" s="107">
        <v>2007</v>
      </c>
      <c r="F1708" s="107" t="s">
        <v>362</v>
      </c>
      <c r="G1708" s="107" t="s">
        <v>90</v>
      </c>
      <c r="H1708" s="107" t="s">
        <v>544</v>
      </c>
      <c r="I1708" s="107" t="s">
        <v>17</v>
      </c>
      <c r="J1708" s="107" t="s">
        <v>725</v>
      </c>
      <c r="K1708" s="108">
        <v>0</v>
      </c>
    </row>
    <row r="1709" spans="5:11" x14ac:dyDescent="0.25">
      <c r="E1709" s="109">
        <v>2007</v>
      </c>
      <c r="F1709" s="109" t="s">
        <v>354</v>
      </c>
      <c r="G1709" s="109" t="s">
        <v>86</v>
      </c>
      <c r="H1709" s="109" t="s">
        <v>540</v>
      </c>
      <c r="I1709" s="109" t="s">
        <v>21</v>
      </c>
      <c r="J1709" s="109" t="s">
        <v>1</v>
      </c>
      <c r="K1709" s="110">
        <v>0</v>
      </c>
    </row>
    <row r="1710" spans="5:11" x14ac:dyDescent="0.25">
      <c r="E1710" s="107">
        <v>2007</v>
      </c>
      <c r="F1710" s="107" t="s">
        <v>354</v>
      </c>
      <c r="G1710" s="107" t="s">
        <v>86</v>
      </c>
      <c r="H1710" s="107" t="s">
        <v>540</v>
      </c>
      <c r="I1710" s="107" t="s">
        <v>21</v>
      </c>
      <c r="J1710" s="107" t="s">
        <v>554</v>
      </c>
      <c r="K1710" s="108">
        <v>0</v>
      </c>
    </row>
    <row r="1711" spans="5:11" x14ac:dyDescent="0.25">
      <c r="E1711" s="109">
        <v>2007</v>
      </c>
      <c r="F1711" s="109" t="s">
        <v>354</v>
      </c>
      <c r="G1711" s="109" t="s">
        <v>86</v>
      </c>
      <c r="H1711" s="109" t="s">
        <v>540</v>
      </c>
      <c r="I1711" s="109" t="s">
        <v>21</v>
      </c>
      <c r="J1711" s="109" t="s">
        <v>725</v>
      </c>
      <c r="K1711" s="110">
        <v>0</v>
      </c>
    </row>
    <row r="1712" spans="5:11" x14ac:dyDescent="0.25">
      <c r="E1712" s="107">
        <v>2007</v>
      </c>
      <c r="F1712" s="107" t="s">
        <v>358</v>
      </c>
      <c r="G1712" s="107" t="s">
        <v>88</v>
      </c>
      <c r="H1712" s="107" t="s">
        <v>544</v>
      </c>
      <c r="I1712" s="107" t="s">
        <v>17</v>
      </c>
      <c r="J1712" s="107" t="s">
        <v>1</v>
      </c>
      <c r="K1712" s="108">
        <v>0</v>
      </c>
    </row>
    <row r="1713" spans="5:11" x14ac:dyDescent="0.25">
      <c r="E1713" s="109">
        <v>2007</v>
      </c>
      <c r="F1713" s="109" t="s">
        <v>358</v>
      </c>
      <c r="G1713" s="109" t="s">
        <v>88</v>
      </c>
      <c r="H1713" s="109" t="s">
        <v>544</v>
      </c>
      <c r="I1713" s="109" t="s">
        <v>17</v>
      </c>
      <c r="J1713" s="109" t="s">
        <v>554</v>
      </c>
      <c r="K1713" s="110">
        <v>0</v>
      </c>
    </row>
    <row r="1714" spans="5:11" x14ac:dyDescent="0.25">
      <c r="E1714" s="107">
        <v>2007</v>
      </c>
      <c r="F1714" s="107" t="s">
        <v>358</v>
      </c>
      <c r="G1714" s="107" t="s">
        <v>88</v>
      </c>
      <c r="H1714" s="107" t="s">
        <v>544</v>
      </c>
      <c r="I1714" s="107" t="s">
        <v>17</v>
      </c>
      <c r="J1714" s="107" t="s">
        <v>725</v>
      </c>
      <c r="K1714" s="108">
        <v>0</v>
      </c>
    </row>
    <row r="1715" spans="5:11" x14ac:dyDescent="0.25">
      <c r="E1715" s="109">
        <v>2007</v>
      </c>
      <c r="F1715" s="109" t="s">
        <v>360</v>
      </c>
      <c r="G1715" s="109" t="s">
        <v>89</v>
      </c>
      <c r="H1715" s="109" t="s">
        <v>540</v>
      </c>
      <c r="I1715" s="109" t="s">
        <v>47</v>
      </c>
      <c r="J1715" s="109" t="s">
        <v>1</v>
      </c>
      <c r="K1715" s="110">
        <v>265.58300000000003</v>
      </c>
    </row>
    <row r="1716" spans="5:11" x14ac:dyDescent="0.25">
      <c r="E1716" s="107">
        <v>2007</v>
      </c>
      <c r="F1716" s="107" t="s">
        <v>360</v>
      </c>
      <c r="G1716" s="107" t="s">
        <v>89</v>
      </c>
      <c r="H1716" s="107" t="s">
        <v>540</v>
      </c>
      <c r="I1716" s="107" t="s">
        <v>47</v>
      </c>
      <c r="J1716" s="107" t="s">
        <v>554</v>
      </c>
      <c r="K1716" s="108">
        <v>179</v>
      </c>
    </row>
    <row r="1717" spans="5:11" x14ac:dyDescent="0.25">
      <c r="E1717" s="109">
        <v>2007</v>
      </c>
      <c r="F1717" s="109" t="s">
        <v>360</v>
      </c>
      <c r="G1717" s="109" t="s">
        <v>89</v>
      </c>
      <c r="H1717" s="109" t="s">
        <v>540</v>
      </c>
      <c r="I1717" s="109" t="s">
        <v>47</v>
      </c>
      <c r="J1717" s="109" t="s">
        <v>725</v>
      </c>
      <c r="K1717" s="110">
        <v>86.582999999999998</v>
      </c>
    </row>
    <row r="1718" spans="5:11" x14ac:dyDescent="0.25">
      <c r="E1718" s="107">
        <v>2007</v>
      </c>
      <c r="F1718" s="107" t="s">
        <v>352</v>
      </c>
      <c r="G1718" s="107" t="s">
        <v>85</v>
      </c>
      <c r="H1718" s="107" t="s">
        <v>540</v>
      </c>
      <c r="I1718" s="107" t="s">
        <v>47</v>
      </c>
      <c r="J1718" s="107" t="s">
        <v>1</v>
      </c>
      <c r="K1718" s="108">
        <v>226.12299999999999</v>
      </c>
    </row>
    <row r="1719" spans="5:11" x14ac:dyDescent="0.25">
      <c r="E1719" s="109">
        <v>2007</v>
      </c>
      <c r="F1719" s="109" t="s">
        <v>352</v>
      </c>
      <c r="G1719" s="109" t="s">
        <v>85</v>
      </c>
      <c r="H1719" s="109" t="s">
        <v>540</v>
      </c>
      <c r="I1719" s="109" t="s">
        <v>47</v>
      </c>
      <c r="J1719" s="109" t="s">
        <v>554</v>
      </c>
      <c r="K1719" s="110">
        <v>226.12299999999999</v>
      </c>
    </row>
    <row r="1720" spans="5:11" x14ac:dyDescent="0.25">
      <c r="E1720" s="107">
        <v>2007</v>
      </c>
      <c r="F1720" s="107" t="s">
        <v>352</v>
      </c>
      <c r="G1720" s="107" t="s">
        <v>85</v>
      </c>
      <c r="H1720" s="107" t="s">
        <v>540</v>
      </c>
      <c r="I1720" s="107" t="s">
        <v>47</v>
      </c>
      <c r="J1720" s="107" t="s">
        <v>725</v>
      </c>
      <c r="K1720" s="108">
        <v>0</v>
      </c>
    </row>
    <row r="1721" spans="5:11" x14ac:dyDescent="0.25">
      <c r="E1721" s="109">
        <v>2007</v>
      </c>
      <c r="F1721" s="109" t="s">
        <v>366</v>
      </c>
      <c r="G1721" s="109" t="s">
        <v>92</v>
      </c>
      <c r="H1721" s="109" t="s">
        <v>540</v>
      </c>
      <c r="I1721" s="109" t="s">
        <v>30</v>
      </c>
      <c r="J1721" s="109" t="s">
        <v>1</v>
      </c>
      <c r="K1721" s="110">
        <v>0</v>
      </c>
    </row>
    <row r="1722" spans="5:11" x14ac:dyDescent="0.25">
      <c r="E1722" s="107">
        <v>2007</v>
      </c>
      <c r="F1722" s="107" t="s">
        <v>366</v>
      </c>
      <c r="G1722" s="107" t="s">
        <v>92</v>
      </c>
      <c r="H1722" s="107" t="s">
        <v>540</v>
      </c>
      <c r="I1722" s="107" t="s">
        <v>30</v>
      </c>
      <c r="J1722" s="107" t="s">
        <v>554</v>
      </c>
      <c r="K1722" s="108">
        <v>0</v>
      </c>
    </row>
    <row r="1723" spans="5:11" x14ac:dyDescent="0.25">
      <c r="E1723" s="109">
        <v>2007</v>
      </c>
      <c r="F1723" s="109" t="s">
        <v>366</v>
      </c>
      <c r="G1723" s="109" t="s">
        <v>92</v>
      </c>
      <c r="H1723" s="109" t="s">
        <v>540</v>
      </c>
      <c r="I1723" s="109" t="s">
        <v>30</v>
      </c>
      <c r="J1723" s="109" t="s">
        <v>725</v>
      </c>
      <c r="K1723" s="110">
        <v>0</v>
      </c>
    </row>
    <row r="1724" spans="5:11" x14ac:dyDescent="0.25">
      <c r="E1724" s="107">
        <v>2007</v>
      </c>
      <c r="F1724" s="107" t="s">
        <v>364</v>
      </c>
      <c r="G1724" s="107" t="s">
        <v>91</v>
      </c>
      <c r="H1724" s="107" t="s">
        <v>540</v>
      </c>
      <c r="I1724" s="107" t="s">
        <v>30</v>
      </c>
      <c r="J1724" s="107" t="s">
        <v>1</v>
      </c>
      <c r="K1724" s="108">
        <v>0</v>
      </c>
    </row>
    <row r="1725" spans="5:11" x14ac:dyDescent="0.25">
      <c r="E1725" s="109">
        <v>2007</v>
      </c>
      <c r="F1725" s="109" t="s">
        <v>364</v>
      </c>
      <c r="G1725" s="109" t="s">
        <v>91</v>
      </c>
      <c r="H1725" s="109" t="s">
        <v>540</v>
      </c>
      <c r="I1725" s="109" t="s">
        <v>30</v>
      </c>
      <c r="J1725" s="109" t="s">
        <v>554</v>
      </c>
      <c r="K1725" s="110">
        <v>0</v>
      </c>
    </row>
    <row r="1726" spans="5:11" x14ac:dyDescent="0.25">
      <c r="E1726" s="107">
        <v>2007</v>
      </c>
      <c r="F1726" s="107" t="s">
        <v>364</v>
      </c>
      <c r="G1726" s="107" t="s">
        <v>91</v>
      </c>
      <c r="H1726" s="107" t="s">
        <v>540</v>
      </c>
      <c r="I1726" s="107" t="s">
        <v>30</v>
      </c>
      <c r="J1726" s="107" t="s">
        <v>725</v>
      </c>
      <c r="K1726" s="108">
        <v>0</v>
      </c>
    </row>
    <row r="1727" spans="5:11" x14ac:dyDescent="0.25">
      <c r="E1727" s="109">
        <v>2007</v>
      </c>
      <c r="F1727" s="109" t="s">
        <v>963</v>
      </c>
      <c r="G1727" s="109" t="s">
        <v>964</v>
      </c>
      <c r="H1727" s="109" t="s">
        <v>540</v>
      </c>
      <c r="I1727" s="109" t="s">
        <v>30</v>
      </c>
      <c r="J1727" s="109" t="s">
        <v>1</v>
      </c>
      <c r="K1727" s="110">
        <v>0</v>
      </c>
    </row>
    <row r="1728" spans="5:11" x14ac:dyDescent="0.25">
      <c r="E1728" s="107">
        <v>2007</v>
      </c>
      <c r="F1728" s="107" t="s">
        <v>963</v>
      </c>
      <c r="G1728" s="107" t="s">
        <v>964</v>
      </c>
      <c r="H1728" s="107" t="s">
        <v>540</v>
      </c>
      <c r="I1728" s="107" t="s">
        <v>30</v>
      </c>
      <c r="J1728" s="107" t="s">
        <v>554</v>
      </c>
      <c r="K1728" s="108">
        <v>0</v>
      </c>
    </row>
    <row r="1729" spans="5:11" x14ac:dyDescent="0.25">
      <c r="E1729" s="109">
        <v>2007</v>
      </c>
      <c r="F1729" s="109" t="s">
        <v>963</v>
      </c>
      <c r="G1729" s="109" t="s">
        <v>964</v>
      </c>
      <c r="H1729" s="109" t="s">
        <v>540</v>
      </c>
      <c r="I1729" s="109" t="s">
        <v>30</v>
      </c>
      <c r="J1729" s="109" t="s">
        <v>725</v>
      </c>
      <c r="K1729" s="110">
        <v>0</v>
      </c>
    </row>
    <row r="1730" spans="5:11" x14ac:dyDescent="0.25">
      <c r="E1730" s="107">
        <v>2007</v>
      </c>
      <c r="F1730" s="107" t="s">
        <v>372</v>
      </c>
      <c r="G1730" s="107" t="s">
        <v>95</v>
      </c>
      <c r="H1730" s="107" t="s">
        <v>540</v>
      </c>
      <c r="I1730" s="107" t="s">
        <v>30</v>
      </c>
      <c r="J1730" s="107" t="s">
        <v>1</v>
      </c>
      <c r="K1730" s="108">
        <v>753.25099999999998</v>
      </c>
    </row>
    <row r="1731" spans="5:11" x14ac:dyDescent="0.25">
      <c r="E1731" s="109">
        <v>2007</v>
      </c>
      <c r="F1731" s="109" t="s">
        <v>372</v>
      </c>
      <c r="G1731" s="109" t="s">
        <v>95</v>
      </c>
      <c r="H1731" s="109" t="s">
        <v>540</v>
      </c>
      <c r="I1731" s="109" t="s">
        <v>30</v>
      </c>
      <c r="J1731" s="109" t="s">
        <v>554</v>
      </c>
      <c r="K1731" s="110">
        <v>400.221</v>
      </c>
    </row>
    <row r="1732" spans="5:11" x14ac:dyDescent="0.25">
      <c r="E1732" s="107">
        <v>2007</v>
      </c>
      <c r="F1732" s="107" t="s">
        <v>372</v>
      </c>
      <c r="G1732" s="107" t="s">
        <v>95</v>
      </c>
      <c r="H1732" s="107" t="s">
        <v>540</v>
      </c>
      <c r="I1732" s="107" t="s">
        <v>30</v>
      </c>
      <c r="J1732" s="107" t="s">
        <v>725</v>
      </c>
      <c r="K1732" s="108">
        <v>353.03</v>
      </c>
    </row>
    <row r="1733" spans="5:11" x14ac:dyDescent="0.25">
      <c r="E1733" s="109">
        <v>2007</v>
      </c>
      <c r="F1733" s="109" t="s">
        <v>378</v>
      </c>
      <c r="G1733" s="109" t="s">
        <v>98</v>
      </c>
      <c r="H1733" s="109" t="s">
        <v>540</v>
      </c>
      <c r="I1733" s="109" t="s">
        <v>925</v>
      </c>
      <c r="J1733" s="109" t="s">
        <v>1</v>
      </c>
      <c r="K1733" s="110">
        <v>0</v>
      </c>
    </row>
    <row r="1734" spans="5:11" x14ac:dyDescent="0.25">
      <c r="E1734" s="107">
        <v>2007</v>
      </c>
      <c r="F1734" s="107" t="s">
        <v>378</v>
      </c>
      <c r="G1734" s="107" t="s">
        <v>98</v>
      </c>
      <c r="H1734" s="107" t="s">
        <v>540</v>
      </c>
      <c r="I1734" s="107" t="s">
        <v>925</v>
      </c>
      <c r="J1734" s="107" t="s">
        <v>554</v>
      </c>
      <c r="K1734" s="108">
        <v>0</v>
      </c>
    </row>
    <row r="1735" spans="5:11" x14ac:dyDescent="0.25">
      <c r="E1735" s="109">
        <v>2007</v>
      </c>
      <c r="F1735" s="109" t="s">
        <v>378</v>
      </c>
      <c r="G1735" s="109" t="s">
        <v>98</v>
      </c>
      <c r="H1735" s="109" t="s">
        <v>540</v>
      </c>
      <c r="I1735" s="109" t="s">
        <v>925</v>
      </c>
      <c r="J1735" s="109" t="s">
        <v>725</v>
      </c>
      <c r="K1735" s="110">
        <v>0</v>
      </c>
    </row>
    <row r="1736" spans="5:11" x14ac:dyDescent="0.25">
      <c r="E1736" s="107">
        <v>2007</v>
      </c>
      <c r="F1736" s="107" t="s">
        <v>376</v>
      </c>
      <c r="G1736" s="107" t="s">
        <v>97</v>
      </c>
      <c r="H1736" s="107" t="s">
        <v>540</v>
      </c>
      <c r="I1736" s="107" t="s">
        <v>21</v>
      </c>
      <c r="J1736" s="107" t="s">
        <v>1</v>
      </c>
      <c r="K1736" s="108">
        <v>24.623000000000001</v>
      </c>
    </row>
    <row r="1737" spans="5:11" x14ac:dyDescent="0.25">
      <c r="E1737" s="109">
        <v>2007</v>
      </c>
      <c r="F1737" s="109" t="s">
        <v>376</v>
      </c>
      <c r="G1737" s="109" t="s">
        <v>97</v>
      </c>
      <c r="H1737" s="109" t="s">
        <v>540</v>
      </c>
      <c r="I1737" s="109" t="s">
        <v>21</v>
      </c>
      <c r="J1737" s="109" t="s">
        <v>554</v>
      </c>
      <c r="K1737" s="110">
        <v>24.623000000000001</v>
      </c>
    </row>
    <row r="1738" spans="5:11" x14ac:dyDescent="0.25">
      <c r="E1738" s="107">
        <v>2007</v>
      </c>
      <c r="F1738" s="107" t="s">
        <v>376</v>
      </c>
      <c r="G1738" s="107" t="s">
        <v>97</v>
      </c>
      <c r="H1738" s="107" t="s">
        <v>540</v>
      </c>
      <c r="I1738" s="107" t="s">
        <v>21</v>
      </c>
      <c r="J1738" s="107" t="s">
        <v>725</v>
      </c>
      <c r="K1738" s="108">
        <v>0</v>
      </c>
    </row>
    <row r="1739" spans="5:11" x14ac:dyDescent="0.25">
      <c r="E1739" s="109">
        <v>2007</v>
      </c>
      <c r="F1739" s="109" t="s">
        <v>380</v>
      </c>
      <c r="G1739" s="109" t="s">
        <v>99</v>
      </c>
      <c r="H1739" s="109" t="s">
        <v>544</v>
      </c>
      <c r="I1739" s="109" t="s">
        <v>9</v>
      </c>
      <c r="J1739" s="109" t="s">
        <v>1</v>
      </c>
      <c r="K1739" s="110">
        <v>100.151</v>
      </c>
    </row>
    <row r="1740" spans="5:11" x14ac:dyDescent="0.25">
      <c r="E1740" s="107">
        <v>2007</v>
      </c>
      <c r="F1740" s="107" t="s">
        <v>380</v>
      </c>
      <c r="G1740" s="107" t="s">
        <v>99</v>
      </c>
      <c r="H1740" s="107" t="s">
        <v>544</v>
      </c>
      <c r="I1740" s="107" t="s">
        <v>9</v>
      </c>
      <c r="J1740" s="107" t="s">
        <v>554</v>
      </c>
      <c r="K1740" s="108">
        <v>83.456999999999994</v>
      </c>
    </row>
    <row r="1741" spans="5:11" x14ac:dyDescent="0.25">
      <c r="E1741" s="109">
        <v>2007</v>
      </c>
      <c r="F1741" s="109" t="s">
        <v>380</v>
      </c>
      <c r="G1741" s="109" t="s">
        <v>99</v>
      </c>
      <c r="H1741" s="109" t="s">
        <v>544</v>
      </c>
      <c r="I1741" s="109" t="s">
        <v>9</v>
      </c>
      <c r="J1741" s="109" t="s">
        <v>725</v>
      </c>
      <c r="K1741" s="110">
        <v>16.693999999999999</v>
      </c>
    </row>
    <row r="1742" spans="5:11" x14ac:dyDescent="0.25">
      <c r="E1742" s="107">
        <v>2007</v>
      </c>
      <c r="F1742" s="107" t="s">
        <v>390</v>
      </c>
      <c r="G1742" s="107" t="s">
        <v>101</v>
      </c>
      <c r="H1742" s="107" t="s">
        <v>544</v>
      </c>
      <c r="I1742" s="107" t="s">
        <v>17</v>
      </c>
      <c r="J1742" s="107" t="s">
        <v>1</v>
      </c>
      <c r="K1742" s="108">
        <v>0</v>
      </c>
    </row>
    <row r="1743" spans="5:11" x14ac:dyDescent="0.25">
      <c r="E1743" s="109">
        <v>2007</v>
      </c>
      <c r="F1743" s="109" t="s">
        <v>390</v>
      </c>
      <c r="G1743" s="109" t="s">
        <v>101</v>
      </c>
      <c r="H1743" s="109" t="s">
        <v>544</v>
      </c>
      <c r="I1743" s="109" t="s">
        <v>17</v>
      </c>
      <c r="J1743" s="109" t="s">
        <v>554</v>
      </c>
      <c r="K1743" s="110">
        <v>0</v>
      </c>
    </row>
    <row r="1744" spans="5:11" x14ac:dyDescent="0.25">
      <c r="E1744" s="107">
        <v>2007</v>
      </c>
      <c r="F1744" s="107" t="s">
        <v>390</v>
      </c>
      <c r="G1744" s="107" t="s">
        <v>101</v>
      </c>
      <c r="H1744" s="107" t="s">
        <v>544</v>
      </c>
      <c r="I1744" s="107" t="s">
        <v>17</v>
      </c>
      <c r="J1744" s="107" t="s">
        <v>725</v>
      </c>
      <c r="K1744" s="108">
        <v>0</v>
      </c>
    </row>
    <row r="1745" spans="5:11" x14ac:dyDescent="0.25">
      <c r="E1745" s="109">
        <v>2007</v>
      </c>
      <c r="F1745" s="109" t="s">
        <v>384</v>
      </c>
      <c r="G1745" s="109" t="s">
        <v>385</v>
      </c>
      <c r="H1745" s="109" t="s">
        <v>540</v>
      </c>
      <c r="I1745" s="109" t="s">
        <v>27</v>
      </c>
      <c r="J1745" s="109" t="s">
        <v>1</v>
      </c>
      <c r="K1745" s="110">
        <v>515</v>
      </c>
    </row>
    <row r="1746" spans="5:11" x14ac:dyDescent="0.25">
      <c r="E1746" s="107">
        <v>2007</v>
      </c>
      <c r="F1746" s="107" t="s">
        <v>384</v>
      </c>
      <c r="G1746" s="107" t="s">
        <v>385</v>
      </c>
      <c r="H1746" s="107" t="s">
        <v>540</v>
      </c>
      <c r="I1746" s="107" t="s">
        <v>27</v>
      </c>
      <c r="J1746" s="107" t="s">
        <v>554</v>
      </c>
      <c r="K1746" s="108">
        <v>429</v>
      </c>
    </row>
    <row r="1747" spans="5:11" x14ac:dyDescent="0.25">
      <c r="E1747" s="109">
        <v>2007</v>
      </c>
      <c r="F1747" s="109" t="s">
        <v>384</v>
      </c>
      <c r="G1747" s="109" t="s">
        <v>385</v>
      </c>
      <c r="H1747" s="109" t="s">
        <v>540</v>
      </c>
      <c r="I1747" s="109" t="s">
        <v>27</v>
      </c>
      <c r="J1747" s="109" t="s">
        <v>725</v>
      </c>
      <c r="K1747" s="110">
        <v>86</v>
      </c>
    </row>
    <row r="1748" spans="5:11" x14ac:dyDescent="0.25">
      <c r="E1748" s="107">
        <v>2007</v>
      </c>
      <c r="F1748" s="107" t="s">
        <v>387</v>
      </c>
      <c r="G1748" s="107" t="s">
        <v>388</v>
      </c>
      <c r="H1748" s="107" t="s">
        <v>544</v>
      </c>
      <c r="I1748" s="107" t="s">
        <v>9</v>
      </c>
      <c r="J1748" s="107" t="s">
        <v>1</v>
      </c>
      <c r="K1748" s="108">
        <v>36.898000000000003</v>
      </c>
    </row>
    <row r="1749" spans="5:11" x14ac:dyDescent="0.25">
      <c r="E1749" s="109">
        <v>2007</v>
      </c>
      <c r="F1749" s="109" t="s">
        <v>387</v>
      </c>
      <c r="G1749" s="109" t="s">
        <v>388</v>
      </c>
      <c r="H1749" s="109" t="s">
        <v>544</v>
      </c>
      <c r="I1749" s="109" t="s">
        <v>9</v>
      </c>
      <c r="J1749" s="109" t="s">
        <v>554</v>
      </c>
      <c r="K1749" s="110">
        <v>19.010000000000002</v>
      </c>
    </row>
    <row r="1750" spans="5:11" x14ac:dyDescent="0.25">
      <c r="E1750" s="107">
        <v>2007</v>
      </c>
      <c r="F1750" s="107" t="s">
        <v>387</v>
      </c>
      <c r="G1750" s="107" t="s">
        <v>388</v>
      </c>
      <c r="H1750" s="107" t="s">
        <v>544</v>
      </c>
      <c r="I1750" s="107" t="s">
        <v>9</v>
      </c>
      <c r="J1750" s="107" t="s">
        <v>725</v>
      </c>
      <c r="K1750" s="108">
        <v>17.888000000000002</v>
      </c>
    </row>
    <row r="1751" spans="5:11" x14ac:dyDescent="0.25">
      <c r="E1751" s="109">
        <v>2007</v>
      </c>
      <c r="F1751" s="109" t="s">
        <v>396</v>
      </c>
      <c r="G1751" s="109" t="s">
        <v>397</v>
      </c>
      <c r="H1751" s="109" t="s">
        <v>544</v>
      </c>
      <c r="I1751" s="109" t="s">
        <v>9</v>
      </c>
      <c r="J1751" s="109" t="s">
        <v>1</v>
      </c>
      <c r="K1751" s="110">
        <v>222.304</v>
      </c>
    </row>
    <row r="1752" spans="5:11" x14ac:dyDescent="0.25">
      <c r="E1752" s="107">
        <v>2007</v>
      </c>
      <c r="F1752" s="107" t="s">
        <v>396</v>
      </c>
      <c r="G1752" s="107" t="s">
        <v>397</v>
      </c>
      <c r="H1752" s="107" t="s">
        <v>544</v>
      </c>
      <c r="I1752" s="107" t="s">
        <v>9</v>
      </c>
      <c r="J1752" s="107" t="s">
        <v>554</v>
      </c>
      <c r="K1752" s="108">
        <v>14.287000000000001</v>
      </c>
    </row>
    <row r="1753" spans="5:11" x14ac:dyDescent="0.25">
      <c r="E1753" s="109">
        <v>2007</v>
      </c>
      <c r="F1753" s="109" t="s">
        <v>396</v>
      </c>
      <c r="G1753" s="109" t="s">
        <v>397</v>
      </c>
      <c r="H1753" s="109" t="s">
        <v>544</v>
      </c>
      <c r="I1753" s="109" t="s">
        <v>9</v>
      </c>
      <c r="J1753" s="109" t="s">
        <v>725</v>
      </c>
      <c r="K1753" s="110">
        <v>208.017</v>
      </c>
    </row>
    <row r="1754" spans="5:11" x14ac:dyDescent="0.25">
      <c r="E1754" s="107">
        <v>2007</v>
      </c>
      <c r="F1754" s="107" t="s">
        <v>399</v>
      </c>
      <c r="G1754" s="107" t="s">
        <v>104</v>
      </c>
      <c r="H1754" s="107" t="s">
        <v>544</v>
      </c>
      <c r="I1754" s="107" t="s">
        <v>9</v>
      </c>
      <c r="J1754" s="107" t="s">
        <v>1</v>
      </c>
      <c r="K1754" s="108">
        <v>684.42499999999995</v>
      </c>
    </row>
    <row r="1755" spans="5:11" x14ac:dyDescent="0.25">
      <c r="E1755" s="109">
        <v>2007</v>
      </c>
      <c r="F1755" s="109" t="s">
        <v>399</v>
      </c>
      <c r="G1755" s="109" t="s">
        <v>104</v>
      </c>
      <c r="H1755" s="109" t="s">
        <v>544</v>
      </c>
      <c r="I1755" s="109" t="s">
        <v>9</v>
      </c>
      <c r="J1755" s="109" t="s">
        <v>554</v>
      </c>
      <c r="K1755" s="110">
        <v>561.70399999999995</v>
      </c>
    </row>
    <row r="1756" spans="5:11" x14ac:dyDescent="0.25">
      <c r="E1756" s="107">
        <v>2007</v>
      </c>
      <c r="F1756" s="107" t="s">
        <v>399</v>
      </c>
      <c r="G1756" s="107" t="s">
        <v>104</v>
      </c>
      <c r="H1756" s="107" t="s">
        <v>544</v>
      </c>
      <c r="I1756" s="107" t="s">
        <v>9</v>
      </c>
      <c r="J1756" s="107" t="s">
        <v>725</v>
      </c>
      <c r="K1756" s="108">
        <v>122.721</v>
      </c>
    </row>
    <row r="1757" spans="5:11" x14ac:dyDescent="0.25">
      <c r="E1757" s="109">
        <v>2007</v>
      </c>
      <c r="F1757" s="109" t="s">
        <v>407</v>
      </c>
      <c r="G1757" s="109" t="s">
        <v>408</v>
      </c>
      <c r="H1757" s="109" t="s">
        <v>540</v>
      </c>
      <c r="I1757" s="109" t="s">
        <v>925</v>
      </c>
      <c r="J1757" s="109" t="s">
        <v>1</v>
      </c>
      <c r="K1757" s="110">
        <v>578.17600000000004</v>
      </c>
    </row>
    <row r="1758" spans="5:11" x14ac:dyDescent="0.25">
      <c r="E1758" s="107">
        <v>2007</v>
      </c>
      <c r="F1758" s="107" t="s">
        <v>407</v>
      </c>
      <c r="G1758" s="107" t="s">
        <v>408</v>
      </c>
      <c r="H1758" s="107" t="s">
        <v>540</v>
      </c>
      <c r="I1758" s="107" t="s">
        <v>925</v>
      </c>
      <c r="J1758" s="107" t="s">
        <v>554</v>
      </c>
      <c r="K1758" s="108">
        <v>267.565</v>
      </c>
    </row>
    <row r="1759" spans="5:11" x14ac:dyDescent="0.25">
      <c r="E1759" s="109">
        <v>2007</v>
      </c>
      <c r="F1759" s="109" t="s">
        <v>407</v>
      </c>
      <c r="G1759" s="109" t="s">
        <v>408</v>
      </c>
      <c r="H1759" s="109" t="s">
        <v>540</v>
      </c>
      <c r="I1759" s="109" t="s">
        <v>925</v>
      </c>
      <c r="J1759" s="109" t="s">
        <v>725</v>
      </c>
      <c r="K1759" s="110">
        <v>310.61099999999999</v>
      </c>
    </row>
    <row r="1760" spans="5:11" x14ac:dyDescent="0.25">
      <c r="E1760" s="107">
        <v>2007</v>
      </c>
      <c r="F1760" s="107" t="s">
        <v>405</v>
      </c>
      <c r="G1760" s="107" t="s">
        <v>107</v>
      </c>
      <c r="H1760" s="107" t="s">
        <v>12</v>
      </c>
      <c r="I1760" s="107" t="s">
        <v>12</v>
      </c>
      <c r="J1760" s="107" t="s">
        <v>1</v>
      </c>
      <c r="K1760" s="108">
        <v>177.773</v>
      </c>
    </row>
    <row r="1761" spans="5:11" x14ac:dyDescent="0.25">
      <c r="E1761" s="109">
        <v>2007</v>
      </c>
      <c r="F1761" s="109" t="s">
        <v>405</v>
      </c>
      <c r="G1761" s="109" t="s">
        <v>107</v>
      </c>
      <c r="H1761" s="109" t="s">
        <v>12</v>
      </c>
      <c r="I1761" s="109" t="s">
        <v>12</v>
      </c>
      <c r="J1761" s="109" t="s">
        <v>554</v>
      </c>
      <c r="K1761" s="110">
        <v>0</v>
      </c>
    </row>
    <row r="1762" spans="5:11" x14ac:dyDescent="0.25">
      <c r="E1762" s="107">
        <v>2007</v>
      </c>
      <c r="F1762" s="107" t="s">
        <v>405</v>
      </c>
      <c r="G1762" s="107" t="s">
        <v>107</v>
      </c>
      <c r="H1762" s="107" t="s">
        <v>12</v>
      </c>
      <c r="I1762" s="107" t="s">
        <v>12</v>
      </c>
      <c r="J1762" s="107" t="s">
        <v>725</v>
      </c>
      <c r="K1762" s="108">
        <v>177.773</v>
      </c>
    </row>
    <row r="1763" spans="5:11" x14ac:dyDescent="0.25">
      <c r="E1763" s="109">
        <v>2007</v>
      </c>
      <c r="F1763" s="109" t="s">
        <v>414</v>
      </c>
      <c r="G1763" s="109" t="s">
        <v>110</v>
      </c>
      <c r="H1763" s="109" t="s">
        <v>540</v>
      </c>
      <c r="I1763" s="109" t="s">
        <v>27</v>
      </c>
      <c r="J1763" s="109" t="s">
        <v>1</v>
      </c>
      <c r="K1763" s="110">
        <v>122.843</v>
      </c>
    </row>
    <row r="1764" spans="5:11" x14ac:dyDescent="0.25">
      <c r="E1764" s="107">
        <v>2007</v>
      </c>
      <c r="F1764" s="107" t="s">
        <v>414</v>
      </c>
      <c r="G1764" s="107" t="s">
        <v>110</v>
      </c>
      <c r="H1764" s="107" t="s">
        <v>540</v>
      </c>
      <c r="I1764" s="107" t="s">
        <v>27</v>
      </c>
      <c r="J1764" s="107" t="s">
        <v>554</v>
      </c>
      <c r="K1764" s="108">
        <v>71.927000000000007</v>
      </c>
    </row>
    <row r="1765" spans="5:11" x14ac:dyDescent="0.25">
      <c r="E1765" s="109">
        <v>2007</v>
      </c>
      <c r="F1765" s="109" t="s">
        <v>414</v>
      </c>
      <c r="G1765" s="109" t="s">
        <v>110</v>
      </c>
      <c r="H1765" s="109" t="s">
        <v>540</v>
      </c>
      <c r="I1765" s="109" t="s">
        <v>27</v>
      </c>
      <c r="J1765" s="109" t="s">
        <v>725</v>
      </c>
      <c r="K1765" s="110">
        <v>50.915999999999997</v>
      </c>
    </row>
    <row r="1766" spans="5:11" x14ac:dyDescent="0.25">
      <c r="E1766" s="107">
        <v>2007</v>
      </c>
      <c r="F1766" s="107" t="s">
        <v>418</v>
      </c>
      <c r="G1766" s="107" t="s">
        <v>112</v>
      </c>
      <c r="H1766" s="107" t="s">
        <v>544</v>
      </c>
      <c r="I1766" s="107" t="s">
        <v>9</v>
      </c>
      <c r="J1766" s="107" t="s">
        <v>1</v>
      </c>
      <c r="K1766" s="108">
        <v>615.053</v>
      </c>
    </row>
    <row r="1767" spans="5:11" x14ac:dyDescent="0.25">
      <c r="E1767" s="109">
        <v>2007</v>
      </c>
      <c r="F1767" s="109" t="s">
        <v>418</v>
      </c>
      <c r="G1767" s="109" t="s">
        <v>112</v>
      </c>
      <c r="H1767" s="109" t="s">
        <v>544</v>
      </c>
      <c r="I1767" s="109" t="s">
        <v>9</v>
      </c>
      <c r="J1767" s="109" t="s">
        <v>554</v>
      </c>
      <c r="K1767" s="110">
        <v>352.25700000000001</v>
      </c>
    </row>
    <row r="1768" spans="5:11" x14ac:dyDescent="0.25">
      <c r="E1768" s="107">
        <v>2007</v>
      </c>
      <c r="F1768" s="107" t="s">
        <v>418</v>
      </c>
      <c r="G1768" s="107" t="s">
        <v>112</v>
      </c>
      <c r="H1768" s="107" t="s">
        <v>544</v>
      </c>
      <c r="I1768" s="107" t="s">
        <v>9</v>
      </c>
      <c r="J1768" s="107" t="s">
        <v>725</v>
      </c>
      <c r="K1768" s="108">
        <v>262.79599999999999</v>
      </c>
    </row>
    <row r="1769" spans="5:11" x14ac:dyDescent="0.25">
      <c r="E1769" s="109">
        <v>2007</v>
      </c>
      <c r="F1769" s="109" t="s">
        <v>420</v>
      </c>
      <c r="G1769" s="109" t="s">
        <v>113</v>
      </c>
      <c r="H1769" s="109" t="s">
        <v>540</v>
      </c>
      <c r="I1769" s="109" t="s">
        <v>47</v>
      </c>
      <c r="J1769" s="109" t="s">
        <v>1</v>
      </c>
      <c r="K1769" s="110">
        <v>71.581000000000003</v>
      </c>
    </row>
    <row r="1770" spans="5:11" x14ac:dyDescent="0.25">
      <c r="E1770" s="107">
        <v>2007</v>
      </c>
      <c r="F1770" s="107" t="s">
        <v>420</v>
      </c>
      <c r="G1770" s="107" t="s">
        <v>113</v>
      </c>
      <c r="H1770" s="107" t="s">
        <v>540</v>
      </c>
      <c r="I1770" s="107" t="s">
        <v>47</v>
      </c>
      <c r="J1770" s="107" t="s">
        <v>554</v>
      </c>
      <c r="K1770" s="108">
        <v>70.427000000000007</v>
      </c>
    </row>
    <row r="1771" spans="5:11" x14ac:dyDescent="0.25">
      <c r="E1771" s="109">
        <v>2007</v>
      </c>
      <c r="F1771" s="109" t="s">
        <v>420</v>
      </c>
      <c r="G1771" s="109" t="s">
        <v>113</v>
      </c>
      <c r="H1771" s="109" t="s">
        <v>540</v>
      </c>
      <c r="I1771" s="109" t="s">
        <v>47</v>
      </c>
      <c r="J1771" s="109" t="s">
        <v>725</v>
      </c>
      <c r="K1771" s="110">
        <v>1.1539999999999999</v>
      </c>
    </row>
    <row r="1772" spans="5:11" x14ac:dyDescent="0.25">
      <c r="E1772" s="107">
        <v>2007</v>
      </c>
      <c r="F1772" s="107" t="s">
        <v>422</v>
      </c>
      <c r="G1772" s="107" t="s">
        <v>114</v>
      </c>
      <c r="H1772" s="107" t="s">
        <v>542</v>
      </c>
      <c r="I1772" s="107" t="s">
        <v>26</v>
      </c>
      <c r="J1772" s="107" t="s">
        <v>1</v>
      </c>
      <c r="K1772" s="108">
        <v>339.94200000000001</v>
      </c>
    </row>
    <row r="1773" spans="5:11" x14ac:dyDescent="0.25">
      <c r="E1773" s="109">
        <v>2007</v>
      </c>
      <c r="F1773" s="109" t="s">
        <v>422</v>
      </c>
      <c r="G1773" s="109" t="s">
        <v>114</v>
      </c>
      <c r="H1773" s="109" t="s">
        <v>542</v>
      </c>
      <c r="I1773" s="109" t="s">
        <v>26</v>
      </c>
      <c r="J1773" s="109" t="s">
        <v>554</v>
      </c>
      <c r="K1773" s="110">
        <v>0</v>
      </c>
    </row>
    <row r="1774" spans="5:11" x14ac:dyDescent="0.25">
      <c r="E1774" s="107">
        <v>2007</v>
      </c>
      <c r="F1774" s="107" t="s">
        <v>422</v>
      </c>
      <c r="G1774" s="107" t="s">
        <v>114</v>
      </c>
      <c r="H1774" s="107" t="s">
        <v>542</v>
      </c>
      <c r="I1774" s="107" t="s">
        <v>26</v>
      </c>
      <c r="J1774" s="107" t="s">
        <v>725</v>
      </c>
      <c r="K1774" s="108">
        <v>339.94200000000001</v>
      </c>
    </row>
    <row r="1775" spans="5:11" x14ac:dyDescent="0.25">
      <c r="E1775" s="109">
        <v>2007</v>
      </c>
      <c r="F1775" s="109" t="s">
        <v>428</v>
      </c>
      <c r="G1775" s="109" t="s">
        <v>117</v>
      </c>
      <c r="H1775" s="109" t="s">
        <v>544</v>
      </c>
      <c r="I1775" s="109" t="s">
        <v>17</v>
      </c>
      <c r="J1775" s="109" t="s">
        <v>1</v>
      </c>
      <c r="K1775" s="110">
        <v>46.537999999999997</v>
      </c>
    </row>
    <row r="1776" spans="5:11" x14ac:dyDescent="0.25">
      <c r="E1776" s="107">
        <v>2007</v>
      </c>
      <c r="F1776" s="107" t="s">
        <v>428</v>
      </c>
      <c r="G1776" s="107" t="s">
        <v>117</v>
      </c>
      <c r="H1776" s="107" t="s">
        <v>544</v>
      </c>
      <c r="I1776" s="107" t="s">
        <v>17</v>
      </c>
      <c r="J1776" s="107" t="s">
        <v>554</v>
      </c>
      <c r="K1776" s="108">
        <v>0</v>
      </c>
    </row>
    <row r="1777" spans="5:11" x14ac:dyDescent="0.25">
      <c r="E1777" s="109">
        <v>2007</v>
      </c>
      <c r="F1777" s="109" t="s">
        <v>428</v>
      </c>
      <c r="G1777" s="109" t="s">
        <v>117</v>
      </c>
      <c r="H1777" s="109" t="s">
        <v>544</v>
      </c>
      <c r="I1777" s="109" t="s">
        <v>17</v>
      </c>
      <c r="J1777" s="109" t="s">
        <v>725</v>
      </c>
      <c r="K1777" s="110">
        <v>46.537999999999997</v>
      </c>
    </row>
    <row r="1778" spans="5:11" x14ac:dyDescent="0.25">
      <c r="E1778" s="107">
        <v>2007</v>
      </c>
      <c r="F1778" s="107" t="s">
        <v>432</v>
      </c>
      <c r="G1778" s="107" t="s">
        <v>119</v>
      </c>
      <c r="H1778" s="107" t="s">
        <v>540</v>
      </c>
      <c r="I1778" s="107" t="s">
        <v>925</v>
      </c>
      <c r="J1778" s="107" t="s">
        <v>1</v>
      </c>
      <c r="K1778" s="108">
        <v>236.827</v>
      </c>
    </row>
    <row r="1779" spans="5:11" x14ac:dyDescent="0.25">
      <c r="E1779" s="109">
        <v>2007</v>
      </c>
      <c r="F1779" s="109" t="s">
        <v>432</v>
      </c>
      <c r="G1779" s="109" t="s">
        <v>119</v>
      </c>
      <c r="H1779" s="109" t="s">
        <v>540</v>
      </c>
      <c r="I1779" s="109" t="s">
        <v>925</v>
      </c>
      <c r="J1779" s="109" t="s">
        <v>554</v>
      </c>
      <c r="K1779" s="110">
        <v>140.31</v>
      </c>
    </row>
    <row r="1780" spans="5:11" x14ac:dyDescent="0.25">
      <c r="E1780" s="107">
        <v>2007</v>
      </c>
      <c r="F1780" s="107" t="s">
        <v>432</v>
      </c>
      <c r="G1780" s="107" t="s">
        <v>119</v>
      </c>
      <c r="H1780" s="107" t="s">
        <v>540</v>
      </c>
      <c r="I1780" s="107" t="s">
        <v>925</v>
      </c>
      <c r="J1780" s="107" t="s">
        <v>725</v>
      </c>
      <c r="K1780" s="108">
        <v>96.516999999999996</v>
      </c>
    </row>
    <row r="1781" spans="5:11" x14ac:dyDescent="0.25">
      <c r="E1781" s="109">
        <v>2007</v>
      </c>
      <c r="F1781" s="109" t="s">
        <v>438</v>
      </c>
      <c r="G1781" s="109" t="s">
        <v>122</v>
      </c>
      <c r="H1781" s="109" t="s">
        <v>540</v>
      </c>
      <c r="I1781" s="109" t="s">
        <v>21</v>
      </c>
      <c r="J1781" s="109" t="s">
        <v>1</v>
      </c>
      <c r="K1781" s="110">
        <v>0</v>
      </c>
    </row>
    <row r="1782" spans="5:11" x14ac:dyDescent="0.25">
      <c r="E1782" s="107">
        <v>2007</v>
      </c>
      <c r="F1782" s="107" t="s">
        <v>438</v>
      </c>
      <c r="G1782" s="107" t="s">
        <v>122</v>
      </c>
      <c r="H1782" s="107" t="s">
        <v>540</v>
      </c>
      <c r="I1782" s="107" t="s">
        <v>21</v>
      </c>
      <c r="J1782" s="107" t="s">
        <v>554</v>
      </c>
      <c r="K1782" s="108">
        <v>0</v>
      </c>
    </row>
    <row r="1783" spans="5:11" x14ac:dyDescent="0.25">
      <c r="E1783" s="109">
        <v>2007</v>
      </c>
      <c r="F1783" s="109" t="s">
        <v>438</v>
      </c>
      <c r="G1783" s="109" t="s">
        <v>122</v>
      </c>
      <c r="H1783" s="109" t="s">
        <v>540</v>
      </c>
      <c r="I1783" s="109" t="s">
        <v>21</v>
      </c>
      <c r="J1783" s="109" t="s">
        <v>725</v>
      </c>
      <c r="K1783" s="110">
        <v>0</v>
      </c>
    </row>
    <row r="1784" spans="5:11" x14ac:dyDescent="0.25">
      <c r="E1784" s="107">
        <v>2007</v>
      </c>
      <c r="F1784" s="107" t="s">
        <v>434</v>
      </c>
      <c r="G1784" s="107" t="s">
        <v>120</v>
      </c>
      <c r="H1784" s="107" t="s">
        <v>544</v>
      </c>
      <c r="I1784" s="107" t="s">
        <v>9</v>
      </c>
      <c r="J1784" s="107" t="s">
        <v>1</v>
      </c>
      <c r="K1784" s="108">
        <v>4.9130000000000003</v>
      </c>
    </row>
    <row r="1785" spans="5:11" x14ac:dyDescent="0.25">
      <c r="E1785" s="109">
        <v>2007</v>
      </c>
      <c r="F1785" s="109" t="s">
        <v>434</v>
      </c>
      <c r="G1785" s="109" t="s">
        <v>120</v>
      </c>
      <c r="H1785" s="109" t="s">
        <v>544</v>
      </c>
      <c r="I1785" s="109" t="s">
        <v>9</v>
      </c>
      <c r="J1785" s="109" t="s">
        <v>554</v>
      </c>
      <c r="K1785" s="110">
        <v>4.9130000000000003</v>
      </c>
    </row>
    <row r="1786" spans="5:11" x14ac:dyDescent="0.25">
      <c r="E1786" s="107">
        <v>2007</v>
      </c>
      <c r="F1786" s="107" t="s">
        <v>434</v>
      </c>
      <c r="G1786" s="107" t="s">
        <v>120</v>
      </c>
      <c r="H1786" s="107" t="s">
        <v>544</v>
      </c>
      <c r="I1786" s="107" t="s">
        <v>9</v>
      </c>
      <c r="J1786" s="107" t="s">
        <v>725</v>
      </c>
      <c r="K1786" s="108">
        <v>0</v>
      </c>
    </row>
    <row r="1787" spans="5:11" x14ac:dyDescent="0.25">
      <c r="E1787" s="109">
        <v>2007</v>
      </c>
      <c r="F1787" s="109" t="s">
        <v>440</v>
      </c>
      <c r="G1787" s="109" t="s">
        <v>123</v>
      </c>
      <c r="H1787" s="109" t="s">
        <v>540</v>
      </c>
      <c r="I1787" s="109" t="s">
        <v>24</v>
      </c>
      <c r="J1787" s="109" t="s">
        <v>1</v>
      </c>
      <c r="K1787" s="110">
        <v>173.553</v>
      </c>
    </row>
    <row r="1788" spans="5:11" x14ac:dyDescent="0.25">
      <c r="E1788" s="107">
        <v>2007</v>
      </c>
      <c r="F1788" s="107" t="s">
        <v>440</v>
      </c>
      <c r="G1788" s="107" t="s">
        <v>123</v>
      </c>
      <c r="H1788" s="107" t="s">
        <v>540</v>
      </c>
      <c r="I1788" s="107" t="s">
        <v>24</v>
      </c>
      <c r="J1788" s="107" t="s">
        <v>554</v>
      </c>
      <c r="K1788" s="108">
        <v>150.749</v>
      </c>
    </row>
    <row r="1789" spans="5:11" x14ac:dyDescent="0.25">
      <c r="E1789" s="109">
        <v>2007</v>
      </c>
      <c r="F1789" s="109" t="s">
        <v>440</v>
      </c>
      <c r="G1789" s="109" t="s">
        <v>123</v>
      </c>
      <c r="H1789" s="109" t="s">
        <v>540</v>
      </c>
      <c r="I1789" s="109" t="s">
        <v>24</v>
      </c>
      <c r="J1789" s="109" t="s">
        <v>725</v>
      </c>
      <c r="K1789" s="110">
        <v>22.803999999999998</v>
      </c>
    </row>
    <row r="1790" spans="5:11" x14ac:dyDescent="0.25">
      <c r="E1790" s="107">
        <v>2007</v>
      </c>
      <c r="F1790" s="107" t="s">
        <v>442</v>
      </c>
      <c r="G1790" s="107" t="s">
        <v>124</v>
      </c>
      <c r="H1790" s="107" t="s">
        <v>544</v>
      </c>
      <c r="I1790" s="107" t="s">
        <v>9</v>
      </c>
      <c r="J1790" s="107" t="s">
        <v>1</v>
      </c>
      <c r="K1790" s="108">
        <v>581.71900000000005</v>
      </c>
    </row>
    <row r="1791" spans="5:11" x14ac:dyDescent="0.25">
      <c r="E1791" s="109">
        <v>2007</v>
      </c>
      <c r="F1791" s="109" t="s">
        <v>442</v>
      </c>
      <c r="G1791" s="109" t="s">
        <v>124</v>
      </c>
      <c r="H1791" s="109" t="s">
        <v>544</v>
      </c>
      <c r="I1791" s="109" t="s">
        <v>9</v>
      </c>
      <c r="J1791" s="109" t="s">
        <v>554</v>
      </c>
      <c r="K1791" s="110">
        <v>366.21499999999997</v>
      </c>
    </row>
    <row r="1792" spans="5:11" x14ac:dyDescent="0.25">
      <c r="E1792" s="107">
        <v>2007</v>
      </c>
      <c r="F1792" s="107" t="s">
        <v>442</v>
      </c>
      <c r="G1792" s="107" t="s">
        <v>124</v>
      </c>
      <c r="H1792" s="107" t="s">
        <v>544</v>
      </c>
      <c r="I1792" s="107" t="s">
        <v>9</v>
      </c>
      <c r="J1792" s="107" t="s">
        <v>725</v>
      </c>
      <c r="K1792" s="108">
        <v>215.50399999999999</v>
      </c>
    </row>
    <row r="1793" spans="5:11" x14ac:dyDescent="0.25">
      <c r="E1793" s="109">
        <v>2007</v>
      </c>
      <c r="F1793" s="109" t="s">
        <v>446</v>
      </c>
      <c r="G1793" s="109" t="s">
        <v>126</v>
      </c>
      <c r="H1793" s="109" t="s">
        <v>542</v>
      </c>
      <c r="I1793" s="109" t="s">
        <v>16</v>
      </c>
      <c r="J1793" s="109" t="s">
        <v>1</v>
      </c>
      <c r="K1793" s="110">
        <v>420.322</v>
      </c>
    </row>
    <row r="1794" spans="5:11" x14ac:dyDescent="0.25">
      <c r="E1794" s="107">
        <v>2007</v>
      </c>
      <c r="F1794" s="107" t="s">
        <v>446</v>
      </c>
      <c r="G1794" s="107" t="s">
        <v>126</v>
      </c>
      <c r="H1794" s="107" t="s">
        <v>542</v>
      </c>
      <c r="I1794" s="107" t="s">
        <v>16</v>
      </c>
      <c r="J1794" s="107" t="s">
        <v>554</v>
      </c>
      <c r="K1794" s="108">
        <v>286.26100000000002</v>
      </c>
    </row>
    <row r="1795" spans="5:11" x14ac:dyDescent="0.25">
      <c r="E1795" s="109">
        <v>2007</v>
      </c>
      <c r="F1795" s="109" t="s">
        <v>446</v>
      </c>
      <c r="G1795" s="109" t="s">
        <v>126</v>
      </c>
      <c r="H1795" s="109" t="s">
        <v>542</v>
      </c>
      <c r="I1795" s="109" t="s">
        <v>16</v>
      </c>
      <c r="J1795" s="109" t="s">
        <v>725</v>
      </c>
      <c r="K1795" s="110">
        <v>134.06100000000001</v>
      </c>
    </row>
    <row r="1796" spans="5:11" x14ac:dyDescent="0.25">
      <c r="E1796" s="107">
        <v>2007</v>
      </c>
      <c r="F1796" s="107" t="s">
        <v>450</v>
      </c>
      <c r="G1796" s="107" t="s">
        <v>128</v>
      </c>
      <c r="H1796" s="107" t="s">
        <v>540</v>
      </c>
      <c r="I1796" s="107" t="s">
        <v>47</v>
      </c>
      <c r="J1796" s="107" t="s">
        <v>1</v>
      </c>
      <c r="K1796" s="108">
        <v>11.666</v>
      </c>
    </row>
    <row r="1797" spans="5:11" x14ac:dyDescent="0.25">
      <c r="E1797" s="109">
        <v>2007</v>
      </c>
      <c r="F1797" s="109" t="s">
        <v>450</v>
      </c>
      <c r="G1797" s="109" t="s">
        <v>128</v>
      </c>
      <c r="H1797" s="109" t="s">
        <v>540</v>
      </c>
      <c r="I1797" s="109" t="s">
        <v>47</v>
      </c>
      <c r="J1797" s="109" t="s">
        <v>554</v>
      </c>
      <c r="K1797" s="110">
        <v>0</v>
      </c>
    </row>
    <row r="1798" spans="5:11" x14ac:dyDescent="0.25">
      <c r="E1798" s="107">
        <v>2007</v>
      </c>
      <c r="F1798" s="107" t="s">
        <v>450</v>
      </c>
      <c r="G1798" s="107" t="s">
        <v>128</v>
      </c>
      <c r="H1798" s="107" t="s">
        <v>540</v>
      </c>
      <c r="I1798" s="107" t="s">
        <v>47</v>
      </c>
      <c r="J1798" s="107" t="s">
        <v>725</v>
      </c>
      <c r="K1798" s="108">
        <v>11.666</v>
      </c>
    </row>
    <row r="1799" spans="5:11" x14ac:dyDescent="0.25">
      <c r="E1799" s="109">
        <v>2007</v>
      </c>
      <c r="F1799" s="109" t="s">
        <v>448</v>
      </c>
      <c r="G1799" s="109" t="s">
        <v>127</v>
      </c>
      <c r="H1799" s="109" t="s">
        <v>540</v>
      </c>
      <c r="I1799" s="109" t="s">
        <v>30</v>
      </c>
      <c r="J1799" s="109" t="s">
        <v>1</v>
      </c>
      <c r="K1799" s="110">
        <v>0</v>
      </c>
    </row>
    <row r="1800" spans="5:11" x14ac:dyDescent="0.25">
      <c r="E1800" s="107">
        <v>2007</v>
      </c>
      <c r="F1800" s="107" t="s">
        <v>448</v>
      </c>
      <c r="G1800" s="107" t="s">
        <v>127</v>
      </c>
      <c r="H1800" s="107" t="s">
        <v>540</v>
      </c>
      <c r="I1800" s="107" t="s">
        <v>30</v>
      </c>
      <c r="J1800" s="107" t="s">
        <v>554</v>
      </c>
      <c r="K1800" s="108">
        <v>0</v>
      </c>
    </row>
    <row r="1801" spans="5:11" x14ac:dyDescent="0.25">
      <c r="E1801" s="109">
        <v>2007</v>
      </c>
      <c r="F1801" s="109" t="s">
        <v>448</v>
      </c>
      <c r="G1801" s="109" t="s">
        <v>127</v>
      </c>
      <c r="H1801" s="109" t="s">
        <v>540</v>
      </c>
      <c r="I1801" s="109" t="s">
        <v>30</v>
      </c>
      <c r="J1801" s="109" t="s">
        <v>725</v>
      </c>
      <c r="K1801" s="110">
        <v>0</v>
      </c>
    </row>
    <row r="1802" spans="5:11" x14ac:dyDescent="0.25">
      <c r="E1802" s="107">
        <v>2007</v>
      </c>
      <c r="F1802" s="107" t="s">
        <v>452</v>
      </c>
      <c r="G1802" s="107" t="s">
        <v>129</v>
      </c>
      <c r="H1802" s="107" t="s">
        <v>540</v>
      </c>
      <c r="I1802" s="107" t="s">
        <v>30</v>
      </c>
      <c r="J1802" s="107" t="s">
        <v>1</v>
      </c>
      <c r="K1802" s="108">
        <v>114.81399999999999</v>
      </c>
    </row>
    <row r="1803" spans="5:11" x14ac:dyDescent="0.25">
      <c r="E1803" s="109">
        <v>2007</v>
      </c>
      <c r="F1803" s="109" t="s">
        <v>452</v>
      </c>
      <c r="G1803" s="109" t="s">
        <v>129</v>
      </c>
      <c r="H1803" s="109" t="s">
        <v>540</v>
      </c>
      <c r="I1803" s="109" t="s">
        <v>30</v>
      </c>
      <c r="J1803" s="109" t="s">
        <v>554</v>
      </c>
      <c r="K1803" s="110">
        <v>114.81399999999999</v>
      </c>
    </row>
    <row r="1804" spans="5:11" x14ac:dyDescent="0.25">
      <c r="E1804" s="107">
        <v>2007</v>
      </c>
      <c r="F1804" s="107" t="s">
        <v>452</v>
      </c>
      <c r="G1804" s="107" t="s">
        <v>129</v>
      </c>
      <c r="H1804" s="107" t="s">
        <v>540</v>
      </c>
      <c r="I1804" s="107" t="s">
        <v>30</v>
      </c>
      <c r="J1804" s="107" t="s">
        <v>725</v>
      </c>
      <c r="K1804" s="108">
        <v>0</v>
      </c>
    </row>
    <row r="1805" spans="5:11" x14ac:dyDescent="0.25">
      <c r="E1805" s="109">
        <v>2007</v>
      </c>
      <c r="F1805" s="109" t="s">
        <v>464</v>
      </c>
      <c r="G1805" s="109" t="s">
        <v>135</v>
      </c>
      <c r="H1805" s="109" t="s">
        <v>544</v>
      </c>
      <c r="I1805" s="109" t="s">
        <v>17</v>
      </c>
      <c r="J1805" s="109" t="s">
        <v>1</v>
      </c>
      <c r="K1805" s="110">
        <v>0</v>
      </c>
    </row>
    <row r="1806" spans="5:11" x14ac:dyDescent="0.25">
      <c r="E1806" s="107">
        <v>2007</v>
      </c>
      <c r="F1806" s="107" t="s">
        <v>464</v>
      </c>
      <c r="G1806" s="107" t="s">
        <v>135</v>
      </c>
      <c r="H1806" s="107" t="s">
        <v>544</v>
      </c>
      <c r="I1806" s="107" t="s">
        <v>17</v>
      </c>
      <c r="J1806" s="107" t="s">
        <v>554</v>
      </c>
      <c r="K1806" s="108">
        <v>0</v>
      </c>
    </row>
    <row r="1807" spans="5:11" x14ac:dyDescent="0.25">
      <c r="E1807" s="109">
        <v>2007</v>
      </c>
      <c r="F1807" s="109" t="s">
        <v>464</v>
      </c>
      <c r="G1807" s="109" t="s">
        <v>135</v>
      </c>
      <c r="H1807" s="109" t="s">
        <v>544</v>
      </c>
      <c r="I1807" s="109" t="s">
        <v>17</v>
      </c>
      <c r="J1807" s="109" t="s">
        <v>725</v>
      </c>
      <c r="K1807" s="110">
        <v>0</v>
      </c>
    </row>
    <row r="1808" spans="5:11" x14ac:dyDescent="0.25">
      <c r="E1808" s="107">
        <v>2007</v>
      </c>
      <c r="F1808" s="107" t="s">
        <v>454</v>
      </c>
      <c r="G1808" s="107" t="s">
        <v>130</v>
      </c>
      <c r="H1808" s="107" t="s">
        <v>540</v>
      </c>
      <c r="I1808" s="107" t="s">
        <v>30</v>
      </c>
      <c r="J1808" s="107" t="s">
        <v>1</v>
      </c>
      <c r="K1808" s="108">
        <v>58.423000000000002</v>
      </c>
    </row>
    <row r="1809" spans="5:11" x14ac:dyDescent="0.25">
      <c r="E1809" s="109">
        <v>2007</v>
      </c>
      <c r="F1809" s="109" t="s">
        <v>454</v>
      </c>
      <c r="G1809" s="109" t="s">
        <v>130</v>
      </c>
      <c r="H1809" s="109" t="s">
        <v>540</v>
      </c>
      <c r="I1809" s="109" t="s">
        <v>30</v>
      </c>
      <c r="J1809" s="109" t="s">
        <v>554</v>
      </c>
      <c r="K1809" s="110">
        <v>3.9729999999999999</v>
      </c>
    </row>
    <row r="1810" spans="5:11" x14ac:dyDescent="0.25">
      <c r="E1810" s="107">
        <v>2007</v>
      </c>
      <c r="F1810" s="107" t="s">
        <v>454</v>
      </c>
      <c r="G1810" s="107" t="s">
        <v>130</v>
      </c>
      <c r="H1810" s="107" t="s">
        <v>540</v>
      </c>
      <c r="I1810" s="107" t="s">
        <v>30</v>
      </c>
      <c r="J1810" s="107" t="s">
        <v>725</v>
      </c>
      <c r="K1810" s="108">
        <v>54.45</v>
      </c>
    </row>
    <row r="1811" spans="5:11" x14ac:dyDescent="0.25">
      <c r="E1811" s="109">
        <v>2007</v>
      </c>
      <c r="F1811" s="109" t="s">
        <v>460</v>
      </c>
      <c r="G1811" s="109" t="s">
        <v>133</v>
      </c>
      <c r="H1811" s="109" t="s">
        <v>540</v>
      </c>
      <c r="I1811" s="109" t="s">
        <v>30</v>
      </c>
      <c r="J1811" s="109" t="s">
        <v>1</v>
      </c>
      <c r="K1811" s="110">
        <v>19.917999999999999</v>
      </c>
    </row>
    <row r="1812" spans="5:11" x14ac:dyDescent="0.25">
      <c r="E1812" s="107">
        <v>2007</v>
      </c>
      <c r="F1812" s="107" t="s">
        <v>460</v>
      </c>
      <c r="G1812" s="107" t="s">
        <v>133</v>
      </c>
      <c r="H1812" s="107" t="s">
        <v>540</v>
      </c>
      <c r="I1812" s="107" t="s">
        <v>30</v>
      </c>
      <c r="J1812" s="107" t="s">
        <v>554</v>
      </c>
      <c r="K1812" s="108">
        <v>1.4330000000000001</v>
      </c>
    </row>
    <row r="1813" spans="5:11" x14ac:dyDescent="0.25">
      <c r="E1813" s="109">
        <v>2007</v>
      </c>
      <c r="F1813" s="109" t="s">
        <v>460</v>
      </c>
      <c r="G1813" s="109" t="s">
        <v>133</v>
      </c>
      <c r="H1813" s="109" t="s">
        <v>540</v>
      </c>
      <c r="I1813" s="109" t="s">
        <v>30</v>
      </c>
      <c r="J1813" s="109" t="s">
        <v>725</v>
      </c>
      <c r="K1813" s="110">
        <v>18.484999999999999</v>
      </c>
    </row>
    <row r="1814" spans="5:11" x14ac:dyDescent="0.25">
      <c r="E1814" s="107">
        <v>2007</v>
      </c>
      <c r="F1814" s="107" t="s">
        <v>462</v>
      </c>
      <c r="G1814" s="107" t="s">
        <v>134</v>
      </c>
      <c r="H1814" s="107" t="s">
        <v>544</v>
      </c>
      <c r="I1814" s="107" t="s">
        <v>9</v>
      </c>
      <c r="J1814" s="107" t="s">
        <v>1</v>
      </c>
      <c r="K1814" s="108">
        <v>144.06800000000001</v>
      </c>
    </row>
    <row r="1815" spans="5:11" x14ac:dyDescent="0.25">
      <c r="E1815" s="109">
        <v>2007</v>
      </c>
      <c r="F1815" s="109" t="s">
        <v>462</v>
      </c>
      <c r="G1815" s="109" t="s">
        <v>134</v>
      </c>
      <c r="H1815" s="109" t="s">
        <v>544</v>
      </c>
      <c r="I1815" s="109" t="s">
        <v>9</v>
      </c>
      <c r="J1815" s="109" t="s">
        <v>554</v>
      </c>
      <c r="K1815" s="110">
        <v>144.06800000000001</v>
      </c>
    </row>
    <row r="1816" spans="5:11" x14ac:dyDescent="0.25">
      <c r="E1816" s="107">
        <v>2007</v>
      </c>
      <c r="F1816" s="107" t="s">
        <v>462</v>
      </c>
      <c r="G1816" s="107" t="s">
        <v>134</v>
      </c>
      <c r="H1816" s="107" t="s">
        <v>544</v>
      </c>
      <c r="I1816" s="107" t="s">
        <v>9</v>
      </c>
      <c r="J1816" s="107" t="s">
        <v>725</v>
      </c>
      <c r="K1816" s="108">
        <v>0</v>
      </c>
    </row>
    <row r="1817" spans="5:11" x14ac:dyDescent="0.25">
      <c r="E1817" s="109">
        <v>2007</v>
      </c>
      <c r="F1817" s="109" t="s">
        <v>468</v>
      </c>
      <c r="G1817" s="109" t="s">
        <v>137</v>
      </c>
      <c r="H1817" s="109" t="s">
        <v>540</v>
      </c>
      <c r="I1817" s="109" t="s">
        <v>30</v>
      </c>
      <c r="J1817" s="109" t="s">
        <v>1</v>
      </c>
      <c r="K1817" s="110">
        <v>209.36699999999999</v>
      </c>
    </row>
    <row r="1818" spans="5:11" x14ac:dyDescent="0.25">
      <c r="E1818" s="107">
        <v>2007</v>
      </c>
      <c r="F1818" s="107" t="s">
        <v>468</v>
      </c>
      <c r="G1818" s="107" t="s">
        <v>137</v>
      </c>
      <c r="H1818" s="107" t="s">
        <v>540</v>
      </c>
      <c r="I1818" s="107" t="s">
        <v>30</v>
      </c>
      <c r="J1818" s="107" t="s">
        <v>554</v>
      </c>
      <c r="K1818" s="108">
        <v>0</v>
      </c>
    </row>
    <row r="1819" spans="5:11" x14ac:dyDescent="0.25">
      <c r="E1819" s="109">
        <v>2007</v>
      </c>
      <c r="F1819" s="109" t="s">
        <v>468</v>
      </c>
      <c r="G1819" s="109" t="s">
        <v>137</v>
      </c>
      <c r="H1819" s="109" t="s">
        <v>540</v>
      </c>
      <c r="I1819" s="109" t="s">
        <v>30</v>
      </c>
      <c r="J1819" s="109" t="s">
        <v>725</v>
      </c>
      <c r="K1819" s="110">
        <v>209.36699999999999</v>
      </c>
    </row>
    <row r="1820" spans="5:11" x14ac:dyDescent="0.25">
      <c r="E1820" s="107">
        <v>2007</v>
      </c>
      <c r="F1820" s="107" t="s">
        <v>466</v>
      </c>
      <c r="G1820" s="107" t="s">
        <v>136</v>
      </c>
      <c r="H1820" s="107" t="s">
        <v>542</v>
      </c>
      <c r="I1820" s="107" t="s">
        <v>26</v>
      </c>
      <c r="J1820" s="107" t="s">
        <v>1</v>
      </c>
      <c r="K1820" s="108">
        <v>58</v>
      </c>
    </row>
    <row r="1821" spans="5:11" x14ac:dyDescent="0.25">
      <c r="E1821" s="109">
        <v>2007</v>
      </c>
      <c r="F1821" s="109" t="s">
        <v>466</v>
      </c>
      <c r="G1821" s="109" t="s">
        <v>136</v>
      </c>
      <c r="H1821" s="109" t="s">
        <v>542</v>
      </c>
      <c r="I1821" s="109" t="s">
        <v>26</v>
      </c>
      <c r="J1821" s="109" t="s">
        <v>554</v>
      </c>
      <c r="K1821" s="110">
        <v>46</v>
      </c>
    </row>
    <row r="1822" spans="5:11" x14ac:dyDescent="0.25">
      <c r="E1822" s="107">
        <v>2007</v>
      </c>
      <c r="F1822" s="107" t="s">
        <v>466</v>
      </c>
      <c r="G1822" s="107" t="s">
        <v>136</v>
      </c>
      <c r="H1822" s="107" t="s">
        <v>542</v>
      </c>
      <c r="I1822" s="107" t="s">
        <v>26</v>
      </c>
      <c r="J1822" s="107" t="s">
        <v>725</v>
      </c>
      <c r="K1822" s="108">
        <v>12</v>
      </c>
    </row>
    <row r="1823" spans="5:11" x14ac:dyDescent="0.25">
      <c r="E1823" s="109">
        <v>2007</v>
      </c>
      <c r="F1823" s="109" t="s">
        <v>458</v>
      </c>
      <c r="G1823" s="109" t="s">
        <v>132</v>
      </c>
      <c r="H1823" s="109" t="s">
        <v>540</v>
      </c>
      <c r="I1823" s="109" t="s">
        <v>30</v>
      </c>
      <c r="J1823" s="109" t="s">
        <v>1</v>
      </c>
      <c r="K1823" s="110">
        <v>0</v>
      </c>
    </row>
    <row r="1824" spans="5:11" x14ac:dyDescent="0.25">
      <c r="E1824" s="107">
        <v>2007</v>
      </c>
      <c r="F1824" s="107" t="s">
        <v>458</v>
      </c>
      <c r="G1824" s="107" t="s">
        <v>132</v>
      </c>
      <c r="H1824" s="107" t="s">
        <v>540</v>
      </c>
      <c r="I1824" s="107" t="s">
        <v>30</v>
      </c>
      <c r="J1824" s="107" t="s">
        <v>554</v>
      </c>
      <c r="K1824" s="108">
        <v>0</v>
      </c>
    </row>
    <row r="1825" spans="5:11" x14ac:dyDescent="0.25">
      <c r="E1825" s="109">
        <v>2007</v>
      </c>
      <c r="F1825" s="109" t="s">
        <v>458</v>
      </c>
      <c r="G1825" s="109" t="s">
        <v>132</v>
      </c>
      <c r="H1825" s="109" t="s">
        <v>540</v>
      </c>
      <c r="I1825" s="109" t="s">
        <v>30</v>
      </c>
      <c r="J1825" s="109" t="s">
        <v>725</v>
      </c>
      <c r="K1825" s="110">
        <v>0</v>
      </c>
    </row>
    <row r="1826" spans="5:11" x14ac:dyDescent="0.25">
      <c r="E1826" s="107">
        <v>2007</v>
      </c>
      <c r="F1826" s="107" t="s">
        <v>498</v>
      </c>
      <c r="G1826" s="107" t="s">
        <v>967</v>
      </c>
      <c r="H1826" s="107" t="s">
        <v>540</v>
      </c>
      <c r="I1826" s="107" t="s">
        <v>925</v>
      </c>
      <c r="J1826" s="107" t="s">
        <v>1</v>
      </c>
      <c r="K1826" s="108">
        <v>609.09900000000005</v>
      </c>
    </row>
    <row r="1827" spans="5:11" x14ac:dyDescent="0.25">
      <c r="E1827" s="109">
        <v>2007</v>
      </c>
      <c r="F1827" s="109" t="s">
        <v>498</v>
      </c>
      <c r="G1827" s="109" t="s">
        <v>967</v>
      </c>
      <c r="H1827" s="109" t="s">
        <v>540</v>
      </c>
      <c r="I1827" s="109" t="s">
        <v>925</v>
      </c>
      <c r="J1827" s="109" t="s">
        <v>554</v>
      </c>
      <c r="K1827" s="110">
        <v>521.50800000000004</v>
      </c>
    </row>
    <row r="1828" spans="5:11" x14ac:dyDescent="0.25">
      <c r="E1828" s="107">
        <v>2007</v>
      </c>
      <c r="F1828" s="107" t="s">
        <v>498</v>
      </c>
      <c r="G1828" s="107" t="s">
        <v>967</v>
      </c>
      <c r="H1828" s="107" t="s">
        <v>540</v>
      </c>
      <c r="I1828" s="107" t="s">
        <v>925</v>
      </c>
      <c r="J1828" s="107" t="s">
        <v>725</v>
      </c>
      <c r="K1828" s="108">
        <v>87.590999999999994</v>
      </c>
    </row>
    <row r="1829" spans="5:11" x14ac:dyDescent="0.25">
      <c r="E1829" s="109">
        <v>2007</v>
      </c>
      <c r="F1829" s="109" t="s">
        <v>470</v>
      </c>
      <c r="G1829" s="109" t="s">
        <v>138</v>
      </c>
      <c r="H1829" s="109" t="s">
        <v>12</v>
      </c>
      <c r="I1829" s="109" t="s">
        <v>12</v>
      </c>
      <c r="J1829" s="109" t="s">
        <v>1</v>
      </c>
      <c r="K1829" s="110">
        <v>0</v>
      </c>
    </row>
    <row r="1830" spans="5:11" x14ac:dyDescent="0.25">
      <c r="E1830" s="107">
        <v>2007</v>
      </c>
      <c r="F1830" s="107" t="s">
        <v>470</v>
      </c>
      <c r="G1830" s="107" t="s">
        <v>138</v>
      </c>
      <c r="H1830" s="107" t="s">
        <v>12</v>
      </c>
      <c r="I1830" s="107" t="s">
        <v>12</v>
      </c>
      <c r="J1830" s="107" t="s">
        <v>554</v>
      </c>
      <c r="K1830" s="108">
        <v>0</v>
      </c>
    </row>
    <row r="1831" spans="5:11" x14ac:dyDescent="0.25">
      <c r="E1831" s="109">
        <v>2007</v>
      </c>
      <c r="F1831" s="109" t="s">
        <v>470</v>
      </c>
      <c r="G1831" s="109" t="s">
        <v>138</v>
      </c>
      <c r="H1831" s="109" t="s">
        <v>12</v>
      </c>
      <c r="I1831" s="109" t="s">
        <v>12</v>
      </c>
      <c r="J1831" s="109" t="s">
        <v>725</v>
      </c>
      <c r="K1831" s="110">
        <v>0</v>
      </c>
    </row>
    <row r="1832" spans="5:11" x14ac:dyDescent="0.25">
      <c r="E1832" s="107">
        <v>2007</v>
      </c>
      <c r="F1832" s="107" t="s">
        <v>479</v>
      </c>
      <c r="G1832" s="107" t="s">
        <v>141</v>
      </c>
      <c r="H1832" s="107" t="s">
        <v>540</v>
      </c>
      <c r="I1832" s="107" t="s">
        <v>21</v>
      </c>
      <c r="J1832" s="107" t="s">
        <v>1</v>
      </c>
      <c r="K1832" s="108">
        <v>69.88</v>
      </c>
    </row>
    <row r="1833" spans="5:11" x14ac:dyDescent="0.25">
      <c r="E1833" s="109">
        <v>2007</v>
      </c>
      <c r="F1833" s="109" t="s">
        <v>479</v>
      </c>
      <c r="G1833" s="109" t="s">
        <v>141</v>
      </c>
      <c r="H1833" s="109" t="s">
        <v>540</v>
      </c>
      <c r="I1833" s="109" t="s">
        <v>21</v>
      </c>
      <c r="J1833" s="109" t="s">
        <v>554</v>
      </c>
      <c r="K1833" s="110">
        <v>52.261000000000003</v>
      </c>
    </row>
    <row r="1834" spans="5:11" x14ac:dyDescent="0.25">
      <c r="E1834" s="107">
        <v>2007</v>
      </c>
      <c r="F1834" s="107" t="s">
        <v>479</v>
      </c>
      <c r="G1834" s="107" t="s">
        <v>141</v>
      </c>
      <c r="H1834" s="107" t="s">
        <v>540</v>
      </c>
      <c r="I1834" s="107" t="s">
        <v>21</v>
      </c>
      <c r="J1834" s="107" t="s">
        <v>725</v>
      </c>
      <c r="K1834" s="108">
        <v>17.619</v>
      </c>
    </row>
    <row r="1835" spans="5:11" x14ac:dyDescent="0.25">
      <c r="E1835" s="109">
        <v>2007</v>
      </c>
      <c r="F1835" s="109" t="s">
        <v>486</v>
      </c>
      <c r="G1835" s="109" t="s">
        <v>143</v>
      </c>
      <c r="H1835" s="109" t="s">
        <v>544</v>
      </c>
      <c r="I1835" s="109" t="s">
        <v>9</v>
      </c>
      <c r="J1835" s="109" t="s">
        <v>1</v>
      </c>
      <c r="K1835" s="110">
        <v>94.143000000000001</v>
      </c>
    </row>
    <row r="1836" spans="5:11" x14ac:dyDescent="0.25">
      <c r="E1836" s="107">
        <v>2007</v>
      </c>
      <c r="F1836" s="107" t="s">
        <v>486</v>
      </c>
      <c r="G1836" s="107" t="s">
        <v>143</v>
      </c>
      <c r="H1836" s="107" t="s">
        <v>544</v>
      </c>
      <c r="I1836" s="107" t="s">
        <v>9</v>
      </c>
      <c r="J1836" s="107" t="s">
        <v>554</v>
      </c>
      <c r="K1836" s="108">
        <v>64.040999999999997</v>
      </c>
    </row>
    <row r="1837" spans="5:11" x14ac:dyDescent="0.25">
      <c r="E1837" s="109">
        <v>2007</v>
      </c>
      <c r="F1837" s="109" t="s">
        <v>486</v>
      </c>
      <c r="G1837" s="109" t="s">
        <v>143</v>
      </c>
      <c r="H1837" s="109" t="s">
        <v>544</v>
      </c>
      <c r="I1837" s="109" t="s">
        <v>9</v>
      </c>
      <c r="J1837" s="109" t="s">
        <v>725</v>
      </c>
      <c r="K1837" s="110">
        <v>30.102</v>
      </c>
    </row>
    <row r="1838" spans="5:11" x14ac:dyDescent="0.25">
      <c r="E1838" s="107">
        <v>2007</v>
      </c>
      <c r="F1838" s="107" t="s">
        <v>481</v>
      </c>
      <c r="G1838" s="107" t="s">
        <v>142</v>
      </c>
      <c r="H1838" s="107" t="s">
        <v>540</v>
      </c>
      <c r="I1838" s="107" t="s">
        <v>21</v>
      </c>
      <c r="J1838" s="107" t="s">
        <v>1</v>
      </c>
      <c r="K1838" s="108">
        <v>0</v>
      </c>
    </row>
    <row r="1839" spans="5:11" x14ac:dyDescent="0.25">
      <c r="E1839" s="109">
        <v>2007</v>
      </c>
      <c r="F1839" s="109" t="s">
        <v>481</v>
      </c>
      <c r="G1839" s="109" t="s">
        <v>142</v>
      </c>
      <c r="H1839" s="109" t="s">
        <v>540</v>
      </c>
      <c r="I1839" s="109" t="s">
        <v>21</v>
      </c>
      <c r="J1839" s="109" t="s">
        <v>554</v>
      </c>
      <c r="K1839" s="110">
        <v>0</v>
      </c>
    </row>
    <row r="1840" spans="5:11" x14ac:dyDescent="0.25">
      <c r="E1840" s="107">
        <v>2007</v>
      </c>
      <c r="F1840" s="107" t="s">
        <v>481</v>
      </c>
      <c r="G1840" s="107" t="s">
        <v>142</v>
      </c>
      <c r="H1840" s="107" t="s">
        <v>540</v>
      </c>
      <c r="I1840" s="107" t="s">
        <v>21</v>
      </c>
      <c r="J1840" s="107" t="s">
        <v>725</v>
      </c>
      <c r="K1840" s="108">
        <v>0</v>
      </c>
    </row>
    <row r="1841" spans="5:11" x14ac:dyDescent="0.25">
      <c r="E1841" s="109">
        <v>2007</v>
      </c>
      <c r="F1841" s="109" t="s">
        <v>488</v>
      </c>
      <c r="G1841" s="109" t="s">
        <v>144</v>
      </c>
      <c r="H1841" s="109" t="s">
        <v>540</v>
      </c>
      <c r="I1841" s="109" t="s">
        <v>60</v>
      </c>
      <c r="J1841" s="109" t="s">
        <v>1</v>
      </c>
      <c r="K1841" s="110">
        <v>554.327</v>
      </c>
    </row>
    <row r="1842" spans="5:11" x14ac:dyDescent="0.25">
      <c r="E1842" s="107">
        <v>2007</v>
      </c>
      <c r="F1842" s="107" t="s">
        <v>488</v>
      </c>
      <c r="G1842" s="107" t="s">
        <v>144</v>
      </c>
      <c r="H1842" s="107" t="s">
        <v>540</v>
      </c>
      <c r="I1842" s="107" t="s">
        <v>60</v>
      </c>
      <c r="J1842" s="107" t="s">
        <v>554</v>
      </c>
      <c r="K1842" s="108">
        <v>417.505</v>
      </c>
    </row>
    <row r="1843" spans="5:11" x14ac:dyDescent="0.25">
      <c r="E1843" s="109">
        <v>2007</v>
      </c>
      <c r="F1843" s="109" t="s">
        <v>488</v>
      </c>
      <c r="G1843" s="109" t="s">
        <v>144</v>
      </c>
      <c r="H1843" s="109" t="s">
        <v>540</v>
      </c>
      <c r="I1843" s="109" t="s">
        <v>60</v>
      </c>
      <c r="J1843" s="109" t="s">
        <v>725</v>
      </c>
      <c r="K1843" s="110">
        <v>136.822</v>
      </c>
    </row>
    <row r="1844" spans="5:11" x14ac:dyDescent="0.25">
      <c r="E1844" s="107">
        <v>2007</v>
      </c>
      <c r="F1844" s="107" t="s">
        <v>494</v>
      </c>
      <c r="G1844" s="107" t="s">
        <v>147</v>
      </c>
      <c r="H1844" s="107" t="s">
        <v>540</v>
      </c>
      <c r="I1844" s="107" t="s">
        <v>27</v>
      </c>
      <c r="J1844" s="107" t="s">
        <v>1</v>
      </c>
      <c r="K1844" s="108">
        <v>180.39</v>
      </c>
    </row>
    <row r="1845" spans="5:11" x14ac:dyDescent="0.25">
      <c r="E1845" s="109">
        <v>2007</v>
      </c>
      <c r="F1845" s="109" t="s">
        <v>494</v>
      </c>
      <c r="G1845" s="109" t="s">
        <v>147</v>
      </c>
      <c r="H1845" s="109" t="s">
        <v>540</v>
      </c>
      <c r="I1845" s="109" t="s">
        <v>27</v>
      </c>
      <c r="J1845" s="109" t="s">
        <v>554</v>
      </c>
      <c r="K1845" s="110">
        <v>179.74199999999999</v>
      </c>
    </row>
    <row r="1846" spans="5:11" x14ac:dyDescent="0.25">
      <c r="E1846" s="107">
        <v>2007</v>
      </c>
      <c r="F1846" s="107" t="s">
        <v>494</v>
      </c>
      <c r="G1846" s="107" t="s">
        <v>147</v>
      </c>
      <c r="H1846" s="107" t="s">
        <v>540</v>
      </c>
      <c r="I1846" s="107" t="s">
        <v>27</v>
      </c>
      <c r="J1846" s="107" t="s">
        <v>725</v>
      </c>
      <c r="K1846" s="108">
        <v>0.64800000000000002</v>
      </c>
    </row>
    <row r="1847" spans="5:11" x14ac:dyDescent="0.25">
      <c r="E1847" s="109">
        <v>2007</v>
      </c>
      <c r="F1847" s="109" t="s">
        <v>490</v>
      </c>
      <c r="G1847" s="109" t="s">
        <v>145</v>
      </c>
      <c r="H1847" s="109" t="s">
        <v>540</v>
      </c>
      <c r="I1847" s="109" t="s">
        <v>16</v>
      </c>
      <c r="J1847" s="109" t="s">
        <v>1</v>
      </c>
      <c r="K1847" s="110">
        <v>490.04899999999998</v>
      </c>
    </row>
    <row r="1848" spans="5:11" x14ac:dyDescent="0.25">
      <c r="E1848" s="107">
        <v>2007</v>
      </c>
      <c r="F1848" s="107" t="s">
        <v>490</v>
      </c>
      <c r="G1848" s="107" t="s">
        <v>145</v>
      </c>
      <c r="H1848" s="107" t="s">
        <v>540</v>
      </c>
      <c r="I1848" s="107" t="s">
        <v>16</v>
      </c>
      <c r="J1848" s="107" t="s">
        <v>554</v>
      </c>
      <c r="K1848" s="108">
        <v>421.93799999999999</v>
      </c>
    </row>
    <row r="1849" spans="5:11" x14ac:dyDescent="0.25">
      <c r="E1849" s="109">
        <v>2007</v>
      </c>
      <c r="F1849" s="109" t="s">
        <v>490</v>
      </c>
      <c r="G1849" s="109" t="s">
        <v>145</v>
      </c>
      <c r="H1849" s="109" t="s">
        <v>540</v>
      </c>
      <c r="I1849" s="109" t="s">
        <v>16</v>
      </c>
      <c r="J1849" s="109" t="s">
        <v>725</v>
      </c>
      <c r="K1849" s="110">
        <v>68.111000000000004</v>
      </c>
    </row>
    <row r="1850" spans="5:11" x14ac:dyDescent="0.25">
      <c r="E1850" s="107">
        <v>2007</v>
      </c>
      <c r="F1850" s="107" t="s">
        <v>496</v>
      </c>
      <c r="G1850" s="107" t="s">
        <v>148</v>
      </c>
      <c r="H1850" s="107" t="s">
        <v>544</v>
      </c>
      <c r="I1850" s="107" t="s">
        <v>17</v>
      </c>
      <c r="J1850" s="107" t="s">
        <v>1</v>
      </c>
      <c r="K1850" s="108">
        <v>231.654</v>
      </c>
    </row>
    <row r="1851" spans="5:11" x14ac:dyDescent="0.25">
      <c r="E1851" s="109">
        <v>2007</v>
      </c>
      <c r="F1851" s="109" t="s">
        <v>496</v>
      </c>
      <c r="G1851" s="109" t="s">
        <v>148</v>
      </c>
      <c r="H1851" s="109" t="s">
        <v>544</v>
      </c>
      <c r="I1851" s="109" t="s">
        <v>17</v>
      </c>
      <c r="J1851" s="109" t="s">
        <v>554</v>
      </c>
      <c r="K1851" s="110">
        <v>142.268</v>
      </c>
    </row>
    <row r="1852" spans="5:11" x14ac:dyDescent="0.25">
      <c r="E1852" s="107">
        <v>2007</v>
      </c>
      <c r="F1852" s="107" t="s">
        <v>496</v>
      </c>
      <c r="G1852" s="107" t="s">
        <v>148</v>
      </c>
      <c r="H1852" s="107" t="s">
        <v>544</v>
      </c>
      <c r="I1852" s="107" t="s">
        <v>17</v>
      </c>
      <c r="J1852" s="107" t="s">
        <v>725</v>
      </c>
      <c r="K1852" s="108">
        <v>89.385999999999996</v>
      </c>
    </row>
    <row r="1853" spans="5:11" x14ac:dyDescent="0.25">
      <c r="E1853" s="109">
        <v>2007</v>
      </c>
      <c r="F1853" s="109" t="s">
        <v>502</v>
      </c>
      <c r="G1853" s="109" t="s">
        <v>151</v>
      </c>
      <c r="H1853" s="109" t="s">
        <v>540</v>
      </c>
      <c r="I1853" s="109" t="s">
        <v>30</v>
      </c>
      <c r="J1853" s="109" t="s">
        <v>1</v>
      </c>
      <c r="K1853" s="110">
        <v>638.52599999999995</v>
      </c>
    </row>
    <row r="1854" spans="5:11" x14ac:dyDescent="0.25">
      <c r="E1854" s="107">
        <v>2007</v>
      </c>
      <c r="F1854" s="107" t="s">
        <v>502</v>
      </c>
      <c r="G1854" s="107" t="s">
        <v>151</v>
      </c>
      <c r="H1854" s="107" t="s">
        <v>540</v>
      </c>
      <c r="I1854" s="107" t="s">
        <v>30</v>
      </c>
      <c r="J1854" s="107" t="s">
        <v>554</v>
      </c>
      <c r="K1854" s="108">
        <v>253.41</v>
      </c>
    </row>
    <row r="1855" spans="5:11" x14ac:dyDescent="0.25">
      <c r="E1855" s="109">
        <v>2007</v>
      </c>
      <c r="F1855" s="109" t="s">
        <v>502</v>
      </c>
      <c r="G1855" s="109" t="s">
        <v>151</v>
      </c>
      <c r="H1855" s="109" t="s">
        <v>540</v>
      </c>
      <c r="I1855" s="109" t="s">
        <v>30</v>
      </c>
      <c r="J1855" s="109" t="s">
        <v>725</v>
      </c>
      <c r="K1855" s="110">
        <v>385.11599999999999</v>
      </c>
    </row>
    <row r="1856" spans="5:11" x14ac:dyDescent="0.25">
      <c r="E1856" s="107">
        <v>2007</v>
      </c>
      <c r="F1856" s="107" t="s">
        <v>504</v>
      </c>
      <c r="G1856" s="107" t="s">
        <v>152</v>
      </c>
      <c r="H1856" s="107" t="s">
        <v>540</v>
      </c>
      <c r="I1856" s="107" t="s">
        <v>30</v>
      </c>
      <c r="J1856" s="107" t="s">
        <v>1</v>
      </c>
      <c r="K1856" s="108">
        <v>0</v>
      </c>
    </row>
    <row r="1857" spans="5:11" x14ac:dyDescent="0.25">
      <c r="E1857" s="109">
        <v>2007</v>
      </c>
      <c r="F1857" s="109" t="s">
        <v>504</v>
      </c>
      <c r="G1857" s="109" t="s">
        <v>152</v>
      </c>
      <c r="H1857" s="109" t="s">
        <v>540</v>
      </c>
      <c r="I1857" s="109" t="s">
        <v>30</v>
      </c>
      <c r="J1857" s="109" t="s">
        <v>554</v>
      </c>
      <c r="K1857" s="110">
        <v>0</v>
      </c>
    </row>
    <row r="1858" spans="5:11" x14ac:dyDescent="0.25">
      <c r="E1858" s="107">
        <v>2007</v>
      </c>
      <c r="F1858" s="107" t="s">
        <v>504</v>
      </c>
      <c r="G1858" s="107" t="s">
        <v>152</v>
      </c>
      <c r="H1858" s="107" t="s">
        <v>540</v>
      </c>
      <c r="I1858" s="107" t="s">
        <v>30</v>
      </c>
      <c r="J1858" s="107" t="s">
        <v>725</v>
      </c>
      <c r="K1858" s="108">
        <v>0</v>
      </c>
    </row>
    <row r="1859" spans="5:11" x14ac:dyDescent="0.25">
      <c r="E1859" s="109">
        <v>2007</v>
      </c>
      <c r="F1859" s="109" t="s">
        <v>506</v>
      </c>
      <c r="G1859" s="109" t="s">
        <v>153</v>
      </c>
      <c r="H1859" s="109" t="s">
        <v>544</v>
      </c>
      <c r="I1859" s="109" t="s">
        <v>17</v>
      </c>
      <c r="J1859" s="109" t="s">
        <v>1</v>
      </c>
      <c r="K1859" s="110">
        <v>520.28800000000001</v>
      </c>
    </row>
    <row r="1860" spans="5:11" x14ac:dyDescent="0.25">
      <c r="E1860" s="107">
        <v>2007</v>
      </c>
      <c r="F1860" s="107" t="s">
        <v>506</v>
      </c>
      <c r="G1860" s="107" t="s">
        <v>153</v>
      </c>
      <c r="H1860" s="107" t="s">
        <v>544</v>
      </c>
      <c r="I1860" s="107" t="s">
        <v>17</v>
      </c>
      <c r="J1860" s="107" t="s">
        <v>554</v>
      </c>
      <c r="K1860" s="108">
        <v>286.28800000000001</v>
      </c>
    </row>
    <row r="1861" spans="5:11" x14ac:dyDescent="0.25">
      <c r="E1861" s="109">
        <v>2007</v>
      </c>
      <c r="F1861" s="109" t="s">
        <v>506</v>
      </c>
      <c r="G1861" s="109" t="s">
        <v>153</v>
      </c>
      <c r="H1861" s="109" t="s">
        <v>544</v>
      </c>
      <c r="I1861" s="109" t="s">
        <v>17</v>
      </c>
      <c r="J1861" s="109" t="s">
        <v>725</v>
      </c>
      <c r="K1861" s="110">
        <v>234</v>
      </c>
    </row>
    <row r="1862" spans="5:11" x14ac:dyDescent="0.25">
      <c r="E1862" s="107">
        <v>2007</v>
      </c>
      <c r="F1862" s="107" t="s">
        <v>508</v>
      </c>
      <c r="G1862" s="107" t="s">
        <v>154</v>
      </c>
      <c r="H1862" s="107" t="s">
        <v>540</v>
      </c>
      <c r="I1862" s="107" t="s">
        <v>30</v>
      </c>
      <c r="J1862" s="107" t="s">
        <v>1</v>
      </c>
      <c r="K1862" s="108">
        <v>19.228999999999999</v>
      </c>
    </row>
    <row r="1863" spans="5:11" x14ac:dyDescent="0.25">
      <c r="E1863" s="109">
        <v>2007</v>
      </c>
      <c r="F1863" s="109" t="s">
        <v>508</v>
      </c>
      <c r="G1863" s="109" t="s">
        <v>154</v>
      </c>
      <c r="H1863" s="109" t="s">
        <v>540</v>
      </c>
      <c r="I1863" s="109" t="s">
        <v>30</v>
      </c>
      <c r="J1863" s="109" t="s">
        <v>554</v>
      </c>
      <c r="K1863" s="110">
        <v>9.0169999999999995</v>
      </c>
    </row>
    <row r="1864" spans="5:11" x14ac:dyDescent="0.25">
      <c r="E1864" s="107">
        <v>2007</v>
      </c>
      <c r="F1864" s="107" t="s">
        <v>508</v>
      </c>
      <c r="G1864" s="107" t="s">
        <v>154</v>
      </c>
      <c r="H1864" s="107" t="s">
        <v>540</v>
      </c>
      <c r="I1864" s="107" t="s">
        <v>30</v>
      </c>
      <c r="J1864" s="107" t="s">
        <v>725</v>
      </c>
      <c r="K1864" s="108">
        <v>10.212</v>
      </c>
    </row>
    <row r="1865" spans="5:11" x14ac:dyDescent="0.25">
      <c r="E1865" s="109">
        <v>2007</v>
      </c>
      <c r="F1865" s="109" t="s">
        <v>516</v>
      </c>
      <c r="G1865" s="109" t="s">
        <v>157</v>
      </c>
      <c r="H1865" s="109" t="s">
        <v>540</v>
      </c>
      <c r="I1865" s="109" t="s">
        <v>16</v>
      </c>
      <c r="J1865" s="109" t="s">
        <v>1</v>
      </c>
      <c r="K1865" s="110">
        <v>0</v>
      </c>
    </row>
    <row r="1866" spans="5:11" x14ac:dyDescent="0.25">
      <c r="E1866" s="107">
        <v>2007</v>
      </c>
      <c r="F1866" s="107" t="s">
        <v>516</v>
      </c>
      <c r="G1866" s="107" t="s">
        <v>157</v>
      </c>
      <c r="H1866" s="107" t="s">
        <v>540</v>
      </c>
      <c r="I1866" s="107" t="s">
        <v>16</v>
      </c>
      <c r="J1866" s="107" t="s">
        <v>554</v>
      </c>
      <c r="K1866" s="108">
        <v>0</v>
      </c>
    </row>
    <row r="1867" spans="5:11" x14ac:dyDescent="0.25">
      <c r="E1867" s="109">
        <v>2007</v>
      </c>
      <c r="F1867" s="109" t="s">
        <v>516</v>
      </c>
      <c r="G1867" s="109" t="s">
        <v>157</v>
      </c>
      <c r="H1867" s="109" t="s">
        <v>540</v>
      </c>
      <c r="I1867" s="109" t="s">
        <v>16</v>
      </c>
      <c r="J1867" s="109" t="s">
        <v>725</v>
      </c>
      <c r="K1867" s="110">
        <v>0</v>
      </c>
    </row>
    <row r="1868" spans="5:11" x14ac:dyDescent="0.25">
      <c r="E1868" s="107">
        <v>2007</v>
      </c>
      <c r="F1868" s="107" t="s">
        <v>520</v>
      </c>
      <c r="G1868" s="107" t="s">
        <v>927</v>
      </c>
      <c r="H1868" s="107" t="s">
        <v>540</v>
      </c>
      <c r="I1868" s="107" t="s">
        <v>30</v>
      </c>
      <c r="J1868" s="107" t="s">
        <v>1</v>
      </c>
      <c r="K1868" s="108">
        <v>279.13299999999998</v>
      </c>
    </row>
    <row r="1869" spans="5:11" x14ac:dyDescent="0.25">
      <c r="E1869" s="109">
        <v>2007</v>
      </c>
      <c r="F1869" s="109" t="s">
        <v>520</v>
      </c>
      <c r="G1869" s="109" t="s">
        <v>927</v>
      </c>
      <c r="H1869" s="109" t="s">
        <v>540</v>
      </c>
      <c r="I1869" s="109" t="s">
        <v>30</v>
      </c>
      <c r="J1869" s="109" t="s">
        <v>554</v>
      </c>
      <c r="K1869" s="110">
        <v>254.02199999999999</v>
      </c>
    </row>
    <row r="1870" spans="5:11" x14ac:dyDescent="0.25">
      <c r="E1870" s="107">
        <v>2007</v>
      </c>
      <c r="F1870" s="107" t="s">
        <v>520</v>
      </c>
      <c r="G1870" s="107" t="s">
        <v>927</v>
      </c>
      <c r="H1870" s="107" t="s">
        <v>540</v>
      </c>
      <c r="I1870" s="107" t="s">
        <v>30</v>
      </c>
      <c r="J1870" s="107" t="s">
        <v>725</v>
      </c>
      <c r="K1870" s="108">
        <v>25.111000000000001</v>
      </c>
    </row>
    <row r="1871" spans="5:11" x14ac:dyDescent="0.25">
      <c r="E1871" s="109">
        <v>2007</v>
      </c>
      <c r="F1871" s="109" t="s">
        <v>530</v>
      </c>
      <c r="G1871" s="109" t="s">
        <v>161</v>
      </c>
      <c r="H1871" s="109" t="s">
        <v>544</v>
      </c>
      <c r="I1871" s="109" t="s">
        <v>9</v>
      </c>
      <c r="J1871" s="109" t="s">
        <v>1</v>
      </c>
      <c r="K1871" s="110">
        <v>29.492999999999999</v>
      </c>
    </row>
    <row r="1872" spans="5:11" x14ac:dyDescent="0.25">
      <c r="E1872" s="107">
        <v>2007</v>
      </c>
      <c r="F1872" s="107" t="s">
        <v>530</v>
      </c>
      <c r="G1872" s="107" t="s">
        <v>161</v>
      </c>
      <c r="H1872" s="107" t="s">
        <v>544</v>
      </c>
      <c r="I1872" s="107" t="s">
        <v>9</v>
      </c>
      <c r="J1872" s="107" t="s">
        <v>554</v>
      </c>
      <c r="K1872" s="108">
        <v>21.907</v>
      </c>
    </row>
    <row r="1873" spans="5:11" x14ac:dyDescent="0.25">
      <c r="E1873" s="109">
        <v>2007</v>
      </c>
      <c r="F1873" s="109" t="s">
        <v>530</v>
      </c>
      <c r="G1873" s="109" t="s">
        <v>161</v>
      </c>
      <c r="H1873" s="109" t="s">
        <v>544</v>
      </c>
      <c r="I1873" s="109" t="s">
        <v>9</v>
      </c>
      <c r="J1873" s="109" t="s">
        <v>725</v>
      </c>
      <c r="K1873" s="110">
        <v>7.5860000000000003</v>
      </c>
    </row>
    <row r="1874" spans="5:11" x14ac:dyDescent="0.25">
      <c r="E1874" s="107">
        <v>2007</v>
      </c>
      <c r="F1874" s="107" t="s">
        <v>532</v>
      </c>
      <c r="G1874" s="107" t="s">
        <v>162</v>
      </c>
      <c r="H1874" s="107" t="s">
        <v>540</v>
      </c>
      <c r="I1874" s="107" t="s">
        <v>925</v>
      </c>
      <c r="J1874" s="107" t="s">
        <v>1</v>
      </c>
      <c r="K1874" s="108">
        <v>62.85</v>
      </c>
    </row>
    <row r="1875" spans="5:11" x14ac:dyDescent="0.25">
      <c r="E1875" s="109">
        <v>2007</v>
      </c>
      <c r="F1875" s="109" t="s">
        <v>532</v>
      </c>
      <c r="G1875" s="109" t="s">
        <v>162</v>
      </c>
      <c r="H1875" s="109" t="s">
        <v>540</v>
      </c>
      <c r="I1875" s="109" t="s">
        <v>925</v>
      </c>
      <c r="J1875" s="109" t="s">
        <v>554</v>
      </c>
      <c r="K1875" s="110">
        <v>60.79</v>
      </c>
    </row>
    <row r="1876" spans="5:11" x14ac:dyDescent="0.25">
      <c r="E1876" s="107">
        <v>2007</v>
      </c>
      <c r="F1876" s="107" t="s">
        <v>532</v>
      </c>
      <c r="G1876" s="107" t="s">
        <v>162</v>
      </c>
      <c r="H1876" s="107" t="s">
        <v>540</v>
      </c>
      <c r="I1876" s="107" t="s">
        <v>925</v>
      </c>
      <c r="J1876" s="107" t="s">
        <v>725</v>
      </c>
      <c r="K1876" s="108">
        <v>2.06</v>
      </c>
    </row>
    <row r="1877" spans="5:11" x14ac:dyDescent="0.25">
      <c r="E1877" s="109">
        <v>2007</v>
      </c>
      <c r="F1877" s="109" t="s">
        <v>512</v>
      </c>
      <c r="G1877" s="109" t="s">
        <v>155</v>
      </c>
      <c r="H1877" s="109" t="s">
        <v>540</v>
      </c>
      <c r="I1877" s="109" t="s">
        <v>21</v>
      </c>
      <c r="J1877" s="109" t="s">
        <v>1</v>
      </c>
      <c r="K1877" s="110">
        <v>220.56299999999999</v>
      </c>
    </row>
    <row r="1878" spans="5:11" x14ac:dyDescent="0.25">
      <c r="E1878" s="107">
        <v>2007</v>
      </c>
      <c r="F1878" s="107" t="s">
        <v>512</v>
      </c>
      <c r="G1878" s="107" t="s">
        <v>155</v>
      </c>
      <c r="H1878" s="107" t="s">
        <v>540</v>
      </c>
      <c r="I1878" s="107" t="s">
        <v>21</v>
      </c>
      <c r="J1878" s="107" t="s">
        <v>554</v>
      </c>
      <c r="K1878" s="108">
        <v>219.852</v>
      </c>
    </row>
    <row r="1879" spans="5:11" x14ac:dyDescent="0.25">
      <c r="E1879" s="109">
        <v>2007</v>
      </c>
      <c r="F1879" s="109" t="s">
        <v>512</v>
      </c>
      <c r="G1879" s="109" t="s">
        <v>155</v>
      </c>
      <c r="H1879" s="109" t="s">
        <v>540</v>
      </c>
      <c r="I1879" s="109" t="s">
        <v>21</v>
      </c>
      <c r="J1879" s="109" t="s">
        <v>725</v>
      </c>
      <c r="K1879" s="110">
        <v>0.71099999999999997</v>
      </c>
    </row>
    <row r="1880" spans="5:11" x14ac:dyDescent="0.25">
      <c r="E1880" s="107">
        <v>2007</v>
      </c>
      <c r="F1880" s="107" t="s">
        <v>518</v>
      </c>
      <c r="G1880" s="107" t="s">
        <v>158</v>
      </c>
      <c r="H1880" s="107" t="s">
        <v>540</v>
      </c>
      <c r="I1880" s="107" t="s">
        <v>925</v>
      </c>
      <c r="J1880" s="107" t="s">
        <v>1</v>
      </c>
      <c r="K1880" s="108">
        <v>0</v>
      </c>
    </row>
    <row r="1881" spans="5:11" x14ac:dyDescent="0.25">
      <c r="E1881" s="109">
        <v>2007</v>
      </c>
      <c r="F1881" s="109" t="s">
        <v>518</v>
      </c>
      <c r="G1881" s="109" t="s">
        <v>158</v>
      </c>
      <c r="H1881" s="109" t="s">
        <v>540</v>
      </c>
      <c r="I1881" s="109" t="s">
        <v>925</v>
      </c>
      <c r="J1881" s="109" t="s">
        <v>554</v>
      </c>
      <c r="K1881" s="110">
        <v>0</v>
      </c>
    </row>
    <row r="1882" spans="5:11" x14ac:dyDescent="0.25">
      <c r="E1882" s="107">
        <v>2007</v>
      </c>
      <c r="F1882" s="107" t="s">
        <v>518</v>
      </c>
      <c r="G1882" s="107" t="s">
        <v>158</v>
      </c>
      <c r="H1882" s="107" t="s">
        <v>540</v>
      </c>
      <c r="I1882" s="107" t="s">
        <v>925</v>
      </c>
      <c r="J1882" s="107" t="s">
        <v>725</v>
      </c>
      <c r="K1882" s="108">
        <v>0</v>
      </c>
    </row>
    <row r="1883" spans="5:11" x14ac:dyDescent="0.25">
      <c r="E1883" s="109">
        <v>2007</v>
      </c>
      <c r="F1883" s="109" t="s">
        <v>534</v>
      </c>
      <c r="G1883" s="109" t="s">
        <v>163</v>
      </c>
      <c r="H1883" s="109" t="s">
        <v>540</v>
      </c>
      <c r="I1883" s="109" t="s">
        <v>27</v>
      </c>
      <c r="J1883" s="109" t="s">
        <v>1</v>
      </c>
      <c r="K1883" s="110">
        <v>181.94499999999999</v>
      </c>
    </row>
    <row r="1884" spans="5:11" x14ac:dyDescent="0.25">
      <c r="E1884" s="107">
        <v>2007</v>
      </c>
      <c r="F1884" s="107" t="s">
        <v>534</v>
      </c>
      <c r="G1884" s="107" t="s">
        <v>163</v>
      </c>
      <c r="H1884" s="107" t="s">
        <v>540</v>
      </c>
      <c r="I1884" s="107" t="s">
        <v>27</v>
      </c>
      <c r="J1884" s="107" t="s">
        <v>554</v>
      </c>
      <c r="K1884" s="108">
        <v>179.64500000000001</v>
      </c>
    </row>
    <row r="1885" spans="5:11" x14ac:dyDescent="0.25">
      <c r="E1885" s="109">
        <v>2007</v>
      </c>
      <c r="F1885" s="109" t="s">
        <v>534</v>
      </c>
      <c r="G1885" s="109" t="s">
        <v>163</v>
      </c>
      <c r="H1885" s="109" t="s">
        <v>540</v>
      </c>
      <c r="I1885" s="109" t="s">
        <v>27</v>
      </c>
      <c r="J1885" s="109" t="s">
        <v>725</v>
      </c>
      <c r="K1885" s="110">
        <v>2.2999999999999998</v>
      </c>
    </row>
    <row r="1886" spans="5:11" x14ac:dyDescent="0.25">
      <c r="E1886" s="107">
        <v>2007</v>
      </c>
      <c r="F1886" s="107" t="s">
        <v>523</v>
      </c>
      <c r="G1886" s="107" t="s">
        <v>968</v>
      </c>
      <c r="H1886" s="107" t="s">
        <v>540</v>
      </c>
      <c r="I1886" s="107" t="s">
        <v>60</v>
      </c>
      <c r="J1886" s="107" t="s">
        <v>1</v>
      </c>
      <c r="K1886" s="108">
        <v>0</v>
      </c>
    </row>
    <row r="1887" spans="5:11" x14ac:dyDescent="0.25">
      <c r="E1887" s="109">
        <v>2007</v>
      </c>
      <c r="F1887" s="109" t="s">
        <v>523</v>
      </c>
      <c r="G1887" s="109" t="s">
        <v>968</v>
      </c>
      <c r="H1887" s="109" t="s">
        <v>540</v>
      </c>
      <c r="I1887" s="109" t="s">
        <v>60</v>
      </c>
      <c r="J1887" s="109" t="s">
        <v>554</v>
      </c>
      <c r="K1887" s="110">
        <v>0</v>
      </c>
    </row>
    <row r="1888" spans="5:11" x14ac:dyDescent="0.25">
      <c r="E1888" s="107">
        <v>2007</v>
      </c>
      <c r="F1888" s="107" t="s">
        <v>523</v>
      </c>
      <c r="G1888" s="107" t="s">
        <v>968</v>
      </c>
      <c r="H1888" s="107" t="s">
        <v>540</v>
      </c>
      <c r="I1888" s="107" t="s">
        <v>60</v>
      </c>
      <c r="J1888" s="107" t="s">
        <v>725</v>
      </c>
      <c r="K1888" s="108">
        <v>0</v>
      </c>
    </row>
    <row r="1889" spans="5:11" x14ac:dyDescent="0.25">
      <c r="E1889" s="109">
        <v>2007</v>
      </c>
      <c r="F1889" s="109" t="s">
        <v>528</v>
      </c>
      <c r="G1889" s="109" t="s">
        <v>160</v>
      </c>
      <c r="H1889" s="109" t="s">
        <v>540</v>
      </c>
      <c r="I1889" s="109" t="s">
        <v>21</v>
      </c>
      <c r="J1889" s="109" t="s">
        <v>1</v>
      </c>
      <c r="K1889" s="110">
        <v>78.617000000000004</v>
      </c>
    </row>
    <row r="1890" spans="5:11" x14ac:dyDescent="0.25">
      <c r="E1890" s="107">
        <v>2007</v>
      </c>
      <c r="F1890" s="107" t="s">
        <v>528</v>
      </c>
      <c r="G1890" s="107" t="s">
        <v>160</v>
      </c>
      <c r="H1890" s="107" t="s">
        <v>540</v>
      </c>
      <c r="I1890" s="107" t="s">
        <v>21</v>
      </c>
      <c r="J1890" s="107" t="s">
        <v>554</v>
      </c>
      <c r="K1890" s="108">
        <v>78.617000000000004</v>
      </c>
    </row>
    <row r="1891" spans="5:11" x14ac:dyDescent="0.25">
      <c r="E1891" s="109">
        <v>2007</v>
      </c>
      <c r="F1891" s="109" t="s">
        <v>528</v>
      </c>
      <c r="G1891" s="109" t="s">
        <v>160</v>
      </c>
      <c r="H1891" s="109" t="s">
        <v>540</v>
      </c>
      <c r="I1891" s="109" t="s">
        <v>21</v>
      </c>
      <c r="J1891" s="109" t="s">
        <v>725</v>
      </c>
      <c r="K1891" s="110">
        <v>0</v>
      </c>
    </row>
    <row r="1892" spans="5:11" x14ac:dyDescent="0.25">
      <c r="E1892" s="107">
        <v>2008</v>
      </c>
      <c r="F1892" s="107" t="s">
        <v>476</v>
      </c>
      <c r="G1892" s="107" t="s">
        <v>477</v>
      </c>
      <c r="H1892" s="107" t="s">
        <v>540</v>
      </c>
      <c r="I1892" s="107" t="s">
        <v>33</v>
      </c>
      <c r="J1892" s="107" t="s">
        <v>1</v>
      </c>
      <c r="K1892" s="108">
        <v>226.453</v>
      </c>
    </row>
    <row r="1893" spans="5:11" x14ac:dyDescent="0.25">
      <c r="E1893" s="109">
        <v>2008</v>
      </c>
      <c r="F1893" s="109" t="s">
        <v>476</v>
      </c>
      <c r="G1893" s="109" t="s">
        <v>477</v>
      </c>
      <c r="H1893" s="109" t="s">
        <v>540</v>
      </c>
      <c r="I1893" s="109" t="s">
        <v>33</v>
      </c>
      <c r="J1893" s="109" t="s">
        <v>554</v>
      </c>
      <c r="K1893" s="110">
        <v>226.453</v>
      </c>
    </row>
    <row r="1894" spans="5:11" x14ac:dyDescent="0.25">
      <c r="E1894" s="107">
        <v>2008</v>
      </c>
      <c r="F1894" s="107" t="s">
        <v>476</v>
      </c>
      <c r="G1894" s="107" t="s">
        <v>477</v>
      </c>
      <c r="H1894" s="107" t="s">
        <v>540</v>
      </c>
      <c r="I1894" s="107" t="s">
        <v>33</v>
      </c>
      <c r="J1894" s="107" t="s">
        <v>725</v>
      </c>
      <c r="K1894" s="108">
        <v>0</v>
      </c>
    </row>
    <row r="1895" spans="5:11" x14ac:dyDescent="0.25">
      <c r="E1895" s="109">
        <v>2008</v>
      </c>
      <c r="F1895" s="109" t="s">
        <v>368</v>
      </c>
      <c r="G1895" s="109" t="s">
        <v>93</v>
      </c>
      <c r="H1895" s="109" t="s">
        <v>540</v>
      </c>
      <c r="I1895" s="109" t="s">
        <v>33</v>
      </c>
      <c r="J1895" s="109" t="s">
        <v>1</v>
      </c>
      <c r="K1895" s="110">
        <v>1.0960000000000001</v>
      </c>
    </row>
    <row r="1896" spans="5:11" x14ac:dyDescent="0.25">
      <c r="E1896" s="107">
        <v>2008</v>
      </c>
      <c r="F1896" s="107" t="s">
        <v>368</v>
      </c>
      <c r="G1896" s="107" t="s">
        <v>93</v>
      </c>
      <c r="H1896" s="107" t="s">
        <v>540</v>
      </c>
      <c r="I1896" s="107" t="s">
        <v>33</v>
      </c>
      <c r="J1896" s="107" t="s">
        <v>554</v>
      </c>
      <c r="K1896" s="108">
        <v>1.0960000000000001</v>
      </c>
    </row>
    <row r="1897" spans="5:11" x14ac:dyDescent="0.25">
      <c r="E1897" s="109">
        <v>2008</v>
      </c>
      <c r="F1897" s="109" t="s">
        <v>368</v>
      </c>
      <c r="G1897" s="109" t="s">
        <v>93</v>
      </c>
      <c r="H1897" s="109" t="s">
        <v>540</v>
      </c>
      <c r="I1897" s="109" t="s">
        <v>33</v>
      </c>
      <c r="J1897" s="109" t="s">
        <v>725</v>
      </c>
      <c r="K1897" s="110">
        <v>0</v>
      </c>
    </row>
    <row r="1898" spans="5:11" x14ac:dyDescent="0.25">
      <c r="E1898" s="107">
        <v>2008</v>
      </c>
      <c r="F1898" s="107" t="s">
        <v>310</v>
      </c>
      <c r="G1898" s="107" t="s">
        <v>67</v>
      </c>
      <c r="H1898" s="107" t="s">
        <v>540</v>
      </c>
      <c r="I1898" s="107" t="s">
        <v>16</v>
      </c>
      <c r="J1898" s="107" t="s">
        <v>1</v>
      </c>
      <c r="K1898" s="108">
        <v>66.337999999999994</v>
      </c>
    </row>
    <row r="1899" spans="5:11" x14ac:dyDescent="0.25">
      <c r="E1899" s="109">
        <v>2008</v>
      </c>
      <c r="F1899" s="109" t="s">
        <v>310</v>
      </c>
      <c r="G1899" s="109" t="s">
        <v>67</v>
      </c>
      <c r="H1899" s="109" t="s">
        <v>540</v>
      </c>
      <c r="I1899" s="109" t="s">
        <v>16</v>
      </c>
      <c r="J1899" s="109" t="s">
        <v>554</v>
      </c>
      <c r="K1899" s="110">
        <v>66.337999999999994</v>
      </c>
    </row>
    <row r="1900" spans="5:11" x14ac:dyDescent="0.25">
      <c r="E1900" s="107">
        <v>2008</v>
      </c>
      <c r="F1900" s="107" t="s">
        <v>310</v>
      </c>
      <c r="G1900" s="107" t="s">
        <v>67</v>
      </c>
      <c r="H1900" s="107" t="s">
        <v>540</v>
      </c>
      <c r="I1900" s="107" t="s">
        <v>16</v>
      </c>
      <c r="J1900" s="107" t="s">
        <v>725</v>
      </c>
      <c r="K1900" s="108">
        <v>0</v>
      </c>
    </row>
    <row r="1901" spans="5:11" x14ac:dyDescent="0.25">
      <c r="E1901" s="109">
        <v>2008</v>
      </c>
      <c r="F1901" s="109" t="s">
        <v>312</v>
      </c>
      <c r="G1901" s="109" t="s">
        <v>68</v>
      </c>
      <c r="H1901" s="109" t="s">
        <v>544</v>
      </c>
      <c r="I1901" s="109" t="s">
        <v>17</v>
      </c>
      <c r="J1901" s="109" t="s">
        <v>1</v>
      </c>
      <c r="K1901" s="110">
        <v>107.422</v>
      </c>
    </row>
    <row r="1902" spans="5:11" x14ac:dyDescent="0.25">
      <c r="E1902" s="107">
        <v>2008</v>
      </c>
      <c r="F1902" s="107" t="s">
        <v>312</v>
      </c>
      <c r="G1902" s="107" t="s">
        <v>68</v>
      </c>
      <c r="H1902" s="107" t="s">
        <v>544</v>
      </c>
      <c r="I1902" s="107" t="s">
        <v>17</v>
      </c>
      <c r="J1902" s="107" t="s">
        <v>554</v>
      </c>
      <c r="K1902" s="108">
        <v>2.4500000000000002</v>
      </c>
    </row>
    <row r="1903" spans="5:11" x14ac:dyDescent="0.25">
      <c r="E1903" s="109">
        <v>2008</v>
      </c>
      <c r="F1903" s="109" t="s">
        <v>312</v>
      </c>
      <c r="G1903" s="109" t="s">
        <v>68</v>
      </c>
      <c r="H1903" s="109" t="s">
        <v>544</v>
      </c>
      <c r="I1903" s="109" t="s">
        <v>17</v>
      </c>
      <c r="J1903" s="109" t="s">
        <v>725</v>
      </c>
      <c r="K1903" s="110">
        <v>104.97199999999999</v>
      </c>
    </row>
    <row r="1904" spans="5:11" x14ac:dyDescent="0.25">
      <c r="E1904" s="107">
        <v>2008</v>
      </c>
      <c r="F1904" s="107" t="s">
        <v>314</v>
      </c>
      <c r="G1904" s="107" t="s">
        <v>69</v>
      </c>
      <c r="H1904" s="107" t="s">
        <v>544</v>
      </c>
      <c r="I1904" s="107" t="s">
        <v>17</v>
      </c>
      <c r="J1904" s="107" t="s">
        <v>1</v>
      </c>
      <c r="K1904" s="108">
        <v>557.12800000000004</v>
      </c>
    </row>
    <row r="1905" spans="5:11" x14ac:dyDescent="0.25">
      <c r="E1905" s="109">
        <v>2008</v>
      </c>
      <c r="F1905" s="109" t="s">
        <v>314</v>
      </c>
      <c r="G1905" s="109" t="s">
        <v>69</v>
      </c>
      <c r="H1905" s="109" t="s">
        <v>544</v>
      </c>
      <c r="I1905" s="109" t="s">
        <v>17</v>
      </c>
      <c r="J1905" s="109" t="s">
        <v>554</v>
      </c>
      <c r="K1905" s="110">
        <v>182.08699999999999</v>
      </c>
    </row>
    <row r="1906" spans="5:11" x14ac:dyDescent="0.25">
      <c r="E1906" s="107">
        <v>2008</v>
      </c>
      <c r="F1906" s="107" t="s">
        <v>314</v>
      </c>
      <c r="G1906" s="107" t="s">
        <v>69</v>
      </c>
      <c r="H1906" s="107" t="s">
        <v>544</v>
      </c>
      <c r="I1906" s="107" t="s">
        <v>17</v>
      </c>
      <c r="J1906" s="107" t="s">
        <v>725</v>
      </c>
      <c r="K1906" s="108">
        <v>375.041</v>
      </c>
    </row>
    <row r="1907" spans="5:11" x14ac:dyDescent="0.25">
      <c r="E1907" s="109">
        <v>2008</v>
      </c>
      <c r="F1907" s="109" t="s">
        <v>325</v>
      </c>
      <c r="G1907" s="109" t="s">
        <v>73</v>
      </c>
      <c r="H1907" s="109" t="s">
        <v>542</v>
      </c>
      <c r="I1907" s="109" t="s">
        <v>16</v>
      </c>
      <c r="J1907" s="109" t="s">
        <v>1</v>
      </c>
      <c r="K1907" s="110">
        <v>465</v>
      </c>
    </row>
    <row r="1908" spans="5:11" x14ac:dyDescent="0.25">
      <c r="E1908" s="107">
        <v>2008</v>
      </c>
      <c r="F1908" s="107" t="s">
        <v>325</v>
      </c>
      <c r="G1908" s="107" t="s">
        <v>73</v>
      </c>
      <c r="H1908" s="107" t="s">
        <v>542</v>
      </c>
      <c r="I1908" s="107" t="s">
        <v>16</v>
      </c>
      <c r="J1908" s="107" t="s">
        <v>554</v>
      </c>
      <c r="K1908" s="108">
        <v>324</v>
      </c>
    </row>
    <row r="1909" spans="5:11" x14ac:dyDescent="0.25">
      <c r="E1909" s="109">
        <v>2008</v>
      </c>
      <c r="F1909" s="109" t="s">
        <v>325</v>
      </c>
      <c r="G1909" s="109" t="s">
        <v>73</v>
      </c>
      <c r="H1909" s="109" t="s">
        <v>542</v>
      </c>
      <c r="I1909" s="109" t="s">
        <v>16</v>
      </c>
      <c r="J1909" s="109" t="s">
        <v>725</v>
      </c>
      <c r="K1909" s="110">
        <v>141</v>
      </c>
    </row>
    <row r="1910" spans="5:11" x14ac:dyDescent="0.25">
      <c r="E1910" s="107">
        <v>2008</v>
      </c>
      <c r="F1910" s="107" t="s">
        <v>329</v>
      </c>
      <c r="G1910" s="107" t="s">
        <v>75</v>
      </c>
      <c r="H1910" s="107" t="s">
        <v>540</v>
      </c>
      <c r="I1910" s="107" t="s">
        <v>16</v>
      </c>
      <c r="J1910" s="107" t="s">
        <v>1</v>
      </c>
      <c r="K1910" s="108">
        <v>31.193000000000001</v>
      </c>
    </row>
    <row r="1911" spans="5:11" x14ac:dyDescent="0.25">
      <c r="E1911" s="109">
        <v>2008</v>
      </c>
      <c r="F1911" s="109" t="s">
        <v>329</v>
      </c>
      <c r="G1911" s="109" t="s">
        <v>75</v>
      </c>
      <c r="H1911" s="109" t="s">
        <v>540</v>
      </c>
      <c r="I1911" s="109" t="s">
        <v>16</v>
      </c>
      <c r="J1911" s="109" t="s">
        <v>554</v>
      </c>
      <c r="K1911" s="110">
        <v>2.2149999999999999</v>
      </c>
    </row>
    <row r="1912" spans="5:11" x14ac:dyDescent="0.25">
      <c r="E1912" s="107">
        <v>2008</v>
      </c>
      <c r="F1912" s="107" t="s">
        <v>329</v>
      </c>
      <c r="G1912" s="107" t="s">
        <v>75</v>
      </c>
      <c r="H1912" s="107" t="s">
        <v>540</v>
      </c>
      <c r="I1912" s="107" t="s">
        <v>16</v>
      </c>
      <c r="J1912" s="107" t="s">
        <v>725</v>
      </c>
      <c r="K1912" s="108">
        <v>28.978000000000002</v>
      </c>
    </row>
    <row r="1913" spans="5:11" x14ac:dyDescent="0.25">
      <c r="E1913" s="109">
        <v>2008</v>
      </c>
      <c r="F1913" s="109" t="s">
        <v>323</v>
      </c>
      <c r="G1913" s="109" t="s">
        <v>944</v>
      </c>
      <c r="H1913" s="109" t="s">
        <v>540</v>
      </c>
      <c r="I1913" s="109" t="s">
        <v>27</v>
      </c>
      <c r="J1913" s="109" t="s">
        <v>1</v>
      </c>
      <c r="K1913" s="110">
        <v>205.607</v>
      </c>
    </row>
    <row r="1914" spans="5:11" x14ac:dyDescent="0.25">
      <c r="E1914" s="107">
        <v>2008</v>
      </c>
      <c r="F1914" s="107" t="s">
        <v>323</v>
      </c>
      <c r="G1914" s="107" t="s">
        <v>944</v>
      </c>
      <c r="H1914" s="107" t="s">
        <v>540</v>
      </c>
      <c r="I1914" s="107" t="s">
        <v>27</v>
      </c>
      <c r="J1914" s="107" t="s">
        <v>554</v>
      </c>
      <c r="K1914" s="108">
        <v>73.893000000000001</v>
      </c>
    </row>
    <row r="1915" spans="5:11" x14ac:dyDescent="0.25">
      <c r="E1915" s="109">
        <v>2008</v>
      </c>
      <c r="F1915" s="109" t="s">
        <v>323</v>
      </c>
      <c r="G1915" s="109" t="s">
        <v>944</v>
      </c>
      <c r="H1915" s="109" t="s">
        <v>540</v>
      </c>
      <c r="I1915" s="109" t="s">
        <v>27</v>
      </c>
      <c r="J1915" s="109" t="s">
        <v>725</v>
      </c>
      <c r="K1915" s="110">
        <v>131.714</v>
      </c>
    </row>
    <row r="1916" spans="5:11" x14ac:dyDescent="0.25">
      <c r="E1916" s="107">
        <v>2008</v>
      </c>
      <c r="F1916" s="107" t="s">
        <v>337</v>
      </c>
      <c r="G1916" s="107" t="s">
        <v>338</v>
      </c>
      <c r="H1916" s="107" t="s">
        <v>540</v>
      </c>
      <c r="I1916" s="107" t="s">
        <v>21</v>
      </c>
      <c r="J1916" s="107" t="s">
        <v>1</v>
      </c>
      <c r="K1916" s="108">
        <v>82.251999999999995</v>
      </c>
    </row>
    <row r="1917" spans="5:11" x14ac:dyDescent="0.25">
      <c r="E1917" s="109">
        <v>2008</v>
      </c>
      <c r="F1917" s="109" t="s">
        <v>337</v>
      </c>
      <c r="G1917" s="109" t="s">
        <v>338</v>
      </c>
      <c r="H1917" s="109" t="s">
        <v>540</v>
      </c>
      <c r="I1917" s="109" t="s">
        <v>21</v>
      </c>
      <c r="J1917" s="109" t="s">
        <v>554</v>
      </c>
      <c r="K1917" s="110">
        <v>30.4</v>
      </c>
    </row>
    <row r="1918" spans="5:11" x14ac:dyDescent="0.25">
      <c r="E1918" s="107">
        <v>2008</v>
      </c>
      <c r="F1918" s="107" t="s">
        <v>337</v>
      </c>
      <c r="G1918" s="107" t="s">
        <v>338</v>
      </c>
      <c r="H1918" s="107" t="s">
        <v>540</v>
      </c>
      <c r="I1918" s="107" t="s">
        <v>21</v>
      </c>
      <c r="J1918" s="107" t="s">
        <v>725</v>
      </c>
      <c r="K1918" s="108">
        <v>51.851999999999997</v>
      </c>
    </row>
    <row r="1919" spans="5:11" x14ac:dyDescent="0.25">
      <c r="E1919" s="109">
        <v>2008</v>
      </c>
      <c r="F1919" s="109" t="s">
        <v>331</v>
      </c>
      <c r="G1919" s="109" t="s">
        <v>76</v>
      </c>
      <c r="H1919" s="109" t="s">
        <v>540</v>
      </c>
      <c r="I1919" s="109" t="s">
        <v>60</v>
      </c>
      <c r="J1919" s="109" t="s">
        <v>1</v>
      </c>
      <c r="K1919" s="110">
        <v>1068.925</v>
      </c>
    </row>
    <row r="1920" spans="5:11" x14ac:dyDescent="0.25">
      <c r="E1920" s="107">
        <v>2008</v>
      </c>
      <c r="F1920" s="107" t="s">
        <v>331</v>
      </c>
      <c r="G1920" s="107" t="s">
        <v>76</v>
      </c>
      <c r="H1920" s="107" t="s">
        <v>540</v>
      </c>
      <c r="I1920" s="107" t="s">
        <v>60</v>
      </c>
      <c r="J1920" s="107" t="s">
        <v>554</v>
      </c>
      <c r="K1920" s="108">
        <v>866.41</v>
      </c>
    </row>
    <row r="1921" spans="5:11" x14ac:dyDescent="0.25">
      <c r="E1921" s="109">
        <v>2008</v>
      </c>
      <c r="F1921" s="109" t="s">
        <v>331</v>
      </c>
      <c r="G1921" s="109" t="s">
        <v>76</v>
      </c>
      <c r="H1921" s="109" t="s">
        <v>540</v>
      </c>
      <c r="I1921" s="109" t="s">
        <v>60</v>
      </c>
      <c r="J1921" s="109" t="s">
        <v>725</v>
      </c>
      <c r="K1921" s="110">
        <v>202.51499999999999</v>
      </c>
    </row>
    <row r="1922" spans="5:11" x14ac:dyDescent="0.25">
      <c r="E1922" s="107">
        <v>2008</v>
      </c>
      <c r="F1922" s="107" t="s">
        <v>318</v>
      </c>
      <c r="G1922" s="107" t="s">
        <v>319</v>
      </c>
      <c r="H1922" s="107" t="s">
        <v>540</v>
      </c>
      <c r="I1922" s="107" t="s">
        <v>16</v>
      </c>
      <c r="J1922" s="107" t="s">
        <v>1</v>
      </c>
      <c r="K1922" s="108">
        <v>0</v>
      </c>
    </row>
    <row r="1923" spans="5:11" x14ac:dyDescent="0.25">
      <c r="E1923" s="109">
        <v>2008</v>
      </c>
      <c r="F1923" s="109" t="s">
        <v>318</v>
      </c>
      <c r="G1923" s="109" t="s">
        <v>319</v>
      </c>
      <c r="H1923" s="109" t="s">
        <v>540</v>
      </c>
      <c r="I1923" s="109" t="s">
        <v>16</v>
      </c>
      <c r="J1923" s="109" t="s">
        <v>554</v>
      </c>
      <c r="K1923" s="110">
        <v>0</v>
      </c>
    </row>
    <row r="1924" spans="5:11" x14ac:dyDescent="0.25">
      <c r="E1924" s="107">
        <v>2008</v>
      </c>
      <c r="F1924" s="107" t="s">
        <v>318</v>
      </c>
      <c r="G1924" s="107" t="s">
        <v>319</v>
      </c>
      <c r="H1924" s="107" t="s">
        <v>540</v>
      </c>
      <c r="I1924" s="107" t="s">
        <v>16</v>
      </c>
      <c r="J1924" s="107" t="s">
        <v>725</v>
      </c>
      <c r="K1924" s="108">
        <v>0</v>
      </c>
    </row>
    <row r="1925" spans="5:11" x14ac:dyDescent="0.25">
      <c r="E1925" s="109">
        <v>2008</v>
      </c>
      <c r="F1925" s="109" t="s">
        <v>344</v>
      </c>
      <c r="G1925" s="109" t="s">
        <v>81</v>
      </c>
      <c r="H1925" s="109" t="s">
        <v>542</v>
      </c>
      <c r="I1925" s="109" t="s">
        <v>16</v>
      </c>
      <c r="J1925" s="109" t="s">
        <v>1</v>
      </c>
      <c r="K1925" s="110">
        <v>86.102999999999994</v>
      </c>
    </row>
    <row r="1926" spans="5:11" x14ac:dyDescent="0.25">
      <c r="E1926" s="107">
        <v>2008</v>
      </c>
      <c r="F1926" s="107" t="s">
        <v>344</v>
      </c>
      <c r="G1926" s="107" t="s">
        <v>81</v>
      </c>
      <c r="H1926" s="107" t="s">
        <v>542</v>
      </c>
      <c r="I1926" s="107" t="s">
        <v>16</v>
      </c>
      <c r="J1926" s="107" t="s">
        <v>554</v>
      </c>
      <c r="K1926" s="108">
        <v>86.102999999999994</v>
      </c>
    </row>
    <row r="1927" spans="5:11" x14ac:dyDescent="0.25">
      <c r="E1927" s="109">
        <v>2008</v>
      </c>
      <c r="F1927" s="109" t="s">
        <v>344</v>
      </c>
      <c r="G1927" s="109" t="s">
        <v>81</v>
      </c>
      <c r="H1927" s="109" t="s">
        <v>542</v>
      </c>
      <c r="I1927" s="109" t="s">
        <v>16</v>
      </c>
      <c r="J1927" s="109" t="s">
        <v>725</v>
      </c>
      <c r="K1927" s="110">
        <v>0</v>
      </c>
    </row>
    <row r="1928" spans="5:11" x14ac:dyDescent="0.25">
      <c r="E1928" s="107">
        <v>2008</v>
      </c>
      <c r="F1928" s="107" t="s">
        <v>333</v>
      </c>
      <c r="G1928" s="107" t="s">
        <v>77</v>
      </c>
      <c r="H1928" s="107" t="s">
        <v>540</v>
      </c>
      <c r="I1928" s="107" t="s">
        <v>16</v>
      </c>
      <c r="J1928" s="107" t="s">
        <v>1</v>
      </c>
      <c r="K1928" s="108">
        <v>46.387999999999998</v>
      </c>
    </row>
    <row r="1929" spans="5:11" x14ac:dyDescent="0.25">
      <c r="E1929" s="109">
        <v>2008</v>
      </c>
      <c r="F1929" s="109" t="s">
        <v>333</v>
      </c>
      <c r="G1929" s="109" t="s">
        <v>77</v>
      </c>
      <c r="H1929" s="109" t="s">
        <v>540</v>
      </c>
      <c r="I1929" s="109" t="s">
        <v>16</v>
      </c>
      <c r="J1929" s="109" t="s">
        <v>554</v>
      </c>
      <c r="K1929" s="110">
        <v>46.387999999999998</v>
      </c>
    </row>
    <row r="1930" spans="5:11" x14ac:dyDescent="0.25">
      <c r="E1930" s="107">
        <v>2008</v>
      </c>
      <c r="F1930" s="107" t="s">
        <v>333</v>
      </c>
      <c r="G1930" s="107" t="s">
        <v>77</v>
      </c>
      <c r="H1930" s="107" t="s">
        <v>540</v>
      </c>
      <c r="I1930" s="107" t="s">
        <v>16</v>
      </c>
      <c r="J1930" s="107" t="s">
        <v>725</v>
      </c>
      <c r="K1930" s="108">
        <v>0</v>
      </c>
    </row>
    <row r="1931" spans="5:11" x14ac:dyDescent="0.25">
      <c r="E1931" s="109">
        <v>2008</v>
      </c>
      <c r="F1931" s="109" t="s">
        <v>340</v>
      </c>
      <c r="G1931" s="109" t="s">
        <v>79</v>
      </c>
      <c r="H1931" s="109" t="s">
        <v>544</v>
      </c>
      <c r="I1931" s="109" t="s">
        <v>9</v>
      </c>
      <c r="J1931" s="109" t="s">
        <v>1</v>
      </c>
      <c r="K1931" s="110">
        <v>101.613</v>
      </c>
    </row>
    <row r="1932" spans="5:11" x14ac:dyDescent="0.25">
      <c r="E1932" s="107">
        <v>2008</v>
      </c>
      <c r="F1932" s="107" t="s">
        <v>340</v>
      </c>
      <c r="G1932" s="107" t="s">
        <v>79</v>
      </c>
      <c r="H1932" s="107" t="s">
        <v>544</v>
      </c>
      <c r="I1932" s="107" t="s">
        <v>9</v>
      </c>
      <c r="J1932" s="107" t="s">
        <v>554</v>
      </c>
      <c r="K1932" s="108">
        <v>66.378</v>
      </c>
    </row>
    <row r="1933" spans="5:11" x14ac:dyDescent="0.25">
      <c r="E1933" s="109">
        <v>2008</v>
      </c>
      <c r="F1933" s="109" t="s">
        <v>340</v>
      </c>
      <c r="G1933" s="109" t="s">
        <v>79</v>
      </c>
      <c r="H1933" s="109" t="s">
        <v>544</v>
      </c>
      <c r="I1933" s="109" t="s">
        <v>9</v>
      </c>
      <c r="J1933" s="109" t="s">
        <v>725</v>
      </c>
      <c r="K1933" s="110">
        <v>35.234999999999999</v>
      </c>
    </row>
    <row r="1934" spans="5:11" x14ac:dyDescent="0.25">
      <c r="E1934" s="107">
        <v>2008</v>
      </c>
      <c r="F1934" s="107" t="s">
        <v>342</v>
      </c>
      <c r="G1934" s="107" t="s">
        <v>80</v>
      </c>
      <c r="H1934" s="107" t="s">
        <v>544</v>
      </c>
      <c r="I1934" s="107" t="s">
        <v>9</v>
      </c>
      <c r="J1934" s="107" t="s">
        <v>1</v>
      </c>
      <c r="K1934" s="108">
        <v>0</v>
      </c>
    </row>
    <row r="1935" spans="5:11" x14ac:dyDescent="0.25">
      <c r="E1935" s="109">
        <v>2008</v>
      </c>
      <c r="F1935" s="109" t="s">
        <v>342</v>
      </c>
      <c r="G1935" s="109" t="s">
        <v>80</v>
      </c>
      <c r="H1935" s="109" t="s">
        <v>544</v>
      </c>
      <c r="I1935" s="109" t="s">
        <v>9</v>
      </c>
      <c r="J1935" s="109" t="s">
        <v>554</v>
      </c>
      <c r="K1935" s="110">
        <v>0</v>
      </c>
    </row>
    <row r="1936" spans="5:11" x14ac:dyDescent="0.25">
      <c r="E1936" s="107">
        <v>2008</v>
      </c>
      <c r="F1936" s="107" t="s">
        <v>342</v>
      </c>
      <c r="G1936" s="107" t="s">
        <v>80</v>
      </c>
      <c r="H1936" s="107" t="s">
        <v>544</v>
      </c>
      <c r="I1936" s="107" t="s">
        <v>9</v>
      </c>
      <c r="J1936" s="107" t="s">
        <v>725</v>
      </c>
      <c r="K1936" s="108">
        <v>0</v>
      </c>
    </row>
    <row r="1937" spans="5:11" x14ac:dyDescent="0.25">
      <c r="E1937" s="109">
        <v>2008</v>
      </c>
      <c r="F1937" s="109" t="s">
        <v>327</v>
      </c>
      <c r="G1937" s="109" t="s">
        <v>74</v>
      </c>
      <c r="H1937" s="109" t="s">
        <v>540</v>
      </c>
      <c r="I1937" s="109" t="s">
        <v>60</v>
      </c>
      <c r="J1937" s="109" t="s">
        <v>1</v>
      </c>
      <c r="K1937" s="110">
        <v>93.807000000000002</v>
      </c>
    </row>
    <row r="1938" spans="5:11" x14ac:dyDescent="0.25">
      <c r="E1938" s="107">
        <v>2008</v>
      </c>
      <c r="F1938" s="107" t="s">
        <v>327</v>
      </c>
      <c r="G1938" s="107" t="s">
        <v>74</v>
      </c>
      <c r="H1938" s="107" t="s">
        <v>540</v>
      </c>
      <c r="I1938" s="107" t="s">
        <v>60</v>
      </c>
      <c r="J1938" s="107" t="s">
        <v>554</v>
      </c>
      <c r="K1938" s="108">
        <v>73.795000000000002</v>
      </c>
    </row>
    <row r="1939" spans="5:11" x14ac:dyDescent="0.25">
      <c r="E1939" s="109">
        <v>2008</v>
      </c>
      <c r="F1939" s="109" t="s">
        <v>327</v>
      </c>
      <c r="G1939" s="109" t="s">
        <v>74</v>
      </c>
      <c r="H1939" s="109" t="s">
        <v>540</v>
      </c>
      <c r="I1939" s="109" t="s">
        <v>60</v>
      </c>
      <c r="J1939" s="109" t="s">
        <v>725</v>
      </c>
      <c r="K1939" s="110">
        <v>20.012</v>
      </c>
    </row>
    <row r="1940" spans="5:11" x14ac:dyDescent="0.25">
      <c r="E1940" s="107">
        <v>2008</v>
      </c>
      <c r="F1940" s="107" t="s">
        <v>348</v>
      </c>
      <c r="G1940" s="107" t="s">
        <v>83</v>
      </c>
      <c r="H1940" s="107" t="s">
        <v>12</v>
      </c>
      <c r="I1940" s="107" t="s">
        <v>12</v>
      </c>
      <c r="J1940" s="107" t="s">
        <v>1</v>
      </c>
      <c r="K1940" s="108">
        <v>0</v>
      </c>
    </row>
    <row r="1941" spans="5:11" x14ac:dyDescent="0.25">
      <c r="E1941" s="109">
        <v>2008</v>
      </c>
      <c r="F1941" s="109" t="s">
        <v>348</v>
      </c>
      <c r="G1941" s="109" t="s">
        <v>83</v>
      </c>
      <c r="H1941" s="109" t="s">
        <v>12</v>
      </c>
      <c r="I1941" s="109" t="s">
        <v>12</v>
      </c>
      <c r="J1941" s="109" t="s">
        <v>554</v>
      </c>
      <c r="K1941" s="110">
        <v>0</v>
      </c>
    </row>
    <row r="1942" spans="5:11" x14ac:dyDescent="0.25">
      <c r="E1942" s="107">
        <v>2008</v>
      </c>
      <c r="F1942" s="107" t="s">
        <v>348</v>
      </c>
      <c r="G1942" s="107" t="s">
        <v>83</v>
      </c>
      <c r="H1942" s="107" t="s">
        <v>12</v>
      </c>
      <c r="I1942" s="107" t="s">
        <v>12</v>
      </c>
      <c r="J1942" s="107" t="s">
        <v>725</v>
      </c>
      <c r="K1942" s="108">
        <v>0</v>
      </c>
    </row>
    <row r="1943" spans="5:11" x14ac:dyDescent="0.25">
      <c r="E1943" s="109">
        <v>2008</v>
      </c>
      <c r="F1943" s="109" t="s">
        <v>444</v>
      </c>
      <c r="G1943" s="109" t="s">
        <v>125</v>
      </c>
      <c r="H1943" s="109" t="s">
        <v>542</v>
      </c>
      <c r="I1943" s="109" t="s">
        <v>26</v>
      </c>
      <c r="J1943" s="109" t="s">
        <v>1</v>
      </c>
      <c r="K1943" s="110">
        <v>139.25</v>
      </c>
    </row>
    <row r="1944" spans="5:11" x14ac:dyDescent="0.25">
      <c r="E1944" s="107">
        <v>2008</v>
      </c>
      <c r="F1944" s="107" t="s">
        <v>444</v>
      </c>
      <c r="G1944" s="107" t="s">
        <v>125</v>
      </c>
      <c r="H1944" s="107" t="s">
        <v>542</v>
      </c>
      <c r="I1944" s="107" t="s">
        <v>26</v>
      </c>
      <c r="J1944" s="107" t="s">
        <v>554</v>
      </c>
      <c r="K1944" s="108">
        <v>39.424999999999997</v>
      </c>
    </row>
    <row r="1945" spans="5:11" x14ac:dyDescent="0.25">
      <c r="E1945" s="109">
        <v>2008</v>
      </c>
      <c r="F1945" s="109" t="s">
        <v>444</v>
      </c>
      <c r="G1945" s="109" t="s">
        <v>125</v>
      </c>
      <c r="H1945" s="109" t="s">
        <v>542</v>
      </c>
      <c r="I1945" s="109" t="s">
        <v>26</v>
      </c>
      <c r="J1945" s="109" t="s">
        <v>725</v>
      </c>
      <c r="K1945" s="110">
        <v>99.825000000000003</v>
      </c>
    </row>
    <row r="1946" spans="5:11" x14ac:dyDescent="0.25">
      <c r="E1946" s="107">
        <v>2008</v>
      </c>
      <c r="F1946" s="107" t="s">
        <v>350</v>
      </c>
      <c r="G1946" s="107" t="s">
        <v>84</v>
      </c>
      <c r="H1946" s="107" t="s">
        <v>540</v>
      </c>
      <c r="I1946" s="107" t="s">
        <v>30</v>
      </c>
      <c r="J1946" s="107" t="s">
        <v>1</v>
      </c>
      <c r="K1946" s="108">
        <v>0</v>
      </c>
    </row>
    <row r="1947" spans="5:11" x14ac:dyDescent="0.25">
      <c r="E1947" s="109">
        <v>2008</v>
      </c>
      <c r="F1947" s="109" t="s">
        <v>350</v>
      </c>
      <c r="G1947" s="109" t="s">
        <v>84</v>
      </c>
      <c r="H1947" s="109" t="s">
        <v>540</v>
      </c>
      <c r="I1947" s="109" t="s">
        <v>30</v>
      </c>
      <c r="J1947" s="109" t="s">
        <v>554</v>
      </c>
      <c r="K1947" s="110">
        <v>0</v>
      </c>
    </row>
    <row r="1948" spans="5:11" x14ac:dyDescent="0.25">
      <c r="E1948" s="107">
        <v>2008</v>
      </c>
      <c r="F1948" s="107" t="s">
        <v>350</v>
      </c>
      <c r="G1948" s="107" t="s">
        <v>84</v>
      </c>
      <c r="H1948" s="107" t="s">
        <v>540</v>
      </c>
      <c r="I1948" s="107" t="s">
        <v>30</v>
      </c>
      <c r="J1948" s="107" t="s">
        <v>725</v>
      </c>
      <c r="K1948" s="108">
        <v>0</v>
      </c>
    </row>
    <row r="1949" spans="5:11" x14ac:dyDescent="0.25">
      <c r="E1949" s="109">
        <v>2008</v>
      </c>
      <c r="F1949" s="109" t="s">
        <v>356</v>
      </c>
      <c r="G1949" s="109" t="s">
        <v>87</v>
      </c>
      <c r="H1949" s="109" t="s">
        <v>12</v>
      </c>
      <c r="I1949" s="109" t="s">
        <v>12</v>
      </c>
      <c r="J1949" s="109" t="s">
        <v>1</v>
      </c>
      <c r="K1949" s="110">
        <v>60.505000000000003</v>
      </c>
    </row>
    <row r="1950" spans="5:11" x14ac:dyDescent="0.25">
      <c r="E1950" s="107">
        <v>2008</v>
      </c>
      <c r="F1950" s="107" t="s">
        <v>356</v>
      </c>
      <c r="G1950" s="107" t="s">
        <v>87</v>
      </c>
      <c r="H1950" s="107" t="s">
        <v>12</v>
      </c>
      <c r="I1950" s="107" t="s">
        <v>12</v>
      </c>
      <c r="J1950" s="107" t="s">
        <v>554</v>
      </c>
      <c r="K1950" s="108">
        <v>9.65</v>
      </c>
    </row>
    <row r="1951" spans="5:11" x14ac:dyDescent="0.25">
      <c r="E1951" s="109">
        <v>2008</v>
      </c>
      <c r="F1951" s="109" t="s">
        <v>356</v>
      </c>
      <c r="G1951" s="109" t="s">
        <v>87</v>
      </c>
      <c r="H1951" s="109" t="s">
        <v>12</v>
      </c>
      <c r="I1951" s="109" t="s">
        <v>12</v>
      </c>
      <c r="J1951" s="109" t="s">
        <v>725</v>
      </c>
      <c r="K1951" s="110">
        <v>50.854999999999997</v>
      </c>
    </row>
    <row r="1952" spans="5:11" x14ac:dyDescent="0.25">
      <c r="E1952" s="107">
        <v>2008</v>
      </c>
      <c r="F1952" s="107" t="s">
        <v>354</v>
      </c>
      <c r="G1952" s="107" t="s">
        <v>86</v>
      </c>
      <c r="H1952" s="107" t="s">
        <v>540</v>
      </c>
      <c r="I1952" s="107" t="s">
        <v>21</v>
      </c>
      <c r="J1952" s="107" t="s">
        <v>1</v>
      </c>
      <c r="K1952" s="108">
        <v>0</v>
      </c>
    </row>
    <row r="1953" spans="5:11" x14ac:dyDescent="0.25">
      <c r="E1953" s="109">
        <v>2008</v>
      </c>
      <c r="F1953" s="109" t="s">
        <v>354</v>
      </c>
      <c r="G1953" s="109" t="s">
        <v>86</v>
      </c>
      <c r="H1953" s="109" t="s">
        <v>540</v>
      </c>
      <c r="I1953" s="109" t="s">
        <v>21</v>
      </c>
      <c r="J1953" s="109" t="s">
        <v>554</v>
      </c>
      <c r="K1953" s="110">
        <v>0</v>
      </c>
    </row>
    <row r="1954" spans="5:11" x14ac:dyDescent="0.25">
      <c r="E1954" s="107">
        <v>2008</v>
      </c>
      <c r="F1954" s="107" t="s">
        <v>354</v>
      </c>
      <c r="G1954" s="107" t="s">
        <v>86</v>
      </c>
      <c r="H1954" s="107" t="s">
        <v>540</v>
      </c>
      <c r="I1954" s="107" t="s">
        <v>21</v>
      </c>
      <c r="J1954" s="107" t="s">
        <v>725</v>
      </c>
      <c r="K1954" s="108">
        <v>0</v>
      </c>
    </row>
    <row r="1955" spans="5:11" x14ac:dyDescent="0.25">
      <c r="E1955" s="109">
        <v>2008</v>
      </c>
      <c r="F1955" s="109" t="s">
        <v>358</v>
      </c>
      <c r="G1955" s="109" t="s">
        <v>88</v>
      </c>
      <c r="H1955" s="109" t="s">
        <v>544</v>
      </c>
      <c r="I1955" s="109" t="s">
        <v>17</v>
      </c>
      <c r="J1955" s="109" t="s">
        <v>1</v>
      </c>
      <c r="K1955" s="110">
        <v>161.13999999999999</v>
      </c>
    </row>
    <row r="1956" spans="5:11" x14ac:dyDescent="0.25">
      <c r="E1956" s="107">
        <v>2008</v>
      </c>
      <c r="F1956" s="107" t="s">
        <v>358</v>
      </c>
      <c r="G1956" s="107" t="s">
        <v>88</v>
      </c>
      <c r="H1956" s="107" t="s">
        <v>544</v>
      </c>
      <c r="I1956" s="107" t="s">
        <v>17</v>
      </c>
      <c r="J1956" s="107" t="s">
        <v>554</v>
      </c>
      <c r="K1956" s="108">
        <v>18.927</v>
      </c>
    </row>
    <row r="1957" spans="5:11" x14ac:dyDescent="0.25">
      <c r="E1957" s="109">
        <v>2008</v>
      </c>
      <c r="F1957" s="109" t="s">
        <v>358</v>
      </c>
      <c r="G1957" s="109" t="s">
        <v>88</v>
      </c>
      <c r="H1957" s="109" t="s">
        <v>544</v>
      </c>
      <c r="I1957" s="109" t="s">
        <v>17</v>
      </c>
      <c r="J1957" s="109" t="s">
        <v>725</v>
      </c>
      <c r="K1957" s="110">
        <v>142.21299999999999</v>
      </c>
    </row>
    <row r="1958" spans="5:11" x14ac:dyDescent="0.25">
      <c r="E1958" s="107">
        <v>2008</v>
      </c>
      <c r="F1958" s="107" t="s">
        <v>360</v>
      </c>
      <c r="G1958" s="107" t="s">
        <v>89</v>
      </c>
      <c r="H1958" s="107" t="s">
        <v>540</v>
      </c>
      <c r="I1958" s="107" t="s">
        <v>47</v>
      </c>
      <c r="J1958" s="107" t="s">
        <v>1</v>
      </c>
      <c r="K1958" s="108">
        <v>251.53200000000001</v>
      </c>
    </row>
    <row r="1959" spans="5:11" x14ac:dyDescent="0.25">
      <c r="E1959" s="109">
        <v>2008</v>
      </c>
      <c r="F1959" s="109" t="s">
        <v>360</v>
      </c>
      <c r="G1959" s="109" t="s">
        <v>89</v>
      </c>
      <c r="H1959" s="109" t="s">
        <v>540</v>
      </c>
      <c r="I1959" s="109" t="s">
        <v>47</v>
      </c>
      <c r="J1959" s="109" t="s">
        <v>554</v>
      </c>
      <c r="K1959" s="110">
        <v>164.846</v>
      </c>
    </row>
    <row r="1960" spans="5:11" x14ac:dyDescent="0.25">
      <c r="E1960" s="107">
        <v>2008</v>
      </c>
      <c r="F1960" s="107" t="s">
        <v>360</v>
      </c>
      <c r="G1960" s="107" t="s">
        <v>89</v>
      </c>
      <c r="H1960" s="107" t="s">
        <v>540</v>
      </c>
      <c r="I1960" s="107" t="s">
        <v>47</v>
      </c>
      <c r="J1960" s="107" t="s">
        <v>725</v>
      </c>
      <c r="K1960" s="108">
        <v>86.686000000000007</v>
      </c>
    </row>
    <row r="1961" spans="5:11" x14ac:dyDescent="0.25">
      <c r="E1961" s="109">
        <v>2008</v>
      </c>
      <c r="F1961" s="109" t="s">
        <v>352</v>
      </c>
      <c r="G1961" s="109" t="s">
        <v>85</v>
      </c>
      <c r="H1961" s="109" t="s">
        <v>540</v>
      </c>
      <c r="I1961" s="109" t="s">
        <v>47</v>
      </c>
      <c r="J1961" s="109" t="s">
        <v>1</v>
      </c>
      <c r="K1961" s="110">
        <v>160.09800000000001</v>
      </c>
    </row>
    <row r="1962" spans="5:11" x14ac:dyDescent="0.25">
      <c r="E1962" s="107">
        <v>2008</v>
      </c>
      <c r="F1962" s="107" t="s">
        <v>352</v>
      </c>
      <c r="G1962" s="107" t="s">
        <v>85</v>
      </c>
      <c r="H1962" s="107" t="s">
        <v>540</v>
      </c>
      <c r="I1962" s="107" t="s">
        <v>47</v>
      </c>
      <c r="J1962" s="107" t="s">
        <v>554</v>
      </c>
      <c r="K1962" s="108">
        <v>160.09800000000001</v>
      </c>
    </row>
    <row r="1963" spans="5:11" x14ac:dyDescent="0.25">
      <c r="E1963" s="109">
        <v>2008</v>
      </c>
      <c r="F1963" s="109" t="s">
        <v>352</v>
      </c>
      <c r="G1963" s="109" t="s">
        <v>85</v>
      </c>
      <c r="H1963" s="109" t="s">
        <v>540</v>
      </c>
      <c r="I1963" s="109" t="s">
        <v>47</v>
      </c>
      <c r="J1963" s="109" t="s">
        <v>725</v>
      </c>
      <c r="K1963" s="110">
        <v>0</v>
      </c>
    </row>
    <row r="1964" spans="5:11" x14ac:dyDescent="0.25">
      <c r="E1964" s="107">
        <v>2008</v>
      </c>
      <c r="F1964" s="107" t="s">
        <v>366</v>
      </c>
      <c r="G1964" s="107" t="s">
        <v>92</v>
      </c>
      <c r="H1964" s="107" t="s">
        <v>540</v>
      </c>
      <c r="I1964" s="107" t="s">
        <v>30</v>
      </c>
      <c r="J1964" s="107" t="s">
        <v>1</v>
      </c>
      <c r="K1964" s="108">
        <v>0</v>
      </c>
    </row>
    <row r="1965" spans="5:11" x14ac:dyDescent="0.25">
      <c r="E1965" s="109">
        <v>2008</v>
      </c>
      <c r="F1965" s="109" t="s">
        <v>366</v>
      </c>
      <c r="G1965" s="109" t="s">
        <v>92</v>
      </c>
      <c r="H1965" s="109" t="s">
        <v>540</v>
      </c>
      <c r="I1965" s="109" t="s">
        <v>30</v>
      </c>
      <c r="J1965" s="109" t="s">
        <v>554</v>
      </c>
      <c r="K1965" s="110">
        <v>0</v>
      </c>
    </row>
    <row r="1966" spans="5:11" x14ac:dyDescent="0.25">
      <c r="E1966" s="107">
        <v>2008</v>
      </c>
      <c r="F1966" s="107" t="s">
        <v>366</v>
      </c>
      <c r="G1966" s="107" t="s">
        <v>92</v>
      </c>
      <c r="H1966" s="107" t="s">
        <v>540</v>
      </c>
      <c r="I1966" s="107" t="s">
        <v>30</v>
      </c>
      <c r="J1966" s="107" t="s">
        <v>725</v>
      </c>
      <c r="K1966" s="108">
        <v>0</v>
      </c>
    </row>
    <row r="1967" spans="5:11" x14ac:dyDescent="0.25">
      <c r="E1967" s="109">
        <v>2008</v>
      </c>
      <c r="F1967" s="109" t="s">
        <v>364</v>
      </c>
      <c r="G1967" s="109" t="s">
        <v>91</v>
      </c>
      <c r="H1967" s="109" t="s">
        <v>540</v>
      </c>
      <c r="I1967" s="109" t="s">
        <v>30</v>
      </c>
      <c r="J1967" s="109" t="s">
        <v>1</v>
      </c>
      <c r="K1967" s="110">
        <v>0</v>
      </c>
    </row>
    <row r="1968" spans="5:11" x14ac:dyDescent="0.25">
      <c r="E1968" s="107">
        <v>2008</v>
      </c>
      <c r="F1968" s="107" t="s">
        <v>364</v>
      </c>
      <c r="G1968" s="107" t="s">
        <v>91</v>
      </c>
      <c r="H1968" s="107" t="s">
        <v>540</v>
      </c>
      <c r="I1968" s="107" t="s">
        <v>30</v>
      </c>
      <c r="J1968" s="107" t="s">
        <v>554</v>
      </c>
      <c r="K1968" s="108">
        <v>0</v>
      </c>
    </row>
    <row r="1969" spans="5:11" x14ac:dyDescent="0.25">
      <c r="E1969" s="109">
        <v>2008</v>
      </c>
      <c r="F1969" s="109" t="s">
        <v>364</v>
      </c>
      <c r="G1969" s="109" t="s">
        <v>91</v>
      </c>
      <c r="H1969" s="109" t="s">
        <v>540</v>
      </c>
      <c r="I1969" s="109" t="s">
        <v>30</v>
      </c>
      <c r="J1969" s="109" t="s">
        <v>725</v>
      </c>
      <c r="K1969" s="110">
        <v>0</v>
      </c>
    </row>
    <row r="1970" spans="5:11" x14ac:dyDescent="0.25">
      <c r="E1970" s="107">
        <v>2008</v>
      </c>
      <c r="F1970" s="107" t="s">
        <v>963</v>
      </c>
      <c r="G1970" s="107" t="s">
        <v>964</v>
      </c>
      <c r="H1970" s="107" t="s">
        <v>540</v>
      </c>
      <c r="I1970" s="107" t="s">
        <v>30</v>
      </c>
      <c r="J1970" s="107" t="s">
        <v>1</v>
      </c>
      <c r="K1970" s="108">
        <v>0</v>
      </c>
    </row>
    <row r="1971" spans="5:11" x14ac:dyDescent="0.25">
      <c r="E1971" s="109">
        <v>2008</v>
      </c>
      <c r="F1971" s="109" t="s">
        <v>963</v>
      </c>
      <c r="G1971" s="109" t="s">
        <v>964</v>
      </c>
      <c r="H1971" s="109" t="s">
        <v>540</v>
      </c>
      <c r="I1971" s="109" t="s">
        <v>30</v>
      </c>
      <c r="J1971" s="109" t="s">
        <v>554</v>
      </c>
      <c r="K1971" s="110">
        <v>0</v>
      </c>
    </row>
    <row r="1972" spans="5:11" x14ac:dyDescent="0.25">
      <c r="E1972" s="107">
        <v>2008</v>
      </c>
      <c r="F1972" s="107" t="s">
        <v>963</v>
      </c>
      <c r="G1972" s="107" t="s">
        <v>964</v>
      </c>
      <c r="H1972" s="107" t="s">
        <v>540</v>
      </c>
      <c r="I1972" s="107" t="s">
        <v>30</v>
      </c>
      <c r="J1972" s="107" t="s">
        <v>725</v>
      </c>
      <c r="K1972" s="108">
        <v>0</v>
      </c>
    </row>
    <row r="1973" spans="5:11" x14ac:dyDescent="0.25">
      <c r="E1973" s="109">
        <v>2008</v>
      </c>
      <c r="F1973" s="109" t="s">
        <v>372</v>
      </c>
      <c r="G1973" s="109" t="s">
        <v>95</v>
      </c>
      <c r="H1973" s="109" t="s">
        <v>540</v>
      </c>
      <c r="I1973" s="109" t="s">
        <v>30</v>
      </c>
      <c r="J1973" s="109" t="s">
        <v>1</v>
      </c>
      <c r="K1973" s="110">
        <v>721.56500000000005</v>
      </c>
    </row>
    <row r="1974" spans="5:11" x14ac:dyDescent="0.25">
      <c r="E1974" s="107">
        <v>2008</v>
      </c>
      <c r="F1974" s="107" t="s">
        <v>372</v>
      </c>
      <c r="G1974" s="107" t="s">
        <v>95</v>
      </c>
      <c r="H1974" s="107" t="s">
        <v>540</v>
      </c>
      <c r="I1974" s="107" t="s">
        <v>30</v>
      </c>
      <c r="J1974" s="107" t="s">
        <v>554</v>
      </c>
      <c r="K1974" s="108">
        <v>596.71400000000006</v>
      </c>
    </row>
    <row r="1975" spans="5:11" x14ac:dyDescent="0.25">
      <c r="E1975" s="109">
        <v>2008</v>
      </c>
      <c r="F1975" s="109" t="s">
        <v>372</v>
      </c>
      <c r="G1975" s="109" t="s">
        <v>95</v>
      </c>
      <c r="H1975" s="109" t="s">
        <v>540</v>
      </c>
      <c r="I1975" s="109" t="s">
        <v>30</v>
      </c>
      <c r="J1975" s="109" t="s">
        <v>725</v>
      </c>
      <c r="K1975" s="110">
        <v>124.851</v>
      </c>
    </row>
    <row r="1976" spans="5:11" x14ac:dyDescent="0.25">
      <c r="E1976" s="107">
        <v>2008</v>
      </c>
      <c r="F1976" s="107" t="s">
        <v>378</v>
      </c>
      <c r="G1976" s="107" t="s">
        <v>98</v>
      </c>
      <c r="H1976" s="107" t="s">
        <v>540</v>
      </c>
      <c r="I1976" s="107" t="s">
        <v>925</v>
      </c>
      <c r="J1976" s="107" t="s">
        <v>1</v>
      </c>
      <c r="K1976" s="108">
        <v>0</v>
      </c>
    </row>
    <row r="1977" spans="5:11" x14ac:dyDescent="0.25">
      <c r="E1977" s="109">
        <v>2008</v>
      </c>
      <c r="F1977" s="109" t="s">
        <v>378</v>
      </c>
      <c r="G1977" s="109" t="s">
        <v>98</v>
      </c>
      <c r="H1977" s="109" t="s">
        <v>540</v>
      </c>
      <c r="I1977" s="109" t="s">
        <v>925</v>
      </c>
      <c r="J1977" s="109" t="s">
        <v>554</v>
      </c>
      <c r="K1977" s="110">
        <v>0</v>
      </c>
    </row>
    <row r="1978" spans="5:11" x14ac:dyDescent="0.25">
      <c r="E1978" s="107">
        <v>2008</v>
      </c>
      <c r="F1978" s="107" t="s">
        <v>378</v>
      </c>
      <c r="G1978" s="107" t="s">
        <v>98</v>
      </c>
      <c r="H1978" s="107" t="s">
        <v>540</v>
      </c>
      <c r="I1978" s="107" t="s">
        <v>925</v>
      </c>
      <c r="J1978" s="107" t="s">
        <v>725</v>
      </c>
      <c r="K1978" s="108">
        <v>0</v>
      </c>
    </row>
    <row r="1979" spans="5:11" x14ac:dyDescent="0.25">
      <c r="E1979" s="109">
        <v>2008</v>
      </c>
      <c r="F1979" s="109" t="s">
        <v>376</v>
      </c>
      <c r="G1979" s="109" t="s">
        <v>97</v>
      </c>
      <c r="H1979" s="109" t="s">
        <v>540</v>
      </c>
      <c r="I1979" s="109" t="s">
        <v>21</v>
      </c>
      <c r="J1979" s="109" t="s">
        <v>1</v>
      </c>
      <c r="K1979" s="110">
        <v>0</v>
      </c>
    </row>
    <row r="1980" spans="5:11" x14ac:dyDescent="0.25">
      <c r="E1980" s="107">
        <v>2008</v>
      </c>
      <c r="F1980" s="107" t="s">
        <v>376</v>
      </c>
      <c r="G1980" s="107" t="s">
        <v>97</v>
      </c>
      <c r="H1980" s="107" t="s">
        <v>540</v>
      </c>
      <c r="I1980" s="107" t="s">
        <v>21</v>
      </c>
      <c r="J1980" s="107" t="s">
        <v>554</v>
      </c>
      <c r="K1980" s="108">
        <v>0</v>
      </c>
    </row>
    <row r="1981" spans="5:11" x14ac:dyDescent="0.25">
      <c r="E1981" s="109">
        <v>2008</v>
      </c>
      <c r="F1981" s="109" t="s">
        <v>376</v>
      </c>
      <c r="G1981" s="109" t="s">
        <v>97</v>
      </c>
      <c r="H1981" s="109" t="s">
        <v>540</v>
      </c>
      <c r="I1981" s="109" t="s">
        <v>21</v>
      </c>
      <c r="J1981" s="109" t="s">
        <v>725</v>
      </c>
      <c r="K1981" s="110">
        <v>0</v>
      </c>
    </row>
    <row r="1982" spans="5:11" x14ac:dyDescent="0.25">
      <c r="E1982" s="107">
        <v>2008</v>
      </c>
      <c r="F1982" s="107" t="s">
        <v>380</v>
      </c>
      <c r="G1982" s="107" t="s">
        <v>99</v>
      </c>
      <c r="H1982" s="107" t="s">
        <v>544</v>
      </c>
      <c r="I1982" s="107" t="s">
        <v>9</v>
      </c>
      <c r="J1982" s="107" t="s">
        <v>1</v>
      </c>
      <c r="K1982" s="108">
        <v>75.2</v>
      </c>
    </row>
    <row r="1983" spans="5:11" x14ac:dyDescent="0.25">
      <c r="E1983" s="109">
        <v>2008</v>
      </c>
      <c r="F1983" s="109" t="s">
        <v>380</v>
      </c>
      <c r="G1983" s="109" t="s">
        <v>99</v>
      </c>
      <c r="H1983" s="109" t="s">
        <v>544</v>
      </c>
      <c r="I1983" s="109" t="s">
        <v>9</v>
      </c>
      <c r="J1983" s="109" t="s">
        <v>554</v>
      </c>
      <c r="K1983" s="110">
        <v>69.997</v>
      </c>
    </row>
    <row r="1984" spans="5:11" x14ac:dyDescent="0.25">
      <c r="E1984" s="107">
        <v>2008</v>
      </c>
      <c r="F1984" s="107" t="s">
        <v>380</v>
      </c>
      <c r="G1984" s="107" t="s">
        <v>99</v>
      </c>
      <c r="H1984" s="107" t="s">
        <v>544</v>
      </c>
      <c r="I1984" s="107" t="s">
        <v>9</v>
      </c>
      <c r="J1984" s="107" t="s">
        <v>725</v>
      </c>
      <c r="K1984" s="108">
        <v>5.2030000000000003</v>
      </c>
    </row>
    <row r="1985" spans="5:11" x14ac:dyDescent="0.25">
      <c r="E1985" s="109">
        <v>2008</v>
      </c>
      <c r="F1985" s="109" t="s">
        <v>390</v>
      </c>
      <c r="G1985" s="109" t="s">
        <v>101</v>
      </c>
      <c r="H1985" s="109" t="s">
        <v>544</v>
      </c>
      <c r="I1985" s="109" t="s">
        <v>17</v>
      </c>
      <c r="J1985" s="109" t="s">
        <v>1</v>
      </c>
      <c r="K1985" s="110">
        <v>0</v>
      </c>
    </row>
    <row r="1986" spans="5:11" x14ac:dyDescent="0.25">
      <c r="E1986" s="107">
        <v>2008</v>
      </c>
      <c r="F1986" s="107" t="s">
        <v>390</v>
      </c>
      <c r="G1986" s="107" t="s">
        <v>101</v>
      </c>
      <c r="H1986" s="107" t="s">
        <v>544</v>
      </c>
      <c r="I1986" s="107" t="s">
        <v>17</v>
      </c>
      <c r="J1986" s="107" t="s">
        <v>554</v>
      </c>
      <c r="K1986" s="108">
        <v>0</v>
      </c>
    </row>
    <row r="1987" spans="5:11" x14ac:dyDescent="0.25">
      <c r="E1987" s="109">
        <v>2008</v>
      </c>
      <c r="F1987" s="109" t="s">
        <v>390</v>
      </c>
      <c r="G1987" s="109" t="s">
        <v>101</v>
      </c>
      <c r="H1987" s="109" t="s">
        <v>544</v>
      </c>
      <c r="I1987" s="109" t="s">
        <v>17</v>
      </c>
      <c r="J1987" s="109" t="s">
        <v>725</v>
      </c>
      <c r="K1987" s="110">
        <v>0</v>
      </c>
    </row>
    <row r="1988" spans="5:11" x14ac:dyDescent="0.25">
      <c r="E1988" s="107">
        <v>2008</v>
      </c>
      <c r="F1988" s="107" t="s">
        <v>384</v>
      </c>
      <c r="G1988" s="107" t="s">
        <v>385</v>
      </c>
      <c r="H1988" s="107" t="s">
        <v>540</v>
      </c>
      <c r="I1988" s="107" t="s">
        <v>27</v>
      </c>
      <c r="J1988" s="107" t="s">
        <v>1</v>
      </c>
      <c r="K1988" s="108">
        <v>467</v>
      </c>
    </row>
    <row r="1989" spans="5:11" x14ac:dyDescent="0.25">
      <c r="E1989" s="109">
        <v>2008</v>
      </c>
      <c r="F1989" s="109" t="s">
        <v>384</v>
      </c>
      <c r="G1989" s="109" t="s">
        <v>385</v>
      </c>
      <c r="H1989" s="109" t="s">
        <v>540</v>
      </c>
      <c r="I1989" s="109" t="s">
        <v>27</v>
      </c>
      <c r="J1989" s="109" t="s">
        <v>554</v>
      </c>
      <c r="K1989" s="110">
        <v>414</v>
      </c>
    </row>
    <row r="1990" spans="5:11" x14ac:dyDescent="0.25">
      <c r="E1990" s="107">
        <v>2008</v>
      </c>
      <c r="F1990" s="107" t="s">
        <v>384</v>
      </c>
      <c r="G1990" s="107" t="s">
        <v>385</v>
      </c>
      <c r="H1990" s="107" t="s">
        <v>540</v>
      </c>
      <c r="I1990" s="107" t="s">
        <v>27</v>
      </c>
      <c r="J1990" s="107" t="s">
        <v>725</v>
      </c>
      <c r="K1990" s="108">
        <v>53</v>
      </c>
    </row>
    <row r="1991" spans="5:11" x14ac:dyDescent="0.25">
      <c r="E1991" s="109">
        <v>2008</v>
      </c>
      <c r="F1991" s="109" t="s">
        <v>387</v>
      </c>
      <c r="G1991" s="109" t="s">
        <v>388</v>
      </c>
      <c r="H1991" s="109" t="s">
        <v>544</v>
      </c>
      <c r="I1991" s="109" t="s">
        <v>9</v>
      </c>
      <c r="J1991" s="109" t="s">
        <v>1</v>
      </c>
      <c r="K1991" s="110">
        <v>48.676000000000002</v>
      </c>
    </row>
    <row r="1992" spans="5:11" x14ac:dyDescent="0.25">
      <c r="E1992" s="107">
        <v>2008</v>
      </c>
      <c r="F1992" s="107" t="s">
        <v>387</v>
      </c>
      <c r="G1992" s="107" t="s">
        <v>388</v>
      </c>
      <c r="H1992" s="107" t="s">
        <v>544</v>
      </c>
      <c r="I1992" s="107" t="s">
        <v>9</v>
      </c>
      <c r="J1992" s="107" t="s">
        <v>554</v>
      </c>
      <c r="K1992" s="108">
        <v>18.722000000000001</v>
      </c>
    </row>
    <row r="1993" spans="5:11" x14ac:dyDescent="0.25">
      <c r="E1993" s="109">
        <v>2008</v>
      </c>
      <c r="F1993" s="109" t="s">
        <v>387</v>
      </c>
      <c r="G1993" s="109" t="s">
        <v>388</v>
      </c>
      <c r="H1993" s="109" t="s">
        <v>544</v>
      </c>
      <c r="I1993" s="109" t="s">
        <v>9</v>
      </c>
      <c r="J1993" s="109" t="s">
        <v>725</v>
      </c>
      <c r="K1993" s="110">
        <v>29.954000000000001</v>
      </c>
    </row>
    <row r="1994" spans="5:11" x14ac:dyDescent="0.25">
      <c r="E1994" s="107">
        <v>2008</v>
      </c>
      <c r="F1994" s="107" t="s">
        <v>396</v>
      </c>
      <c r="G1994" s="107" t="s">
        <v>397</v>
      </c>
      <c r="H1994" s="107" t="s">
        <v>544</v>
      </c>
      <c r="I1994" s="107" t="s">
        <v>9</v>
      </c>
      <c r="J1994" s="107" t="s">
        <v>1</v>
      </c>
      <c r="K1994" s="108">
        <v>181.09800000000001</v>
      </c>
    </row>
    <row r="1995" spans="5:11" x14ac:dyDescent="0.25">
      <c r="E1995" s="109">
        <v>2008</v>
      </c>
      <c r="F1995" s="109" t="s">
        <v>396</v>
      </c>
      <c r="G1995" s="109" t="s">
        <v>397</v>
      </c>
      <c r="H1995" s="109" t="s">
        <v>544</v>
      </c>
      <c r="I1995" s="109" t="s">
        <v>9</v>
      </c>
      <c r="J1995" s="109" t="s">
        <v>554</v>
      </c>
      <c r="K1995" s="110">
        <v>27.334</v>
      </c>
    </row>
    <row r="1996" spans="5:11" x14ac:dyDescent="0.25">
      <c r="E1996" s="107">
        <v>2008</v>
      </c>
      <c r="F1996" s="107" t="s">
        <v>396</v>
      </c>
      <c r="G1996" s="107" t="s">
        <v>397</v>
      </c>
      <c r="H1996" s="107" t="s">
        <v>544</v>
      </c>
      <c r="I1996" s="107" t="s">
        <v>9</v>
      </c>
      <c r="J1996" s="107" t="s">
        <v>725</v>
      </c>
      <c r="K1996" s="108">
        <v>153.76400000000001</v>
      </c>
    </row>
    <row r="1997" spans="5:11" x14ac:dyDescent="0.25">
      <c r="E1997" s="109">
        <v>2008</v>
      </c>
      <c r="F1997" s="109" t="s">
        <v>399</v>
      </c>
      <c r="G1997" s="109" t="s">
        <v>104</v>
      </c>
      <c r="H1997" s="109" t="s">
        <v>544</v>
      </c>
      <c r="I1997" s="109" t="s">
        <v>9</v>
      </c>
      <c r="J1997" s="109" t="s">
        <v>1</v>
      </c>
      <c r="K1997" s="110">
        <v>697.45299999999997</v>
      </c>
    </row>
    <row r="1998" spans="5:11" x14ac:dyDescent="0.25">
      <c r="E1998" s="107">
        <v>2008</v>
      </c>
      <c r="F1998" s="107" t="s">
        <v>399</v>
      </c>
      <c r="G1998" s="107" t="s">
        <v>104</v>
      </c>
      <c r="H1998" s="107" t="s">
        <v>544</v>
      </c>
      <c r="I1998" s="107" t="s">
        <v>9</v>
      </c>
      <c r="J1998" s="107" t="s">
        <v>554</v>
      </c>
      <c r="K1998" s="108">
        <v>551.06500000000005</v>
      </c>
    </row>
    <row r="1999" spans="5:11" x14ac:dyDescent="0.25">
      <c r="E1999" s="109">
        <v>2008</v>
      </c>
      <c r="F1999" s="109" t="s">
        <v>399</v>
      </c>
      <c r="G1999" s="109" t="s">
        <v>104</v>
      </c>
      <c r="H1999" s="109" t="s">
        <v>544</v>
      </c>
      <c r="I1999" s="109" t="s">
        <v>9</v>
      </c>
      <c r="J1999" s="109" t="s">
        <v>725</v>
      </c>
      <c r="K1999" s="110">
        <v>146.38800000000001</v>
      </c>
    </row>
    <row r="2000" spans="5:11" x14ac:dyDescent="0.25">
      <c r="E2000" s="107">
        <v>2008</v>
      </c>
      <c r="F2000" s="107" t="s">
        <v>407</v>
      </c>
      <c r="G2000" s="107" t="s">
        <v>408</v>
      </c>
      <c r="H2000" s="107" t="s">
        <v>540</v>
      </c>
      <c r="I2000" s="107" t="s">
        <v>925</v>
      </c>
      <c r="J2000" s="107" t="s">
        <v>1</v>
      </c>
      <c r="K2000" s="108">
        <v>770.87400000000002</v>
      </c>
    </row>
    <row r="2001" spans="5:11" x14ac:dyDescent="0.25">
      <c r="E2001" s="109">
        <v>2008</v>
      </c>
      <c r="F2001" s="109" t="s">
        <v>407</v>
      </c>
      <c r="G2001" s="109" t="s">
        <v>408</v>
      </c>
      <c r="H2001" s="109" t="s">
        <v>540</v>
      </c>
      <c r="I2001" s="109" t="s">
        <v>925</v>
      </c>
      <c r="J2001" s="109" t="s">
        <v>554</v>
      </c>
      <c r="K2001" s="110">
        <v>304.87599999999998</v>
      </c>
    </row>
    <row r="2002" spans="5:11" x14ac:dyDescent="0.25">
      <c r="E2002" s="107">
        <v>2008</v>
      </c>
      <c r="F2002" s="107" t="s">
        <v>407</v>
      </c>
      <c r="G2002" s="107" t="s">
        <v>408</v>
      </c>
      <c r="H2002" s="107" t="s">
        <v>540</v>
      </c>
      <c r="I2002" s="107" t="s">
        <v>925</v>
      </c>
      <c r="J2002" s="107" t="s">
        <v>725</v>
      </c>
      <c r="K2002" s="108">
        <v>465.99799999999999</v>
      </c>
    </row>
    <row r="2003" spans="5:11" x14ac:dyDescent="0.25">
      <c r="E2003" s="109">
        <v>2008</v>
      </c>
      <c r="F2003" s="109" t="s">
        <v>405</v>
      </c>
      <c r="G2003" s="109" t="s">
        <v>107</v>
      </c>
      <c r="H2003" s="109" t="s">
        <v>12</v>
      </c>
      <c r="I2003" s="109" t="s">
        <v>12</v>
      </c>
      <c r="J2003" s="109" t="s">
        <v>1</v>
      </c>
      <c r="K2003" s="110">
        <v>405.94799999999998</v>
      </c>
    </row>
    <row r="2004" spans="5:11" x14ac:dyDescent="0.25">
      <c r="E2004" s="107">
        <v>2008</v>
      </c>
      <c r="F2004" s="107" t="s">
        <v>405</v>
      </c>
      <c r="G2004" s="107" t="s">
        <v>107</v>
      </c>
      <c r="H2004" s="107" t="s">
        <v>12</v>
      </c>
      <c r="I2004" s="107" t="s">
        <v>12</v>
      </c>
      <c r="J2004" s="107" t="s">
        <v>554</v>
      </c>
      <c r="K2004" s="108">
        <v>0</v>
      </c>
    </row>
    <row r="2005" spans="5:11" x14ac:dyDescent="0.25">
      <c r="E2005" s="109">
        <v>2008</v>
      </c>
      <c r="F2005" s="109" t="s">
        <v>405</v>
      </c>
      <c r="G2005" s="109" t="s">
        <v>107</v>
      </c>
      <c r="H2005" s="109" t="s">
        <v>12</v>
      </c>
      <c r="I2005" s="109" t="s">
        <v>12</v>
      </c>
      <c r="J2005" s="109" t="s">
        <v>725</v>
      </c>
      <c r="K2005" s="110">
        <v>405.94799999999998</v>
      </c>
    </row>
    <row r="2006" spans="5:11" x14ac:dyDescent="0.25">
      <c r="E2006" s="107">
        <v>2008</v>
      </c>
      <c r="F2006" s="107" t="s">
        <v>414</v>
      </c>
      <c r="G2006" s="107" t="s">
        <v>110</v>
      </c>
      <c r="H2006" s="107" t="s">
        <v>540</v>
      </c>
      <c r="I2006" s="107" t="s">
        <v>27</v>
      </c>
      <c r="J2006" s="107" t="s">
        <v>1</v>
      </c>
      <c r="K2006" s="108">
        <v>112.947</v>
      </c>
    </row>
    <row r="2007" spans="5:11" x14ac:dyDescent="0.25">
      <c r="E2007" s="109">
        <v>2008</v>
      </c>
      <c r="F2007" s="109" t="s">
        <v>414</v>
      </c>
      <c r="G2007" s="109" t="s">
        <v>110</v>
      </c>
      <c r="H2007" s="109" t="s">
        <v>540</v>
      </c>
      <c r="I2007" s="109" t="s">
        <v>27</v>
      </c>
      <c r="J2007" s="109" t="s">
        <v>554</v>
      </c>
      <c r="K2007" s="110">
        <v>70.465000000000003</v>
      </c>
    </row>
    <row r="2008" spans="5:11" x14ac:dyDescent="0.25">
      <c r="E2008" s="107">
        <v>2008</v>
      </c>
      <c r="F2008" s="107" t="s">
        <v>414</v>
      </c>
      <c r="G2008" s="107" t="s">
        <v>110</v>
      </c>
      <c r="H2008" s="107" t="s">
        <v>540</v>
      </c>
      <c r="I2008" s="107" t="s">
        <v>27</v>
      </c>
      <c r="J2008" s="107" t="s">
        <v>725</v>
      </c>
      <c r="K2008" s="108">
        <v>42.481999999999999</v>
      </c>
    </row>
    <row r="2009" spans="5:11" x14ac:dyDescent="0.25">
      <c r="E2009" s="109">
        <v>2008</v>
      </c>
      <c r="F2009" s="109" t="s">
        <v>418</v>
      </c>
      <c r="G2009" s="109" t="s">
        <v>112</v>
      </c>
      <c r="H2009" s="109" t="s">
        <v>544</v>
      </c>
      <c r="I2009" s="109" t="s">
        <v>9</v>
      </c>
      <c r="J2009" s="109" t="s">
        <v>1</v>
      </c>
      <c r="K2009" s="110">
        <v>658.28399999999999</v>
      </c>
    </row>
    <row r="2010" spans="5:11" x14ac:dyDescent="0.25">
      <c r="E2010" s="107">
        <v>2008</v>
      </c>
      <c r="F2010" s="107" t="s">
        <v>418</v>
      </c>
      <c r="G2010" s="107" t="s">
        <v>112</v>
      </c>
      <c r="H2010" s="107" t="s">
        <v>544</v>
      </c>
      <c r="I2010" s="107" t="s">
        <v>9</v>
      </c>
      <c r="J2010" s="107" t="s">
        <v>554</v>
      </c>
      <c r="K2010" s="108">
        <v>371.625</v>
      </c>
    </row>
    <row r="2011" spans="5:11" x14ac:dyDescent="0.25">
      <c r="E2011" s="109">
        <v>2008</v>
      </c>
      <c r="F2011" s="109" t="s">
        <v>418</v>
      </c>
      <c r="G2011" s="109" t="s">
        <v>112</v>
      </c>
      <c r="H2011" s="109" t="s">
        <v>544</v>
      </c>
      <c r="I2011" s="109" t="s">
        <v>9</v>
      </c>
      <c r="J2011" s="109" t="s">
        <v>725</v>
      </c>
      <c r="K2011" s="110">
        <v>286.65899999999999</v>
      </c>
    </row>
    <row r="2012" spans="5:11" x14ac:dyDescent="0.25">
      <c r="E2012" s="107">
        <v>2008</v>
      </c>
      <c r="F2012" s="107" t="s">
        <v>420</v>
      </c>
      <c r="G2012" s="107" t="s">
        <v>113</v>
      </c>
      <c r="H2012" s="107" t="s">
        <v>540</v>
      </c>
      <c r="I2012" s="107" t="s">
        <v>47</v>
      </c>
      <c r="J2012" s="107" t="s">
        <v>1</v>
      </c>
      <c r="K2012" s="108">
        <v>77.58</v>
      </c>
    </row>
    <row r="2013" spans="5:11" x14ac:dyDescent="0.25">
      <c r="E2013" s="109">
        <v>2008</v>
      </c>
      <c r="F2013" s="109" t="s">
        <v>420</v>
      </c>
      <c r="G2013" s="109" t="s">
        <v>113</v>
      </c>
      <c r="H2013" s="109" t="s">
        <v>540</v>
      </c>
      <c r="I2013" s="109" t="s">
        <v>47</v>
      </c>
      <c r="J2013" s="109" t="s">
        <v>554</v>
      </c>
      <c r="K2013" s="110">
        <v>73.668999999999997</v>
      </c>
    </row>
    <row r="2014" spans="5:11" x14ac:dyDescent="0.25">
      <c r="E2014" s="107">
        <v>2008</v>
      </c>
      <c r="F2014" s="107" t="s">
        <v>420</v>
      </c>
      <c r="G2014" s="107" t="s">
        <v>113</v>
      </c>
      <c r="H2014" s="107" t="s">
        <v>540</v>
      </c>
      <c r="I2014" s="107" t="s">
        <v>47</v>
      </c>
      <c r="J2014" s="107" t="s">
        <v>725</v>
      </c>
      <c r="K2014" s="108">
        <v>3.911</v>
      </c>
    </row>
    <row r="2015" spans="5:11" x14ac:dyDescent="0.25">
      <c r="E2015" s="109">
        <v>2008</v>
      </c>
      <c r="F2015" s="109" t="s">
        <v>422</v>
      </c>
      <c r="G2015" s="109" t="s">
        <v>114</v>
      </c>
      <c r="H2015" s="109" t="s">
        <v>542</v>
      </c>
      <c r="I2015" s="109" t="s">
        <v>26</v>
      </c>
      <c r="J2015" s="109" t="s">
        <v>1</v>
      </c>
      <c r="K2015" s="110">
        <v>379.84500000000003</v>
      </c>
    </row>
    <row r="2016" spans="5:11" x14ac:dyDescent="0.25">
      <c r="E2016" s="107">
        <v>2008</v>
      </c>
      <c r="F2016" s="107" t="s">
        <v>422</v>
      </c>
      <c r="G2016" s="107" t="s">
        <v>114</v>
      </c>
      <c r="H2016" s="107" t="s">
        <v>542</v>
      </c>
      <c r="I2016" s="107" t="s">
        <v>26</v>
      </c>
      <c r="J2016" s="107" t="s">
        <v>554</v>
      </c>
      <c r="K2016" s="108">
        <v>0</v>
      </c>
    </row>
    <row r="2017" spans="5:11" x14ac:dyDescent="0.25">
      <c r="E2017" s="109">
        <v>2008</v>
      </c>
      <c r="F2017" s="109" t="s">
        <v>422</v>
      </c>
      <c r="G2017" s="109" t="s">
        <v>114</v>
      </c>
      <c r="H2017" s="109" t="s">
        <v>542</v>
      </c>
      <c r="I2017" s="109" t="s">
        <v>26</v>
      </c>
      <c r="J2017" s="109" t="s">
        <v>725</v>
      </c>
      <c r="K2017" s="110">
        <v>379.84500000000003</v>
      </c>
    </row>
    <row r="2018" spans="5:11" x14ac:dyDescent="0.25">
      <c r="E2018" s="107">
        <v>2008</v>
      </c>
      <c r="F2018" s="107" t="s">
        <v>428</v>
      </c>
      <c r="G2018" s="107" t="s">
        <v>117</v>
      </c>
      <c r="H2018" s="107" t="s">
        <v>544</v>
      </c>
      <c r="I2018" s="107" t="s">
        <v>17</v>
      </c>
      <c r="J2018" s="107" t="s">
        <v>1</v>
      </c>
      <c r="K2018" s="108">
        <v>56.655000000000001</v>
      </c>
    </row>
    <row r="2019" spans="5:11" x14ac:dyDescent="0.25">
      <c r="E2019" s="109">
        <v>2008</v>
      </c>
      <c r="F2019" s="109" t="s">
        <v>428</v>
      </c>
      <c r="G2019" s="109" t="s">
        <v>117</v>
      </c>
      <c r="H2019" s="109" t="s">
        <v>544</v>
      </c>
      <c r="I2019" s="109" t="s">
        <v>17</v>
      </c>
      <c r="J2019" s="109" t="s">
        <v>554</v>
      </c>
      <c r="K2019" s="110">
        <v>0</v>
      </c>
    </row>
    <row r="2020" spans="5:11" x14ac:dyDescent="0.25">
      <c r="E2020" s="107">
        <v>2008</v>
      </c>
      <c r="F2020" s="107" t="s">
        <v>428</v>
      </c>
      <c r="G2020" s="107" t="s">
        <v>117</v>
      </c>
      <c r="H2020" s="107" t="s">
        <v>544</v>
      </c>
      <c r="I2020" s="107" t="s">
        <v>17</v>
      </c>
      <c r="J2020" s="107" t="s">
        <v>725</v>
      </c>
      <c r="K2020" s="108">
        <v>56.655000000000001</v>
      </c>
    </row>
    <row r="2021" spans="5:11" x14ac:dyDescent="0.25">
      <c r="E2021" s="109">
        <v>2008</v>
      </c>
      <c r="F2021" s="109" t="s">
        <v>432</v>
      </c>
      <c r="G2021" s="109" t="s">
        <v>119</v>
      </c>
      <c r="H2021" s="109" t="s">
        <v>540</v>
      </c>
      <c r="I2021" s="109" t="s">
        <v>925</v>
      </c>
      <c r="J2021" s="109" t="s">
        <v>1</v>
      </c>
      <c r="K2021" s="110">
        <v>169.464</v>
      </c>
    </row>
    <row r="2022" spans="5:11" x14ac:dyDescent="0.25">
      <c r="E2022" s="107">
        <v>2008</v>
      </c>
      <c r="F2022" s="107" t="s">
        <v>432</v>
      </c>
      <c r="G2022" s="107" t="s">
        <v>119</v>
      </c>
      <c r="H2022" s="107" t="s">
        <v>540</v>
      </c>
      <c r="I2022" s="107" t="s">
        <v>925</v>
      </c>
      <c r="J2022" s="107" t="s">
        <v>554</v>
      </c>
      <c r="K2022" s="108">
        <v>55.935000000000002</v>
      </c>
    </row>
    <row r="2023" spans="5:11" x14ac:dyDescent="0.25">
      <c r="E2023" s="109">
        <v>2008</v>
      </c>
      <c r="F2023" s="109" t="s">
        <v>432</v>
      </c>
      <c r="G2023" s="109" t="s">
        <v>119</v>
      </c>
      <c r="H2023" s="109" t="s">
        <v>540</v>
      </c>
      <c r="I2023" s="109" t="s">
        <v>925</v>
      </c>
      <c r="J2023" s="109" t="s">
        <v>725</v>
      </c>
      <c r="K2023" s="110">
        <v>113.529</v>
      </c>
    </row>
    <row r="2024" spans="5:11" x14ac:dyDescent="0.25">
      <c r="E2024" s="107">
        <v>2008</v>
      </c>
      <c r="F2024" s="107" t="s">
        <v>438</v>
      </c>
      <c r="G2024" s="107" t="s">
        <v>122</v>
      </c>
      <c r="H2024" s="107" t="s">
        <v>540</v>
      </c>
      <c r="I2024" s="107" t="s">
        <v>21</v>
      </c>
      <c r="J2024" s="107" t="s">
        <v>1</v>
      </c>
      <c r="K2024" s="108">
        <v>0</v>
      </c>
    </row>
    <row r="2025" spans="5:11" x14ac:dyDescent="0.25">
      <c r="E2025" s="109">
        <v>2008</v>
      </c>
      <c r="F2025" s="109" t="s">
        <v>438</v>
      </c>
      <c r="G2025" s="109" t="s">
        <v>122</v>
      </c>
      <c r="H2025" s="109" t="s">
        <v>540</v>
      </c>
      <c r="I2025" s="109" t="s">
        <v>21</v>
      </c>
      <c r="J2025" s="109" t="s">
        <v>554</v>
      </c>
      <c r="K2025" s="110">
        <v>0</v>
      </c>
    </row>
    <row r="2026" spans="5:11" x14ac:dyDescent="0.25">
      <c r="E2026" s="107">
        <v>2008</v>
      </c>
      <c r="F2026" s="107" t="s">
        <v>438</v>
      </c>
      <c r="G2026" s="107" t="s">
        <v>122</v>
      </c>
      <c r="H2026" s="107" t="s">
        <v>540</v>
      </c>
      <c r="I2026" s="107" t="s">
        <v>21</v>
      </c>
      <c r="J2026" s="107" t="s">
        <v>725</v>
      </c>
      <c r="K2026" s="108">
        <v>0</v>
      </c>
    </row>
    <row r="2027" spans="5:11" x14ac:dyDescent="0.25">
      <c r="E2027" s="109">
        <v>2008</v>
      </c>
      <c r="F2027" s="109" t="s">
        <v>434</v>
      </c>
      <c r="G2027" s="109" t="s">
        <v>120</v>
      </c>
      <c r="H2027" s="109" t="s">
        <v>544</v>
      </c>
      <c r="I2027" s="109" t="s">
        <v>9</v>
      </c>
      <c r="J2027" s="109" t="s">
        <v>1</v>
      </c>
      <c r="K2027" s="110">
        <v>8.6669999999999998</v>
      </c>
    </row>
    <row r="2028" spans="5:11" x14ac:dyDescent="0.25">
      <c r="E2028" s="107">
        <v>2008</v>
      </c>
      <c r="F2028" s="107" t="s">
        <v>434</v>
      </c>
      <c r="G2028" s="107" t="s">
        <v>120</v>
      </c>
      <c r="H2028" s="107" t="s">
        <v>544</v>
      </c>
      <c r="I2028" s="107" t="s">
        <v>9</v>
      </c>
      <c r="J2028" s="107" t="s">
        <v>554</v>
      </c>
      <c r="K2028" s="108">
        <v>8.6669999999999998</v>
      </c>
    </row>
    <row r="2029" spans="5:11" x14ac:dyDescent="0.25">
      <c r="E2029" s="109">
        <v>2008</v>
      </c>
      <c r="F2029" s="109" t="s">
        <v>434</v>
      </c>
      <c r="G2029" s="109" t="s">
        <v>120</v>
      </c>
      <c r="H2029" s="109" t="s">
        <v>544</v>
      </c>
      <c r="I2029" s="109" t="s">
        <v>9</v>
      </c>
      <c r="J2029" s="109" t="s">
        <v>725</v>
      </c>
      <c r="K2029" s="110">
        <v>0</v>
      </c>
    </row>
    <row r="2030" spans="5:11" x14ac:dyDescent="0.25">
      <c r="E2030" s="107">
        <v>2008</v>
      </c>
      <c r="F2030" s="107" t="s">
        <v>440</v>
      </c>
      <c r="G2030" s="107" t="s">
        <v>123</v>
      </c>
      <c r="H2030" s="107" t="s">
        <v>540</v>
      </c>
      <c r="I2030" s="107" t="s">
        <v>24</v>
      </c>
      <c r="J2030" s="107" t="s">
        <v>1</v>
      </c>
      <c r="K2030" s="108">
        <v>161.089</v>
      </c>
    </row>
    <row r="2031" spans="5:11" x14ac:dyDescent="0.25">
      <c r="E2031" s="109">
        <v>2008</v>
      </c>
      <c r="F2031" s="109" t="s">
        <v>440</v>
      </c>
      <c r="G2031" s="109" t="s">
        <v>123</v>
      </c>
      <c r="H2031" s="109" t="s">
        <v>540</v>
      </c>
      <c r="I2031" s="109" t="s">
        <v>24</v>
      </c>
      <c r="J2031" s="109" t="s">
        <v>554</v>
      </c>
      <c r="K2031" s="110">
        <v>148.63999999999999</v>
      </c>
    </row>
    <row r="2032" spans="5:11" x14ac:dyDescent="0.25">
      <c r="E2032" s="107">
        <v>2008</v>
      </c>
      <c r="F2032" s="107" t="s">
        <v>440</v>
      </c>
      <c r="G2032" s="107" t="s">
        <v>123</v>
      </c>
      <c r="H2032" s="107" t="s">
        <v>540</v>
      </c>
      <c r="I2032" s="107" t="s">
        <v>24</v>
      </c>
      <c r="J2032" s="107" t="s">
        <v>725</v>
      </c>
      <c r="K2032" s="108">
        <v>12.449</v>
      </c>
    </row>
    <row r="2033" spans="5:11" x14ac:dyDescent="0.25">
      <c r="E2033" s="109">
        <v>2008</v>
      </c>
      <c r="F2033" s="109" t="s">
        <v>442</v>
      </c>
      <c r="G2033" s="109" t="s">
        <v>124</v>
      </c>
      <c r="H2033" s="109" t="s">
        <v>544</v>
      </c>
      <c r="I2033" s="109" t="s">
        <v>9</v>
      </c>
      <c r="J2033" s="109" t="s">
        <v>1</v>
      </c>
      <c r="K2033" s="110">
        <v>608.77700000000004</v>
      </c>
    </row>
    <row r="2034" spans="5:11" x14ac:dyDescent="0.25">
      <c r="E2034" s="107">
        <v>2008</v>
      </c>
      <c r="F2034" s="107" t="s">
        <v>442</v>
      </c>
      <c r="G2034" s="107" t="s">
        <v>124</v>
      </c>
      <c r="H2034" s="107" t="s">
        <v>544</v>
      </c>
      <c r="I2034" s="107" t="s">
        <v>9</v>
      </c>
      <c r="J2034" s="107" t="s">
        <v>554</v>
      </c>
      <c r="K2034" s="108">
        <v>412.96699999999998</v>
      </c>
    </row>
    <row r="2035" spans="5:11" x14ac:dyDescent="0.25">
      <c r="E2035" s="109">
        <v>2008</v>
      </c>
      <c r="F2035" s="109" t="s">
        <v>442</v>
      </c>
      <c r="G2035" s="109" t="s">
        <v>124</v>
      </c>
      <c r="H2035" s="109" t="s">
        <v>544</v>
      </c>
      <c r="I2035" s="109" t="s">
        <v>9</v>
      </c>
      <c r="J2035" s="109" t="s">
        <v>725</v>
      </c>
      <c r="K2035" s="110">
        <v>195.81</v>
      </c>
    </row>
    <row r="2036" spans="5:11" x14ac:dyDescent="0.25">
      <c r="E2036" s="107">
        <v>2008</v>
      </c>
      <c r="F2036" s="107" t="s">
        <v>446</v>
      </c>
      <c r="G2036" s="107" t="s">
        <v>126</v>
      </c>
      <c r="H2036" s="107" t="s">
        <v>542</v>
      </c>
      <c r="I2036" s="107" t="s">
        <v>16</v>
      </c>
      <c r="J2036" s="107" t="s">
        <v>1</v>
      </c>
      <c r="K2036" s="108">
        <v>273.61599999999999</v>
      </c>
    </row>
    <row r="2037" spans="5:11" x14ac:dyDescent="0.25">
      <c r="E2037" s="109">
        <v>2008</v>
      </c>
      <c r="F2037" s="109" t="s">
        <v>446</v>
      </c>
      <c r="G2037" s="109" t="s">
        <v>126</v>
      </c>
      <c r="H2037" s="109" t="s">
        <v>542</v>
      </c>
      <c r="I2037" s="109" t="s">
        <v>16</v>
      </c>
      <c r="J2037" s="109" t="s">
        <v>554</v>
      </c>
      <c r="K2037" s="110">
        <v>165.696</v>
      </c>
    </row>
    <row r="2038" spans="5:11" x14ac:dyDescent="0.25">
      <c r="E2038" s="107">
        <v>2008</v>
      </c>
      <c r="F2038" s="107" t="s">
        <v>446</v>
      </c>
      <c r="G2038" s="107" t="s">
        <v>126</v>
      </c>
      <c r="H2038" s="107" t="s">
        <v>542</v>
      </c>
      <c r="I2038" s="107" t="s">
        <v>16</v>
      </c>
      <c r="J2038" s="107" t="s">
        <v>725</v>
      </c>
      <c r="K2038" s="108">
        <v>107.92</v>
      </c>
    </row>
    <row r="2039" spans="5:11" x14ac:dyDescent="0.25">
      <c r="E2039" s="109">
        <v>2008</v>
      </c>
      <c r="F2039" s="109" t="s">
        <v>450</v>
      </c>
      <c r="G2039" s="109" t="s">
        <v>128</v>
      </c>
      <c r="H2039" s="109" t="s">
        <v>540</v>
      </c>
      <c r="I2039" s="109" t="s">
        <v>47</v>
      </c>
      <c r="J2039" s="109" t="s">
        <v>1</v>
      </c>
      <c r="K2039" s="110">
        <v>10.558999999999999</v>
      </c>
    </row>
    <row r="2040" spans="5:11" x14ac:dyDescent="0.25">
      <c r="E2040" s="107">
        <v>2008</v>
      </c>
      <c r="F2040" s="107" t="s">
        <v>450</v>
      </c>
      <c r="G2040" s="107" t="s">
        <v>128</v>
      </c>
      <c r="H2040" s="107" t="s">
        <v>540</v>
      </c>
      <c r="I2040" s="107" t="s">
        <v>47</v>
      </c>
      <c r="J2040" s="107" t="s">
        <v>554</v>
      </c>
      <c r="K2040" s="108">
        <v>0</v>
      </c>
    </row>
    <row r="2041" spans="5:11" x14ac:dyDescent="0.25">
      <c r="E2041" s="109">
        <v>2008</v>
      </c>
      <c r="F2041" s="109" t="s">
        <v>450</v>
      </c>
      <c r="G2041" s="109" t="s">
        <v>128</v>
      </c>
      <c r="H2041" s="109" t="s">
        <v>540</v>
      </c>
      <c r="I2041" s="109" t="s">
        <v>47</v>
      </c>
      <c r="J2041" s="109" t="s">
        <v>725</v>
      </c>
      <c r="K2041" s="110">
        <v>10.558999999999999</v>
      </c>
    </row>
    <row r="2042" spans="5:11" x14ac:dyDescent="0.25">
      <c r="E2042" s="107">
        <v>2008</v>
      </c>
      <c r="F2042" s="107" t="s">
        <v>448</v>
      </c>
      <c r="G2042" s="107" t="s">
        <v>127</v>
      </c>
      <c r="H2042" s="107" t="s">
        <v>540</v>
      </c>
      <c r="I2042" s="107" t="s">
        <v>30</v>
      </c>
      <c r="J2042" s="107" t="s">
        <v>1</v>
      </c>
      <c r="K2042" s="108">
        <v>0</v>
      </c>
    </row>
    <row r="2043" spans="5:11" x14ac:dyDescent="0.25">
      <c r="E2043" s="109">
        <v>2008</v>
      </c>
      <c r="F2043" s="109" t="s">
        <v>448</v>
      </c>
      <c r="G2043" s="109" t="s">
        <v>127</v>
      </c>
      <c r="H2043" s="109" t="s">
        <v>540</v>
      </c>
      <c r="I2043" s="109" t="s">
        <v>30</v>
      </c>
      <c r="J2043" s="109" t="s">
        <v>554</v>
      </c>
      <c r="K2043" s="110">
        <v>0</v>
      </c>
    </row>
    <row r="2044" spans="5:11" x14ac:dyDescent="0.25">
      <c r="E2044" s="107">
        <v>2008</v>
      </c>
      <c r="F2044" s="107" t="s">
        <v>448</v>
      </c>
      <c r="G2044" s="107" t="s">
        <v>127</v>
      </c>
      <c r="H2044" s="107" t="s">
        <v>540</v>
      </c>
      <c r="I2044" s="107" t="s">
        <v>30</v>
      </c>
      <c r="J2044" s="107" t="s">
        <v>725</v>
      </c>
      <c r="K2044" s="108">
        <v>0</v>
      </c>
    </row>
    <row r="2045" spans="5:11" x14ac:dyDescent="0.25">
      <c r="E2045" s="109">
        <v>2008</v>
      </c>
      <c r="F2045" s="109" t="s">
        <v>452</v>
      </c>
      <c r="G2045" s="109" t="s">
        <v>129</v>
      </c>
      <c r="H2045" s="109" t="s">
        <v>540</v>
      </c>
      <c r="I2045" s="109" t="s">
        <v>30</v>
      </c>
      <c r="J2045" s="109" t="s">
        <v>1</v>
      </c>
      <c r="K2045" s="110">
        <v>160.142</v>
      </c>
    </row>
    <row r="2046" spans="5:11" x14ac:dyDescent="0.25">
      <c r="E2046" s="107">
        <v>2008</v>
      </c>
      <c r="F2046" s="107" t="s">
        <v>452</v>
      </c>
      <c r="G2046" s="107" t="s">
        <v>129</v>
      </c>
      <c r="H2046" s="107" t="s">
        <v>540</v>
      </c>
      <c r="I2046" s="107" t="s">
        <v>30</v>
      </c>
      <c r="J2046" s="107" t="s">
        <v>554</v>
      </c>
      <c r="K2046" s="108">
        <v>160.142</v>
      </c>
    </row>
    <row r="2047" spans="5:11" x14ac:dyDescent="0.25">
      <c r="E2047" s="109">
        <v>2008</v>
      </c>
      <c r="F2047" s="109" t="s">
        <v>452</v>
      </c>
      <c r="G2047" s="109" t="s">
        <v>129</v>
      </c>
      <c r="H2047" s="109" t="s">
        <v>540</v>
      </c>
      <c r="I2047" s="109" t="s">
        <v>30</v>
      </c>
      <c r="J2047" s="109" t="s">
        <v>725</v>
      </c>
      <c r="K2047" s="110">
        <v>0</v>
      </c>
    </row>
    <row r="2048" spans="5:11" x14ac:dyDescent="0.25">
      <c r="E2048" s="107">
        <v>2008</v>
      </c>
      <c r="F2048" s="107" t="s">
        <v>464</v>
      </c>
      <c r="G2048" s="107" t="s">
        <v>135</v>
      </c>
      <c r="H2048" s="107" t="s">
        <v>544</v>
      </c>
      <c r="I2048" s="107" t="s">
        <v>17</v>
      </c>
      <c r="J2048" s="107" t="s">
        <v>1</v>
      </c>
      <c r="K2048" s="108">
        <v>0</v>
      </c>
    </row>
    <row r="2049" spans="5:11" x14ac:dyDescent="0.25">
      <c r="E2049" s="109">
        <v>2008</v>
      </c>
      <c r="F2049" s="109" t="s">
        <v>464</v>
      </c>
      <c r="G2049" s="109" t="s">
        <v>135</v>
      </c>
      <c r="H2049" s="109" t="s">
        <v>544</v>
      </c>
      <c r="I2049" s="109" t="s">
        <v>17</v>
      </c>
      <c r="J2049" s="109" t="s">
        <v>554</v>
      </c>
      <c r="K2049" s="110">
        <v>0</v>
      </c>
    </row>
    <row r="2050" spans="5:11" x14ac:dyDescent="0.25">
      <c r="E2050" s="107">
        <v>2008</v>
      </c>
      <c r="F2050" s="107" t="s">
        <v>464</v>
      </c>
      <c r="G2050" s="107" t="s">
        <v>135</v>
      </c>
      <c r="H2050" s="107" t="s">
        <v>544</v>
      </c>
      <c r="I2050" s="107" t="s">
        <v>17</v>
      </c>
      <c r="J2050" s="107" t="s">
        <v>725</v>
      </c>
      <c r="K2050" s="108">
        <v>0</v>
      </c>
    </row>
    <row r="2051" spans="5:11" x14ac:dyDescent="0.25">
      <c r="E2051" s="109">
        <v>2008</v>
      </c>
      <c r="F2051" s="109" t="s">
        <v>454</v>
      </c>
      <c r="G2051" s="109" t="s">
        <v>130</v>
      </c>
      <c r="H2051" s="109" t="s">
        <v>540</v>
      </c>
      <c r="I2051" s="109" t="s">
        <v>30</v>
      </c>
      <c r="J2051" s="109" t="s">
        <v>1</v>
      </c>
      <c r="K2051" s="110">
        <v>0</v>
      </c>
    </row>
    <row r="2052" spans="5:11" x14ac:dyDescent="0.25">
      <c r="E2052" s="107">
        <v>2008</v>
      </c>
      <c r="F2052" s="107" t="s">
        <v>454</v>
      </c>
      <c r="G2052" s="107" t="s">
        <v>130</v>
      </c>
      <c r="H2052" s="107" t="s">
        <v>540</v>
      </c>
      <c r="I2052" s="107" t="s">
        <v>30</v>
      </c>
      <c r="J2052" s="107" t="s">
        <v>554</v>
      </c>
      <c r="K2052" s="108">
        <v>0</v>
      </c>
    </row>
    <row r="2053" spans="5:11" x14ac:dyDescent="0.25">
      <c r="E2053" s="109">
        <v>2008</v>
      </c>
      <c r="F2053" s="109" t="s">
        <v>454</v>
      </c>
      <c r="G2053" s="109" t="s">
        <v>130</v>
      </c>
      <c r="H2053" s="109" t="s">
        <v>540</v>
      </c>
      <c r="I2053" s="109" t="s">
        <v>30</v>
      </c>
      <c r="J2053" s="109" t="s">
        <v>725</v>
      </c>
      <c r="K2053" s="110">
        <v>0</v>
      </c>
    </row>
    <row r="2054" spans="5:11" x14ac:dyDescent="0.25">
      <c r="E2054" s="107">
        <v>2008</v>
      </c>
      <c r="F2054" s="107" t="s">
        <v>460</v>
      </c>
      <c r="G2054" s="107" t="s">
        <v>133</v>
      </c>
      <c r="H2054" s="107" t="s">
        <v>540</v>
      </c>
      <c r="I2054" s="107" t="s">
        <v>30</v>
      </c>
      <c r="J2054" s="107" t="s">
        <v>1</v>
      </c>
      <c r="K2054" s="108">
        <v>17.071000000000002</v>
      </c>
    </row>
    <row r="2055" spans="5:11" x14ac:dyDescent="0.25">
      <c r="E2055" s="109">
        <v>2008</v>
      </c>
      <c r="F2055" s="109" t="s">
        <v>460</v>
      </c>
      <c r="G2055" s="109" t="s">
        <v>133</v>
      </c>
      <c r="H2055" s="109" t="s">
        <v>540</v>
      </c>
      <c r="I2055" s="109" t="s">
        <v>30</v>
      </c>
      <c r="J2055" s="109" t="s">
        <v>554</v>
      </c>
      <c r="K2055" s="110">
        <v>1.323</v>
      </c>
    </row>
    <row r="2056" spans="5:11" x14ac:dyDescent="0.25">
      <c r="E2056" s="107">
        <v>2008</v>
      </c>
      <c r="F2056" s="107" t="s">
        <v>460</v>
      </c>
      <c r="G2056" s="107" t="s">
        <v>133</v>
      </c>
      <c r="H2056" s="107" t="s">
        <v>540</v>
      </c>
      <c r="I2056" s="107" t="s">
        <v>30</v>
      </c>
      <c r="J2056" s="107" t="s">
        <v>725</v>
      </c>
      <c r="K2056" s="108">
        <v>15.747999999999999</v>
      </c>
    </row>
    <row r="2057" spans="5:11" x14ac:dyDescent="0.25">
      <c r="E2057" s="109">
        <v>2008</v>
      </c>
      <c r="F2057" s="109" t="s">
        <v>462</v>
      </c>
      <c r="G2057" s="109" t="s">
        <v>134</v>
      </c>
      <c r="H2057" s="109" t="s">
        <v>544</v>
      </c>
      <c r="I2057" s="109" t="s">
        <v>9</v>
      </c>
      <c r="J2057" s="109" t="s">
        <v>1</v>
      </c>
      <c r="K2057" s="110">
        <v>141.09700000000001</v>
      </c>
    </row>
    <row r="2058" spans="5:11" x14ac:dyDescent="0.25">
      <c r="E2058" s="107">
        <v>2008</v>
      </c>
      <c r="F2058" s="107" t="s">
        <v>462</v>
      </c>
      <c r="G2058" s="107" t="s">
        <v>134</v>
      </c>
      <c r="H2058" s="107" t="s">
        <v>544</v>
      </c>
      <c r="I2058" s="107" t="s">
        <v>9</v>
      </c>
      <c r="J2058" s="107" t="s">
        <v>554</v>
      </c>
      <c r="K2058" s="108">
        <v>140.59700000000001</v>
      </c>
    </row>
    <row r="2059" spans="5:11" x14ac:dyDescent="0.25">
      <c r="E2059" s="109">
        <v>2008</v>
      </c>
      <c r="F2059" s="109" t="s">
        <v>462</v>
      </c>
      <c r="G2059" s="109" t="s">
        <v>134</v>
      </c>
      <c r="H2059" s="109" t="s">
        <v>544</v>
      </c>
      <c r="I2059" s="109" t="s">
        <v>9</v>
      </c>
      <c r="J2059" s="109" t="s">
        <v>725</v>
      </c>
      <c r="K2059" s="110">
        <v>0.5</v>
      </c>
    </row>
    <row r="2060" spans="5:11" x14ac:dyDescent="0.25">
      <c r="E2060" s="107">
        <v>2008</v>
      </c>
      <c r="F2060" s="107" t="s">
        <v>468</v>
      </c>
      <c r="G2060" s="107" t="s">
        <v>137</v>
      </c>
      <c r="H2060" s="107" t="s">
        <v>540</v>
      </c>
      <c r="I2060" s="107" t="s">
        <v>30</v>
      </c>
      <c r="J2060" s="107" t="s">
        <v>1</v>
      </c>
      <c r="K2060" s="108">
        <v>174</v>
      </c>
    </row>
    <row r="2061" spans="5:11" x14ac:dyDescent="0.25">
      <c r="E2061" s="109">
        <v>2008</v>
      </c>
      <c r="F2061" s="109" t="s">
        <v>468</v>
      </c>
      <c r="G2061" s="109" t="s">
        <v>137</v>
      </c>
      <c r="H2061" s="109" t="s">
        <v>540</v>
      </c>
      <c r="I2061" s="109" t="s">
        <v>30</v>
      </c>
      <c r="J2061" s="109" t="s">
        <v>554</v>
      </c>
      <c r="K2061" s="110">
        <v>0</v>
      </c>
    </row>
    <row r="2062" spans="5:11" x14ac:dyDescent="0.25">
      <c r="E2062" s="107">
        <v>2008</v>
      </c>
      <c r="F2062" s="107" t="s">
        <v>468</v>
      </c>
      <c r="G2062" s="107" t="s">
        <v>137</v>
      </c>
      <c r="H2062" s="107" t="s">
        <v>540</v>
      </c>
      <c r="I2062" s="107" t="s">
        <v>30</v>
      </c>
      <c r="J2062" s="107" t="s">
        <v>725</v>
      </c>
      <c r="K2062" s="108">
        <v>174</v>
      </c>
    </row>
    <row r="2063" spans="5:11" x14ac:dyDescent="0.25">
      <c r="E2063" s="109">
        <v>2008</v>
      </c>
      <c r="F2063" s="109" t="s">
        <v>466</v>
      </c>
      <c r="G2063" s="109" t="s">
        <v>136</v>
      </c>
      <c r="H2063" s="109" t="s">
        <v>542</v>
      </c>
      <c r="I2063" s="109" t="s">
        <v>26</v>
      </c>
      <c r="J2063" s="109" t="s">
        <v>1</v>
      </c>
      <c r="K2063" s="110">
        <v>64.900999999999996</v>
      </c>
    </row>
    <row r="2064" spans="5:11" x14ac:dyDescent="0.25">
      <c r="E2064" s="107">
        <v>2008</v>
      </c>
      <c r="F2064" s="107" t="s">
        <v>466</v>
      </c>
      <c r="G2064" s="107" t="s">
        <v>136</v>
      </c>
      <c r="H2064" s="107" t="s">
        <v>542</v>
      </c>
      <c r="I2064" s="107" t="s">
        <v>26</v>
      </c>
      <c r="J2064" s="107" t="s">
        <v>554</v>
      </c>
      <c r="K2064" s="108">
        <v>54.901000000000003</v>
      </c>
    </row>
    <row r="2065" spans="5:11" x14ac:dyDescent="0.25">
      <c r="E2065" s="109">
        <v>2008</v>
      </c>
      <c r="F2065" s="109" t="s">
        <v>466</v>
      </c>
      <c r="G2065" s="109" t="s">
        <v>136</v>
      </c>
      <c r="H2065" s="109" t="s">
        <v>542</v>
      </c>
      <c r="I2065" s="109" t="s">
        <v>26</v>
      </c>
      <c r="J2065" s="109" t="s">
        <v>725</v>
      </c>
      <c r="K2065" s="110">
        <v>10</v>
      </c>
    </row>
    <row r="2066" spans="5:11" x14ac:dyDescent="0.25">
      <c r="E2066" s="107">
        <v>2008</v>
      </c>
      <c r="F2066" s="107" t="s">
        <v>458</v>
      </c>
      <c r="G2066" s="107" t="s">
        <v>132</v>
      </c>
      <c r="H2066" s="107" t="s">
        <v>540</v>
      </c>
      <c r="I2066" s="107" t="s">
        <v>30</v>
      </c>
      <c r="J2066" s="107" t="s">
        <v>1</v>
      </c>
      <c r="K2066" s="108">
        <v>0</v>
      </c>
    </row>
    <row r="2067" spans="5:11" x14ac:dyDescent="0.25">
      <c r="E2067" s="109">
        <v>2008</v>
      </c>
      <c r="F2067" s="109" t="s">
        <v>458</v>
      </c>
      <c r="G2067" s="109" t="s">
        <v>132</v>
      </c>
      <c r="H2067" s="109" t="s">
        <v>540</v>
      </c>
      <c r="I2067" s="109" t="s">
        <v>30</v>
      </c>
      <c r="J2067" s="109" t="s">
        <v>554</v>
      </c>
      <c r="K2067" s="110">
        <v>0</v>
      </c>
    </row>
    <row r="2068" spans="5:11" x14ac:dyDescent="0.25">
      <c r="E2068" s="107">
        <v>2008</v>
      </c>
      <c r="F2068" s="107" t="s">
        <v>458</v>
      </c>
      <c r="G2068" s="107" t="s">
        <v>132</v>
      </c>
      <c r="H2068" s="107" t="s">
        <v>540</v>
      </c>
      <c r="I2068" s="107" t="s">
        <v>30</v>
      </c>
      <c r="J2068" s="107" t="s">
        <v>725</v>
      </c>
      <c r="K2068" s="108">
        <v>0</v>
      </c>
    </row>
    <row r="2069" spans="5:11" x14ac:dyDescent="0.25">
      <c r="E2069" s="109">
        <v>2008</v>
      </c>
      <c r="F2069" s="109" t="s">
        <v>498</v>
      </c>
      <c r="G2069" s="109" t="s">
        <v>967</v>
      </c>
      <c r="H2069" s="109" t="s">
        <v>540</v>
      </c>
      <c r="I2069" s="109" t="s">
        <v>925</v>
      </c>
      <c r="J2069" s="109" t="s">
        <v>1</v>
      </c>
      <c r="K2069" s="110">
        <v>529.55600000000004</v>
      </c>
    </row>
    <row r="2070" spans="5:11" x14ac:dyDescent="0.25">
      <c r="E2070" s="107">
        <v>2008</v>
      </c>
      <c r="F2070" s="107" t="s">
        <v>498</v>
      </c>
      <c r="G2070" s="107" t="s">
        <v>967</v>
      </c>
      <c r="H2070" s="107" t="s">
        <v>540</v>
      </c>
      <c r="I2070" s="107" t="s">
        <v>925</v>
      </c>
      <c r="J2070" s="107" t="s">
        <v>554</v>
      </c>
      <c r="K2070" s="108">
        <v>436.01900000000001</v>
      </c>
    </row>
    <row r="2071" spans="5:11" x14ac:dyDescent="0.25">
      <c r="E2071" s="109">
        <v>2008</v>
      </c>
      <c r="F2071" s="109" t="s">
        <v>498</v>
      </c>
      <c r="G2071" s="109" t="s">
        <v>967</v>
      </c>
      <c r="H2071" s="109" t="s">
        <v>540</v>
      </c>
      <c r="I2071" s="109" t="s">
        <v>925</v>
      </c>
      <c r="J2071" s="109" t="s">
        <v>725</v>
      </c>
      <c r="K2071" s="110">
        <v>93.537000000000006</v>
      </c>
    </row>
    <row r="2072" spans="5:11" x14ac:dyDescent="0.25">
      <c r="E2072" s="107">
        <v>2008</v>
      </c>
      <c r="F2072" s="107" t="s">
        <v>470</v>
      </c>
      <c r="G2072" s="107" t="s">
        <v>138</v>
      </c>
      <c r="H2072" s="107" t="s">
        <v>12</v>
      </c>
      <c r="I2072" s="107" t="s">
        <v>12</v>
      </c>
      <c r="J2072" s="107" t="s">
        <v>1</v>
      </c>
      <c r="K2072" s="108">
        <v>0</v>
      </c>
    </row>
    <row r="2073" spans="5:11" x14ac:dyDescent="0.25">
      <c r="E2073" s="109">
        <v>2008</v>
      </c>
      <c r="F2073" s="109" t="s">
        <v>470</v>
      </c>
      <c r="G2073" s="109" t="s">
        <v>138</v>
      </c>
      <c r="H2073" s="109" t="s">
        <v>12</v>
      </c>
      <c r="I2073" s="109" t="s">
        <v>12</v>
      </c>
      <c r="J2073" s="109" t="s">
        <v>554</v>
      </c>
      <c r="K2073" s="110">
        <v>0</v>
      </c>
    </row>
    <row r="2074" spans="5:11" x14ac:dyDescent="0.25">
      <c r="E2074" s="107">
        <v>2008</v>
      </c>
      <c r="F2074" s="107" t="s">
        <v>470</v>
      </c>
      <c r="G2074" s="107" t="s">
        <v>138</v>
      </c>
      <c r="H2074" s="107" t="s">
        <v>12</v>
      </c>
      <c r="I2074" s="107" t="s">
        <v>12</v>
      </c>
      <c r="J2074" s="107" t="s">
        <v>725</v>
      </c>
      <c r="K2074" s="108">
        <v>0</v>
      </c>
    </row>
    <row r="2075" spans="5:11" x14ac:dyDescent="0.25">
      <c r="E2075" s="109">
        <v>2008</v>
      </c>
      <c r="F2075" s="109" t="s">
        <v>479</v>
      </c>
      <c r="G2075" s="109" t="s">
        <v>141</v>
      </c>
      <c r="H2075" s="109" t="s">
        <v>540</v>
      </c>
      <c r="I2075" s="109" t="s">
        <v>21</v>
      </c>
      <c r="J2075" s="109" t="s">
        <v>1</v>
      </c>
      <c r="K2075" s="110">
        <v>57.652999999999999</v>
      </c>
    </row>
    <row r="2076" spans="5:11" x14ac:dyDescent="0.25">
      <c r="E2076" s="107">
        <v>2008</v>
      </c>
      <c r="F2076" s="107" t="s">
        <v>479</v>
      </c>
      <c r="G2076" s="107" t="s">
        <v>141</v>
      </c>
      <c r="H2076" s="107" t="s">
        <v>540</v>
      </c>
      <c r="I2076" s="107" t="s">
        <v>21</v>
      </c>
      <c r="J2076" s="107" t="s">
        <v>554</v>
      </c>
      <c r="K2076" s="108">
        <v>46.774999999999999</v>
      </c>
    </row>
    <row r="2077" spans="5:11" x14ac:dyDescent="0.25">
      <c r="E2077" s="109">
        <v>2008</v>
      </c>
      <c r="F2077" s="109" t="s">
        <v>479</v>
      </c>
      <c r="G2077" s="109" t="s">
        <v>141</v>
      </c>
      <c r="H2077" s="109" t="s">
        <v>540</v>
      </c>
      <c r="I2077" s="109" t="s">
        <v>21</v>
      </c>
      <c r="J2077" s="109" t="s">
        <v>725</v>
      </c>
      <c r="K2077" s="110">
        <v>10.878</v>
      </c>
    </row>
    <row r="2078" spans="5:11" x14ac:dyDescent="0.25">
      <c r="E2078" s="107">
        <v>2008</v>
      </c>
      <c r="F2078" s="107" t="s">
        <v>486</v>
      </c>
      <c r="G2078" s="107" t="s">
        <v>143</v>
      </c>
      <c r="H2078" s="107" t="s">
        <v>544</v>
      </c>
      <c r="I2078" s="107" t="s">
        <v>9</v>
      </c>
      <c r="J2078" s="107" t="s">
        <v>1</v>
      </c>
      <c r="K2078" s="108">
        <v>112.523</v>
      </c>
    </row>
    <row r="2079" spans="5:11" x14ac:dyDescent="0.25">
      <c r="E2079" s="109">
        <v>2008</v>
      </c>
      <c r="F2079" s="109" t="s">
        <v>486</v>
      </c>
      <c r="G2079" s="109" t="s">
        <v>143</v>
      </c>
      <c r="H2079" s="109" t="s">
        <v>544</v>
      </c>
      <c r="I2079" s="109" t="s">
        <v>9</v>
      </c>
      <c r="J2079" s="109" t="s">
        <v>554</v>
      </c>
      <c r="K2079" s="110">
        <v>76.855000000000004</v>
      </c>
    </row>
    <row r="2080" spans="5:11" x14ac:dyDescent="0.25">
      <c r="E2080" s="107">
        <v>2008</v>
      </c>
      <c r="F2080" s="107" t="s">
        <v>486</v>
      </c>
      <c r="G2080" s="107" t="s">
        <v>143</v>
      </c>
      <c r="H2080" s="107" t="s">
        <v>544</v>
      </c>
      <c r="I2080" s="107" t="s">
        <v>9</v>
      </c>
      <c r="J2080" s="107" t="s">
        <v>725</v>
      </c>
      <c r="K2080" s="108">
        <v>35.667999999999999</v>
      </c>
    </row>
    <row r="2081" spans="5:11" x14ac:dyDescent="0.25">
      <c r="E2081" s="109">
        <v>2008</v>
      </c>
      <c r="F2081" s="109" t="s">
        <v>481</v>
      </c>
      <c r="G2081" s="109" t="s">
        <v>142</v>
      </c>
      <c r="H2081" s="109" t="s">
        <v>540</v>
      </c>
      <c r="I2081" s="109" t="s">
        <v>21</v>
      </c>
      <c r="J2081" s="109" t="s">
        <v>1</v>
      </c>
      <c r="K2081" s="110">
        <v>0</v>
      </c>
    </row>
    <row r="2082" spans="5:11" x14ac:dyDescent="0.25">
      <c r="E2082" s="107">
        <v>2008</v>
      </c>
      <c r="F2082" s="107" t="s">
        <v>481</v>
      </c>
      <c r="G2082" s="107" t="s">
        <v>142</v>
      </c>
      <c r="H2082" s="107" t="s">
        <v>540</v>
      </c>
      <c r="I2082" s="107" t="s">
        <v>21</v>
      </c>
      <c r="J2082" s="107" t="s">
        <v>554</v>
      </c>
      <c r="K2082" s="108">
        <v>0</v>
      </c>
    </row>
    <row r="2083" spans="5:11" x14ac:dyDescent="0.25">
      <c r="E2083" s="109">
        <v>2008</v>
      </c>
      <c r="F2083" s="109" t="s">
        <v>481</v>
      </c>
      <c r="G2083" s="109" t="s">
        <v>142</v>
      </c>
      <c r="H2083" s="109" t="s">
        <v>540</v>
      </c>
      <c r="I2083" s="109" t="s">
        <v>21</v>
      </c>
      <c r="J2083" s="109" t="s">
        <v>725</v>
      </c>
      <c r="K2083" s="110">
        <v>0</v>
      </c>
    </row>
    <row r="2084" spans="5:11" x14ac:dyDescent="0.25">
      <c r="E2084" s="107">
        <v>2008</v>
      </c>
      <c r="F2084" s="107" t="s">
        <v>488</v>
      </c>
      <c r="G2084" s="107" t="s">
        <v>144</v>
      </c>
      <c r="H2084" s="107" t="s">
        <v>540</v>
      </c>
      <c r="I2084" s="107" t="s">
        <v>60</v>
      </c>
      <c r="J2084" s="107" t="s">
        <v>1</v>
      </c>
      <c r="K2084" s="108">
        <v>499.35899999999998</v>
      </c>
    </row>
    <row r="2085" spans="5:11" x14ac:dyDescent="0.25">
      <c r="E2085" s="109">
        <v>2008</v>
      </c>
      <c r="F2085" s="109" t="s">
        <v>488</v>
      </c>
      <c r="G2085" s="109" t="s">
        <v>144</v>
      </c>
      <c r="H2085" s="109" t="s">
        <v>540</v>
      </c>
      <c r="I2085" s="109" t="s">
        <v>60</v>
      </c>
      <c r="J2085" s="109" t="s">
        <v>554</v>
      </c>
      <c r="K2085" s="110">
        <v>341.13400000000001</v>
      </c>
    </row>
    <row r="2086" spans="5:11" x14ac:dyDescent="0.25">
      <c r="E2086" s="107">
        <v>2008</v>
      </c>
      <c r="F2086" s="107" t="s">
        <v>488</v>
      </c>
      <c r="G2086" s="107" t="s">
        <v>144</v>
      </c>
      <c r="H2086" s="107" t="s">
        <v>540</v>
      </c>
      <c r="I2086" s="107" t="s">
        <v>60</v>
      </c>
      <c r="J2086" s="107" t="s">
        <v>725</v>
      </c>
      <c r="K2086" s="108">
        <v>158.22499999999999</v>
      </c>
    </row>
    <row r="2087" spans="5:11" x14ac:dyDescent="0.25">
      <c r="E2087" s="109">
        <v>2008</v>
      </c>
      <c r="F2087" s="109" t="s">
        <v>494</v>
      </c>
      <c r="G2087" s="109" t="s">
        <v>147</v>
      </c>
      <c r="H2087" s="109" t="s">
        <v>540</v>
      </c>
      <c r="I2087" s="109" t="s">
        <v>27</v>
      </c>
      <c r="J2087" s="109" t="s">
        <v>1</v>
      </c>
      <c r="K2087" s="110">
        <v>147.93299999999999</v>
      </c>
    </row>
    <row r="2088" spans="5:11" x14ac:dyDescent="0.25">
      <c r="E2088" s="107">
        <v>2008</v>
      </c>
      <c r="F2088" s="107" t="s">
        <v>494</v>
      </c>
      <c r="G2088" s="107" t="s">
        <v>147</v>
      </c>
      <c r="H2088" s="107" t="s">
        <v>540</v>
      </c>
      <c r="I2088" s="107" t="s">
        <v>27</v>
      </c>
      <c r="J2088" s="107" t="s">
        <v>554</v>
      </c>
      <c r="K2088" s="108">
        <v>147.89699999999999</v>
      </c>
    </row>
    <row r="2089" spans="5:11" x14ac:dyDescent="0.25">
      <c r="E2089" s="109">
        <v>2008</v>
      </c>
      <c r="F2089" s="109" t="s">
        <v>494</v>
      </c>
      <c r="G2089" s="109" t="s">
        <v>147</v>
      </c>
      <c r="H2089" s="109" t="s">
        <v>540</v>
      </c>
      <c r="I2089" s="109" t="s">
        <v>27</v>
      </c>
      <c r="J2089" s="109" t="s">
        <v>725</v>
      </c>
      <c r="K2089" s="110">
        <v>3.5999999999999997E-2</v>
      </c>
    </row>
    <row r="2090" spans="5:11" x14ac:dyDescent="0.25">
      <c r="E2090" s="107">
        <v>2008</v>
      </c>
      <c r="F2090" s="107" t="s">
        <v>490</v>
      </c>
      <c r="G2090" s="107" t="s">
        <v>145</v>
      </c>
      <c r="H2090" s="107" t="s">
        <v>540</v>
      </c>
      <c r="I2090" s="107" t="s">
        <v>16</v>
      </c>
      <c r="J2090" s="107" t="s">
        <v>1</v>
      </c>
      <c r="K2090" s="108">
        <v>467.47899999999998</v>
      </c>
    </row>
    <row r="2091" spans="5:11" x14ac:dyDescent="0.25">
      <c r="E2091" s="109">
        <v>2008</v>
      </c>
      <c r="F2091" s="109" t="s">
        <v>490</v>
      </c>
      <c r="G2091" s="109" t="s">
        <v>145</v>
      </c>
      <c r="H2091" s="109" t="s">
        <v>540</v>
      </c>
      <c r="I2091" s="109" t="s">
        <v>16</v>
      </c>
      <c r="J2091" s="109" t="s">
        <v>554</v>
      </c>
      <c r="K2091" s="110">
        <v>396.81200000000001</v>
      </c>
    </row>
    <row r="2092" spans="5:11" x14ac:dyDescent="0.25">
      <c r="E2092" s="107">
        <v>2008</v>
      </c>
      <c r="F2092" s="107" t="s">
        <v>490</v>
      </c>
      <c r="G2092" s="107" t="s">
        <v>145</v>
      </c>
      <c r="H2092" s="107" t="s">
        <v>540</v>
      </c>
      <c r="I2092" s="107" t="s">
        <v>16</v>
      </c>
      <c r="J2092" s="107" t="s">
        <v>725</v>
      </c>
      <c r="K2092" s="108">
        <v>70.667000000000002</v>
      </c>
    </row>
    <row r="2093" spans="5:11" x14ac:dyDescent="0.25">
      <c r="E2093" s="109">
        <v>2008</v>
      </c>
      <c r="F2093" s="109" t="s">
        <v>496</v>
      </c>
      <c r="G2093" s="109" t="s">
        <v>148</v>
      </c>
      <c r="H2093" s="109" t="s">
        <v>544</v>
      </c>
      <c r="I2093" s="109" t="s">
        <v>17</v>
      </c>
      <c r="J2093" s="109" t="s">
        <v>1</v>
      </c>
      <c r="K2093" s="110">
        <v>239.68899999999999</v>
      </c>
    </row>
    <row r="2094" spans="5:11" x14ac:dyDescent="0.25">
      <c r="E2094" s="107">
        <v>2008</v>
      </c>
      <c r="F2094" s="107" t="s">
        <v>496</v>
      </c>
      <c r="G2094" s="107" t="s">
        <v>148</v>
      </c>
      <c r="H2094" s="107" t="s">
        <v>544</v>
      </c>
      <c r="I2094" s="107" t="s">
        <v>17</v>
      </c>
      <c r="J2094" s="107" t="s">
        <v>554</v>
      </c>
      <c r="K2094" s="108">
        <v>148.96600000000001</v>
      </c>
    </row>
    <row r="2095" spans="5:11" x14ac:dyDescent="0.25">
      <c r="E2095" s="109">
        <v>2008</v>
      </c>
      <c r="F2095" s="109" t="s">
        <v>496</v>
      </c>
      <c r="G2095" s="109" t="s">
        <v>148</v>
      </c>
      <c r="H2095" s="109" t="s">
        <v>544</v>
      </c>
      <c r="I2095" s="109" t="s">
        <v>17</v>
      </c>
      <c r="J2095" s="109" t="s">
        <v>725</v>
      </c>
      <c r="K2095" s="110">
        <v>90.722999999999999</v>
      </c>
    </row>
    <row r="2096" spans="5:11" x14ac:dyDescent="0.25">
      <c r="E2096" s="107">
        <v>2008</v>
      </c>
      <c r="F2096" s="107" t="s">
        <v>502</v>
      </c>
      <c r="G2096" s="107" t="s">
        <v>151</v>
      </c>
      <c r="H2096" s="107" t="s">
        <v>540</v>
      </c>
      <c r="I2096" s="107" t="s">
        <v>30</v>
      </c>
      <c r="J2096" s="107" t="s">
        <v>1</v>
      </c>
      <c r="K2096" s="108">
        <v>589.10400000000004</v>
      </c>
    </row>
    <row r="2097" spans="5:11" x14ac:dyDescent="0.25">
      <c r="E2097" s="109">
        <v>2008</v>
      </c>
      <c r="F2097" s="109" t="s">
        <v>502</v>
      </c>
      <c r="G2097" s="109" t="s">
        <v>151</v>
      </c>
      <c r="H2097" s="109" t="s">
        <v>540</v>
      </c>
      <c r="I2097" s="109" t="s">
        <v>30</v>
      </c>
      <c r="J2097" s="109" t="s">
        <v>554</v>
      </c>
      <c r="K2097" s="110">
        <v>241.43899999999999</v>
      </c>
    </row>
    <row r="2098" spans="5:11" x14ac:dyDescent="0.25">
      <c r="E2098" s="107">
        <v>2008</v>
      </c>
      <c r="F2098" s="107" t="s">
        <v>502</v>
      </c>
      <c r="G2098" s="107" t="s">
        <v>151</v>
      </c>
      <c r="H2098" s="107" t="s">
        <v>540</v>
      </c>
      <c r="I2098" s="107" t="s">
        <v>30</v>
      </c>
      <c r="J2098" s="107" t="s">
        <v>725</v>
      </c>
      <c r="K2098" s="108">
        <v>347.66500000000002</v>
      </c>
    </row>
    <row r="2099" spans="5:11" x14ac:dyDescent="0.25">
      <c r="E2099" s="109">
        <v>2008</v>
      </c>
      <c r="F2099" s="109" t="s">
        <v>504</v>
      </c>
      <c r="G2099" s="109" t="s">
        <v>152</v>
      </c>
      <c r="H2099" s="109" t="s">
        <v>540</v>
      </c>
      <c r="I2099" s="109" t="s">
        <v>30</v>
      </c>
      <c r="J2099" s="109" t="s">
        <v>1</v>
      </c>
      <c r="K2099" s="110">
        <v>0</v>
      </c>
    </row>
    <row r="2100" spans="5:11" x14ac:dyDescent="0.25">
      <c r="E2100" s="107">
        <v>2008</v>
      </c>
      <c r="F2100" s="107" t="s">
        <v>504</v>
      </c>
      <c r="G2100" s="107" t="s">
        <v>152</v>
      </c>
      <c r="H2100" s="107" t="s">
        <v>540</v>
      </c>
      <c r="I2100" s="107" t="s">
        <v>30</v>
      </c>
      <c r="J2100" s="107" t="s">
        <v>554</v>
      </c>
      <c r="K2100" s="108">
        <v>0</v>
      </c>
    </row>
    <row r="2101" spans="5:11" x14ac:dyDescent="0.25">
      <c r="E2101" s="109">
        <v>2008</v>
      </c>
      <c r="F2101" s="109" t="s">
        <v>504</v>
      </c>
      <c r="G2101" s="109" t="s">
        <v>152</v>
      </c>
      <c r="H2101" s="109" t="s">
        <v>540</v>
      </c>
      <c r="I2101" s="109" t="s">
        <v>30</v>
      </c>
      <c r="J2101" s="109" t="s">
        <v>725</v>
      </c>
      <c r="K2101" s="110">
        <v>0</v>
      </c>
    </row>
    <row r="2102" spans="5:11" x14ac:dyDescent="0.25">
      <c r="E2102" s="107">
        <v>2008</v>
      </c>
      <c r="F2102" s="107" t="s">
        <v>506</v>
      </c>
      <c r="G2102" s="107" t="s">
        <v>153</v>
      </c>
      <c r="H2102" s="107" t="s">
        <v>544</v>
      </c>
      <c r="I2102" s="107" t="s">
        <v>17</v>
      </c>
      <c r="J2102" s="107" t="s">
        <v>1</v>
      </c>
      <c r="K2102" s="108">
        <v>462.82299999999998</v>
      </c>
    </row>
    <row r="2103" spans="5:11" x14ac:dyDescent="0.25">
      <c r="E2103" s="109">
        <v>2008</v>
      </c>
      <c r="F2103" s="109" t="s">
        <v>506</v>
      </c>
      <c r="G2103" s="109" t="s">
        <v>153</v>
      </c>
      <c r="H2103" s="109" t="s">
        <v>544</v>
      </c>
      <c r="I2103" s="109" t="s">
        <v>17</v>
      </c>
      <c r="J2103" s="109" t="s">
        <v>554</v>
      </c>
      <c r="K2103" s="110">
        <v>195.82400000000001</v>
      </c>
    </row>
    <row r="2104" spans="5:11" x14ac:dyDescent="0.25">
      <c r="E2104" s="107">
        <v>2008</v>
      </c>
      <c r="F2104" s="107" t="s">
        <v>506</v>
      </c>
      <c r="G2104" s="107" t="s">
        <v>153</v>
      </c>
      <c r="H2104" s="107" t="s">
        <v>544</v>
      </c>
      <c r="I2104" s="107" t="s">
        <v>17</v>
      </c>
      <c r="J2104" s="107" t="s">
        <v>725</v>
      </c>
      <c r="K2104" s="108">
        <v>266.99900000000002</v>
      </c>
    </row>
    <row r="2105" spans="5:11" x14ac:dyDescent="0.25">
      <c r="E2105" s="109">
        <v>2008</v>
      </c>
      <c r="F2105" s="109" t="s">
        <v>508</v>
      </c>
      <c r="G2105" s="109" t="s">
        <v>154</v>
      </c>
      <c r="H2105" s="109" t="s">
        <v>540</v>
      </c>
      <c r="I2105" s="109" t="s">
        <v>30</v>
      </c>
      <c r="J2105" s="109" t="s">
        <v>1</v>
      </c>
      <c r="K2105" s="110">
        <v>25.512</v>
      </c>
    </row>
    <row r="2106" spans="5:11" x14ac:dyDescent="0.25">
      <c r="E2106" s="107">
        <v>2008</v>
      </c>
      <c r="F2106" s="107" t="s">
        <v>508</v>
      </c>
      <c r="G2106" s="107" t="s">
        <v>154</v>
      </c>
      <c r="H2106" s="107" t="s">
        <v>540</v>
      </c>
      <c r="I2106" s="107" t="s">
        <v>30</v>
      </c>
      <c r="J2106" s="107" t="s">
        <v>554</v>
      </c>
      <c r="K2106" s="108">
        <v>19.507000000000001</v>
      </c>
    </row>
    <row r="2107" spans="5:11" x14ac:dyDescent="0.25">
      <c r="E2107" s="109">
        <v>2008</v>
      </c>
      <c r="F2107" s="109" t="s">
        <v>508</v>
      </c>
      <c r="G2107" s="109" t="s">
        <v>154</v>
      </c>
      <c r="H2107" s="109" t="s">
        <v>540</v>
      </c>
      <c r="I2107" s="109" t="s">
        <v>30</v>
      </c>
      <c r="J2107" s="109" t="s">
        <v>725</v>
      </c>
      <c r="K2107" s="110">
        <v>6.0049999999999999</v>
      </c>
    </row>
    <row r="2108" spans="5:11" x14ac:dyDescent="0.25">
      <c r="E2108" s="107">
        <v>2008</v>
      </c>
      <c r="F2108" s="107" t="s">
        <v>516</v>
      </c>
      <c r="G2108" s="107" t="s">
        <v>157</v>
      </c>
      <c r="H2108" s="107" t="s">
        <v>540</v>
      </c>
      <c r="I2108" s="107" t="s">
        <v>16</v>
      </c>
      <c r="J2108" s="107" t="s">
        <v>1</v>
      </c>
      <c r="K2108" s="108">
        <v>0</v>
      </c>
    </row>
    <row r="2109" spans="5:11" x14ac:dyDescent="0.25">
      <c r="E2109" s="109">
        <v>2008</v>
      </c>
      <c r="F2109" s="109" t="s">
        <v>516</v>
      </c>
      <c r="G2109" s="109" t="s">
        <v>157</v>
      </c>
      <c r="H2109" s="109" t="s">
        <v>540</v>
      </c>
      <c r="I2109" s="109" t="s">
        <v>16</v>
      </c>
      <c r="J2109" s="109" t="s">
        <v>554</v>
      </c>
      <c r="K2109" s="110">
        <v>0</v>
      </c>
    </row>
    <row r="2110" spans="5:11" x14ac:dyDescent="0.25">
      <c r="E2110" s="107">
        <v>2008</v>
      </c>
      <c r="F2110" s="107" t="s">
        <v>516</v>
      </c>
      <c r="G2110" s="107" t="s">
        <v>157</v>
      </c>
      <c r="H2110" s="107" t="s">
        <v>540</v>
      </c>
      <c r="I2110" s="107" t="s">
        <v>16</v>
      </c>
      <c r="J2110" s="107" t="s">
        <v>725</v>
      </c>
      <c r="K2110" s="108">
        <v>0</v>
      </c>
    </row>
    <row r="2111" spans="5:11" x14ac:dyDescent="0.25">
      <c r="E2111" s="109">
        <v>2008</v>
      </c>
      <c r="F2111" s="109" t="s">
        <v>520</v>
      </c>
      <c r="G2111" s="109" t="s">
        <v>927</v>
      </c>
      <c r="H2111" s="109" t="s">
        <v>540</v>
      </c>
      <c r="I2111" s="109" t="s">
        <v>30</v>
      </c>
      <c r="J2111" s="109" t="s">
        <v>1</v>
      </c>
      <c r="K2111" s="110">
        <v>159.80199999999999</v>
      </c>
    </row>
    <row r="2112" spans="5:11" x14ac:dyDescent="0.25">
      <c r="E2112" s="107">
        <v>2008</v>
      </c>
      <c r="F2112" s="107" t="s">
        <v>520</v>
      </c>
      <c r="G2112" s="107" t="s">
        <v>927</v>
      </c>
      <c r="H2112" s="107" t="s">
        <v>540</v>
      </c>
      <c r="I2112" s="107" t="s">
        <v>30</v>
      </c>
      <c r="J2112" s="107" t="s">
        <v>554</v>
      </c>
      <c r="K2112" s="108">
        <v>155.768</v>
      </c>
    </row>
    <row r="2113" spans="5:11" x14ac:dyDescent="0.25">
      <c r="E2113" s="109">
        <v>2008</v>
      </c>
      <c r="F2113" s="109" t="s">
        <v>520</v>
      </c>
      <c r="G2113" s="109" t="s">
        <v>927</v>
      </c>
      <c r="H2113" s="109" t="s">
        <v>540</v>
      </c>
      <c r="I2113" s="109" t="s">
        <v>30</v>
      </c>
      <c r="J2113" s="109" t="s">
        <v>725</v>
      </c>
      <c r="K2113" s="110">
        <v>4.0339999999999998</v>
      </c>
    </row>
    <row r="2114" spans="5:11" x14ac:dyDescent="0.25">
      <c r="E2114" s="107">
        <v>2008</v>
      </c>
      <c r="F2114" s="107" t="s">
        <v>530</v>
      </c>
      <c r="G2114" s="107" t="s">
        <v>161</v>
      </c>
      <c r="H2114" s="107" t="s">
        <v>544</v>
      </c>
      <c r="I2114" s="107" t="s">
        <v>9</v>
      </c>
      <c r="J2114" s="107" t="s">
        <v>1</v>
      </c>
      <c r="K2114" s="108">
        <v>19.468</v>
      </c>
    </row>
    <row r="2115" spans="5:11" x14ac:dyDescent="0.25">
      <c r="E2115" s="109">
        <v>2008</v>
      </c>
      <c r="F2115" s="109" t="s">
        <v>530</v>
      </c>
      <c r="G2115" s="109" t="s">
        <v>161</v>
      </c>
      <c r="H2115" s="109" t="s">
        <v>544</v>
      </c>
      <c r="I2115" s="109" t="s">
        <v>9</v>
      </c>
      <c r="J2115" s="109" t="s">
        <v>554</v>
      </c>
      <c r="K2115" s="110">
        <v>14.742000000000001</v>
      </c>
    </row>
    <row r="2116" spans="5:11" x14ac:dyDescent="0.25">
      <c r="E2116" s="107">
        <v>2008</v>
      </c>
      <c r="F2116" s="107" t="s">
        <v>530</v>
      </c>
      <c r="G2116" s="107" t="s">
        <v>161</v>
      </c>
      <c r="H2116" s="107" t="s">
        <v>544</v>
      </c>
      <c r="I2116" s="107" t="s">
        <v>9</v>
      </c>
      <c r="J2116" s="107" t="s">
        <v>725</v>
      </c>
      <c r="K2116" s="108">
        <v>4.726</v>
      </c>
    </row>
    <row r="2117" spans="5:11" x14ac:dyDescent="0.25">
      <c r="E2117" s="109">
        <v>2008</v>
      </c>
      <c r="F2117" s="109" t="s">
        <v>532</v>
      </c>
      <c r="G2117" s="109" t="s">
        <v>162</v>
      </c>
      <c r="H2117" s="109" t="s">
        <v>540</v>
      </c>
      <c r="I2117" s="109" t="s">
        <v>925</v>
      </c>
      <c r="J2117" s="109" t="s">
        <v>1</v>
      </c>
      <c r="K2117" s="110">
        <v>57.920999999999999</v>
      </c>
    </row>
    <row r="2118" spans="5:11" x14ac:dyDescent="0.25">
      <c r="E2118" s="107">
        <v>2008</v>
      </c>
      <c r="F2118" s="107" t="s">
        <v>532</v>
      </c>
      <c r="G2118" s="107" t="s">
        <v>162</v>
      </c>
      <c r="H2118" s="107" t="s">
        <v>540</v>
      </c>
      <c r="I2118" s="107" t="s">
        <v>925</v>
      </c>
      <c r="J2118" s="107" t="s">
        <v>554</v>
      </c>
      <c r="K2118" s="108">
        <v>40.470999999999997</v>
      </c>
    </row>
    <row r="2119" spans="5:11" x14ac:dyDescent="0.25">
      <c r="E2119" s="109">
        <v>2008</v>
      </c>
      <c r="F2119" s="109" t="s">
        <v>532</v>
      </c>
      <c r="G2119" s="109" t="s">
        <v>162</v>
      </c>
      <c r="H2119" s="109" t="s">
        <v>540</v>
      </c>
      <c r="I2119" s="109" t="s">
        <v>925</v>
      </c>
      <c r="J2119" s="109" t="s">
        <v>725</v>
      </c>
      <c r="K2119" s="110">
        <v>17.45</v>
      </c>
    </row>
    <row r="2120" spans="5:11" x14ac:dyDescent="0.25">
      <c r="E2120" s="107">
        <v>2008</v>
      </c>
      <c r="F2120" s="107" t="s">
        <v>512</v>
      </c>
      <c r="G2120" s="107" t="s">
        <v>155</v>
      </c>
      <c r="H2120" s="107" t="s">
        <v>540</v>
      </c>
      <c r="I2120" s="107" t="s">
        <v>21</v>
      </c>
      <c r="J2120" s="107" t="s">
        <v>1</v>
      </c>
      <c r="K2120" s="108">
        <v>161.84700000000001</v>
      </c>
    </row>
    <row r="2121" spans="5:11" x14ac:dyDescent="0.25">
      <c r="E2121" s="109">
        <v>2008</v>
      </c>
      <c r="F2121" s="109" t="s">
        <v>512</v>
      </c>
      <c r="G2121" s="109" t="s">
        <v>155</v>
      </c>
      <c r="H2121" s="109" t="s">
        <v>540</v>
      </c>
      <c r="I2121" s="109" t="s">
        <v>21</v>
      </c>
      <c r="J2121" s="109" t="s">
        <v>554</v>
      </c>
      <c r="K2121" s="110">
        <v>161.84700000000001</v>
      </c>
    </row>
    <row r="2122" spans="5:11" x14ac:dyDescent="0.25">
      <c r="E2122" s="107">
        <v>2008</v>
      </c>
      <c r="F2122" s="107" t="s">
        <v>512</v>
      </c>
      <c r="G2122" s="107" t="s">
        <v>155</v>
      </c>
      <c r="H2122" s="107" t="s">
        <v>540</v>
      </c>
      <c r="I2122" s="107" t="s">
        <v>21</v>
      </c>
      <c r="J2122" s="107" t="s">
        <v>725</v>
      </c>
      <c r="K2122" s="108">
        <v>0</v>
      </c>
    </row>
    <row r="2123" spans="5:11" x14ac:dyDescent="0.25">
      <c r="E2123" s="109">
        <v>2008</v>
      </c>
      <c r="F2123" s="109" t="s">
        <v>518</v>
      </c>
      <c r="G2123" s="109" t="s">
        <v>158</v>
      </c>
      <c r="H2123" s="109" t="s">
        <v>540</v>
      </c>
      <c r="I2123" s="109" t="s">
        <v>925</v>
      </c>
      <c r="J2123" s="109" t="s">
        <v>1</v>
      </c>
      <c r="K2123" s="110">
        <v>0</v>
      </c>
    </row>
    <row r="2124" spans="5:11" x14ac:dyDescent="0.25">
      <c r="E2124" s="107">
        <v>2008</v>
      </c>
      <c r="F2124" s="107" t="s">
        <v>518</v>
      </c>
      <c r="G2124" s="107" t="s">
        <v>158</v>
      </c>
      <c r="H2124" s="107" t="s">
        <v>540</v>
      </c>
      <c r="I2124" s="107" t="s">
        <v>925</v>
      </c>
      <c r="J2124" s="107" t="s">
        <v>554</v>
      </c>
      <c r="K2124" s="108">
        <v>0</v>
      </c>
    </row>
    <row r="2125" spans="5:11" x14ac:dyDescent="0.25">
      <c r="E2125" s="109">
        <v>2008</v>
      </c>
      <c r="F2125" s="109" t="s">
        <v>518</v>
      </c>
      <c r="G2125" s="109" t="s">
        <v>158</v>
      </c>
      <c r="H2125" s="109" t="s">
        <v>540</v>
      </c>
      <c r="I2125" s="109" t="s">
        <v>925</v>
      </c>
      <c r="J2125" s="109" t="s">
        <v>725</v>
      </c>
      <c r="K2125" s="110">
        <v>0</v>
      </c>
    </row>
    <row r="2126" spans="5:11" x14ac:dyDescent="0.25">
      <c r="E2126" s="107">
        <v>2008</v>
      </c>
      <c r="F2126" s="107" t="s">
        <v>534</v>
      </c>
      <c r="G2126" s="107" t="s">
        <v>163</v>
      </c>
      <c r="H2126" s="107" t="s">
        <v>540</v>
      </c>
      <c r="I2126" s="107" t="s">
        <v>27</v>
      </c>
      <c r="J2126" s="107" t="s">
        <v>1</v>
      </c>
      <c r="K2126" s="108">
        <v>132.31100000000001</v>
      </c>
    </row>
    <row r="2127" spans="5:11" x14ac:dyDescent="0.25">
      <c r="E2127" s="109">
        <v>2008</v>
      </c>
      <c r="F2127" s="109" t="s">
        <v>534</v>
      </c>
      <c r="G2127" s="109" t="s">
        <v>163</v>
      </c>
      <c r="H2127" s="109" t="s">
        <v>540</v>
      </c>
      <c r="I2127" s="109" t="s">
        <v>27</v>
      </c>
      <c r="J2127" s="109" t="s">
        <v>554</v>
      </c>
      <c r="K2127" s="110">
        <v>123.812</v>
      </c>
    </row>
    <row r="2128" spans="5:11" x14ac:dyDescent="0.25">
      <c r="E2128" s="107">
        <v>2008</v>
      </c>
      <c r="F2128" s="107" t="s">
        <v>534</v>
      </c>
      <c r="G2128" s="107" t="s">
        <v>163</v>
      </c>
      <c r="H2128" s="107" t="s">
        <v>540</v>
      </c>
      <c r="I2128" s="107" t="s">
        <v>27</v>
      </c>
      <c r="J2128" s="107" t="s">
        <v>725</v>
      </c>
      <c r="K2128" s="108">
        <v>8.4990000000000006</v>
      </c>
    </row>
    <row r="2129" spans="5:11" x14ac:dyDescent="0.25">
      <c r="E2129" s="109">
        <v>2008</v>
      </c>
      <c r="F2129" s="109" t="s">
        <v>523</v>
      </c>
      <c r="G2129" s="109" t="s">
        <v>968</v>
      </c>
      <c r="H2129" s="109" t="s">
        <v>540</v>
      </c>
      <c r="I2129" s="109" t="s">
        <v>60</v>
      </c>
      <c r="J2129" s="109" t="s">
        <v>1</v>
      </c>
      <c r="K2129" s="110">
        <v>0</v>
      </c>
    </row>
    <row r="2130" spans="5:11" x14ac:dyDescent="0.25">
      <c r="E2130" s="107">
        <v>2008</v>
      </c>
      <c r="F2130" s="107" t="s">
        <v>523</v>
      </c>
      <c r="G2130" s="107" t="s">
        <v>968</v>
      </c>
      <c r="H2130" s="107" t="s">
        <v>540</v>
      </c>
      <c r="I2130" s="107" t="s">
        <v>60</v>
      </c>
      <c r="J2130" s="107" t="s">
        <v>554</v>
      </c>
      <c r="K2130" s="108">
        <v>0</v>
      </c>
    </row>
    <row r="2131" spans="5:11" x14ac:dyDescent="0.25">
      <c r="E2131" s="109">
        <v>2008</v>
      </c>
      <c r="F2131" s="109" t="s">
        <v>523</v>
      </c>
      <c r="G2131" s="109" t="s">
        <v>968</v>
      </c>
      <c r="H2131" s="109" t="s">
        <v>540</v>
      </c>
      <c r="I2131" s="109" t="s">
        <v>60</v>
      </c>
      <c r="J2131" s="109" t="s">
        <v>725</v>
      </c>
      <c r="K2131" s="110">
        <v>0</v>
      </c>
    </row>
    <row r="2132" spans="5:11" x14ac:dyDescent="0.25">
      <c r="E2132" s="107">
        <v>2008</v>
      </c>
      <c r="F2132" s="107" t="s">
        <v>528</v>
      </c>
      <c r="G2132" s="107" t="s">
        <v>160</v>
      </c>
      <c r="H2132" s="107" t="s">
        <v>540</v>
      </c>
      <c r="I2132" s="107" t="s">
        <v>21</v>
      </c>
      <c r="J2132" s="107" t="s">
        <v>1</v>
      </c>
      <c r="K2132" s="108">
        <v>69.918999999999997</v>
      </c>
    </row>
    <row r="2133" spans="5:11" x14ac:dyDescent="0.25">
      <c r="E2133" s="109">
        <v>2008</v>
      </c>
      <c r="F2133" s="109" t="s">
        <v>528</v>
      </c>
      <c r="G2133" s="109" t="s">
        <v>160</v>
      </c>
      <c r="H2133" s="109" t="s">
        <v>540</v>
      </c>
      <c r="I2133" s="109" t="s">
        <v>21</v>
      </c>
      <c r="J2133" s="109" t="s">
        <v>554</v>
      </c>
      <c r="K2133" s="110">
        <v>69.918999999999997</v>
      </c>
    </row>
    <row r="2134" spans="5:11" x14ac:dyDescent="0.25">
      <c r="E2134" s="107">
        <v>2008</v>
      </c>
      <c r="F2134" s="107" t="s">
        <v>528</v>
      </c>
      <c r="G2134" s="107" t="s">
        <v>160</v>
      </c>
      <c r="H2134" s="107" t="s">
        <v>540</v>
      </c>
      <c r="I2134" s="107" t="s">
        <v>21</v>
      </c>
      <c r="J2134" s="107" t="s">
        <v>725</v>
      </c>
      <c r="K2134" s="108">
        <v>0</v>
      </c>
    </row>
    <row r="2135" spans="5:11" x14ac:dyDescent="0.25">
      <c r="E2135" s="109">
        <v>2009</v>
      </c>
      <c r="F2135" s="109" t="s">
        <v>476</v>
      </c>
      <c r="G2135" s="109" t="s">
        <v>477</v>
      </c>
      <c r="H2135" s="109" t="s">
        <v>540</v>
      </c>
      <c r="I2135" s="109" t="s">
        <v>33</v>
      </c>
      <c r="J2135" s="109" t="s">
        <v>1</v>
      </c>
      <c r="K2135" s="110">
        <v>195.91900000000001</v>
      </c>
    </row>
    <row r="2136" spans="5:11" x14ac:dyDescent="0.25">
      <c r="E2136" s="107">
        <v>2009</v>
      </c>
      <c r="F2136" s="107" t="s">
        <v>476</v>
      </c>
      <c r="G2136" s="107" t="s">
        <v>477</v>
      </c>
      <c r="H2136" s="107" t="s">
        <v>540</v>
      </c>
      <c r="I2136" s="107" t="s">
        <v>33</v>
      </c>
      <c r="J2136" s="107" t="s">
        <v>554</v>
      </c>
      <c r="K2136" s="108">
        <v>195.91900000000001</v>
      </c>
    </row>
    <row r="2137" spans="5:11" x14ac:dyDescent="0.25">
      <c r="E2137" s="109">
        <v>2009</v>
      </c>
      <c r="F2137" s="109" t="s">
        <v>476</v>
      </c>
      <c r="G2137" s="109" t="s">
        <v>477</v>
      </c>
      <c r="H2137" s="109" t="s">
        <v>540</v>
      </c>
      <c r="I2137" s="109" t="s">
        <v>33</v>
      </c>
      <c r="J2137" s="109" t="s">
        <v>725</v>
      </c>
      <c r="K2137" s="110">
        <v>0</v>
      </c>
    </row>
    <row r="2138" spans="5:11" x14ac:dyDescent="0.25">
      <c r="E2138" s="107">
        <v>2009</v>
      </c>
      <c r="F2138" s="107" t="s">
        <v>368</v>
      </c>
      <c r="G2138" s="107" t="s">
        <v>93</v>
      </c>
      <c r="H2138" s="107" t="s">
        <v>540</v>
      </c>
      <c r="I2138" s="107" t="s">
        <v>33</v>
      </c>
      <c r="J2138" s="107" t="s">
        <v>1</v>
      </c>
      <c r="K2138" s="108">
        <v>0</v>
      </c>
    </row>
    <row r="2139" spans="5:11" x14ac:dyDescent="0.25">
      <c r="E2139" s="109">
        <v>2009</v>
      </c>
      <c r="F2139" s="109" t="s">
        <v>368</v>
      </c>
      <c r="G2139" s="109" t="s">
        <v>93</v>
      </c>
      <c r="H2139" s="109" t="s">
        <v>540</v>
      </c>
      <c r="I2139" s="109" t="s">
        <v>33</v>
      </c>
      <c r="J2139" s="109" t="s">
        <v>554</v>
      </c>
      <c r="K2139" s="110">
        <v>0</v>
      </c>
    </row>
    <row r="2140" spans="5:11" x14ac:dyDescent="0.25">
      <c r="E2140" s="107">
        <v>2009</v>
      </c>
      <c r="F2140" s="107" t="s">
        <v>368</v>
      </c>
      <c r="G2140" s="107" t="s">
        <v>93</v>
      </c>
      <c r="H2140" s="107" t="s">
        <v>540</v>
      </c>
      <c r="I2140" s="107" t="s">
        <v>33</v>
      </c>
      <c r="J2140" s="107" t="s">
        <v>725</v>
      </c>
      <c r="K2140" s="108">
        <v>0</v>
      </c>
    </row>
    <row r="2141" spans="5:11" x14ac:dyDescent="0.25">
      <c r="E2141" s="109">
        <v>2009</v>
      </c>
      <c r="F2141" s="109" t="s">
        <v>310</v>
      </c>
      <c r="G2141" s="109" t="s">
        <v>67</v>
      </c>
      <c r="H2141" s="109" t="s">
        <v>540</v>
      </c>
      <c r="I2141" s="109" t="s">
        <v>16</v>
      </c>
      <c r="J2141" s="109" t="s">
        <v>1</v>
      </c>
      <c r="K2141" s="110">
        <v>46.085999999999999</v>
      </c>
    </row>
    <row r="2142" spans="5:11" x14ac:dyDescent="0.25">
      <c r="E2142" s="107">
        <v>2009</v>
      </c>
      <c r="F2142" s="107" t="s">
        <v>310</v>
      </c>
      <c r="G2142" s="107" t="s">
        <v>67</v>
      </c>
      <c r="H2142" s="107" t="s">
        <v>540</v>
      </c>
      <c r="I2142" s="107" t="s">
        <v>16</v>
      </c>
      <c r="J2142" s="107" t="s">
        <v>554</v>
      </c>
      <c r="K2142" s="108">
        <v>46.085999999999999</v>
      </c>
    </row>
    <row r="2143" spans="5:11" x14ac:dyDescent="0.25">
      <c r="E2143" s="109">
        <v>2009</v>
      </c>
      <c r="F2143" s="109" t="s">
        <v>310</v>
      </c>
      <c r="G2143" s="109" t="s">
        <v>67</v>
      </c>
      <c r="H2143" s="109" t="s">
        <v>540</v>
      </c>
      <c r="I2143" s="109" t="s">
        <v>16</v>
      </c>
      <c r="J2143" s="109" t="s">
        <v>725</v>
      </c>
      <c r="K2143" s="110">
        <v>0</v>
      </c>
    </row>
    <row r="2144" spans="5:11" x14ac:dyDescent="0.25">
      <c r="E2144" s="107">
        <v>2009</v>
      </c>
      <c r="F2144" s="107" t="s">
        <v>312</v>
      </c>
      <c r="G2144" s="107" t="s">
        <v>68</v>
      </c>
      <c r="H2144" s="107" t="s">
        <v>544</v>
      </c>
      <c r="I2144" s="107" t="s">
        <v>17</v>
      </c>
      <c r="J2144" s="107" t="s">
        <v>1</v>
      </c>
      <c r="K2144" s="108">
        <v>63.133000000000003</v>
      </c>
    </row>
    <row r="2145" spans="5:11" x14ac:dyDescent="0.25">
      <c r="E2145" s="109">
        <v>2009</v>
      </c>
      <c r="F2145" s="109" t="s">
        <v>312</v>
      </c>
      <c r="G2145" s="109" t="s">
        <v>68</v>
      </c>
      <c r="H2145" s="109" t="s">
        <v>544</v>
      </c>
      <c r="I2145" s="109" t="s">
        <v>17</v>
      </c>
      <c r="J2145" s="109" t="s">
        <v>554</v>
      </c>
      <c r="K2145" s="110">
        <v>1.42</v>
      </c>
    </row>
    <row r="2146" spans="5:11" x14ac:dyDescent="0.25">
      <c r="E2146" s="107">
        <v>2009</v>
      </c>
      <c r="F2146" s="107" t="s">
        <v>312</v>
      </c>
      <c r="G2146" s="107" t="s">
        <v>68</v>
      </c>
      <c r="H2146" s="107" t="s">
        <v>544</v>
      </c>
      <c r="I2146" s="107" t="s">
        <v>17</v>
      </c>
      <c r="J2146" s="107" t="s">
        <v>725</v>
      </c>
      <c r="K2146" s="108">
        <v>61.713000000000001</v>
      </c>
    </row>
    <row r="2147" spans="5:11" x14ac:dyDescent="0.25">
      <c r="E2147" s="109">
        <v>2009</v>
      </c>
      <c r="F2147" s="109" t="s">
        <v>314</v>
      </c>
      <c r="G2147" s="109" t="s">
        <v>69</v>
      </c>
      <c r="H2147" s="109" t="s">
        <v>544</v>
      </c>
      <c r="I2147" s="109" t="s">
        <v>17</v>
      </c>
      <c r="J2147" s="109" t="s">
        <v>1</v>
      </c>
      <c r="K2147" s="110">
        <v>335.036</v>
      </c>
    </row>
    <row r="2148" spans="5:11" x14ac:dyDescent="0.25">
      <c r="E2148" s="107">
        <v>2009</v>
      </c>
      <c r="F2148" s="107" t="s">
        <v>314</v>
      </c>
      <c r="G2148" s="107" t="s">
        <v>69</v>
      </c>
      <c r="H2148" s="107" t="s">
        <v>544</v>
      </c>
      <c r="I2148" s="107" t="s">
        <v>17</v>
      </c>
      <c r="J2148" s="107" t="s">
        <v>554</v>
      </c>
      <c r="K2148" s="108">
        <v>181.751</v>
      </c>
    </row>
    <row r="2149" spans="5:11" x14ac:dyDescent="0.25">
      <c r="E2149" s="109">
        <v>2009</v>
      </c>
      <c r="F2149" s="109" t="s">
        <v>314</v>
      </c>
      <c r="G2149" s="109" t="s">
        <v>69</v>
      </c>
      <c r="H2149" s="109" t="s">
        <v>544</v>
      </c>
      <c r="I2149" s="109" t="s">
        <v>17</v>
      </c>
      <c r="J2149" s="109" t="s">
        <v>725</v>
      </c>
      <c r="K2149" s="110">
        <v>153.285</v>
      </c>
    </row>
    <row r="2150" spans="5:11" x14ac:dyDescent="0.25">
      <c r="E2150" s="107">
        <v>2009</v>
      </c>
      <c r="F2150" s="107" t="s">
        <v>325</v>
      </c>
      <c r="G2150" s="107" t="s">
        <v>73</v>
      </c>
      <c r="H2150" s="107" t="s">
        <v>542</v>
      </c>
      <c r="I2150" s="107" t="s">
        <v>16</v>
      </c>
      <c r="J2150" s="107" t="s">
        <v>1</v>
      </c>
      <c r="K2150" s="108">
        <v>327</v>
      </c>
    </row>
    <row r="2151" spans="5:11" x14ac:dyDescent="0.25">
      <c r="E2151" s="109">
        <v>2009</v>
      </c>
      <c r="F2151" s="109" t="s">
        <v>325</v>
      </c>
      <c r="G2151" s="109" t="s">
        <v>73</v>
      </c>
      <c r="H2151" s="109" t="s">
        <v>542</v>
      </c>
      <c r="I2151" s="109" t="s">
        <v>16</v>
      </c>
      <c r="J2151" s="109" t="s">
        <v>554</v>
      </c>
      <c r="K2151" s="110">
        <v>232</v>
      </c>
    </row>
    <row r="2152" spans="5:11" x14ac:dyDescent="0.25">
      <c r="E2152" s="107">
        <v>2009</v>
      </c>
      <c r="F2152" s="107" t="s">
        <v>325</v>
      </c>
      <c r="G2152" s="107" t="s">
        <v>73</v>
      </c>
      <c r="H2152" s="107" t="s">
        <v>542</v>
      </c>
      <c r="I2152" s="107" t="s">
        <v>16</v>
      </c>
      <c r="J2152" s="107" t="s">
        <v>725</v>
      </c>
      <c r="K2152" s="108">
        <v>95</v>
      </c>
    </row>
    <row r="2153" spans="5:11" x14ac:dyDescent="0.25">
      <c r="E2153" s="109">
        <v>2009</v>
      </c>
      <c r="F2153" s="109" t="s">
        <v>329</v>
      </c>
      <c r="G2153" s="109" t="s">
        <v>75</v>
      </c>
      <c r="H2153" s="109" t="s">
        <v>540</v>
      </c>
      <c r="I2153" s="109" t="s">
        <v>16</v>
      </c>
      <c r="J2153" s="109" t="s">
        <v>1</v>
      </c>
      <c r="K2153" s="110">
        <v>14.163</v>
      </c>
    </row>
    <row r="2154" spans="5:11" x14ac:dyDescent="0.25">
      <c r="E2154" s="107">
        <v>2009</v>
      </c>
      <c r="F2154" s="107" t="s">
        <v>329</v>
      </c>
      <c r="G2154" s="107" t="s">
        <v>75</v>
      </c>
      <c r="H2154" s="107" t="s">
        <v>540</v>
      </c>
      <c r="I2154" s="107" t="s">
        <v>16</v>
      </c>
      <c r="J2154" s="107" t="s">
        <v>554</v>
      </c>
      <c r="K2154" s="108">
        <v>1.538</v>
      </c>
    </row>
    <row r="2155" spans="5:11" x14ac:dyDescent="0.25">
      <c r="E2155" s="109">
        <v>2009</v>
      </c>
      <c r="F2155" s="109" t="s">
        <v>329</v>
      </c>
      <c r="G2155" s="109" t="s">
        <v>75</v>
      </c>
      <c r="H2155" s="109" t="s">
        <v>540</v>
      </c>
      <c r="I2155" s="109" t="s">
        <v>16</v>
      </c>
      <c r="J2155" s="109" t="s">
        <v>725</v>
      </c>
      <c r="K2155" s="110">
        <v>12.625</v>
      </c>
    </row>
    <row r="2156" spans="5:11" x14ac:dyDescent="0.25">
      <c r="E2156" s="107">
        <v>2009</v>
      </c>
      <c r="F2156" s="107" t="s">
        <v>323</v>
      </c>
      <c r="G2156" s="107" t="s">
        <v>944</v>
      </c>
      <c r="H2156" s="107" t="s">
        <v>540</v>
      </c>
      <c r="I2156" s="107" t="s">
        <v>27</v>
      </c>
      <c r="J2156" s="107" t="s">
        <v>1</v>
      </c>
      <c r="K2156" s="108">
        <v>112.054</v>
      </c>
    </row>
    <row r="2157" spans="5:11" x14ac:dyDescent="0.25">
      <c r="E2157" s="109">
        <v>2009</v>
      </c>
      <c r="F2157" s="109" t="s">
        <v>323</v>
      </c>
      <c r="G2157" s="109" t="s">
        <v>944</v>
      </c>
      <c r="H2157" s="109" t="s">
        <v>540</v>
      </c>
      <c r="I2157" s="109" t="s">
        <v>27</v>
      </c>
      <c r="J2157" s="109" t="s">
        <v>554</v>
      </c>
      <c r="K2157" s="110">
        <v>72.37</v>
      </c>
    </row>
    <row r="2158" spans="5:11" x14ac:dyDescent="0.25">
      <c r="E2158" s="107">
        <v>2009</v>
      </c>
      <c r="F2158" s="107" t="s">
        <v>323</v>
      </c>
      <c r="G2158" s="107" t="s">
        <v>944</v>
      </c>
      <c r="H2158" s="107" t="s">
        <v>540</v>
      </c>
      <c r="I2158" s="107" t="s">
        <v>27</v>
      </c>
      <c r="J2158" s="107" t="s">
        <v>725</v>
      </c>
      <c r="K2158" s="108">
        <v>39.683999999999997</v>
      </c>
    </row>
    <row r="2159" spans="5:11" x14ac:dyDescent="0.25">
      <c r="E2159" s="109">
        <v>2009</v>
      </c>
      <c r="F2159" s="109" t="s">
        <v>337</v>
      </c>
      <c r="G2159" s="109" t="s">
        <v>338</v>
      </c>
      <c r="H2159" s="109" t="s">
        <v>540</v>
      </c>
      <c r="I2159" s="109" t="s">
        <v>21</v>
      </c>
      <c r="J2159" s="109" t="s">
        <v>1</v>
      </c>
      <c r="K2159" s="110">
        <v>19.928999999999998</v>
      </c>
    </row>
    <row r="2160" spans="5:11" x14ac:dyDescent="0.25">
      <c r="E2160" s="107">
        <v>2009</v>
      </c>
      <c r="F2160" s="107" t="s">
        <v>337</v>
      </c>
      <c r="G2160" s="107" t="s">
        <v>338</v>
      </c>
      <c r="H2160" s="107" t="s">
        <v>540</v>
      </c>
      <c r="I2160" s="107" t="s">
        <v>21</v>
      </c>
      <c r="J2160" s="107" t="s">
        <v>554</v>
      </c>
      <c r="K2160" s="108">
        <v>9.1319999999999997</v>
      </c>
    </row>
    <row r="2161" spans="5:11" x14ac:dyDescent="0.25">
      <c r="E2161" s="109">
        <v>2009</v>
      </c>
      <c r="F2161" s="109" t="s">
        <v>337</v>
      </c>
      <c r="G2161" s="109" t="s">
        <v>338</v>
      </c>
      <c r="H2161" s="109" t="s">
        <v>540</v>
      </c>
      <c r="I2161" s="109" t="s">
        <v>21</v>
      </c>
      <c r="J2161" s="109" t="s">
        <v>725</v>
      </c>
      <c r="K2161" s="110">
        <v>10.797000000000001</v>
      </c>
    </row>
    <row r="2162" spans="5:11" x14ac:dyDescent="0.25">
      <c r="E2162" s="107">
        <v>2009</v>
      </c>
      <c r="F2162" s="107" t="s">
        <v>331</v>
      </c>
      <c r="G2162" s="107" t="s">
        <v>76</v>
      </c>
      <c r="H2162" s="107" t="s">
        <v>540</v>
      </c>
      <c r="I2162" s="107" t="s">
        <v>60</v>
      </c>
      <c r="J2162" s="107" t="s">
        <v>1</v>
      </c>
      <c r="K2162" s="108">
        <v>765.82799999999997</v>
      </c>
    </row>
    <row r="2163" spans="5:11" x14ac:dyDescent="0.25">
      <c r="E2163" s="109">
        <v>2009</v>
      </c>
      <c r="F2163" s="109" t="s">
        <v>331</v>
      </c>
      <c r="G2163" s="109" t="s">
        <v>76</v>
      </c>
      <c r="H2163" s="109" t="s">
        <v>540</v>
      </c>
      <c r="I2163" s="109" t="s">
        <v>60</v>
      </c>
      <c r="J2163" s="109" t="s">
        <v>554</v>
      </c>
      <c r="K2163" s="110">
        <v>601.52200000000005</v>
      </c>
    </row>
    <row r="2164" spans="5:11" x14ac:dyDescent="0.25">
      <c r="E2164" s="107">
        <v>2009</v>
      </c>
      <c r="F2164" s="107" t="s">
        <v>331</v>
      </c>
      <c r="G2164" s="107" t="s">
        <v>76</v>
      </c>
      <c r="H2164" s="107" t="s">
        <v>540</v>
      </c>
      <c r="I2164" s="107" t="s">
        <v>60</v>
      </c>
      <c r="J2164" s="107" t="s">
        <v>725</v>
      </c>
      <c r="K2164" s="108">
        <v>164.30600000000001</v>
      </c>
    </row>
    <row r="2165" spans="5:11" x14ac:dyDescent="0.25">
      <c r="E2165" s="109">
        <v>2009</v>
      </c>
      <c r="F2165" s="109" t="s">
        <v>318</v>
      </c>
      <c r="G2165" s="109" t="s">
        <v>319</v>
      </c>
      <c r="H2165" s="109" t="s">
        <v>540</v>
      </c>
      <c r="I2165" s="109" t="s">
        <v>16</v>
      </c>
      <c r="J2165" s="109" t="s">
        <v>1</v>
      </c>
      <c r="K2165" s="110">
        <v>0</v>
      </c>
    </row>
    <row r="2166" spans="5:11" x14ac:dyDescent="0.25">
      <c r="E2166" s="107">
        <v>2009</v>
      </c>
      <c r="F2166" s="107" t="s">
        <v>318</v>
      </c>
      <c r="G2166" s="107" t="s">
        <v>319</v>
      </c>
      <c r="H2166" s="107" t="s">
        <v>540</v>
      </c>
      <c r="I2166" s="107" t="s">
        <v>16</v>
      </c>
      <c r="J2166" s="107" t="s">
        <v>554</v>
      </c>
      <c r="K2166" s="108">
        <v>0</v>
      </c>
    </row>
    <row r="2167" spans="5:11" x14ac:dyDescent="0.25">
      <c r="E2167" s="109">
        <v>2009</v>
      </c>
      <c r="F2167" s="109" t="s">
        <v>318</v>
      </c>
      <c r="G2167" s="109" t="s">
        <v>319</v>
      </c>
      <c r="H2167" s="109" t="s">
        <v>540</v>
      </c>
      <c r="I2167" s="109" t="s">
        <v>16</v>
      </c>
      <c r="J2167" s="109" t="s">
        <v>725</v>
      </c>
      <c r="K2167" s="110">
        <v>0</v>
      </c>
    </row>
    <row r="2168" spans="5:11" x14ac:dyDescent="0.25">
      <c r="E2168" s="107">
        <v>2009</v>
      </c>
      <c r="F2168" s="107" t="s">
        <v>344</v>
      </c>
      <c r="G2168" s="107" t="s">
        <v>81</v>
      </c>
      <c r="H2168" s="107" t="s">
        <v>542</v>
      </c>
      <c r="I2168" s="107" t="s">
        <v>16</v>
      </c>
      <c r="J2168" s="107" t="s">
        <v>1</v>
      </c>
      <c r="K2168" s="108">
        <v>91.450999999999993</v>
      </c>
    </row>
    <row r="2169" spans="5:11" x14ac:dyDescent="0.25">
      <c r="E2169" s="109">
        <v>2009</v>
      </c>
      <c r="F2169" s="109" t="s">
        <v>344</v>
      </c>
      <c r="G2169" s="109" t="s">
        <v>81</v>
      </c>
      <c r="H2169" s="109" t="s">
        <v>542</v>
      </c>
      <c r="I2169" s="109" t="s">
        <v>16</v>
      </c>
      <c r="J2169" s="109" t="s">
        <v>554</v>
      </c>
      <c r="K2169" s="110">
        <v>91.450999999999993</v>
      </c>
    </row>
    <row r="2170" spans="5:11" x14ac:dyDescent="0.25">
      <c r="E2170" s="107">
        <v>2009</v>
      </c>
      <c r="F2170" s="107" t="s">
        <v>344</v>
      </c>
      <c r="G2170" s="107" t="s">
        <v>81</v>
      </c>
      <c r="H2170" s="107" t="s">
        <v>542</v>
      </c>
      <c r="I2170" s="107" t="s">
        <v>16</v>
      </c>
      <c r="J2170" s="107" t="s">
        <v>725</v>
      </c>
      <c r="K2170" s="108">
        <v>0</v>
      </c>
    </row>
    <row r="2171" spans="5:11" x14ac:dyDescent="0.25">
      <c r="E2171" s="109">
        <v>2009</v>
      </c>
      <c r="F2171" s="109" t="s">
        <v>333</v>
      </c>
      <c r="G2171" s="109" t="s">
        <v>77</v>
      </c>
      <c r="H2171" s="109" t="s">
        <v>540</v>
      </c>
      <c r="I2171" s="109" t="s">
        <v>16</v>
      </c>
      <c r="J2171" s="109" t="s">
        <v>1</v>
      </c>
      <c r="K2171" s="110">
        <v>30.576000000000001</v>
      </c>
    </row>
    <row r="2172" spans="5:11" x14ac:dyDescent="0.25">
      <c r="E2172" s="107">
        <v>2009</v>
      </c>
      <c r="F2172" s="107" t="s">
        <v>333</v>
      </c>
      <c r="G2172" s="107" t="s">
        <v>77</v>
      </c>
      <c r="H2172" s="107" t="s">
        <v>540</v>
      </c>
      <c r="I2172" s="107" t="s">
        <v>16</v>
      </c>
      <c r="J2172" s="107" t="s">
        <v>554</v>
      </c>
      <c r="K2172" s="108">
        <v>30.576000000000001</v>
      </c>
    </row>
    <row r="2173" spans="5:11" x14ac:dyDescent="0.25">
      <c r="E2173" s="109">
        <v>2009</v>
      </c>
      <c r="F2173" s="109" t="s">
        <v>333</v>
      </c>
      <c r="G2173" s="109" t="s">
        <v>77</v>
      </c>
      <c r="H2173" s="109" t="s">
        <v>540</v>
      </c>
      <c r="I2173" s="109" t="s">
        <v>16</v>
      </c>
      <c r="J2173" s="109" t="s">
        <v>725</v>
      </c>
      <c r="K2173" s="110">
        <v>0</v>
      </c>
    </row>
    <row r="2174" spans="5:11" x14ac:dyDescent="0.25">
      <c r="E2174" s="107">
        <v>2009</v>
      </c>
      <c r="F2174" s="107" t="s">
        <v>340</v>
      </c>
      <c r="G2174" s="107" t="s">
        <v>79</v>
      </c>
      <c r="H2174" s="107" t="s">
        <v>544</v>
      </c>
      <c r="I2174" s="107" t="s">
        <v>9</v>
      </c>
      <c r="J2174" s="107" t="s">
        <v>1</v>
      </c>
      <c r="K2174" s="108">
        <v>105.343</v>
      </c>
    </row>
    <row r="2175" spans="5:11" x14ac:dyDescent="0.25">
      <c r="E2175" s="109">
        <v>2009</v>
      </c>
      <c r="F2175" s="109" t="s">
        <v>340</v>
      </c>
      <c r="G2175" s="109" t="s">
        <v>79</v>
      </c>
      <c r="H2175" s="109" t="s">
        <v>544</v>
      </c>
      <c r="I2175" s="109" t="s">
        <v>9</v>
      </c>
      <c r="J2175" s="109" t="s">
        <v>554</v>
      </c>
      <c r="K2175" s="110">
        <v>68.625</v>
      </c>
    </row>
    <row r="2176" spans="5:11" x14ac:dyDescent="0.25">
      <c r="E2176" s="107">
        <v>2009</v>
      </c>
      <c r="F2176" s="107" t="s">
        <v>340</v>
      </c>
      <c r="G2176" s="107" t="s">
        <v>79</v>
      </c>
      <c r="H2176" s="107" t="s">
        <v>544</v>
      </c>
      <c r="I2176" s="107" t="s">
        <v>9</v>
      </c>
      <c r="J2176" s="107" t="s">
        <v>725</v>
      </c>
      <c r="K2176" s="108">
        <v>36.718000000000004</v>
      </c>
    </row>
    <row r="2177" spans="5:11" x14ac:dyDescent="0.25">
      <c r="E2177" s="109">
        <v>2009</v>
      </c>
      <c r="F2177" s="109" t="s">
        <v>342</v>
      </c>
      <c r="G2177" s="109" t="s">
        <v>80</v>
      </c>
      <c r="H2177" s="109" t="s">
        <v>544</v>
      </c>
      <c r="I2177" s="109" t="s">
        <v>9</v>
      </c>
      <c r="J2177" s="109" t="s">
        <v>1</v>
      </c>
      <c r="K2177" s="110">
        <v>0</v>
      </c>
    </row>
    <row r="2178" spans="5:11" x14ac:dyDescent="0.25">
      <c r="E2178" s="107">
        <v>2009</v>
      </c>
      <c r="F2178" s="107" t="s">
        <v>342</v>
      </c>
      <c r="G2178" s="107" t="s">
        <v>80</v>
      </c>
      <c r="H2178" s="107" t="s">
        <v>544</v>
      </c>
      <c r="I2178" s="107" t="s">
        <v>9</v>
      </c>
      <c r="J2178" s="107" t="s">
        <v>554</v>
      </c>
      <c r="K2178" s="108">
        <v>0</v>
      </c>
    </row>
    <row r="2179" spans="5:11" x14ac:dyDescent="0.25">
      <c r="E2179" s="109">
        <v>2009</v>
      </c>
      <c r="F2179" s="109" t="s">
        <v>342</v>
      </c>
      <c r="G2179" s="109" t="s">
        <v>80</v>
      </c>
      <c r="H2179" s="109" t="s">
        <v>544</v>
      </c>
      <c r="I2179" s="109" t="s">
        <v>9</v>
      </c>
      <c r="J2179" s="109" t="s">
        <v>725</v>
      </c>
      <c r="K2179" s="110">
        <v>0</v>
      </c>
    </row>
    <row r="2180" spans="5:11" x14ac:dyDescent="0.25">
      <c r="E2180" s="107">
        <v>2009</v>
      </c>
      <c r="F2180" s="107" t="s">
        <v>327</v>
      </c>
      <c r="G2180" s="107" t="s">
        <v>74</v>
      </c>
      <c r="H2180" s="107" t="s">
        <v>540</v>
      </c>
      <c r="I2180" s="107" t="s">
        <v>60</v>
      </c>
      <c r="J2180" s="107" t="s">
        <v>1</v>
      </c>
      <c r="K2180" s="108">
        <v>60.426000000000002</v>
      </c>
    </row>
    <row r="2181" spans="5:11" x14ac:dyDescent="0.25">
      <c r="E2181" s="109">
        <v>2009</v>
      </c>
      <c r="F2181" s="109" t="s">
        <v>327</v>
      </c>
      <c r="G2181" s="109" t="s">
        <v>74</v>
      </c>
      <c r="H2181" s="109" t="s">
        <v>540</v>
      </c>
      <c r="I2181" s="109" t="s">
        <v>60</v>
      </c>
      <c r="J2181" s="109" t="s">
        <v>554</v>
      </c>
      <c r="K2181" s="110">
        <v>46.551000000000002</v>
      </c>
    </row>
    <row r="2182" spans="5:11" x14ac:dyDescent="0.25">
      <c r="E2182" s="107">
        <v>2009</v>
      </c>
      <c r="F2182" s="107" t="s">
        <v>327</v>
      </c>
      <c r="G2182" s="107" t="s">
        <v>74</v>
      </c>
      <c r="H2182" s="107" t="s">
        <v>540</v>
      </c>
      <c r="I2182" s="107" t="s">
        <v>60</v>
      </c>
      <c r="J2182" s="107" t="s">
        <v>725</v>
      </c>
      <c r="K2182" s="108">
        <v>13.875</v>
      </c>
    </row>
    <row r="2183" spans="5:11" x14ac:dyDescent="0.25">
      <c r="E2183" s="109">
        <v>2009</v>
      </c>
      <c r="F2183" s="109" t="s">
        <v>348</v>
      </c>
      <c r="G2183" s="109" t="s">
        <v>83</v>
      </c>
      <c r="H2183" s="109" t="s">
        <v>12</v>
      </c>
      <c r="I2183" s="109" t="s">
        <v>12</v>
      </c>
      <c r="J2183" s="109" t="s">
        <v>1</v>
      </c>
      <c r="K2183" s="110">
        <v>0</v>
      </c>
    </row>
    <row r="2184" spans="5:11" x14ac:dyDescent="0.25">
      <c r="E2184" s="107">
        <v>2009</v>
      </c>
      <c r="F2184" s="107" t="s">
        <v>348</v>
      </c>
      <c r="G2184" s="107" t="s">
        <v>83</v>
      </c>
      <c r="H2184" s="107" t="s">
        <v>12</v>
      </c>
      <c r="I2184" s="107" t="s">
        <v>12</v>
      </c>
      <c r="J2184" s="107" t="s">
        <v>554</v>
      </c>
      <c r="K2184" s="108">
        <v>0</v>
      </c>
    </row>
    <row r="2185" spans="5:11" x14ac:dyDescent="0.25">
      <c r="E2185" s="109">
        <v>2009</v>
      </c>
      <c r="F2185" s="109" t="s">
        <v>348</v>
      </c>
      <c r="G2185" s="109" t="s">
        <v>83</v>
      </c>
      <c r="H2185" s="109" t="s">
        <v>12</v>
      </c>
      <c r="I2185" s="109" t="s">
        <v>12</v>
      </c>
      <c r="J2185" s="109" t="s">
        <v>725</v>
      </c>
      <c r="K2185" s="110">
        <v>0</v>
      </c>
    </row>
    <row r="2186" spans="5:11" x14ac:dyDescent="0.25">
      <c r="E2186" s="107">
        <v>2009</v>
      </c>
      <c r="F2186" s="107" t="s">
        <v>444</v>
      </c>
      <c r="G2186" s="107" t="s">
        <v>125</v>
      </c>
      <c r="H2186" s="107" t="s">
        <v>542</v>
      </c>
      <c r="I2186" s="107" t="s">
        <v>26</v>
      </c>
      <c r="J2186" s="107" t="s">
        <v>1</v>
      </c>
      <c r="K2186" s="108">
        <v>21.173999999999999</v>
      </c>
    </row>
    <row r="2187" spans="5:11" x14ac:dyDescent="0.25">
      <c r="E2187" s="109">
        <v>2009</v>
      </c>
      <c r="F2187" s="109" t="s">
        <v>444</v>
      </c>
      <c r="G2187" s="109" t="s">
        <v>125</v>
      </c>
      <c r="H2187" s="109" t="s">
        <v>542</v>
      </c>
      <c r="I2187" s="109" t="s">
        <v>26</v>
      </c>
      <c r="J2187" s="109" t="s">
        <v>554</v>
      </c>
      <c r="K2187" s="110">
        <v>6.9459999999999997</v>
      </c>
    </row>
    <row r="2188" spans="5:11" x14ac:dyDescent="0.25">
      <c r="E2188" s="107">
        <v>2009</v>
      </c>
      <c r="F2188" s="107" t="s">
        <v>444</v>
      </c>
      <c r="G2188" s="107" t="s">
        <v>125</v>
      </c>
      <c r="H2188" s="107" t="s">
        <v>542</v>
      </c>
      <c r="I2188" s="107" t="s">
        <v>26</v>
      </c>
      <c r="J2188" s="107" t="s">
        <v>725</v>
      </c>
      <c r="K2188" s="108">
        <v>14.228</v>
      </c>
    </row>
    <row r="2189" spans="5:11" x14ac:dyDescent="0.25">
      <c r="E2189" s="109">
        <v>2009</v>
      </c>
      <c r="F2189" s="109" t="s">
        <v>350</v>
      </c>
      <c r="G2189" s="109" t="s">
        <v>84</v>
      </c>
      <c r="H2189" s="109" t="s">
        <v>540</v>
      </c>
      <c r="I2189" s="109" t="s">
        <v>30</v>
      </c>
      <c r="J2189" s="109" t="s">
        <v>1</v>
      </c>
      <c r="K2189" s="110">
        <v>0</v>
      </c>
    </row>
    <row r="2190" spans="5:11" x14ac:dyDescent="0.25">
      <c r="E2190" s="107">
        <v>2009</v>
      </c>
      <c r="F2190" s="107" t="s">
        <v>350</v>
      </c>
      <c r="G2190" s="107" t="s">
        <v>84</v>
      </c>
      <c r="H2190" s="107" t="s">
        <v>540</v>
      </c>
      <c r="I2190" s="107" t="s">
        <v>30</v>
      </c>
      <c r="J2190" s="107" t="s">
        <v>554</v>
      </c>
      <c r="K2190" s="108">
        <v>0</v>
      </c>
    </row>
    <row r="2191" spans="5:11" x14ac:dyDescent="0.25">
      <c r="E2191" s="109">
        <v>2009</v>
      </c>
      <c r="F2191" s="109" t="s">
        <v>350</v>
      </c>
      <c r="G2191" s="109" t="s">
        <v>84</v>
      </c>
      <c r="H2191" s="109" t="s">
        <v>540</v>
      </c>
      <c r="I2191" s="109" t="s">
        <v>30</v>
      </c>
      <c r="J2191" s="109" t="s">
        <v>725</v>
      </c>
      <c r="K2191" s="110">
        <v>0</v>
      </c>
    </row>
    <row r="2192" spans="5:11" x14ac:dyDescent="0.25">
      <c r="E2192" s="107">
        <v>2009</v>
      </c>
      <c r="F2192" s="107" t="s">
        <v>356</v>
      </c>
      <c r="G2192" s="107" t="s">
        <v>87</v>
      </c>
      <c r="H2192" s="107" t="s">
        <v>12</v>
      </c>
      <c r="I2192" s="107" t="s">
        <v>12</v>
      </c>
      <c r="J2192" s="107" t="s">
        <v>1</v>
      </c>
      <c r="K2192" s="108">
        <v>33.216000000000001</v>
      </c>
    </row>
    <row r="2193" spans="5:11" x14ac:dyDescent="0.25">
      <c r="E2193" s="109">
        <v>2009</v>
      </c>
      <c r="F2193" s="109" t="s">
        <v>356</v>
      </c>
      <c r="G2193" s="109" t="s">
        <v>87</v>
      </c>
      <c r="H2193" s="109" t="s">
        <v>12</v>
      </c>
      <c r="I2193" s="109" t="s">
        <v>12</v>
      </c>
      <c r="J2193" s="109" t="s">
        <v>554</v>
      </c>
      <c r="K2193" s="110">
        <v>2.3679999999999999</v>
      </c>
    </row>
    <row r="2194" spans="5:11" x14ac:dyDescent="0.25">
      <c r="E2194" s="107">
        <v>2009</v>
      </c>
      <c r="F2194" s="107" t="s">
        <v>356</v>
      </c>
      <c r="G2194" s="107" t="s">
        <v>87</v>
      </c>
      <c r="H2194" s="107" t="s">
        <v>12</v>
      </c>
      <c r="I2194" s="107" t="s">
        <v>12</v>
      </c>
      <c r="J2194" s="107" t="s">
        <v>725</v>
      </c>
      <c r="K2194" s="108">
        <v>30.847999999999999</v>
      </c>
    </row>
    <row r="2195" spans="5:11" x14ac:dyDescent="0.25">
      <c r="E2195" s="109">
        <v>2009</v>
      </c>
      <c r="F2195" s="109" t="s">
        <v>354</v>
      </c>
      <c r="G2195" s="109" t="s">
        <v>86</v>
      </c>
      <c r="H2195" s="109" t="s">
        <v>540</v>
      </c>
      <c r="I2195" s="109" t="s">
        <v>21</v>
      </c>
      <c r="J2195" s="109" t="s">
        <v>1</v>
      </c>
      <c r="K2195" s="110">
        <v>0</v>
      </c>
    </row>
    <row r="2196" spans="5:11" x14ac:dyDescent="0.25">
      <c r="E2196" s="107">
        <v>2009</v>
      </c>
      <c r="F2196" s="107" t="s">
        <v>354</v>
      </c>
      <c r="G2196" s="107" t="s">
        <v>86</v>
      </c>
      <c r="H2196" s="107" t="s">
        <v>540</v>
      </c>
      <c r="I2196" s="107" t="s">
        <v>21</v>
      </c>
      <c r="J2196" s="107" t="s">
        <v>554</v>
      </c>
      <c r="K2196" s="108">
        <v>0</v>
      </c>
    </row>
    <row r="2197" spans="5:11" x14ac:dyDescent="0.25">
      <c r="E2197" s="109">
        <v>2009</v>
      </c>
      <c r="F2197" s="109" t="s">
        <v>354</v>
      </c>
      <c r="G2197" s="109" t="s">
        <v>86</v>
      </c>
      <c r="H2197" s="109" t="s">
        <v>540</v>
      </c>
      <c r="I2197" s="109" t="s">
        <v>21</v>
      </c>
      <c r="J2197" s="109" t="s">
        <v>725</v>
      </c>
      <c r="K2197" s="110">
        <v>0</v>
      </c>
    </row>
    <row r="2198" spans="5:11" x14ac:dyDescent="0.25">
      <c r="E2198" s="107">
        <v>2009</v>
      </c>
      <c r="F2198" s="107" t="s">
        <v>358</v>
      </c>
      <c r="G2198" s="107" t="s">
        <v>88</v>
      </c>
      <c r="H2198" s="107" t="s">
        <v>544</v>
      </c>
      <c r="I2198" s="107" t="s">
        <v>17</v>
      </c>
      <c r="J2198" s="107" t="s">
        <v>1</v>
      </c>
      <c r="K2198" s="108">
        <v>120.878</v>
      </c>
    </row>
    <row r="2199" spans="5:11" x14ac:dyDescent="0.25">
      <c r="E2199" s="109">
        <v>2009</v>
      </c>
      <c r="F2199" s="109" t="s">
        <v>358</v>
      </c>
      <c r="G2199" s="109" t="s">
        <v>88</v>
      </c>
      <c r="H2199" s="109" t="s">
        <v>544</v>
      </c>
      <c r="I2199" s="109" t="s">
        <v>17</v>
      </c>
      <c r="J2199" s="109" t="s">
        <v>554</v>
      </c>
      <c r="K2199" s="110">
        <v>14.595000000000001</v>
      </c>
    </row>
    <row r="2200" spans="5:11" x14ac:dyDescent="0.25">
      <c r="E2200" s="107">
        <v>2009</v>
      </c>
      <c r="F2200" s="107" t="s">
        <v>358</v>
      </c>
      <c r="G2200" s="107" t="s">
        <v>88</v>
      </c>
      <c r="H2200" s="107" t="s">
        <v>544</v>
      </c>
      <c r="I2200" s="107" t="s">
        <v>17</v>
      </c>
      <c r="J2200" s="107" t="s">
        <v>725</v>
      </c>
      <c r="K2200" s="108">
        <v>106.283</v>
      </c>
    </row>
    <row r="2201" spans="5:11" x14ac:dyDescent="0.25">
      <c r="E2201" s="109">
        <v>2009</v>
      </c>
      <c r="F2201" s="109" t="s">
        <v>360</v>
      </c>
      <c r="G2201" s="109" t="s">
        <v>89</v>
      </c>
      <c r="H2201" s="109" t="s">
        <v>540</v>
      </c>
      <c r="I2201" s="109" t="s">
        <v>47</v>
      </c>
      <c r="J2201" s="109" t="s">
        <v>1</v>
      </c>
      <c r="K2201" s="110">
        <v>148.78399999999999</v>
      </c>
    </row>
    <row r="2202" spans="5:11" x14ac:dyDescent="0.25">
      <c r="E2202" s="107">
        <v>2009</v>
      </c>
      <c r="F2202" s="107" t="s">
        <v>360</v>
      </c>
      <c r="G2202" s="107" t="s">
        <v>89</v>
      </c>
      <c r="H2202" s="107" t="s">
        <v>540</v>
      </c>
      <c r="I2202" s="107" t="s">
        <v>47</v>
      </c>
      <c r="J2202" s="107" t="s">
        <v>554</v>
      </c>
      <c r="K2202" s="108">
        <v>127.703</v>
      </c>
    </row>
    <row r="2203" spans="5:11" x14ac:dyDescent="0.25">
      <c r="E2203" s="109">
        <v>2009</v>
      </c>
      <c r="F2203" s="109" t="s">
        <v>360</v>
      </c>
      <c r="G2203" s="109" t="s">
        <v>89</v>
      </c>
      <c r="H2203" s="109" t="s">
        <v>540</v>
      </c>
      <c r="I2203" s="109" t="s">
        <v>47</v>
      </c>
      <c r="J2203" s="109" t="s">
        <v>725</v>
      </c>
      <c r="K2203" s="110">
        <v>21.081</v>
      </c>
    </row>
    <row r="2204" spans="5:11" x14ac:dyDescent="0.25">
      <c r="E2204" s="107">
        <v>2009</v>
      </c>
      <c r="F2204" s="107" t="s">
        <v>352</v>
      </c>
      <c r="G2204" s="107" t="s">
        <v>85</v>
      </c>
      <c r="H2204" s="107" t="s">
        <v>540</v>
      </c>
      <c r="I2204" s="107" t="s">
        <v>47</v>
      </c>
      <c r="J2204" s="107" t="s">
        <v>1</v>
      </c>
      <c r="K2204" s="108">
        <v>115.489</v>
      </c>
    </row>
    <row r="2205" spans="5:11" x14ac:dyDescent="0.25">
      <c r="E2205" s="109">
        <v>2009</v>
      </c>
      <c r="F2205" s="109" t="s">
        <v>352</v>
      </c>
      <c r="G2205" s="109" t="s">
        <v>85</v>
      </c>
      <c r="H2205" s="109" t="s">
        <v>540</v>
      </c>
      <c r="I2205" s="109" t="s">
        <v>47</v>
      </c>
      <c r="J2205" s="109" t="s">
        <v>554</v>
      </c>
      <c r="K2205" s="110">
        <v>115.489</v>
      </c>
    </row>
    <row r="2206" spans="5:11" x14ac:dyDescent="0.25">
      <c r="E2206" s="107">
        <v>2009</v>
      </c>
      <c r="F2206" s="107" t="s">
        <v>352</v>
      </c>
      <c r="G2206" s="107" t="s">
        <v>85</v>
      </c>
      <c r="H2206" s="107" t="s">
        <v>540</v>
      </c>
      <c r="I2206" s="107" t="s">
        <v>47</v>
      </c>
      <c r="J2206" s="107" t="s">
        <v>725</v>
      </c>
      <c r="K2206" s="108">
        <v>0</v>
      </c>
    </row>
    <row r="2207" spans="5:11" x14ac:dyDescent="0.25">
      <c r="E2207" s="109">
        <v>2009</v>
      </c>
      <c r="F2207" s="109" t="s">
        <v>366</v>
      </c>
      <c r="G2207" s="109" t="s">
        <v>92</v>
      </c>
      <c r="H2207" s="109" t="s">
        <v>540</v>
      </c>
      <c r="I2207" s="109" t="s">
        <v>30</v>
      </c>
      <c r="J2207" s="109" t="s">
        <v>1</v>
      </c>
      <c r="K2207" s="110">
        <v>0</v>
      </c>
    </row>
    <row r="2208" spans="5:11" x14ac:dyDescent="0.25">
      <c r="E2208" s="107">
        <v>2009</v>
      </c>
      <c r="F2208" s="107" t="s">
        <v>366</v>
      </c>
      <c r="G2208" s="107" t="s">
        <v>92</v>
      </c>
      <c r="H2208" s="107" t="s">
        <v>540</v>
      </c>
      <c r="I2208" s="107" t="s">
        <v>30</v>
      </c>
      <c r="J2208" s="107" t="s">
        <v>554</v>
      </c>
      <c r="K2208" s="108">
        <v>0</v>
      </c>
    </row>
    <row r="2209" spans="5:11" x14ac:dyDescent="0.25">
      <c r="E2209" s="109">
        <v>2009</v>
      </c>
      <c r="F2209" s="109" t="s">
        <v>366</v>
      </c>
      <c r="G2209" s="109" t="s">
        <v>92</v>
      </c>
      <c r="H2209" s="109" t="s">
        <v>540</v>
      </c>
      <c r="I2209" s="109" t="s">
        <v>30</v>
      </c>
      <c r="J2209" s="109" t="s">
        <v>725</v>
      </c>
      <c r="K2209" s="110">
        <v>0</v>
      </c>
    </row>
    <row r="2210" spans="5:11" x14ac:dyDescent="0.25">
      <c r="E2210" s="107">
        <v>2009</v>
      </c>
      <c r="F2210" s="107" t="s">
        <v>364</v>
      </c>
      <c r="G2210" s="107" t="s">
        <v>91</v>
      </c>
      <c r="H2210" s="107" t="s">
        <v>540</v>
      </c>
      <c r="I2210" s="107" t="s">
        <v>30</v>
      </c>
      <c r="J2210" s="107" t="s">
        <v>1</v>
      </c>
      <c r="K2210" s="108">
        <v>0</v>
      </c>
    </row>
    <row r="2211" spans="5:11" x14ac:dyDescent="0.25">
      <c r="E2211" s="109">
        <v>2009</v>
      </c>
      <c r="F2211" s="109" t="s">
        <v>364</v>
      </c>
      <c r="G2211" s="109" t="s">
        <v>91</v>
      </c>
      <c r="H2211" s="109" t="s">
        <v>540</v>
      </c>
      <c r="I2211" s="109" t="s">
        <v>30</v>
      </c>
      <c r="J2211" s="109" t="s">
        <v>554</v>
      </c>
      <c r="K2211" s="110">
        <v>0</v>
      </c>
    </row>
    <row r="2212" spans="5:11" x14ac:dyDescent="0.25">
      <c r="E2212" s="107">
        <v>2009</v>
      </c>
      <c r="F2212" s="107" t="s">
        <v>364</v>
      </c>
      <c r="G2212" s="107" t="s">
        <v>91</v>
      </c>
      <c r="H2212" s="107" t="s">
        <v>540</v>
      </c>
      <c r="I2212" s="107" t="s">
        <v>30</v>
      </c>
      <c r="J2212" s="107" t="s">
        <v>725</v>
      </c>
      <c r="K2212" s="108">
        <v>0</v>
      </c>
    </row>
    <row r="2213" spans="5:11" x14ac:dyDescent="0.25">
      <c r="E2213" s="109">
        <v>2009</v>
      </c>
      <c r="F2213" s="109" t="s">
        <v>963</v>
      </c>
      <c r="G2213" s="109" t="s">
        <v>964</v>
      </c>
      <c r="H2213" s="109" t="s">
        <v>540</v>
      </c>
      <c r="I2213" s="109" t="s">
        <v>30</v>
      </c>
      <c r="J2213" s="109" t="s">
        <v>1</v>
      </c>
      <c r="K2213" s="110">
        <v>0</v>
      </c>
    </row>
    <row r="2214" spans="5:11" x14ac:dyDescent="0.25">
      <c r="E2214" s="107">
        <v>2009</v>
      </c>
      <c r="F2214" s="107" t="s">
        <v>963</v>
      </c>
      <c r="G2214" s="107" t="s">
        <v>964</v>
      </c>
      <c r="H2214" s="107" t="s">
        <v>540</v>
      </c>
      <c r="I2214" s="107" t="s">
        <v>30</v>
      </c>
      <c r="J2214" s="107" t="s">
        <v>554</v>
      </c>
      <c r="K2214" s="108">
        <v>0</v>
      </c>
    </row>
    <row r="2215" spans="5:11" x14ac:dyDescent="0.25">
      <c r="E2215" s="109">
        <v>2009</v>
      </c>
      <c r="F2215" s="109" t="s">
        <v>963</v>
      </c>
      <c r="G2215" s="109" t="s">
        <v>964</v>
      </c>
      <c r="H2215" s="109" t="s">
        <v>540</v>
      </c>
      <c r="I2215" s="109" t="s">
        <v>30</v>
      </c>
      <c r="J2215" s="109" t="s">
        <v>725</v>
      </c>
      <c r="K2215" s="110">
        <v>0</v>
      </c>
    </row>
    <row r="2216" spans="5:11" x14ac:dyDescent="0.25">
      <c r="E2216" s="107">
        <v>2009</v>
      </c>
      <c r="F2216" s="107" t="s">
        <v>372</v>
      </c>
      <c r="G2216" s="107" t="s">
        <v>95</v>
      </c>
      <c r="H2216" s="107" t="s">
        <v>540</v>
      </c>
      <c r="I2216" s="107" t="s">
        <v>30</v>
      </c>
      <c r="J2216" s="107" t="s">
        <v>1</v>
      </c>
      <c r="K2216" s="108">
        <v>575.59</v>
      </c>
    </row>
    <row r="2217" spans="5:11" x14ac:dyDescent="0.25">
      <c r="E2217" s="109">
        <v>2009</v>
      </c>
      <c r="F2217" s="109" t="s">
        <v>372</v>
      </c>
      <c r="G2217" s="109" t="s">
        <v>95</v>
      </c>
      <c r="H2217" s="109" t="s">
        <v>540</v>
      </c>
      <c r="I2217" s="109" t="s">
        <v>30</v>
      </c>
      <c r="J2217" s="109" t="s">
        <v>554</v>
      </c>
      <c r="K2217" s="110">
        <v>551.65499999999997</v>
      </c>
    </row>
    <row r="2218" spans="5:11" x14ac:dyDescent="0.25">
      <c r="E2218" s="107">
        <v>2009</v>
      </c>
      <c r="F2218" s="107" t="s">
        <v>372</v>
      </c>
      <c r="G2218" s="107" t="s">
        <v>95</v>
      </c>
      <c r="H2218" s="107" t="s">
        <v>540</v>
      </c>
      <c r="I2218" s="107" t="s">
        <v>30</v>
      </c>
      <c r="J2218" s="107" t="s">
        <v>725</v>
      </c>
      <c r="K2218" s="108">
        <v>23.934999999999999</v>
      </c>
    </row>
    <row r="2219" spans="5:11" x14ac:dyDescent="0.25">
      <c r="E2219" s="109">
        <v>2009</v>
      </c>
      <c r="F2219" s="109" t="s">
        <v>378</v>
      </c>
      <c r="G2219" s="109" t="s">
        <v>98</v>
      </c>
      <c r="H2219" s="109" t="s">
        <v>540</v>
      </c>
      <c r="I2219" s="109" t="s">
        <v>925</v>
      </c>
      <c r="J2219" s="109" t="s">
        <v>1</v>
      </c>
      <c r="K2219" s="110">
        <v>0</v>
      </c>
    </row>
    <row r="2220" spans="5:11" x14ac:dyDescent="0.25">
      <c r="E2220" s="107">
        <v>2009</v>
      </c>
      <c r="F2220" s="107" t="s">
        <v>378</v>
      </c>
      <c r="G2220" s="107" t="s">
        <v>98</v>
      </c>
      <c r="H2220" s="107" t="s">
        <v>540</v>
      </c>
      <c r="I2220" s="107" t="s">
        <v>925</v>
      </c>
      <c r="J2220" s="107" t="s">
        <v>554</v>
      </c>
      <c r="K2220" s="108">
        <v>0</v>
      </c>
    </row>
    <row r="2221" spans="5:11" x14ac:dyDescent="0.25">
      <c r="E2221" s="109">
        <v>2009</v>
      </c>
      <c r="F2221" s="109" t="s">
        <v>378</v>
      </c>
      <c r="G2221" s="109" t="s">
        <v>98</v>
      </c>
      <c r="H2221" s="109" t="s">
        <v>540</v>
      </c>
      <c r="I2221" s="109" t="s">
        <v>925</v>
      </c>
      <c r="J2221" s="109" t="s">
        <v>725</v>
      </c>
      <c r="K2221" s="110">
        <v>0</v>
      </c>
    </row>
    <row r="2222" spans="5:11" x14ac:dyDescent="0.25">
      <c r="E2222" s="107">
        <v>2009</v>
      </c>
      <c r="F2222" s="107" t="s">
        <v>376</v>
      </c>
      <c r="G2222" s="107" t="s">
        <v>97</v>
      </c>
      <c r="H2222" s="107" t="s">
        <v>540</v>
      </c>
      <c r="I2222" s="107" t="s">
        <v>21</v>
      </c>
      <c r="J2222" s="107" t="s">
        <v>1</v>
      </c>
      <c r="K2222" s="108">
        <v>0</v>
      </c>
    </row>
    <row r="2223" spans="5:11" x14ac:dyDescent="0.25">
      <c r="E2223" s="109">
        <v>2009</v>
      </c>
      <c r="F2223" s="109" t="s">
        <v>376</v>
      </c>
      <c r="G2223" s="109" t="s">
        <v>97</v>
      </c>
      <c r="H2223" s="109" t="s">
        <v>540</v>
      </c>
      <c r="I2223" s="109" t="s">
        <v>21</v>
      </c>
      <c r="J2223" s="109" t="s">
        <v>554</v>
      </c>
      <c r="K2223" s="110">
        <v>0</v>
      </c>
    </row>
    <row r="2224" spans="5:11" x14ac:dyDescent="0.25">
      <c r="E2224" s="107">
        <v>2009</v>
      </c>
      <c r="F2224" s="107" t="s">
        <v>376</v>
      </c>
      <c r="G2224" s="107" t="s">
        <v>97</v>
      </c>
      <c r="H2224" s="107" t="s">
        <v>540</v>
      </c>
      <c r="I2224" s="107" t="s">
        <v>21</v>
      </c>
      <c r="J2224" s="107" t="s">
        <v>725</v>
      </c>
      <c r="K2224" s="108">
        <v>0</v>
      </c>
    </row>
    <row r="2225" spans="5:11" x14ac:dyDescent="0.25">
      <c r="E2225" s="109">
        <v>2009</v>
      </c>
      <c r="F2225" s="109" t="s">
        <v>380</v>
      </c>
      <c r="G2225" s="109" t="s">
        <v>99</v>
      </c>
      <c r="H2225" s="109" t="s">
        <v>544</v>
      </c>
      <c r="I2225" s="109" t="s">
        <v>9</v>
      </c>
      <c r="J2225" s="109" t="s">
        <v>1</v>
      </c>
      <c r="K2225" s="110">
        <v>89.870999999999995</v>
      </c>
    </row>
    <row r="2226" spans="5:11" x14ac:dyDescent="0.25">
      <c r="E2226" s="107">
        <v>2009</v>
      </c>
      <c r="F2226" s="107" t="s">
        <v>380</v>
      </c>
      <c r="G2226" s="107" t="s">
        <v>99</v>
      </c>
      <c r="H2226" s="107" t="s">
        <v>544</v>
      </c>
      <c r="I2226" s="107" t="s">
        <v>9</v>
      </c>
      <c r="J2226" s="107" t="s">
        <v>554</v>
      </c>
      <c r="K2226" s="108">
        <v>83.602999999999994</v>
      </c>
    </row>
    <row r="2227" spans="5:11" x14ac:dyDescent="0.25">
      <c r="E2227" s="109">
        <v>2009</v>
      </c>
      <c r="F2227" s="109" t="s">
        <v>380</v>
      </c>
      <c r="G2227" s="109" t="s">
        <v>99</v>
      </c>
      <c r="H2227" s="109" t="s">
        <v>544</v>
      </c>
      <c r="I2227" s="109" t="s">
        <v>9</v>
      </c>
      <c r="J2227" s="109" t="s">
        <v>725</v>
      </c>
      <c r="K2227" s="110">
        <v>6.2679999999999998</v>
      </c>
    </row>
    <row r="2228" spans="5:11" x14ac:dyDescent="0.25">
      <c r="E2228" s="107">
        <v>2009</v>
      </c>
      <c r="F2228" s="107" t="s">
        <v>390</v>
      </c>
      <c r="G2228" s="107" t="s">
        <v>101</v>
      </c>
      <c r="H2228" s="107" t="s">
        <v>544</v>
      </c>
      <c r="I2228" s="107" t="s">
        <v>17</v>
      </c>
      <c r="J2228" s="107" t="s">
        <v>1</v>
      </c>
      <c r="K2228" s="108">
        <v>0</v>
      </c>
    </row>
    <row r="2229" spans="5:11" x14ac:dyDescent="0.25">
      <c r="E2229" s="109">
        <v>2009</v>
      </c>
      <c r="F2229" s="109" t="s">
        <v>390</v>
      </c>
      <c r="G2229" s="109" t="s">
        <v>101</v>
      </c>
      <c r="H2229" s="109" t="s">
        <v>544</v>
      </c>
      <c r="I2229" s="109" t="s">
        <v>17</v>
      </c>
      <c r="J2229" s="109" t="s">
        <v>554</v>
      </c>
      <c r="K2229" s="110">
        <v>0</v>
      </c>
    </row>
    <row r="2230" spans="5:11" x14ac:dyDescent="0.25">
      <c r="E2230" s="107">
        <v>2009</v>
      </c>
      <c r="F2230" s="107" t="s">
        <v>390</v>
      </c>
      <c r="G2230" s="107" t="s">
        <v>101</v>
      </c>
      <c r="H2230" s="107" t="s">
        <v>544</v>
      </c>
      <c r="I2230" s="107" t="s">
        <v>17</v>
      </c>
      <c r="J2230" s="107" t="s">
        <v>725</v>
      </c>
      <c r="K2230" s="108">
        <v>0</v>
      </c>
    </row>
    <row r="2231" spans="5:11" x14ac:dyDescent="0.25">
      <c r="E2231" s="109">
        <v>2009</v>
      </c>
      <c r="F2231" s="109" t="s">
        <v>384</v>
      </c>
      <c r="G2231" s="109" t="s">
        <v>385</v>
      </c>
      <c r="H2231" s="109" t="s">
        <v>540</v>
      </c>
      <c r="I2231" s="109" t="s">
        <v>27</v>
      </c>
      <c r="J2231" s="109" t="s">
        <v>1</v>
      </c>
      <c r="K2231" s="110">
        <v>505</v>
      </c>
    </row>
    <row r="2232" spans="5:11" x14ac:dyDescent="0.25">
      <c r="E2232" s="107">
        <v>2009</v>
      </c>
      <c r="F2232" s="107" t="s">
        <v>384</v>
      </c>
      <c r="G2232" s="107" t="s">
        <v>385</v>
      </c>
      <c r="H2232" s="107" t="s">
        <v>540</v>
      </c>
      <c r="I2232" s="107" t="s">
        <v>27</v>
      </c>
      <c r="J2232" s="107" t="s">
        <v>554</v>
      </c>
      <c r="K2232" s="108">
        <v>378</v>
      </c>
    </row>
    <row r="2233" spans="5:11" x14ac:dyDescent="0.25">
      <c r="E2233" s="109">
        <v>2009</v>
      </c>
      <c r="F2233" s="109" t="s">
        <v>384</v>
      </c>
      <c r="G2233" s="109" t="s">
        <v>385</v>
      </c>
      <c r="H2233" s="109" t="s">
        <v>540</v>
      </c>
      <c r="I2233" s="109" t="s">
        <v>27</v>
      </c>
      <c r="J2233" s="109" t="s">
        <v>725</v>
      </c>
      <c r="K2233" s="110">
        <v>127</v>
      </c>
    </row>
    <row r="2234" spans="5:11" x14ac:dyDescent="0.25">
      <c r="E2234" s="107">
        <v>2009</v>
      </c>
      <c r="F2234" s="107" t="s">
        <v>394</v>
      </c>
      <c r="G2234" s="107" t="s">
        <v>103</v>
      </c>
      <c r="H2234" s="107" t="s">
        <v>540</v>
      </c>
      <c r="I2234" s="107" t="s">
        <v>30</v>
      </c>
      <c r="J2234" s="107" t="s">
        <v>1</v>
      </c>
      <c r="K2234" s="108">
        <v>12.211</v>
      </c>
    </row>
    <row r="2235" spans="5:11" x14ac:dyDescent="0.25">
      <c r="E2235" s="109">
        <v>2009</v>
      </c>
      <c r="F2235" s="109" t="s">
        <v>394</v>
      </c>
      <c r="G2235" s="109" t="s">
        <v>103</v>
      </c>
      <c r="H2235" s="109" t="s">
        <v>540</v>
      </c>
      <c r="I2235" s="109" t="s">
        <v>30</v>
      </c>
      <c r="J2235" s="109" t="s">
        <v>554</v>
      </c>
      <c r="K2235" s="110">
        <v>10.846</v>
      </c>
    </row>
    <row r="2236" spans="5:11" x14ac:dyDescent="0.25">
      <c r="E2236" s="107">
        <v>2009</v>
      </c>
      <c r="F2236" s="107" t="s">
        <v>394</v>
      </c>
      <c r="G2236" s="107" t="s">
        <v>103</v>
      </c>
      <c r="H2236" s="107" t="s">
        <v>540</v>
      </c>
      <c r="I2236" s="107" t="s">
        <v>30</v>
      </c>
      <c r="J2236" s="107" t="s">
        <v>725</v>
      </c>
      <c r="K2236" s="108">
        <v>1.365</v>
      </c>
    </row>
    <row r="2237" spans="5:11" x14ac:dyDescent="0.25">
      <c r="E2237" s="109">
        <v>2009</v>
      </c>
      <c r="F2237" s="109" t="s">
        <v>387</v>
      </c>
      <c r="G2237" s="109" t="s">
        <v>388</v>
      </c>
      <c r="H2237" s="109" t="s">
        <v>544</v>
      </c>
      <c r="I2237" s="109" t="s">
        <v>9</v>
      </c>
      <c r="J2237" s="109" t="s">
        <v>1</v>
      </c>
      <c r="K2237" s="110">
        <v>48.170999999999999</v>
      </c>
    </row>
    <row r="2238" spans="5:11" x14ac:dyDescent="0.25">
      <c r="E2238" s="107">
        <v>2009</v>
      </c>
      <c r="F2238" s="107" t="s">
        <v>387</v>
      </c>
      <c r="G2238" s="107" t="s">
        <v>388</v>
      </c>
      <c r="H2238" s="107" t="s">
        <v>544</v>
      </c>
      <c r="I2238" s="107" t="s">
        <v>9</v>
      </c>
      <c r="J2238" s="107" t="s">
        <v>554</v>
      </c>
      <c r="K2238" s="108">
        <v>16.690999999999999</v>
      </c>
    </row>
    <row r="2239" spans="5:11" x14ac:dyDescent="0.25">
      <c r="E2239" s="109">
        <v>2009</v>
      </c>
      <c r="F2239" s="109" t="s">
        <v>387</v>
      </c>
      <c r="G2239" s="109" t="s">
        <v>388</v>
      </c>
      <c r="H2239" s="109" t="s">
        <v>544</v>
      </c>
      <c r="I2239" s="109" t="s">
        <v>9</v>
      </c>
      <c r="J2239" s="109" t="s">
        <v>725</v>
      </c>
      <c r="K2239" s="110">
        <v>31.48</v>
      </c>
    </row>
    <row r="2240" spans="5:11" x14ac:dyDescent="0.25">
      <c r="E2240" s="107">
        <v>2009</v>
      </c>
      <c r="F2240" s="107" t="s">
        <v>396</v>
      </c>
      <c r="G2240" s="107" t="s">
        <v>397</v>
      </c>
      <c r="H2240" s="107" t="s">
        <v>544</v>
      </c>
      <c r="I2240" s="107" t="s">
        <v>9</v>
      </c>
      <c r="J2240" s="107" t="s">
        <v>1</v>
      </c>
      <c r="K2240" s="108">
        <v>97.76</v>
      </c>
    </row>
    <row r="2241" spans="5:11" x14ac:dyDescent="0.25">
      <c r="E2241" s="109">
        <v>2009</v>
      </c>
      <c r="F2241" s="109" t="s">
        <v>396</v>
      </c>
      <c r="G2241" s="109" t="s">
        <v>397</v>
      </c>
      <c r="H2241" s="109" t="s">
        <v>544</v>
      </c>
      <c r="I2241" s="109" t="s">
        <v>9</v>
      </c>
      <c r="J2241" s="109" t="s">
        <v>554</v>
      </c>
      <c r="K2241" s="110">
        <v>15.76</v>
      </c>
    </row>
    <row r="2242" spans="5:11" x14ac:dyDescent="0.25">
      <c r="E2242" s="107">
        <v>2009</v>
      </c>
      <c r="F2242" s="107" t="s">
        <v>396</v>
      </c>
      <c r="G2242" s="107" t="s">
        <v>397</v>
      </c>
      <c r="H2242" s="107" t="s">
        <v>544</v>
      </c>
      <c r="I2242" s="107" t="s">
        <v>9</v>
      </c>
      <c r="J2242" s="107" t="s">
        <v>725</v>
      </c>
      <c r="K2242" s="108">
        <v>82</v>
      </c>
    </row>
    <row r="2243" spans="5:11" x14ac:dyDescent="0.25">
      <c r="E2243" s="109">
        <v>2009</v>
      </c>
      <c r="F2243" s="109" t="s">
        <v>399</v>
      </c>
      <c r="G2243" s="109" t="s">
        <v>104</v>
      </c>
      <c r="H2243" s="109" t="s">
        <v>544</v>
      </c>
      <c r="I2243" s="109" t="s">
        <v>9</v>
      </c>
      <c r="J2243" s="109" t="s">
        <v>1</v>
      </c>
      <c r="K2243" s="110">
        <v>651.36500000000001</v>
      </c>
    </row>
    <row r="2244" spans="5:11" x14ac:dyDescent="0.25">
      <c r="E2244" s="107">
        <v>2009</v>
      </c>
      <c r="F2244" s="107" t="s">
        <v>399</v>
      </c>
      <c r="G2244" s="107" t="s">
        <v>104</v>
      </c>
      <c r="H2244" s="107" t="s">
        <v>544</v>
      </c>
      <c r="I2244" s="107" t="s">
        <v>9</v>
      </c>
      <c r="J2244" s="107" t="s">
        <v>554</v>
      </c>
      <c r="K2244" s="108">
        <v>524.33500000000004</v>
      </c>
    </row>
    <row r="2245" spans="5:11" x14ac:dyDescent="0.25">
      <c r="E2245" s="109">
        <v>2009</v>
      </c>
      <c r="F2245" s="109" t="s">
        <v>399</v>
      </c>
      <c r="G2245" s="109" t="s">
        <v>104</v>
      </c>
      <c r="H2245" s="109" t="s">
        <v>544</v>
      </c>
      <c r="I2245" s="109" t="s">
        <v>9</v>
      </c>
      <c r="J2245" s="109" t="s">
        <v>725</v>
      </c>
      <c r="K2245" s="110">
        <v>127.03</v>
      </c>
    </row>
    <row r="2246" spans="5:11" x14ac:dyDescent="0.25">
      <c r="E2246" s="107">
        <v>2009</v>
      </c>
      <c r="F2246" s="107" t="s">
        <v>407</v>
      </c>
      <c r="G2246" s="107" t="s">
        <v>408</v>
      </c>
      <c r="H2246" s="107" t="s">
        <v>540</v>
      </c>
      <c r="I2246" s="107" t="s">
        <v>925</v>
      </c>
      <c r="J2246" s="107" t="s">
        <v>1</v>
      </c>
      <c r="K2246" s="108">
        <v>661.68499999999995</v>
      </c>
    </row>
    <row r="2247" spans="5:11" x14ac:dyDescent="0.25">
      <c r="E2247" s="109">
        <v>2009</v>
      </c>
      <c r="F2247" s="109" t="s">
        <v>407</v>
      </c>
      <c r="G2247" s="109" t="s">
        <v>408</v>
      </c>
      <c r="H2247" s="109" t="s">
        <v>540</v>
      </c>
      <c r="I2247" s="109" t="s">
        <v>925</v>
      </c>
      <c r="J2247" s="109" t="s">
        <v>554</v>
      </c>
      <c r="K2247" s="110">
        <v>191.91900000000001</v>
      </c>
    </row>
    <row r="2248" spans="5:11" x14ac:dyDescent="0.25">
      <c r="E2248" s="107">
        <v>2009</v>
      </c>
      <c r="F2248" s="107" t="s">
        <v>407</v>
      </c>
      <c r="G2248" s="107" t="s">
        <v>408</v>
      </c>
      <c r="H2248" s="107" t="s">
        <v>540</v>
      </c>
      <c r="I2248" s="107" t="s">
        <v>925</v>
      </c>
      <c r="J2248" s="107" t="s">
        <v>725</v>
      </c>
      <c r="K2248" s="108">
        <v>469.76600000000002</v>
      </c>
    </row>
    <row r="2249" spans="5:11" x14ac:dyDescent="0.25">
      <c r="E2249" s="109">
        <v>2009</v>
      </c>
      <c r="F2249" s="109" t="s">
        <v>405</v>
      </c>
      <c r="G2249" s="109" t="s">
        <v>107</v>
      </c>
      <c r="H2249" s="109" t="s">
        <v>12</v>
      </c>
      <c r="I2249" s="109" t="s">
        <v>12</v>
      </c>
      <c r="J2249" s="109" t="s">
        <v>1</v>
      </c>
      <c r="K2249" s="110">
        <v>413.87400000000002</v>
      </c>
    </row>
    <row r="2250" spans="5:11" x14ac:dyDescent="0.25">
      <c r="E2250" s="107">
        <v>2009</v>
      </c>
      <c r="F2250" s="107" t="s">
        <v>405</v>
      </c>
      <c r="G2250" s="107" t="s">
        <v>107</v>
      </c>
      <c r="H2250" s="107" t="s">
        <v>12</v>
      </c>
      <c r="I2250" s="107" t="s">
        <v>12</v>
      </c>
      <c r="J2250" s="107" t="s">
        <v>554</v>
      </c>
      <c r="K2250" s="108">
        <v>0</v>
      </c>
    </row>
    <row r="2251" spans="5:11" x14ac:dyDescent="0.25">
      <c r="E2251" s="109">
        <v>2009</v>
      </c>
      <c r="F2251" s="109" t="s">
        <v>405</v>
      </c>
      <c r="G2251" s="109" t="s">
        <v>107</v>
      </c>
      <c r="H2251" s="109" t="s">
        <v>12</v>
      </c>
      <c r="I2251" s="109" t="s">
        <v>12</v>
      </c>
      <c r="J2251" s="109" t="s">
        <v>725</v>
      </c>
      <c r="K2251" s="110">
        <v>413.87400000000002</v>
      </c>
    </row>
    <row r="2252" spans="5:11" x14ac:dyDescent="0.25">
      <c r="E2252" s="107">
        <v>2009</v>
      </c>
      <c r="F2252" s="107" t="s">
        <v>414</v>
      </c>
      <c r="G2252" s="107" t="s">
        <v>110</v>
      </c>
      <c r="H2252" s="107" t="s">
        <v>540</v>
      </c>
      <c r="I2252" s="107" t="s">
        <v>27</v>
      </c>
      <c r="J2252" s="107" t="s">
        <v>1</v>
      </c>
      <c r="K2252" s="108">
        <v>121.417</v>
      </c>
    </row>
    <row r="2253" spans="5:11" x14ac:dyDescent="0.25">
      <c r="E2253" s="109">
        <v>2009</v>
      </c>
      <c r="F2253" s="109" t="s">
        <v>414</v>
      </c>
      <c r="G2253" s="109" t="s">
        <v>110</v>
      </c>
      <c r="H2253" s="109" t="s">
        <v>540</v>
      </c>
      <c r="I2253" s="109" t="s">
        <v>27</v>
      </c>
      <c r="J2253" s="109" t="s">
        <v>554</v>
      </c>
      <c r="K2253" s="110">
        <v>81.471000000000004</v>
      </c>
    </row>
    <row r="2254" spans="5:11" x14ac:dyDescent="0.25">
      <c r="E2254" s="107">
        <v>2009</v>
      </c>
      <c r="F2254" s="107" t="s">
        <v>414</v>
      </c>
      <c r="G2254" s="107" t="s">
        <v>110</v>
      </c>
      <c r="H2254" s="107" t="s">
        <v>540</v>
      </c>
      <c r="I2254" s="107" t="s">
        <v>27</v>
      </c>
      <c r="J2254" s="107" t="s">
        <v>725</v>
      </c>
      <c r="K2254" s="108">
        <v>39.945999999999998</v>
      </c>
    </row>
    <row r="2255" spans="5:11" x14ac:dyDescent="0.25">
      <c r="E2255" s="109">
        <v>2009</v>
      </c>
      <c r="F2255" s="109" t="s">
        <v>418</v>
      </c>
      <c r="G2255" s="109" t="s">
        <v>112</v>
      </c>
      <c r="H2255" s="109" t="s">
        <v>544</v>
      </c>
      <c r="I2255" s="109" t="s">
        <v>9</v>
      </c>
      <c r="J2255" s="109" t="s">
        <v>1</v>
      </c>
      <c r="K2255" s="110">
        <v>559.505</v>
      </c>
    </row>
    <row r="2256" spans="5:11" x14ac:dyDescent="0.25">
      <c r="E2256" s="107">
        <v>2009</v>
      </c>
      <c r="F2256" s="107" t="s">
        <v>418</v>
      </c>
      <c r="G2256" s="107" t="s">
        <v>112</v>
      </c>
      <c r="H2256" s="107" t="s">
        <v>544</v>
      </c>
      <c r="I2256" s="107" t="s">
        <v>9</v>
      </c>
      <c r="J2256" s="107" t="s">
        <v>554</v>
      </c>
      <c r="K2256" s="108">
        <v>309.32900000000001</v>
      </c>
    </row>
    <row r="2257" spans="5:11" x14ac:dyDescent="0.25">
      <c r="E2257" s="109">
        <v>2009</v>
      </c>
      <c r="F2257" s="109" t="s">
        <v>418</v>
      </c>
      <c r="G2257" s="109" t="s">
        <v>112</v>
      </c>
      <c r="H2257" s="109" t="s">
        <v>544</v>
      </c>
      <c r="I2257" s="109" t="s">
        <v>9</v>
      </c>
      <c r="J2257" s="109" t="s">
        <v>725</v>
      </c>
      <c r="K2257" s="110">
        <v>250.17599999999999</v>
      </c>
    </row>
    <row r="2258" spans="5:11" x14ac:dyDescent="0.25">
      <c r="E2258" s="107">
        <v>2009</v>
      </c>
      <c r="F2258" s="107" t="s">
        <v>420</v>
      </c>
      <c r="G2258" s="107" t="s">
        <v>113</v>
      </c>
      <c r="H2258" s="107" t="s">
        <v>540</v>
      </c>
      <c r="I2258" s="107" t="s">
        <v>47</v>
      </c>
      <c r="J2258" s="107" t="s">
        <v>1</v>
      </c>
      <c r="K2258" s="108">
        <v>23.809000000000001</v>
      </c>
    </row>
    <row r="2259" spans="5:11" x14ac:dyDescent="0.25">
      <c r="E2259" s="109">
        <v>2009</v>
      </c>
      <c r="F2259" s="109" t="s">
        <v>420</v>
      </c>
      <c r="G2259" s="109" t="s">
        <v>113</v>
      </c>
      <c r="H2259" s="109" t="s">
        <v>540</v>
      </c>
      <c r="I2259" s="109" t="s">
        <v>47</v>
      </c>
      <c r="J2259" s="109" t="s">
        <v>554</v>
      </c>
      <c r="K2259" s="110">
        <v>20.683</v>
      </c>
    </row>
    <row r="2260" spans="5:11" x14ac:dyDescent="0.25">
      <c r="E2260" s="107">
        <v>2009</v>
      </c>
      <c r="F2260" s="107" t="s">
        <v>420</v>
      </c>
      <c r="G2260" s="107" t="s">
        <v>113</v>
      </c>
      <c r="H2260" s="107" t="s">
        <v>540</v>
      </c>
      <c r="I2260" s="107" t="s">
        <v>47</v>
      </c>
      <c r="J2260" s="107" t="s">
        <v>725</v>
      </c>
      <c r="K2260" s="108">
        <v>3.1259999999999999</v>
      </c>
    </row>
    <row r="2261" spans="5:11" x14ac:dyDescent="0.25">
      <c r="E2261" s="109">
        <v>2009</v>
      </c>
      <c r="F2261" s="109" t="s">
        <v>422</v>
      </c>
      <c r="G2261" s="109" t="s">
        <v>114</v>
      </c>
      <c r="H2261" s="109" t="s">
        <v>542</v>
      </c>
      <c r="I2261" s="109" t="s">
        <v>26</v>
      </c>
      <c r="J2261" s="109" t="s">
        <v>1</v>
      </c>
      <c r="K2261" s="110">
        <v>255.608</v>
      </c>
    </row>
    <row r="2262" spans="5:11" x14ac:dyDescent="0.25">
      <c r="E2262" s="107">
        <v>2009</v>
      </c>
      <c r="F2262" s="107" t="s">
        <v>422</v>
      </c>
      <c r="G2262" s="107" t="s">
        <v>114</v>
      </c>
      <c r="H2262" s="107" t="s">
        <v>542</v>
      </c>
      <c r="I2262" s="107" t="s">
        <v>26</v>
      </c>
      <c r="J2262" s="107" t="s">
        <v>554</v>
      </c>
      <c r="K2262" s="108">
        <v>0</v>
      </c>
    </row>
    <row r="2263" spans="5:11" x14ac:dyDescent="0.25">
      <c r="E2263" s="109">
        <v>2009</v>
      </c>
      <c r="F2263" s="109" t="s">
        <v>422</v>
      </c>
      <c r="G2263" s="109" t="s">
        <v>114</v>
      </c>
      <c r="H2263" s="109" t="s">
        <v>542</v>
      </c>
      <c r="I2263" s="109" t="s">
        <v>26</v>
      </c>
      <c r="J2263" s="109" t="s">
        <v>725</v>
      </c>
      <c r="K2263" s="110">
        <v>255.608</v>
      </c>
    </row>
    <row r="2264" spans="5:11" x14ac:dyDescent="0.25">
      <c r="E2264" s="107">
        <v>2009</v>
      </c>
      <c r="F2264" s="107" t="s">
        <v>432</v>
      </c>
      <c r="G2264" s="107" t="s">
        <v>119</v>
      </c>
      <c r="H2264" s="107" t="s">
        <v>540</v>
      </c>
      <c r="I2264" s="107" t="s">
        <v>925</v>
      </c>
      <c r="J2264" s="107" t="s">
        <v>1</v>
      </c>
      <c r="K2264" s="108">
        <v>140.50700000000001</v>
      </c>
    </row>
    <row r="2265" spans="5:11" x14ac:dyDescent="0.25">
      <c r="E2265" s="109">
        <v>2009</v>
      </c>
      <c r="F2265" s="109" t="s">
        <v>432</v>
      </c>
      <c r="G2265" s="109" t="s">
        <v>119</v>
      </c>
      <c r="H2265" s="109" t="s">
        <v>540</v>
      </c>
      <c r="I2265" s="109" t="s">
        <v>925</v>
      </c>
      <c r="J2265" s="109" t="s">
        <v>554</v>
      </c>
      <c r="K2265" s="110">
        <v>31.663</v>
      </c>
    </row>
    <row r="2266" spans="5:11" x14ac:dyDescent="0.25">
      <c r="E2266" s="107">
        <v>2009</v>
      </c>
      <c r="F2266" s="107" t="s">
        <v>432</v>
      </c>
      <c r="G2266" s="107" t="s">
        <v>119</v>
      </c>
      <c r="H2266" s="107" t="s">
        <v>540</v>
      </c>
      <c r="I2266" s="107" t="s">
        <v>925</v>
      </c>
      <c r="J2266" s="107" t="s">
        <v>725</v>
      </c>
      <c r="K2266" s="108">
        <v>108.84399999999999</v>
      </c>
    </row>
    <row r="2267" spans="5:11" x14ac:dyDescent="0.25">
      <c r="E2267" s="109">
        <v>2009</v>
      </c>
      <c r="F2267" s="109" t="s">
        <v>438</v>
      </c>
      <c r="G2267" s="109" t="s">
        <v>122</v>
      </c>
      <c r="H2267" s="109" t="s">
        <v>540</v>
      </c>
      <c r="I2267" s="109" t="s">
        <v>21</v>
      </c>
      <c r="J2267" s="109" t="s">
        <v>1</v>
      </c>
      <c r="K2267" s="110">
        <v>0</v>
      </c>
    </row>
    <row r="2268" spans="5:11" x14ac:dyDescent="0.25">
      <c r="E2268" s="107">
        <v>2009</v>
      </c>
      <c r="F2268" s="107" t="s">
        <v>438</v>
      </c>
      <c r="G2268" s="107" t="s">
        <v>122</v>
      </c>
      <c r="H2268" s="107" t="s">
        <v>540</v>
      </c>
      <c r="I2268" s="107" t="s">
        <v>21</v>
      </c>
      <c r="J2268" s="107" t="s">
        <v>554</v>
      </c>
      <c r="K2268" s="108">
        <v>0</v>
      </c>
    </row>
    <row r="2269" spans="5:11" x14ac:dyDescent="0.25">
      <c r="E2269" s="109">
        <v>2009</v>
      </c>
      <c r="F2269" s="109" t="s">
        <v>438</v>
      </c>
      <c r="G2269" s="109" t="s">
        <v>122</v>
      </c>
      <c r="H2269" s="109" t="s">
        <v>540</v>
      </c>
      <c r="I2269" s="109" t="s">
        <v>21</v>
      </c>
      <c r="J2269" s="109" t="s">
        <v>725</v>
      </c>
      <c r="K2269" s="110">
        <v>0</v>
      </c>
    </row>
    <row r="2270" spans="5:11" x14ac:dyDescent="0.25">
      <c r="E2270" s="107">
        <v>2009</v>
      </c>
      <c r="F2270" s="107" t="s">
        <v>434</v>
      </c>
      <c r="G2270" s="107" t="s">
        <v>120</v>
      </c>
      <c r="H2270" s="107" t="s">
        <v>544</v>
      </c>
      <c r="I2270" s="107" t="s">
        <v>9</v>
      </c>
      <c r="J2270" s="107" t="s">
        <v>1</v>
      </c>
      <c r="K2270" s="108">
        <v>2.4710000000000001</v>
      </c>
    </row>
    <row r="2271" spans="5:11" x14ac:dyDescent="0.25">
      <c r="E2271" s="109">
        <v>2009</v>
      </c>
      <c r="F2271" s="109" t="s">
        <v>434</v>
      </c>
      <c r="G2271" s="109" t="s">
        <v>120</v>
      </c>
      <c r="H2271" s="109" t="s">
        <v>544</v>
      </c>
      <c r="I2271" s="109" t="s">
        <v>9</v>
      </c>
      <c r="J2271" s="109" t="s">
        <v>554</v>
      </c>
      <c r="K2271" s="110">
        <v>2.4710000000000001</v>
      </c>
    </row>
    <row r="2272" spans="5:11" x14ac:dyDescent="0.25">
      <c r="E2272" s="107">
        <v>2009</v>
      </c>
      <c r="F2272" s="107" t="s">
        <v>434</v>
      </c>
      <c r="G2272" s="107" t="s">
        <v>120</v>
      </c>
      <c r="H2272" s="107" t="s">
        <v>544</v>
      </c>
      <c r="I2272" s="107" t="s">
        <v>9</v>
      </c>
      <c r="J2272" s="107" t="s">
        <v>725</v>
      </c>
      <c r="K2272" s="108">
        <v>0</v>
      </c>
    </row>
    <row r="2273" spans="5:11" x14ac:dyDescent="0.25">
      <c r="E2273" s="109">
        <v>2009</v>
      </c>
      <c r="F2273" s="109" t="s">
        <v>440</v>
      </c>
      <c r="G2273" s="109" t="s">
        <v>123</v>
      </c>
      <c r="H2273" s="109" t="s">
        <v>540</v>
      </c>
      <c r="I2273" s="109" t="s">
        <v>24</v>
      </c>
      <c r="J2273" s="109" t="s">
        <v>1</v>
      </c>
      <c r="K2273" s="110">
        <v>108.053</v>
      </c>
    </row>
    <row r="2274" spans="5:11" x14ac:dyDescent="0.25">
      <c r="E2274" s="107">
        <v>2009</v>
      </c>
      <c r="F2274" s="107" t="s">
        <v>440</v>
      </c>
      <c r="G2274" s="107" t="s">
        <v>123</v>
      </c>
      <c r="H2274" s="107" t="s">
        <v>540</v>
      </c>
      <c r="I2274" s="107" t="s">
        <v>24</v>
      </c>
      <c r="J2274" s="107" t="s">
        <v>554</v>
      </c>
      <c r="K2274" s="108">
        <v>88.373000000000005</v>
      </c>
    </row>
    <row r="2275" spans="5:11" x14ac:dyDescent="0.25">
      <c r="E2275" s="109">
        <v>2009</v>
      </c>
      <c r="F2275" s="109" t="s">
        <v>440</v>
      </c>
      <c r="G2275" s="109" t="s">
        <v>123</v>
      </c>
      <c r="H2275" s="109" t="s">
        <v>540</v>
      </c>
      <c r="I2275" s="109" t="s">
        <v>24</v>
      </c>
      <c r="J2275" s="109" t="s">
        <v>725</v>
      </c>
      <c r="K2275" s="110">
        <v>19.68</v>
      </c>
    </row>
    <row r="2276" spans="5:11" x14ac:dyDescent="0.25">
      <c r="E2276" s="107">
        <v>2009</v>
      </c>
      <c r="F2276" s="107" t="s">
        <v>442</v>
      </c>
      <c r="G2276" s="107" t="s">
        <v>124</v>
      </c>
      <c r="H2276" s="107" t="s">
        <v>544</v>
      </c>
      <c r="I2276" s="107" t="s">
        <v>9</v>
      </c>
      <c r="J2276" s="107" t="s">
        <v>1</v>
      </c>
      <c r="K2276" s="108">
        <v>422.50700000000001</v>
      </c>
    </row>
    <row r="2277" spans="5:11" x14ac:dyDescent="0.25">
      <c r="E2277" s="109">
        <v>2009</v>
      </c>
      <c r="F2277" s="109" t="s">
        <v>442</v>
      </c>
      <c r="G2277" s="109" t="s">
        <v>124</v>
      </c>
      <c r="H2277" s="109" t="s">
        <v>544</v>
      </c>
      <c r="I2277" s="109" t="s">
        <v>9</v>
      </c>
      <c r="J2277" s="109" t="s">
        <v>554</v>
      </c>
      <c r="K2277" s="110">
        <v>282.58600000000001</v>
      </c>
    </row>
    <row r="2278" spans="5:11" x14ac:dyDescent="0.25">
      <c r="E2278" s="107">
        <v>2009</v>
      </c>
      <c r="F2278" s="107" t="s">
        <v>442</v>
      </c>
      <c r="G2278" s="107" t="s">
        <v>124</v>
      </c>
      <c r="H2278" s="107" t="s">
        <v>544</v>
      </c>
      <c r="I2278" s="107" t="s">
        <v>9</v>
      </c>
      <c r="J2278" s="107" t="s">
        <v>725</v>
      </c>
      <c r="K2278" s="108">
        <v>139.92099999999999</v>
      </c>
    </row>
    <row r="2279" spans="5:11" x14ac:dyDescent="0.25">
      <c r="E2279" s="109">
        <v>2009</v>
      </c>
      <c r="F2279" s="109" t="s">
        <v>446</v>
      </c>
      <c r="G2279" s="109" t="s">
        <v>126</v>
      </c>
      <c r="H2279" s="109" t="s">
        <v>542</v>
      </c>
      <c r="I2279" s="109" t="s">
        <v>16</v>
      </c>
      <c r="J2279" s="109" t="s">
        <v>1</v>
      </c>
      <c r="K2279" s="110">
        <v>206.10499999999999</v>
      </c>
    </row>
    <row r="2280" spans="5:11" x14ac:dyDescent="0.25">
      <c r="E2280" s="107">
        <v>2009</v>
      </c>
      <c r="F2280" s="107" t="s">
        <v>446</v>
      </c>
      <c r="G2280" s="107" t="s">
        <v>126</v>
      </c>
      <c r="H2280" s="107" t="s">
        <v>542</v>
      </c>
      <c r="I2280" s="107" t="s">
        <v>16</v>
      </c>
      <c r="J2280" s="107" t="s">
        <v>554</v>
      </c>
      <c r="K2280" s="108">
        <v>138.822</v>
      </c>
    </row>
    <row r="2281" spans="5:11" x14ac:dyDescent="0.25">
      <c r="E2281" s="109">
        <v>2009</v>
      </c>
      <c r="F2281" s="109" t="s">
        <v>446</v>
      </c>
      <c r="G2281" s="109" t="s">
        <v>126</v>
      </c>
      <c r="H2281" s="109" t="s">
        <v>542</v>
      </c>
      <c r="I2281" s="109" t="s">
        <v>16</v>
      </c>
      <c r="J2281" s="109" t="s">
        <v>725</v>
      </c>
      <c r="K2281" s="110">
        <v>67.283000000000001</v>
      </c>
    </row>
    <row r="2282" spans="5:11" x14ac:dyDescent="0.25">
      <c r="E2282" s="107">
        <v>2009</v>
      </c>
      <c r="F2282" s="107" t="s">
        <v>450</v>
      </c>
      <c r="G2282" s="107" t="s">
        <v>128</v>
      </c>
      <c r="H2282" s="107" t="s">
        <v>540</v>
      </c>
      <c r="I2282" s="107" t="s">
        <v>47</v>
      </c>
      <c r="J2282" s="107" t="s">
        <v>1</v>
      </c>
      <c r="K2282" s="108">
        <v>11.066000000000001</v>
      </c>
    </row>
    <row r="2283" spans="5:11" x14ac:dyDescent="0.25">
      <c r="E2283" s="109">
        <v>2009</v>
      </c>
      <c r="F2283" s="109" t="s">
        <v>450</v>
      </c>
      <c r="G2283" s="109" t="s">
        <v>128</v>
      </c>
      <c r="H2283" s="109" t="s">
        <v>540</v>
      </c>
      <c r="I2283" s="109" t="s">
        <v>47</v>
      </c>
      <c r="J2283" s="109" t="s">
        <v>554</v>
      </c>
      <c r="K2283" s="110">
        <v>0</v>
      </c>
    </row>
    <row r="2284" spans="5:11" x14ac:dyDescent="0.25">
      <c r="E2284" s="107">
        <v>2009</v>
      </c>
      <c r="F2284" s="107" t="s">
        <v>450</v>
      </c>
      <c r="G2284" s="107" t="s">
        <v>128</v>
      </c>
      <c r="H2284" s="107" t="s">
        <v>540</v>
      </c>
      <c r="I2284" s="107" t="s">
        <v>47</v>
      </c>
      <c r="J2284" s="107" t="s">
        <v>725</v>
      </c>
      <c r="K2284" s="108">
        <v>11.066000000000001</v>
      </c>
    </row>
    <row r="2285" spans="5:11" x14ac:dyDescent="0.25">
      <c r="E2285" s="109">
        <v>2009</v>
      </c>
      <c r="F2285" s="109" t="s">
        <v>448</v>
      </c>
      <c r="G2285" s="109" t="s">
        <v>127</v>
      </c>
      <c r="H2285" s="109" t="s">
        <v>540</v>
      </c>
      <c r="I2285" s="109" t="s">
        <v>30</v>
      </c>
      <c r="J2285" s="109" t="s">
        <v>1</v>
      </c>
      <c r="K2285" s="110">
        <v>0</v>
      </c>
    </row>
    <row r="2286" spans="5:11" x14ac:dyDescent="0.25">
      <c r="E2286" s="107">
        <v>2009</v>
      </c>
      <c r="F2286" s="107" t="s">
        <v>448</v>
      </c>
      <c r="G2286" s="107" t="s">
        <v>127</v>
      </c>
      <c r="H2286" s="107" t="s">
        <v>540</v>
      </c>
      <c r="I2286" s="107" t="s">
        <v>30</v>
      </c>
      <c r="J2286" s="107" t="s">
        <v>554</v>
      </c>
      <c r="K2286" s="108">
        <v>0</v>
      </c>
    </row>
    <row r="2287" spans="5:11" x14ac:dyDescent="0.25">
      <c r="E2287" s="109">
        <v>2009</v>
      </c>
      <c r="F2287" s="109" t="s">
        <v>448</v>
      </c>
      <c r="G2287" s="109" t="s">
        <v>127</v>
      </c>
      <c r="H2287" s="109" t="s">
        <v>540</v>
      </c>
      <c r="I2287" s="109" t="s">
        <v>30</v>
      </c>
      <c r="J2287" s="109" t="s">
        <v>725</v>
      </c>
      <c r="K2287" s="110">
        <v>0</v>
      </c>
    </row>
    <row r="2288" spans="5:11" x14ac:dyDescent="0.25">
      <c r="E2288" s="107">
        <v>2009</v>
      </c>
      <c r="F2288" s="107" t="s">
        <v>452</v>
      </c>
      <c r="G2288" s="107" t="s">
        <v>129</v>
      </c>
      <c r="H2288" s="107" t="s">
        <v>540</v>
      </c>
      <c r="I2288" s="107" t="s">
        <v>30</v>
      </c>
      <c r="J2288" s="107" t="s">
        <v>1</v>
      </c>
      <c r="K2288" s="108">
        <v>117.684</v>
      </c>
    </row>
    <row r="2289" spans="5:11" x14ac:dyDescent="0.25">
      <c r="E2289" s="109">
        <v>2009</v>
      </c>
      <c r="F2289" s="109" t="s">
        <v>452</v>
      </c>
      <c r="G2289" s="109" t="s">
        <v>129</v>
      </c>
      <c r="H2289" s="109" t="s">
        <v>540</v>
      </c>
      <c r="I2289" s="109" t="s">
        <v>30</v>
      </c>
      <c r="J2289" s="109" t="s">
        <v>554</v>
      </c>
      <c r="K2289" s="110">
        <v>117.684</v>
      </c>
    </row>
    <row r="2290" spans="5:11" x14ac:dyDescent="0.25">
      <c r="E2290" s="107">
        <v>2009</v>
      </c>
      <c r="F2290" s="107" t="s">
        <v>452</v>
      </c>
      <c r="G2290" s="107" t="s">
        <v>129</v>
      </c>
      <c r="H2290" s="107" t="s">
        <v>540</v>
      </c>
      <c r="I2290" s="107" t="s">
        <v>30</v>
      </c>
      <c r="J2290" s="107" t="s">
        <v>725</v>
      </c>
      <c r="K2290" s="108">
        <v>0</v>
      </c>
    </row>
    <row r="2291" spans="5:11" x14ac:dyDescent="0.25">
      <c r="E2291" s="109">
        <v>2009</v>
      </c>
      <c r="F2291" s="109" t="s">
        <v>454</v>
      </c>
      <c r="G2291" s="109" t="s">
        <v>130</v>
      </c>
      <c r="H2291" s="109" t="s">
        <v>540</v>
      </c>
      <c r="I2291" s="109" t="s">
        <v>30</v>
      </c>
      <c r="J2291" s="109" t="s">
        <v>1</v>
      </c>
      <c r="K2291" s="110">
        <v>0</v>
      </c>
    </row>
    <row r="2292" spans="5:11" x14ac:dyDescent="0.25">
      <c r="E2292" s="107">
        <v>2009</v>
      </c>
      <c r="F2292" s="107" t="s">
        <v>454</v>
      </c>
      <c r="G2292" s="107" t="s">
        <v>130</v>
      </c>
      <c r="H2292" s="107" t="s">
        <v>540</v>
      </c>
      <c r="I2292" s="107" t="s">
        <v>30</v>
      </c>
      <c r="J2292" s="107" t="s">
        <v>554</v>
      </c>
      <c r="K2292" s="108">
        <v>0</v>
      </c>
    </row>
    <row r="2293" spans="5:11" x14ac:dyDescent="0.25">
      <c r="E2293" s="109">
        <v>2009</v>
      </c>
      <c r="F2293" s="109" t="s">
        <v>454</v>
      </c>
      <c r="G2293" s="109" t="s">
        <v>130</v>
      </c>
      <c r="H2293" s="109" t="s">
        <v>540</v>
      </c>
      <c r="I2293" s="109" t="s">
        <v>30</v>
      </c>
      <c r="J2293" s="109" t="s">
        <v>725</v>
      </c>
      <c r="K2293" s="110">
        <v>0</v>
      </c>
    </row>
    <row r="2294" spans="5:11" x14ac:dyDescent="0.25">
      <c r="E2294" s="107">
        <v>2009</v>
      </c>
      <c r="F2294" s="107" t="s">
        <v>460</v>
      </c>
      <c r="G2294" s="107" t="s">
        <v>133</v>
      </c>
      <c r="H2294" s="107" t="s">
        <v>540</v>
      </c>
      <c r="I2294" s="107" t="s">
        <v>30</v>
      </c>
      <c r="J2294" s="107" t="s">
        <v>1</v>
      </c>
      <c r="K2294" s="108">
        <v>12.212</v>
      </c>
    </row>
    <row r="2295" spans="5:11" x14ac:dyDescent="0.25">
      <c r="E2295" s="109">
        <v>2009</v>
      </c>
      <c r="F2295" s="109" t="s">
        <v>460</v>
      </c>
      <c r="G2295" s="109" t="s">
        <v>133</v>
      </c>
      <c r="H2295" s="109" t="s">
        <v>540</v>
      </c>
      <c r="I2295" s="109" t="s">
        <v>30</v>
      </c>
      <c r="J2295" s="109" t="s">
        <v>554</v>
      </c>
      <c r="K2295" s="110">
        <v>1.3660000000000001</v>
      </c>
    </row>
    <row r="2296" spans="5:11" x14ac:dyDescent="0.25">
      <c r="E2296" s="107">
        <v>2009</v>
      </c>
      <c r="F2296" s="107" t="s">
        <v>460</v>
      </c>
      <c r="G2296" s="107" t="s">
        <v>133</v>
      </c>
      <c r="H2296" s="107" t="s">
        <v>540</v>
      </c>
      <c r="I2296" s="107" t="s">
        <v>30</v>
      </c>
      <c r="J2296" s="107" t="s">
        <v>725</v>
      </c>
      <c r="K2296" s="108">
        <v>10.846</v>
      </c>
    </row>
    <row r="2297" spans="5:11" x14ac:dyDescent="0.25">
      <c r="E2297" s="109">
        <v>2009</v>
      </c>
      <c r="F2297" s="109" t="s">
        <v>462</v>
      </c>
      <c r="G2297" s="109" t="s">
        <v>134</v>
      </c>
      <c r="H2297" s="109" t="s">
        <v>544</v>
      </c>
      <c r="I2297" s="109" t="s">
        <v>9</v>
      </c>
      <c r="J2297" s="109" t="s">
        <v>1</v>
      </c>
      <c r="K2297" s="110">
        <v>125.34099999999999</v>
      </c>
    </row>
    <row r="2298" spans="5:11" x14ac:dyDescent="0.25">
      <c r="E2298" s="107">
        <v>2009</v>
      </c>
      <c r="F2298" s="107" t="s">
        <v>462</v>
      </c>
      <c r="G2298" s="107" t="s">
        <v>134</v>
      </c>
      <c r="H2298" s="107" t="s">
        <v>544</v>
      </c>
      <c r="I2298" s="107" t="s">
        <v>9</v>
      </c>
      <c r="J2298" s="107" t="s">
        <v>554</v>
      </c>
      <c r="K2298" s="108">
        <v>119.678</v>
      </c>
    </row>
    <row r="2299" spans="5:11" x14ac:dyDescent="0.25">
      <c r="E2299" s="109">
        <v>2009</v>
      </c>
      <c r="F2299" s="109" t="s">
        <v>462</v>
      </c>
      <c r="G2299" s="109" t="s">
        <v>134</v>
      </c>
      <c r="H2299" s="109" t="s">
        <v>544</v>
      </c>
      <c r="I2299" s="109" t="s">
        <v>9</v>
      </c>
      <c r="J2299" s="109" t="s">
        <v>725</v>
      </c>
      <c r="K2299" s="110">
        <v>5.6630000000000003</v>
      </c>
    </row>
    <row r="2300" spans="5:11" x14ac:dyDescent="0.25">
      <c r="E2300" s="107">
        <v>2009</v>
      </c>
      <c r="F2300" s="107" t="s">
        <v>468</v>
      </c>
      <c r="G2300" s="107" t="s">
        <v>137</v>
      </c>
      <c r="H2300" s="107" t="s">
        <v>540</v>
      </c>
      <c r="I2300" s="107" t="s">
        <v>30</v>
      </c>
      <c r="J2300" s="107" t="s">
        <v>1</v>
      </c>
      <c r="K2300" s="108">
        <v>190</v>
      </c>
    </row>
    <row r="2301" spans="5:11" x14ac:dyDescent="0.25">
      <c r="E2301" s="109">
        <v>2009</v>
      </c>
      <c r="F2301" s="109" t="s">
        <v>468</v>
      </c>
      <c r="G2301" s="109" t="s">
        <v>137</v>
      </c>
      <c r="H2301" s="109" t="s">
        <v>540</v>
      </c>
      <c r="I2301" s="109" t="s">
        <v>30</v>
      </c>
      <c r="J2301" s="109" t="s">
        <v>554</v>
      </c>
      <c r="K2301" s="110">
        <v>0</v>
      </c>
    </row>
    <row r="2302" spans="5:11" x14ac:dyDescent="0.25">
      <c r="E2302" s="107">
        <v>2009</v>
      </c>
      <c r="F2302" s="107" t="s">
        <v>468</v>
      </c>
      <c r="G2302" s="107" t="s">
        <v>137</v>
      </c>
      <c r="H2302" s="107" t="s">
        <v>540</v>
      </c>
      <c r="I2302" s="107" t="s">
        <v>30</v>
      </c>
      <c r="J2302" s="107" t="s">
        <v>725</v>
      </c>
      <c r="K2302" s="108">
        <v>190</v>
      </c>
    </row>
    <row r="2303" spans="5:11" x14ac:dyDescent="0.25">
      <c r="E2303" s="109">
        <v>2009</v>
      </c>
      <c r="F2303" s="109" t="s">
        <v>466</v>
      </c>
      <c r="G2303" s="109" t="s">
        <v>136</v>
      </c>
      <c r="H2303" s="109" t="s">
        <v>542</v>
      </c>
      <c r="I2303" s="109" t="s">
        <v>26</v>
      </c>
      <c r="J2303" s="109" t="s">
        <v>1</v>
      </c>
      <c r="K2303" s="110">
        <v>27.645</v>
      </c>
    </row>
    <row r="2304" spans="5:11" x14ac:dyDescent="0.25">
      <c r="E2304" s="107">
        <v>2009</v>
      </c>
      <c r="F2304" s="107" t="s">
        <v>466</v>
      </c>
      <c r="G2304" s="107" t="s">
        <v>136</v>
      </c>
      <c r="H2304" s="107" t="s">
        <v>542</v>
      </c>
      <c r="I2304" s="107" t="s">
        <v>26</v>
      </c>
      <c r="J2304" s="107" t="s">
        <v>554</v>
      </c>
      <c r="K2304" s="108">
        <v>27.645</v>
      </c>
    </row>
    <row r="2305" spans="5:11" x14ac:dyDescent="0.25">
      <c r="E2305" s="109">
        <v>2009</v>
      </c>
      <c r="F2305" s="109" t="s">
        <v>466</v>
      </c>
      <c r="G2305" s="109" t="s">
        <v>136</v>
      </c>
      <c r="H2305" s="109" t="s">
        <v>542</v>
      </c>
      <c r="I2305" s="109" t="s">
        <v>26</v>
      </c>
      <c r="J2305" s="109" t="s">
        <v>725</v>
      </c>
      <c r="K2305" s="110">
        <v>0</v>
      </c>
    </row>
    <row r="2306" spans="5:11" x14ac:dyDescent="0.25">
      <c r="E2306" s="107">
        <v>2009</v>
      </c>
      <c r="F2306" s="107" t="s">
        <v>458</v>
      </c>
      <c r="G2306" s="107" t="s">
        <v>132</v>
      </c>
      <c r="H2306" s="107" t="s">
        <v>540</v>
      </c>
      <c r="I2306" s="107" t="s">
        <v>30</v>
      </c>
      <c r="J2306" s="107" t="s">
        <v>1</v>
      </c>
      <c r="K2306" s="108">
        <v>0</v>
      </c>
    </row>
    <row r="2307" spans="5:11" x14ac:dyDescent="0.25">
      <c r="E2307" s="109">
        <v>2009</v>
      </c>
      <c r="F2307" s="109" t="s">
        <v>458</v>
      </c>
      <c r="G2307" s="109" t="s">
        <v>132</v>
      </c>
      <c r="H2307" s="109" t="s">
        <v>540</v>
      </c>
      <c r="I2307" s="109" t="s">
        <v>30</v>
      </c>
      <c r="J2307" s="109" t="s">
        <v>554</v>
      </c>
      <c r="K2307" s="110">
        <v>0</v>
      </c>
    </row>
    <row r="2308" spans="5:11" x14ac:dyDescent="0.25">
      <c r="E2308" s="107">
        <v>2009</v>
      </c>
      <c r="F2308" s="107" t="s">
        <v>458</v>
      </c>
      <c r="G2308" s="107" t="s">
        <v>132</v>
      </c>
      <c r="H2308" s="107" t="s">
        <v>540</v>
      </c>
      <c r="I2308" s="107" t="s">
        <v>30</v>
      </c>
      <c r="J2308" s="107" t="s">
        <v>725</v>
      </c>
      <c r="K2308" s="108">
        <v>0</v>
      </c>
    </row>
    <row r="2309" spans="5:11" x14ac:dyDescent="0.25">
      <c r="E2309" s="109">
        <v>2009</v>
      </c>
      <c r="F2309" s="109" t="s">
        <v>498</v>
      </c>
      <c r="G2309" s="109" t="s">
        <v>967</v>
      </c>
      <c r="H2309" s="109" t="s">
        <v>540</v>
      </c>
      <c r="I2309" s="109" t="s">
        <v>925</v>
      </c>
      <c r="J2309" s="109" t="s">
        <v>1</v>
      </c>
      <c r="K2309" s="110">
        <v>439.529</v>
      </c>
    </row>
    <row r="2310" spans="5:11" x14ac:dyDescent="0.25">
      <c r="E2310" s="107">
        <v>2009</v>
      </c>
      <c r="F2310" s="107" t="s">
        <v>498</v>
      </c>
      <c r="G2310" s="107" t="s">
        <v>967</v>
      </c>
      <c r="H2310" s="107" t="s">
        <v>540</v>
      </c>
      <c r="I2310" s="107" t="s">
        <v>925</v>
      </c>
      <c r="J2310" s="107" t="s">
        <v>554</v>
      </c>
      <c r="K2310" s="108">
        <v>330.86700000000002</v>
      </c>
    </row>
    <row r="2311" spans="5:11" x14ac:dyDescent="0.25">
      <c r="E2311" s="109">
        <v>2009</v>
      </c>
      <c r="F2311" s="109" t="s">
        <v>498</v>
      </c>
      <c r="G2311" s="109" t="s">
        <v>967</v>
      </c>
      <c r="H2311" s="109" t="s">
        <v>540</v>
      </c>
      <c r="I2311" s="109" t="s">
        <v>925</v>
      </c>
      <c r="J2311" s="109" t="s">
        <v>725</v>
      </c>
      <c r="K2311" s="110">
        <v>108.66200000000001</v>
      </c>
    </row>
    <row r="2312" spans="5:11" x14ac:dyDescent="0.25">
      <c r="E2312" s="107">
        <v>2009</v>
      </c>
      <c r="F2312" s="107" t="s">
        <v>470</v>
      </c>
      <c r="G2312" s="107" t="s">
        <v>138</v>
      </c>
      <c r="H2312" s="107" t="s">
        <v>12</v>
      </c>
      <c r="I2312" s="107" t="s">
        <v>12</v>
      </c>
      <c r="J2312" s="107" t="s">
        <v>1</v>
      </c>
      <c r="K2312" s="108">
        <v>0</v>
      </c>
    </row>
    <row r="2313" spans="5:11" x14ac:dyDescent="0.25">
      <c r="E2313" s="109">
        <v>2009</v>
      </c>
      <c r="F2313" s="109" t="s">
        <v>470</v>
      </c>
      <c r="G2313" s="109" t="s">
        <v>138</v>
      </c>
      <c r="H2313" s="109" t="s">
        <v>12</v>
      </c>
      <c r="I2313" s="109" t="s">
        <v>12</v>
      </c>
      <c r="J2313" s="109" t="s">
        <v>554</v>
      </c>
      <c r="K2313" s="110">
        <v>0</v>
      </c>
    </row>
    <row r="2314" spans="5:11" x14ac:dyDescent="0.25">
      <c r="E2314" s="107">
        <v>2009</v>
      </c>
      <c r="F2314" s="107" t="s">
        <v>470</v>
      </c>
      <c r="G2314" s="107" t="s">
        <v>138</v>
      </c>
      <c r="H2314" s="107" t="s">
        <v>12</v>
      </c>
      <c r="I2314" s="107" t="s">
        <v>12</v>
      </c>
      <c r="J2314" s="107" t="s">
        <v>725</v>
      </c>
      <c r="K2314" s="108">
        <v>0</v>
      </c>
    </row>
    <row r="2315" spans="5:11" x14ac:dyDescent="0.25">
      <c r="E2315" s="109">
        <v>2009</v>
      </c>
      <c r="F2315" s="109" t="s">
        <v>479</v>
      </c>
      <c r="G2315" s="109" t="s">
        <v>141</v>
      </c>
      <c r="H2315" s="109" t="s">
        <v>540</v>
      </c>
      <c r="I2315" s="109" t="s">
        <v>21</v>
      </c>
      <c r="J2315" s="109" t="s">
        <v>1</v>
      </c>
      <c r="K2315" s="110">
        <v>72.555999999999997</v>
      </c>
    </row>
    <row r="2316" spans="5:11" x14ac:dyDescent="0.25">
      <c r="E2316" s="107">
        <v>2009</v>
      </c>
      <c r="F2316" s="107" t="s">
        <v>479</v>
      </c>
      <c r="G2316" s="107" t="s">
        <v>141</v>
      </c>
      <c r="H2316" s="107" t="s">
        <v>540</v>
      </c>
      <c r="I2316" s="107" t="s">
        <v>21</v>
      </c>
      <c r="J2316" s="107" t="s">
        <v>554</v>
      </c>
      <c r="K2316" s="108">
        <v>44.695</v>
      </c>
    </row>
    <row r="2317" spans="5:11" x14ac:dyDescent="0.25">
      <c r="E2317" s="109">
        <v>2009</v>
      </c>
      <c r="F2317" s="109" t="s">
        <v>479</v>
      </c>
      <c r="G2317" s="109" t="s">
        <v>141</v>
      </c>
      <c r="H2317" s="109" t="s">
        <v>540</v>
      </c>
      <c r="I2317" s="109" t="s">
        <v>21</v>
      </c>
      <c r="J2317" s="109" t="s">
        <v>725</v>
      </c>
      <c r="K2317" s="110">
        <v>27.861000000000001</v>
      </c>
    </row>
    <row r="2318" spans="5:11" x14ac:dyDescent="0.25">
      <c r="E2318" s="107">
        <v>2009</v>
      </c>
      <c r="F2318" s="107" t="s">
        <v>486</v>
      </c>
      <c r="G2318" s="107" t="s">
        <v>143</v>
      </c>
      <c r="H2318" s="107" t="s">
        <v>544</v>
      </c>
      <c r="I2318" s="107" t="s">
        <v>9</v>
      </c>
      <c r="J2318" s="107" t="s">
        <v>1</v>
      </c>
      <c r="K2318" s="108">
        <v>113.752</v>
      </c>
    </row>
    <row r="2319" spans="5:11" x14ac:dyDescent="0.25">
      <c r="E2319" s="109">
        <v>2009</v>
      </c>
      <c r="F2319" s="109" t="s">
        <v>486</v>
      </c>
      <c r="G2319" s="109" t="s">
        <v>143</v>
      </c>
      <c r="H2319" s="109" t="s">
        <v>544</v>
      </c>
      <c r="I2319" s="109" t="s">
        <v>9</v>
      </c>
      <c r="J2319" s="109" t="s">
        <v>554</v>
      </c>
      <c r="K2319" s="110">
        <v>79.850999999999999</v>
      </c>
    </row>
    <row r="2320" spans="5:11" x14ac:dyDescent="0.25">
      <c r="E2320" s="107">
        <v>2009</v>
      </c>
      <c r="F2320" s="107" t="s">
        <v>486</v>
      </c>
      <c r="G2320" s="107" t="s">
        <v>143</v>
      </c>
      <c r="H2320" s="107" t="s">
        <v>544</v>
      </c>
      <c r="I2320" s="107" t="s">
        <v>9</v>
      </c>
      <c r="J2320" s="107" t="s">
        <v>725</v>
      </c>
      <c r="K2320" s="108">
        <v>33.901000000000003</v>
      </c>
    </row>
    <row r="2321" spans="5:11" x14ac:dyDescent="0.25">
      <c r="E2321" s="109">
        <v>2009</v>
      </c>
      <c r="F2321" s="109" t="s">
        <v>481</v>
      </c>
      <c r="G2321" s="109" t="s">
        <v>142</v>
      </c>
      <c r="H2321" s="109" t="s">
        <v>540</v>
      </c>
      <c r="I2321" s="109" t="s">
        <v>21</v>
      </c>
      <c r="J2321" s="109" t="s">
        <v>1</v>
      </c>
      <c r="K2321" s="110">
        <v>0</v>
      </c>
    </row>
    <row r="2322" spans="5:11" x14ac:dyDescent="0.25">
      <c r="E2322" s="107">
        <v>2009</v>
      </c>
      <c r="F2322" s="107" t="s">
        <v>481</v>
      </c>
      <c r="G2322" s="107" t="s">
        <v>142</v>
      </c>
      <c r="H2322" s="107" t="s">
        <v>540</v>
      </c>
      <c r="I2322" s="107" t="s">
        <v>21</v>
      </c>
      <c r="J2322" s="107" t="s">
        <v>554</v>
      </c>
      <c r="K2322" s="108">
        <v>0</v>
      </c>
    </row>
    <row r="2323" spans="5:11" x14ac:dyDescent="0.25">
      <c r="E2323" s="109">
        <v>2009</v>
      </c>
      <c r="F2323" s="109" t="s">
        <v>481</v>
      </c>
      <c r="G2323" s="109" t="s">
        <v>142</v>
      </c>
      <c r="H2323" s="109" t="s">
        <v>540</v>
      </c>
      <c r="I2323" s="109" t="s">
        <v>21</v>
      </c>
      <c r="J2323" s="109" t="s">
        <v>725</v>
      </c>
      <c r="K2323" s="110">
        <v>0</v>
      </c>
    </row>
    <row r="2324" spans="5:11" x14ac:dyDescent="0.25">
      <c r="E2324" s="107">
        <v>2009</v>
      </c>
      <c r="F2324" s="107" t="s">
        <v>488</v>
      </c>
      <c r="G2324" s="107" t="s">
        <v>144</v>
      </c>
      <c r="H2324" s="107" t="s">
        <v>540</v>
      </c>
      <c r="I2324" s="107" t="s">
        <v>60</v>
      </c>
      <c r="J2324" s="107" t="s">
        <v>1</v>
      </c>
      <c r="K2324" s="108">
        <v>397.17099999999999</v>
      </c>
    </row>
    <row r="2325" spans="5:11" x14ac:dyDescent="0.25">
      <c r="E2325" s="109">
        <v>2009</v>
      </c>
      <c r="F2325" s="109" t="s">
        <v>488</v>
      </c>
      <c r="G2325" s="109" t="s">
        <v>144</v>
      </c>
      <c r="H2325" s="109" t="s">
        <v>540</v>
      </c>
      <c r="I2325" s="109" t="s">
        <v>60</v>
      </c>
      <c r="J2325" s="109" t="s">
        <v>554</v>
      </c>
      <c r="K2325" s="110">
        <v>243.76</v>
      </c>
    </row>
    <row r="2326" spans="5:11" x14ac:dyDescent="0.25">
      <c r="E2326" s="107">
        <v>2009</v>
      </c>
      <c r="F2326" s="107" t="s">
        <v>488</v>
      </c>
      <c r="G2326" s="107" t="s">
        <v>144</v>
      </c>
      <c r="H2326" s="107" t="s">
        <v>540</v>
      </c>
      <c r="I2326" s="107" t="s">
        <v>60</v>
      </c>
      <c r="J2326" s="107" t="s">
        <v>725</v>
      </c>
      <c r="K2326" s="108">
        <v>153.411</v>
      </c>
    </row>
    <row r="2327" spans="5:11" x14ac:dyDescent="0.25">
      <c r="E2327" s="109">
        <v>2009</v>
      </c>
      <c r="F2327" s="109" t="s">
        <v>494</v>
      </c>
      <c r="G2327" s="109" t="s">
        <v>147</v>
      </c>
      <c r="H2327" s="109" t="s">
        <v>540</v>
      </c>
      <c r="I2327" s="109" t="s">
        <v>27</v>
      </c>
      <c r="J2327" s="109" t="s">
        <v>1</v>
      </c>
      <c r="K2327" s="110">
        <v>173.98599999999999</v>
      </c>
    </row>
    <row r="2328" spans="5:11" x14ac:dyDescent="0.25">
      <c r="E2328" s="107">
        <v>2009</v>
      </c>
      <c r="F2328" s="107" t="s">
        <v>494</v>
      </c>
      <c r="G2328" s="107" t="s">
        <v>147</v>
      </c>
      <c r="H2328" s="107" t="s">
        <v>540</v>
      </c>
      <c r="I2328" s="107" t="s">
        <v>27</v>
      </c>
      <c r="J2328" s="107" t="s">
        <v>554</v>
      </c>
      <c r="K2328" s="108">
        <v>173.98599999999999</v>
      </c>
    </row>
    <row r="2329" spans="5:11" x14ac:dyDescent="0.25">
      <c r="E2329" s="109">
        <v>2009</v>
      </c>
      <c r="F2329" s="109" t="s">
        <v>494</v>
      </c>
      <c r="G2329" s="109" t="s">
        <v>147</v>
      </c>
      <c r="H2329" s="109" t="s">
        <v>540</v>
      </c>
      <c r="I2329" s="109" t="s">
        <v>27</v>
      </c>
      <c r="J2329" s="109" t="s">
        <v>725</v>
      </c>
      <c r="K2329" s="110">
        <v>0</v>
      </c>
    </row>
    <row r="2330" spans="5:11" x14ac:dyDescent="0.25">
      <c r="E2330" s="107">
        <v>2009</v>
      </c>
      <c r="F2330" s="107" t="s">
        <v>490</v>
      </c>
      <c r="G2330" s="107" t="s">
        <v>145</v>
      </c>
      <c r="H2330" s="107" t="s">
        <v>540</v>
      </c>
      <c r="I2330" s="107" t="s">
        <v>16</v>
      </c>
      <c r="J2330" s="107" t="s">
        <v>1</v>
      </c>
      <c r="K2330" s="108">
        <v>437.887</v>
      </c>
    </row>
    <row r="2331" spans="5:11" x14ac:dyDescent="0.25">
      <c r="E2331" s="109">
        <v>2009</v>
      </c>
      <c r="F2331" s="109" t="s">
        <v>490</v>
      </c>
      <c r="G2331" s="109" t="s">
        <v>145</v>
      </c>
      <c r="H2331" s="109" t="s">
        <v>540</v>
      </c>
      <c r="I2331" s="109" t="s">
        <v>16</v>
      </c>
      <c r="J2331" s="109" t="s">
        <v>554</v>
      </c>
      <c r="K2331" s="110">
        <v>366.947</v>
      </c>
    </row>
    <row r="2332" spans="5:11" x14ac:dyDescent="0.25">
      <c r="E2332" s="107">
        <v>2009</v>
      </c>
      <c r="F2332" s="107" t="s">
        <v>490</v>
      </c>
      <c r="G2332" s="107" t="s">
        <v>145</v>
      </c>
      <c r="H2332" s="107" t="s">
        <v>540</v>
      </c>
      <c r="I2332" s="107" t="s">
        <v>16</v>
      </c>
      <c r="J2332" s="107" t="s">
        <v>725</v>
      </c>
      <c r="K2332" s="108">
        <v>70.94</v>
      </c>
    </row>
    <row r="2333" spans="5:11" x14ac:dyDescent="0.25">
      <c r="E2333" s="109">
        <v>2009</v>
      </c>
      <c r="F2333" s="109" t="s">
        <v>496</v>
      </c>
      <c r="G2333" s="109" t="s">
        <v>148</v>
      </c>
      <c r="H2333" s="109" t="s">
        <v>544</v>
      </c>
      <c r="I2333" s="109" t="s">
        <v>17</v>
      </c>
      <c r="J2333" s="109" t="s">
        <v>1</v>
      </c>
      <c r="K2333" s="110">
        <v>236.11199999999999</v>
      </c>
    </row>
    <row r="2334" spans="5:11" x14ac:dyDescent="0.25">
      <c r="E2334" s="107">
        <v>2009</v>
      </c>
      <c r="F2334" s="107" t="s">
        <v>496</v>
      </c>
      <c r="G2334" s="107" t="s">
        <v>148</v>
      </c>
      <c r="H2334" s="107" t="s">
        <v>544</v>
      </c>
      <c r="I2334" s="107" t="s">
        <v>17</v>
      </c>
      <c r="J2334" s="107" t="s">
        <v>554</v>
      </c>
      <c r="K2334" s="108">
        <v>139.63200000000001</v>
      </c>
    </row>
    <row r="2335" spans="5:11" x14ac:dyDescent="0.25">
      <c r="E2335" s="109">
        <v>2009</v>
      </c>
      <c r="F2335" s="109" t="s">
        <v>496</v>
      </c>
      <c r="G2335" s="109" t="s">
        <v>148</v>
      </c>
      <c r="H2335" s="109" t="s">
        <v>544</v>
      </c>
      <c r="I2335" s="109" t="s">
        <v>17</v>
      </c>
      <c r="J2335" s="109" t="s">
        <v>725</v>
      </c>
      <c r="K2335" s="110">
        <v>96.48</v>
      </c>
    </row>
    <row r="2336" spans="5:11" x14ac:dyDescent="0.25">
      <c r="E2336" s="107">
        <v>2009</v>
      </c>
      <c r="F2336" s="107" t="s">
        <v>483</v>
      </c>
      <c r="G2336" s="107" t="s">
        <v>484</v>
      </c>
      <c r="H2336" s="107" t="s">
        <v>544</v>
      </c>
      <c r="I2336" s="107" t="s">
        <v>9</v>
      </c>
      <c r="J2336" s="107" t="s">
        <v>1</v>
      </c>
      <c r="K2336" s="108">
        <v>32.000999999999998</v>
      </c>
    </row>
    <row r="2337" spans="5:11" x14ac:dyDescent="0.25">
      <c r="E2337" s="109">
        <v>2009</v>
      </c>
      <c r="F2337" s="109" t="s">
        <v>483</v>
      </c>
      <c r="G2337" s="109" t="s">
        <v>484</v>
      </c>
      <c r="H2337" s="109" t="s">
        <v>544</v>
      </c>
      <c r="I2337" s="109" t="s">
        <v>9</v>
      </c>
      <c r="J2337" s="109" t="s">
        <v>554</v>
      </c>
      <c r="K2337" s="110">
        <v>9.0039999999999996</v>
      </c>
    </row>
    <row r="2338" spans="5:11" x14ac:dyDescent="0.25">
      <c r="E2338" s="107">
        <v>2009</v>
      </c>
      <c r="F2338" s="107" t="s">
        <v>483</v>
      </c>
      <c r="G2338" s="107" t="s">
        <v>484</v>
      </c>
      <c r="H2338" s="107" t="s">
        <v>544</v>
      </c>
      <c r="I2338" s="107" t="s">
        <v>9</v>
      </c>
      <c r="J2338" s="107" t="s">
        <v>725</v>
      </c>
      <c r="K2338" s="108">
        <v>22.997</v>
      </c>
    </row>
    <row r="2339" spans="5:11" x14ac:dyDescent="0.25">
      <c r="E2339" s="109">
        <v>2009</v>
      </c>
      <c r="F2339" s="109" t="s">
        <v>502</v>
      </c>
      <c r="G2339" s="109" t="s">
        <v>151</v>
      </c>
      <c r="H2339" s="109" t="s">
        <v>540</v>
      </c>
      <c r="I2339" s="109" t="s">
        <v>30</v>
      </c>
      <c r="J2339" s="109" t="s">
        <v>1</v>
      </c>
      <c r="K2339" s="110">
        <v>401.73399999999998</v>
      </c>
    </row>
    <row r="2340" spans="5:11" x14ac:dyDescent="0.25">
      <c r="E2340" s="107">
        <v>2009</v>
      </c>
      <c r="F2340" s="107" t="s">
        <v>502</v>
      </c>
      <c r="G2340" s="107" t="s">
        <v>151</v>
      </c>
      <c r="H2340" s="107" t="s">
        <v>540</v>
      </c>
      <c r="I2340" s="107" t="s">
        <v>30</v>
      </c>
      <c r="J2340" s="107" t="s">
        <v>554</v>
      </c>
      <c r="K2340" s="108">
        <v>194.31100000000001</v>
      </c>
    </row>
    <row r="2341" spans="5:11" x14ac:dyDescent="0.25">
      <c r="E2341" s="109">
        <v>2009</v>
      </c>
      <c r="F2341" s="109" t="s">
        <v>502</v>
      </c>
      <c r="G2341" s="109" t="s">
        <v>151</v>
      </c>
      <c r="H2341" s="109" t="s">
        <v>540</v>
      </c>
      <c r="I2341" s="109" t="s">
        <v>30</v>
      </c>
      <c r="J2341" s="109" t="s">
        <v>725</v>
      </c>
      <c r="K2341" s="110">
        <v>207.423</v>
      </c>
    </row>
    <row r="2342" spans="5:11" x14ac:dyDescent="0.25">
      <c r="E2342" s="107">
        <v>2009</v>
      </c>
      <c r="F2342" s="107" t="s">
        <v>504</v>
      </c>
      <c r="G2342" s="107" t="s">
        <v>152</v>
      </c>
      <c r="H2342" s="107" t="s">
        <v>540</v>
      </c>
      <c r="I2342" s="107" t="s">
        <v>30</v>
      </c>
      <c r="J2342" s="107" t="s">
        <v>1</v>
      </c>
      <c r="K2342" s="108">
        <v>0</v>
      </c>
    </row>
    <row r="2343" spans="5:11" x14ac:dyDescent="0.25">
      <c r="E2343" s="109">
        <v>2009</v>
      </c>
      <c r="F2343" s="109" t="s">
        <v>504</v>
      </c>
      <c r="G2343" s="109" t="s">
        <v>152</v>
      </c>
      <c r="H2343" s="109" t="s">
        <v>540</v>
      </c>
      <c r="I2343" s="109" t="s">
        <v>30</v>
      </c>
      <c r="J2343" s="109" t="s">
        <v>554</v>
      </c>
      <c r="K2343" s="110">
        <v>0</v>
      </c>
    </row>
    <row r="2344" spans="5:11" x14ac:dyDescent="0.25">
      <c r="E2344" s="107">
        <v>2009</v>
      </c>
      <c r="F2344" s="107" t="s">
        <v>504</v>
      </c>
      <c r="G2344" s="107" t="s">
        <v>152</v>
      </c>
      <c r="H2344" s="107" t="s">
        <v>540</v>
      </c>
      <c r="I2344" s="107" t="s">
        <v>30</v>
      </c>
      <c r="J2344" s="107" t="s">
        <v>725</v>
      </c>
      <c r="K2344" s="108">
        <v>0</v>
      </c>
    </row>
    <row r="2345" spans="5:11" x14ac:dyDescent="0.25">
      <c r="E2345" s="109">
        <v>2009</v>
      </c>
      <c r="F2345" s="109" t="s">
        <v>506</v>
      </c>
      <c r="G2345" s="109" t="s">
        <v>153</v>
      </c>
      <c r="H2345" s="109" t="s">
        <v>544</v>
      </c>
      <c r="I2345" s="109" t="s">
        <v>17</v>
      </c>
      <c r="J2345" s="109" t="s">
        <v>1</v>
      </c>
      <c r="K2345" s="110">
        <v>476.601</v>
      </c>
    </row>
    <row r="2346" spans="5:11" x14ac:dyDescent="0.25">
      <c r="E2346" s="107">
        <v>2009</v>
      </c>
      <c r="F2346" s="107" t="s">
        <v>506</v>
      </c>
      <c r="G2346" s="107" t="s">
        <v>153</v>
      </c>
      <c r="H2346" s="107" t="s">
        <v>544</v>
      </c>
      <c r="I2346" s="107" t="s">
        <v>17</v>
      </c>
      <c r="J2346" s="107" t="s">
        <v>554</v>
      </c>
      <c r="K2346" s="108">
        <v>211.73500000000001</v>
      </c>
    </row>
    <row r="2347" spans="5:11" x14ac:dyDescent="0.25">
      <c r="E2347" s="109">
        <v>2009</v>
      </c>
      <c r="F2347" s="109" t="s">
        <v>506</v>
      </c>
      <c r="G2347" s="109" t="s">
        <v>153</v>
      </c>
      <c r="H2347" s="109" t="s">
        <v>544</v>
      </c>
      <c r="I2347" s="109" t="s">
        <v>17</v>
      </c>
      <c r="J2347" s="109" t="s">
        <v>725</v>
      </c>
      <c r="K2347" s="110">
        <v>264.86599999999999</v>
      </c>
    </row>
    <row r="2348" spans="5:11" x14ac:dyDescent="0.25">
      <c r="E2348" s="107">
        <v>2009</v>
      </c>
      <c r="F2348" s="107" t="s">
        <v>508</v>
      </c>
      <c r="G2348" s="107" t="s">
        <v>154</v>
      </c>
      <c r="H2348" s="107" t="s">
        <v>540</v>
      </c>
      <c r="I2348" s="107" t="s">
        <v>30</v>
      </c>
      <c r="J2348" s="107" t="s">
        <v>1</v>
      </c>
      <c r="K2348" s="108">
        <v>24.414999999999999</v>
      </c>
    </row>
    <row r="2349" spans="5:11" x14ac:dyDescent="0.25">
      <c r="E2349" s="109">
        <v>2009</v>
      </c>
      <c r="F2349" s="109" t="s">
        <v>508</v>
      </c>
      <c r="G2349" s="109" t="s">
        <v>154</v>
      </c>
      <c r="H2349" s="109" t="s">
        <v>540</v>
      </c>
      <c r="I2349" s="109" t="s">
        <v>30</v>
      </c>
      <c r="J2349" s="109" t="s">
        <v>554</v>
      </c>
      <c r="K2349" s="110">
        <v>21.282</v>
      </c>
    </row>
    <row r="2350" spans="5:11" x14ac:dyDescent="0.25">
      <c r="E2350" s="107">
        <v>2009</v>
      </c>
      <c r="F2350" s="107" t="s">
        <v>508</v>
      </c>
      <c r="G2350" s="107" t="s">
        <v>154</v>
      </c>
      <c r="H2350" s="107" t="s">
        <v>540</v>
      </c>
      <c r="I2350" s="107" t="s">
        <v>30</v>
      </c>
      <c r="J2350" s="107" t="s">
        <v>725</v>
      </c>
      <c r="K2350" s="108">
        <v>3.133</v>
      </c>
    </row>
    <row r="2351" spans="5:11" x14ac:dyDescent="0.25">
      <c r="E2351" s="109">
        <v>2009</v>
      </c>
      <c r="F2351" s="109" t="s">
        <v>516</v>
      </c>
      <c r="G2351" s="109" t="s">
        <v>157</v>
      </c>
      <c r="H2351" s="109" t="s">
        <v>540</v>
      </c>
      <c r="I2351" s="109" t="s">
        <v>16</v>
      </c>
      <c r="J2351" s="109" t="s">
        <v>1</v>
      </c>
      <c r="K2351" s="110">
        <v>0</v>
      </c>
    </row>
    <row r="2352" spans="5:11" x14ac:dyDescent="0.25">
      <c r="E2352" s="107">
        <v>2009</v>
      </c>
      <c r="F2352" s="107" t="s">
        <v>516</v>
      </c>
      <c r="G2352" s="107" t="s">
        <v>157</v>
      </c>
      <c r="H2352" s="107" t="s">
        <v>540</v>
      </c>
      <c r="I2352" s="107" t="s">
        <v>16</v>
      </c>
      <c r="J2352" s="107" t="s">
        <v>554</v>
      </c>
      <c r="K2352" s="108">
        <v>0</v>
      </c>
    </row>
    <row r="2353" spans="5:11" x14ac:dyDescent="0.25">
      <c r="E2353" s="109">
        <v>2009</v>
      </c>
      <c r="F2353" s="109" t="s">
        <v>516</v>
      </c>
      <c r="G2353" s="109" t="s">
        <v>157</v>
      </c>
      <c r="H2353" s="109" t="s">
        <v>540</v>
      </c>
      <c r="I2353" s="109" t="s">
        <v>16</v>
      </c>
      <c r="J2353" s="109" t="s">
        <v>725</v>
      </c>
      <c r="K2353" s="110">
        <v>0</v>
      </c>
    </row>
    <row r="2354" spans="5:11" x14ac:dyDescent="0.25">
      <c r="E2354" s="107">
        <v>2009</v>
      </c>
      <c r="F2354" s="107" t="s">
        <v>520</v>
      </c>
      <c r="G2354" s="107" t="s">
        <v>927</v>
      </c>
      <c r="H2354" s="107" t="s">
        <v>540</v>
      </c>
      <c r="I2354" s="107" t="s">
        <v>30</v>
      </c>
      <c r="J2354" s="107" t="s">
        <v>1</v>
      </c>
      <c r="K2354" s="108">
        <v>178.45500000000001</v>
      </c>
    </row>
    <row r="2355" spans="5:11" x14ac:dyDescent="0.25">
      <c r="E2355" s="109">
        <v>2009</v>
      </c>
      <c r="F2355" s="109" t="s">
        <v>520</v>
      </c>
      <c r="G2355" s="109" t="s">
        <v>927</v>
      </c>
      <c r="H2355" s="109" t="s">
        <v>540</v>
      </c>
      <c r="I2355" s="109" t="s">
        <v>30</v>
      </c>
      <c r="J2355" s="109" t="s">
        <v>554</v>
      </c>
      <c r="K2355" s="110">
        <v>177.64099999999999</v>
      </c>
    </row>
    <row r="2356" spans="5:11" x14ac:dyDescent="0.25">
      <c r="E2356" s="107">
        <v>2009</v>
      </c>
      <c r="F2356" s="107" t="s">
        <v>520</v>
      </c>
      <c r="G2356" s="107" t="s">
        <v>927</v>
      </c>
      <c r="H2356" s="107" t="s">
        <v>540</v>
      </c>
      <c r="I2356" s="107" t="s">
        <v>30</v>
      </c>
      <c r="J2356" s="107" t="s">
        <v>725</v>
      </c>
      <c r="K2356" s="108">
        <v>0.81399999999999995</v>
      </c>
    </row>
    <row r="2357" spans="5:11" x14ac:dyDescent="0.25">
      <c r="E2357" s="109">
        <v>2009</v>
      </c>
      <c r="F2357" s="109" t="s">
        <v>530</v>
      </c>
      <c r="G2357" s="109" t="s">
        <v>161</v>
      </c>
      <c r="H2357" s="109" t="s">
        <v>544</v>
      </c>
      <c r="I2357" s="109" t="s">
        <v>9</v>
      </c>
      <c r="J2357" s="109" t="s">
        <v>1</v>
      </c>
      <c r="K2357" s="110">
        <v>19.233000000000001</v>
      </c>
    </row>
    <row r="2358" spans="5:11" x14ac:dyDescent="0.25">
      <c r="E2358" s="107">
        <v>2009</v>
      </c>
      <c r="F2358" s="107" t="s">
        <v>530</v>
      </c>
      <c r="G2358" s="107" t="s">
        <v>161</v>
      </c>
      <c r="H2358" s="107" t="s">
        <v>544</v>
      </c>
      <c r="I2358" s="107" t="s">
        <v>9</v>
      </c>
      <c r="J2358" s="107" t="s">
        <v>554</v>
      </c>
      <c r="K2358" s="108">
        <v>17.489000000000001</v>
      </c>
    </row>
    <row r="2359" spans="5:11" x14ac:dyDescent="0.25">
      <c r="E2359" s="109">
        <v>2009</v>
      </c>
      <c r="F2359" s="109" t="s">
        <v>530</v>
      </c>
      <c r="G2359" s="109" t="s">
        <v>161</v>
      </c>
      <c r="H2359" s="109" t="s">
        <v>544</v>
      </c>
      <c r="I2359" s="109" t="s">
        <v>9</v>
      </c>
      <c r="J2359" s="109" t="s">
        <v>725</v>
      </c>
      <c r="K2359" s="110">
        <v>1.744</v>
      </c>
    </row>
    <row r="2360" spans="5:11" x14ac:dyDescent="0.25">
      <c r="E2360" s="107">
        <v>2009</v>
      </c>
      <c r="F2360" s="107" t="s">
        <v>532</v>
      </c>
      <c r="G2360" s="107" t="s">
        <v>162</v>
      </c>
      <c r="H2360" s="107" t="s">
        <v>540</v>
      </c>
      <c r="I2360" s="107" t="s">
        <v>925</v>
      </c>
      <c r="J2360" s="107" t="s">
        <v>1</v>
      </c>
      <c r="K2360" s="108">
        <v>30.911000000000001</v>
      </c>
    </row>
    <row r="2361" spans="5:11" x14ac:dyDescent="0.25">
      <c r="E2361" s="109">
        <v>2009</v>
      </c>
      <c r="F2361" s="109" t="s">
        <v>532</v>
      </c>
      <c r="G2361" s="109" t="s">
        <v>162</v>
      </c>
      <c r="H2361" s="109" t="s">
        <v>540</v>
      </c>
      <c r="I2361" s="109" t="s">
        <v>925</v>
      </c>
      <c r="J2361" s="109" t="s">
        <v>554</v>
      </c>
      <c r="K2361" s="110">
        <v>25.260999999999999</v>
      </c>
    </row>
    <row r="2362" spans="5:11" x14ac:dyDescent="0.25">
      <c r="E2362" s="107">
        <v>2009</v>
      </c>
      <c r="F2362" s="107" t="s">
        <v>532</v>
      </c>
      <c r="G2362" s="107" t="s">
        <v>162</v>
      </c>
      <c r="H2362" s="107" t="s">
        <v>540</v>
      </c>
      <c r="I2362" s="107" t="s">
        <v>925</v>
      </c>
      <c r="J2362" s="107" t="s">
        <v>725</v>
      </c>
      <c r="K2362" s="108">
        <v>5.65</v>
      </c>
    </row>
    <row r="2363" spans="5:11" x14ac:dyDescent="0.25">
      <c r="E2363" s="109">
        <v>2009</v>
      </c>
      <c r="F2363" s="109" t="s">
        <v>512</v>
      </c>
      <c r="G2363" s="109" t="s">
        <v>155</v>
      </c>
      <c r="H2363" s="109" t="s">
        <v>540</v>
      </c>
      <c r="I2363" s="109" t="s">
        <v>21</v>
      </c>
      <c r="J2363" s="109" t="s">
        <v>1</v>
      </c>
      <c r="K2363" s="110">
        <v>80.495000000000005</v>
      </c>
    </row>
    <row r="2364" spans="5:11" x14ac:dyDescent="0.25">
      <c r="E2364" s="107">
        <v>2009</v>
      </c>
      <c r="F2364" s="107" t="s">
        <v>512</v>
      </c>
      <c r="G2364" s="107" t="s">
        <v>155</v>
      </c>
      <c r="H2364" s="107" t="s">
        <v>540</v>
      </c>
      <c r="I2364" s="107" t="s">
        <v>21</v>
      </c>
      <c r="J2364" s="107" t="s">
        <v>554</v>
      </c>
      <c r="K2364" s="108">
        <v>80.495000000000005</v>
      </c>
    </row>
    <row r="2365" spans="5:11" x14ac:dyDescent="0.25">
      <c r="E2365" s="109">
        <v>2009</v>
      </c>
      <c r="F2365" s="109" t="s">
        <v>512</v>
      </c>
      <c r="G2365" s="109" t="s">
        <v>155</v>
      </c>
      <c r="H2365" s="109" t="s">
        <v>540</v>
      </c>
      <c r="I2365" s="109" t="s">
        <v>21</v>
      </c>
      <c r="J2365" s="109" t="s">
        <v>725</v>
      </c>
      <c r="K2365" s="110">
        <v>0</v>
      </c>
    </row>
    <row r="2366" spans="5:11" x14ac:dyDescent="0.25">
      <c r="E2366" s="107">
        <v>2009</v>
      </c>
      <c r="F2366" s="107" t="s">
        <v>518</v>
      </c>
      <c r="G2366" s="107" t="s">
        <v>158</v>
      </c>
      <c r="H2366" s="107" t="s">
        <v>540</v>
      </c>
      <c r="I2366" s="107" t="s">
        <v>925</v>
      </c>
      <c r="J2366" s="107" t="s">
        <v>1</v>
      </c>
      <c r="K2366" s="108">
        <v>0</v>
      </c>
    </row>
    <row r="2367" spans="5:11" x14ac:dyDescent="0.25">
      <c r="E2367" s="109">
        <v>2009</v>
      </c>
      <c r="F2367" s="109" t="s">
        <v>518</v>
      </c>
      <c r="G2367" s="109" t="s">
        <v>158</v>
      </c>
      <c r="H2367" s="109" t="s">
        <v>540</v>
      </c>
      <c r="I2367" s="109" t="s">
        <v>925</v>
      </c>
      <c r="J2367" s="109" t="s">
        <v>554</v>
      </c>
      <c r="K2367" s="110">
        <v>0</v>
      </c>
    </row>
    <row r="2368" spans="5:11" x14ac:dyDescent="0.25">
      <c r="E2368" s="107">
        <v>2009</v>
      </c>
      <c r="F2368" s="107" t="s">
        <v>518</v>
      </c>
      <c r="G2368" s="107" t="s">
        <v>158</v>
      </c>
      <c r="H2368" s="107" t="s">
        <v>540</v>
      </c>
      <c r="I2368" s="107" t="s">
        <v>925</v>
      </c>
      <c r="J2368" s="107" t="s">
        <v>725</v>
      </c>
      <c r="K2368" s="108">
        <v>0</v>
      </c>
    </row>
    <row r="2369" spans="5:11" x14ac:dyDescent="0.25">
      <c r="E2369" s="109">
        <v>2009</v>
      </c>
      <c r="F2369" s="109" t="s">
        <v>534</v>
      </c>
      <c r="G2369" s="109" t="s">
        <v>163</v>
      </c>
      <c r="H2369" s="109" t="s">
        <v>540</v>
      </c>
      <c r="I2369" s="109" t="s">
        <v>27</v>
      </c>
      <c r="J2369" s="109" t="s">
        <v>1</v>
      </c>
      <c r="K2369" s="110">
        <v>153.72300000000001</v>
      </c>
    </row>
    <row r="2370" spans="5:11" x14ac:dyDescent="0.25">
      <c r="E2370" s="107">
        <v>2009</v>
      </c>
      <c r="F2370" s="107" t="s">
        <v>534</v>
      </c>
      <c r="G2370" s="107" t="s">
        <v>163</v>
      </c>
      <c r="H2370" s="107" t="s">
        <v>540</v>
      </c>
      <c r="I2370" s="107" t="s">
        <v>27</v>
      </c>
      <c r="J2370" s="107" t="s">
        <v>554</v>
      </c>
      <c r="K2370" s="108">
        <v>127.529</v>
      </c>
    </row>
    <row r="2371" spans="5:11" x14ac:dyDescent="0.25">
      <c r="E2371" s="109">
        <v>2009</v>
      </c>
      <c r="F2371" s="109" t="s">
        <v>534</v>
      </c>
      <c r="G2371" s="109" t="s">
        <v>163</v>
      </c>
      <c r="H2371" s="109" t="s">
        <v>540</v>
      </c>
      <c r="I2371" s="109" t="s">
        <v>27</v>
      </c>
      <c r="J2371" s="109" t="s">
        <v>725</v>
      </c>
      <c r="K2371" s="110">
        <v>26.193999999999999</v>
      </c>
    </row>
    <row r="2372" spans="5:11" x14ac:dyDescent="0.25">
      <c r="E2372" s="107">
        <v>2009</v>
      </c>
      <c r="F2372" s="107" t="s">
        <v>523</v>
      </c>
      <c r="G2372" s="107" t="s">
        <v>968</v>
      </c>
      <c r="H2372" s="107" t="s">
        <v>540</v>
      </c>
      <c r="I2372" s="107" t="s">
        <v>60</v>
      </c>
      <c r="J2372" s="107" t="s">
        <v>1</v>
      </c>
      <c r="K2372" s="108">
        <v>0</v>
      </c>
    </row>
    <row r="2373" spans="5:11" x14ac:dyDescent="0.25">
      <c r="E2373" s="109">
        <v>2009</v>
      </c>
      <c r="F2373" s="109" t="s">
        <v>523</v>
      </c>
      <c r="G2373" s="109" t="s">
        <v>968</v>
      </c>
      <c r="H2373" s="109" t="s">
        <v>540</v>
      </c>
      <c r="I2373" s="109" t="s">
        <v>60</v>
      </c>
      <c r="J2373" s="109" t="s">
        <v>554</v>
      </c>
      <c r="K2373" s="110">
        <v>0</v>
      </c>
    </row>
    <row r="2374" spans="5:11" x14ac:dyDescent="0.25">
      <c r="E2374" s="107">
        <v>2009</v>
      </c>
      <c r="F2374" s="107" t="s">
        <v>523</v>
      </c>
      <c r="G2374" s="107" t="s">
        <v>968</v>
      </c>
      <c r="H2374" s="107" t="s">
        <v>540</v>
      </c>
      <c r="I2374" s="107" t="s">
        <v>60</v>
      </c>
      <c r="J2374" s="107" t="s">
        <v>725</v>
      </c>
      <c r="K2374" s="108">
        <v>0</v>
      </c>
    </row>
    <row r="2375" spans="5:11" x14ac:dyDescent="0.25">
      <c r="E2375" s="109">
        <v>2009</v>
      </c>
      <c r="F2375" s="109" t="s">
        <v>528</v>
      </c>
      <c r="G2375" s="109" t="s">
        <v>160</v>
      </c>
      <c r="H2375" s="109" t="s">
        <v>540</v>
      </c>
      <c r="I2375" s="109" t="s">
        <v>21</v>
      </c>
      <c r="J2375" s="109" t="s">
        <v>1</v>
      </c>
      <c r="K2375" s="110">
        <v>69.918999999999997</v>
      </c>
    </row>
    <row r="2376" spans="5:11" x14ac:dyDescent="0.25">
      <c r="E2376" s="107">
        <v>2009</v>
      </c>
      <c r="F2376" s="107" t="s">
        <v>528</v>
      </c>
      <c r="G2376" s="107" t="s">
        <v>160</v>
      </c>
      <c r="H2376" s="107" t="s">
        <v>540</v>
      </c>
      <c r="I2376" s="107" t="s">
        <v>21</v>
      </c>
      <c r="J2376" s="107" t="s">
        <v>554</v>
      </c>
      <c r="K2376" s="108">
        <v>69.918999999999997</v>
      </c>
    </row>
    <row r="2377" spans="5:11" x14ac:dyDescent="0.25">
      <c r="E2377" s="109">
        <v>2009</v>
      </c>
      <c r="F2377" s="109" t="s">
        <v>528</v>
      </c>
      <c r="G2377" s="109" t="s">
        <v>160</v>
      </c>
      <c r="H2377" s="109" t="s">
        <v>540</v>
      </c>
      <c r="I2377" s="109" t="s">
        <v>21</v>
      </c>
      <c r="J2377" s="109" t="s">
        <v>725</v>
      </c>
      <c r="K2377" s="110">
        <v>0</v>
      </c>
    </row>
    <row r="2378" spans="5:11" x14ac:dyDescent="0.25">
      <c r="E2378" s="107">
        <v>2010</v>
      </c>
      <c r="F2378" s="107" t="s">
        <v>476</v>
      </c>
      <c r="G2378" s="107" t="s">
        <v>477</v>
      </c>
      <c r="H2378" s="107" t="s">
        <v>540</v>
      </c>
      <c r="I2378" s="107" t="s">
        <v>33</v>
      </c>
      <c r="J2378" s="107" t="s">
        <v>1</v>
      </c>
      <c r="K2378" s="108">
        <v>241.274</v>
      </c>
    </row>
    <row r="2379" spans="5:11" x14ac:dyDescent="0.25">
      <c r="E2379" s="109">
        <v>2010</v>
      </c>
      <c r="F2379" s="109" t="s">
        <v>476</v>
      </c>
      <c r="G2379" s="109" t="s">
        <v>477</v>
      </c>
      <c r="H2379" s="109" t="s">
        <v>540</v>
      </c>
      <c r="I2379" s="109" t="s">
        <v>33</v>
      </c>
      <c r="J2379" s="109" t="s">
        <v>554</v>
      </c>
      <c r="K2379" s="110">
        <v>238.131</v>
      </c>
    </row>
    <row r="2380" spans="5:11" x14ac:dyDescent="0.25">
      <c r="E2380" s="107">
        <v>2010</v>
      </c>
      <c r="F2380" s="107" t="s">
        <v>476</v>
      </c>
      <c r="G2380" s="107" t="s">
        <v>477</v>
      </c>
      <c r="H2380" s="107" t="s">
        <v>540</v>
      </c>
      <c r="I2380" s="107" t="s">
        <v>33</v>
      </c>
      <c r="J2380" s="107" t="s">
        <v>725</v>
      </c>
      <c r="K2380" s="108">
        <v>3.1429999999999998</v>
      </c>
    </row>
    <row r="2381" spans="5:11" x14ac:dyDescent="0.25">
      <c r="E2381" s="109">
        <v>2010</v>
      </c>
      <c r="F2381" s="109" t="s">
        <v>368</v>
      </c>
      <c r="G2381" s="109" t="s">
        <v>93</v>
      </c>
      <c r="H2381" s="109" t="s">
        <v>540</v>
      </c>
      <c r="I2381" s="109" t="s">
        <v>33</v>
      </c>
      <c r="J2381" s="109" t="s">
        <v>1</v>
      </c>
      <c r="K2381" s="110">
        <v>0</v>
      </c>
    </row>
    <row r="2382" spans="5:11" x14ac:dyDescent="0.25">
      <c r="E2382" s="107">
        <v>2010</v>
      </c>
      <c r="F2382" s="107" t="s">
        <v>368</v>
      </c>
      <c r="G2382" s="107" t="s">
        <v>93</v>
      </c>
      <c r="H2382" s="107" t="s">
        <v>540</v>
      </c>
      <c r="I2382" s="107" t="s">
        <v>33</v>
      </c>
      <c r="J2382" s="107" t="s">
        <v>554</v>
      </c>
      <c r="K2382" s="108">
        <v>0</v>
      </c>
    </row>
    <row r="2383" spans="5:11" x14ac:dyDescent="0.25">
      <c r="E2383" s="109">
        <v>2010</v>
      </c>
      <c r="F2383" s="109" t="s">
        <v>368</v>
      </c>
      <c r="G2383" s="109" t="s">
        <v>93</v>
      </c>
      <c r="H2383" s="109" t="s">
        <v>540</v>
      </c>
      <c r="I2383" s="109" t="s">
        <v>33</v>
      </c>
      <c r="J2383" s="109" t="s">
        <v>725</v>
      </c>
      <c r="K2383" s="110">
        <v>0</v>
      </c>
    </row>
    <row r="2384" spans="5:11" x14ac:dyDescent="0.25">
      <c r="E2384" s="107">
        <v>2010</v>
      </c>
      <c r="F2384" s="107" t="s">
        <v>310</v>
      </c>
      <c r="G2384" s="107" t="s">
        <v>67</v>
      </c>
      <c r="H2384" s="107" t="s">
        <v>540</v>
      </c>
      <c r="I2384" s="107" t="s">
        <v>16</v>
      </c>
      <c r="J2384" s="107" t="s">
        <v>1</v>
      </c>
      <c r="K2384" s="108">
        <v>51.29</v>
      </c>
    </row>
    <row r="2385" spans="5:11" x14ac:dyDescent="0.25">
      <c r="E2385" s="109">
        <v>2010</v>
      </c>
      <c r="F2385" s="109" t="s">
        <v>310</v>
      </c>
      <c r="G2385" s="109" t="s">
        <v>67</v>
      </c>
      <c r="H2385" s="109" t="s">
        <v>540</v>
      </c>
      <c r="I2385" s="109" t="s">
        <v>16</v>
      </c>
      <c r="J2385" s="109" t="s">
        <v>554</v>
      </c>
      <c r="K2385" s="110">
        <v>51.29</v>
      </c>
    </row>
    <row r="2386" spans="5:11" x14ac:dyDescent="0.25">
      <c r="E2386" s="107">
        <v>2010</v>
      </c>
      <c r="F2386" s="107" t="s">
        <v>310</v>
      </c>
      <c r="G2386" s="107" t="s">
        <v>67</v>
      </c>
      <c r="H2386" s="107" t="s">
        <v>540</v>
      </c>
      <c r="I2386" s="107" t="s">
        <v>16</v>
      </c>
      <c r="J2386" s="107" t="s">
        <v>725</v>
      </c>
      <c r="K2386" s="108">
        <v>0</v>
      </c>
    </row>
    <row r="2387" spans="5:11" x14ac:dyDescent="0.25">
      <c r="E2387" s="109">
        <v>2010</v>
      </c>
      <c r="F2387" s="109" t="s">
        <v>312</v>
      </c>
      <c r="G2387" s="109" t="s">
        <v>68</v>
      </c>
      <c r="H2387" s="109" t="s">
        <v>544</v>
      </c>
      <c r="I2387" s="109" t="s">
        <v>17</v>
      </c>
      <c r="J2387" s="109" t="s">
        <v>1</v>
      </c>
      <c r="K2387" s="110">
        <v>110.80500000000001</v>
      </c>
    </row>
    <row r="2388" spans="5:11" x14ac:dyDescent="0.25">
      <c r="E2388" s="107">
        <v>2010</v>
      </c>
      <c r="F2388" s="107" t="s">
        <v>312</v>
      </c>
      <c r="G2388" s="107" t="s">
        <v>68</v>
      </c>
      <c r="H2388" s="107" t="s">
        <v>544</v>
      </c>
      <c r="I2388" s="107" t="s">
        <v>17</v>
      </c>
      <c r="J2388" s="107" t="s">
        <v>554</v>
      </c>
      <c r="K2388" s="108">
        <v>1.599</v>
      </c>
    </row>
    <row r="2389" spans="5:11" x14ac:dyDescent="0.25">
      <c r="E2389" s="109">
        <v>2010</v>
      </c>
      <c r="F2389" s="109" t="s">
        <v>312</v>
      </c>
      <c r="G2389" s="109" t="s">
        <v>68</v>
      </c>
      <c r="H2389" s="109" t="s">
        <v>544</v>
      </c>
      <c r="I2389" s="109" t="s">
        <v>17</v>
      </c>
      <c r="J2389" s="109" t="s">
        <v>725</v>
      </c>
      <c r="K2389" s="110">
        <v>109.206</v>
      </c>
    </row>
    <row r="2390" spans="5:11" x14ac:dyDescent="0.25">
      <c r="E2390" s="107">
        <v>2010</v>
      </c>
      <c r="F2390" s="107" t="s">
        <v>314</v>
      </c>
      <c r="G2390" s="107" t="s">
        <v>69</v>
      </c>
      <c r="H2390" s="107" t="s">
        <v>544</v>
      </c>
      <c r="I2390" s="107" t="s">
        <v>17</v>
      </c>
      <c r="J2390" s="107" t="s">
        <v>1</v>
      </c>
      <c r="K2390" s="108">
        <v>558.46699999999998</v>
      </c>
    </row>
    <row r="2391" spans="5:11" x14ac:dyDescent="0.25">
      <c r="E2391" s="109">
        <v>2010</v>
      </c>
      <c r="F2391" s="109" t="s">
        <v>314</v>
      </c>
      <c r="G2391" s="109" t="s">
        <v>69</v>
      </c>
      <c r="H2391" s="109" t="s">
        <v>544</v>
      </c>
      <c r="I2391" s="109" t="s">
        <v>17</v>
      </c>
      <c r="J2391" s="109" t="s">
        <v>554</v>
      </c>
      <c r="K2391" s="110">
        <v>275.99</v>
      </c>
    </row>
    <row r="2392" spans="5:11" x14ac:dyDescent="0.25">
      <c r="E2392" s="107">
        <v>2010</v>
      </c>
      <c r="F2392" s="107" t="s">
        <v>314</v>
      </c>
      <c r="G2392" s="107" t="s">
        <v>69</v>
      </c>
      <c r="H2392" s="107" t="s">
        <v>544</v>
      </c>
      <c r="I2392" s="107" t="s">
        <v>17</v>
      </c>
      <c r="J2392" s="107" t="s">
        <v>725</v>
      </c>
      <c r="K2392" s="108">
        <v>282.47699999999998</v>
      </c>
    </row>
    <row r="2393" spans="5:11" x14ac:dyDescent="0.25">
      <c r="E2393" s="109">
        <v>2010</v>
      </c>
      <c r="F2393" s="109" t="s">
        <v>325</v>
      </c>
      <c r="G2393" s="109" t="s">
        <v>73</v>
      </c>
      <c r="H2393" s="109" t="s">
        <v>542</v>
      </c>
      <c r="I2393" s="109" t="s">
        <v>16</v>
      </c>
      <c r="J2393" s="109" t="s">
        <v>1</v>
      </c>
      <c r="K2393" s="110">
        <v>281</v>
      </c>
    </row>
    <row r="2394" spans="5:11" x14ac:dyDescent="0.25">
      <c r="E2394" s="107">
        <v>2010</v>
      </c>
      <c r="F2394" s="107" t="s">
        <v>325</v>
      </c>
      <c r="G2394" s="107" t="s">
        <v>73</v>
      </c>
      <c r="H2394" s="107" t="s">
        <v>542</v>
      </c>
      <c r="I2394" s="107" t="s">
        <v>16</v>
      </c>
      <c r="J2394" s="107" t="s">
        <v>554</v>
      </c>
      <c r="K2394" s="108">
        <v>188</v>
      </c>
    </row>
    <row r="2395" spans="5:11" x14ac:dyDescent="0.25">
      <c r="E2395" s="109">
        <v>2010</v>
      </c>
      <c r="F2395" s="109" t="s">
        <v>325</v>
      </c>
      <c r="G2395" s="109" t="s">
        <v>73</v>
      </c>
      <c r="H2395" s="109" t="s">
        <v>542</v>
      </c>
      <c r="I2395" s="109" t="s">
        <v>16</v>
      </c>
      <c r="J2395" s="109" t="s">
        <v>725</v>
      </c>
      <c r="K2395" s="110">
        <v>93</v>
      </c>
    </row>
    <row r="2396" spans="5:11" x14ac:dyDescent="0.25">
      <c r="E2396" s="107">
        <v>2010</v>
      </c>
      <c r="F2396" s="107" t="s">
        <v>329</v>
      </c>
      <c r="G2396" s="107" t="s">
        <v>75</v>
      </c>
      <c r="H2396" s="107" t="s">
        <v>540</v>
      </c>
      <c r="I2396" s="107" t="s">
        <v>16</v>
      </c>
      <c r="J2396" s="107" t="s">
        <v>1</v>
      </c>
      <c r="K2396" s="108">
        <v>14.618</v>
      </c>
    </row>
    <row r="2397" spans="5:11" x14ac:dyDescent="0.25">
      <c r="E2397" s="109">
        <v>2010</v>
      </c>
      <c r="F2397" s="109" t="s">
        <v>329</v>
      </c>
      <c r="G2397" s="109" t="s">
        <v>75</v>
      </c>
      <c r="H2397" s="109" t="s">
        <v>540</v>
      </c>
      <c r="I2397" s="109" t="s">
        <v>16</v>
      </c>
      <c r="J2397" s="109" t="s">
        <v>554</v>
      </c>
      <c r="K2397" s="110">
        <v>1.288</v>
      </c>
    </row>
    <row r="2398" spans="5:11" x14ac:dyDescent="0.25">
      <c r="E2398" s="107">
        <v>2010</v>
      </c>
      <c r="F2398" s="107" t="s">
        <v>329</v>
      </c>
      <c r="G2398" s="107" t="s">
        <v>75</v>
      </c>
      <c r="H2398" s="107" t="s">
        <v>540</v>
      </c>
      <c r="I2398" s="107" t="s">
        <v>16</v>
      </c>
      <c r="J2398" s="107" t="s">
        <v>725</v>
      </c>
      <c r="K2398" s="108">
        <v>13.33</v>
      </c>
    </row>
    <row r="2399" spans="5:11" x14ac:dyDescent="0.25">
      <c r="E2399" s="109">
        <v>2010</v>
      </c>
      <c r="F2399" s="109" t="s">
        <v>323</v>
      </c>
      <c r="G2399" s="109" t="s">
        <v>944</v>
      </c>
      <c r="H2399" s="109" t="s">
        <v>540</v>
      </c>
      <c r="I2399" s="109" t="s">
        <v>27</v>
      </c>
      <c r="J2399" s="109" t="s">
        <v>1</v>
      </c>
      <c r="K2399" s="110">
        <v>320.154</v>
      </c>
    </row>
    <row r="2400" spans="5:11" x14ac:dyDescent="0.25">
      <c r="E2400" s="107">
        <v>2010</v>
      </c>
      <c r="F2400" s="107" t="s">
        <v>323</v>
      </c>
      <c r="G2400" s="107" t="s">
        <v>944</v>
      </c>
      <c r="H2400" s="107" t="s">
        <v>540</v>
      </c>
      <c r="I2400" s="107" t="s">
        <v>27</v>
      </c>
      <c r="J2400" s="107" t="s">
        <v>554</v>
      </c>
      <c r="K2400" s="108">
        <v>121.79300000000001</v>
      </c>
    </row>
    <row r="2401" spans="5:11" x14ac:dyDescent="0.25">
      <c r="E2401" s="109">
        <v>2010</v>
      </c>
      <c r="F2401" s="109" t="s">
        <v>323</v>
      </c>
      <c r="G2401" s="109" t="s">
        <v>944</v>
      </c>
      <c r="H2401" s="109" t="s">
        <v>540</v>
      </c>
      <c r="I2401" s="109" t="s">
        <v>27</v>
      </c>
      <c r="J2401" s="109" t="s">
        <v>725</v>
      </c>
      <c r="K2401" s="110">
        <v>198.36099999999999</v>
      </c>
    </row>
    <row r="2402" spans="5:11" x14ac:dyDescent="0.25">
      <c r="E2402" s="107">
        <v>2010</v>
      </c>
      <c r="F2402" s="107" t="s">
        <v>337</v>
      </c>
      <c r="G2402" s="107" t="s">
        <v>338</v>
      </c>
      <c r="H2402" s="107" t="s">
        <v>540</v>
      </c>
      <c r="I2402" s="107" t="s">
        <v>21</v>
      </c>
      <c r="J2402" s="107" t="s">
        <v>1</v>
      </c>
      <c r="K2402" s="108">
        <v>31.202000000000002</v>
      </c>
    </row>
    <row r="2403" spans="5:11" x14ac:dyDescent="0.25">
      <c r="E2403" s="109">
        <v>2010</v>
      </c>
      <c r="F2403" s="109" t="s">
        <v>337</v>
      </c>
      <c r="G2403" s="109" t="s">
        <v>338</v>
      </c>
      <c r="H2403" s="109" t="s">
        <v>540</v>
      </c>
      <c r="I2403" s="109" t="s">
        <v>21</v>
      </c>
      <c r="J2403" s="109" t="s">
        <v>554</v>
      </c>
      <c r="K2403" s="110">
        <v>0</v>
      </c>
    </row>
    <row r="2404" spans="5:11" x14ac:dyDescent="0.25">
      <c r="E2404" s="107">
        <v>2010</v>
      </c>
      <c r="F2404" s="107" t="s">
        <v>337</v>
      </c>
      <c r="G2404" s="107" t="s">
        <v>338</v>
      </c>
      <c r="H2404" s="107" t="s">
        <v>540</v>
      </c>
      <c r="I2404" s="107" t="s">
        <v>21</v>
      </c>
      <c r="J2404" s="107" t="s">
        <v>725</v>
      </c>
      <c r="K2404" s="108">
        <v>31.202000000000002</v>
      </c>
    </row>
    <row r="2405" spans="5:11" x14ac:dyDescent="0.25">
      <c r="E2405" s="109">
        <v>2010</v>
      </c>
      <c r="F2405" s="109" t="s">
        <v>331</v>
      </c>
      <c r="G2405" s="109" t="s">
        <v>76</v>
      </c>
      <c r="H2405" s="109" t="s">
        <v>540</v>
      </c>
      <c r="I2405" s="109" t="s">
        <v>60</v>
      </c>
      <c r="J2405" s="109" t="s">
        <v>1</v>
      </c>
      <c r="K2405" s="110">
        <v>842.02300000000002</v>
      </c>
    </row>
    <row r="2406" spans="5:11" x14ac:dyDescent="0.25">
      <c r="E2406" s="107">
        <v>2010</v>
      </c>
      <c r="F2406" s="107" t="s">
        <v>331</v>
      </c>
      <c r="G2406" s="107" t="s">
        <v>76</v>
      </c>
      <c r="H2406" s="107" t="s">
        <v>540</v>
      </c>
      <c r="I2406" s="107" t="s">
        <v>60</v>
      </c>
      <c r="J2406" s="107" t="s">
        <v>554</v>
      </c>
      <c r="K2406" s="108">
        <v>590.01400000000001</v>
      </c>
    </row>
    <row r="2407" spans="5:11" x14ac:dyDescent="0.25">
      <c r="E2407" s="109">
        <v>2010</v>
      </c>
      <c r="F2407" s="109" t="s">
        <v>331</v>
      </c>
      <c r="G2407" s="109" t="s">
        <v>76</v>
      </c>
      <c r="H2407" s="109" t="s">
        <v>540</v>
      </c>
      <c r="I2407" s="109" t="s">
        <v>60</v>
      </c>
      <c r="J2407" s="109" t="s">
        <v>725</v>
      </c>
      <c r="K2407" s="110">
        <v>252.00899999999999</v>
      </c>
    </row>
    <row r="2408" spans="5:11" x14ac:dyDescent="0.25">
      <c r="E2408" s="107">
        <v>2010</v>
      </c>
      <c r="F2408" s="107" t="s">
        <v>344</v>
      </c>
      <c r="G2408" s="107" t="s">
        <v>81</v>
      </c>
      <c r="H2408" s="107" t="s">
        <v>542</v>
      </c>
      <c r="I2408" s="107" t="s">
        <v>16</v>
      </c>
      <c r="J2408" s="107" t="s">
        <v>1</v>
      </c>
      <c r="K2408" s="108">
        <v>100.33799999999999</v>
      </c>
    </row>
    <row r="2409" spans="5:11" x14ac:dyDescent="0.25">
      <c r="E2409" s="109">
        <v>2010</v>
      </c>
      <c r="F2409" s="109" t="s">
        <v>344</v>
      </c>
      <c r="G2409" s="109" t="s">
        <v>81</v>
      </c>
      <c r="H2409" s="109" t="s">
        <v>542</v>
      </c>
      <c r="I2409" s="109" t="s">
        <v>16</v>
      </c>
      <c r="J2409" s="109" t="s">
        <v>554</v>
      </c>
      <c r="K2409" s="110">
        <v>100.33799999999999</v>
      </c>
    </row>
    <row r="2410" spans="5:11" x14ac:dyDescent="0.25">
      <c r="E2410" s="107">
        <v>2010</v>
      </c>
      <c r="F2410" s="107" t="s">
        <v>344</v>
      </c>
      <c r="G2410" s="107" t="s">
        <v>81</v>
      </c>
      <c r="H2410" s="107" t="s">
        <v>542</v>
      </c>
      <c r="I2410" s="107" t="s">
        <v>16</v>
      </c>
      <c r="J2410" s="107" t="s">
        <v>725</v>
      </c>
      <c r="K2410" s="108">
        <v>0</v>
      </c>
    </row>
    <row r="2411" spans="5:11" x14ac:dyDescent="0.25">
      <c r="E2411" s="109">
        <v>2010</v>
      </c>
      <c r="F2411" s="109" t="s">
        <v>333</v>
      </c>
      <c r="G2411" s="109" t="s">
        <v>77</v>
      </c>
      <c r="H2411" s="109" t="s">
        <v>540</v>
      </c>
      <c r="I2411" s="109" t="s">
        <v>16</v>
      </c>
      <c r="J2411" s="109" t="s">
        <v>1</v>
      </c>
      <c r="K2411" s="110">
        <v>40.332000000000001</v>
      </c>
    </row>
    <row r="2412" spans="5:11" x14ac:dyDescent="0.25">
      <c r="E2412" s="107">
        <v>2010</v>
      </c>
      <c r="F2412" s="107" t="s">
        <v>333</v>
      </c>
      <c r="G2412" s="107" t="s">
        <v>77</v>
      </c>
      <c r="H2412" s="107" t="s">
        <v>540</v>
      </c>
      <c r="I2412" s="107" t="s">
        <v>16</v>
      </c>
      <c r="J2412" s="107" t="s">
        <v>554</v>
      </c>
      <c r="K2412" s="108">
        <v>40.332000000000001</v>
      </c>
    </row>
    <row r="2413" spans="5:11" x14ac:dyDescent="0.25">
      <c r="E2413" s="109">
        <v>2010</v>
      </c>
      <c r="F2413" s="109" t="s">
        <v>333</v>
      </c>
      <c r="G2413" s="109" t="s">
        <v>77</v>
      </c>
      <c r="H2413" s="109" t="s">
        <v>540</v>
      </c>
      <c r="I2413" s="109" t="s">
        <v>16</v>
      </c>
      <c r="J2413" s="109" t="s">
        <v>725</v>
      </c>
      <c r="K2413" s="110">
        <v>0</v>
      </c>
    </row>
    <row r="2414" spans="5:11" x14ac:dyDescent="0.25">
      <c r="E2414" s="107">
        <v>2010</v>
      </c>
      <c r="F2414" s="107" t="s">
        <v>340</v>
      </c>
      <c r="G2414" s="107" t="s">
        <v>79</v>
      </c>
      <c r="H2414" s="107" t="s">
        <v>544</v>
      </c>
      <c r="I2414" s="107" t="s">
        <v>9</v>
      </c>
      <c r="J2414" s="107" t="s">
        <v>1</v>
      </c>
      <c r="K2414" s="108">
        <v>107.89100000000001</v>
      </c>
    </row>
    <row r="2415" spans="5:11" x14ac:dyDescent="0.25">
      <c r="E2415" s="109">
        <v>2010</v>
      </c>
      <c r="F2415" s="109" t="s">
        <v>340</v>
      </c>
      <c r="G2415" s="109" t="s">
        <v>79</v>
      </c>
      <c r="H2415" s="109" t="s">
        <v>544</v>
      </c>
      <c r="I2415" s="109" t="s">
        <v>9</v>
      </c>
      <c r="J2415" s="109" t="s">
        <v>554</v>
      </c>
      <c r="K2415" s="110">
        <v>62.500999999999998</v>
      </c>
    </row>
    <row r="2416" spans="5:11" x14ac:dyDescent="0.25">
      <c r="E2416" s="107">
        <v>2010</v>
      </c>
      <c r="F2416" s="107" t="s">
        <v>340</v>
      </c>
      <c r="G2416" s="107" t="s">
        <v>79</v>
      </c>
      <c r="H2416" s="107" t="s">
        <v>544</v>
      </c>
      <c r="I2416" s="107" t="s">
        <v>9</v>
      </c>
      <c r="J2416" s="107" t="s">
        <v>725</v>
      </c>
      <c r="K2416" s="108">
        <v>45.39</v>
      </c>
    </row>
    <row r="2417" spans="5:11" x14ac:dyDescent="0.25">
      <c r="E2417" s="109">
        <v>2010</v>
      </c>
      <c r="F2417" s="109" t="s">
        <v>327</v>
      </c>
      <c r="G2417" s="109" t="s">
        <v>74</v>
      </c>
      <c r="H2417" s="109" t="s">
        <v>540</v>
      </c>
      <c r="I2417" s="109" t="s">
        <v>60</v>
      </c>
      <c r="J2417" s="109" t="s">
        <v>1</v>
      </c>
      <c r="K2417" s="110">
        <v>65.218999999999994</v>
      </c>
    </row>
    <row r="2418" spans="5:11" x14ac:dyDescent="0.25">
      <c r="E2418" s="107">
        <v>2010</v>
      </c>
      <c r="F2418" s="107" t="s">
        <v>327</v>
      </c>
      <c r="G2418" s="107" t="s">
        <v>74</v>
      </c>
      <c r="H2418" s="107" t="s">
        <v>540</v>
      </c>
      <c r="I2418" s="107" t="s">
        <v>60</v>
      </c>
      <c r="J2418" s="107" t="s">
        <v>554</v>
      </c>
      <c r="K2418" s="108">
        <v>49.073999999999998</v>
      </c>
    </row>
    <row r="2419" spans="5:11" x14ac:dyDescent="0.25">
      <c r="E2419" s="109">
        <v>2010</v>
      </c>
      <c r="F2419" s="109" t="s">
        <v>327</v>
      </c>
      <c r="G2419" s="109" t="s">
        <v>74</v>
      </c>
      <c r="H2419" s="109" t="s">
        <v>540</v>
      </c>
      <c r="I2419" s="109" t="s">
        <v>60</v>
      </c>
      <c r="J2419" s="109" t="s">
        <v>725</v>
      </c>
      <c r="K2419" s="110">
        <v>16.145</v>
      </c>
    </row>
    <row r="2420" spans="5:11" x14ac:dyDescent="0.25">
      <c r="E2420" s="107">
        <v>2010</v>
      </c>
      <c r="F2420" s="107" t="s">
        <v>444</v>
      </c>
      <c r="G2420" s="107" t="s">
        <v>125</v>
      </c>
      <c r="H2420" s="107" t="s">
        <v>542</v>
      </c>
      <c r="I2420" s="107" t="s">
        <v>26</v>
      </c>
      <c r="J2420" s="107" t="s">
        <v>1</v>
      </c>
      <c r="K2420" s="108">
        <v>53.968000000000004</v>
      </c>
    </row>
    <row r="2421" spans="5:11" x14ac:dyDescent="0.25">
      <c r="E2421" s="109">
        <v>2010</v>
      </c>
      <c r="F2421" s="109" t="s">
        <v>444</v>
      </c>
      <c r="G2421" s="109" t="s">
        <v>125</v>
      </c>
      <c r="H2421" s="109" t="s">
        <v>542</v>
      </c>
      <c r="I2421" s="109" t="s">
        <v>26</v>
      </c>
      <c r="J2421" s="109" t="s">
        <v>554</v>
      </c>
      <c r="K2421" s="110">
        <v>26.984000000000002</v>
      </c>
    </row>
    <row r="2422" spans="5:11" x14ac:dyDescent="0.25">
      <c r="E2422" s="107">
        <v>2010</v>
      </c>
      <c r="F2422" s="107" t="s">
        <v>444</v>
      </c>
      <c r="G2422" s="107" t="s">
        <v>125</v>
      </c>
      <c r="H2422" s="107" t="s">
        <v>542</v>
      </c>
      <c r="I2422" s="107" t="s">
        <v>26</v>
      </c>
      <c r="J2422" s="107" t="s">
        <v>725</v>
      </c>
      <c r="K2422" s="108">
        <v>26.984000000000002</v>
      </c>
    </row>
    <row r="2423" spans="5:11" x14ac:dyDescent="0.25">
      <c r="E2423" s="109">
        <v>2010</v>
      </c>
      <c r="F2423" s="109" t="s">
        <v>356</v>
      </c>
      <c r="G2423" s="109" t="s">
        <v>87</v>
      </c>
      <c r="H2423" s="109" t="s">
        <v>12</v>
      </c>
      <c r="I2423" s="109" t="s">
        <v>12</v>
      </c>
      <c r="J2423" s="109" t="s">
        <v>1</v>
      </c>
      <c r="K2423" s="110">
        <v>41.273000000000003</v>
      </c>
    </row>
    <row r="2424" spans="5:11" x14ac:dyDescent="0.25">
      <c r="E2424" s="107">
        <v>2010</v>
      </c>
      <c r="F2424" s="107" t="s">
        <v>356</v>
      </c>
      <c r="G2424" s="107" t="s">
        <v>87</v>
      </c>
      <c r="H2424" s="107" t="s">
        <v>12</v>
      </c>
      <c r="I2424" s="107" t="s">
        <v>12</v>
      </c>
      <c r="J2424" s="107" t="s">
        <v>554</v>
      </c>
      <c r="K2424" s="108">
        <v>0.879</v>
      </c>
    </row>
    <row r="2425" spans="5:11" x14ac:dyDescent="0.25">
      <c r="E2425" s="109">
        <v>2010</v>
      </c>
      <c r="F2425" s="109" t="s">
        <v>356</v>
      </c>
      <c r="G2425" s="109" t="s">
        <v>87</v>
      </c>
      <c r="H2425" s="109" t="s">
        <v>12</v>
      </c>
      <c r="I2425" s="109" t="s">
        <v>12</v>
      </c>
      <c r="J2425" s="109" t="s">
        <v>725</v>
      </c>
      <c r="K2425" s="110">
        <v>40.393999999999998</v>
      </c>
    </row>
    <row r="2426" spans="5:11" x14ac:dyDescent="0.25">
      <c r="E2426" s="107">
        <v>2010</v>
      </c>
      <c r="F2426" s="107" t="s">
        <v>358</v>
      </c>
      <c r="G2426" s="107" t="s">
        <v>88</v>
      </c>
      <c r="H2426" s="107" t="s">
        <v>544</v>
      </c>
      <c r="I2426" s="107" t="s">
        <v>17</v>
      </c>
      <c r="J2426" s="107" t="s">
        <v>1</v>
      </c>
      <c r="K2426" s="108">
        <v>150.41999999999999</v>
      </c>
    </row>
    <row r="2427" spans="5:11" x14ac:dyDescent="0.25">
      <c r="E2427" s="109">
        <v>2010</v>
      </c>
      <c r="F2427" s="109" t="s">
        <v>358</v>
      </c>
      <c r="G2427" s="109" t="s">
        <v>88</v>
      </c>
      <c r="H2427" s="109" t="s">
        <v>544</v>
      </c>
      <c r="I2427" s="109" t="s">
        <v>17</v>
      </c>
      <c r="J2427" s="109" t="s">
        <v>554</v>
      </c>
      <c r="K2427" s="110">
        <v>39.622999999999998</v>
      </c>
    </row>
    <row r="2428" spans="5:11" x14ac:dyDescent="0.25">
      <c r="E2428" s="107">
        <v>2010</v>
      </c>
      <c r="F2428" s="107" t="s">
        <v>358</v>
      </c>
      <c r="G2428" s="107" t="s">
        <v>88</v>
      </c>
      <c r="H2428" s="107" t="s">
        <v>544</v>
      </c>
      <c r="I2428" s="107" t="s">
        <v>17</v>
      </c>
      <c r="J2428" s="107" t="s">
        <v>725</v>
      </c>
      <c r="K2428" s="108">
        <v>110.797</v>
      </c>
    </row>
    <row r="2429" spans="5:11" x14ac:dyDescent="0.25">
      <c r="E2429" s="109">
        <v>2010</v>
      </c>
      <c r="F2429" s="109" t="s">
        <v>360</v>
      </c>
      <c r="G2429" s="109" t="s">
        <v>89</v>
      </c>
      <c r="H2429" s="109" t="s">
        <v>540</v>
      </c>
      <c r="I2429" s="109" t="s">
        <v>47</v>
      </c>
      <c r="J2429" s="109" t="s">
        <v>1</v>
      </c>
      <c r="K2429" s="110">
        <v>256.82499999999999</v>
      </c>
    </row>
    <row r="2430" spans="5:11" x14ac:dyDescent="0.25">
      <c r="E2430" s="107">
        <v>2010</v>
      </c>
      <c r="F2430" s="107" t="s">
        <v>360</v>
      </c>
      <c r="G2430" s="107" t="s">
        <v>89</v>
      </c>
      <c r="H2430" s="107" t="s">
        <v>540</v>
      </c>
      <c r="I2430" s="107" t="s">
        <v>47</v>
      </c>
      <c r="J2430" s="107" t="s">
        <v>554</v>
      </c>
      <c r="K2430" s="108">
        <v>216.70599999999999</v>
      </c>
    </row>
    <row r="2431" spans="5:11" x14ac:dyDescent="0.25">
      <c r="E2431" s="109">
        <v>2010</v>
      </c>
      <c r="F2431" s="109" t="s">
        <v>360</v>
      </c>
      <c r="G2431" s="109" t="s">
        <v>89</v>
      </c>
      <c r="H2431" s="109" t="s">
        <v>540</v>
      </c>
      <c r="I2431" s="109" t="s">
        <v>47</v>
      </c>
      <c r="J2431" s="109" t="s">
        <v>725</v>
      </c>
      <c r="K2431" s="110">
        <v>40.119</v>
      </c>
    </row>
    <row r="2432" spans="5:11" x14ac:dyDescent="0.25">
      <c r="E2432" s="107">
        <v>2010</v>
      </c>
      <c r="F2432" s="107" t="s">
        <v>352</v>
      </c>
      <c r="G2432" s="107" t="s">
        <v>85</v>
      </c>
      <c r="H2432" s="107" t="s">
        <v>540</v>
      </c>
      <c r="I2432" s="107" t="s">
        <v>47</v>
      </c>
      <c r="J2432" s="107" t="s">
        <v>1</v>
      </c>
      <c r="K2432" s="108">
        <v>105.74299999999999</v>
      </c>
    </row>
    <row r="2433" spans="5:11" x14ac:dyDescent="0.25">
      <c r="E2433" s="109">
        <v>2010</v>
      </c>
      <c r="F2433" s="109" t="s">
        <v>352</v>
      </c>
      <c r="G2433" s="109" t="s">
        <v>85</v>
      </c>
      <c r="H2433" s="109" t="s">
        <v>540</v>
      </c>
      <c r="I2433" s="109" t="s">
        <v>47</v>
      </c>
      <c r="J2433" s="109" t="s">
        <v>554</v>
      </c>
      <c r="K2433" s="110">
        <v>105.74299999999999</v>
      </c>
    </row>
    <row r="2434" spans="5:11" x14ac:dyDescent="0.25">
      <c r="E2434" s="107">
        <v>2010</v>
      </c>
      <c r="F2434" s="107" t="s">
        <v>352</v>
      </c>
      <c r="G2434" s="107" t="s">
        <v>85</v>
      </c>
      <c r="H2434" s="107" t="s">
        <v>540</v>
      </c>
      <c r="I2434" s="107" t="s">
        <v>47</v>
      </c>
      <c r="J2434" s="107" t="s">
        <v>725</v>
      </c>
      <c r="K2434" s="108">
        <v>0</v>
      </c>
    </row>
    <row r="2435" spans="5:11" x14ac:dyDescent="0.25">
      <c r="E2435" s="109">
        <v>2010</v>
      </c>
      <c r="F2435" s="109" t="s">
        <v>372</v>
      </c>
      <c r="G2435" s="109" t="s">
        <v>95</v>
      </c>
      <c r="H2435" s="109" t="s">
        <v>540</v>
      </c>
      <c r="I2435" s="109" t="s">
        <v>30</v>
      </c>
      <c r="J2435" s="109" t="s">
        <v>1</v>
      </c>
      <c r="K2435" s="110">
        <v>539.73800000000006</v>
      </c>
    </row>
    <row r="2436" spans="5:11" x14ac:dyDescent="0.25">
      <c r="E2436" s="107">
        <v>2010</v>
      </c>
      <c r="F2436" s="107" t="s">
        <v>372</v>
      </c>
      <c r="G2436" s="107" t="s">
        <v>95</v>
      </c>
      <c r="H2436" s="107" t="s">
        <v>540</v>
      </c>
      <c r="I2436" s="107" t="s">
        <v>30</v>
      </c>
      <c r="J2436" s="107" t="s">
        <v>554</v>
      </c>
      <c r="K2436" s="108">
        <v>515.02200000000005</v>
      </c>
    </row>
    <row r="2437" spans="5:11" x14ac:dyDescent="0.25">
      <c r="E2437" s="109">
        <v>2010</v>
      </c>
      <c r="F2437" s="109" t="s">
        <v>372</v>
      </c>
      <c r="G2437" s="109" t="s">
        <v>95</v>
      </c>
      <c r="H2437" s="109" t="s">
        <v>540</v>
      </c>
      <c r="I2437" s="109" t="s">
        <v>30</v>
      </c>
      <c r="J2437" s="109" t="s">
        <v>725</v>
      </c>
      <c r="K2437" s="110">
        <v>24.716000000000001</v>
      </c>
    </row>
    <row r="2438" spans="5:11" x14ac:dyDescent="0.25">
      <c r="E2438" s="107">
        <v>2010</v>
      </c>
      <c r="F2438" s="107" t="s">
        <v>380</v>
      </c>
      <c r="G2438" s="107" t="s">
        <v>99</v>
      </c>
      <c r="H2438" s="107" t="s">
        <v>544</v>
      </c>
      <c r="I2438" s="107" t="s">
        <v>9</v>
      </c>
      <c r="J2438" s="107" t="s">
        <v>1</v>
      </c>
      <c r="K2438" s="108">
        <v>79.653999999999996</v>
      </c>
    </row>
    <row r="2439" spans="5:11" x14ac:dyDescent="0.25">
      <c r="E2439" s="109">
        <v>2010</v>
      </c>
      <c r="F2439" s="109" t="s">
        <v>380</v>
      </c>
      <c r="G2439" s="109" t="s">
        <v>99</v>
      </c>
      <c r="H2439" s="109" t="s">
        <v>544</v>
      </c>
      <c r="I2439" s="109" t="s">
        <v>9</v>
      </c>
      <c r="J2439" s="109" t="s">
        <v>554</v>
      </c>
      <c r="K2439" s="110">
        <v>76.408000000000001</v>
      </c>
    </row>
    <row r="2440" spans="5:11" x14ac:dyDescent="0.25">
      <c r="E2440" s="107">
        <v>2010</v>
      </c>
      <c r="F2440" s="107" t="s">
        <v>380</v>
      </c>
      <c r="G2440" s="107" t="s">
        <v>99</v>
      </c>
      <c r="H2440" s="107" t="s">
        <v>544</v>
      </c>
      <c r="I2440" s="107" t="s">
        <v>9</v>
      </c>
      <c r="J2440" s="107" t="s">
        <v>725</v>
      </c>
      <c r="K2440" s="108">
        <v>3.246</v>
      </c>
    </row>
    <row r="2441" spans="5:11" x14ac:dyDescent="0.25">
      <c r="E2441" s="109">
        <v>2010</v>
      </c>
      <c r="F2441" s="109" t="s">
        <v>384</v>
      </c>
      <c r="G2441" s="109" t="s">
        <v>385</v>
      </c>
      <c r="H2441" s="109" t="s">
        <v>540</v>
      </c>
      <c r="I2441" s="109" t="s">
        <v>27</v>
      </c>
      <c r="J2441" s="109" t="s">
        <v>1</v>
      </c>
      <c r="K2441" s="110">
        <v>554.6</v>
      </c>
    </row>
    <row r="2442" spans="5:11" x14ac:dyDescent="0.25">
      <c r="E2442" s="107">
        <v>2010</v>
      </c>
      <c r="F2442" s="107" t="s">
        <v>384</v>
      </c>
      <c r="G2442" s="107" t="s">
        <v>385</v>
      </c>
      <c r="H2442" s="107" t="s">
        <v>540</v>
      </c>
      <c r="I2442" s="107" t="s">
        <v>27</v>
      </c>
      <c r="J2442" s="107" t="s">
        <v>554</v>
      </c>
      <c r="K2442" s="108">
        <v>507.3</v>
      </c>
    </row>
    <row r="2443" spans="5:11" x14ac:dyDescent="0.25">
      <c r="E2443" s="109">
        <v>2010</v>
      </c>
      <c r="F2443" s="109" t="s">
        <v>384</v>
      </c>
      <c r="G2443" s="109" t="s">
        <v>385</v>
      </c>
      <c r="H2443" s="109" t="s">
        <v>540</v>
      </c>
      <c r="I2443" s="109" t="s">
        <v>27</v>
      </c>
      <c r="J2443" s="109" t="s">
        <v>725</v>
      </c>
      <c r="K2443" s="110">
        <v>47.3</v>
      </c>
    </row>
    <row r="2444" spans="5:11" x14ac:dyDescent="0.25">
      <c r="E2444" s="107">
        <v>2010</v>
      </c>
      <c r="F2444" s="107" t="s">
        <v>394</v>
      </c>
      <c r="G2444" s="107" t="s">
        <v>103</v>
      </c>
      <c r="H2444" s="107" t="s">
        <v>540</v>
      </c>
      <c r="I2444" s="107" t="s">
        <v>30</v>
      </c>
      <c r="J2444" s="107" t="s">
        <v>1</v>
      </c>
      <c r="K2444" s="108">
        <v>20.837</v>
      </c>
    </row>
    <row r="2445" spans="5:11" x14ac:dyDescent="0.25">
      <c r="E2445" s="109">
        <v>2010</v>
      </c>
      <c r="F2445" s="109" t="s">
        <v>394</v>
      </c>
      <c r="G2445" s="109" t="s">
        <v>103</v>
      </c>
      <c r="H2445" s="109" t="s">
        <v>540</v>
      </c>
      <c r="I2445" s="109" t="s">
        <v>30</v>
      </c>
      <c r="J2445" s="109" t="s">
        <v>554</v>
      </c>
      <c r="K2445" s="110">
        <v>19.594999999999999</v>
      </c>
    </row>
    <row r="2446" spans="5:11" x14ac:dyDescent="0.25">
      <c r="E2446" s="107">
        <v>2010</v>
      </c>
      <c r="F2446" s="107" t="s">
        <v>394</v>
      </c>
      <c r="G2446" s="107" t="s">
        <v>103</v>
      </c>
      <c r="H2446" s="107" t="s">
        <v>540</v>
      </c>
      <c r="I2446" s="107" t="s">
        <v>30</v>
      </c>
      <c r="J2446" s="107" t="s">
        <v>725</v>
      </c>
      <c r="K2446" s="108">
        <v>1.242</v>
      </c>
    </row>
    <row r="2447" spans="5:11" x14ac:dyDescent="0.25">
      <c r="E2447" s="109">
        <v>2010</v>
      </c>
      <c r="F2447" s="109" t="s">
        <v>387</v>
      </c>
      <c r="G2447" s="109" t="s">
        <v>388</v>
      </c>
      <c r="H2447" s="109" t="s">
        <v>544</v>
      </c>
      <c r="I2447" s="109" t="s">
        <v>9</v>
      </c>
      <c r="J2447" s="109" t="s">
        <v>1</v>
      </c>
      <c r="K2447" s="110">
        <v>79.122</v>
      </c>
    </row>
    <row r="2448" spans="5:11" x14ac:dyDescent="0.25">
      <c r="E2448" s="107">
        <v>2010</v>
      </c>
      <c r="F2448" s="107" t="s">
        <v>387</v>
      </c>
      <c r="G2448" s="107" t="s">
        <v>388</v>
      </c>
      <c r="H2448" s="107" t="s">
        <v>544</v>
      </c>
      <c r="I2448" s="107" t="s">
        <v>9</v>
      </c>
      <c r="J2448" s="107" t="s">
        <v>554</v>
      </c>
      <c r="K2448" s="108">
        <v>39.984999999999999</v>
      </c>
    </row>
    <row r="2449" spans="5:11" x14ac:dyDescent="0.25">
      <c r="E2449" s="109">
        <v>2010</v>
      </c>
      <c r="F2449" s="109" t="s">
        <v>387</v>
      </c>
      <c r="G2449" s="109" t="s">
        <v>388</v>
      </c>
      <c r="H2449" s="109" t="s">
        <v>544</v>
      </c>
      <c r="I2449" s="109" t="s">
        <v>9</v>
      </c>
      <c r="J2449" s="109" t="s">
        <v>725</v>
      </c>
      <c r="K2449" s="110">
        <v>39.137</v>
      </c>
    </row>
    <row r="2450" spans="5:11" x14ac:dyDescent="0.25">
      <c r="E2450" s="107">
        <v>2010</v>
      </c>
      <c r="F2450" s="107" t="s">
        <v>396</v>
      </c>
      <c r="G2450" s="107" t="s">
        <v>397</v>
      </c>
      <c r="H2450" s="107" t="s">
        <v>544</v>
      </c>
      <c r="I2450" s="107" t="s">
        <v>9</v>
      </c>
      <c r="J2450" s="107" t="s">
        <v>1</v>
      </c>
      <c r="K2450" s="108">
        <v>170.13800000000001</v>
      </c>
    </row>
    <row r="2451" spans="5:11" x14ac:dyDescent="0.25">
      <c r="E2451" s="109">
        <v>2010</v>
      </c>
      <c r="F2451" s="109" t="s">
        <v>396</v>
      </c>
      <c r="G2451" s="109" t="s">
        <v>397</v>
      </c>
      <c r="H2451" s="109" t="s">
        <v>544</v>
      </c>
      <c r="I2451" s="109" t="s">
        <v>9</v>
      </c>
      <c r="J2451" s="109" t="s">
        <v>554</v>
      </c>
      <c r="K2451" s="110">
        <v>14.138</v>
      </c>
    </row>
    <row r="2452" spans="5:11" x14ac:dyDescent="0.25">
      <c r="E2452" s="107">
        <v>2010</v>
      </c>
      <c r="F2452" s="107" t="s">
        <v>396</v>
      </c>
      <c r="G2452" s="107" t="s">
        <v>397</v>
      </c>
      <c r="H2452" s="107" t="s">
        <v>544</v>
      </c>
      <c r="I2452" s="107" t="s">
        <v>9</v>
      </c>
      <c r="J2452" s="107" t="s">
        <v>725</v>
      </c>
      <c r="K2452" s="108">
        <v>156</v>
      </c>
    </row>
    <row r="2453" spans="5:11" x14ac:dyDescent="0.25">
      <c r="E2453" s="109">
        <v>2010</v>
      </c>
      <c r="F2453" s="109" t="s">
        <v>399</v>
      </c>
      <c r="G2453" s="109" t="s">
        <v>104</v>
      </c>
      <c r="H2453" s="109" t="s">
        <v>544</v>
      </c>
      <c r="I2453" s="109" t="s">
        <v>9</v>
      </c>
      <c r="J2453" s="109" t="s">
        <v>1</v>
      </c>
      <c r="K2453" s="110">
        <v>670.84100000000001</v>
      </c>
    </row>
    <row r="2454" spans="5:11" x14ac:dyDescent="0.25">
      <c r="E2454" s="107">
        <v>2010</v>
      </c>
      <c r="F2454" s="107" t="s">
        <v>399</v>
      </c>
      <c r="G2454" s="107" t="s">
        <v>104</v>
      </c>
      <c r="H2454" s="107" t="s">
        <v>544</v>
      </c>
      <c r="I2454" s="107" t="s">
        <v>9</v>
      </c>
      <c r="J2454" s="107" t="s">
        <v>554</v>
      </c>
      <c r="K2454" s="108">
        <v>519.57899999999995</v>
      </c>
    </row>
    <row r="2455" spans="5:11" x14ac:dyDescent="0.25">
      <c r="E2455" s="109">
        <v>2010</v>
      </c>
      <c r="F2455" s="109" t="s">
        <v>399</v>
      </c>
      <c r="G2455" s="109" t="s">
        <v>104</v>
      </c>
      <c r="H2455" s="109" t="s">
        <v>544</v>
      </c>
      <c r="I2455" s="109" t="s">
        <v>9</v>
      </c>
      <c r="J2455" s="109" t="s">
        <v>725</v>
      </c>
      <c r="K2455" s="110">
        <v>151.262</v>
      </c>
    </row>
    <row r="2456" spans="5:11" x14ac:dyDescent="0.25">
      <c r="E2456" s="107">
        <v>2010</v>
      </c>
      <c r="F2456" s="107" t="s">
        <v>412</v>
      </c>
      <c r="G2456" s="107" t="s">
        <v>109</v>
      </c>
      <c r="H2456" s="107" t="s">
        <v>544</v>
      </c>
      <c r="I2456" s="107" t="s">
        <v>17</v>
      </c>
      <c r="J2456" s="107" t="s">
        <v>1</v>
      </c>
      <c r="K2456" s="108">
        <v>31.885999999999999</v>
      </c>
    </row>
    <row r="2457" spans="5:11" x14ac:dyDescent="0.25">
      <c r="E2457" s="109">
        <v>2010</v>
      </c>
      <c r="F2457" s="109" t="s">
        <v>412</v>
      </c>
      <c r="G2457" s="109" t="s">
        <v>109</v>
      </c>
      <c r="H2457" s="109" t="s">
        <v>544</v>
      </c>
      <c r="I2457" s="109" t="s">
        <v>17</v>
      </c>
      <c r="J2457" s="109" t="s">
        <v>554</v>
      </c>
      <c r="K2457" s="110">
        <v>7.3109999999999999</v>
      </c>
    </row>
    <row r="2458" spans="5:11" x14ac:dyDescent="0.25">
      <c r="E2458" s="107">
        <v>2010</v>
      </c>
      <c r="F2458" s="107" t="s">
        <v>412</v>
      </c>
      <c r="G2458" s="107" t="s">
        <v>109</v>
      </c>
      <c r="H2458" s="107" t="s">
        <v>544</v>
      </c>
      <c r="I2458" s="107" t="s">
        <v>17</v>
      </c>
      <c r="J2458" s="107" t="s">
        <v>725</v>
      </c>
      <c r="K2458" s="108">
        <v>24.574999999999999</v>
      </c>
    </row>
    <row r="2459" spans="5:11" x14ac:dyDescent="0.25">
      <c r="E2459" s="109">
        <v>2010</v>
      </c>
      <c r="F2459" s="109" t="s">
        <v>407</v>
      </c>
      <c r="G2459" s="109" t="s">
        <v>408</v>
      </c>
      <c r="H2459" s="109" t="s">
        <v>540</v>
      </c>
      <c r="I2459" s="109" t="s">
        <v>925</v>
      </c>
      <c r="J2459" s="109" t="s">
        <v>1</v>
      </c>
      <c r="K2459" s="110">
        <v>723.31899999999996</v>
      </c>
    </row>
    <row r="2460" spans="5:11" x14ac:dyDescent="0.25">
      <c r="E2460" s="107">
        <v>2010</v>
      </c>
      <c r="F2460" s="107" t="s">
        <v>407</v>
      </c>
      <c r="G2460" s="107" t="s">
        <v>408</v>
      </c>
      <c r="H2460" s="107" t="s">
        <v>540</v>
      </c>
      <c r="I2460" s="107" t="s">
        <v>925</v>
      </c>
      <c r="J2460" s="107" t="s">
        <v>554</v>
      </c>
      <c r="K2460" s="108">
        <v>230.56700000000001</v>
      </c>
    </row>
    <row r="2461" spans="5:11" x14ac:dyDescent="0.25">
      <c r="E2461" s="109">
        <v>2010</v>
      </c>
      <c r="F2461" s="109" t="s">
        <v>407</v>
      </c>
      <c r="G2461" s="109" t="s">
        <v>408</v>
      </c>
      <c r="H2461" s="109" t="s">
        <v>540</v>
      </c>
      <c r="I2461" s="109" t="s">
        <v>925</v>
      </c>
      <c r="J2461" s="109" t="s">
        <v>725</v>
      </c>
      <c r="K2461" s="110">
        <v>492.75200000000001</v>
      </c>
    </row>
    <row r="2462" spans="5:11" x14ac:dyDescent="0.25">
      <c r="E2462" s="107">
        <v>2010</v>
      </c>
      <c r="F2462" s="107" t="s">
        <v>405</v>
      </c>
      <c r="G2462" s="107" t="s">
        <v>107</v>
      </c>
      <c r="H2462" s="107" t="s">
        <v>12</v>
      </c>
      <c r="I2462" s="107" t="s">
        <v>12</v>
      </c>
      <c r="J2462" s="107" t="s">
        <v>1</v>
      </c>
      <c r="K2462" s="108">
        <v>561.54600000000005</v>
      </c>
    </row>
    <row r="2463" spans="5:11" x14ac:dyDescent="0.25">
      <c r="E2463" s="109">
        <v>2010</v>
      </c>
      <c r="F2463" s="109" t="s">
        <v>405</v>
      </c>
      <c r="G2463" s="109" t="s">
        <v>107</v>
      </c>
      <c r="H2463" s="109" t="s">
        <v>12</v>
      </c>
      <c r="I2463" s="109" t="s">
        <v>12</v>
      </c>
      <c r="J2463" s="109" t="s">
        <v>554</v>
      </c>
      <c r="K2463" s="110">
        <v>0</v>
      </c>
    </row>
    <row r="2464" spans="5:11" x14ac:dyDescent="0.25">
      <c r="E2464" s="107">
        <v>2010</v>
      </c>
      <c r="F2464" s="107" t="s">
        <v>405</v>
      </c>
      <c r="G2464" s="107" t="s">
        <v>107</v>
      </c>
      <c r="H2464" s="107" t="s">
        <v>12</v>
      </c>
      <c r="I2464" s="107" t="s">
        <v>12</v>
      </c>
      <c r="J2464" s="107" t="s">
        <v>725</v>
      </c>
      <c r="K2464" s="108">
        <v>561.54600000000005</v>
      </c>
    </row>
    <row r="2465" spans="5:11" x14ac:dyDescent="0.25">
      <c r="E2465" s="109">
        <v>2010</v>
      </c>
      <c r="F2465" s="109" t="s">
        <v>414</v>
      </c>
      <c r="G2465" s="109" t="s">
        <v>110</v>
      </c>
      <c r="H2465" s="109" t="s">
        <v>540</v>
      </c>
      <c r="I2465" s="109" t="s">
        <v>27</v>
      </c>
      <c r="J2465" s="109" t="s">
        <v>1</v>
      </c>
      <c r="K2465" s="110">
        <v>140.702</v>
      </c>
    </row>
    <row r="2466" spans="5:11" x14ac:dyDescent="0.25">
      <c r="E2466" s="107">
        <v>2010</v>
      </c>
      <c r="F2466" s="107" t="s">
        <v>414</v>
      </c>
      <c r="G2466" s="107" t="s">
        <v>110</v>
      </c>
      <c r="H2466" s="107" t="s">
        <v>540</v>
      </c>
      <c r="I2466" s="107" t="s">
        <v>27</v>
      </c>
      <c r="J2466" s="107" t="s">
        <v>554</v>
      </c>
      <c r="K2466" s="108">
        <v>94.15</v>
      </c>
    </row>
    <row r="2467" spans="5:11" x14ac:dyDescent="0.25">
      <c r="E2467" s="109">
        <v>2010</v>
      </c>
      <c r="F2467" s="109" t="s">
        <v>414</v>
      </c>
      <c r="G2467" s="109" t="s">
        <v>110</v>
      </c>
      <c r="H2467" s="109" t="s">
        <v>540</v>
      </c>
      <c r="I2467" s="109" t="s">
        <v>27</v>
      </c>
      <c r="J2467" s="109" t="s">
        <v>725</v>
      </c>
      <c r="K2467" s="110">
        <v>46.552</v>
      </c>
    </row>
    <row r="2468" spans="5:11" x14ac:dyDescent="0.25">
      <c r="E2468" s="107">
        <v>2010</v>
      </c>
      <c r="F2468" s="107" t="s">
        <v>418</v>
      </c>
      <c r="G2468" s="107" t="s">
        <v>112</v>
      </c>
      <c r="H2468" s="107" t="s">
        <v>544</v>
      </c>
      <c r="I2468" s="107" t="s">
        <v>9</v>
      </c>
      <c r="J2468" s="107" t="s">
        <v>1</v>
      </c>
      <c r="K2468" s="108">
        <v>567.89499999999998</v>
      </c>
    </row>
    <row r="2469" spans="5:11" x14ac:dyDescent="0.25">
      <c r="E2469" s="109">
        <v>2010</v>
      </c>
      <c r="F2469" s="109" t="s">
        <v>418</v>
      </c>
      <c r="G2469" s="109" t="s">
        <v>112</v>
      </c>
      <c r="H2469" s="109" t="s">
        <v>544</v>
      </c>
      <c r="I2469" s="109" t="s">
        <v>9</v>
      </c>
      <c r="J2469" s="109" t="s">
        <v>554</v>
      </c>
      <c r="K2469" s="110">
        <v>322.54700000000003</v>
      </c>
    </row>
    <row r="2470" spans="5:11" x14ac:dyDescent="0.25">
      <c r="E2470" s="107">
        <v>2010</v>
      </c>
      <c r="F2470" s="107" t="s">
        <v>418</v>
      </c>
      <c r="G2470" s="107" t="s">
        <v>112</v>
      </c>
      <c r="H2470" s="107" t="s">
        <v>544</v>
      </c>
      <c r="I2470" s="107" t="s">
        <v>9</v>
      </c>
      <c r="J2470" s="107" t="s">
        <v>725</v>
      </c>
      <c r="K2470" s="108">
        <v>245.34800000000001</v>
      </c>
    </row>
    <row r="2471" spans="5:11" x14ac:dyDescent="0.25">
      <c r="E2471" s="109">
        <v>2010</v>
      </c>
      <c r="F2471" s="109" t="s">
        <v>420</v>
      </c>
      <c r="G2471" s="109" t="s">
        <v>113</v>
      </c>
      <c r="H2471" s="109" t="s">
        <v>540</v>
      </c>
      <c r="I2471" s="109" t="s">
        <v>47</v>
      </c>
      <c r="J2471" s="109" t="s">
        <v>1</v>
      </c>
      <c r="K2471" s="110">
        <v>23.356999999999999</v>
      </c>
    </row>
    <row r="2472" spans="5:11" x14ac:dyDescent="0.25">
      <c r="E2472" s="107">
        <v>2010</v>
      </c>
      <c r="F2472" s="107" t="s">
        <v>420</v>
      </c>
      <c r="G2472" s="107" t="s">
        <v>113</v>
      </c>
      <c r="H2472" s="107" t="s">
        <v>540</v>
      </c>
      <c r="I2472" s="107" t="s">
        <v>47</v>
      </c>
      <c r="J2472" s="107" t="s">
        <v>554</v>
      </c>
      <c r="K2472" s="108">
        <v>19.606999999999999</v>
      </c>
    </row>
    <row r="2473" spans="5:11" x14ac:dyDescent="0.25">
      <c r="E2473" s="109">
        <v>2010</v>
      </c>
      <c r="F2473" s="109" t="s">
        <v>420</v>
      </c>
      <c r="G2473" s="109" t="s">
        <v>113</v>
      </c>
      <c r="H2473" s="109" t="s">
        <v>540</v>
      </c>
      <c r="I2473" s="109" t="s">
        <v>47</v>
      </c>
      <c r="J2473" s="109" t="s">
        <v>725</v>
      </c>
      <c r="K2473" s="110">
        <v>3.75</v>
      </c>
    </row>
    <row r="2474" spans="5:11" x14ac:dyDescent="0.25">
      <c r="E2474" s="107">
        <v>2010</v>
      </c>
      <c r="F2474" s="107" t="s">
        <v>422</v>
      </c>
      <c r="G2474" s="107" t="s">
        <v>114</v>
      </c>
      <c r="H2474" s="107" t="s">
        <v>542</v>
      </c>
      <c r="I2474" s="107" t="s">
        <v>26</v>
      </c>
      <c r="J2474" s="107" t="s">
        <v>1</v>
      </c>
      <c r="K2474" s="108">
        <v>331.25799999999998</v>
      </c>
    </row>
    <row r="2475" spans="5:11" x14ac:dyDescent="0.25">
      <c r="E2475" s="109">
        <v>2010</v>
      </c>
      <c r="F2475" s="109" t="s">
        <v>422</v>
      </c>
      <c r="G2475" s="109" t="s">
        <v>114</v>
      </c>
      <c r="H2475" s="109" t="s">
        <v>542</v>
      </c>
      <c r="I2475" s="109" t="s">
        <v>26</v>
      </c>
      <c r="J2475" s="109" t="s">
        <v>554</v>
      </c>
      <c r="K2475" s="110">
        <v>0</v>
      </c>
    </row>
    <row r="2476" spans="5:11" x14ac:dyDescent="0.25">
      <c r="E2476" s="107">
        <v>2010</v>
      </c>
      <c r="F2476" s="107" t="s">
        <v>422</v>
      </c>
      <c r="G2476" s="107" t="s">
        <v>114</v>
      </c>
      <c r="H2476" s="107" t="s">
        <v>542</v>
      </c>
      <c r="I2476" s="107" t="s">
        <v>26</v>
      </c>
      <c r="J2476" s="107" t="s">
        <v>725</v>
      </c>
      <c r="K2476" s="108">
        <v>331.25799999999998</v>
      </c>
    </row>
    <row r="2477" spans="5:11" x14ac:dyDescent="0.25">
      <c r="E2477" s="109">
        <v>2010</v>
      </c>
      <c r="F2477" s="109" t="s">
        <v>432</v>
      </c>
      <c r="G2477" s="109" t="s">
        <v>119</v>
      </c>
      <c r="H2477" s="109" t="s">
        <v>540</v>
      </c>
      <c r="I2477" s="109" t="s">
        <v>925</v>
      </c>
      <c r="J2477" s="109" t="s">
        <v>1</v>
      </c>
      <c r="K2477" s="110">
        <v>178.12200000000001</v>
      </c>
    </row>
    <row r="2478" spans="5:11" x14ac:dyDescent="0.25">
      <c r="E2478" s="107">
        <v>2010</v>
      </c>
      <c r="F2478" s="107" t="s">
        <v>432</v>
      </c>
      <c r="G2478" s="107" t="s">
        <v>119</v>
      </c>
      <c r="H2478" s="107" t="s">
        <v>540</v>
      </c>
      <c r="I2478" s="107" t="s">
        <v>925</v>
      </c>
      <c r="J2478" s="107" t="s">
        <v>554</v>
      </c>
      <c r="K2478" s="108">
        <v>28.806000000000001</v>
      </c>
    </row>
    <row r="2479" spans="5:11" x14ac:dyDescent="0.25">
      <c r="E2479" s="109">
        <v>2010</v>
      </c>
      <c r="F2479" s="109" t="s">
        <v>432</v>
      </c>
      <c r="G2479" s="109" t="s">
        <v>119</v>
      </c>
      <c r="H2479" s="109" t="s">
        <v>540</v>
      </c>
      <c r="I2479" s="109" t="s">
        <v>925</v>
      </c>
      <c r="J2479" s="109" t="s">
        <v>725</v>
      </c>
      <c r="K2479" s="110">
        <v>149.316</v>
      </c>
    </row>
    <row r="2480" spans="5:11" x14ac:dyDescent="0.25">
      <c r="E2480" s="107">
        <v>2010</v>
      </c>
      <c r="F2480" s="107" t="s">
        <v>438</v>
      </c>
      <c r="G2480" s="107" t="s">
        <v>122</v>
      </c>
      <c r="H2480" s="107" t="s">
        <v>540</v>
      </c>
      <c r="I2480" s="107" t="s">
        <v>21</v>
      </c>
      <c r="J2480" s="107" t="s">
        <v>1</v>
      </c>
      <c r="K2480" s="108">
        <v>0</v>
      </c>
    </row>
    <row r="2481" spans="5:11" x14ac:dyDescent="0.25">
      <c r="E2481" s="109">
        <v>2010</v>
      </c>
      <c r="F2481" s="109" t="s">
        <v>438</v>
      </c>
      <c r="G2481" s="109" t="s">
        <v>122</v>
      </c>
      <c r="H2481" s="109" t="s">
        <v>540</v>
      </c>
      <c r="I2481" s="109" t="s">
        <v>21</v>
      </c>
      <c r="J2481" s="109" t="s">
        <v>554</v>
      </c>
      <c r="K2481" s="110">
        <v>0</v>
      </c>
    </row>
    <row r="2482" spans="5:11" x14ac:dyDescent="0.25">
      <c r="E2482" s="107">
        <v>2010</v>
      </c>
      <c r="F2482" s="107" t="s">
        <v>438</v>
      </c>
      <c r="G2482" s="107" t="s">
        <v>122</v>
      </c>
      <c r="H2482" s="107" t="s">
        <v>540</v>
      </c>
      <c r="I2482" s="107" t="s">
        <v>21</v>
      </c>
      <c r="J2482" s="107" t="s">
        <v>725</v>
      </c>
      <c r="K2482" s="108">
        <v>0</v>
      </c>
    </row>
    <row r="2483" spans="5:11" x14ac:dyDescent="0.25">
      <c r="E2483" s="109">
        <v>2010</v>
      </c>
      <c r="F2483" s="109" t="s">
        <v>434</v>
      </c>
      <c r="G2483" s="109" t="s">
        <v>120</v>
      </c>
      <c r="H2483" s="109" t="s">
        <v>544</v>
      </c>
      <c r="I2483" s="109" t="s">
        <v>9</v>
      </c>
      <c r="J2483" s="109" t="s">
        <v>1</v>
      </c>
      <c r="K2483" s="110">
        <v>0</v>
      </c>
    </row>
    <row r="2484" spans="5:11" x14ac:dyDescent="0.25">
      <c r="E2484" s="107">
        <v>2010</v>
      </c>
      <c r="F2484" s="107" t="s">
        <v>434</v>
      </c>
      <c r="G2484" s="107" t="s">
        <v>120</v>
      </c>
      <c r="H2484" s="107" t="s">
        <v>544</v>
      </c>
      <c r="I2484" s="107" t="s">
        <v>9</v>
      </c>
      <c r="J2484" s="107" t="s">
        <v>554</v>
      </c>
      <c r="K2484" s="108">
        <v>0</v>
      </c>
    </row>
    <row r="2485" spans="5:11" x14ac:dyDescent="0.25">
      <c r="E2485" s="109">
        <v>2010</v>
      </c>
      <c r="F2485" s="109" t="s">
        <v>434</v>
      </c>
      <c r="G2485" s="109" t="s">
        <v>120</v>
      </c>
      <c r="H2485" s="109" t="s">
        <v>544</v>
      </c>
      <c r="I2485" s="109" t="s">
        <v>9</v>
      </c>
      <c r="J2485" s="109" t="s">
        <v>725</v>
      </c>
      <c r="K2485" s="110">
        <v>0</v>
      </c>
    </row>
    <row r="2486" spans="5:11" x14ac:dyDescent="0.25">
      <c r="E2486" s="107">
        <v>2010</v>
      </c>
      <c r="F2486" s="107" t="s">
        <v>440</v>
      </c>
      <c r="G2486" s="107" t="s">
        <v>123</v>
      </c>
      <c r="H2486" s="107" t="s">
        <v>540</v>
      </c>
      <c r="I2486" s="107" t="s">
        <v>24</v>
      </c>
      <c r="J2486" s="107" t="s">
        <v>1</v>
      </c>
      <c r="K2486" s="108">
        <v>176.21899999999999</v>
      </c>
    </row>
    <row r="2487" spans="5:11" x14ac:dyDescent="0.25">
      <c r="E2487" s="109">
        <v>2010</v>
      </c>
      <c r="F2487" s="109" t="s">
        <v>440</v>
      </c>
      <c r="G2487" s="109" t="s">
        <v>123</v>
      </c>
      <c r="H2487" s="109" t="s">
        <v>540</v>
      </c>
      <c r="I2487" s="109" t="s">
        <v>24</v>
      </c>
      <c r="J2487" s="109" t="s">
        <v>554</v>
      </c>
      <c r="K2487" s="110">
        <v>145.35300000000001</v>
      </c>
    </row>
    <row r="2488" spans="5:11" x14ac:dyDescent="0.25">
      <c r="E2488" s="107">
        <v>2010</v>
      </c>
      <c r="F2488" s="107" t="s">
        <v>440</v>
      </c>
      <c r="G2488" s="107" t="s">
        <v>123</v>
      </c>
      <c r="H2488" s="107" t="s">
        <v>540</v>
      </c>
      <c r="I2488" s="107" t="s">
        <v>24</v>
      </c>
      <c r="J2488" s="107" t="s">
        <v>725</v>
      </c>
      <c r="K2488" s="108">
        <v>30.866</v>
      </c>
    </row>
    <row r="2489" spans="5:11" x14ac:dyDescent="0.25">
      <c r="E2489" s="109">
        <v>2010</v>
      </c>
      <c r="F2489" s="109" t="s">
        <v>442</v>
      </c>
      <c r="G2489" s="109" t="s">
        <v>124</v>
      </c>
      <c r="H2489" s="109" t="s">
        <v>544</v>
      </c>
      <c r="I2489" s="109" t="s">
        <v>9</v>
      </c>
      <c r="J2489" s="109" t="s">
        <v>1</v>
      </c>
      <c r="K2489" s="110">
        <v>511.52600000000001</v>
      </c>
    </row>
    <row r="2490" spans="5:11" x14ac:dyDescent="0.25">
      <c r="E2490" s="107">
        <v>2010</v>
      </c>
      <c r="F2490" s="107" t="s">
        <v>442</v>
      </c>
      <c r="G2490" s="107" t="s">
        <v>124</v>
      </c>
      <c r="H2490" s="107" t="s">
        <v>544</v>
      </c>
      <c r="I2490" s="107" t="s">
        <v>9</v>
      </c>
      <c r="J2490" s="107" t="s">
        <v>554</v>
      </c>
      <c r="K2490" s="108">
        <v>395.05900000000003</v>
      </c>
    </row>
    <row r="2491" spans="5:11" x14ac:dyDescent="0.25">
      <c r="E2491" s="109">
        <v>2010</v>
      </c>
      <c r="F2491" s="109" t="s">
        <v>442</v>
      </c>
      <c r="G2491" s="109" t="s">
        <v>124</v>
      </c>
      <c r="H2491" s="109" t="s">
        <v>544</v>
      </c>
      <c r="I2491" s="109" t="s">
        <v>9</v>
      </c>
      <c r="J2491" s="109" t="s">
        <v>725</v>
      </c>
      <c r="K2491" s="110">
        <v>116.467</v>
      </c>
    </row>
    <row r="2492" spans="5:11" x14ac:dyDescent="0.25">
      <c r="E2492" s="107">
        <v>2010</v>
      </c>
      <c r="F2492" s="107" t="s">
        <v>446</v>
      </c>
      <c r="G2492" s="107" t="s">
        <v>126</v>
      </c>
      <c r="H2492" s="107" t="s">
        <v>542</v>
      </c>
      <c r="I2492" s="107" t="s">
        <v>16</v>
      </c>
      <c r="J2492" s="107" t="s">
        <v>1</v>
      </c>
      <c r="K2492" s="108">
        <v>318.20600000000002</v>
      </c>
    </row>
    <row r="2493" spans="5:11" x14ac:dyDescent="0.25">
      <c r="E2493" s="109">
        <v>2010</v>
      </c>
      <c r="F2493" s="109" t="s">
        <v>446</v>
      </c>
      <c r="G2493" s="109" t="s">
        <v>126</v>
      </c>
      <c r="H2493" s="109" t="s">
        <v>542</v>
      </c>
      <c r="I2493" s="109" t="s">
        <v>16</v>
      </c>
      <c r="J2493" s="109" t="s">
        <v>554</v>
      </c>
      <c r="K2493" s="110">
        <v>138.78</v>
      </c>
    </row>
    <row r="2494" spans="5:11" x14ac:dyDescent="0.25">
      <c r="E2494" s="107">
        <v>2010</v>
      </c>
      <c r="F2494" s="107" t="s">
        <v>446</v>
      </c>
      <c r="G2494" s="107" t="s">
        <v>126</v>
      </c>
      <c r="H2494" s="107" t="s">
        <v>542</v>
      </c>
      <c r="I2494" s="107" t="s">
        <v>16</v>
      </c>
      <c r="J2494" s="107" t="s">
        <v>725</v>
      </c>
      <c r="K2494" s="108">
        <v>179.42599999999999</v>
      </c>
    </row>
    <row r="2495" spans="5:11" x14ac:dyDescent="0.25">
      <c r="E2495" s="109">
        <v>2010</v>
      </c>
      <c r="F2495" s="109" t="s">
        <v>450</v>
      </c>
      <c r="G2495" s="109" t="s">
        <v>128</v>
      </c>
      <c r="H2495" s="109" t="s">
        <v>540</v>
      </c>
      <c r="I2495" s="109" t="s">
        <v>47</v>
      </c>
      <c r="J2495" s="109" t="s">
        <v>1</v>
      </c>
      <c r="K2495" s="110">
        <v>10.941000000000001</v>
      </c>
    </row>
    <row r="2496" spans="5:11" x14ac:dyDescent="0.25">
      <c r="E2496" s="107">
        <v>2010</v>
      </c>
      <c r="F2496" s="107" t="s">
        <v>450</v>
      </c>
      <c r="G2496" s="107" t="s">
        <v>128</v>
      </c>
      <c r="H2496" s="107" t="s">
        <v>540</v>
      </c>
      <c r="I2496" s="107" t="s">
        <v>47</v>
      </c>
      <c r="J2496" s="107" t="s">
        <v>554</v>
      </c>
      <c r="K2496" s="108">
        <v>10.941000000000001</v>
      </c>
    </row>
    <row r="2497" spans="5:11" x14ac:dyDescent="0.25">
      <c r="E2497" s="109">
        <v>2010</v>
      </c>
      <c r="F2497" s="109" t="s">
        <v>450</v>
      </c>
      <c r="G2497" s="109" t="s">
        <v>128</v>
      </c>
      <c r="H2497" s="109" t="s">
        <v>540</v>
      </c>
      <c r="I2497" s="109" t="s">
        <v>47</v>
      </c>
      <c r="J2497" s="109" t="s">
        <v>725</v>
      </c>
      <c r="K2497" s="110">
        <v>0</v>
      </c>
    </row>
    <row r="2498" spans="5:11" x14ac:dyDescent="0.25">
      <c r="E2498" s="107">
        <v>2010</v>
      </c>
      <c r="F2498" s="107" t="s">
        <v>452</v>
      </c>
      <c r="G2498" s="107" t="s">
        <v>129</v>
      </c>
      <c r="H2498" s="107" t="s">
        <v>540</v>
      </c>
      <c r="I2498" s="107" t="s">
        <v>30</v>
      </c>
      <c r="J2498" s="107" t="s">
        <v>1</v>
      </c>
      <c r="K2498" s="108">
        <v>126.47199999999999</v>
      </c>
    </row>
    <row r="2499" spans="5:11" x14ac:dyDescent="0.25">
      <c r="E2499" s="109">
        <v>2010</v>
      </c>
      <c r="F2499" s="109" t="s">
        <v>452</v>
      </c>
      <c r="G2499" s="109" t="s">
        <v>129</v>
      </c>
      <c r="H2499" s="109" t="s">
        <v>540</v>
      </c>
      <c r="I2499" s="109" t="s">
        <v>30</v>
      </c>
      <c r="J2499" s="109" t="s">
        <v>554</v>
      </c>
      <c r="K2499" s="110">
        <v>126.47199999999999</v>
      </c>
    </row>
    <row r="2500" spans="5:11" x14ac:dyDescent="0.25">
      <c r="E2500" s="107">
        <v>2010</v>
      </c>
      <c r="F2500" s="107" t="s">
        <v>452</v>
      </c>
      <c r="G2500" s="107" t="s">
        <v>129</v>
      </c>
      <c r="H2500" s="107" t="s">
        <v>540</v>
      </c>
      <c r="I2500" s="107" t="s">
        <v>30</v>
      </c>
      <c r="J2500" s="107" t="s">
        <v>725</v>
      </c>
      <c r="K2500" s="108">
        <v>0</v>
      </c>
    </row>
    <row r="2501" spans="5:11" x14ac:dyDescent="0.25">
      <c r="E2501" s="109">
        <v>2010</v>
      </c>
      <c r="F2501" s="109" t="s">
        <v>460</v>
      </c>
      <c r="G2501" s="109" t="s">
        <v>133</v>
      </c>
      <c r="H2501" s="109" t="s">
        <v>540</v>
      </c>
      <c r="I2501" s="109" t="s">
        <v>30</v>
      </c>
      <c r="J2501" s="109" t="s">
        <v>1</v>
      </c>
      <c r="K2501" s="110">
        <v>20.800999999999998</v>
      </c>
    </row>
    <row r="2502" spans="5:11" x14ac:dyDescent="0.25">
      <c r="E2502" s="107">
        <v>2010</v>
      </c>
      <c r="F2502" s="107" t="s">
        <v>460</v>
      </c>
      <c r="G2502" s="107" t="s">
        <v>133</v>
      </c>
      <c r="H2502" s="107" t="s">
        <v>540</v>
      </c>
      <c r="I2502" s="107" t="s">
        <v>30</v>
      </c>
      <c r="J2502" s="107" t="s">
        <v>554</v>
      </c>
      <c r="K2502" s="108">
        <v>1.206</v>
      </c>
    </row>
    <row r="2503" spans="5:11" x14ac:dyDescent="0.25">
      <c r="E2503" s="109">
        <v>2010</v>
      </c>
      <c r="F2503" s="109" t="s">
        <v>460</v>
      </c>
      <c r="G2503" s="109" t="s">
        <v>133</v>
      </c>
      <c r="H2503" s="109" t="s">
        <v>540</v>
      </c>
      <c r="I2503" s="109" t="s">
        <v>30</v>
      </c>
      <c r="J2503" s="109" t="s">
        <v>725</v>
      </c>
      <c r="K2503" s="110">
        <v>19.594999999999999</v>
      </c>
    </row>
    <row r="2504" spans="5:11" x14ac:dyDescent="0.25">
      <c r="E2504" s="107">
        <v>2010</v>
      </c>
      <c r="F2504" s="107" t="s">
        <v>462</v>
      </c>
      <c r="G2504" s="107" t="s">
        <v>134</v>
      </c>
      <c r="H2504" s="107" t="s">
        <v>544</v>
      </c>
      <c r="I2504" s="107" t="s">
        <v>9</v>
      </c>
      <c r="J2504" s="107" t="s">
        <v>1</v>
      </c>
      <c r="K2504" s="108">
        <v>103.084</v>
      </c>
    </row>
    <row r="2505" spans="5:11" x14ac:dyDescent="0.25">
      <c r="E2505" s="109">
        <v>2010</v>
      </c>
      <c r="F2505" s="109" t="s">
        <v>462</v>
      </c>
      <c r="G2505" s="109" t="s">
        <v>134</v>
      </c>
      <c r="H2505" s="109" t="s">
        <v>544</v>
      </c>
      <c r="I2505" s="109" t="s">
        <v>9</v>
      </c>
      <c r="J2505" s="109" t="s">
        <v>554</v>
      </c>
      <c r="K2505" s="110">
        <v>98.704999999999998</v>
      </c>
    </row>
    <row r="2506" spans="5:11" x14ac:dyDescent="0.25">
      <c r="E2506" s="107">
        <v>2010</v>
      </c>
      <c r="F2506" s="107" t="s">
        <v>462</v>
      </c>
      <c r="G2506" s="107" t="s">
        <v>134</v>
      </c>
      <c r="H2506" s="107" t="s">
        <v>544</v>
      </c>
      <c r="I2506" s="107" t="s">
        <v>9</v>
      </c>
      <c r="J2506" s="107" t="s">
        <v>725</v>
      </c>
      <c r="K2506" s="108">
        <v>4.3789999999999996</v>
      </c>
    </row>
    <row r="2507" spans="5:11" x14ac:dyDescent="0.25">
      <c r="E2507" s="109">
        <v>2010</v>
      </c>
      <c r="F2507" s="109" t="s">
        <v>468</v>
      </c>
      <c r="G2507" s="109" t="s">
        <v>137</v>
      </c>
      <c r="H2507" s="109" t="s">
        <v>540</v>
      </c>
      <c r="I2507" s="109" t="s">
        <v>30</v>
      </c>
      <c r="J2507" s="109" t="s">
        <v>1</v>
      </c>
      <c r="K2507" s="110">
        <v>250</v>
      </c>
    </row>
    <row r="2508" spans="5:11" x14ac:dyDescent="0.25">
      <c r="E2508" s="107">
        <v>2010</v>
      </c>
      <c r="F2508" s="107" t="s">
        <v>468</v>
      </c>
      <c r="G2508" s="107" t="s">
        <v>137</v>
      </c>
      <c r="H2508" s="107" t="s">
        <v>540</v>
      </c>
      <c r="I2508" s="107" t="s">
        <v>30</v>
      </c>
      <c r="J2508" s="107" t="s">
        <v>554</v>
      </c>
      <c r="K2508" s="108">
        <v>0</v>
      </c>
    </row>
    <row r="2509" spans="5:11" x14ac:dyDescent="0.25">
      <c r="E2509" s="109">
        <v>2010</v>
      </c>
      <c r="F2509" s="109" t="s">
        <v>468</v>
      </c>
      <c r="G2509" s="109" t="s">
        <v>137</v>
      </c>
      <c r="H2509" s="109" t="s">
        <v>540</v>
      </c>
      <c r="I2509" s="109" t="s">
        <v>30</v>
      </c>
      <c r="J2509" s="109" t="s">
        <v>725</v>
      </c>
      <c r="K2509" s="110">
        <v>250</v>
      </c>
    </row>
    <row r="2510" spans="5:11" x14ac:dyDescent="0.25">
      <c r="E2510" s="107">
        <v>2010</v>
      </c>
      <c r="F2510" s="107" t="s">
        <v>466</v>
      </c>
      <c r="G2510" s="107" t="s">
        <v>136</v>
      </c>
      <c r="H2510" s="107" t="s">
        <v>542</v>
      </c>
      <c r="I2510" s="107" t="s">
        <v>26</v>
      </c>
      <c r="J2510" s="107" t="s">
        <v>1</v>
      </c>
      <c r="K2510" s="108">
        <v>57.737000000000002</v>
      </c>
    </row>
    <row r="2511" spans="5:11" x14ac:dyDescent="0.25">
      <c r="E2511" s="109">
        <v>2010</v>
      </c>
      <c r="F2511" s="109" t="s">
        <v>466</v>
      </c>
      <c r="G2511" s="109" t="s">
        <v>136</v>
      </c>
      <c r="H2511" s="109" t="s">
        <v>542</v>
      </c>
      <c r="I2511" s="109" t="s">
        <v>26</v>
      </c>
      <c r="J2511" s="109" t="s">
        <v>554</v>
      </c>
      <c r="K2511" s="110">
        <v>57.737000000000002</v>
      </c>
    </row>
    <row r="2512" spans="5:11" x14ac:dyDescent="0.25">
      <c r="E2512" s="107">
        <v>2010</v>
      </c>
      <c r="F2512" s="107" t="s">
        <v>466</v>
      </c>
      <c r="G2512" s="107" t="s">
        <v>136</v>
      </c>
      <c r="H2512" s="107" t="s">
        <v>542</v>
      </c>
      <c r="I2512" s="107" t="s">
        <v>26</v>
      </c>
      <c r="J2512" s="107" t="s">
        <v>725</v>
      </c>
      <c r="K2512" s="108">
        <v>0</v>
      </c>
    </row>
    <row r="2513" spans="5:11" x14ac:dyDescent="0.25">
      <c r="E2513" s="109">
        <v>2010</v>
      </c>
      <c r="F2513" s="109" t="s">
        <v>498</v>
      </c>
      <c r="G2513" s="109" t="s">
        <v>967</v>
      </c>
      <c r="H2513" s="109" t="s">
        <v>540</v>
      </c>
      <c r="I2513" s="109" t="s">
        <v>925</v>
      </c>
      <c r="J2513" s="109" t="s">
        <v>1</v>
      </c>
      <c r="K2513" s="110">
        <v>442.94900000000001</v>
      </c>
    </row>
    <row r="2514" spans="5:11" x14ac:dyDescent="0.25">
      <c r="E2514" s="107">
        <v>2010</v>
      </c>
      <c r="F2514" s="107" t="s">
        <v>498</v>
      </c>
      <c r="G2514" s="107" t="s">
        <v>967</v>
      </c>
      <c r="H2514" s="107" t="s">
        <v>540</v>
      </c>
      <c r="I2514" s="107" t="s">
        <v>925</v>
      </c>
      <c r="J2514" s="107" t="s">
        <v>554</v>
      </c>
      <c r="K2514" s="108">
        <v>358.34</v>
      </c>
    </row>
    <row r="2515" spans="5:11" x14ac:dyDescent="0.25">
      <c r="E2515" s="109">
        <v>2010</v>
      </c>
      <c r="F2515" s="109" t="s">
        <v>498</v>
      </c>
      <c r="G2515" s="109" t="s">
        <v>967</v>
      </c>
      <c r="H2515" s="109" t="s">
        <v>540</v>
      </c>
      <c r="I2515" s="109" t="s">
        <v>925</v>
      </c>
      <c r="J2515" s="109" t="s">
        <v>725</v>
      </c>
      <c r="K2515" s="110">
        <v>84.608999999999995</v>
      </c>
    </row>
    <row r="2516" spans="5:11" x14ac:dyDescent="0.25">
      <c r="E2516" s="107">
        <v>2010</v>
      </c>
      <c r="F2516" s="107" t="s">
        <v>479</v>
      </c>
      <c r="G2516" s="107" t="s">
        <v>141</v>
      </c>
      <c r="H2516" s="107" t="s">
        <v>540</v>
      </c>
      <c r="I2516" s="107" t="s">
        <v>21</v>
      </c>
      <c r="J2516" s="107" t="s">
        <v>1</v>
      </c>
      <c r="K2516" s="108">
        <v>101.988</v>
      </c>
    </row>
    <row r="2517" spans="5:11" x14ac:dyDescent="0.25">
      <c r="E2517" s="109">
        <v>2010</v>
      </c>
      <c r="F2517" s="109" t="s">
        <v>479</v>
      </c>
      <c r="G2517" s="109" t="s">
        <v>141</v>
      </c>
      <c r="H2517" s="109" t="s">
        <v>540</v>
      </c>
      <c r="I2517" s="109" t="s">
        <v>21</v>
      </c>
      <c r="J2517" s="109" t="s">
        <v>554</v>
      </c>
      <c r="K2517" s="110">
        <v>71.518000000000001</v>
      </c>
    </row>
    <row r="2518" spans="5:11" x14ac:dyDescent="0.25">
      <c r="E2518" s="107">
        <v>2010</v>
      </c>
      <c r="F2518" s="107" t="s">
        <v>479</v>
      </c>
      <c r="G2518" s="107" t="s">
        <v>141</v>
      </c>
      <c r="H2518" s="107" t="s">
        <v>540</v>
      </c>
      <c r="I2518" s="107" t="s">
        <v>21</v>
      </c>
      <c r="J2518" s="107" t="s">
        <v>725</v>
      </c>
      <c r="K2518" s="108">
        <v>30.47</v>
      </c>
    </row>
    <row r="2519" spans="5:11" x14ac:dyDescent="0.25">
      <c r="E2519" s="109">
        <v>2010</v>
      </c>
      <c r="F2519" s="109" t="s">
        <v>486</v>
      </c>
      <c r="G2519" s="109" t="s">
        <v>143</v>
      </c>
      <c r="H2519" s="109" t="s">
        <v>544</v>
      </c>
      <c r="I2519" s="109" t="s">
        <v>9</v>
      </c>
      <c r="J2519" s="109" t="s">
        <v>1</v>
      </c>
      <c r="K2519" s="110">
        <v>102.846</v>
      </c>
    </row>
    <row r="2520" spans="5:11" x14ac:dyDescent="0.25">
      <c r="E2520" s="107">
        <v>2010</v>
      </c>
      <c r="F2520" s="107" t="s">
        <v>486</v>
      </c>
      <c r="G2520" s="107" t="s">
        <v>143</v>
      </c>
      <c r="H2520" s="107" t="s">
        <v>544</v>
      </c>
      <c r="I2520" s="107" t="s">
        <v>9</v>
      </c>
      <c r="J2520" s="107" t="s">
        <v>554</v>
      </c>
      <c r="K2520" s="108">
        <v>77.292000000000002</v>
      </c>
    </row>
    <row r="2521" spans="5:11" x14ac:dyDescent="0.25">
      <c r="E2521" s="109">
        <v>2010</v>
      </c>
      <c r="F2521" s="109" t="s">
        <v>486</v>
      </c>
      <c r="G2521" s="109" t="s">
        <v>143</v>
      </c>
      <c r="H2521" s="109" t="s">
        <v>544</v>
      </c>
      <c r="I2521" s="109" t="s">
        <v>9</v>
      </c>
      <c r="J2521" s="109" t="s">
        <v>725</v>
      </c>
      <c r="K2521" s="110">
        <v>25.553999999999998</v>
      </c>
    </row>
    <row r="2522" spans="5:11" x14ac:dyDescent="0.25">
      <c r="E2522" s="107">
        <v>2010</v>
      </c>
      <c r="F2522" s="107" t="s">
        <v>488</v>
      </c>
      <c r="G2522" s="107" t="s">
        <v>144</v>
      </c>
      <c r="H2522" s="107" t="s">
        <v>540</v>
      </c>
      <c r="I2522" s="107" t="s">
        <v>60</v>
      </c>
      <c r="J2522" s="107" t="s">
        <v>1</v>
      </c>
      <c r="K2522" s="108">
        <v>452.64600000000002</v>
      </c>
    </row>
    <row r="2523" spans="5:11" x14ac:dyDescent="0.25">
      <c r="E2523" s="109">
        <v>2010</v>
      </c>
      <c r="F2523" s="109" t="s">
        <v>488</v>
      </c>
      <c r="G2523" s="109" t="s">
        <v>144</v>
      </c>
      <c r="H2523" s="109" t="s">
        <v>540</v>
      </c>
      <c r="I2523" s="109" t="s">
        <v>60</v>
      </c>
      <c r="J2523" s="109" t="s">
        <v>554</v>
      </c>
      <c r="K2523" s="110">
        <v>264.56700000000001</v>
      </c>
    </row>
    <row r="2524" spans="5:11" x14ac:dyDescent="0.25">
      <c r="E2524" s="107">
        <v>2010</v>
      </c>
      <c r="F2524" s="107" t="s">
        <v>488</v>
      </c>
      <c r="G2524" s="107" t="s">
        <v>144</v>
      </c>
      <c r="H2524" s="107" t="s">
        <v>540</v>
      </c>
      <c r="I2524" s="107" t="s">
        <v>60</v>
      </c>
      <c r="J2524" s="107" t="s">
        <v>725</v>
      </c>
      <c r="K2524" s="108">
        <v>188.07900000000001</v>
      </c>
    </row>
    <row r="2525" spans="5:11" x14ac:dyDescent="0.25">
      <c r="E2525" s="109">
        <v>2010</v>
      </c>
      <c r="F2525" s="109" t="s">
        <v>494</v>
      </c>
      <c r="G2525" s="109" t="s">
        <v>147</v>
      </c>
      <c r="H2525" s="109" t="s">
        <v>540</v>
      </c>
      <c r="I2525" s="109" t="s">
        <v>27</v>
      </c>
      <c r="J2525" s="109" t="s">
        <v>1</v>
      </c>
      <c r="K2525" s="110">
        <v>228.03800000000001</v>
      </c>
    </row>
    <row r="2526" spans="5:11" x14ac:dyDescent="0.25">
      <c r="E2526" s="107">
        <v>2010</v>
      </c>
      <c r="F2526" s="107" t="s">
        <v>494</v>
      </c>
      <c r="G2526" s="107" t="s">
        <v>147</v>
      </c>
      <c r="H2526" s="107" t="s">
        <v>540</v>
      </c>
      <c r="I2526" s="107" t="s">
        <v>27</v>
      </c>
      <c r="J2526" s="107" t="s">
        <v>554</v>
      </c>
      <c r="K2526" s="108">
        <v>225.67699999999999</v>
      </c>
    </row>
    <row r="2527" spans="5:11" x14ac:dyDescent="0.25">
      <c r="E2527" s="109">
        <v>2010</v>
      </c>
      <c r="F2527" s="109" t="s">
        <v>494</v>
      </c>
      <c r="G2527" s="109" t="s">
        <v>147</v>
      </c>
      <c r="H2527" s="109" t="s">
        <v>540</v>
      </c>
      <c r="I2527" s="109" t="s">
        <v>27</v>
      </c>
      <c r="J2527" s="109" t="s">
        <v>725</v>
      </c>
      <c r="K2527" s="110">
        <v>2.3610000000000002</v>
      </c>
    </row>
    <row r="2528" spans="5:11" x14ac:dyDescent="0.25">
      <c r="E2528" s="107">
        <v>2010</v>
      </c>
      <c r="F2528" s="107" t="s">
        <v>490</v>
      </c>
      <c r="G2528" s="107" t="s">
        <v>145</v>
      </c>
      <c r="H2528" s="107" t="s">
        <v>540</v>
      </c>
      <c r="I2528" s="107" t="s">
        <v>16</v>
      </c>
      <c r="J2528" s="107" t="s">
        <v>1</v>
      </c>
      <c r="K2528" s="108">
        <v>411.90499999999997</v>
      </c>
    </row>
    <row r="2529" spans="5:11" x14ac:dyDescent="0.25">
      <c r="E2529" s="109">
        <v>2010</v>
      </c>
      <c r="F2529" s="109" t="s">
        <v>490</v>
      </c>
      <c r="G2529" s="109" t="s">
        <v>145</v>
      </c>
      <c r="H2529" s="109" t="s">
        <v>540</v>
      </c>
      <c r="I2529" s="109" t="s">
        <v>16</v>
      </c>
      <c r="J2529" s="109" t="s">
        <v>554</v>
      </c>
      <c r="K2529" s="110">
        <v>373.161</v>
      </c>
    </row>
    <row r="2530" spans="5:11" x14ac:dyDescent="0.25">
      <c r="E2530" s="107">
        <v>2010</v>
      </c>
      <c r="F2530" s="107" t="s">
        <v>490</v>
      </c>
      <c r="G2530" s="107" t="s">
        <v>145</v>
      </c>
      <c r="H2530" s="107" t="s">
        <v>540</v>
      </c>
      <c r="I2530" s="107" t="s">
        <v>16</v>
      </c>
      <c r="J2530" s="107" t="s">
        <v>725</v>
      </c>
      <c r="K2530" s="108">
        <v>38.744</v>
      </c>
    </row>
    <row r="2531" spans="5:11" x14ac:dyDescent="0.25">
      <c r="E2531" s="109">
        <v>2010</v>
      </c>
      <c r="F2531" s="109" t="s">
        <v>496</v>
      </c>
      <c r="G2531" s="109" t="s">
        <v>148</v>
      </c>
      <c r="H2531" s="109" t="s">
        <v>544</v>
      </c>
      <c r="I2531" s="109" t="s">
        <v>17</v>
      </c>
      <c r="J2531" s="109" t="s">
        <v>1</v>
      </c>
      <c r="K2531" s="110">
        <v>257.54399999999998</v>
      </c>
    </row>
    <row r="2532" spans="5:11" x14ac:dyDescent="0.25">
      <c r="E2532" s="107">
        <v>2010</v>
      </c>
      <c r="F2532" s="107" t="s">
        <v>496</v>
      </c>
      <c r="G2532" s="107" t="s">
        <v>148</v>
      </c>
      <c r="H2532" s="107" t="s">
        <v>544</v>
      </c>
      <c r="I2532" s="107" t="s">
        <v>17</v>
      </c>
      <c r="J2532" s="107" t="s">
        <v>554</v>
      </c>
      <c r="K2532" s="108">
        <v>158.01900000000001</v>
      </c>
    </row>
    <row r="2533" spans="5:11" x14ac:dyDescent="0.25">
      <c r="E2533" s="109">
        <v>2010</v>
      </c>
      <c r="F2533" s="109" t="s">
        <v>496</v>
      </c>
      <c r="G2533" s="109" t="s">
        <v>148</v>
      </c>
      <c r="H2533" s="109" t="s">
        <v>544</v>
      </c>
      <c r="I2533" s="109" t="s">
        <v>17</v>
      </c>
      <c r="J2533" s="109" t="s">
        <v>725</v>
      </c>
      <c r="K2533" s="110">
        <v>99.525000000000006</v>
      </c>
    </row>
    <row r="2534" spans="5:11" x14ac:dyDescent="0.25">
      <c r="E2534" s="107">
        <v>2010</v>
      </c>
      <c r="F2534" s="107" t="s">
        <v>483</v>
      </c>
      <c r="G2534" s="107" t="s">
        <v>484</v>
      </c>
      <c r="H2534" s="107" t="s">
        <v>544</v>
      </c>
      <c r="I2534" s="107" t="s">
        <v>9</v>
      </c>
      <c r="J2534" s="107" t="s">
        <v>1</v>
      </c>
      <c r="K2534" s="108">
        <v>23.728999999999999</v>
      </c>
    </row>
    <row r="2535" spans="5:11" x14ac:dyDescent="0.25">
      <c r="E2535" s="109">
        <v>2010</v>
      </c>
      <c r="F2535" s="109" t="s">
        <v>483</v>
      </c>
      <c r="G2535" s="109" t="s">
        <v>484</v>
      </c>
      <c r="H2535" s="109" t="s">
        <v>544</v>
      </c>
      <c r="I2535" s="109" t="s">
        <v>9</v>
      </c>
      <c r="J2535" s="109" t="s">
        <v>554</v>
      </c>
      <c r="K2535" s="110">
        <v>5.9980000000000002</v>
      </c>
    </row>
    <row r="2536" spans="5:11" x14ac:dyDescent="0.25">
      <c r="E2536" s="107">
        <v>2010</v>
      </c>
      <c r="F2536" s="107" t="s">
        <v>483</v>
      </c>
      <c r="G2536" s="107" t="s">
        <v>484</v>
      </c>
      <c r="H2536" s="107" t="s">
        <v>544</v>
      </c>
      <c r="I2536" s="107" t="s">
        <v>9</v>
      </c>
      <c r="J2536" s="107" t="s">
        <v>725</v>
      </c>
      <c r="K2536" s="108">
        <v>17.731000000000002</v>
      </c>
    </row>
    <row r="2537" spans="5:11" x14ac:dyDescent="0.25">
      <c r="E2537" s="109">
        <v>2010</v>
      </c>
      <c r="F2537" s="109" t="s">
        <v>502</v>
      </c>
      <c r="G2537" s="109" t="s">
        <v>151</v>
      </c>
      <c r="H2537" s="109" t="s">
        <v>540</v>
      </c>
      <c r="I2537" s="109" t="s">
        <v>30</v>
      </c>
      <c r="J2537" s="109" t="s">
        <v>1</v>
      </c>
      <c r="K2537" s="110">
        <v>406.23099999999999</v>
      </c>
    </row>
    <row r="2538" spans="5:11" x14ac:dyDescent="0.25">
      <c r="E2538" s="107">
        <v>2010</v>
      </c>
      <c r="F2538" s="107" t="s">
        <v>502</v>
      </c>
      <c r="G2538" s="107" t="s">
        <v>151</v>
      </c>
      <c r="H2538" s="107" t="s">
        <v>540</v>
      </c>
      <c r="I2538" s="107" t="s">
        <v>30</v>
      </c>
      <c r="J2538" s="107" t="s">
        <v>554</v>
      </c>
      <c r="K2538" s="108">
        <v>207.761</v>
      </c>
    </row>
    <row r="2539" spans="5:11" x14ac:dyDescent="0.25">
      <c r="E2539" s="109">
        <v>2010</v>
      </c>
      <c r="F2539" s="109" t="s">
        <v>502</v>
      </c>
      <c r="G2539" s="109" t="s">
        <v>151</v>
      </c>
      <c r="H2539" s="109" t="s">
        <v>540</v>
      </c>
      <c r="I2539" s="109" t="s">
        <v>30</v>
      </c>
      <c r="J2539" s="109" t="s">
        <v>725</v>
      </c>
      <c r="K2539" s="110">
        <v>198.47</v>
      </c>
    </row>
    <row r="2540" spans="5:11" x14ac:dyDescent="0.25">
      <c r="E2540" s="107">
        <v>2010</v>
      </c>
      <c r="F2540" s="107" t="s">
        <v>504</v>
      </c>
      <c r="G2540" s="107" t="s">
        <v>152</v>
      </c>
      <c r="H2540" s="107" t="s">
        <v>540</v>
      </c>
      <c r="I2540" s="107" t="s">
        <v>30</v>
      </c>
      <c r="J2540" s="107" t="s">
        <v>1</v>
      </c>
      <c r="K2540" s="108">
        <v>0</v>
      </c>
    </row>
    <row r="2541" spans="5:11" x14ac:dyDescent="0.25">
      <c r="E2541" s="109">
        <v>2010</v>
      </c>
      <c r="F2541" s="109" t="s">
        <v>504</v>
      </c>
      <c r="G2541" s="109" t="s">
        <v>152</v>
      </c>
      <c r="H2541" s="109" t="s">
        <v>540</v>
      </c>
      <c r="I2541" s="109" t="s">
        <v>30</v>
      </c>
      <c r="J2541" s="109" t="s">
        <v>554</v>
      </c>
      <c r="K2541" s="110">
        <v>0</v>
      </c>
    </row>
    <row r="2542" spans="5:11" x14ac:dyDescent="0.25">
      <c r="E2542" s="107">
        <v>2010</v>
      </c>
      <c r="F2542" s="107" t="s">
        <v>504</v>
      </c>
      <c r="G2542" s="107" t="s">
        <v>152</v>
      </c>
      <c r="H2542" s="107" t="s">
        <v>540</v>
      </c>
      <c r="I2542" s="107" t="s">
        <v>30</v>
      </c>
      <c r="J2542" s="107" t="s">
        <v>725</v>
      </c>
      <c r="K2542" s="108">
        <v>0</v>
      </c>
    </row>
    <row r="2543" spans="5:11" x14ac:dyDescent="0.25">
      <c r="E2543" s="109">
        <v>2010</v>
      </c>
      <c r="F2543" s="109" t="s">
        <v>506</v>
      </c>
      <c r="G2543" s="109" t="s">
        <v>153</v>
      </c>
      <c r="H2543" s="109" t="s">
        <v>544</v>
      </c>
      <c r="I2543" s="109" t="s">
        <v>17</v>
      </c>
      <c r="J2543" s="109" t="s">
        <v>1</v>
      </c>
      <c r="K2543" s="110">
        <v>749</v>
      </c>
    </row>
    <row r="2544" spans="5:11" x14ac:dyDescent="0.25">
      <c r="E2544" s="107">
        <v>2010</v>
      </c>
      <c r="F2544" s="107" t="s">
        <v>506</v>
      </c>
      <c r="G2544" s="107" t="s">
        <v>153</v>
      </c>
      <c r="H2544" s="107" t="s">
        <v>544</v>
      </c>
      <c r="I2544" s="107" t="s">
        <v>17</v>
      </c>
      <c r="J2544" s="107" t="s">
        <v>554</v>
      </c>
      <c r="K2544" s="108">
        <v>442</v>
      </c>
    </row>
    <row r="2545" spans="5:11" x14ac:dyDescent="0.25">
      <c r="E2545" s="109">
        <v>2010</v>
      </c>
      <c r="F2545" s="109" t="s">
        <v>506</v>
      </c>
      <c r="G2545" s="109" t="s">
        <v>153</v>
      </c>
      <c r="H2545" s="109" t="s">
        <v>544</v>
      </c>
      <c r="I2545" s="109" t="s">
        <v>17</v>
      </c>
      <c r="J2545" s="109" t="s">
        <v>725</v>
      </c>
      <c r="K2545" s="110">
        <v>307</v>
      </c>
    </row>
    <row r="2546" spans="5:11" x14ac:dyDescent="0.25">
      <c r="E2546" s="107">
        <v>2010</v>
      </c>
      <c r="F2546" s="107" t="s">
        <v>508</v>
      </c>
      <c r="G2546" s="107" t="s">
        <v>154</v>
      </c>
      <c r="H2546" s="107" t="s">
        <v>540</v>
      </c>
      <c r="I2546" s="107" t="s">
        <v>30</v>
      </c>
      <c r="J2546" s="107" t="s">
        <v>1</v>
      </c>
      <c r="K2546" s="108">
        <v>22.46</v>
      </c>
    </row>
    <row r="2547" spans="5:11" x14ac:dyDescent="0.25">
      <c r="E2547" s="109">
        <v>2010</v>
      </c>
      <c r="F2547" s="109" t="s">
        <v>508</v>
      </c>
      <c r="G2547" s="109" t="s">
        <v>154</v>
      </c>
      <c r="H2547" s="109" t="s">
        <v>540</v>
      </c>
      <c r="I2547" s="109" t="s">
        <v>30</v>
      </c>
      <c r="J2547" s="109" t="s">
        <v>554</v>
      </c>
      <c r="K2547" s="110">
        <v>17.062000000000001</v>
      </c>
    </row>
    <row r="2548" spans="5:11" x14ac:dyDescent="0.25">
      <c r="E2548" s="107">
        <v>2010</v>
      </c>
      <c r="F2548" s="107" t="s">
        <v>508</v>
      </c>
      <c r="G2548" s="107" t="s">
        <v>154</v>
      </c>
      <c r="H2548" s="107" t="s">
        <v>540</v>
      </c>
      <c r="I2548" s="107" t="s">
        <v>30</v>
      </c>
      <c r="J2548" s="107" t="s">
        <v>725</v>
      </c>
      <c r="K2548" s="108">
        <v>5.3979999999999997</v>
      </c>
    </row>
    <row r="2549" spans="5:11" x14ac:dyDescent="0.25">
      <c r="E2549" s="109">
        <v>2010</v>
      </c>
      <c r="F2549" s="109" t="s">
        <v>520</v>
      </c>
      <c r="G2549" s="109" t="s">
        <v>927</v>
      </c>
      <c r="H2549" s="109" t="s">
        <v>540</v>
      </c>
      <c r="I2549" s="109" t="s">
        <v>30</v>
      </c>
      <c r="J2549" s="109" t="s">
        <v>1</v>
      </c>
      <c r="K2549" s="110">
        <v>151.697</v>
      </c>
    </row>
    <row r="2550" spans="5:11" x14ac:dyDescent="0.25">
      <c r="E2550" s="107">
        <v>2010</v>
      </c>
      <c r="F2550" s="107" t="s">
        <v>520</v>
      </c>
      <c r="G2550" s="107" t="s">
        <v>927</v>
      </c>
      <c r="H2550" s="107" t="s">
        <v>540</v>
      </c>
      <c r="I2550" s="107" t="s">
        <v>30</v>
      </c>
      <c r="J2550" s="107" t="s">
        <v>554</v>
      </c>
      <c r="K2550" s="108">
        <v>150.072</v>
      </c>
    </row>
    <row r="2551" spans="5:11" x14ac:dyDescent="0.25">
      <c r="E2551" s="109">
        <v>2010</v>
      </c>
      <c r="F2551" s="109" t="s">
        <v>520</v>
      </c>
      <c r="G2551" s="109" t="s">
        <v>927</v>
      </c>
      <c r="H2551" s="109" t="s">
        <v>540</v>
      </c>
      <c r="I2551" s="109" t="s">
        <v>30</v>
      </c>
      <c r="J2551" s="109" t="s">
        <v>725</v>
      </c>
      <c r="K2551" s="110">
        <v>1.625</v>
      </c>
    </row>
    <row r="2552" spans="5:11" x14ac:dyDescent="0.25">
      <c r="E2552" s="107">
        <v>2010</v>
      </c>
      <c r="F2552" s="107" t="s">
        <v>530</v>
      </c>
      <c r="G2552" s="107" t="s">
        <v>161</v>
      </c>
      <c r="H2552" s="107" t="s">
        <v>544</v>
      </c>
      <c r="I2552" s="107" t="s">
        <v>9</v>
      </c>
      <c r="J2552" s="107" t="s">
        <v>1</v>
      </c>
      <c r="K2552" s="108">
        <v>16.288</v>
      </c>
    </row>
    <row r="2553" spans="5:11" x14ac:dyDescent="0.25">
      <c r="E2553" s="109">
        <v>2010</v>
      </c>
      <c r="F2553" s="109" t="s">
        <v>530</v>
      </c>
      <c r="G2553" s="109" t="s">
        <v>161</v>
      </c>
      <c r="H2553" s="109" t="s">
        <v>544</v>
      </c>
      <c r="I2553" s="109" t="s">
        <v>9</v>
      </c>
      <c r="J2553" s="109" t="s">
        <v>554</v>
      </c>
      <c r="K2553" s="110">
        <v>16.288</v>
      </c>
    </row>
    <row r="2554" spans="5:11" x14ac:dyDescent="0.25">
      <c r="E2554" s="107">
        <v>2010</v>
      </c>
      <c r="F2554" s="107" t="s">
        <v>530</v>
      </c>
      <c r="G2554" s="107" t="s">
        <v>161</v>
      </c>
      <c r="H2554" s="107" t="s">
        <v>544</v>
      </c>
      <c r="I2554" s="107" t="s">
        <v>9</v>
      </c>
      <c r="J2554" s="107" t="s">
        <v>725</v>
      </c>
      <c r="K2554" s="108">
        <v>0</v>
      </c>
    </row>
    <row r="2555" spans="5:11" x14ac:dyDescent="0.25">
      <c r="E2555" s="109">
        <v>2010</v>
      </c>
      <c r="F2555" s="109" t="s">
        <v>532</v>
      </c>
      <c r="G2555" s="109" t="s">
        <v>162</v>
      </c>
      <c r="H2555" s="109" t="s">
        <v>540</v>
      </c>
      <c r="I2555" s="109" t="s">
        <v>925</v>
      </c>
      <c r="J2555" s="109" t="s">
        <v>1</v>
      </c>
      <c r="K2555" s="110">
        <v>36.277000000000001</v>
      </c>
    </row>
    <row r="2556" spans="5:11" x14ac:dyDescent="0.25">
      <c r="E2556" s="107">
        <v>2010</v>
      </c>
      <c r="F2556" s="107" t="s">
        <v>532</v>
      </c>
      <c r="G2556" s="107" t="s">
        <v>162</v>
      </c>
      <c r="H2556" s="107" t="s">
        <v>540</v>
      </c>
      <c r="I2556" s="107" t="s">
        <v>925</v>
      </c>
      <c r="J2556" s="107" t="s">
        <v>554</v>
      </c>
      <c r="K2556" s="108">
        <v>26.677</v>
      </c>
    </row>
    <row r="2557" spans="5:11" x14ac:dyDescent="0.25">
      <c r="E2557" s="109">
        <v>2010</v>
      </c>
      <c r="F2557" s="109" t="s">
        <v>532</v>
      </c>
      <c r="G2557" s="109" t="s">
        <v>162</v>
      </c>
      <c r="H2557" s="109" t="s">
        <v>540</v>
      </c>
      <c r="I2557" s="109" t="s">
        <v>925</v>
      </c>
      <c r="J2557" s="109" t="s">
        <v>725</v>
      </c>
      <c r="K2557" s="110">
        <v>9.6</v>
      </c>
    </row>
    <row r="2558" spans="5:11" x14ac:dyDescent="0.25">
      <c r="E2558" s="107">
        <v>2010</v>
      </c>
      <c r="F2558" s="107" t="s">
        <v>512</v>
      </c>
      <c r="G2558" s="107" t="s">
        <v>155</v>
      </c>
      <c r="H2558" s="107" t="s">
        <v>540</v>
      </c>
      <c r="I2558" s="107" t="s">
        <v>21</v>
      </c>
      <c r="J2558" s="107" t="s">
        <v>1</v>
      </c>
      <c r="K2558" s="108">
        <v>139.22999999999999</v>
      </c>
    </row>
    <row r="2559" spans="5:11" x14ac:dyDescent="0.25">
      <c r="E2559" s="109">
        <v>2010</v>
      </c>
      <c r="F2559" s="109" t="s">
        <v>512</v>
      </c>
      <c r="G2559" s="109" t="s">
        <v>155</v>
      </c>
      <c r="H2559" s="109" t="s">
        <v>540</v>
      </c>
      <c r="I2559" s="109" t="s">
        <v>21</v>
      </c>
      <c r="J2559" s="109" t="s">
        <v>554</v>
      </c>
      <c r="K2559" s="110">
        <v>139.22999999999999</v>
      </c>
    </row>
    <row r="2560" spans="5:11" x14ac:dyDescent="0.25">
      <c r="E2560" s="107">
        <v>2010</v>
      </c>
      <c r="F2560" s="107" t="s">
        <v>512</v>
      </c>
      <c r="G2560" s="107" t="s">
        <v>155</v>
      </c>
      <c r="H2560" s="107" t="s">
        <v>540</v>
      </c>
      <c r="I2560" s="107" t="s">
        <v>21</v>
      </c>
      <c r="J2560" s="107" t="s">
        <v>725</v>
      </c>
      <c r="K2560" s="108">
        <v>0</v>
      </c>
    </row>
    <row r="2561" spans="5:11" x14ac:dyDescent="0.25">
      <c r="E2561" s="109">
        <v>2010</v>
      </c>
      <c r="F2561" s="109" t="s">
        <v>534</v>
      </c>
      <c r="G2561" s="109" t="s">
        <v>163</v>
      </c>
      <c r="H2561" s="109" t="s">
        <v>540</v>
      </c>
      <c r="I2561" s="109" t="s">
        <v>27</v>
      </c>
      <c r="J2561" s="109" t="s">
        <v>1</v>
      </c>
      <c r="K2561" s="110">
        <v>126.13200000000001</v>
      </c>
    </row>
    <row r="2562" spans="5:11" x14ac:dyDescent="0.25">
      <c r="E2562" s="107">
        <v>2010</v>
      </c>
      <c r="F2562" s="107" t="s">
        <v>534</v>
      </c>
      <c r="G2562" s="107" t="s">
        <v>163</v>
      </c>
      <c r="H2562" s="107" t="s">
        <v>540</v>
      </c>
      <c r="I2562" s="107" t="s">
        <v>27</v>
      </c>
      <c r="J2562" s="107" t="s">
        <v>554</v>
      </c>
      <c r="K2562" s="108">
        <v>117.13800000000001</v>
      </c>
    </row>
    <row r="2563" spans="5:11" x14ac:dyDescent="0.25">
      <c r="E2563" s="109">
        <v>2010</v>
      </c>
      <c r="F2563" s="109" t="s">
        <v>534</v>
      </c>
      <c r="G2563" s="109" t="s">
        <v>163</v>
      </c>
      <c r="H2563" s="109" t="s">
        <v>540</v>
      </c>
      <c r="I2563" s="109" t="s">
        <v>27</v>
      </c>
      <c r="J2563" s="109" t="s">
        <v>725</v>
      </c>
      <c r="K2563" s="110">
        <v>8.9939999999999998</v>
      </c>
    </row>
    <row r="2564" spans="5:11" x14ac:dyDescent="0.25">
      <c r="E2564" s="107">
        <v>2010</v>
      </c>
      <c r="F2564" s="107" t="s">
        <v>523</v>
      </c>
      <c r="G2564" s="107" t="s">
        <v>968</v>
      </c>
      <c r="H2564" s="107" t="s">
        <v>540</v>
      </c>
      <c r="I2564" s="107" t="s">
        <v>60</v>
      </c>
      <c r="J2564" s="107" t="s">
        <v>1</v>
      </c>
      <c r="K2564" s="108">
        <v>0</v>
      </c>
    </row>
    <row r="2565" spans="5:11" x14ac:dyDescent="0.25">
      <c r="E2565" s="109">
        <v>2010</v>
      </c>
      <c r="F2565" s="109" t="s">
        <v>523</v>
      </c>
      <c r="G2565" s="109" t="s">
        <v>968</v>
      </c>
      <c r="H2565" s="109" t="s">
        <v>540</v>
      </c>
      <c r="I2565" s="109" t="s">
        <v>60</v>
      </c>
      <c r="J2565" s="109" t="s">
        <v>554</v>
      </c>
      <c r="K2565" s="110">
        <v>0</v>
      </c>
    </row>
    <row r="2566" spans="5:11" x14ac:dyDescent="0.25">
      <c r="E2566" s="107">
        <v>2010</v>
      </c>
      <c r="F2566" s="107" t="s">
        <v>523</v>
      </c>
      <c r="G2566" s="107" t="s">
        <v>968</v>
      </c>
      <c r="H2566" s="107" t="s">
        <v>540</v>
      </c>
      <c r="I2566" s="107" t="s">
        <v>60</v>
      </c>
      <c r="J2566" s="107" t="s">
        <v>725</v>
      </c>
      <c r="K2566" s="108">
        <v>0</v>
      </c>
    </row>
    <row r="2567" spans="5:11" x14ac:dyDescent="0.25">
      <c r="E2567" s="109">
        <v>2010</v>
      </c>
      <c r="F2567" s="109" t="s">
        <v>528</v>
      </c>
      <c r="G2567" s="109" t="s">
        <v>160</v>
      </c>
      <c r="H2567" s="109" t="s">
        <v>540</v>
      </c>
      <c r="I2567" s="109" t="s">
        <v>21</v>
      </c>
      <c r="J2567" s="109" t="s">
        <v>1</v>
      </c>
      <c r="K2567" s="110">
        <v>77.176000000000002</v>
      </c>
    </row>
    <row r="2568" spans="5:11" x14ac:dyDescent="0.25">
      <c r="E2568" s="107">
        <v>2010</v>
      </c>
      <c r="F2568" s="107" t="s">
        <v>528</v>
      </c>
      <c r="G2568" s="107" t="s">
        <v>160</v>
      </c>
      <c r="H2568" s="107" t="s">
        <v>540</v>
      </c>
      <c r="I2568" s="107" t="s">
        <v>21</v>
      </c>
      <c r="J2568" s="107" t="s">
        <v>554</v>
      </c>
      <c r="K2568" s="108">
        <v>77.176000000000002</v>
      </c>
    </row>
    <row r="2569" spans="5:11" x14ac:dyDescent="0.25">
      <c r="E2569" s="109">
        <v>2010</v>
      </c>
      <c r="F2569" s="109" t="s">
        <v>528</v>
      </c>
      <c r="G2569" s="109" t="s">
        <v>160</v>
      </c>
      <c r="H2569" s="109" t="s">
        <v>540</v>
      </c>
      <c r="I2569" s="109" t="s">
        <v>21</v>
      </c>
      <c r="J2569" s="109" t="s">
        <v>725</v>
      </c>
      <c r="K2569" s="110">
        <v>0</v>
      </c>
    </row>
    <row r="2570" spans="5:11" x14ac:dyDescent="0.25">
      <c r="E2570" s="107">
        <v>2011</v>
      </c>
      <c r="F2570" s="107" t="s">
        <v>476</v>
      </c>
      <c r="G2570" s="107" t="s">
        <v>477</v>
      </c>
      <c r="H2570" s="107" t="s">
        <v>540</v>
      </c>
      <c r="I2570" s="107" t="s">
        <v>33</v>
      </c>
      <c r="J2570" s="107" t="s">
        <v>1</v>
      </c>
      <c r="K2570" s="108">
        <v>182.13200000000001</v>
      </c>
    </row>
    <row r="2571" spans="5:11" x14ac:dyDescent="0.25">
      <c r="E2571" s="109">
        <v>2011</v>
      </c>
      <c r="F2571" s="109" t="s">
        <v>476</v>
      </c>
      <c r="G2571" s="109" t="s">
        <v>477</v>
      </c>
      <c r="H2571" s="109" t="s">
        <v>540</v>
      </c>
      <c r="I2571" s="109" t="s">
        <v>33</v>
      </c>
      <c r="J2571" s="109" t="s">
        <v>554</v>
      </c>
      <c r="K2571" s="110">
        <v>179.40899999999999</v>
      </c>
    </row>
    <row r="2572" spans="5:11" x14ac:dyDescent="0.25">
      <c r="E2572" s="107">
        <v>2011</v>
      </c>
      <c r="F2572" s="107" t="s">
        <v>476</v>
      </c>
      <c r="G2572" s="107" t="s">
        <v>477</v>
      </c>
      <c r="H2572" s="107" t="s">
        <v>540</v>
      </c>
      <c r="I2572" s="107" t="s">
        <v>33</v>
      </c>
      <c r="J2572" s="107" t="s">
        <v>725</v>
      </c>
      <c r="K2572" s="108">
        <v>2.7229999999999999</v>
      </c>
    </row>
    <row r="2573" spans="5:11" x14ac:dyDescent="0.25">
      <c r="E2573" s="109">
        <v>2011</v>
      </c>
      <c r="F2573" s="109" t="s">
        <v>368</v>
      </c>
      <c r="G2573" s="109" t="s">
        <v>93</v>
      </c>
      <c r="H2573" s="109" t="s">
        <v>540</v>
      </c>
      <c r="I2573" s="109" t="s">
        <v>33</v>
      </c>
      <c r="J2573" s="109" t="s">
        <v>1</v>
      </c>
      <c r="K2573" s="110">
        <v>0</v>
      </c>
    </row>
    <row r="2574" spans="5:11" x14ac:dyDescent="0.25">
      <c r="E2574" s="107">
        <v>2011</v>
      </c>
      <c r="F2574" s="107" t="s">
        <v>368</v>
      </c>
      <c r="G2574" s="107" t="s">
        <v>93</v>
      </c>
      <c r="H2574" s="107" t="s">
        <v>540</v>
      </c>
      <c r="I2574" s="107" t="s">
        <v>33</v>
      </c>
      <c r="J2574" s="107" t="s">
        <v>554</v>
      </c>
      <c r="K2574" s="108">
        <v>0</v>
      </c>
    </row>
    <row r="2575" spans="5:11" x14ac:dyDescent="0.25">
      <c r="E2575" s="109">
        <v>2011</v>
      </c>
      <c r="F2575" s="109" t="s">
        <v>368</v>
      </c>
      <c r="G2575" s="109" t="s">
        <v>93</v>
      </c>
      <c r="H2575" s="109" t="s">
        <v>540</v>
      </c>
      <c r="I2575" s="109" t="s">
        <v>33</v>
      </c>
      <c r="J2575" s="109" t="s">
        <v>725</v>
      </c>
      <c r="K2575" s="110">
        <v>0</v>
      </c>
    </row>
    <row r="2576" spans="5:11" x14ac:dyDescent="0.25">
      <c r="E2576" s="107">
        <v>2011</v>
      </c>
      <c r="F2576" s="107" t="s">
        <v>310</v>
      </c>
      <c r="G2576" s="107" t="s">
        <v>67</v>
      </c>
      <c r="H2576" s="107" t="s">
        <v>540</v>
      </c>
      <c r="I2576" s="107" t="s">
        <v>16</v>
      </c>
      <c r="J2576" s="107" t="s">
        <v>1</v>
      </c>
      <c r="K2576" s="108">
        <v>37.237000000000002</v>
      </c>
    </row>
    <row r="2577" spans="5:11" x14ac:dyDescent="0.25">
      <c r="E2577" s="109">
        <v>2011</v>
      </c>
      <c r="F2577" s="109" t="s">
        <v>310</v>
      </c>
      <c r="G2577" s="109" t="s">
        <v>67</v>
      </c>
      <c r="H2577" s="109" t="s">
        <v>540</v>
      </c>
      <c r="I2577" s="109" t="s">
        <v>16</v>
      </c>
      <c r="J2577" s="109" t="s">
        <v>554</v>
      </c>
      <c r="K2577" s="110">
        <v>37.237000000000002</v>
      </c>
    </row>
    <row r="2578" spans="5:11" x14ac:dyDescent="0.25">
      <c r="E2578" s="107">
        <v>2011</v>
      </c>
      <c r="F2578" s="107" t="s">
        <v>310</v>
      </c>
      <c r="G2578" s="107" t="s">
        <v>67</v>
      </c>
      <c r="H2578" s="107" t="s">
        <v>540</v>
      </c>
      <c r="I2578" s="107" t="s">
        <v>16</v>
      </c>
      <c r="J2578" s="107" t="s">
        <v>725</v>
      </c>
      <c r="K2578" s="108">
        <v>0</v>
      </c>
    </row>
    <row r="2579" spans="5:11" x14ac:dyDescent="0.25">
      <c r="E2579" s="109">
        <v>2011</v>
      </c>
      <c r="F2579" s="109" t="s">
        <v>312</v>
      </c>
      <c r="G2579" s="109" t="s">
        <v>68</v>
      </c>
      <c r="H2579" s="109" t="s">
        <v>544</v>
      </c>
      <c r="I2579" s="109" t="s">
        <v>17</v>
      </c>
      <c r="J2579" s="109" t="s">
        <v>1</v>
      </c>
      <c r="K2579" s="110">
        <v>123.72799999999999</v>
      </c>
    </row>
    <row r="2580" spans="5:11" x14ac:dyDescent="0.25">
      <c r="E2580" s="107">
        <v>2011</v>
      </c>
      <c r="F2580" s="107" t="s">
        <v>312</v>
      </c>
      <c r="G2580" s="107" t="s">
        <v>68</v>
      </c>
      <c r="H2580" s="107" t="s">
        <v>544</v>
      </c>
      <c r="I2580" s="107" t="s">
        <v>17</v>
      </c>
      <c r="J2580" s="107" t="s">
        <v>554</v>
      </c>
      <c r="K2580" s="108">
        <v>1.73</v>
      </c>
    </row>
    <row r="2581" spans="5:11" x14ac:dyDescent="0.25">
      <c r="E2581" s="109">
        <v>2011</v>
      </c>
      <c r="F2581" s="109" t="s">
        <v>312</v>
      </c>
      <c r="G2581" s="109" t="s">
        <v>68</v>
      </c>
      <c r="H2581" s="109" t="s">
        <v>544</v>
      </c>
      <c r="I2581" s="109" t="s">
        <v>17</v>
      </c>
      <c r="J2581" s="109" t="s">
        <v>725</v>
      </c>
      <c r="K2581" s="110">
        <v>121.998</v>
      </c>
    </row>
    <row r="2582" spans="5:11" x14ac:dyDescent="0.25">
      <c r="E2582" s="107">
        <v>2011</v>
      </c>
      <c r="F2582" s="107" t="s">
        <v>314</v>
      </c>
      <c r="G2582" s="107" t="s">
        <v>69</v>
      </c>
      <c r="H2582" s="107" t="s">
        <v>544</v>
      </c>
      <c r="I2582" s="107" t="s">
        <v>17</v>
      </c>
      <c r="J2582" s="107" t="s">
        <v>1</v>
      </c>
      <c r="K2582" s="108">
        <v>402</v>
      </c>
    </row>
    <row r="2583" spans="5:11" x14ac:dyDescent="0.25">
      <c r="E2583" s="109">
        <v>2011</v>
      </c>
      <c r="F2583" s="109" t="s">
        <v>314</v>
      </c>
      <c r="G2583" s="109" t="s">
        <v>69</v>
      </c>
      <c r="H2583" s="109" t="s">
        <v>544</v>
      </c>
      <c r="I2583" s="109" t="s">
        <v>17</v>
      </c>
      <c r="J2583" s="109" t="s">
        <v>554</v>
      </c>
      <c r="K2583" s="110">
        <v>212</v>
      </c>
    </row>
    <row r="2584" spans="5:11" x14ac:dyDescent="0.25">
      <c r="E2584" s="107">
        <v>2011</v>
      </c>
      <c r="F2584" s="107" t="s">
        <v>314</v>
      </c>
      <c r="G2584" s="107" t="s">
        <v>69</v>
      </c>
      <c r="H2584" s="107" t="s">
        <v>544</v>
      </c>
      <c r="I2584" s="107" t="s">
        <v>17</v>
      </c>
      <c r="J2584" s="107" t="s">
        <v>725</v>
      </c>
      <c r="K2584" s="108">
        <v>190</v>
      </c>
    </row>
    <row r="2585" spans="5:11" x14ac:dyDescent="0.25">
      <c r="E2585" s="109">
        <v>2011</v>
      </c>
      <c r="F2585" s="109" t="s">
        <v>325</v>
      </c>
      <c r="G2585" s="109" t="s">
        <v>73</v>
      </c>
      <c r="H2585" s="109" t="s">
        <v>542</v>
      </c>
      <c r="I2585" s="109" t="s">
        <v>16</v>
      </c>
      <c r="J2585" s="109" t="s">
        <v>1</v>
      </c>
      <c r="K2585" s="110">
        <v>259</v>
      </c>
    </row>
    <row r="2586" spans="5:11" x14ac:dyDescent="0.25">
      <c r="E2586" s="107">
        <v>2011</v>
      </c>
      <c r="F2586" s="107" t="s">
        <v>325</v>
      </c>
      <c r="G2586" s="107" t="s">
        <v>73</v>
      </c>
      <c r="H2586" s="107" t="s">
        <v>542</v>
      </c>
      <c r="I2586" s="107" t="s">
        <v>16</v>
      </c>
      <c r="J2586" s="107" t="s">
        <v>554</v>
      </c>
      <c r="K2586" s="108">
        <v>182</v>
      </c>
    </row>
    <row r="2587" spans="5:11" x14ac:dyDescent="0.25">
      <c r="E2587" s="109">
        <v>2011</v>
      </c>
      <c r="F2587" s="109" t="s">
        <v>325</v>
      </c>
      <c r="G2587" s="109" t="s">
        <v>73</v>
      </c>
      <c r="H2587" s="109" t="s">
        <v>542</v>
      </c>
      <c r="I2587" s="109" t="s">
        <v>16</v>
      </c>
      <c r="J2587" s="109" t="s">
        <v>725</v>
      </c>
      <c r="K2587" s="110">
        <v>77</v>
      </c>
    </row>
    <row r="2588" spans="5:11" x14ac:dyDescent="0.25">
      <c r="E2588" s="107">
        <v>2011</v>
      </c>
      <c r="F2588" s="107" t="s">
        <v>329</v>
      </c>
      <c r="G2588" s="107" t="s">
        <v>75</v>
      </c>
      <c r="H2588" s="107" t="s">
        <v>540</v>
      </c>
      <c r="I2588" s="107" t="s">
        <v>16</v>
      </c>
      <c r="J2588" s="107" t="s">
        <v>1</v>
      </c>
      <c r="K2588" s="108">
        <v>46.256</v>
      </c>
    </row>
    <row r="2589" spans="5:11" x14ac:dyDescent="0.25">
      <c r="E2589" s="109">
        <v>2011</v>
      </c>
      <c r="F2589" s="109" t="s">
        <v>329</v>
      </c>
      <c r="G2589" s="109" t="s">
        <v>75</v>
      </c>
      <c r="H2589" s="109" t="s">
        <v>540</v>
      </c>
      <c r="I2589" s="109" t="s">
        <v>16</v>
      </c>
      <c r="J2589" s="109" t="s">
        <v>554</v>
      </c>
      <c r="K2589" s="110">
        <v>2.2269999999999999</v>
      </c>
    </row>
    <row r="2590" spans="5:11" x14ac:dyDescent="0.25">
      <c r="E2590" s="107">
        <v>2011</v>
      </c>
      <c r="F2590" s="107" t="s">
        <v>329</v>
      </c>
      <c r="G2590" s="107" t="s">
        <v>75</v>
      </c>
      <c r="H2590" s="107" t="s">
        <v>540</v>
      </c>
      <c r="I2590" s="107" t="s">
        <v>16</v>
      </c>
      <c r="J2590" s="107" t="s">
        <v>725</v>
      </c>
      <c r="K2590" s="108">
        <v>44.029000000000003</v>
      </c>
    </row>
    <row r="2591" spans="5:11" x14ac:dyDescent="0.25">
      <c r="E2591" s="109">
        <v>2011</v>
      </c>
      <c r="F2591" s="109" t="s">
        <v>323</v>
      </c>
      <c r="G2591" s="109" t="s">
        <v>944</v>
      </c>
      <c r="H2591" s="109" t="s">
        <v>540</v>
      </c>
      <c r="I2591" s="109" t="s">
        <v>27</v>
      </c>
      <c r="J2591" s="109" t="s">
        <v>1</v>
      </c>
      <c r="K2591" s="110">
        <v>297.74400000000003</v>
      </c>
    </row>
    <row r="2592" spans="5:11" x14ac:dyDescent="0.25">
      <c r="E2592" s="107">
        <v>2011</v>
      </c>
      <c r="F2592" s="107" t="s">
        <v>323</v>
      </c>
      <c r="G2592" s="107" t="s">
        <v>944</v>
      </c>
      <c r="H2592" s="107" t="s">
        <v>540</v>
      </c>
      <c r="I2592" s="107" t="s">
        <v>27</v>
      </c>
      <c r="J2592" s="107" t="s">
        <v>554</v>
      </c>
      <c r="K2592" s="108">
        <v>124.111</v>
      </c>
    </row>
    <row r="2593" spans="5:11" x14ac:dyDescent="0.25">
      <c r="E2593" s="109">
        <v>2011</v>
      </c>
      <c r="F2593" s="109" t="s">
        <v>323</v>
      </c>
      <c r="G2593" s="109" t="s">
        <v>944</v>
      </c>
      <c r="H2593" s="109" t="s">
        <v>540</v>
      </c>
      <c r="I2593" s="109" t="s">
        <v>27</v>
      </c>
      <c r="J2593" s="109" t="s">
        <v>725</v>
      </c>
      <c r="K2593" s="110">
        <v>173.63300000000001</v>
      </c>
    </row>
    <row r="2594" spans="5:11" x14ac:dyDescent="0.25">
      <c r="E2594" s="107">
        <v>2011</v>
      </c>
      <c r="F2594" s="107" t="s">
        <v>337</v>
      </c>
      <c r="G2594" s="107" t="s">
        <v>338</v>
      </c>
      <c r="H2594" s="107" t="s">
        <v>540</v>
      </c>
      <c r="I2594" s="107" t="s">
        <v>21</v>
      </c>
      <c r="J2594" s="107" t="s">
        <v>1</v>
      </c>
      <c r="K2594" s="108">
        <v>30.513000000000002</v>
      </c>
    </row>
    <row r="2595" spans="5:11" x14ac:dyDescent="0.25">
      <c r="E2595" s="109">
        <v>2011</v>
      </c>
      <c r="F2595" s="109" t="s">
        <v>337</v>
      </c>
      <c r="G2595" s="109" t="s">
        <v>338</v>
      </c>
      <c r="H2595" s="109" t="s">
        <v>540</v>
      </c>
      <c r="I2595" s="109" t="s">
        <v>21</v>
      </c>
      <c r="J2595" s="109" t="s">
        <v>554</v>
      </c>
      <c r="K2595" s="110">
        <v>0</v>
      </c>
    </row>
    <row r="2596" spans="5:11" x14ac:dyDescent="0.25">
      <c r="E2596" s="107">
        <v>2011</v>
      </c>
      <c r="F2596" s="107" t="s">
        <v>337</v>
      </c>
      <c r="G2596" s="107" t="s">
        <v>338</v>
      </c>
      <c r="H2596" s="107" t="s">
        <v>540</v>
      </c>
      <c r="I2596" s="107" t="s">
        <v>21</v>
      </c>
      <c r="J2596" s="107" t="s">
        <v>725</v>
      </c>
      <c r="K2596" s="108">
        <v>30.513000000000002</v>
      </c>
    </row>
    <row r="2597" spans="5:11" x14ac:dyDescent="0.25">
      <c r="E2597" s="109">
        <v>2011</v>
      </c>
      <c r="F2597" s="109" t="s">
        <v>331</v>
      </c>
      <c r="G2597" s="109" t="s">
        <v>76</v>
      </c>
      <c r="H2597" s="109" t="s">
        <v>540</v>
      </c>
      <c r="I2597" s="109" t="s">
        <v>60</v>
      </c>
      <c r="J2597" s="109" t="s">
        <v>1</v>
      </c>
      <c r="K2597" s="110">
        <v>1093.8920000000001</v>
      </c>
    </row>
    <row r="2598" spans="5:11" x14ac:dyDescent="0.25">
      <c r="E2598" s="107">
        <v>2011</v>
      </c>
      <c r="F2598" s="107" t="s">
        <v>331</v>
      </c>
      <c r="G2598" s="107" t="s">
        <v>76</v>
      </c>
      <c r="H2598" s="107" t="s">
        <v>540</v>
      </c>
      <c r="I2598" s="107" t="s">
        <v>60</v>
      </c>
      <c r="J2598" s="107" t="s">
        <v>554</v>
      </c>
      <c r="K2598" s="108">
        <v>777.28700000000003</v>
      </c>
    </row>
    <row r="2599" spans="5:11" x14ac:dyDescent="0.25">
      <c r="E2599" s="109">
        <v>2011</v>
      </c>
      <c r="F2599" s="109" t="s">
        <v>331</v>
      </c>
      <c r="G2599" s="109" t="s">
        <v>76</v>
      </c>
      <c r="H2599" s="109" t="s">
        <v>540</v>
      </c>
      <c r="I2599" s="109" t="s">
        <v>60</v>
      </c>
      <c r="J2599" s="109" t="s">
        <v>725</v>
      </c>
      <c r="K2599" s="110">
        <v>316.60500000000002</v>
      </c>
    </row>
    <row r="2600" spans="5:11" x14ac:dyDescent="0.25">
      <c r="E2600" s="107">
        <v>2011</v>
      </c>
      <c r="F2600" s="107" t="s">
        <v>344</v>
      </c>
      <c r="G2600" s="107" t="s">
        <v>81</v>
      </c>
      <c r="H2600" s="107" t="s">
        <v>542</v>
      </c>
      <c r="I2600" s="107" t="s">
        <v>16</v>
      </c>
      <c r="J2600" s="107" t="s">
        <v>1</v>
      </c>
      <c r="K2600" s="108">
        <v>70.546000000000006</v>
      </c>
    </row>
    <row r="2601" spans="5:11" x14ac:dyDescent="0.25">
      <c r="E2601" s="109">
        <v>2011</v>
      </c>
      <c r="F2601" s="109" t="s">
        <v>344</v>
      </c>
      <c r="G2601" s="109" t="s">
        <v>81</v>
      </c>
      <c r="H2601" s="109" t="s">
        <v>542</v>
      </c>
      <c r="I2601" s="109" t="s">
        <v>16</v>
      </c>
      <c r="J2601" s="109" t="s">
        <v>554</v>
      </c>
      <c r="K2601" s="110">
        <v>70.546000000000006</v>
      </c>
    </row>
    <row r="2602" spans="5:11" x14ac:dyDescent="0.25">
      <c r="E2602" s="107">
        <v>2011</v>
      </c>
      <c r="F2602" s="107" t="s">
        <v>344</v>
      </c>
      <c r="G2602" s="107" t="s">
        <v>81</v>
      </c>
      <c r="H2602" s="107" t="s">
        <v>542</v>
      </c>
      <c r="I2602" s="107" t="s">
        <v>16</v>
      </c>
      <c r="J2602" s="107" t="s">
        <v>725</v>
      </c>
      <c r="K2602" s="108">
        <v>0</v>
      </c>
    </row>
    <row r="2603" spans="5:11" x14ac:dyDescent="0.25">
      <c r="E2603" s="109">
        <v>2011</v>
      </c>
      <c r="F2603" s="109" t="s">
        <v>333</v>
      </c>
      <c r="G2603" s="109" t="s">
        <v>77</v>
      </c>
      <c r="H2603" s="109" t="s">
        <v>540</v>
      </c>
      <c r="I2603" s="109" t="s">
        <v>16</v>
      </c>
      <c r="J2603" s="109" t="s">
        <v>1</v>
      </c>
      <c r="K2603" s="110">
        <v>45.243000000000002</v>
      </c>
    </row>
    <row r="2604" spans="5:11" x14ac:dyDescent="0.25">
      <c r="E2604" s="107">
        <v>2011</v>
      </c>
      <c r="F2604" s="107" t="s">
        <v>333</v>
      </c>
      <c r="G2604" s="107" t="s">
        <v>77</v>
      </c>
      <c r="H2604" s="107" t="s">
        <v>540</v>
      </c>
      <c r="I2604" s="107" t="s">
        <v>16</v>
      </c>
      <c r="J2604" s="107" t="s">
        <v>554</v>
      </c>
      <c r="K2604" s="108">
        <v>45.243000000000002</v>
      </c>
    </row>
    <row r="2605" spans="5:11" x14ac:dyDescent="0.25">
      <c r="E2605" s="109">
        <v>2011</v>
      </c>
      <c r="F2605" s="109" t="s">
        <v>333</v>
      </c>
      <c r="G2605" s="109" t="s">
        <v>77</v>
      </c>
      <c r="H2605" s="109" t="s">
        <v>540</v>
      </c>
      <c r="I2605" s="109" t="s">
        <v>16</v>
      </c>
      <c r="J2605" s="109" t="s">
        <v>725</v>
      </c>
      <c r="K2605" s="110">
        <v>0</v>
      </c>
    </row>
    <row r="2606" spans="5:11" x14ac:dyDescent="0.25">
      <c r="E2606" s="107">
        <v>2011</v>
      </c>
      <c r="F2606" s="107" t="s">
        <v>340</v>
      </c>
      <c r="G2606" s="107" t="s">
        <v>79</v>
      </c>
      <c r="H2606" s="107" t="s">
        <v>544</v>
      </c>
      <c r="I2606" s="107" t="s">
        <v>9</v>
      </c>
      <c r="J2606" s="107" t="s">
        <v>1</v>
      </c>
      <c r="K2606" s="108">
        <v>113.373</v>
      </c>
    </row>
    <row r="2607" spans="5:11" x14ac:dyDescent="0.25">
      <c r="E2607" s="109">
        <v>2011</v>
      </c>
      <c r="F2607" s="109" t="s">
        <v>340</v>
      </c>
      <c r="G2607" s="109" t="s">
        <v>79</v>
      </c>
      <c r="H2607" s="109" t="s">
        <v>544</v>
      </c>
      <c r="I2607" s="109" t="s">
        <v>9</v>
      </c>
      <c r="J2607" s="109" t="s">
        <v>554</v>
      </c>
      <c r="K2607" s="110">
        <v>55.945999999999998</v>
      </c>
    </row>
    <row r="2608" spans="5:11" x14ac:dyDescent="0.25">
      <c r="E2608" s="107">
        <v>2011</v>
      </c>
      <c r="F2608" s="107" t="s">
        <v>340</v>
      </c>
      <c r="G2608" s="107" t="s">
        <v>79</v>
      </c>
      <c r="H2608" s="107" t="s">
        <v>544</v>
      </c>
      <c r="I2608" s="107" t="s">
        <v>9</v>
      </c>
      <c r="J2608" s="107" t="s">
        <v>725</v>
      </c>
      <c r="K2608" s="108">
        <v>57.427</v>
      </c>
    </row>
    <row r="2609" spans="5:11" x14ac:dyDescent="0.25">
      <c r="E2609" s="109">
        <v>2011</v>
      </c>
      <c r="F2609" s="109" t="s">
        <v>327</v>
      </c>
      <c r="G2609" s="109" t="s">
        <v>74</v>
      </c>
      <c r="H2609" s="109" t="s">
        <v>540</v>
      </c>
      <c r="I2609" s="109" t="s">
        <v>60</v>
      </c>
      <c r="J2609" s="109" t="s">
        <v>1</v>
      </c>
      <c r="K2609" s="110">
        <v>86.506</v>
      </c>
    </row>
    <row r="2610" spans="5:11" x14ac:dyDescent="0.25">
      <c r="E2610" s="107">
        <v>2011</v>
      </c>
      <c r="F2610" s="107" t="s">
        <v>327</v>
      </c>
      <c r="G2610" s="107" t="s">
        <v>74</v>
      </c>
      <c r="H2610" s="107" t="s">
        <v>540</v>
      </c>
      <c r="I2610" s="107" t="s">
        <v>60</v>
      </c>
      <c r="J2610" s="107" t="s">
        <v>554</v>
      </c>
      <c r="K2610" s="108">
        <v>42.174999999999997</v>
      </c>
    </row>
    <row r="2611" spans="5:11" x14ac:dyDescent="0.25">
      <c r="E2611" s="109">
        <v>2011</v>
      </c>
      <c r="F2611" s="109" t="s">
        <v>327</v>
      </c>
      <c r="G2611" s="109" t="s">
        <v>74</v>
      </c>
      <c r="H2611" s="109" t="s">
        <v>540</v>
      </c>
      <c r="I2611" s="109" t="s">
        <v>60</v>
      </c>
      <c r="J2611" s="109" t="s">
        <v>725</v>
      </c>
      <c r="K2611" s="110">
        <v>44.331000000000003</v>
      </c>
    </row>
    <row r="2612" spans="5:11" x14ac:dyDescent="0.25">
      <c r="E2612" s="107">
        <v>2011</v>
      </c>
      <c r="F2612" s="107" t="s">
        <v>444</v>
      </c>
      <c r="G2612" s="107" t="s">
        <v>125</v>
      </c>
      <c r="H2612" s="107" t="s">
        <v>542</v>
      </c>
      <c r="I2612" s="107" t="s">
        <v>26</v>
      </c>
      <c r="J2612" s="107" t="s">
        <v>1</v>
      </c>
      <c r="K2612" s="108">
        <v>68.661000000000001</v>
      </c>
    </row>
    <row r="2613" spans="5:11" x14ac:dyDescent="0.25">
      <c r="E2613" s="109">
        <v>2011</v>
      </c>
      <c r="F2613" s="109" t="s">
        <v>444</v>
      </c>
      <c r="G2613" s="109" t="s">
        <v>125</v>
      </c>
      <c r="H2613" s="109" t="s">
        <v>542</v>
      </c>
      <c r="I2613" s="109" t="s">
        <v>26</v>
      </c>
      <c r="J2613" s="109" t="s">
        <v>554</v>
      </c>
      <c r="K2613" s="110">
        <v>34.241999999999997</v>
      </c>
    </row>
    <row r="2614" spans="5:11" x14ac:dyDescent="0.25">
      <c r="E2614" s="107">
        <v>2011</v>
      </c>
      <c r="F2614" s="107" t="s">
        <v>444</v>
      </c>
      <c r="G2614" s="107" t="s">
        <v>125</v>
      </c>
      <c r="H2614" s="107" t="s">
        <v>542</v>
      </c>
      <c r="I2614" s="107" t="s">
        <v>26</v>
      </c>
      <c r="J2614" s="107" t="s">
        <v>725</v>
      </c>
      <c r="K2614" s="108">
        <v>34.418999999999997</v>
      </c>
    </row>
    <row r="2615" spans="5:11" x14ac:dyDescent="0.25">
      <c r="E2615" s="109">
        <v>2011</v>
      </c>
      <c r="F2615" s="109" t="s">
        <v>356</v>
      </c>
      <c r="G2615" s="109" t="s">
        <v>87</v>
      </c>
      <c r="H2615" s="109" t="s">
        <v>12</v>
      </c>
      <c r="I2615" s="109" t="s">
        <v>12</v>
      </c>
      <c r="J2615" s="109" t="s">
        <v>1</v>
      </c>
      <c r="K2615" s="110">
        <v>39.465000000000003</v>
      </c>
    </row>
    <row r="2616" spans="5:11" x14ac:dyDescent="0.25">
      <c r="E2616" s="107">
        <v>2011</v>
      </c>
      <c r="F2616" s="107" t="s">
        <v>356</v>
      </c>
      <c r="G2616" s="107" t="s">
        <v>87</v>
      </c>
      <c r="H2616" s="107" t="s">
        <v>12</v>
      </c>
      <c r="I2616" s="107" t="s">
        <v>12</v>
      </c>
      <c r="J2616" s="107" t="s">
        <v>554</v>
      </c>
      <c r="K2616" s="108">
        <v>0</v>
      </c>
    </row>
    <row r="2617" spans="5:11" x14ac:dyDescent="0.25">
      <c r="E2617" s="109">
        <v>2011</v>
      </c>
      <c r="F2617" s="109" t="s">
        <v>356</v>
      </c>
      <c r="G2617" s="109" t="s">
        <v>87</v>
      </c>
      <c r="H2617" s="109" t="s">
        <v>12</v>
      </c>
      <c r="I2617" s="109" t="s">
        <v>12</v>
      </c>
      <c r="J2617" s="109" t="s">
        <v>725</v>
      </c>
      <c r="K2617" s="110">
        <v>39.465000000000003</v>
      </c>
    </row>
    <row r="2618" spans="5:11" x14ac:dyDescent="0.25">
      <c r="E2618" s="107">
        <v>2011</v>
      </c>
      <c r="F2618" s="107" t="s">
        <v>358</v>
      </c>
      <c r="G2618" s="107" t="s">
        <v>88</v>
      </c>
      <c r="H2618" s="107" t="s">
        <v>544</v>
      </c>
      <c r="I2618" s="107" t="s">
        <v>17</v>
      </c>
      <c r="J2618" s="107" t="s">
        <v>1</v>
      </c>
      <c r="K2618" s="108">
        <v>139.80099999999999</v>
      </c>
    </row>
    <row r="2619" spans="5:11" x14ac:dyDescent="0.25">
      <c r="E2619" s="109">
        <v>2011</v>
      </c>
      <c r="F2619" s="109" t="s">
        <v>358</v>
      </c>
      <c r="G2619" s="109" t="s">
        <v>88</v>
      </c>
      <c r="H2619" s="109" t="s">
        <v>544</v>
      </c>
      <c r="I2619" s="109" t="s">
        <v>17</v>
      </c>
      <c r="J2619" s="109" t="s">
        <v>554</v>
      </c>
      <c r="K2619" s="110">
        <v>32.226999999999997</v>
      </c>
    </row>
    <row r="2620" spans="5:11" x14ac:dyDescent="0.25">
      <c r="E2620" s="107">
        <v>2011</v>
      </c>
      <c r="F2620" s="107" t="s">
        <v>358</v>
      </c>
      <c r="G2620" s="107" t="s">
        <v>88</v>
      </c>
      <c r="H2620" s="107" t="s">
        <v>544</v>
      </c>
      <c r="I2620" s="107" t="s">
        <v>17</v>
      </c>
      <c r="J2620" s="107" t="s">
        <v>725</v>
      </c>
      <c r="K2620" s="108">
        <v>107.574</v>
      </c>
    </row>
    <row r="2621" spans="5:11" x14ac:dyDescent="0.25">
      <c r="E2621" s="109">
        <v>2011</v>
      </c>
      <c r="F2621" s="109" t="s">
        <v>360</v>
      </c>
      <c r="G2621" s="109" t="s">
        <v>89</v>
      </c>
      <c r="H2621" s="109" t="s">
        <v>540</v>
      </c>
      <c r="I2621" s="109" t="s">
        <v>47</v>
      </c>
      <c r="J2621" s="109" t="s">
        <v>1</v>
      </c>
      <c r="K2621" s="110">
        <v>223.339</v>
      </c>
    </row>
    <row r="2622" spans="5:11" x14ac:dyDescent="0.25">
      <c r="E2622" s="107">
        <v>2011</v>
      </c>
      <c r="F2622" s="107" t="s">
        <v>360</v>
      </c>
      <c r="G2622" s="107" t="s">
        <v>89</v>
      </c>
      <c r="H2622" s="107" t="s">
        <v>540</v>
      </c>
      <c r="I2622" s="107" t="s">
        <v>47</v>
      </c>
      <c r="J2622" s="107" t="s">
        <v>554</v>
      </c>
      <c r="K2622" s="108">
        <v>198.40700000000001</v>
      </c>
    </row>
    <row r="2623" spans="5:11" x14ac:dyDescent="0.25">
      <c r="E2623" s="109">
        <v>2011</v>
      </c>
      <c r="F2623" s="109" t="s">
        <v>360</v>
      </c>
      <c r="G2623" s="109" t="s">
        <v>89</v>
      </c>
      <c r="H2623" s="109" t="s">
        <v>540</v>
      </c>
      <c r="I2623" s="109" t="s">
        <v>47</v>
      </c>
      <c r="J2623" s="109" t="s">
        <v>725</v>
      </c>
      <c r="K2623" s="110">
        <v>24.931999999999999</v>
      </c>
    </row>
    <row r="2624" spans="5:11" x14ac:dyDescent="0.25">
      <c r="E2624" s="107">
        <v>2011</v>
      </c>
      <c r="F2624" s="107" t="s">
        <v>352</v>
      </c>
      <c r="G2624" s="107" t="s">
        <v>85</v>
      </c>
      <c r="H2624" s="107" t="s">
        <v>540</v>
      </c>
      <c r="I2624" s="107" t="s">
        <v>47</v>
      </c>
      <c r="J2624" s="107" t="s">
        <v>1</v>
      </c>
      <c r="K2624" s="108">
        <v>111.76600000000001</v>
      </c>
    </row>
    <row r="2625" spans="5:11" x14ac:dyDescent="0.25">
      <c r="E2625" s="109">
        <v>2011</v>
      </c>
      <c r="F2625" s="109" t="s">
        <v>352</v>
      </c>
      <c r="G2625" s="109" t="s">
        <v>85</v>
      </c>
      <c r="H2625" s="109" t="s">
        <v>540</v>
      </c>
      <c r="I2625" s="109" t="s">
        <v>47</v>
      </c>
      <c r="J2625" s="109" t="s">
        <v>554</v>
      </c>
      <c r="K2625" s="110">
        <v>111.76600000000001</v>
      </c>
    </row>
    <row r="2626" spans="5:11" x14ac:dyDescent="0.25">
      <c r="E2626" s="107">
        <v>2011</v>
      </c>
      <c r="F2626" s="107" t="s">
        <v>352</v>
      </c>
      <c r="G2626" s="107" t="s">
        <v>85</v>
      </c>
      <c r="H2626" s="107" t="s">
        <v>540</v>
      </c>
      <c r="I2626" s="107" t="s">
        <v>47</v>
      </c>
      <c r="J2626" s="107" t="s">
        <v>725</v>
      </c>
      <c r="K2626" s="108">
        <v>0</v>
      </c>
    </row>
    <row r="2627" spans="5:11" x14ac:dyDescent="0.25">
      <c r="E2627" s="109">
        <v>2011</v>
      </c>
      <c r="F2627" s="109" t="s">
        <v>372</v>
      </c>
      <c r="G2627" s="109" t="s">
        <v>95</v>
      </c>
      <c r="H2627" s="109" t="s">
        <v>540</v>
      </c>
      <c r="I2627" s="109" t="s">
        <v>30</v>
      </c>
      <c r="J2627" s="109" t="s">
        <v>1</v>
      </c>
      <c r="K2627" s="110">
        <v>495.06799999999998</v>
      </c>
    </row>
    <row r="2628" spans="5:11" x14ac:dyDescent="0.25">
      <c r="E2628" s="107">
        <v>2011</v>
      </c>
      <c r="F2628" s="107" t="s">
        <v>372</v>
      </c>
      <c r="G2628" s="107" t="s">
        <v>95</v>
      </c>
      <c r="H2628" s="107" t="s">
        <v>540</v>
      </c>
      <c r="I2628" s="107" t="s">
        <v>30</v>
      </c>
      <c r="J2628" s="107" t="s">
        <v>554</v>
      </c>
      <c r="K2628" s="108">
        <v>463.90800000000002</v>
      </c>
    </row>
    <row r="2629" spans="5:11" x14ac:dyDescent="0.25">
      <c r="E2629" s="109">
        <v>2011</v>
      </c>
      <c r="F2629" s="109" t="s">
        <v>372</v>
      </c>
      <c r="G2629" s="109" t="s">
        <v>95</v>
      </c>
      <c r="H2629" s="109" t="s">
        <v>540</v>
      </c>
      <c r="I2629" s="109" t="s">
        <v>30</v>
      </c>
      <c r="J2629" s="109" t="s">
        <v>725</v>
      </c>
      <c r="K2629" s="110">
        <v>31.16</v>
      </c>
    </row>
    <row r="2630" spans="5:11" x14ac:dyDescent="0.25">
      <c r="E2630" s="107">
        <v>2011</v>
      </c>
      <c r="F2630" s="107" t="s">
        <v>380</v>
      </c>
      <c r="G2630" s="107" t="s">
        <v>99</v>
      </c>
      <c r="H2630" s="107" t="s">
        <v>544</v>
      </c>
      <c r="I2630" s="107" t="s">
        <v>9</v>
      </c>
      <c r="J2630" s="107" t="s">
        <v>1</v>
      </c>
      <c r="K2630" s="108">
        <v>83.037999999999997</v>
      </c>
    </row>
    <row r="2631" spans="5:11" x14ac:dyDescent="0.25">
      <c r="E2631" s="109">
        <v>2011</v>
      </c>
      <c r="F2631" s="109" t="s">
        <v>380</v>
      </c>
      <c r="G2631" s="109" t="s">
        <v>99</v>
      </c>
      <c r="H2631" s="109" t="s">
        <v>544</v>
      </c>
      <c r="I2631" s="109" t="s">
        <v>9</v>
      </c>
      <c r="J2631" s="109" t="s">
        <v>554</v>
      </c>
      <c r="K2631" s="110">
        <v>77.546999999999997</v>
      </c>
    </row>
    <row r="2632" spans="5:11" x14ac:dyDescent="0.25">
      <c r="E2632" s="107">
        <v>2011</v>
      </c>
      <c r="F2632" s="107" t="s">
        <v>380</v>
      </c>
      <c r="G2632" s="107" t="s">
        <v>99</v>
      </c>
      <c r="H2632" s="107" t="s">
        <v>544</v>
      </c>
      <c r="I2632" s="107" t="s">
        <v>9</v>
      </c>
      <c r="J2632" s="107" t="s">
        <v>725</v>
      </c>
      <c r="K2632" s="108">
        <v>5.4909999999999997</v>
      </c>
    </row>
    <row r="2633" spans="5:11" x14ac:dyDescent="0.25">
      <c r="E2633" s="109">
        <v>2011</v>
      </c>
      <c r="F2633" s="109" t="s">
        <v>384</v>
      </c>
      <c r="G2633" s="109" t="s">
        <v>385</v>
      </c>
      <c r="H2633" s="109" t="s">
        <v>540</v>
      </c>
      <c r="I2633" s="109" t="s">
        <v>27</v>
      </c>
      <c r="J2633" s="109" t="s">
        <v>1</v>
      </c>
      <c r="K2633" s="110">
        <v>601.5</v>
      </c>
    </row>
    <row r="2634" spans="5:11" x14ac:dyDescent="0.25">
      <c r="E2634" s="107">
        <v>2011</v>
      </c>
      <c r="F2634" s="107" t="s">
        <v>384</v>
      </c>
      <c r="G2634" s="107" t="s">
        <v>385</v>
      </c>
      <c r="H2634" s="107" t="s">
        <v>540</v>
      </c>
      <c r="I2634" s="107" t="s">
        <v>27</v>
      </c>
      <c r="J2634" s="107" t="s">
        <v>554</v>
      </c>
      <c r="K2634" s="108">
        <v>571</v>
      </c>
    </row>
    <row r="2635" spans="5:11" x14ac:dyDescent="0.25">
      <c r="E2635" s="109">
        <v>2011</v>
      </c>
      <c r="F2635" s="109" t="s">
        <v>384</v>
      </c>
      <c r="G2635" s="109" t="s">
        <v>385</v>
      </c>
      <c r="H2635" s="109" t="s">
        <v>540</v>
      </c>
      <c r="I2635" s="109" t="s">
        <v>27</v>
      </c>
      <c r="J2635" s="109" t="s">
        <v>725</v>
      </c>
      <c r="K2635" s="110">
        <v>30.5</v>
      </c>
    </row>
    <row r="2636" spans="5:11" x14ac:dyDescent="0.25">
      <c r="E2636" s="107">
        <v>2011</v>
      </c>
      <c r="F2636" s="107" t="s">
        <v>394</v>
      </c>
      <c r="G2636" s="107" t="s">
        <v>103</v>
      </c>
      <c r="H2636" s="107" t="s">
        <v>540</v>
      </c>
      <c r="I2636" s="107" t="s">
        <v>30</v>
      </c>
      <c r="J2636" s="107" t="s">
        <v>1</v>
      </c>
      <c r="K2636" s="108">
        <v>20.495999999999999</v>
      </c>
    </row>
    <row r="2637" spans="5:11" x14ac:dyDescent="0.25">
      <c r="E2637" s="109">
        <v>2011</v>
      </c>
      <c r="F2637" s="109" t="s">
        <v>394</v>
      </c>
      <c r="G2637" s="109" t="s">
        <v>103</v>
      </c>
      <c r="H2637" s="109" t="s">
        <v>540</v>
      </c>
      <c r="I2637" s="109" t="s">
        <v>30</v>
      </c>
      <c r="J2637" s="109" t="s">
        <v>554</v>
      </c>
      <c r="K2637" s="110">
        <v>18.888000000000002</v>
      </c>
    </row>
    <row r="2638" spans="5:11" x14ac:dyDescent="0.25">
      <c r="E2638" s="107">
        <v>2011</v>
      </c>
      <c r="F2638" s="107" t="s">
        <v>394</v>
      </c>
      <c r="G2638" s="107" t="s">
        <v>103</v>
      </c>
      <c r="H2638" s="107" t="s">
        <v>540</v>
      </c>
      <c r="I2638" s="107" t="s">
        <v>30</v>
      </c>
      <c r="J2638" s="107" t="s">
        <v>725</v>
      </c>
      <c r="K2638" s="108">
        <v>1.6080000000000001</v>
      </c>
    </row>
    <row r="2639" spans="5:11" x14ac:dyDescent="0.25">
      <c r="E2639" s="109">
        <v>2011</v>
      </c>
      <c r="F2639" s="109" t="s">
        <v>387</v>
      </c>
      <c r="G2639" s="109" t="s">
        <v>388</v>
      </c>
      <c r="H2639" s="109" t="s">
        <v>544</v>
      </c>
      <c r="I2639" s="109" t="s">
        <v>9</v>
      </c>
      <c r="J2639" s="109" t="s">
        <v>1</v>
      </c>
      <c r="K2639" s="110">
        <v>64.489999999999995</v>
      </c>
    </row>
    <row r="2640" spans="5:11" x14ac:dyDescent="0.25">
      <c r="E2640" s="107">
        <v>2011</v>
      </c>
      <c r="F2640" s="107" t="s">
        <v>387</v>
      </c>
      <c r="G2640" s="107" t="s">
        <v>388</v>
      </c>
      <c r="H2640" s="107" t="s">
        <v>544</v>
      </c>
      <c r="I2640" s="107" t="s">
        <v>9</v>
      </c>
      <c r="J2640" s="107" t="s">
        <v>554</v>
      </c>
      <c r="K2640" s="108">
        <v>32.558999999999997</v>
      </c>
    </row>
    <row r="2641" spans="5:11" x14ac:dyDescent="0.25">
      <c r="E2641" s="109">
        <v>2011</v>
      </c>
      <c r="F2641" s="109" t="s">
        <v>387</v>
      </c>
      <c r="G2641" s="109" t="s">
        <v>388</v>
      </c>
      <c r="H2641" s="109" t="s">
        <v>544</v>
      </c>
      <c r="I2641" s="109" t="s">
        <v>9</v>
      </c>
      <c r="J2641" s="109" t="s">
        <v>725</v>
      </c>
      <c r="K2641" s="110">
        <v>31.931000000000001</v>
      </c>
    </row>
    <row r="2642" spans="5:11" x14ac:dyDescent="0.25">
      <c r="E2642" s="107">
        <v>2011</v>
      </c>
      <c r="F2642" s="107" t="s">
        <v>396</v>
      </c>
      <c r="G2642" s="107" t="s">
        <v>397</v>
      </c>
      <c r="H2642" s="107" t="s">
        <v>544</v>
      </c>
      <c r="I2642" s="107" t="s">
        <v>9</v>
      </c>
      <c r="J2642" s="107" t="s">
        <v>1</v>
      </c>
      <c r="K2642" s="108">
        <v>156</v>
      </c>
    </row>
    <row r="2643" spans="5:11" x14ac:dyDescent="0.25">
      <c r="E2643" s="109">
        <v>2011</v>
      </c>
      <c r="F2643" s="109" t="s">
        <v>396</v>
      </c>
      <c r="G2643" s="109" t="s">
        <v>397</v>
      </c>
      <c r="H2643" s="109" t="s">
        <v>544</v>
      </c>
      <c r="I2643" s="109" t="s">
        <v>9</v>
      </c>
      <c r="J2643" s="109" t="s">
        <v>554</v>
      </c>
      <c r="K2643" s="110">
        <v>21</v>
      </c>
    </row>
    <row r="2644" spans="5:11" x14ac:dyDescent="0.25">
      <c r="E2644" s="107">
        <v>2011</v>
      </c>
      <c r="F2644" s="107" t="s">
        <v>396</v>
      </c>
      <c r="G2644" s="107" t="s">
        <v>397</v>
      </c>
      <c r="H2644" s="107" t="s">
        <v>544</v>
      </c>
      <c r="I2644" s="107" t="s">
        <v>9</v>
      </c>
      <c r="J2644" s="107" t="s">
        <v>725</v>
      </c>
      <c r="K2644" s="108">
        <v>135</v>
      </c>
    </row>
    <row r="2645" spans="5:11" x14ac:dyDescent="0.25">
      <c r="E2645" s="109">
        <v>2011</v>
      </c>
      <c r="F2645" s="109" t="s">
        <v>399</v>
      </c>
      <c r="G2645" s="109" t="s">
        <v>104</v>
      </c>
      <c r="H2645" s="109" t="s">
        <v>544</v>
      </c>
      <c r="I2645" s="109" t="s">
        <v>9</v>
      </c>
      <c r="J2645" s="109" t="s">
        <v>1</v>
      </c>
      <c r="K2645" s="110">
        <v>599.42200000000003</v>
      </c>
    </row>
    <row r="2646" spans="5:11" x14ac:dyDescent="0.25">
      <c r="E2646" s="107">
        <v>2011</v>
      </c>
      <c r="F2646" s="107" t="s">
        <v>399</v>
      </c>
      <c r="G2646" s="107" t="s">
        <v>104</v>
      </c>
      <c r="H2646" s="107" t="s">
        <v>544</v>
      </c>
      <c r="I2646" s="107" t="s">
        <v>9</v>
      </c>
      <c r="J2646" s="107" t="s">
        <v>554</v>
      </c>
      <c r="K2646" s="108">
        <v>437.21899999999999</v>
      </c>
    </row>
    <row r="2647" spans="5:11" x14ac:dyDescent="0.25">
      <c r="E2647" s="109">
        <v>2011</v>
      </c>
      <c r="F2647" s="109" t="s">
        <v>399</v>
      </c>
      <c r="G2647" s="109" t="s">
        <v>104</v>
      </c>
      <c r="H2647" s="109" t="s">
        <v>544</v>
      </c>
      <c r="I2647" s="109" t="s">
        <v>9</v>
      </c>
      <c r="J2647" s="109" t="s">
        <v>725</v>
      </c>
      <c r="K2647" s="110">
        <v>162.203</v>
      </c>
    </row>
    <row r="2648" spans="5:11" x14ac:dyDescent="0.25">
      <c r="E2648" s="107">
        <v>2011</v>
      </c>
      <c r="F2648" s="107" t="s">
        <v>412</v>
      </c>
      <c r="G2648" s="107" t="s">
        <v>109</v>
      </c>
      <c r="H2648" s="107" t="s">
        <v>544</v>
      </c>
      <c r="I2648" s="107" t="s">
        <v>17</v>
      </c>
      <c r="J2648" s="107" t="s">
        <v>1</v>
      </c>
      <c r="K2648" s="108">
        <v>3.2</v>
      </c>
    </row>
    <row r="2649" spans="5:11" x14ac:dyDescent="0.25">
      <c r="E2649" s="109">
        <v>2011</v>
      </c>
      <c r="F2649" s="109" t="s">
        <v>412</v>
      </c>
      <c r="G2649" s="109" t="s">
        <v>109</v>
      </c>
      <c r="H2649" s="109" t="s">
        <v>544</v>
      </c>
      <c r="I2649" s="109" t="s">
        <v>17</v>
      </c>
      <c r="J2649" s="109" t="s">
        <v>554</v>
      </c>
      <c r="K2649" s="110">
        <v>0.7</v>
      </c>
    </row>
    <row r="2650" spans="5:11" x14ac:dyDescent="0.25">
      <c r="E2650" s="107">
        <v>2011</v>
      </c>
      <c r="F2650" s="107" t="s">
        <v>412</v>
      </c>
      <c r="G2650" s="107" t="s">
        <v>109</v>
      </c>
      <c r="H2650" s="107" t="s">
        <v>544</v>
      </c>
      <c r="I2650" s="107" t="s">
        <v>17</v>
      </c>
      <c r="J2650" s="107" t="s">
        <v>725</v>
      </c>
      <c r="K2650" s="108">
        <v>2.5</v>
      </c>
    </row>
    <row r="2651" spans="5:11" x14ac:dyDescent="0.25">
      <c r="E2651" s="109">
        <v>2011</v>
      </c>
      <c r="F2651" s="109" t="s">
        <v>407</v>
      </c>
      <c r="G2651" s="109" t="s">
        <v>408</v>
      </c>
      <c r="H2651" s="109" t="s">
        <v>540</v>
      </c>
      <c r="I2651" s="109" t="s">
        <v>925</v>
      </c>
      <c r="J2651" s="109" t="s">
        <v>1</v>
      </c>
      <c r="K2651" s="110">
        <v>581.93899999999996</v>
      </c>
    </row>
    <row r="2652" spans="5:11" x14ac:dyDescent="0.25">
      <c r="E2652" s="107">
        <v>2011</v>
      </c>
      <c r="F2652" s="107" t="s">
        <v>407</v>
      </c>
      <c r="G2652" s="107" t="s">
        <v>408</v>
      </c>
      <c r="H2652" s="107" t="s">
        <v>540</v>
      </c>
      <c r="I2652" s="107" t="s">
        <v>925</v>
      </c>
      <c r="J2652" s="107" t="s">
        <v>554</v>
      </c>
      <c r="K2652" s="108">
        <v>232.863</v>
      </c>
    </row>
    <row r="2653" spans="5:11" x14ac:dyDescent="0.25">
      <c r="E2653" s="109">
        <v>2011</v>
      </c>
      <c r="F2653" s="109" t="s">
        <v>407</v>
      </c>
      <c r="G2653" s="109" t="s">
        <v>408</v>
      </c>
      <c r="H2653" s="109" t="s">
        <v>540</v>
      </c>
      <c r="I2653" s="109" t="s">
        <v>925</v>
      </c>
      <c r="J2653" s="109" t="s">
        <v>725</v>
      </c>
      <c r="K2653" s="110">
        <v>349.07600000000002</v>
      </c>
    </row>
    <row r="2654" spans="5:11" x14ac:dyDescent="0.25">
      <c r="E2654" s="107">
        <v>2011</v>
      </c>
      <c r="F2654" s="107" t="s">
        <v>405</v>
      </c>
      <c r="G2654" s="107" t="s">
        <v>107</v>
      </c>
      <c r="H2654" s="107" t="s">
        <v>12</v>
      </c>
      <c r="I2654" s="107" t="s">
        <v>12</v>
      </c>
      <c r="J2654" s="107" t="s">
        <v>1</v>
      </c>
      <c r="K2654" s="108">
        <v>466.95800000000003</v>
      </c>
    </row>
    <row r="2655" spans="5:11" x14ac:dyDescent="0.25">
      <c r="E2655" s="109">
        <v>2011</v>
      </c>
      <c r="F2655" s="109" t="s">
        <v>405</v>
      </c>
      <c r="G2655" s="109" t="s">
        <v>107</v>
      </c>
      <c r="H2655" s="109" t="s">
        <v>12</v>
      </c>
      <c r="I2655" s="109" t="s">
        <v>12</v>
      </c>
      <c r="J2655" s="109" t="s">
        <v>554</v>
      </c>
      <c r="K2655" s="110">
        <v>0</v>
      </c>
    </row>
    <row r="2656" spans="5:11" x14ac:dyDescent="0.25">
      <c r="E2656" s="107">
        <v>2011</v>
      </c>
      <c r="F2656" s="107" t="s">
        <v>405</v>
      </c>
      <c r="G2656" s="107" t="s">
        <v>107</v>
      </c>
      <c r="H2656" s="107" t="s">
        <v>12</v>
      </c>
      <c r="I2656" s="107" t="s">
        <v>12</v>
      </c>
      <c r="J2656" s="107" t="s">
        <v>725</v>
      </c>
      <c r="K2656" s="108">
        <v>466.95800000000003</v>
      </c>
    </row>
    <row r="2657" spans="5:11" x14ac:dyDescent="0.25">
      <c r="E2657" s="109">
        <v>2011</v>
      </c>
      <c r="F2657" s="109" t="s">
        <v>414</v>
      </c>
      <c r="G2657" s="109" t="s">
        <v>110</v>
      </c>
      <c r="H2657" s="109" t="s">
        <v>540</v>
      </c>
      <c r="I2657" s="109" t="s">
        <v>27</v>
      </c>
      <c r="J2657" s="109" t="s">
        <v>1</v>
      </c>
      <c r="K2657" s="110">
        <v>133.96199999999999</v>
      </c>
    </row>
    <row r="2658" spans="5:11" x14ac:dyDescent="0.25">
      <c r="E2658" s="107">
        <v>2011</v>
      </c>
      <c r="F2658" s="107" t="s">
        <v>414</v>
      </c>
      <c r="G2658" s="107" t="s">
        <v>110</v>
      </c>
      <c r="H2658" s="107" t="s">
        <v>540</v>
      </c>
      <c r="I2658" s="107" t="s">
        <v>27</v>
      </c>
      <c r="J2658" s="107" t="s">
        <v>554</v>
      </c>
      <c r="K2658" s="108">
        <v>107.714</v>
      </c>
    </row>
    <row r="2659" spans="5:11" x14ac:dyDescent="0.25">
      <c r="E2659" s="109">
        <v>2011</v>
      </c>
      <c r="F2659" s="109" t="s">
        <v>414</v>
      </c>
      <c r="G2659" s="109" t="s">
        <v>110</v>
      </c>
      <c r="H2659" s="109" t="s">
        <v>540</v>
      </c>
      <c r="I2659" s="109" t="s">
        <v>27</v>
      </c>
      <c r="J2659" s="109" t="s">
        <v>725</v>
      </c>
      <c r="K2659" s="110">
        <v>26.248000000000001</v>
      </c>
    </row>
    <row r="2660" spans="5:11" x14ac:dyDescent="0.25">
      <c r="E2660" s="107">
        <v>2011</v>
      </c>
      <c r="F2660" s="107" t="s">
        <v>418</v>
      </c>
      <c r="G2660" s="107" t="s">
        <v>112</v>
      </c>
      <c r="H2660" s="107" t="s">
        <v>544</v>
      </c>
      <c r="I2660" s="107" t="s">
        <v>9</v>
      </c>
      <c r="J2660" s="107" t="s">
        <v>1</v>
      </c>
      <c r="K2660" s="108">
        <v>584.56399999999996</v>
      </c>
    </row>
    <row r="2661" spans="5:11" x14ac:dyDescent="0.25">
      <c r="E2661" s="109">
        <v>2011</v>
      </c>
      <c r="F2661" s="109" t="s">
        <v>418</v>
      </c>
      <c r="G2661" s="109" t="s">
        <v>112</v>
      </c>
      <c r="H2661" s="109" t="s">
        <v>544</v>
      </c>
      <c r="I2661" s="109" t="s">
        <v>9</v>
      </c>
      <c r="J2661" s="109" t="s">
        <v>554</v>
      </c>
      <c r="K2661" s="110">
        <v>343.71699999999998</v>
      </c>
    </row>
    <row r="2662" spans="5:11" x14ac:dyDescent="0.25">
      <c r="E2662" s="107">
        <v>2011</v>
      </c>
      <c r="F2662" s="107" t="s">
        <v>418</v>
      </c>
      <c r="G2662" s="107" t="s">
        <v>112</v>
      </c>
      <c r="H2662" s="107" t="s">
        <v>544</v>
      </c>
      <c r="I2662" s="107" t="s">
        <v>9</v>
      </c>
      <c r="J2662" s="107" t="s">
        <v>725</v>
      </c>
      <c r="K2662" s="108">
        <v>240.84700000000001</v>
      </c>
    </row>
    <row r="2663" spans="5:11" x14ac:dyDescent="0.25">
      <c r="E2663" s="109">
        <v>2011</v>
      </c>
      <c r="F2663" s="109" t="s">
        <v>420</v>
      </c>
      <c r="G2663" s="109" t="s">
        <v>113</v>
      </c>
      <c r="H2663" s="109" t="s">
        <v>540</v>
      </c>
      <c r="I2663" s="109" t="s">
        <v>47</v>
      </c>
      <c r="J2663" s="109" t="s">
        <v>1</v>
      </c>
      <c r="K2663" s="110">
        <v>33.159999999999997</v>
      </c>
    </row>
    <row r="2664" spans="5:11" x14ac:dyDescent="0.25">
      <c r="E2664" s="107">
        <v>2011</v>
      </c>
      <c r="F2664" s="107" t="s">
        <v>420</v>
      </c>
      <c r="G2664" s="107" t="s">
        <v>113</v>
      </c>
      <c r="H2664" s="107" t="s">
        <v>540</v>
      </c>
      <c r="I2664" s="107" t="s">
        <v>47</v>
      </c>
      <c r="J2664" s="107" t="s">
        <v>554</v>
      </c>
      <c r="K2664" s="108">
        <v>29.119</v>
      </c>
    </row>
    <row r="2665" spans="5:11" x14ac:dyDescent="0.25">
      <c r="E2665" s="109">
        <v>2011</v>
      </c>
      <c r="F2665" s="109" t="s">
        <v>420</v>
      </c>
      <c r="G2665" s="109" t="s">
        <v>113</v>
      </c>
      <c r="H2665" s="109" t="s">
        <v>540</v>
      </c>
      <c r="I2665" s="109" t="s">
        <v>47</v>
      </c>
      <c r="J2665" s="109" t="s">
        <v>725</v>
      </c>
      <c r="K2665" s="110">
        <v>4.0410000000000004</v>
      </c>
    </row>
    <row r="2666" spans="5:11" x14ac:dyDescent="0.25">
      <c r="E2666" s="107">
        <v>2011</v>
      </c>
      <c r="F2666" s="107" t="s">
        <v>422</v>
      </c>
      <c r="G2666" s="107" t="s">
        <v>114</v>
      </c>
      <c r="H2666" s="107" t="s">
        <v>542</v>
      </c>
      <c r="I2666" s="107" t="s">
        <v>26</v>
      </c>
      <c r="J2666" s="107" t="s">
        <v>1</v>
      </c>
      <c r="K2666" s="108">
        <v>410.62799999999999</v>
      </c>
    </row>
    <row r="2667" spans="5:11" x14ac:dyDescent="0.25">
      <c r="E2667" s="109">
        <v>2011</v>
      </c>
      <c r="F2667" s="109" t="s">
        <v>422</v>
      </c>
      <c r="G2667" s="109" t="s">
        <v>114</v>
      </c>
      <c r="H2667" s="109" t="s">
        <v>542</v>
      </c>
      <c r="I2667" s="109" t="s">
        <v>26</v>
      </c>
      <c r="J2667" s="109" t="s">
        <v>554</v>
      </c>
      <c r="K2667" s="110">
        <v>0</v>
      </c>
    </row>
    <row r="2668" spans="5:11" x14ac:dyDescent="0.25">
      <c r="E2668" s="107">
        <v>2011</v>
      </c>
      <c r="F2668" s="107" t="s">
        <v>422</v>
      </c>
      <c r="G2668" s="107" t="s">
        <v>114</v>
      </c>
      <c r="H2668" s="107" t="s">
        <v>542</v>
      </c>
      <c r="I2668" s="107" t="s">
        <v>26</v>
      </c>
      <c r="J2668" s="107" t="s">
        <v>725</v>
      </c>
      <c r="K2668" s="108">
        <v>410.62799999999999</v>
      </c>
    </row>
    <row r="2669" spans="5:11" x14ac:dyDescent="0.25">
      <c r="E2669" s="109">
        <v>2011</v>
      </c>
      <c r="F2669" s="109" t="s">
        <v>432</v>
      </c>
      <c r="G2669" s="109" t="s">
        <v>119</v>
      </c>
      <c r="H2669" s="109" t="s">
        <v>540</v>
      </c>
      <c r="I2669" s="109" t="s">
        <v>925</v>
      </c>
      <c r="J2669" s="109" t="s">
        <v>1</v>
      </c>
      <c r="K2669" s="110">
        <v>103.032</v>
      </c>
    </row>
    <row r="2670" spans="5:11" x14ac:dyDescent="0.25">
      <c r="E2670" s="107">
        <v>2011</v>
      </c>
      <c r="F2670" s="107" t="s">
        <v>432</v>
      </c>
      <c r="G2670" s="107" t="s">
        <v>119</v>
      </c>
      <c r="H2670" s="107" t="s">
        <v>540</v>
      </c>
      <c r="I2670" s="107" t="s">
        <v>925</v>
      </c>
      <c r="J2670" s="107" t="s">
        <v>554</v>
      </c>
      <c r="K2670" s="108">
        <v>26.164999999999999</v>
      </c>
    </row>
    <row r="2671" spans="5:11" x14ac:dyDescent="0.25">
      <c r="E2671" s="109">
        <v>2011</v>
      </c>
      <c r="F2671" s="109" t="s">
        <v>432</v>
      </c>
      <c r="G2671" s="109" t="s">
        <v>119</v>
      </c>
      <c r="H2671" s="109" t="s">
        <v>540</v>
      </c>
      <c r="I2671" s="109" t="s">
        <v>925</v>
      </c>
      <c r="J2671" s="109" t="s">
        <v>725</v>
      </c>
      <c r="K2671" s="110">
        <v>76.867000000000004</v>
      </c>
    </row>
    <row r="2672" spans="5:11" x14ac:dyDescent="0.25">
      <c r="E2672" s="107">
        <v>2011</v>
      </c>
      <c r="F2672" s="107" t="s">
        <v>438</v>
      </c>
      <c r="G2672" s="107" t="s">
        <v>122</v>
      </c>
      <c r="H2672" s="107" t="s">
        <v>540</v>
      </c>
      <c r="I2672" s="107" t="s">
        <v>21</v>
      </c>
      <c r="J2672" s="107" t="s">
        <v>1</v>
      </c>
      <c r="K2672" s="108">
        <v>0.23200000000000001</v>
      </c>
    </row>
    <row r="2673" spans="5:11" x14ac:dyDescent="0.25">
      <c r="E2673" s="109">
        <v>2011</v>
      </c>
      <c r="F2673" s="109" t="s">
        <v>438</v>
      </c>
      <c r="G2673" s="109" t="s">
        <v>122</v>
      </c>
      <c r="H2673" s="109" t="s">
        <v>540</v>
      </c>
      <c r="I2673" s="109" t="s">
        <v>21</v>
      </c>
      <c r="J2673" s="109" t="s">
        <v>554</v>
      </c>
      <c r="K2673" s="110">
        <v>0</v>
      </c>
    </row>
    <row r="2674" spans="5:11" x14ac:dyDescent="0.25">
      <c r="E2674" s="107">
        <v>2011</v>
      </c>
      <c r="F2674" s="107" t="s">
        <v>438</v>
      </c>
      <c r="G2674" s="107" t="s">
        <v>122</v>
      </c>
      <c r="H2674" s="107" t="s">
        <v>540</v>
      </c>
      <c r="I2674" s="107" t="s">
        <v>21</v>
      </c>
      <c r="J2674" s="107" t="s">
        <v>725</v>
      </c>
      <c r="K2674" s="108">
        <v>0.23200000000000001</v>
      </c>
    </row>
    <row r="2675" spans="5:11" x14ac:dyDescent="0.25">
      <c r="E2675" s="109">
        <v>2011</v>
      </c>
      <c r="F2675" s="109" t="s">
        <v>434</v>
      </c>
      <c r="G2675" s="109" t="s">
        <v>120</v>
      </c>
      <c r="H2675" s="109" t="s">
        <v>544</v>
      </c>
      <c r="I2675" s="109" t="s">
        <v>9</v>
      </c>
      <c r="J2675" s="109" t="s">
        <v>1</v>
      </c>
      <c r="K2675" s="110">
        <v>0</v>
      </c>
    </row>
    <row r="2676" spans="5:11" x14ac:dyDescent="0.25">
      <c r="E2676" s="107">
        <v>2011</v>
      </c>
      <c r="F2676" s="107" t="s">
        <v>434</v>
      </c>
      <c r="G2676" s="107" t="s">
        <v>120</v>
      </c>
      <c r="H2676" s="107" t="s">
        <v>544</v>
      </c>
      <c r="I2676" s="107" t="s">
        <v>9</v>
      </c>
      <c r="J2676" s="107" t="s">
        <v>554</v>
      </c>
      <c r="K2676" s="108">
        <v>0</v>
      </c>
    </row>
    <row r="2677" spans="5:11" x14ac:dyDescent="0.25">
      <c r="E2677" s="109">
        <v>2011</v>
      </c>
      <c r="F2677" s="109" t="s">
        <v>434</v>
      </c>
      <c r="G2677" s="109" t="s">
        <v>120</v>
      </c>
      <c r="H2677" s="109" t="s">
        <v>544</v>
      </c>
      <c r="I2677" s="109" t="s">
        <v>9</v>
      </c>
      <c r="J2677" s="109" t="s">
        <v>725</v>
      </c>
      <c r="K2677" s="110">
        <v>0</v>
      </c>
    </row>
    <row r="2678" spans="5:11" x14ac:dyDescent="0.25">
      <c r="E2678" s="107">
        <v>2011</v>
      </c>
      <c r="F2678" s="107" t="s">
        <v>440</v>
      </c>
      <c r="G2678" s="107" t="s">
        <v>123</v>
      </c>
      <c r="H2678" s="107" t="s">
        <v>540</v>
      </c>
      <c r="I2678" s="107" t="s">
        <v>24</v>
      </c>
      <c r="J2678" s="107" t="s">
        <v>1</v>
      </c>
      <c r="K2678" s="108">
        <v>140.762</v>
      </c>
    </row>
    <row r="2679" spans="5:11" x14ac:dyDescent="0.25">
      <c r="E2679" s="109">
        <v>2011</v>
      </c>
      <c r="F2679" s="109" t="s">
        <v>440</v>
      </c>
      <c r="G2679" s="109" t="s">
        <v>123</v>
      </c>
      <c r="H2679" s="109" t="s">
        <v>540</v>
      </c>
      <c r="I2679" s="109" t="s">
        <v>24</v>
      </c>
      <c r="J2679" s="109" t="s">
        <v>554</v>
      </c>
      <c r="K2679" s="110">
        <v>116.854</v>
      </c>
    </row>
    <row r="2680" spans="5:11" x14ac:dyDescent="0.25">
      <c r="E2680" s="107">
        <v>2011</v>
      </c>
      <c r="F2680" s="107" t="s">
        <v>440</v>
      </c>
      <c r="G2680" s="107" t="s">
        <v>123</v>
      </c>
      <c r="H2680" s="107" t="s">
        <v>540</v>
      </c>
      <c r="I2680" s="107" t="s">
        <v>24</v>
      </c>
      <c r="J2680" s="107" t="s">
        <v>725</v>
      </c>
      <c r="K2680" s="108">
        <v>23.908000000000001</v>
      </c>
    </row>
    <row r="2681" spans="5:11" x14ac:dyDescent="0.25">
      <c r="E2681" s="109">
        <v>2011</v>
      </c>
      <c r="F2681" s="109" t="s">
        <v>442</v>
      </c>
      <c r="G2681" s="109" t="s">
        <v>124</v>
      </c>
      <c r="H2681" s="109" t="s">
        <v>544</v>
      </c>
      <c r="I2681" s="109" t="s">
        <v>9</v>
      </c>
      <c r="J2681" s="109" t="s">
        <v>1</v>
      </c>
      <c r="K2681" s="110">
        <v>487.82499999999999</v>
      </c>
    </row>
    <row r="2682" spans="5:11" x14ac:dyDescent="0.25">
      <c r="E2682" s="107">
        <v>2011</v>
      </c>
      <c r="F2682" s="107" t="s">
        <v>442</v>
      </c>
      <c r="G2682" s="107" t="s">
        <v>124</v>
      </c>
      <c r="H2682" s="107" t="s">
        <v>544</v>
      </c>
      <c r="I2682" s="107" t="s">
        <v>9</v>
      </c>
      <c r="J2682" s="107" t="s">
        <v>554</v>
      </c>
      <c r="K2682" s="108">
        <v>359.14</v>
      </c>
    </row>
    <row r="2683" spans="5:11" x14ac:dyDescent="0.25">
      <c r="E2683" s="109">
        <v>2011</v>
      </c>
      <c r="F2683" s="109" t="s">
        <v>442</v>
      </c>
      <c r="G2683" s="109" t="s">
        <v>124</v>
      </c>
      <c r="H2683" s="109" t="s">
        <v>544</v>
      </c>
      <c r="I2683" s="109" t="s">
        <v>9</v>
      </c>
      <c r="J2683" s="109" t="s">
        <v>725</v>
      </c>
      <c r="K2683" s="110">
        <v>128.685</v>
      </c>
    </row>
    <row r="2684" spans="5:11" x14ac:dyDescent="0.25">
      <c r="E2684" s="107">
        <v>2011</v>
      </c>
      <c r="F2684" s="107" t="s">
        <v>446</v>
      </c>
      <c r="G2684" s="107" t="s">
        <v>126</v>
      </c>
      <c r="H2684" s="107" t="s">
        <v>542</v>
      </c>
      <c r="I2684" s="107" t="s">
        <v>16</v>
      </c>
      <c r="J2684" s="107" t="s">
        <v>1</v>
      </c>
      <c r="K2684" s="108">
        <v>363.95600000000002</v>
      </c>
    </row>
    <row r="2685" spans="5:11" x14ac:dyDescent="0.25">
      <c r="E2685" s="109">
        <v>2011</v>
      </c>
      <c r="F2685" s="109" t="s">
        <v>446</v>
      </c>
      <c r="G2685" s="109" t="s">
        <v>126</v>
      </c>
      <c r="H2685" s="109" t="s">
        <v>542</v>
      </c>
      <c r="I2685" s="109" t="s">
        <v>16</v>
      </c>
      <c r="J2685" s="109" t="s">
        <v>554</v>
      </c>
      <c r="K2685" s="110">
        <v>208.60599999999999</v>
      </c>
    </row>
    <row r="2686" spans="5:11" x14ac:dyDescent="0.25">
      <c r="E2686" s="107">
        <v>2011</v>
      </c>
      <c r="F2686" s="107" t="s">
        <v>446</v>
      </c>
      <c r="G2686" s="107" t="s">
        <v>126</v>
      </c>
      <c r="H2686" s="107" t="s">
        <v>542</v>
      </c>
      <c r="I2686" s="107" t="s">
        <v>16</v>
      </c>
      <c r="J2686" s="107" t="s">
        <v>725</v>
      </c>
      <c r="K2686" s="108">
        <v>155.35</v>
      </c>
    </row>
    <row r="2687" spans="5:11" x14ac:dyDescent="0.25">
      <c r="E2687" s="109">
        <v>2011</v>
      </c>
      <c r="F2687" s="109" t="s">
        <v>450</v>
      </c>
      <c r="G2687" s="109" t="s">
        <v>128</v>
      </c>
      <c r="H2687" s="109" t="s">
        <v>540</v>
      </c>
      <c r="I2687" s="109" t="s">
        <v>47</v>
      </c>
      <c r="J2687" s="109" t="s">
        <v>1</v>
      </c>
      <c r="K2687" s="110">
        <v>9.9019999999999992</v>
      </c>
    </row>
    <row r="2688" spans="5:11" x14ac:dyDescent="0.25">
      <c r="E2688" s="107">
        <v>2011</v>
      </c>
      <c r="F2688" s="107" t="s">
        <v>450</v>
      </c>
      <c r="G2688" s="107" t="s">
        <v>128</v>
      </c>
      <c r="H2688" s="107" t="s">
        <v>540</v>
      </c>
      <c r="I2688" s="107" t="s">
        <v>47</v>
      </c>
      <c r="J2688" s="107" t="s">
        <v>554</v>
      </c>
      <c r="K2688" s="108">
        <v>9.9019999999999992</v>
      </c>
    </row>
    <row r="2689" spans="5:11" x14ac:dyDescent="0.25">
      <c r="E2689" s="109">
        <v>2011</v>
      </c>
      <c r="F2689" s="109" t="s">
        <v>450</v>
      </c>
      <c r="G2689" s="109" t="s">
        <v>128</v>
      </c>
      <c r="H2689" s="109" t="s">
        <v>540</v>
      </c>
      <c r="I2689" s="109" t="s">
        <v>47</v>
      </c>
      <c r="J2689" s="109" t="s">
        <v>725</v>
      </c>
      <c r="K2689" s="110">
        <v>0</v>
      </c>
    </row>
    <row r="2690" spans="5:11" x14ac:dyDescent="0.25">
      <c r="E2690" s="107">
        <v>2011</v>
      </c>
      <c r="F2690" s="107" t="s">
        <v>452</v>
      </c>
      <c r="G2690" s="107" t="s">
        <v>129</v>
      </c>
      <c r="H2690" s="107" t="s">
        <v>540</v>
      </c>
      <c r="I2690" s="107" t="s">
        <v>30</v>
      </c>
      <c r="J2690" s="107" t="s">
        <v>1</v>
      </c>
      <c r="K2690" s="108">
        <v>159.43700000000001</v>
      </c>
    </row>
    <row r="2691" spans="5:11" x14ac:dyDescent="0.25">
      <c r="E2691" s="109">
        <v>2011</v>
      </c>
      <c r="F2691" s="109" t="s">
        <v>452</v>
      </c>
      <c r="G2691" s="109" t="s">
        <v>129</v>
      </c>
      <c r="H2691" s="109" t="s">
        <v>540</v>
      </c>
      <c r="I2691" s="109" t="s">
        <v>30</v>
      </c>
      <c r="J2691" s="109" t="s">
        <v>554</v>
      </c>
      <c r="K2691" s="110">
        <v>159.43700000000001</v>
      </c>
    </row>
    <row r="2692" spans="5:11" x14ac:dyDescent="0.25">
      <c r="E2692" s="107">
        <v>2011</v>
      </c>
      <c r="F2692" s="107" t="s">
        <v>452</v>
      </c>
      <c r="G2692" s="107" t="s">
        <v>129</v>
      </c>
      <c r="H2692" s="107" t="s">
        <v>540</v>
      </c>
      <c r="I2692" s="107" t="s">
        <v>30</v>
      </c>
      <c r="J2692" s="107" t="s">
        <v>725</v>
      </c>
      <c r="K2692" s="108">
        <v>0</v>
      </c>
    </row>
    <row r="2693" spans="5:11" x14ac:dyDescent="0.25">
      <c r="E2693" s="109">
        <v>2011</v>
      </c>
      <c r="F2693" s="109" t="s">
        <v>460</v>
      </c>
      <c r="G2693" s="109" t="s">
        <v>133</v>
      </c>
      <c r="H2693" s="109" t="s">
        <v>540</v>
      </c>
      <c r="I2693" s="109" t="s">
        <v>30</v>
      </c>
      <c r="J2693" s="109" t="s">
        <v>1</v>
      </c>
      <c r="K2693" s="110">
        <v>20.568999999999999</v>
      </c>
    </row>
    <row r="2694" spans="5:11" x14ac:dyDescent="0.25">
      <c r="E2694" s="107">
        <v>2011</v>
      </c>
      <c r="F2694" s="107" t="s">
        <v>460</v>
      </c>
      <c r="G2694" s="107" t="s">
        <v>133</v>
      </c>
      <c r="H2694" s="107" t="s">
        <v>540</v>
      </c>
      <c r="I2694" s="107" t="s">
        <v>30</v>
      </c>
      <c r="J2694" s="107" t="s">
        <v>554</v>
      </c>
      <c r="K2694" s="108">
        <v>1.609</v>
      </c>
    </row>
    <row r="2695" spans="5:11" x14ac:dyDescent="0.25">
      <c r="E2695" s="109">
        <v>2011</v>
      </c>
      <c r="F2695" s="109" t="s">
        <v>460</v>
      </c>
      <c r="G2695" s="109" t="s">
        <v>133</v>
      </c>
      <c r="H2695" s="109" t="s">
        <v>540</v>
      </c>
      <c r="I2695" s="109" t="s">
        <v>30</v>
      </c>
      <c r="J2695" s="109" t="s">
        <v>725</v>
      </c>
      <c r="K2695" s="110">
        <v>18.96</v>
      </c>
    </row>
    <row r="2696" spans="5:11" x14ac:dyDescent="0.25">
      <c r="E2696" s="107">
        <v>2011</v>
      </c>
      <c r="F2696" s="107" t="s">
        <v>462</v>
      </c>
      <c r="G2696" s="107" t="s">
        <v>134</v>
      </c>
      <c r="H2696" s="107" t="s">
        <v>544</v>
      </c>
      <c r="I2696" s="107" t="s">
        <v>9</v>
      </c>
      <c r="J2696" s="107" t="s">
        <v>1</v>
      </c>
      <c r="K2696" s="108">
        <v>74.277000000000001</v>
      </c>
    </row>
    <row r="2697" spans="5:11" x14ac:dyDescent="0.25">
      <c r="E2697" s="109">
        <v>2011</v>
      </c>
      <c r="F2697" s="109" t="s">
        <v>462</v>
      </c>
      <c r="G2697" s="109" t="s">
        <v>134</v>
      </c>
      <c r="H2697" s="109" t="s">
        <v>544</v>
      </c>
      <c r="I2697" s="109" t="s">
        <v>9</v>
      </c>
      <c r="J2697" s="109" t="s">
        <v>554</v>
      </c>
      <c r="K2697" s="110">
        <v>61.024999999999999</v>
      </c>
    </row>
    <row r="2698" spans="5:11" x14ac:dyDescent="0.25">
      <c r="E2698" s="107">
        <v>2011</v>
      </c>
      <c r="F2698" s="107" t="s">
        <v>462</v>
      </c>
      <c r="G2698" s="107" t="s">
        <v>134</v>
      </c>
      <c r="H2698" s="107" t="s">
        <v>544</v>
      </c>
      <c r="I2698" s="107" t="s">
        <v>9</v>
      </c>
      <c r="J2698" s="107" t="s">
        <v>725</v>
      </c>
      <c r="K2698" s="108">
        <v>13.252000000000001</v>
      </c>
    </row>
    <row r="2699" spans="5:11" x14ac:dyDescent="0.25">
      <c r="E2699" s="109">
        <v>2011</v>
      </c>
      <c r="F2699" s="109" t="s">
        <v>468</v>
      </c>
      <c r="G2699" s="109" t="s">
        <v>137</v>
      </c>
      <c r="H2699" s="109" t="s">
        <v>540</v>
      </c>
      <c r="I2699" s="109" t="s">
        <v>30</v>
      </c>
      <c r="J2699" s="109" t="s">
        <v>1</v>
      </c>
      <c r="K2699" s="110">
        <v>217</v>
      </c>
    </row>
    <row r="2700" spans="5:11" x14ac:dyDescent="0.25">
      <c r="E2700" s="107">
        <v>2011</v>
      </c>
      <c r="F2700" s="107" t="s">
        <v>468</v>
      </c>
      <c r="G2700" s="107" t="s">
        <v>137</v>
      </c>
      <c r="H2700" s="107" t="s">
        <v>540</v>
      </c>
      <c r="I2700" s="107" t="s">
        <v>30</v>
      </c>
      <c r="J2700" s="107" t="s">
        <v>554</v>
      </c>
      <c r="K2700" s="108">
        <v>0</v>
      </c>
    </row>
    <row r="2701" spans="5:11" x14ac:dyDescent="0.25">
      <c r="E2701" s="109">
        <v>2011</v>
      </c>
      <c r="F2701" s="109" t="s">
        <v>468</v>
      </c>
      <c r="G2701" s="109" t="s">
        <v>137</v>
      </c>
      <c r="H2701" s="109" t="s">
        <v>540</v>
      </c>
      <c r="I2701" s="109" t="s">
        <v>30</v>
      </c>
      <c r="J2701" s="109" t="s">
        <v>725</v>
      </c>
      <c r="K2701" s="110">
        <v>217</v>
      </c>
    </row>
    <row r="2702" spans="5:11" x14ac:dyDescent="0.25">
      <c r="E2702" s="107">
        <v>2011</v>
      </c>
      <c r="F2702" s="107" t="s">
        <v>466</v>
      </c>
      <c r="G2702" s="107" t="s">
        <v>136</v>
      </c>
      <c r="H2702" s="107" t="s">
        <v>542</v>
      </c>
      <c r="I2702" s="107" t="s">
        <v>26</v>
      </c>
      <c r="J2702" s="107" t="s">
        <v>1</v>
      </c>
      <c r="K2702" s="108">
        <v>61.302</v>
      </c>
    </row>
    <row r="2703" spans="5:11" x14ac:dyDescent="0.25">
      <c r="E2703" s="109">
        <v>2011</v>
      </c>
      <c r="F2703" s="109" t="s">
        <v>466</v>
      </c>
      <c r="G2703" s="109" t="s">
        <v>136</v>
      </c>
      <c r="H2703" s="109" t="s">
        <v>542</v>
      </c>
      <c r="I2703" s="109" t="s">
        <v>26</v>
      </c>
      <c r="J2703" s="109" t="s">
        <v>554</v>
      </c>
      <c r="K2703" s="110">
        <v>59.302</v>
      </c>
    </row>
    <row r="2704" spans="5:11" x14ac:dyDescent="0.25">
      <c r="E2704" s="107">
        <v>2011</v>
      </c>
      <c r="F2704" s="107" t="s">
        <v>466</v>
      </c>
      <c r="G2704" s="107" t="s">
        <v>136</v>
      </c>
      <c r="H2704" s="107" t="s">
        <v>542</v>
      </c>
      <c r="I2704" s="107" t="s">
        <v>26</v>
      </c>
      <c r="J2704" s="107" t="s">
        <v>725</v>
      </c>
      <c r="K2704" s="108">
        <v>2</v>
      </c>
    </row>
    <row r="2705" spans="5:11" x14ac:dyDescent="0.25">
      <c r="E2705" s="109">
        <v>2011</v>
      </c>
      <c r="F2705" s="109" t="s">
        <v>498</v>
      </c>
      <c r="G2705" s="109" t="s">
        <v>967</v>
      </c>
      <c r="H2705" s="109" t="s">
        <v>540</v>
      </c>
      <c r="I2705" s="109" t="s">
        <v>925</v>
      </c>
      <c r="J2705" s="109" t="s">
        <v>1</v>
      </c>
      <c r="K2705" s="110">
        <v>429.77100000000002</v>
      </c>
    </row>
    <row r="2706" spans="5:11" x14ac:dyDescent="0.25">
      <c r="E2706" s="107">
        <v>2011</v>
      </c>
      <c r="F2706" s="107" t="s">
        <v>498</v>
      </c>
      <c r="G2706" s="107" t="s">
        <v>967</v>
      </c>
      <c r="H2706" s="107" t="s">
        <v>540</v>
      </c>
      <c r="I2706" s="107" t="s">
        <v>925</v>
      </c>
      <c r="J2706" s="107" t="s">
        <v>554</v>
      </c>
      <c r="K2706" s="108">
        <v>364.02699999999999</v>
      </c>
    </row>
    <row r="2707" spans="5:11" x14ac:dyDescent="0.25">
      <c r="E2707" s="109">
        <v>2011</v>
      </c>
      <c r="F2707" s="109" t="s">
        <v>498</v>
      </c>
      <c r="G2707" s="109" t="s">
        <v>967</v>
      </c>
      <c r="H2707" s="109" t="s">
        <v>540</v>
      </c>
      <c r="I2707" s="109" t="s">
        <v>925</v>
      </c>
      <c r="J2707" s="109" t="s">
        <v>725</v>
      </c>
      <c r="K2707" s="110">
        <v>65.744</v>
      </c>
    </row>
    <row r="2708" spans="5:11" x14ac:dyDescent="0.25">
      <c r="E2708" s="107">
        <v>2011</v>
      </c>
      <c r="F2708" s="107" t="s">
        <v>479</v>
      </c>
      <c r="G2708" s="107" t="s">
        <v>141</v>
      </c>
      <c r="H2708" s="107" t="s">
        <v>540</v>
      </c>
      <c r="I2708" s="107" t="s">
        <v>21</v>
      </c>
      <c r="J2708" s="107" t="s">
        <v>1</v>
      </c>
      <c r="K2708" s="108">
        <v>65.825999999999993</v>
      </c>
    </row>
    <row r="2709" spans="5:11" x14ac:dyDescent="0.25">
      <c r="E2709" s="109">
        <v>2011</v>
      </c>
      <c r="F2709" s="109" t="s">
        <v>479</v>
      </c>
      <c r="G2709" s="109" t="s">
        <v>141</v>
      </c>
      <c r="H2709" s="109" t="s">
        <v>540</v>
      </c>
      <c r="I2709" s="109" t="s">
        <v>21</v>
      </c>
      <c r="J2709" s="109" t="s">
        <v>554</v>
      </c>
      <c r="K2709" s="110">
        <v>40.593000000000004</v>
      </c>
    </row>
    <row r="2710" spans="5:11" x14ac:dyDescent="0.25">
      <c r="E2710" s="107">
        <v>2011</v>
      </c>
      <c r="F2710" s="107" t="s">
        <v>479</v>
      </c>
      <c r="G2710" s="107" t="s">
        <v>141</v>
      </c>
      <c r="H2710" s="107" t="s">
        <v>540</v>
      </c>
      <c r="I2710" s="107" t="s">
        <v>21</v>
      </c>
      <c r="J2710" s="107" t="s">
        <v>725</v>
      </c>
      <c r="K2710" s="108">
        <v>25.233000000000001</v>
      </c>
    </row>
    <row r="2711" spans="5:11" x14ac:dyDescent="0.25">
      <c r="E2711" s="109">
        <v>2011</v>
      </c>
      <c r="F2711" s="109" t="s">
        <v>486</v>
      </c>
      <c r="G2711" s="109" t="s">
        <v>143</v>
      </c>
      <c r="H2711" s="109" t="s">
        <v>544</v>
      </c>
      <c r="I2711" s="109" t="s">
        <v>9</v>
      </c>
      <c r="J2711" s="109" t="s">
        <v>1</v>
      </c>
      <c r="K2711" s="110">
        <v>129.87899999999999</v>
      </c>
    </row>
    <row r="2712" spans="5:11" x14ac:dyDescent="0.25">
      <c r="E2712" s="107">
        <v>2011</v>
      </c>
      <c r="F2712" s="107" t="s">
        <v>486</v>
      </c>
      <c r="G2712" s="107" t="s">
        <v>143</v>
      </c>
      <c r="H2712" s="107" t="s">
        <v>544</v>
      </c>
      <c r="I2712" s="107" t="s">
        <v>9</v>
      </c>
      <c r="J2712" s="107" t="s">
        <v>554</v>
      </c>
      <c r="K2712" s="108">
        <v>76.906999999999996</v>
      </c>
    </row>
    <row r="2713" spans="5:11" x14ac:dyDescent="0.25">
      <c r="E2713" s="109">
        <v>2011</v>
      </c>
      <c r="F2713" s="109" t="s">
        <v>486</v>
      </c>
      <c r="G2713" s="109" t="s">
        <v>143</v>
      </c>
      <c r="H2713" s="109" t="s">
        <v>544</v>
      </c>
      <c r="I2713" s="109" t="s">
        <v>9</v>
      </c>
      <c r="J2713" s="109" t="s">
        <v>725</v>
      </c>
      <c r="K2713" s="110">
        <v>52.972000000000001</v>
      </c>
    </row>
    <row r="2714" spans="5:11" x14ac:dyDescent="0.25">
      <c r="E2714" s="107">
        <v>2011</v>
      </c>
      <c r="F2714" s="107" t="s">
        <v>488</v>
      </c>
      <c r="G2714" s="107" t="s">
        <v>144</v>
      </c>
      <c r="H2714" s="107" t="s">
        <v>540</v>
      </c>
      <c r="I2714" s="107" t="s">
        <v>60</v>
      </c>
      <c r="J2714" s="107" t="s">
        <v>1</v>
      </c>
      <c r="K2714" s="108">
        <v>451.44600000000003</v>
      </c>
    </row>
    <row r="2715" spans="5:11" x14ac:dyDescent="0.25">
      <c r="E2715" s="109">
        <v>2011</v>
      </c>
      <c r="F2715" s="109" t="s">
        <v>488</v>
      </c>
      <c r="G2715" s="109" t="s">
        <v>144</v>
      </c>
      <c r="H2715" s="109" t="s">
        <v>540</v>
      </c>
      <c r="I2715" s="109" t="s">
        <v>60</v>
      </c>
      <c r="J2715" s="109" t="s">
        <v>554</v>
      </c>
      <c r="K2715" s="110">
        <v>280.75200000000001</v>
      </c>
    </row>
    <row r="2716" spans="5:11" x14ac:dyDescent="0.25">
      <c r="E2716" s="107">
        <v>2011</v>
      </c>
      <c r="F2716" s="107" t="s">
        <v>488</v>
      </c>
      <c r="G2716" s="107" t="s">
        <v>144</v>
      </c>
      <c r="H2716" s="107" t="s">
        <v>540</v>
      </c>
      <c r="I2716" s="107" t="s">
        <v>60</v>
      </c>
      <c r="J2716" s="107" t="s">
        <v>725</v>
      </c>
      <c r="K2716" s="108">
        <v>170.69399999999999</v>
      </c>
    </row>
    <row r="2717" spans="5:11" x14ac:dyDescent="0.25">
      <c r="E2717" s="109">
        <v>2011</v>
      </c>
      <c r="F2717" s="109" t="s">
        <v>494</v>
      </c>
      <c r="G2717" s="109" t="s">
        <v>147</v>
      </c>
      <c r="H2717" s="109" t="s">
        <v>540</v>
      </c>
      <c r="I2717" s="109" t="s">
        <v>27</v>
      </c>
      <c r="J2717" s="109" t="s">
        <v>1</v>
      </c>
      <c r="K2717" s="110">
        <v>207.91499999999999</v>
      </c>
    </row>
    <row r="2718" spans="5:11" x14ac:dyDescent="0.25">
      <c r="E2718" s="107">
        <v>2011</v>
      </c>
      <c r="F2718" s="107" t="s">
        <v>494</v>
      </c>
      <c r="G2718" s="107" t="s">
        <v>147</v>
      </c>
      <c r="H2718" s="107" t="s">
        <v>540</v>
      </c>
      <c r="I2718" s="107" t="s">
        <v>27</v>
      </c>
      <c r="J2718" s="107" t="s">
        <v>554</v>
      </c>
      <c r="K2718" s="108">
        <v>205.565</v>
      </c>
    </row>
    <row r="2719" spans="5:11" x14ac:dyDescent="0.25">
      <c r="E2719" s="109">
        <v>2011</v>
      </c>
      <c r="F2719" s="109" t="s">
        <v>494</v>
      </c>
      <c r="G2719" s="109" t="s">
        <v>147</v>
      </c>
      <c r="H2719" s="109" t="s">
        <v>540</v>
      </c>
      <c r="I2719" s="109" t="s">
        <v>27</v>
      </c>
      <c r="J2719" s="109" t="s">
        <v>725</v>
      </c>
      <c r="K2719" s="110">
        <v>2.35</v>
      </c>
    </row>
    <row r="2720" spans="5:11" x14ac:dyDescent="0.25">
      <c r="E2720" s="107">
        <v>2011</v>
      </c>
      <c r="F2720" s="107" t="s">
        <v>490</v>
      </c>
      <c r="G2720" s="107" t="s">
        <v>145</v>
      </c>
      <c r="H2720" s="107" t="s">
        <v>540</v>
      </c>
      <c r="I2720" s="107" t="s">
        <v>16</v>
      </c>
      <c r="J2720" s="107" t="s">
        <v>1</v>
      </c>
      <c r="K2720" s="108">
        <v>514.21100000000001</v>
      </c>
    </row>
    <row r="2721" spans="5:11" x14ac:dyDescent="0.25">
      <c r="E2721" s="109">
        <v>2011</v>
      </c>
      <c r="F2721" s="109" t="s">
        <v>490</v>
      </c>
      <c r="G2721" s="109" t="s">
        <v>145</v>
      </c>
      <c r="H2721" s="109" t="s">
        <v>540</v>
      </c>
      <c r="I2721" s="109" t="s">
        <v>16</v>
      </c>
      <c r="J2721" s="109" t="s">
        <v>554</v>
      </c>
      <c r="K2721" s="110">
        <v>395.209</v>
      </c>
    </row>
    <row r="2722" spans="5:11" x14ac:dyDescent="0.25">
      <c r="E2722" s="107">
        <v>2011</v>
      </c>
      <c r="F2722" s="107" t="s">
        <v>490</v>
      </c>
      <c r="G2722" s="107" t="s">
        <v>145</v>
      </c>
      <c r="H2722" s="107" t="s">
        <v>540</v>
      </c>
      <c r="I2722" s="107" t="s">
        <v>16</v>
      </c>
      <c r="J2722" s="107" t="s">
        <v>725</v>
      </c>
      <c r="K2722" s="108">
        <v>119.002</v>
      </c>
    </row>
    <row r="2723" spans="5:11" x14ac:dyDescent="0.25">
      <c r="E2723" s="109">
        <v>2011</v>
      </c>
      <c r="F2723" s="109" t="s">
        <v>496</v>
      </c>
      <c r="G2723" s="109" t="s">
        <v>148</v>
      </c>
      <c r="H2723" s="109" t="s">
        <v>544</v>
      </c>
      <c r="I2723" s="109" t="s">
        <v>17</v>
      </c>
      <c r="J2723" s="109" t="s">
        <v>1</v>
      </c>
      <c r="K2723" s="110">
        <v>298.315</v>
      </c>
    </row>
    <row r="2724" spans="5:11" x14ac:dyDescent="0.25">
      <c r="E2724" s="107">
        <v>2011</v>
      </c>
      <c r="F2724" s="107" t="s">
        <v>496</v>
      </c>
      <c r="G2724" s="107" t="s">
        <v>148</v>
      </c>
      <c r="H2724" s="107" t="s">
        <v>544</v>
      </c>
      <c r="I2724" s="107" t="s">
        <v>17</v>
      </c>
      <c r="J2724" s="107" t="s">
        <v>554</v>
      </c>
      <c r="K2724" s="108">
        <v>179.99199999999999</v>
      </c>
    </row>
    <row r="2725" spans="5:11" x14ac:dyDescent="0.25">
      <c r="E2725" s="109">
        <v>2011</v>
      </c>
      <c r="F2725" s="109" t="s">
        <v>496</v>
      </c>
      <c r="G2725" s="109" t="s">
        <v>148</v>
      </c>
      <c r="H2725" s="109" t="s">
        <v>544</v>
      </c>
      <c r="I2725" s="109" t="s">
        <v>17</v>
      </c>
      <c r="J2725" s="109" t="s">
        <v>725</v>
      </c>
      <c r="K2725" s="110">
        <v>118.32299999999999</v>
      </c>
    </row>
    <row r="2726" spans="5:11" x14ac:dyDescent="0.25">
      <c r="E2726" s="107">
        <v>2011</v>
      </c>
      <c r="F2726" s="107" t="s">
        <v>483</v>
      </c>
      <c r="G2726" s="107" t="s">
        <v>484</v>
      </c>
      <c r="H2726" s="107" t="s">
        <v>544</v>
      </c>
      <c r="I2726" s="107" t="s">
        <v>9</v>
      </c>
      <c r="J2726" s="107" t="s">
        <v>1</v>
      </c>
      <c r="K2726" s="108">
        <v>22.632000000000001</v>
      </c>
    </row>
    <row r="2727" spans="5:11" x14ac:dyDescent="0.25">
      <c r="E2727" s="109">
        <v>2011</v>
      </c>
      <c r="F2727" s="109" t="s">
        <v>483</v>
      </c>
      <c r="G2727" s="109" t="s">
        <v>484</v>
      </c>
      <c r="H2727" s="109" t="s">
        <v>544</v>
      </c>
      <c r="I2727" s="109" t="s">
        <v>9</v>
      </c>
      <c r="J2727" s="109" t="s">
        <v>554</v>
      </c>
      <c r="K2727" s="110">
        <v>2.9369999999999998</v>
      </c>
    </row>
    <row r="2728" spans="5:11" x14ac:dyDescent="0.25">
      <c r="E2728" s="107">
        <v>2011</v>
      </c>
      <c r="F2728" s="107" t="s">
        <v>483</v>
      </c>
      <c r="G2728" s="107" t="s">
        <v>484</v>
      </c>
      <c r="H2728" s="107" t="s">
        <v>544</v>
      </c>
      <c r="I2728" s="107" t="s">
        <v>9</v>
      </c>
      <c r="J2728" s="107" t="s">
        <v>725</v>
      </c>
      <c r="K2728" s="108">
        <v>19.695</v>
      </c>
    </row>
    <row r="2729" spans="5:11" x14ac:dyDescent="0.25">
      <c r="E2729" s="109">
        <v>2011</v>
      </c>
      <c r="F2729" s="109" t="s">
        <v>502</v>
      </c>
      <c r="G2729" s="109" t="s">
        <v>151</v>
      </c>
      <c r="H2729" s="109" t="s">
        <v>540</v>
      </c>
      <c r="I2729" s="109" t="s">
        <v>30</v>
      </c>
      <c r="J2729" s="109" t="s">
        <v>1</v>
      </c>
      <c r="K2729" s="110">
        <v>380.25200000000001</v>
      </c>
    </row>
    <row r="2730" spans="5:11" x14ac:dyDescent="0.25">
      <c r="E2730" s="107">
        <v>2011</v>
      </c>
      <c r="F2730" s="107" t="s">
        <v>502</v>
      </c>
      <c r="G2730" s="107" t="s">
        <v>151</v>
      </c>
      <c r="H2730" s="107" t="s">
        <v>540</v>
      </c>
      <c r="I2730" s="107" t="s">
        <v>30</v>
      </c>
      <c r="J2730" s="107" t="s">
        <v>554</v>
      </c>
      <c r="K2730" s="108">
        <v>194.815</v>
      </c>
    </row>
    <row r="2731" spans="5:11" x14ac:dyDescent="0.25">
      <c r="E2731" s="109">
        <v>2011</v>
      </c>
      <c r="F2731" s="109" t="s">
        <v>502</v>
      </c>
      <c r="G2731" s="109" t="s">
        <v>151</v>
      </c>
      <c r="H2731" s="109" t="s">
        <v>540</v>
      </c>
      <c r="I2731" s="109" t="s">
        <v>30</v>
      </c>
      <c r="J2731" s="109" t="s">
        <v>725</v>
      </c>
      <c r="K2731" s="110">
        <v>185.43700000000001</v>
      </c>
    </row>
    <row r="2732" spans="5:11" x14ac:dyDescent="0.25">
      <c r="E2732" s="107">
        <v>2011</v>
      </c>
      <c r="F2732" s="107" t="s">
        <v>504</v>
      </c>
      <c r="G2732" s="107" t="s">
        <v>152</v>
      </c>
      <c r="H2732" s="107" t="s">
        <v>540</v>
      </c>
      <c r="I2732" s="107" t="s">
        <v>30</v>
      </c>
      <c r="J2732" s="107" t="s">
        <v>1</v>
      </c>
      <c r="K2732" s="108">
        <v>0</v>
      </c>
    </row>
    <row r="2733" spans="5:11" x14ac:dyDescent="0.25">
      <c r="E2733" s="109">
        <v>2011</v>
      </c>
      <c r="F2733" s="109" t="s">
        <v>504</v>
      </c>
      <c r="G2733" s="109" t="s">
        <v>152</v>
      </c>
      <c r="H2733" s="109" t="s">
        <v>540</v>
      </c>
      <c r="I2733" s="109" t="s">
        <v>30</v>
      </c>
      <c r="J2733" s="109" t="s">
        <v>554</v>
      </c>
      <c r="K2733" s="110">
        <v>0</v>
      </c>
    </row>
    <row r="2734" spans="5:11" x14ac:dyDescent="0.25">
      <c r="E2734" s="107">
        <v>2011</v>
      </c>
      <c r="F2734" s="107" t="s">
        <v>504</v>
      </c>
      <c r="G2734" s="107" t="s">
        <v>152</v>
      </c>
      <c r="H2734" s="107" t="s">
        <v>540</v>
      </c>
      <c r="I2734" s="107" t="s">
        <v>30</v>
      </c>
      <c r="J2734" s="107" t="s">
        <v>725</v>
      </c>
      <c r="K2734" s="108">
        <v>0</v>
      </c>
    </row>
    <row r="2735" spans="5:11" x14ac:dyDescent="0.25">
      <c r="E2735" s="109">
        <v>2011</v>
      </c>
      <c r="F2735" s="109" t="s">
        <v>506</v>
      </c>
      <c r="G2735" s="109" t="s">
        <v>153</v>
      </c>
      <c r="H2735" s="109" t="s">
        <v>544</v>
      </c>
      <c r="I2735" s="109" t="s">
        <v>17</v>
      </c>
      <c r="J2735" s="109" t="s">
        <v>1</v>
      </c>
      <c r="K2735" s="110">
        <v>144</v>
      </c>
    </row>
    <row r="2736" spans="5:11" x14ac:dyDescent="0.25">
      <c r="E2736" s="107">
        <v>2011</v>
      </c>
      <c r="F2736" s="107" t="s">
        <v>506</v>
      </c>
      <c r="G2736" s="107" t="s">
        <v>153</v>
      </c>
      <c r="H2736" s="107" t="s">
        <v>544</v>
      </c>
      <c r="I2736" s="107" t="s">
        <v>17</v>
      </c>
      <c r="J2736" s="107" t="s">
        <v>554</v>
      </c>
      <c r="K2736" s="108">
        <v>132</v>
      </c>
    </row>
    <row r="2737" spans="5:11" x14ac:dyDescent="0.25">
      <c r="E2737" s="109">
        <v>2011</v>
      </c>
      <c r="F2737" s="109" t="s">
        <v>506</v>
      </c>
      <c r="G2737" s="109" t="s">
        <v>153</v>
      </c>
      <c r="H2737" s="109" t="s">
        <v>544</v>
      </c>
      <c r="I2737" s="109" t="s">
        <v>17</v>
      </c>
      <c r="J2737" s="109" t="s">
        <v>725</v>
      </c>
      <c r="K2737" s="110">
        <v>12</v>
      </c>
    </row>
    <row r="2738" spans="5:11" x14ac:dyDescent="0.25">
      <c r="E2738" s="107">
        <v>2011</v>
      </c>
      <c r="F2738" s="107" t="s">
        <v>508</v>
      </c>
      <c r="G2738" s="107" t="s">
        <v>154</v>
      </c>
      <c r="H2738" s="107" t="s">
        <v>540</v>
      </c>
      <c r="I2738" s="107" t="s">
        <v>30</v>
      </c>
      <c r="J2738" s="107" t="s">
        <v>1</v>
      </c>
      <c r="K2738" s="108">
        <v>26.216000000000001</v>
      </c>
    </row>
    <row r="2739" spans="5:11" x14ac:dyDescent="0.25">
      <c r="E2739" s="109">
        <v>2011</v>
      </c>
      <c r="F2739" s="109" t="s">
        <v>508</v>
      </c>
      <c r="G2739" s="109" t="s">
        <v>154</v>
      </c>
      <c r="H2739" s="109" t="s">
        <v>540</v>
      </c>
      <c r="I2739" s="109" t="s">
        <v>30</v>
      </c>
      <c r="J2739" s="109" t="s">
        <v>554</v>
      </c>
      <c r="K2739" s="110">
        <v>17.510000000000002</v>
      </c>
    </row>
    <row r="2740" spans="5:11" x14ac:dyDescent="0.25">
      <c r="E2740" s="107">
        <v>2011</v>
      </c>
      <c r="F2740" s="107" t="s">
        <v>508</v>
      </c>
      <c r="G2740" s="107" t="s">
        <v>154</v>
      </c>
      <c r="H2740" s="107" t="s">
        <v>540</v>
      </c>
      <c r="I2740" s="107" t="s">
        <v>30</v>
      </c>
      <c r="J2740" s="107" t="s">
        <v>725</v>
      </c>
      <c r="K2740" s="108">
        <v>8.7059999999999995</v>
      </c>
    </row>
    <row r="2741" spans="5:11" x14ac:dyDescent="0.25">
      <c r="E2741" s="109">
        <v>2011</v>
      </c>
      <c r="F2741" s="109" t="s">
        <v>520</v>
      </c>
      <c r="G2741" s="109" t="s">
        <v>927</v>
      </c>
      <c r="H2741" s="109" t="s">
        <v>540</v>
      </c>
      <c r="I2741" s="109" t="s">
        <v>30</v>
      </c>
      <c r="J2741" s="109" t="s">
        <v>1</v>
      </c>
      <c r="K2741" s="110">
        <v>146.01599999999999</v>
      </c>
    </row>
    <row r="2742" spans="5:11" x14ac:dyDescent="0.25">
      <c r="E2742" s="107">
        <v>2011</v>
      </c>
      <c r="F2742" s="107" t="s">
        <v>520</v>
      </c>
      <c r="G2742" s="107" t="s">
        <v>927</v>
      </c>
      <c r="H2742" s="107" t="s">
        <v>540</v>
      </c>
      <c r="I2742" s="107" t="s">
        <v>30</v>
      </c>
      <c r="J2742" s="107" t="s">
        <v>554</v>
      </c>
      <c r="K2742" s="108">
        <v>143.71299999999999</v>
      </c>
    </row>
    <row r="2743" spans="5:11" x14ac:dyDescent="0.25">
      <c r="E2743" s="109">
        <v>2011</v>
      </c>
      <c r="F2743" s="109" t="s">
        <v>520</v>
      </c>
      <c r="G2743" s="109" t="s">
        <v>927</v>
      </c>
      <c r="H2743" s="109" t="s">
        <v>540</v>
      </c>
      <c r="I2743" s="109" t="s">
        <v>30</v>
      </c>
      <c r="J2743" s="109" t="s">
        <v>725</v>
      </c>
      <c r="K2743" s="110">
        <v>2.3029999999999999</v>
      </c>
    </row>
    <row r="2744" spans="5:11" x14ac:dyDescent="0.25">
      <c r="E2744" s="107">
        <v>2011</v>
      </c>
      <c r="F2744" s="107" t="s">
        <v>530</v>
      </c>
      <c r="G2744" s="107" t="s">
        <v>161</v>
      </c>
      <c r="H2744" s="107" t="s">
        <v>544</v>
      </c>
      <c r="I2744" s="107" t="s">
        <v>9</v>
      </c>
      <c r="J2744" s="107" t="s">
        <v>1</v>
      </c>
      <c r="K2744" s="108">
        <v>35.213999999999999</v>
      </c>
    </row>
    <row r="2745" spans="5:11" x14ac:dyDescent="0.25">
      <c r="E2745" s="109">
        <v>2011</v>
      </c>
      <c r="F2745" s="109" t="s">
        <v>530</v>
      </c>
      <c r="G2745" s="109" t="s">
        <v>161</v>
      </c>
      <c r="H2745" s="109" t="s">
        <v>544</v>
      </c>
      <c r="I2745" s="109" t="s">
        <v>9</v>
      </c>
      <c r="J2745" s="109" t="s">
        <v>554</v>
      </c>
      <c r="K2745" s="110">
        <v>34.985999999999997</v>
      </c>
    </row>
    <row r="2746" spans="5:11" x14ac:dyDescent="0.25">
      <c r="E2746" s="107">
        <v>2011</v>
      </c>
      <c r="F2746" s="107" t="s">
        <v>530</v>
      </c>
      <c r="G2746" s="107" t="s">
        <v>161</v>
      </c>
      <c r="H2746" s="107" t="s">
        <v>544</v>
      </c>
      <c r="I2746" s="107" t="s">
        <v>9</v>
      </c>
      <c r="J2746" s="107" t="s">
        <v>725</v>
      </c>
      <c r="K2746" s="108">
        <v>0.22800000000000001</v>
      </c>
    </row>
    <row r="2747" spans="5:11" x14ac:dyDescent="0.25">
      <c r="E2747" s="109">
        <v>2011</v>
      </c>
      <c r="F2747" s="109" t="s">
        <v>532</v>
      </c>
      <c r="G2747" s="109" t="s">
        <v>162</v>
      </c>
      <c r="H2747" s="109" t="s">
        <v>540</v>
      </c>
      <c r="I2747" s="109" t="s">
        <v>925</v>
      </c>
      <c r="J2747" s="109" t="s">
        <v>1</v>
      </c>
      <c r="K2747" s="110">
        <v>54.396000000000001</v>
      </c>
    </row>
    <row r="2748" spans="5:11" x14ac:dyDescent="0.25">
      <c r="E2748" s="107">
        <v>2011</v>
      </c>
      <c r="F2748" s="107" t="s">
        <v>532</v>
      </c>
      <c r="G2748" s="107" t="s">
        <v>162</v>
      </c>
      <c r="H2748" s="107" t="s">
        <v>540</v>
      </c>
      <c r="I2748" s="107" t="s">
        <v>925</v>
      </c>
      <c r="J2748" s="107" t="s">
        <v>554</v>
      </c>
      <c r="K2748" s="108">
        <v>26.116</v>
      </c>
    </row>
    <row r="2749" spans="5:11" x14ac:dyDescent="0.25">
      <c r="E2749" s="109">
        <v>2011</v>
      </c>
      <c r="F2749" s="109" t="s">
        <v>532</v>
      </c>
      <c r="G2749" s="109" t="s">
        <v>162</v>
      </c>
      <c r="H2749" s="109" t="s">
        <v>540</v>
      </c>
      <c r="I2749" s="109" t="s">
        <v>925</v>
      </c>
      <c r="J2749" s="109" t="s">
        <v>725</v>
      </c>
      <c r="K2749" s="110">
        <v>28.28</v>
      </c>
    </row>
    <row r="2750" spans="5:11" x14ac:dyDescent="0.25">
      <c r="E2750" s="107">
        <v>2011</v>
      </c>
      <c r="F2750" s="107" t="s">
        <v>512</v>
      </c>
      <c r="G2750" s="107" t="s">
        <v>155</v>
      </c>
      <c r="H2750" s="107" t="s">
        <v>540</v>
      </c>
      <c r="I2750" s="107" t="s">
        <v>21</v>
      </c>
      <c r="J2750" s="107" t="s">
        <v>1</v>
      </c>
      <c r="K2750" s="108">
        <v>129.72399999999999</v>
      </c>
    </row>
    <row r="2751" spans="5:11" x14ac:dyDescent="0.25">
      <c r="E2751" s="109">
        <v>2011</v>
      </c>
      <c r="F2751" s="109" t="s">
        <v>512</v>
      </c>
      <c r="G2751" s="109" t="s">
        <v>155</v>
      </c>
      <c r="H2751" s="109" t="s">
        <v>540</v>
      </c>
      <c r="I2751" s="109" t="s">
        <v>21</v>
      </c>
      <c r="J2751" s="109" t="s">
        <v>554</v>
      </c>
      <c r="K2751" s="110">
        <v>129.72399999999999</v>
      </c>
    </row>
    <row r="2752" spans="5:11" x14ac:dyDescent="0.25">
      <c r="E2752" s="107">
        <v>2011</v>
      </c>
      <c r="F2752" s="107" t="s">
        <v>512</v>
      </c>
      <c r="G2752" s="107" t="s">
        <v>155</v>
      </c>
      <c r="H2752" s="107" t="s">
        <v>540</v>
      </c>
      <c r="I2752" s="107" t="s">
        <v>21</v>
      </c>
      <c r="J2752" s="107" t="s">
        <v>725</v>
      </c>
      <c r="K2752" s="108">
        <v>0</v>
      </c>
    </row>
    <row r="2753" spans="5:11" x14ac:dyDescent="0.25">
      <c r="E2753" s="109">
        <v>2011</v>
      </c>
      <c r="F2753" s="109" t="s">
        <v>534</v>
      </c>
      <c r="G2753" s="109" t="s">
        <v>163</v>
      </c>
      <c r="H2753" s="109" t="s">
        <v>540</v>
      </c>
      <c r="I2753" s="109" t="s">
        <v>27</v>
      </c>
      <c r="J2753" s="109" t="s">
        <v>1</v>
      </c>
      <c r="K2753" s="110">
        <v>172.059</v>
      </c>
    </row>
    <row r="2754" spans="5:11" x14ac:dyDescent="0.25">
      <c r="E2754" s="107">
        <v>2011</v>
      </c>
      <c r="F2754" s="107" t="s">
        <v>534</v>
      </c>
      <c r="G2754" s="107" t="s">
        <v>163</v>
      </c>
      <c r="H2754" s="107" t="s">
        <v>540</v>
      </c>
      <c r="I2754" s="107" t="s">
        <v>27</v>
      </c>
      <c r="J2754" s="107" t="s">
        <v>554</v>
      </c>
      <c r="K2754" s="108">
        <v>163.886</v>
      </c>
    </row>
    <row r="2755" spans="5:11" x14ac:dyDescent="0.25">
      <c r="E2755" s="109">
        <v>2011</v>
      </c>
      <c r="F2755" s="109" t="s">
        <v>534</v>
      </c>
      <c r="G2755" s="109" t="s">
        <v>163</v>
      </c>
      <c r="H2755" s="109" t="s">
        <v>540</v>
      </c>
      <c r="I2755" s="109" t="s">
        <v>27</v>
      </c>
      <c r="J2755" s="109" t="s">
        <v>725</v>
      </c>
      <c r="K2755" s="110">
        <v>8.173</v>
      </c>
    </row>
    <row r="2756" spans="5:11" x14ac:dyDescent="0.25">
      <c r="E2756" s="107">
        <v>2011</v>
      </c>
      <c r="F2756" s="107" t="s">
        <v>523</v>
      </c>
      <c r="G2756" s="107" t="s">
        <v>968</v>
      </c>
      <c r="H2756" s="107" t="s">
        <v>540</v>
      </c>
      <c r="I2756" s="107" t="s">
        <v>60</v>
      </c>
      <c r="J2756" s="107" t="s">
        <v>1</v>
      </c>
      <c r="K2756" s="108">
        <v>0</v>
      </c>
    </row>
    <row r="2757" spans="5:11" x14ac:dyDescent="0.25">
      <c r="E2757" s="109">
        <v>2011</v>
      </c>
      <c r="F2757" s="109" t="s">
        <v>523</v>
      </c>
      <c r="G2757" s="109" t="s">
        <v>968</v>
      </c>
      <c r="H2757" s="109" t="s">
        <v>540</v>
      </c>
      <c r="I2757" s="109" t="s">
        <v>60</v>
      </c>
      <c r="J2757" s="109" t="s">
        <v>554</v>
      </c>
      <c r="K2757" s="110">
        <v>0</v>
      </c>
    </row>
    <row r="2758" spans="5:11" x14ac:dyDescent="0.25">
      <c r="E2758" s="107">
        <v>2011</v>
      </c>
      <c r="F2758" s="107" t="s">
        <v>523</v>
      </c>
      <c r="G2758" s="107" t="s">
        <v>968</v>
      </c>
      <c r="H2758" s="107" t="s">
        <v>540</v>
      </c>
      <c r="I2758" s="107" t="s">
        <v>60</v>
      </c>
      <c r="J2758" s="107" t="s">
        <v>725</v>
      </c>
      <c r="K2758" s="108">
        <v>0</v>
      </c>
    </row>
    <row r="2759" spans="5:11" x14ac:dyDescent="0.25">
      <c r="E2759" s="109">
        <v>2011</v>
      </c>
      <c r="F2759" s="109" t="s">
        <v>528</v>
      </c>
      <c r="G2759" s="109" t="s">
        <v>160</v>
      </c>
      <c r="H2759" s="109" t="s">
        <v>540</v>
      </c>
      <c r="I2759" s="109" t="s">
        <v>21</v>
      </c>
      <c r="J2759" s="109" t="s">
        <v>1</v>
      </c>
      <c r="K2759" s="110">
        <v>47.344000000000001</v>
      </c>
    </row>
    <row r="2760" spans="5:11" x14ac:dyDescent="0.25">
      <c r="E2760" s="107">
        <v>2011</v>
      </c>
      <c r="F2760" s="107" t="s">
        <v>528</v>
      </c>
      <c r="G2760" s="107" t="s">
        <v>160</v>
      </c>
      <c r="H2760" s="107" t="s">
        <v>540</v>
      </c>
      <c r="I2760" s="107" t="s">
        <v>21</v>
      </c>
      <c r="J2760" s="107" t="s">
        <v>554</v>
      </c>
      <c r="K2760" s="108">
        <v>47.344000000000001</v>
      </c>
    </row>
    <row r="2761" spans="5:11" x14ac:dyDescent="0.25">
      <c r="E2761" s="109">
        <v>2011</v>
      </c>
      <c r="F2761" s="109" t="s">
        <v>528</v>
      </c>
      <c r="G2761" s="109" t="s">
        <v>160</v>
      </c>
      <c r="H2761" s="109" t="s">
        <v>540</v>
      </c>
      <c r="I2761" s="109" t="s">
        <v>21</v>
      </c>
      <c r="J2761" s="109" t="s">
        <v>725</v>
      </c>
      <c r="K2761" s="110">
        <v>0</v>
      </c>
    </row>
    <row r="2762" spans="5:11" x14ac:dyDescent="0.25">
      <c r="E2762" s="107">
        <v>2012</v>
      </c>
      <c r="F2762" s="107" t="s">
        <v>476</v>
      </c>
      <c r="G2762" s="107" t="s">
        <v>477</v>
      </c>
      <c r="H2762" s="107" t="s">
        <v>540</v>
      </c>
      <c r="I2762" s="107" t="s">
        <v>33</v>
      </c>
      <c r="J2762" s="107" t="s">
        <v>1</v>
      </c>
      <c r="K2762" s="108">
        <v>157</v>
      </c>
    </row>
    <row r="2763" spans="5:11" x14ac:dyDescent="0.25">
      <c r="E2763" s="109">
        <v>2012</v>
      </c>
      <c r="F2763" s="109" t="s">
        <v>476</v>
      </c>
      <c r="G2763" s="109" t="s">
        <v>477</v>
      </c>
      <c r="H2763" s="109" t="s">
        <v>540</v>
      </c>
      <c r="I2763" s="109" t="s">
        <v>33</v>
      </c>
      <c r="J2763" s="109" t="s">
        <v>554</v>
      </c>
      <c r="K2763" s="110">
        <v>157</v>
      </c>
    </row>
    <row r="2764" spans="5:11" x14ac:dyDescent="0.25">
      <c r="E2764" s="107">
        <v>2012</v>
      </c>
      <c r="F2764" s="107" t="s">
        <v>476</v>
      </c>
      <c r="G2764" s="107" t="s">
        <v>477</v>
      </c>
      <c r="H2764" s="107" t="s">
        <v>540</v>
      </c>
      <c r="I2764" s="107" t="s">
        <v>33</v>
      </c>
      <c r="J2764" s="107" t="s">
        <v>725</v>
      </c>
      <c r="K2764" s="108">
        <v>0</v>
      </c>
    </row>
    <row r="2765" spans="5:11" x14ac:dyDescent="0.25">
      <c r="E2765" s="109">
        <v>2012</v>
      </c>
      <c r="F2765" s="109" t="s">
        <v>368</v>
      </c>
      <c r="G2765" s="109" t="s">
        <v>93</v>
      </c>
      <c r="H2765" s="109" t="s">
        <v>540</v>
      </c>
      <c r="I2765" s="109" t="s">
        <v>33</v>
      </c>
      <c r="J2765" s="109" t="s">
        <v>1</v>
      </c>
      <c r="K2765" s="110">
        <v>0</v>
      </c>
    </row>
    <row r="2766" spans="5:11" x14ac:dyDescent="0.25">
      <c r="E2766" s="107">
        <v>2012</v>
      </c>
      <c r="F2766" s="107" t="s">
        <v>368</v>
      </c>
      <c r="G2766" s="107" t="s">
        <v>93</v>
      </c>
      <c r="H2766" s="107" t="s">
        <v>540</v>
      </c>
      <c r="I2766" s="107" t="s">
        <v>33</v>
      </c>
      <c r="J2766" s="107" t="s">
        <v>554</v>
      </c>
      <c r="K2766" s="108">
        <v>0</v>
      </c>
    </row>
    <row r="2767" spans="5:11" x14ac:dyDescent="0.25">
      <c r="E2767" s="109">
        <v>2012</v>
      </c>
      <c r="F2767" s="109" t="s">
        <v>368</v>
      </c>
      <c r="G2767" s="109" t="s">
        <v>93</v>
      </c>
      <c r="H2767" s="109" t="s">
        <v>540</v>
      </c>
      <c r="I2767" s="109" t="s">
        <v>33</v>
      </c>
      <c r="J2767" s="109" t="s">
        <v>725</v>
      </c>
      <c r="K2767" s="110">
        <v>0</v>
      </c>
    </row>
    <row r="2768" spans="5:11" x14ac:dyDescent="0.25">
      <c r="E2768" s="107">
        <v>2012</v>
      </c>
      <c r="F2768" s="107" t="s">
        <v>310</v>
      </c>
      <c r="G2768" s="107" t="s">
        <v>67</v>
      </c>
      <c r="H2768" s="107" t="s">
        <v>540</v>
      </c>
      <c r="I2768" s="107" t="s">
        <v>16</v>
      </c>
      <c r="J2768" s="107" t="s">
        <v>1</v>
      </c>
      <c r="K2768" s="108">
        <v>37.572000000000003</v>
      </c>
    </row>
    <row r="2769" spans="5:11" x14ac:dyDescent="0.25">
      <c r="E2769" s="109">
        <v>2012</v>
      </c>
      <c r="F2769" s="109" t="s">
        <v>310</v>
      </c>
      <c r="G2769" s="109" t="s">
        <v>67</v>
      </c>
      <c r="H2769" s="109" t="s">
        <v>540</v>
      </c>
      <c r="I2769" s="109" t="s">
        <v>16</v>
      </c>
      <c r="J2769" s="109" t="s">
        <v>554</v>
      </c>
      <c r="K2769" s="110">
        <v>37.572000000000003</v>
      </c>
    </row>
    <row r="2770" spans="5:11" x14ac:dyDescent="0.25">
      <c r="E2770" s="107">
        <v>2012</v>
      </c>
      <c r="F2770" s="107" t="s">
        <v>310</v>
      </c>
      <c r="G2770" s="107" t="s">
        <v>67</v>
      </c>
      <c r="H2770" s="107" t="s">
        <v>540</v>
      </c>
      <c r="I2770" s="107" t="s">
        <v>16</v>
      </c>
      <c r="J2770" s="107" t="s">
        <v>725</v>
      </c>
      <c r="K2770" s="108">
        <v>0</v>
      </c>
    </row>
    <row r="2771" spans="5:11" x14ac:dyDescent="0.25">
      <c r="E2771" s="109">
        <v>2012</v>
      </c>
      <c r="F2771" s="109" t="s">
        <v>312</v>
      </c>
      <c r="G2771" s="109" t="s">
        <v>68</v>
      </c>
      <c r="H2771" s="109" t="s">
        <v>544</v>
      </c>
      <c r="I2771" s="109" t="s">
        <v>17</v>
      </c>
      <c r="J2771" s="109" t="s">
        <v>1</v>
      </c>
      <c r="K2771" s="110">
        <v>58.933</v>
      </c>
    </row>
    <row r="2772" spans="5:11" x14ac:dyDescent="0.25">
      <c r="E2772" s="107">
        <v>2012</v>
      </c>
      <c r="F2772" s="107" t="s">
        <v>312</v>
      </c>
      <c r="G2772" s="107" t="s">
        <v>68</v>
      </c>
      <c r="H2772" s="107" t="s">
        <v>544</v>
      </c>
      <c r="I2772" s="107" t="s">
        <v>17</v>
      </c>
      <c r="J2772" s="107" t="s">
        <v>554</v>
      </c>
      <c r="K2772" s="108">
        <v>0</v>
      </c>
    </row>
    <row r="2773" spans="5:11" x14ac:dyDescent="0.25">
      <c r="E2773" s="109">
        <v>2012</v>
      </c>
      <c r="F2773" s="109" t="s">
        <v>312</v>
      </c>
      <c r="G2773" s="109" t="s">
        <v>68</v>
      </c>
      <c r="H2773" s="109" t="s">
        <v>544</v>
      </c>
      <c r="I2773" s="109" t="s">
        <v>17</v>
      </c>
      <c r="J2773" s="109" t="s">
        <v>725</v>
      </c>
      <c r="K2773" s="110">
        <v>58.933</v>
      </c>
    </row>
    <row r="2774" spans="5:11" x14ac:dyDescent="0.25">
      <c r="E2774" s="107">
        <v>2012</v>
      </c>
      <c r="F2774" s="107" t="s">
        <v>314</v>
      </c>
      <c r="G2774" s="107" t="s">
        <v>69</v>
      </c>
      <c r="H2774" s="107" t="s">
        <v>544</v>
      </c>
      <c r="I2774" s="107" t="s">
        <v>17</v>
      </c>
      <c r="J2774" s="107" t="s">
        <v>1</v>
      </c>
      <c r="K2774" s="108">
        <v>304</v>
      </c>
    </row>
    <row r="2775" spans="5:11" x14ac:dyDescent="0.25">
      <c r="E2775" s="109">
        <v>2012</v>
      </c>
      <c r="F2775" s="109" t="s">
        <v>314</v>
      </c>
      <c r="G2775" s="109" t="s">
        <v>69</v>
      </c>
      <c r="H2775" s="109" t="s">
        <v>544</v>
      </c>
      <c r="I2775" s="109" t="s">
        <v>17</v>
      </c>
      <c r="J2775" s="109" t="s">
        <v>554</v>
      </c>
      <c r="K2775" s="110">
        <v>205</v>
      </c>
    </row>
    <row r="2776" spans="5:11" x14ac:dyDescent="0.25">
      <c r="E2776" s="107">
        <v>2012</v>
      </c>
      <c r="F2776" s="107" t="s">
        <v>314</v>
      </c>
      <c r="G2776" s="107" t="s">
        <v>69</v>
      </c>
      <c r="H2776" s="107" t="s">
        <v>544</v>
      </c>
      <c r="I2776" s="107" t="s">
        <v>17</v>
      </c>
      <c r="J2776" s="107" t="s">
        <v>725</v>
      </c>
      <c r="K2776" s="108">
        <v>99</v>
      </c>
    </row>
    <row r="2777" spans="5:11" x14ac:dyDescent="0.25">
      <c r="E2777" s="109">
        <v>2012</v>
      </c>
      <c r="F2777" s="109" t="s">
        <v>325</v>
      </c>
      <c r="G2777" s="109" t="s">
        <v>73</v>
      </c>
      <c r="H2777" s="109" t="s">
        <v>542</v>
      </c>
      <c r="I2777" s="109" t="s">
        <v>16</v>
      </c>
      <c r="J2777" s="109" t="s">
        <v>1</v>
      </c>
      <c r="K2777" s="110">
        <v>274</v>
      </c>
    </row>
    <row r="2778" spans="5:11" x14ac:dyDescent="0.25">
      <c r="E2778" s="107">
        <v>2012</v>
      </c>
      <c r="F2778" s="107" t="s">
        <v>325</v>
      </c>
      <c r="G2778" s="107" t="s">
        <v>73</v>
      </c>
      <c r="H2778" s="107" t="s">
        <v>542</v>
      </c>
      <c r="I2778" s="107" t="s">
        <v>16</v>
      </c>
      <c r="J2778" s="107" t="s">
        <v>554</v>
      </c>
      <c r="K2778" s="108">
        <v>196</v>
      </c>
    </row>
    <row r="2779" spans="5:11" x14ac:dyDescent="0.25">
      <c r="E2779" s="109">
        <v>2012</v>
      </c>
      <c r="F2779" s="109" t="s">
        <v>325</v>
      </c>
      <c r="G2779" s="109" t="s">
        <v>73</v>
      </c>
      <c r="H2779" s="109" t="s">
        <v>542</v>
      </c>
      <c r="I2779" s="109" t="s">
        <v>16</v>
      </c>
      <c r="J2779" s="109" t="s">
        <v>725</v>
      </c>
      <c r="K2779" s="110">
        <v>78</v>
      </c>
    </row>
    <row r="2780" spans="5:11" x14ac:dyDescent="0.25">
      <c r="E2780" s="107">
        <v>2012</v>
      </c>
      <c r="F2780" s="107" t="s">
        <v>329</v>
      </c>
      <c r="G2780" s="107" t="s">
        <v>75</v>
      </c>
      <c r="H2780" s="107" t="s">
        <v>540</v>
      </c>
      <c r="I2780" s="107" t="s">
        <v>16</v>
      </c>
      <c r="J2780" s="107" t="s">
        <v>1</v>
      </c>
      <c r="K2780" s="108">
        <v>54.094999999999999</v>
      </c>
    </row>
    <row r="2781" spans="5:11" x14ac:dyDescent="0.25">
      <c r="E2781" s="109">
        <v>2012</v>
      </c>
      <c r="F2781" s="109" t="s">
        <v>329</v>
      </c>
      <c r="G2781" s="109" t="s">
        <v>75</v>
      </c>
      <c r="H2781" s="109" t="s">
        <v>540</v>
      </c>
      <c r="I2781" s="109" t="s">
        <v>16</v>
      </c>
      <c r="J2781" s="109" t="s">
        <v>554</v>
      </c>
      <c r="K2781" s="110">
        <v>0</v>
      </c>
    </row>
    <row r="2782" spans="5:11" x14ac:dyDescent="0.25">
      <c r="E2782" s="107">
        <v>2012</v>
      </c>
      <c r="F2782" s="107" t="s">
        <v>329</v>
      </c>
      <c r="G2782" s="107" t="s">
        <v>75</v>
      </c>
      <c r="H2782" s="107" t="s">
        <v>540</v>
      </c>
      <c r="I2782" s="107" t="s">
        <v>16</v>
      </c>
      <c r="J2782" s="107" t="s">
        <v>725</v>
      </c>
      <c r="K2782" s="108">
        <v>54.094999999999999</v>
      </c>
    </row>
    <row r="2783" spans="5:11" x14ac:dyDescent="0.25">
      <c r="E2783" s="109">
        <v>2012</v>
      </c>
      <c r="F2783" s="109" t="s">
        <v>323</v>
      </c>
      <c r="G2783" s="109" t="s">
        <v>944</v>
      </c>
      <c r="H2783" s="109" t="s">
        <v>540</v>
      </c>
      <c r="I2783" s="109" t="s">
        <v>27</v>
      </c>
      <c r="J2783" s="109" t="s">
        <v>1</v>
      </c>
      <c r="K2783" s="110">
        <v>394.11200000000002</v>
      </c>
    </row>
    <row r="2784" spans="5:11" x14ac:dyDescent="0.25">
      <c r="E2784" s="107">
        <v>2012</v>
      </c>
      <c r="F2784" s="107" t="s">
        <v>323</v>
      </c>
      <c r="G2784" s="107" t="s">
        <v>944</v>
      </c>
      <c r="H2784" s="107" t="s">
        <v>540</v>
      </c>
      <c r="I2784" s="107" t="s">
        <v>27</v>
      </c>
      <c r="J2784" s="107" t="s">
        <v>554</v>
      </c>
      <c r="K2784" s="108">
        <v>78.430000000000007</v>
      </c>
    </row>
    <row r="2785" spans="5:11" x14ac:dyDescent="0.25">
      <c r="E2785" s="109">
        <v>2012</v>
      </c>
      <c r="F2785" s="109" t="s">
        <v>323</v>
      </c>
      <c r="G2785" s="109" t="s">
        <v>944</v>
      </c>
      <c r="H2785" s="109" t="s">
        <v>540</v>
      </c>
      <c r="I2785" s="109" t="s">
        <v>27</v>
      </c>
      <c r="J2785" s="109" t="s">
        <v>725</v>
      </c>
      <c r="K2785" s="110">
        <v>315.68200000000002</v>
      </c>
    </row>
    <row r="2786" spans="5:11" x14ac:dyDescent="0.25">
      <c r="E2786" s="107">
        <v>2012</v>
      </c>
      <c r="F2786" s="107" t="s">
        <v>337</v>
      </c>
      <c r="G2786" s="107" t="s">
        <v>338</v>
      </c>
      <c r="H2786" s="107" t="s">
        <v>540</v>
      </c>
      <c r="I2786" s="107" t="s">
        <v>21</v>
      </c>
      <c r="J2786" s="107" t="s">
        <v>1</v>
      </c>
      <c r="K2786" s="108">
        <v>18.332999999999998</v>
      </c>
    </row>
    <row r="2787" spans="5:11" x14ac:dyDescent="0.25">
      <c r="E2787" s="109">
        <v>2012</v>
      </c>
      <c r="F2787" s="109" t="s">
        <v>337</v>
      </c>
      <c r="G2787" s="109" t="s">
        <v>338</v>
      </c>
      <c r="H2787" s="109" t="s">
        <v>540</v>
      </c>
      <c r="I2787" s="109" t="s">
        <v>21</v>
      </c>
      <c r="J2787" s="109" t="s">
        <v>554</v>
      </c>
      <c r="K2787" s="110">
        <v>0</v>
      </c>
    </row>
    <row r="2788" spans="5:11" x14ac:dyDescent="0.25">
      <c r="E2788" s="107">
        <v>2012</v>
      </c>
      <c r="F2788" s="107" t="s">
        <v>337</v>
      </c>
      <c r="G2788" s="107" t="s">
        <v>338</v>
      </c>
      <c r="H2788" s="107" t="s">
        <v>540</v>
      </c>
      <c r="I2788" s="107" t="s">
        <v>21</v>
      </c>
      <c r="J2788" s="107" t="s">
        <v>725</v>
      </c>
      <c r="K2788" s="108">
        <v>18.332999999999998</v>
      </c>
    </row>
    <row r="2789" spans="5:11" x14ac:dyDescent="0.25">
      <c r="E2789" s="109">
        <v>2012</v>
      </c>
      <c r="F2789" s="109" t="s">
        <v>331</v>
      </c>
      <c r="G2789" s="109" t="s">
        <v>76</v>
      </c>
      <c r="H2789" s="109" t="s">
        <v>540</v>
      </c>
      <c r="I2789" s="109" t="s">
        <v>60</v>
      </c>
      <c r="J2789" s="109" t="s">
        <v>1</v>
      </c>
      <c r="K2789" s="110">
        <v>701.21</v>
      </c>
    </row>
    <row r="2790" spans="5:11" x14ac:dyDescent="0.25">
      <c r="E2790" s="107">
        <v>2012</v>
      </c>
      <c r="F2790" s="107" t="s">
        <v>331</v>
      </c>
      <c r="G2790" s="107" t="s">
        <v>76</v>
      </c>
      <c r="H2790" s="107" t="s">
        <v>540</v>
      </c>
      <c r="I2790" s="107" t="s">
        <v>60</v>
      </c>
      <c r="J2790" s="107" t="s">
        <v>554</v>
      </c>
      <c r="K2790" s="108">
        <v>476.14699999999999</v>
      </c>
    </row>
    <row r="2791" spans="5:11" x14ac:dyDescent="0.25">
      <c r="E2791" s="109">
        <v>2012</v>
      </c>
      <c r="F2791" s="109" t="s">
        <v>331</v>
      </c>
      <c r="G2791" s="109" t="s">
        <v>76</v>
      </c>
      <c r="H2791" s="109" t="s">
        <v>540</v>
      </c>
      <c r="I2791" s="109" t="s">
        <v>60</v>
      </c>
      <c r="J2791" s="109" t="s">
        <v>725</v>
      </c>
      <c r="K2791" s="110">
        <v>225.06299999999999</v>
      </c>
    </row>
    <row r="2792" spans="5:11" x14ac:dyDescent="0.25">
      <c r="E2792" s="107">
        <v>2012</v>
      </c>
      <c r="F2792" s="107" t="s">
        <v>344</v>
      </c>
      <c r="G2792" s="107" t="s">
        <v>81</v>
      </c>
      <c r="H2792" s="107" t="s">
        <v>542</v>
      </c>
      <c r="I2792" s="107" t="s">
        <v>16</v>
      </c>
      <c r="J2792" s="107" t="s">
        <v>1</v>
      </c>
      <c r="K2792" s="108">
        <v>87.236000000000004</v>
      </c>
    </row>
    <row r="2793" spans="5:11" x14ac:dyDescent="0.25">
      <c r="E2793" s="109">
        <v>2012</v>
      </c>
      <c r="F2793" s="109" t="s">
        <v>344</v>
      </c>
      <c r="G2793" s="109" t="s">
        <v>81</v>
      </c>
      <c r="H2793" s="109" t="s">
        <v>542</v>
      </c>
      <c r="I2793" s="109" t="s">
        <v>16</v>
      </c>
      <c r="J2793" s="109" t="s">
        <v>554</v>
      </c>
      <c r="K2793" s="110">
        <v>87.236000000000004</v>
      </c>
    </row>
    <row r="2794" spans="5:11" x14ac:dyDescent="0.25">
      <c r="E2794" s="107">
        <v>2012</v>
      </c>
      <c r="F2794" s="107" t="s">
        <v>344</v>
      </c>
      <c r="G2794" s="107" t="s">
        <v>81</v>
      </c>
      <c r="H2794" s="107" t="s">
        <v>542</v>
      </c>
      <c r="I2794" s="107" t="s">
        <v>16</v>
      </c>
      <c r="J2794" s="107" t="s">
        <v>725</v>
      </c>
      <c r="K2794" s="108">
        <v>0</v>
      </c>
    </row>
    <row r="2795" spans="5:11" x14ac:dyDescent="0.25">
      <c r="E2795" s="109">
        <v>2012</v>
      </c>
      <c r="F2795" s="109" t="s">
        <v>333</v>
      </c>
      <c r="G2795" s="109" t="s">
        <v>77</v>
      </c>
      <c r="H2795" s="109" t="s">
        <v>540</v>
      </c>
      <c r="I2795" s="109" t="s">
        <v>16</v>
      </c>
      <c r="J2795" s="109" t="s">
        <v>1</v>
      </c>
      <c r="K2795" s="110">
        <v>45.692999999999998</v>
      </c>
    </row>
    <row r="2796" spans="5:11" x14ac:dyDescent="0.25">
      <c r="E2796" s="107">
        <v>2012</v>
      </c>
      <c r="F2796" s="107" t="s">
        <v>333</v>
      </c>
      <c r="G2796" s="107" t="s">
        <v>77</v>
      </c>
      <c r="H2796" s="107" t="s">
        <v>540</v>
      </c>
      <c r="I2796" s="107" t="s">
        <v>16</v>
      </c>
      <c r="J2796" s="107" t="s">
        <v>554</v>
      </c>
      <c r="K2796" s="108">
        <v>45.692999999999998</v>
      </c>
    </row>
    <row r="2797" spans="5:11" x14ac:dyDescent="0.25">
      <c r="E2797" s="109">
        <v>2012</v>
      </c>
      <c r="F2797" s="109" t="s">
        <v>333</v>
      </c>
      <c r="G2797" s="109" t="s">
        <v>77</v>
      </c>
      <c r="H2797" s="109" t="s">
        <v>540</v>
      </c>
      <c r="I2797" s="109" t="s">
        <v>16</v>
      </c>
      <c r="J2797" s="109" t="s">
        <v>725</v>
      </c>
      <c r="K2797" s="110">
        <v>0</v>
      </c>
    </row>
    <row r="2798" spans="5:11" x14ac:dyDescent="0.25">
      <c r="E2798" s="107">
        <v>2012</v>
      </c>
      <c r="F2798" s="107" t="s">
        <v>340</v>
      </c>
      <c r="G2798" s="107" t="s">
        <v>79</v>
      </c>
      <c r="H2798" s="107" t="s">
        <v>544</v>
      </c>
      <c r="I2798" s="107" t="s">
        <v>9</v>
      </c>
      <c r="J2798" s="107" t="s">
        <v>1</v>
      </c>
      <c r="K2798" s="108">
        <v>90.131</v>
      </c>
    </row>
    <row r="2799" spans="5:11" x14ac:dyDescent="0.25">
      <c r="E2799" s="109">
        <v>2012</v>
      </c>
      <c r="F2799" s="109" t="s">
        <v>340</v>
      </c>
      <c r="G2799" s="109" t="s">
        <v>79</v>
      </c>
      <c r="H2799" s="109" t="s">
        <v>544</v>
      </c>
      <c r="I2799" s="109" t="s">
        <v>9</v>
      </c>
      <c r="J2799" s="109" t="s">
        <v>554</v>
      </c>
      <c r="K2799" s="110">
        <v>60.66</v>
      </c>
    </row>
    <row r="2800" spans="5:11" x14ac:dyDescent="0.25">
      <c r="E2800" s="107">
        <v>2012</v>
      </c>
      <c r="F2800" s="107" t="s">
        <v>340</v>
      </c>
      <c r="G2800" s="107" t="s">
        <v>79</v>
      </c>
      <c r="H2800" s="107" t="s">
        <v>544</v>
      </c>
      <c r="I2800" s="107" t="s">
        <v>9</v>
      </c>
      <c r="J2800" s="107" t="s">
        <v>725</v>
      </c>
      <c r="K2800" s="108">
        <v>29.471</v>
      </c>
    </row>
    <row r="2801" spans="5:11" x14ac:dyDescent="0.25">
      <c r="E2801" s="109">
        <v>2012</v>
      </c>
      <c r="F2801" s="109" t="s">
        <v>327</v>
      </c>
      <c r="G2801" s="109" t="s">
        <v>74</v>
      </c>
      <c r="H2801" s="109" t="s">
        <v>540</v>
      </c>
      <c r="I2801" s="109" t="s">
        <v>60</v>
      </c>
      <c r="J2801" s="109" t="s">
        <v>1</v>
      </c>
      <c r="K2801" s="110">
        <v>85.656999999999996</v>
      </c>
    </row>
    <row r="2802" spans="5:11" x14ac:dyDescent="0.25">
      <c r="E2802" s="107">
        <v>2012</v>
      </c>
      <c r="F2802" s="107" t="s">
        <v>327</v>
      </c>
      <c r="G2802" s="107" t="s">
        <v>74</v>
      </c>
      <c r="H2802" s="107" t="s">
        <v>540</v>
      </c>
      <c r="I2802" s="107" t="s">
        <v>60</v>
      </c>
      <c r="J2802" s="107" t="s">
        <v>554</v>
      </c>
      <c r="K2802" s="108">
        <v>44.064999999999998</v>
      </c>
    </row>
    <row r="2803" spans="5:11" x14ac:dyDescent="0.25">
      <c r="E2803" s="109">
        <v>2012</v>
      </c>
      <c r="F2803" s="109" t="s">
        <v>327</v>
      </c>
      <c r="G2803" s="109" t="s">
        <v>74</v>
      </c>
      <c r="H2803" s="109" t="s">
        <v>540</v>
      </c>
      <c r="I2803" s="109" t="s">
        <v>60</v>
      </c>
      <c r="J2803" s="109" t="s">
        <v>725</v>
      </c>
      <c r="K2803" s="110">
        <v>41.591999999999999</v>
      </c>
    </row>
    <row r="2804" spans="5:11" x14ac:dyDescent="0.25">
      <c r="E2804" s="107">
        <v>2012</v>
      </c>
      <c r="F2804" s="107" t="s">
        <v>444</v>
      </c>
      <c r="G2804" s="107" t="s">
        <v>125</v>
      </c>
      <c r="H2804" s="107" t="s">
        <v>542</v>
      </c>
      <c r="I2804" s="107" t="s">
        <v>26</v>
      </c>
      <c r="J2804" s="107" t="s">
        <v>1</v>
      </c>
      <c r="K2804" s="108">
        <v>10.888</v>
      </c>
    </row>
    <row r="2805" spans="5:11" x14ac:dyDescent="0.25">
      <c r="E2805" s="109">
        <v>2012</v>
      </c>
      <c r="F2805" s="109" t="s">
        <v>444</v>
      </c>
      <c r="G2805" s="109" t="s">
        <v>125</v>
      </c>
      <c r="H2805" s="109" t="s">
        <v>542</v>
      </c>
      <c r="I2805" s="109" t="s">
        <v>26</v>
      </c>
      <c r="J2805" s="109" t="s">
        <v>554</v>
      </c>
      <c r="K2805" s="110">
        <v>5.5110000000000001</v>
      </c>
    </row>
    <row r="2806" spans="5:11" x14ac:dyDescent="0.25">
      <c r="E2806" s="107">
        <v>2012</v>
      </c>
      <c r="F2806" s="107" t="s">
        <v>444</v>
      </c>
      <c r="G2806" s="107" t="s">
        <v>125</v>
      </c>
      <c r="H2806" s="107" t="s">
        <v>542</v>
      </c>
      <c r="I2806" s="107" t="s">
        <v>26</v>
      </c>
      <c r="J2806" s="107" t="s">
        <v>725</v>
      </c>
      <c r="K2806" s="108">
        <v>5.3769999999999998</v>
      </c>
    </row>
    <row r="2807" spans="5:11" x14ac:dyDescent="0.25">
      <c r="E2807" s="109">
        <v>2012</v>
      </c>
      <c r="F2807" s="109" t="s">
        <v>356</v>
      </c>
      <c r="G2807" s="109" t="s">
        <v>87</v>
      </c>
      <c r="H2807" s="109" t="s">
        <v>12</v>
      </c>
      <c r="I2807" s="109" t="s">
        <v>12</v>
      </c>
      <c r="J2807" s="109" t="s">
        <v>1</v>
      </c>
      <c r="K2807" s="110">
        <v>38.908999999999999</v>
      </c>
    </row>
    <row r="2808" spans="5:11" x14ac:dyDescent="0.25">
      <c r="E2808" s="107">
        <v>2012</v>
      </c>
      <c r="F2808" s="107" t="s">
        <v>356</v>
      </c>
      <c r="G2808" s="107" t="s">
        <v>87</v>
      </c>
      <c r="H2808" s="107" t="s">
        <v>12</v>
      </c>
      <c r="I2808" s="107" t="s">
        <v>12</v>
      </c>
      <c r="J2808" s="107" t="s">
        <v>554</v>
      </c>
      <c r="K2808" s="108">
        <v>0</v>
      </c>
    </row>
    <row r="2809" spans="5:11" x14ac:dyDescent="0.25">
      <c r="E2809" s="109">
        <v>2012</v>
      </c>
      <c r="F2809" s="109" t="s">
        <v>356</v>
      </c>
      <c r="G2809" s="109" t="s">
        <v>87</v>
      </c>
      <c r="H2809" s="109" t="s">
        <v>12</v>
      </c>
      <c r="I2809" s="109" t="s">
        <v>12</v>
      </c>
      <c r="J2809" s="109" t="s">
        <v>725</v>
      </c>
      <c r="K2809" s="110">
        <v>38.908999999999999</v>
      </c>
    </row>
    <row r="2810" spans="5:11" x14ac:dyDescent="0.25">
      <c r="E2810" s="107">
        <v>2012</v>
      </c>
      <c r="F2810" s="107" t="s">
        <v>358</v>
      </c>
      <c r="G2810" s="107" t="s">
        <v>88</v>
      </c>
      <c r="H2810" s="107" t="s">
        <v>544</v>
      </c>
      <c r="I2810" s="107" t="s">
        <v>17</v>
      </c>
      <c r="J2810" s="107" t="s">
        <v>1</v>
      </c>
      <c r="K2810" s="108">
        <v>211.36500000000001</v>
      </c>
    </row>
    <row r="2811" spans="5:11" x14ac:dyDescent="0.25">
      <c r="E2811" s="109">
        <v>2012</v>
      </c>
      <c r="F2811" s="109" t="s">
        <v>358</v>
      </c>
      <c r="G2811" s="109" t="s">
        <v>88</v>
      </c>
      <c r="H2811" s="109" t="s">
        <v>544</v>
      </c>
      <c r="I2811" s="109" t="s">
        <v>17</v>
      </c>
      <c r="J2811" s="109" t="s">
        <v>554</v>
      </c>
      <c r="K2811" s="110">
        <v>46.018000000000001</v>
      </c>
    </row>
    <row r="2812" spans="5:11" x14ac:dyDescent="0.25">
      <c r="E2812" s="107">
        <v>2012</v>
      </c>
      <c r="F2812" s="107" t="s">
        <v>358</v>
      </c>
      <c r="G2812" s="107" t="s">
        <v>88</v>
      </c>
      <c r="H2812" s="107" t="s">
        <v>544</v>
      </c>
      <c r="I2812" s="107" t="s">
        <v>17</v>
      </c>
      <c r="J2812" s="107" t="s">
        <v>725</v>
      </c>
      <c r="K2812" s="108">
        <v>165.34700000000001</v>
      </c>
    </row>
    <row r="2813" spans="5:11" x14ac:dyDescent="0.25">
      <c r="E2813" s="109">
        <v>2012</v>
      </c>
      <c r="F2813" s="109" t="s">
        <v>360</v>
      </c>
      <c r="G2813" s="109" t="s">
        <v>89</v>
      </c>
      <c r="H2813" s="109" t="s">
        <v>540</v>
      </c>
      <c r="I2813" s="109" t="s">
        <v>47</v>
      </c>
      <c r="J2813" s="109" t="s">
        <v>1</v>
      </c>
      <c r="K2813" s="110">
        <v>297.71499999999997</v>
      </c>
    </row>
    <row r="2814" spans="5:11" x14ac:dyDescent="0.25">
      <c r="E2814" s="107">
        <v>2012</v>
      </c>
      <c r="F2814" s="107" t="s">
        <v>360</v>
      </c>
      <c r="G2814" s="107" t="s">
        <v>89</v>
      </c>
      <c r="H2814" s="107" t="s">
        <v>540</v>
      </c>
      <c r="I2814" s="107" t="s">
        <v>47</v>
      </c>
      <c r="J2814" s="107" t="s">
        <v>554</v>
      </c>
      <c r="K2814" s="108">
        <v>224.60900000000001</v>
      </c>
    </row>
    <row r="2815" spans="5:11" x14ac:dyDescent="0.25">
      <c r="E2815" s="109">
        <v>2012</v>
      </c>
      <c r="F2815" s="109" t="s">
        <v>360</v>
      </c>
      <c r="G2815" s="109" t="s">
        <v>89</v>
      </c>
      <c r="H2815" s="109" t="s">
        <v>540</v>
      </c>
      <c r="I2815" s="109" t="s">
        <v>47</v>
      </c>
      <c r="J2815" s="109" t="s">
        <v>725</v>
      </c>
      <c r="K2815" s="110">
        <v>73.105999999999995</v>
      </c>
    </row>
    <row r="2816" spans="5:11" x14ac:dyDescent="0.25">
      <c r="E2816" s="107">
        <v>2012</v>
      </c>
      <c r="F2816" s="107" t="s">
        <v>352</v>
      </c>
      <c r="G2816" s="107" t="s">
        <v>85</v>
      </c>
      <c r="H2816" s="107" t="s">
        <v>540</v>
      </c>
      <c r="I2816" s="107" t="s">
        <v>47</v>
      </c>
      <c r="J2816" s="107" t="s">
        <v>1</v>
      </c>
      <c r="K2816" s="108">
        <v>83.673000000000002</v>
      </c>
    </row>
    <row r="2817" spans="5:11" x14ac:dyDescent="0.25">
      <c r="E2817" s="109">
        <v>2012</v>
      </c>
      <c r="F2817" s="109" t="s">
        <v>352</v>
      </c>
      <c r="G2817" s="109" t="s">
        <v>85</v>
      </c>
      <c r="H2817" s="109" t="s">
        <v>540</v>
      </c>
      <c r="I2817" s="109" t="s">
        <v>47</v>
      </c>
      <c r="J2817" s="109" t="s">
        <v>554</v>
      </c>
      <c r="K2817" s="110">
        <v>83.673000000000002</v>
      </c>
    </row>
    <row r="2818" spans="5:11" x14ac:dyDescent="0.25">
      <c r="E2818" s="107">
        <v>2012</v>
      </c>
      <c r="F2818" s="107" t="s">
        <v>352</v>
      </c>
      <c r="G2818" s="107" t="s">
        <v>85</v>
      </c>
      <c r="H2818" s="107" t="s">
        <v>540</v>
      </c>
      <c r="I2818" s="107" t="s">
        <v>47</v>
      </c>
      <c r="J2818" s="107" t="s">
        <v>725</v>
      </c>
      <c r="K2818" s="108">
        <v>0</v>
      </c>
    </row>
    <row r="2819" spans="5:11" x14ac:dyDescent="0.25">
      <c r="E2819" s="109">
        <v>2012</v>
      </c>
      <c r="F2819" s="109" t="s">
        <v>372</v>
      </c>
      <c r="G2819" s="109" t="s">
        <v>95</v>
      </c>
      <c r="H2819" s="109" t="s">
        <v>540</v>
      </c>
      <c r="I2819" s="109" t="s">
        <v>30</v>
      </c>
      <c r="J2819" s="109" t="s">
        <v>1</v>
      </c>
      <c r="K2819" s="110">
        <v>475.726</v>
      </c>
    </row>
    <row r="2820" spans="5:11" x14ac:dyDescent="0.25">
      <c r="E2820" s="107">
        <v>2012</v>
      </c>
      <c r="F2820" s="107" t="s">
        <v>372</v>
      </c>
      <c r="G2820" s="107" t="s">
        <v>95</v>
      </c>
      <c r="H2820" s="107" t="s">
        <v>540</v>
      </c>
      <c r="I2820" s="107" t="s">
        <v>30</v>
      </c>
      <c r="J2820" s="107" t="s">
        <v>554</v>
      </c>
      <c r="K2820" s="108">
        <v>454.48899999999998</v>
      </c>
    </row>
    <row r="2821" spans="5:11" x14ac:dyDescent="0.25">
      <c r="E2821" s="109">
        <v>2012</v>
      </c>
      <c r="F2821" s="109" t="s">
        <v>372</v>
      </c>
      <c r="G2821" s="109" t="s">
        <v>95</v>
      </c>
      <c r="H2821" s="109" t="s">
        <v>540</v>
      </c>
      <c r="I2821" s="109" t="s">
        <v>30</v>
      </c>
      <c r="J2821" s="109" t="s">
        <v>725</v>
      </c>
      <c r="K2821" s="110">
        <v>21.236999999999998</v>
      </c>
    </row>
    <row r="2822" spans="5:11" x14ac:dyDescent="0.25">
      <c r="E2822" s="107">
        <v>2012</v>
      </c>
      <c r="F2822" s="107" t="s">
        <v>380</v>
      </c>
      <c r="G2822" s="107" t="s">
        <v>99</v>
      </c>
      <c r="H2822" s="107" t="s">
        <v>544</v>
      </c>
      <c r="I2822" s="107" t="s">
        <v>9</v>
      </c>
      <c r="J2822" s="107" t="s">
        <v>1</v>
      </c>
      <c r="K2822" s="108">
        <v>80.947000000000003</v>
      </c>
    </row>
    <row r="2823" spans="5:11" x14ac:dyDescent="0.25">
      <c r="E2823" s="109">
        <v>2012</v>
      </c>
      <c r="F2823" s="109" t="s">
        <v>380</v>
      </c>
      <c r="G2823" s="109" t="s">
        <v>99</v>
      </c>
      <c r="H2823" s="109" t="s">
        <v>544</v>
      </c>
      <c r="I2823" s="109" t="s">
        <v>9</v>
      </c>
      <c r="J2823" s="109" t="s">
        <v>554</v>
      </c>
      <c r="K2823" s="110">
        <v>69.213999999999999</v>
      </c>
    </row>
    <row r="2824" spans="5:11" x14ac:dyDescent="0.25">
      <c r="E2824" s="107">
        <v>2012</v>
      </c>
      <c r="F2824" s="107" t="s">
        <v>380</v>
      </c>
      <c r="G2824" s="107" t="s">
        <v>99</v>
      </c>
      <c r="H2824" s="107" t="s">
        <v>544</v>
      </c>
      <c r="I2824" s="107" t="s">
        <v>9</v>
      </c>
      <c r="J2824" s="107" t="s">
        <v>725</v>
      </c>
      <c r="K2824" s="108">
        <v>11.733000000000001</v>
      </c>
    </row>
    <row r="2825" spans="5:11" x14ac:dyDescent="0.25">
      <c r="E2825" s="109">
        <v>2012</v>
      </c>
      <c r="F2825" s="109" t="s">
        <v>384</v>
      </c>
      <c r="G2825" s="109" t="s">
        <v>385</v>
      </c>
      <c r="H2825" s="109" t="s">
        <v>540</v>
      </c>
      <c r="I2825" s="109" t="s">
        <v>27</v>
      </c>
      <c r="J2825" s="109" t="s">
        <v>1</v>
      </c>
      <c r="K2825" s="110">
        <v>623</v>
      </c>
    </row>
    <row r="2826" spans="5:11" x14ac:dyDescent="0.25">
      <c r="E2826" s="107">
        <v>2012</v>
      </c>
      <c r="F2826" s="107" t="s">
        <v>384</v>
      </c>
      <c r="G2826" s="107" t="s">
        <v>385</v>
      </c>
      <c r="H2826" s="107" t="s">
        <v>540</v>
      </c>
      <c r="I2826" s="107" t="s">
        <v>27</v>
      </c>
      <c r="J2826" s="107" t="s">
        <v>554</v>
      </c>
      <c r="K2826" s="108">
        <v>579</v>
      </c>
    </row>
    <row r="2827" spans="5:11" x14ac:dyDescent="0.25">
      <c r="E2827" s="109">
        <v>2012</v>
      </c>
      <c r="F2827" s="109" t="s">
        <v>384</v>
      </c>
      <c r="G2827" s="109" t="s">
        <v>385</v>
      </c>
      <c r="H2827" s="109" t="s">
        <v>540</v>
      </c>
      <c r="I2827" s="109" t="s">
        <v>27</v>
      </c>
      <c r="J2827" s="109" t="s">
        <v>725</v>
      </c>
      <c r="K2827" s="110">
        <v>44</v>
      </c>
    </row>
    <row r="2828" spans="5:11" x14ac:dyDescent="0.25">
      <c r="E2828" s="107">
        <v>2012</v>
      </c>
      <c r="F2828" s="107" t="s">
        <v>394</v>
      </c>
      <c r="G2828" s="107" t="s">
        <v>103</v>
      </c>
      <c r="H2828" s="107" t="s">
        <v>540</v>
      </c>
      <c r="I2828" s="107" t="s">
        <v>30</v>
      </c>
      <c r="J2828" s="107" t="s">
        <v>1</v>
      </c>
      <c r="K2828" s="108">
        <v>16.969000000000001</v>
      </c>
    </row>
    <row r="2829" spans="5:11" x14ac:dyDescent="0.25">
      <c r="E2829" s="109">
        <v>2012</v>
      </c>
      <c r="F2829" s="109" t="s">
        <v>394</v>
      </c>
      <c r="G2829" s="109" t="s">
        <v>103</v>
      </c>
      <c r="H2829" s="109" t="s">
        <v>540</v>
      </c>
      <c r="I2829" s="109" t="s">
        <v>30</v>
      </c>
      <c r="J2829" s="109" t="s">
        <v>554</v>
      </c>
      <c r="K2829" s="110">
        <v>15.603999999999999</v>
      </c>
    </row>
    <row r="2830" spans="5:11" x14ac:dyDescent="0.25">
      <c r="E2830" s="107">
        <v>2012</v>
      </c>
      <c r="F2830" s="107" t="s">
        <v>394</v>
      </c>
      <c r="G2830" s="107" t="s">
        <v>103</v>
      </c>
      <c r="H2830" s="107" t="s">
        <v>540</v>
      </c>
      <c r="I2830" s="107" t="s">
        <v>30</v>
      </c>
      <c r="J2830" s="107" t="s">
        <v>725</v>
      </c>
      <c r="K2830" s="108">
        <v>1.365</v>
      </c>
    </row>
    <row r="2831" spans="5:11" x14ac:dyDescent="0.25">
      <c r="E2831" s="109">
        <v>2012</v>
      </c>
      <c r="F2831" s="109" t="s">
        <v>387</v>
      </c>
      <c r="G2831" s="109" t="s">
        <v>388</v>
      </c>
      <c r="H2831" s="109" t="s">
        <v>544</v>
      </c>
      <c r="I2831" s="109" t="s">
        <v>9</v>
      </c>
      <c r="J2831" s="109" t="s">
        <v>1</v>
      </c>
      <c r="K2831" s="110">
        <v>40.100999999999999</v>
      </c>
    </row>
    <row r="2832" spans="5:11" x14ac:dyDescent="0.25">
      <c r="E2832" s="107">
        <v>2012</v>
      </c>
      <c r="F2832" s="107" t="s">
        <v>387</v>
      </c>
      <c r="G2832" s="107" t="s">
        <v>388</v>
      </c>
      <c r="H2832" s="107" t="s">
        <v>544</v>
      </c>
      <c r="I2832" s="107" t="s">
        <v>9</v>
      </c>
      <c r="J2832" s="107" t="s">
        <v>554</v>
      </c>
      <c r="K2832" s="108">
        <v>19.992000000000001</v>
      </c>
    </row>
    <row r="2833" spans="5:11" x14ac:dyDescent="0.25">
      <c r="E2833" s="109">
        <v>2012</v>
      </c>
      <c r="F2833" s="109" t="s">
        <v>387</v>
      </c>
      <c r="G2833" s="109" t="s">
        <v>388</v>
      </c>
      <c r="H2833" s="109" t="s">
        <v>544</v>
      </c>
      <c r="I2833" s="109" t="s">
        <v>9</v>
      </c>
      <c r="J2833" s="109" t="s">
        <v>725</v>
      </c>
      <c r="K2833" s="110">
        <v>20.109000000000002</v>
      </c>
    </row>
    <row r="2834" spans="5:11" x14ac:dyDescent="0.25">
      <c r="E2834" s="107">
        <v>2012</v>
      </c>
      <c r="F2834" s="107" t="s">
        <v>396</v>
      </c>
      <c r="G2834" s="107" t="s">
        <v>397</v>
      </c>
      <c r="H2834" s="107" t="s">
        <v>544</v>
      </c>
      <c r="I2834" s="107" t="s">
        <v>9</v>
      </c>
      <c r="J2834" s="107" t="s">
        <v>1</v>
      </c>
      <c r="K2834" s="108">
        <v>172.10400000000001</v>
      </c>
    </row>
    <row r="2835" spans="5:11" x14ac:dyDescent="0.25">
      <c r="E2835" s="109">
        <v>2012</v>
      </c>
      <c r="F2835" s="109" t="s">
        <v>396</v>
      </c>
      <c r="G2835" s="109" t="s">
        <v>397</v>
      </c>
      <c r="H2835" s="109" t="s">
        <v>544</v>
      </c>
      <c r="I2835" s="109" t="s">
        <v>9</v>
      </c>
      <c r="J2835" s="109" t="s">
        <v>554</v>
      </c>
      <c r="K2835" s="110">
        <v>28.103999999999999</v>
      </c>
    </row>
    <row r="2836" spans="5:11" x14ac:dyDescent="0.25">
      <c r="E2836" s="107">
        <v>2012</v>
      </c>
      <c r="F2836" s="107" t="s">
        <v>396</v>
      </c>
      <c r="G2836" s="107" t="s">
        <v>397</v>
      </c>
      <c r="H2836" s="107" t="s">
        <v>544</v>
      </c>
      <c r="I2836" s="107" t="s">
        <v>9</v>
      </c>
      <c r="J2836" s="107" t="s">
        <v>725</v>
      </c>
      <c r="K2836" s="108">
        <v>144</v>
      </c>
    </row>
    <row r="2837" spans="5:11" x14ac:dyDescent="0.25">
      <c r="E2837" s="109">
        <v>2012</v>
      </c>
      <c r="F2837" s="109" t="s">
        <v>399</v>
      </c>
      <c r="G2837" s="109" t="s">
        <v>104</v>
      </c>
      <c r="H2837" s="109" t="s">
        <v>544</v>
      </c>
      <c r="I2837" s="109" t="s">
        <v>9</v>
      </c>
      <c r="J2837" s="109" t="s">
        <v>1</v>
      </c>
      <c r="K2837" s="110">
        <v>521.173</v>
      </c>
    </row>
    <row r="2838" spans="5:11" x14ac:dyDescent="0.25">
      <c r="E2838" s="107">
        <v>2012</v>
      </c>
      <c r="F2838" s="107" t="s">
        <v>399</v>
      </c>
      <c r="G2838" s="107" t="s">
        <v>104</v>
      </c>
      <c r="H2838" s="107" t="s">
        <v>544</v>
      </c>
      <c r="I2838" s="107" t="s">
        <v>9</v>
      </c>
      <c r="J2838" s="107" t="s">
        <v>554</v>
      </c>
      <c r="K2838" s="108">
        <v>367.52199999999999</v>
      </c>
    </row>
    <row r="2839" spans="5:11" x14ac:dyDescent="0.25">
      <c r="E2839" s="109">
        <v>2012</v>
      </c>
      <c r="F2839" s="109" t="s">
        <v>399</v>
      </c>
      <c r="G2839" s="109" t="s">
        <v>104</v>
      </c>
      <c r="H2839" s="109" t="s">
        <v>544</v>
      </c>
      <c r="I2839" s="109" t="s">
        <v>9</v>
      </c>
      <c r="J2839" s="109" t="s">
        <v>725</v>
      </c>
      <c r="K2839" s="110">
        <v>153.65100000000001</v>
      </c>
    </row>
    <row r="2840" spans="5:11" x14ac:dyDescent="0.25">
      <c r="E2840" s="107">
        <v>2012</v>
      </c>
      <c r="F2840" s="107" t="s">
        <v>412</v>
      </c>
      <c r="G2840" s="107" t="s">
        <v>109</v>
      </c>
      <c r="H2840" s="107" t="s">
        <v>544</v>
      </c>
      <c r="I2840" s="107" t="s">
        <v>17</v>
      </c>
      <c r="J2840" s="107" t="s">
        <v>1</v>
      </c>
      <c r="K2840" s="108">
        <v>11</v>
      </c>
    </row>
    <row r="2841" spans="5:11" x14ac:dyDescent="0.25">
      <c r="E2841" s="109">
        <v>2012</v>
      </c>
      <c r="F2841" s="109" t="s">
        <v>412</v>
      </c>
      <c r="G2841" s="109" t="s">
        <v>109</v>
      </c>
      <c r="H2841" s="109" t="s">
        <v>544</v>
      </c>
      <c r="I2841" s="109" t="s">
        <v>17</v>
      </c>
      <c r="J2841" s="109" t="s">
        <v>554</v>
      </c>
      <c r="K2841" s="110">
        <v>6</v>
      </c>
    </row>
    <row r="2842" spans="5:11" x14ac:dyDescent="0.25">
      <c r="E2842" s="107">
        <v>2012</v>
      </c>
      <c r="F2842" s="107" t="s">
        <v>412</v>
      </c>
      <c r="G2842" s="107" t="s">
        <v>109</v>
      </c>
      <c r="H2842" s="107" t="s">
        <v>544</v>
      </c>
      <c r="I2842" s="107" t="s">
        <v>17</v>
      </c>
      <c r="J2842" s="107" t="s">
        <v>725</v>
      </c>
      <c r="K2842" s="108">
        <v>5</v>
      </c>
    </row>
    <row r="2843" spans="5:11" x14ac:dyDescent="0.25">
      <c r="E2843" s="109">
        <v>2012</v>
      </c>
      <c r="F2843" s="109" t="s">
        <v>407</v>
      </c>
      <c r="G2843" s="109" t="s">
        <v>408</v>
      </c>
      <c r="H2843" s="109" t="s">
        <v>540</v>
      </c>
      <c r="I2843" s="109" t="s">
        <v>925</v>
      </c>
      <c r="J2843" s="109" t="s">
        <v>1</v>
      </c>
      <c r="K2843" s="110">
        <v>530.60599999999999</v>
      </c>
    </row>
    <row r="2844" spans="5:11" x14ac:dyDescent="0.25">
      <c r="E2844" s="107">
        <v>2012</v>
      </c>
      <c r="F2844" s="107" t="s">
        <v>407</v>
      </c>
      <c r="G2844" s="107" t="s">
        <v>408</v>
      </c>
      <c r="H2844" s="107" t="s">
        <v>540</v>
      </c>
      <c r="I2844" s="107" t="s">
        <v>925</v>
      </c>
      <c r="J2844" s="107" t="s">
        <v>554</v>
      </c>
      <c r="K2844" s="108">
        <v>247.19300000000001</v>
      </c>
    </row>
    <row r="2845" spans="5:11" x14ac:dyDescent="0.25">
      <c r="E2845" s="109">
        <v>2012</v>
      </c>
      <c r="F2845" s="109" t="s">
        <v>407</v>
      </c>
      <c r="G2845" s="109" t="s">
        <v>408</v>
      </c>
      <c r="H2845" s="109" t="s">
        <v>540</v>
      </c>
      <c r="I2845" s="109" t="s">
        <v>925</v>
      </c>
      <c r="J2845" s="109" t="s">
        <v>725</v>
      </c>
      <c r="K2845" s="110">
        <v>283.41300000000001</v>
      </c>
    </row>
    <row r="2846" spans="5:11" x14ac:dyDescent="0.25">
      <c r="E2846" s="107">
        <v>2012</v>
      </c>
      <c r="F2846" s="107" t="s">
        <v>405</v>
      </c>
      <c r="G2846" s="107" t="s">
        <v>107</v>
      </c>
      <c r="H2846" s="107" t="s">
        <v>12</v>
      </c>
      <c r="I2846" s="107" t="s">
        <v>12</v>
      </c>
      <c r="J2846" s="107" t="s">
        <v>1</v>
      </c>
      <c r="K2846" s="108">
        <v>290.55399999999997</v>
      </c>
    </row>
    <row r="2847" spans="5:11" x14ac:dyDescent="0.25">
      <c r="E2847" s="109">
        <v>2012</v>
      </c>
      <c r="F2847" s="109" t="s">
        <v>405</v>
      </c>
      <c r="G2847" s="109" t="s">
        <v>107</v>
      </c>
      <c r="H2847" s="109" t="s">
        <v>12</v>
      </c>
      <c r="I2847" s="109" t="s">
        <v>12</v>
      </c>
      <c r="J2847" s="109" t="s">
        <v>554</v>
      </c>
      <c r="K2847" s="110">
        <v>0</v>
      </c>
    </row>
    <row r="2848" spans="5:11" x14ac:dyDescent="0.25">
      <c r="E2848" s="107">
        <v>2012</v>
      </c>
      <c r="F2848" s="107" t="s">
        <v>405</v>
      </c>
      <c r="G2848" s="107" t="s">
        <v>107</v>
      </c>
      <c r="H2848" s="107" t="s">
        <v>12</v>
      </c>
      <c r="I2848" s="107" t="s">
        <v>12</v>
      </c>
      <c r="J2848" s="107" t="s">
        <v>725</v>
      </c>
      <c r="K2848" s="108">
        <v>290.55399999999997</v>
      </c>
    </row>
    <row r="2849" spans="5:11" x14ac:dyDescent="0.25">
      <c r="E2849" s="109">
        <v>2012</v>
      </c>
      <c r="F2849" s="109" t="s">
        <v>414</v>
      </c>
      <c r="G2849" s="109" t="s">
        <v>110</v>
      </c>
      <c r="H2849" s="109" t="s">
        <v>540</v>
      </c>
      <c r="I2849" s="109" t="s">
        <v>27</v>
      </c>
      <c r="J2849" s="109" t="s">
        <v>1</v>
      </c>
      <c r="K2849" s="110">
        <v>127.42400000000001</v>
      </c>
    </row>
    <row r="2850" spans="5:11" x14ac:dyDescent="0.25">
      <c r="E2850" s="107">
        <v>2012</v>
      </c>
      <c r="F2850" s="107" t="s">
        <v>414</v>
      </c>
      <c r="G2850" s="107" t="s">
        <v>110</v>
      </c>
      <c r="H2850" s="107" t="s">
        <v>540</v>
      </c>
      <c r="I2850" s="107" t="s">
        <v>27</v>
      </c>
      <c r="J2850" s="107" t="s">
        <v>554</v>
      </c>
      <c r="K2850" s="108">
        <v>98.331000000000003</v>
      </c>
    </row>
    <row r="2851" spans="5:11" x14ac:dyDescent="0.25">
      <c r="E2851" s="109">
        <v>2012</v>
      </c>
      <c r="F2851" s="109" t="s">
        <v>414</v>
      </c>
      <c r="G2851" s="109" t="s">
        <v>110</v>
      </c>
      <c r="H2851" s="109" t="s">
        <v>540</v>
      </c>
      <c r="I2851" s="109" t="s">
        <v>27</v>
      </c>
      <c r="J2851" s="109" t="s">
        <v>725</v>
      </c>
      <c r="K2851" s="110">
        <v>29.093</v>
      </c>
    </row>
    <row r="2852" spans="5:11" x14ac:dyDescent="0.25">
      <c r="E2852" s="107">
        <v>2012</v>
      </c>
      <c r="F2852" s="107" t="s">
        <v>418</v>
      </c>
      <c r="G2852" s="107" t="s">
        <v>112</v>
      </c>
      <c r="H2852" s="107" t="s">
        <v>544</v>
      </c>
      <c r="I2852" s="107" t="s">
        <v>9</v>
      </c>
      <c r="J2852" s="107" t="s">
        <v>1</v>
      </c>
      <c r="K2852" s="108">
        <v>669.61400000000003</v>
      </c>
    </row>
    <row r="2853" spans="5:11" x14ac:dyDescent="0.25">
      <c r="E2853" s="109">
        <v>2012</v>
      </c>
      <c r="F2853" s="109" t="s">
        <v>418</v>
      </c>
      <c r="G2853" s="109" t="s">
        <v>112</v>
      </c>
      <c r="H2853" s="109" t="s">
        <v>544</v>
      </c>
      <c r="I2853" s="109" t="s">
        <v>9</v>
      </c>
      <c r="J2853" s="109" t="s">
        <v>554</v>
      </c>
      <c r="K2853" s="110">
        <v>406.77300000000002</v>
      </c>
    </row>
    <row r="2854" spans="5:11" x14ac:dyDescent="0.25">
      <c r="E2854" s="107">
        <v>2012</v>
      </c>
      <c r="F2854" s="107" t="s">
        <v>418</v>
      </c>
      <c r="G2854" s="107" t="s">
        <v>112</v>
      </c>
      <c r="H2854" s="107" t="s">
        <v>544</v>
      </c>
      <c r="I2854" s="107" t="s">
        <v>9</v>
      </c>
      <c r="J2854" s="107" t="s">
        <v>725</v>
      </c>
      <c r="K2854" s="108">
        <v>262.84100000000001</v>
      </c>
    </row>
    <row r="2855" spans="5:11" x14ac:dyDescent="0.25">
      <c r="E2855" s="109">
        <v>2012</v>
      </c>
      <c r="F2855" s="109" t="s">
        <v>420</v>
      </c>
      <c r="G2855" s="109" t="s">
        <v>113</v>
      </c>
      <c r="H2855" s="109" t="s">
        <v>540</v>
      </c>
      <c r="I2855" s="109" t="s">
        <v>47</v>
      </c>
      <c r="J2855" s="109" t="s">
        <v>1</v>
      </c>
      <c r="K2855" s="110">
        <v>36.326999999999998</v>
      </c>
    </row>
    <row r="2856" spans="5:11" x14ac:dyDescent="0.25">
      <c r="E2856" s="107">
        <v>2012</v>
      </c>
      <c r="F2856" s="107" t="s">
        <v>420</v>
      </c>
      <c r="G2856" s="107" t="s">
        <v>113</v>
      </c>
      <c r="H2856" s="107" t="s">
        <v>540</v>
      </c>
      <c r="I2856" s="107" t="s">
        <v>47</v>
      </c>
      <c r="J2856" s="107" t="s">
        <v>554</v>
      </c>
      <c r="K2856" s="108">
        <v>33.185000000000002</v>
      </c>
    </row>
    <row r="2857" spans="5:11" x14ac:dyDescent="0.25">
      <c r="E2857" s="109">
        <v>2012</v>
      </c>
      <c r="F2857" s="109" t="s">
        <v>420</v>
      </c>
      <c r="G2857" s="109" t="s">
        <v>113</v>
      </c>
      <c r="H2857" s="109" t="s">
        <v>540</v>
      </c>
      <c r="I2857" s="109" t="s">
        <v>47</v>
      </c>
      <c r="J2857" s="109" t="s">
        <v>725</v>
      </c>
      <c r="K2857" s="110">
        <v>3.1419999999999999</v>
      </c>
    </row>
    <row r="2858" spans="5:11" x14ac:dyDescent="0.25">
      <c r="E2858" s="107">
        <v>2012</v>
      </c>
      <c r="F2858" s="107" t="s">
        <v>422</v>
      </c>
      <c r="G2858" s="107" t="s">
        <v>114</v>
      </c>
      <c r="H2858" s="107" t="s">
        <v>542</v>
      </c>
      <c r="I2858" s="107" t="s">
        <v>26</v>
      </c>
      <c r="J2858" s="107" t="s">
        <v>1</v>
      </c>
      <c r="K2858" s="108">
        <v>226.48</v>
      </c>
    </row>
    <row r="2859" spans="5:11" x14ac:dyDescent="0.25">
      <c r="E2859" s="109">
        <v>2012</v>
      </c>
      <c r="F2859" s="109" t="s">
        <v>422</v>
      </c>
      <c r="G2859" s="109" t="s">
        <v>114</v>
      </c>
      <c r="H2859" s="109" t="s">
        <v>542</v>
      </c>
      <c r="I2859" s="109" t="s">
        <v>26</v>
      </c>
      <c r="J2859" s="109" t="s">
        <v>554</v>
      </c>
      <c r="K2859" s="110">
        <v>0</v>
      </c>
    </row>
    <row r="2860" spans="5:11" x14ac:dyDescent="0.25">
      <c r="E2860" s="107">
        <v>2012</v>
      </c>
      <c r="F2860" s="107" t="s">
        <v>422</v>
      </c>
      <c r="G2860" s="107" t="s">
        <v>114</v>
      </c>
      <c r="H2860" s="107" t="s">
        <v>542</v>
      </c>
      <c r="I2860" s="107" t="s">
        <v>26</v>
      </c>
      <c r="J2860" s="107" t="s">
        <v>725</v>
      </c>
      <c r="K2860" s="108">
        <v>226.48</v>
      </c>
    </row>
    <row r="2861" spans="5:11" x14ac:dyDescent="0.25">
      <c r="E2861" s="109">
        <v>2012</v>
      </c>
      <c r="F2861" s="109" t="s">
        <v>432</v>
      </c>
      <c r="G2861" s="109" t="s">
        <v>119</v>
      </c>
      <c r="H2861" s="109" t="s">
        <v>540</v>
      </c>
      <c r="I2861" s="109" t="s">
        <v>925</v>
      </c>
      <c r="J2861" s="109" t="s">
        <v>1</v>
      </c>
      <c r="K2861" s="110">
        <v>84.305000000000007</v>
      </c>
    </row>
    <row r="2862" spans="5:11" x14ac:dyDescent="0.25">
      <c r="E2862" s="107">
        <v>2012</v>
      </c>
      <c r="F2862" s="107" t="s">
        <v>432</v>
      </c>
      <c r="G2862" s="107" t="s">
        <v>119</v>
      </c>
      <c r="H2862" s="107" t="s">
        <v>540</v>
      </c>
      <c r="I2862" s="107" t="s">
        <v>925</v>
      </c>
      <c r="J2862" s="107" t="s">
        <v>554</v>
      </c>
      <c r="K2862" s="108">
        <v>25.478999999999999</v>
      </c>
    </row>
    <row r="2863" spans="5:11" x14ac:dyDescent="0.25">
      <c r="E2863" s="109">
        <v>2012</v>
      </c>
      <c r="F2863" s="109" t="s">
        <v>432</v>
      </c>
      <c r="G2863" s="109" t="s">
        <v>119</v>
      </c>
      <c r="H2863" s="109" t="s">
        <v>540</v>
      </c>
      <c r="I2863" s="109" t="s">
        <v>925</v>
      </c>
      <c r="J2863" s="109" t="s">
        <v>725</v>
      </c>
      <c r="K2863" s="110">
        <v>58.826000000000001</v>
      </c>
    </row>
    <row r="2864" spans="5:11" x14ac:dyDescent="0.25">
      <c r="E2864" s="107">
        <v>2012</v>
      </c>
      <c r="F2864" s="107" t="s">
        <v>438</v>
      </c>
      <c r="G2864" s="107" t="s">
        <v>122</v>
      </c>
      <c r="H2864" s="107" t="s">
        <v>540</v>
      </c>
      <c r="I2864" s="107" t="s">
        <v>21</v>
      </c>
      <c r="J2864" s="107" t="s">
        <v>1</v>
      </c>
      <c r="K2864" s="108">
        <v>0</v>
      </c>
    </row>
    <row r="2865" spans="5:11" x14ac:dyDescent="0.25">
      <c r="E2865" s="109">
        <v>2012</v>
      </c>
      <c r="F2865" s="109" t="s">
        <v>438</v>
      </c>
      <c r="G2865" s="109" t="s">
        <v>122</v>
      </c>
      <c r="H2865" s="109" t="s">
        <v>540</v>
      </c>
      <c r="I2865" s="109" t="s">
        <v>21</v>
      </c>
      <c r="J2865" s="109" t="s">
        <v>554</v>
      </c>
      <c r="K2865" s="110">
        <v>0</v>
      </c>
    </row>
    <row r="2866" spans="5:11" x14ac:dyDescent="0.25">
      <c r="E2866" s="107">
        <v>2012</v>
      </c>
      <c r="F2866" s="107" t="s">
        <v>438</v>
      </c>
      <c r="G2866" s="107" t="s">
        <v>122</v>
      </c>
      <c r="H2866" s="107" t="s">
        <v>540</v>
      </c>
      <c r="I2866" s="107" t="s">
        <v>21</v>
      </c>
      <c r="J2866" s="107" t="s">
        <v>725</v>
      </c>
      <c r="K2866" s="108">
        <v>0</v>
      </c>
    </row>
    <row r="2867" spans="5:11" x14ac:dyDescent="0.25">
      <c r="E2867" s="109">
        <v>2012</v>
      </c>
      <c r="F2867" s="109" t="s">
        <v>434</v>
      </c>
      <c r="G2867" s="109" t="s">
        <v>120</v>
      </c>
      <c r="H2867" s="109" t="s">
        <v>544</v>
      </c>
      <c r="I2867" s="109" t="s">
        <v>9</v>
      </c>
      <c r="J2867" s="109" t="s">
        <v>1</v>
      </c>
      <c r="K2867" s="110">
        <v>0</v>
      </c>
    </row>
    <row r="2868" spans="5:11" x14ac:dyDescent="0.25">
      <c r="E2868" s="107">
        <v>2012</v>
      </c>
      <c r="F2868" s="107" t="s">
        <v>434</v>
      </c>
      <c r="G2868" s="107" t="s">
        <v>120</v>
      </c>
      <c r="H2868" s="107" t="s">
        <v>544</v>
      </c>
      <c r="I2868" s="107" t="s">
        <v>9</v>
      </c>
      <c r="J2868" s="107" t="s">
        <v>554</v>
      </c>
      <c r="K2868" s="108">
        <v>0</v>
      </c>
    </row>
    <row r="2869" spans="5:11" x14ac:dyDescent="0.25">
      <c r="E2869" s="109">
        <v>2012</v>
      </c>
      <c r="F2869" s="109" t="s">
        <v>434</v>
      </c>
      <c r="G2869" s="109" t="s">
        <v>120</v>
      </c>
      <c r="H2869" s="109" t="s">
        <v>544</v>
      </c>
      <c r="I2869" s="109" t="s">
        <v>9</v>
      </c>
      <c r="J2869" s="109" t="s">
        <v>725</v>
      </c>
      <c r="K2869" s="110">
        <v>0</v>
      </c>
    </row>
    <row r="2870" spans="5:11" x14ac:dyDescent="0.25">
      <c r="E2870" s="107">
        <v>2012</v>
      </c>
      <c r="F2870" s="107" t="s">
        <v>440</v>
      </c>
      <c r="G2870" s="107" t="s">
        <v>123</v>
      </c>
      <c r="H2870" s="107" t="s">
        <v>540</v>
      </c>
      <c r="I2870" s="107" t="s">
        <v>24</v>
      </c>
      <c r="J2870" s="107" t="s">
        <v>1</v>
      </c>
      <c r="K2870" s="108">
        <v>134.244</v>
      </c>
    </row>
    <row r="2871" spans="5:11" x14ac:dyDescent="0.25">
      <c r="E2871" s="109">
        <v>2012</v>
      </c>
      <c r="F2871" s="109" t="s">
        <v>440</v>
      </c>
      <c r="G2871" s="109" t="s">
        <v>123</v>
      </c>
      <c r="H2871" s="109" t="s">
        <v>540</v>
      </c>
      <c r="I2871" s="109" t="s">
        <v>24</v>
      </c>
      <c r="J2871" s="109" t="s">
        <v>554</v>
      </c>
      <c r="K2871" s="110">
        <v>113.66</v>
      </c>
    </row>
    <row r="2872" spans="5:11" x14ac:dyDescent="0.25">
      <c r="E2872" s="107">
        <v>2012</v>
      </c>
      <c r="F2872" s="107" t="s">
        <v>440</v>
      </c>
      <c r="G2872" s="107" t="s">
        <v>123</v>
      </c>
      <c r="H2872" s="107" t="s">
        <v>540</v>
      </c>
      <c r="I2872" s="107" t="s">
        <v>24</v>
      </c>
      <c r="J2872" s="107" t="s">
        <v>725</v>
      </c>
      <c r="K2872" s="108">
        <v>20.584</v>
      </c>
    </row>
    <row r="2873" spans="5:11" x14ac:dyDescent="0.25">
      <c r="E2873" s="109">
        <v>2012</v>
      </c>
      <c r="F2873" s="109" t="s">
        <v>442</v>
      </c>
      <c r="G2873" s="109" t="s">
        <v>124</v>
      </c>
      <c r="H2873" s="109" t="s">
        <v>544</v>
      </c>
      <c r="I2873" s="109" t="s">
        <v>9</v>
      </c>
      <c r="J2873" s="109" t="s">
        <v>1</v>
      </c>
      <c r="K2873" s="110">
        <v>518.07399999999996</v>
      </c>
    </row>
    <row r="2874" spans="5:11" x14ac:dyDescent="0.25">
      <c r="E2874" s="107">
        <v>2012</v>
      </c>
      <c r="F2874" s="107" t="s">
        <v>442</v>
      </c>
      <c r="G2874" s="107" t="s">
        <v>124</v>
      </c>
      <c r="H2874" s="107" t="s">
        <v>544</v>
      </c>
      <c r="I2874" s="107" t="s">
        <v>9</v>
      </c>
      <c r="J2874" s="107" t="s">
        <v>554</v>
      </c>
      <c r="K2874" s="108">
        <v>336.303</v>
      </c>
    </row>
    <row r="2875" spans="5:11" x14ac:dyDescent="0.25">
      <c r="E2875" s="109">
        <v>2012</v>
      </c>
      <c r="F2875" s="109" t="s">
        <v>442</v>
      </c>
      <c r="G2875" s="109" t="s">
        <v>124</v>
      </c>
      <c r="H2875" s="109" t="s">
        <v>544</v>
      </c>
      <c r="I2875" s="109" t="s">
        <v>9</v>
      </c>
      <c r="J2875" s="109" t="s">
        <v>725</v>
      </c>
      <c r="K2875" s="110">
        <v>181.77099999999999</v>
      </c>
    </row>
    <row r="2876" spans="5:11" x14ac:dyDescent="0.25">
      <c r="E2876" s="107">
        <v>2012</v>
      </c>
      <c r="F2876" s="107" t="s">
        <v>446</v>
      </c>
      <c r="G2876" s="107" t="s">
        <v>126</v>
      </c>
      <c r="H2876" s="107" t="s">
        <v>542</v>
      </c>
      <c r="I2876" s="107" t="s">
        <v>16</v>
      </c>
      <c r="J2876" s="107" t="s">
        <v>1</v>
      </c>
      <c r="K2876" s="108">
        <v>252.51300000000001</v>
      </c>
    </row>
    <row r="2877" spans="5:11" x14ac:dyDescent="0.25">
      <c r="E2877" s="109">
        <v>2012</v>
      </c>
      <c r="F2877" s="109" t="s">
        <v>446</v>
      </c>
      <c r="G2877" s="109" t="s">
        <v>126</v>
      </c>
      <c r="H2877" s="109" t="s">
        <v>542</v>
      </c>
      <c r="I2877" s="109" t="s">
        <v>16</v>
      </c>
      <c r="J2877" s="109" t="s">
        <v>554</v>
      </c>
      <c r="K2877" s="110">
        <v>197.02799999999999</v>
      </c>
    </row>
    <row r="2878" spans="5:11" x14ac:dyDescent="0.25">
      <c r="E2878" s="107">
        <v>2012</v>
      </c>
      <c r="F2878" s="107" t="s">
        <v>446</v>
      </c>
      <c r="G2878" s="107" t="s">
        <v>126</v>
      </c>
      <c r="H2878" s="107" t="s">
        <v>542</v>
      </c>
      <c r="I2878" s="107" t="s">
        <v>16</v>
      </c>
      <c r="J2878" s="107" t="s">
        <v>725</v>
      </c>
      <c r="K2878" s="108">
        <v>55.484999999999999</v>
      </c>
    </row>
    <row r="2879" spans="5:11" x14ac:dyDescent="0.25">
      <c r="E2879" s="109">
        <v>2012</v>
      </c>
      <c r="F2879" s="109" t="s">
        <v>450</v>
      </c>
      <c r="G2879" s="109" t="s">
        <v>128</v>
      </c>
      <c r="H2879" s="109" t="s">
        <v>540</v>
      </c>
      <c r="I2879" s="109" t="s">
        <v>47</v>
      </c>
      <c r="J2879" s="109" t="s">
        <v>1</v>
      </c>
      <c r="K2879" s="110">
        <v>14.196</v>
      </c>
    </row>
    <row r="2880" spans="5:11" x14ac:dyDescent="0.25">
      <c r="E2880" s="107">
        <v>2012</v>
      </c>
      <c r="F2880" s="107" t="s">
        <v>450</v>
      </c>
      <c r="G2880" s="107" t="s">
        <v>128</v>
      </c>
      <c r="H2880" s="107" t="s">
        <v>540</v>
      </c>
      <c r="I2880" s="107" t="s">
        <v>47</v>
      </c>
      <c r="J2880" s="107" t="s">
        <v>554</v>
      </c>
      <c r="K2880" s="108">
        <v>14.196</v>
      </c>
    </row>
    <row r="2881" spans="5:11" x14ac:dyDescent="0.25">
      <c r="E2881" s="109">
        <v>2012</v>
      </c>
      <c r="F2881" s="109" t="s">
        <v>450</v>
      </c>
      <c r="G2881" s="109" t="s">
        <v>128</v>
      </c>
      <c r="H2881" s="109" t="s">
        <v>540</v>
      </c>
      <c r="I2881" s="109" t="s">
        <v>47</v>
      </c>
      <c r="J2881" s="109" t="s">
        <v>725</v>
      </c>
      <c r="K2881" s="110">
        <v>0</v>
      </c>
    </row>
    <row r="2882" spans="5:11" x14ac:dyDescent="0.25">
      <c r="E2882" s="107">
        <v>2012</v>
      </c>
      <c r="F2882" s="107" t="s">
        <v>452</v>
      </c>
      <c r="G2882" s="107" t="s">
        <v>129</v>
      </c>
      <c r="H2882" s="107" t="s">
        <v>540</v>
      </c>
      <c r="I2882" s="107" t="s">
        <v>30</v>
      </c>
      <c r="J2882" s="107" t="s">
        <v>1</v>
      </c>
      <c r="K2882" s="108">
        <v>168.18</v>
      </c>
    </row>
    <row r="2883" spans="5:11" x14ac:dyDescent="0.25">
      <c r="E2883" s="109">
        <v>2012</v>
      </c>
      <c r="F2883" s="109" t="s">
        <v>452</v>
      </c>
      <c r="G2883" s="109" t="s">
        <v>129</v>
      </c>
      <c r="H2883" s="109" t="s">
        <v>540</v>
      </c>
      <c r="I2883" s="109" t="s">
        <v>30</v>
      </c>
      <c r="J2883" s="109" t="s">
        <v>554</v>
      </c>
      <c r="K2883" s="110">
        <v>168.18</v>
      </c>
    </row>
    <row r="2884" spans="5:11" x14ac:dyDescent="0.25">
      <c r="E2884" s="107">
        <v>2012</v>
      </c>
      <c r="F2884" s="107" t="s">
        <v>452</v>
      </c>
      <c r="G2884" s="107" t="s">
        <v>129</v>
      </c>
      <c r="H2884" s="107" t="s">
        <v>540</v>
      </c>
      <c r="I2884" s="107" t="s">
        <v>30</v>
      </c>
      <c r="J2884" s="107" t="s">
        <v>725</v>
      </c>
      <c r="K2884" s="108">
        <v>0</v>
      </c>
    </row>
    <row r="2885" spans="5:11" x14ac:dyDescent="0.25">
      <c r="E2885" s="109">
        <v>2012</v>
      </c>
      <c r="F2885" s="109" t="s">
        <v>460</v>
      </c>
      <c r="G2885" s="109" t="s">
        <v>133</v>
      </c>
      <c r="H2885" s="109" t="s">
        <v>540</v>
      </c>
      <c r="I2885" s="109" t="s">
        <v>30</v>
      </c>
      <c r="J2885" s="109" t="s">
        <v>1</v>
      </c>
      <c r="K2885" s="110">
        <v>17.036999999999999</v>
      </c>
    </row>
    <row r="2886" spans="5:11" x14ac:dyDescent="0.25">
      <c r="E2886" s="107">
        <v>2012</v>
      </c>
      <c r="F2886" s="107" t="s">
        <v>460</v>
      </c>
      <c r="G2886" s="107" t="s">
        <v>133</v>
      </c>
      <c r="H2886" s="107" t="s">
        <v>540</v>
      </c>
      <c r="I2886" s="107" t="s">
        <v>30</v>
      </c>
      <c r="J2886" s="107" t="s">
        <v>554</v>
      </c>
      <c r="K2886" s="108">
        <v>1.3640000000000001</v>
      </c>
    </row>
    <row r="2887" spans="5:11" x14ac:dyDescent="0.25">
      <c r="E2887" s="109">
        <v>2012</v>
      </c>
      <c r="F2887" s="109" t="s">
        <v>460</v>
      </c>
      <c r="G2887" s="109" t="s">
        <v>133</v>
      </c>
      <c r="H2887" s="109" t="s">
        <v>540</v>
      </c>
      <c r="I2887" s="109" t="s">
        <v>30</v>
      </c>
      <c r="J2887" s="109" t="s">
        <v>725</v>
      </c>
      <c r="K2887" s="110">
        <v>15.673</v>
      </c>
    </row>
    <row r="2888" spans="5:11" x14ac:dyDescent="0.25">
      <c r="E2888" s="107">
        <v>2012</v>
      </c>
      <c r="F2888" s="107" t="s">
        <v>462</v>
      </c>
      <c r="G2888" s="107" t="s">
        <v>134</v>
      </c>
      <c r="H2888" s="107" t="s">
        <v>544</v>
      </c>
      <c r="I2888" s="107" t="s">
        <v>9</v>
      </c>
      <c r="J2888" s="107" t="s">
        <v>1</v>
      </c>
      <c r="K2888" s="108">
        <v>61.843000000000004</v>
      </c>
    </row>
    <row r="2889" spans="5:11" x14ac:dyDescent="0.25">
      <c r="E2889" s="109">
        <v>2012</v>
      </c>
      <c r="F2889" s="109" t="s">
        <v>462</v>
      </c>
      <c r="G2889" s="109" t="s">
        <v>134</v>
      </c>
      <c r="H2889" s="109" t="s">
        <v>544</v>
      </c>
      <c r="I2889" s="109" t="s">
        <v>9</v>
      </c>
      <c r="J2889" s="109" t="s">
        <v>554</v>
      </c>
      <c r="K2889" s="110">
        <v>42.421999999999997</v>
      </c>
    </row>
    <row r="2890" spans="5:11" x14ac:dyDescent="0.25">
      <c r="E2890" s="107">
        <v>2012</v>
      </c>
      <c r="F2890" s="107" t="s">
        <v>462</v>
      </c>
      <c r="G2890" s="107" t="s">
        <v>134</v>
      </c>
      <c r="H2890" s="107" t="s">
        <v>544</v>
      </c>
      <c r="I2890" s="107" t="s">
        <v>9</v>
      </c>
      <c r="J2890" s="107" t="s">
        <v>725</v>
      </c>
      <c r="K2890" s="108">
        <v>19.420999999999999</v>
      </c>
    </row>
    <row r="2891" spans="5:11" x14ac:dyDescent="0.25">
      <c r="E2891" s="109">
        <v>2012</v>
      </c>
      <c r="F2891" s="109" t="s">
        <v>468</v>
      </c>
      <c r="G2891" s="109" t="s">
        <v>137</v>
      </c>
      <c r="H2891" s="109" t="s">
        <v>540</v>
      </c>
      <c r="I2891" s="109" t="s">
        <v>30</v>
      </c>
      <c r="J2891" s="109" t="s">
        <v>1</v>
      </c>
      <c r="K2891" s="110">
        <v>161.76</v>
      </c>
    </row>
    <row r="2892" spans="5:11" x14ac:dyDescent="0.25">
      <c r="E2892" s="107">
        <v>2012</v>
      </c>
      <c r="F2892" s="107" t="s">
        <v>468</v>
      </c>
      <c r="G2892" s="107" t="s">
        <v>137</v>
      </c>
      <c r="H2892" s="107" t="s">
        <v>540</v>
      </c>
      <c r="I2892" s="107" t="s">
        <v>30</v>
      </c>
      <c r="J2892" s="107" t="s">
        <v>554</v>
      </c>
      <c r="K2892" s="108">
        <v>0</v>
      </c>
    </row>
    <row r="2893" spans="5:11" x14ac:dyDescent="0.25">
      <c r="E2893" s="109">
        <v>2012</v>
      </c>
      <c r="F2893" s="109" t="s">
        <v>468</v>
      </c>
      <c r="G2893" s="109" t="s">
        <v>137</v>
      </c>
      <c r="H2893" s="109" t="s">
        <v>540</v>
      </c>
      <c r="I2893" s="109" t="s">
        <v>30</v>
      </c>
      <c r="J2893" s="109" t="s">
        <v>725</v>
      </c>
      <c r="K2893" s="110">
        <v>161.76</v>
      </c>
    </row>
    <row r="2894" spans="5:11" x14ac:dyDescent="0.25">
      <c r="E2894" s="107">
        <v>2012</v>
      </c>
      <c r="F2894" s="107" t="s">
        <v>466</v>
      </c>
      <c r="G2894" s="107" t="s">
        <v>136</v>
      </c>
      <c r="H2894" s="107" t="s">
        <v>542</v>
      </c>
      <c r="I2894" s="107" t="s">
        <v>26</v>
      </c>
      <c r="J2894" s="107" t="s">
        <v>1</v>
      </c>
      <c r="K2894" s="108">
        <v>65.587000000000003</v>
      </c>
    </row>
    <row r="2895" spans="5:11" x14ac:dyDescent="0.25">
      <c r="E2895" s="109">
        <v>2012</v>
      </c>
      <c r="F2895" s="109" t="s">
        <v>466</v>
      </c>
      <c r="G2895" s="109" t="s">
        <v>136</v>
      </c>
      <c r="H2895" s="109" t="s">
        <v>542</v>
      </c>
      <c r="I2895" s="109" t="s">
        <v>26</v>
      </c>
      <c r="J2895" s="109" t="s">
        <v>554</v>
      </c>
      <c r="K2895" s="110">
        <v>63.487000000000002</v>
      </c>
    </row>
    <row r="2896" spans="5:11" x14ac:dyDescent="0.25">
      <c r="E2896" s="107">
        <v>2012</v>
      </c>
      <c r="F2896" s="107" t="s">
        <v>466</v>
      </c>
      <c r="G2896" s="107" t="s">
        <v>136</v>
      </c>
      <c r="H2896" s="107" t="s">
        <v>542</v>
      </c>
      <c r="I2896" s="107" t="s">
        <v>26</v>
      </c>
      <c r="J2896" s="107" t="s">
        <v>725</v>
      </c>
      <c r="K2896" s="108">
        <v>2.1</v>
      </c>
    </row>
    <row r="2897" spans="5:11" x14ac:dyDescent="0.25">
      <c r="E2897" s="109">
        <v>2012</v>
      </c>
      <c r="F2897" s="109" t="s">
        <v>498</v>
      </c>
      <c r="G2897" s="109" t="s">
        <v>967</v>
      </c>
      <c r="H2897" s="109" t="s">
        <v>540</v>
      </c>
      <c r="I2897" s="109" t="s">
        <v>925</v>
      </c>
      <c r="J2897" s="109" t="s">
        <v>1</v>
      </c>
      <c r="K2897" s="110">
        <v>415.06</v>
      </c>
    </row>
    <row r="2898" spans="5:11" x14ac:dyDescent="0.25">
      <c r="E2898" s="107">
        <v>2012</v>
      </c>
      <c r="F2898" s="107" t="s">
        <v>498</v>
      </c>
      <c r="G2898" s="107" t="s">
        <v>967</v>
      </c>
      <c r="H2898" s="107" t="s">
        <v>540</v>
      </c>
      <c r="I2898" s="107" t="s">
        <v>925</v>
      </c>
      <c r="J2898" s="107" t="s">
        <v>554</v>
      </c>
      <c r="K2898" s="108">
        <v>389.02699999999999</v>
      </c>
    </row>
    <row r="2899" spans="5:11" x14ac:dyDescent="0.25">
      <c r="E2899" s="109">
        <v>2012</v>
      </c>
      <c r="F2899" s="109" t="s">
        <v>498</v>
      </c>
      <c r="G2899" s="109" t="s">
        <v>967</v>
      </c>
      <c r="H2899" s="109" t="s">
        <v>540</v>
      </c>
      <c r="I2899" s="109" t="s">
        <v>925</v>
      </c>
      <c r="J2899" s="109" t="s">
        <v>725</v>
      </c>
      <c r="K2899" s="110">
        <v>26.033000000000001</v>
      </c>
    </row>
    <row r="2900" spans="5:11" x14ac:dyDescent="0.25">
      <c r="E2900" s="107">
        <v>2012</v>
      </c>
      <c r="F2900" s="107" t="s">
        <v>479</v>
      </c>
      <c r="G2900" s="107" t="s">
        <v>141</v>
      </c>
      <c r="H2900" s="107" t="s">
        <v>540</v>
      </c>
      <c r="I2900" s="107" t="s">
        <v>21</v>
      </c>
      <c r="J2900" s="107" t="s">
        <v>1</v>
      </c>
      <c r="K2900" s="108">
        <v>34.654000000000003</v>
      </c>
    </row>
    <row r="2901" spans="5:11" x14ac:dyDescent="0.25">
      <c r="E2901" s="109">
        <v>2012</v>
      </c>
      <c r="F2901" s="109" t="s">
        <v>479</v>
      </c>
      <c r="G2901" s="109" t="s">
        <v>141</v>
      </c>
      <c r="H2901" s="109" t="s">
        <v>540</v>
      </c>
      <c r="I2901" s="109" t="s">
        <v>21</v>
      </c>
      <c r="J2901" s="109" t="s">
        <v>554</v>
      </c>
      <c r="K2901" s="110">
        <v>16.734000000000002</v>
      </c>
    </row>
    <row r="2902" spans="5:11" x14ac:dyDescent="0.25">
      <c r="E2902" s="107">
        <v>2012</v>
      </c>
      <c r="F2902" s="107" t="s">
        <v>479</v>
      </c>
      <c r="G2902" s="107" t="s">
        <v>141</v>
      </c>
      <c r="H2902" s="107" t="s">
        <v>540</v>
      </c>
      <c r="I2902" s="107" t="s">
        <v>21</v>
      </c>
      <c r="J2902" s="107" t="s">
        <v>725</v>
      </c>
      <c r="K2902" s="108">
        <v>17.920000000000002</v>
      </c>
    </row>
    <row r="2903" spans="5:11" x14ac:dyDescent="0.25">
      <c r="E2903" s="109">
        <v>2012</v>
      </c>
      <c r="F2903" s="109" t="s">
        <v>486</v>
      </c>
      <c r="G2903" s="109" t="s">
        <v>143</v>
      </c>
      <c r="H2903" s="109" t="s">
        <v>544</v>
      </c>
      <c r="I2903" s="109" t="s">
        <v>9</v>
      </c>
      <c r="J2903" s="109" t="s">
        <v>1</v>
      </c>
      <c r="K2903" s="110">
        <v>119.383</v>
      </c>
    </row>
    <row r="2904" spans="5:11" x14ac:dyDescent="0.25">
      <c r="E2904" s="107">
        <v>2012</v>
      </c>
      <c r="F2904" s="107" t="s">
        <v>486</v>
      </c>
      <c r="G2904" s="107" t="s">
        <v>143</v>
      </c>
      <c r="H2904" s="107" t="s">
        <v>544</v>
      </c>
      <c r="I2904" s="107" t="s">
        <v>9</v>
      </c>
      <c r="J2904" s="107" t="s">
        <v>554</v>
      </c>
      <c r="K2904" s="108">
        <v>79.156000000000006</v>
      </c>
    </row>
    <row r="2905" spans="5:11" x14ac:dyDescent="0.25">
      <c r="E2905" s="109">
        <v>2012</v>
      </c>
      <c r="F2905" s="109" t="s">
        <v>486</v>
      </c>
      <c r="G2905" s="109" t="s">
        <v>143</v>
      </c>
      <c r="H2905" s="109" t="s">
        <v>544</v>
      </c>
      <c r="I2905" s="109" t="s">
        <v>9</v>
      </c>
      <c r="J2905" s="109" t="s">
        <v>725</v>
      </c>
      <c r="K2905" s="110">
        <v>40.226999999999997</v>
      </c>
    </row>
    <row r="2906" spans="5:11" x14ac:dyDescent="0.25">
      <c r="E2906" s="107">
        <v>2012</v>
      </c>
      <c r="F2906" s="107" t="s">
        <v>488</v>
      </c>
      <c r="G2906" s="107" t="s">
        <v>144</v>
      </c>
      <c r="H2906" s="107" t="s">
        <v>540</v>
      </c>
      <c r="I2906" s="107" t="s">
        <v>60</v>
      </c>
      <c r="J2906" s="107" t="s">
        <v>1</v>
      </c>
      <c r="K2906" s="108">
        <v>543.74599999999998</v>
      </c>
    </row>
    <row r="2907" spans="5:11" x14ac:dyDescent="0.25">
      <c r="E2907" s="109">
        <v>2012</v>
      </c>
      <c r="F2907" s="109" t="s">
        <v>488</v>
      </c>
      <c r="G2907" s="109" t="s">
        <v>144</v>
      </c>
      <c r="H2907" s="109" t="s">
        <v>540</v>
      </c>
      <c r="I2907" s="109" t="s">
        <v>60</v>
      </c>
      <c r="J2907" s="109" t="s">
        <v>554</v>
      </c>
      <c r="K2907" s="110">
        <v>345.12799999999999</v>
      </c>
    </row>
    <row r="2908" spans="5:11" x14ac:dyDescent="0.25">
      <c r="E2908" s="107">
        <v>2012</v>
      </c>
      <c r="F2908" s="107" t="s">
        <v>488</v>
      </c>
      <c r="G2908" s="107" t="s">
        <v>144</v>
      </c>
      <c r="H2908" s="107" t="s">
        <v>540</v>
      </c>
      <c r="I2908" s="107" t="s">
        <v>60</v>
      </c>
      <c r="J2908" s="107" t="s">
        <v>725</v>
      </c>
      <c r="K2908" s="108">
        <v>198.61799999999999</v>
      </c>
    </row>
    <row r="2909" spans="5:11" x14ac:dyDescent="0.25">
      <c r="E2909" s="109">
        <v>2012</v>
      </c>
      <c r="F2909" s="109" t="s">
        <v>494</v>
      </c>
      <c r="G2909" s="109" t="s">
        <v>147</v>
      </c>
      <c r="H2909" s="109" t="s">
        <v>540</v>
      </c>
      <c r="I2909" s="109" t="s">
        <v>27</v>
      </c>
      <c r="J2909" s="109" t="s">
        <v>1</v>
      </c>
      <c r="K2909" s="110">
        <v>184.40600000000001</v>
      </c>
    </row>
    <row r="2910" spans="5:11" x14ac:dyDescent="0.25">
      <c r="E2910" s="107">
        <v>2012</v>
      </c>
      <c r="F2910" s="107" t="s">
        <v>494</v>
      </c>
      <c r="G2910" s="107" t="s">
        <v>147</v>
      </c>
      <c r="H2910" s="107" t="s">
        <v>540</v>
      </c>
      <c r="I2910" s="107" t="s">
        <v>27</v>
      </c>
      <c r="J2910" s="107" t="s">
        <v>554</v>
      </c>
      <c r="K2910" s="108">
        <v>180.256</v>
      </c>
    </row>
    <row r="2911" spans="5:11" x14ac:dyDescent="0.25">
      <c r="E2911" s="109">
        <v>2012</v>
      </c>
      <c r="F2911" s="109" t="s">
        <v>494</v>
      </c>
      <c r="G2911" s="109" t="s">
        <v>147</v>
      </c>
      <c r="H2911" s="109" t="s">
        <v>540</v>
      </c>
      <c r="I2911" s="109" t="s">
        <v>27</v>
      </c>
      <c r="J2911" s="109" t="s">
        <v>725</v>
      </c>
      <c r="K2911" s="110">
        <v>4.1500000000000004</v>
      </c>
    </row>
    <row r="2912" spans="5:11" x14ac:dyDescent="0.25">
      <c r="E2912" s="107">
        <v>2012</v>
      </c>
      <c r="F2912" s="107" t="s">
        <v>490</v>
      </c>
      <c r="G2912" s="107" t="s">
        <v>145</v>
      </c>
      <c r="H2912" s="107" t="s">
        <v>540</v>
      </c>
      <c r="I2912" s="107" t="s">
        <v>16</v>
      </c>
      <c r="J2912" s="107" t="s">
        <v>1</v>
      </c>
      <c r="K2912" s="108">
        <v>428.28399999999999</v>
      </c>
    </row>
    <row r="2913" spans="5:11" x14ac:dyDescent="0.25">
      <c r="E2913" s="109">
        <v>2012</v>
      </c>
      <c r="F2913" s="109" t="s">
        <v>490</v>
      </c>
      <c r="G2913" s="109" t="s">
        <v>145</v>
      </c>
      <c r="H2913" s="109" t="s">
        <v>540</v>
      </c>
      <c r="I2913" s="109" t="s">
        <v>16</v>
      </c>
      <c r="J2913" s="109" t="s">
        <v>554</v>
      </c>
      <c r="K2913" s="110">
        <v>305.262</v>
      </c>
    </row>
    <row r="2914" spans="5:11" x14ac:dyDescent="0.25">
      <c r="E2914" s="107">
        <v>2012</v>
      </c>
      <c r="F2914" s="107" t="s">
        <v>490</v>
      </c>
      <c r="G2914" s="107" t="s">
        <v>145</v>
      </c>
      <c r="H2914" s="107" t="s">
        <v>540</v>
      </c>
      <c r="I2914" s="107" t="s">
        <v>16</v>
      </c>
      <c r="J2914" s="107" t="s">
        <v>725</v>
      </c>
      <c r="K2914" s="108">
        <v>123.02200000000001</v>
      </c>
    </row>
    <row r="2915" spans="5:11" x14ac:dyDescent="0.25">
      <c r="E2915" s="109">
        <v>2012</v>
      </c>
      <c r="F2915" s="109" t="s">
        <v>496</v>
      </c>
      <c r="G2915" s="109" t="s">
        <v>148</v>
      </c>
      <c r="H2915" s="109" t="s">
        <v>544</v>
      </c>
      <c r="I2915" s="109" t="s">
        <v>17</v>
      </c>
      <c r="J2915" s="109" t="s">
        <v>1</v>
      </c>
      <c r="K2915" s="110">
        <v>284.20100000000002</v>
      </c>
    </row>
    <row r="2916" spans="5:11" x14ac:dyDescent="0.25">
      <c r="E2916" s="107">
        <v>2012</v>
      </c>
      <c r="F2916" s="107" t="s">
        <v>496</v>
      </c>
      <c r="G2916" s="107" t="s">
        <v>148</v>
      </c>
      <c r="H2916" s="107" t="s">
        <v>544</v>
      </c>
      <c r="I2916" s="107" t="s">
        <v>17</v>
      </c>
      <c r="J2916" s="107" t="s">
        <v>554</v>
      </c>
      <c r="K2916" s="108">
        <v>179.077</v>
      </c>
    </row>
    <row r="2917" spans="5:11" x14ac:dyDescent="0.25">
      <c r="E2917" s="109">
        <v>2012</v>
      </c>
      <c r="F2917" s="109" t="s">
        <v>496</v>
      </c>
      <c r="G2917" s="109" t="s">
        <v>148</v>
      </c>
      <c r="H2917" s="109" t="s">
        <v>544</v>
      </c>
      <c r="I2917" s="109" t="s">
        <v>17</v>
      </c>
      <c r="J2917" s="109" t="s">
        <v>725</v>
      </c>
      <c r="K2917" s="110">
        <v>105.124</v>
      </c>
    </row>
    <row r="2918" spans="5:11" x14ac:dyDescent="0.25">
      <c r="E2918" s="107">
        <v>2012</v>
      </c>
      <c r="F2918" s="107" t="s">
        <v>483</v>
      </c>
      <c r="G2918" s="107" t="s">
        <v>484</v>
      </c>
      <c r="H2918" s="107" t="s">
        <v>544</v>
      </c>
      <c r="I2918" s="107" t="s">
        <v>9</v>
      </c>
      <c r="J2918" s="107" t="s">
        <v>1</v>
      </c>
      <c r="K2918" s="108">
        <v>14.428000000000001</v>
      </c>
    </row>
    <row r="2919" spans="5:11" x14ac:dyDescent="0.25">
      <c r="E2919" s="109">
        <v>2012</v>
      </c>
      <c r="F2919" s="109" t="s">
        <v>483</v>
      </c>
      <c r="G2919" s="109" t="s">
        <v>484</v>
      </c>
      <c r="H2919" s="109" t="s">
        <v>544</v>
      </c>
      <c r="I2919" s="109" t="s">
        <v>9</v>
      </c>
      <c r="J2919" s="109" t="s">
        <v>554</v>
      </c>
      <c r="K2919" s="110">
        <v>1.966</v>
      </c>
    </row>
    <row r="2920" spans="5:11" x14ac:dyDescent="0.25">
      <c r="E2920" s="107">
        <v>2012</v>
      </c>
      <c r="F2920" s="107" t="s">
        <v>483</v>
      </c>
      <c r="G2920" s="107" t="s">
        <v>484</v>
      </c>
      <c r="H2920" s="107" t="s">
        <v>544</v>
      </c>
      <c r="I2920" s="107" t="s">
        <v>9</v>
      </c>
      <c r="J2920" s="107" t="s">
        <v>725</v>
      </c>
      <c r="K2920" s="108">
        <v>12.462</v>
      </c>
    </row>
    <row r="2921" spans="5:11" x14ac:dyDescent="0.25">
      <c r="E2921" s="109">
        <v>2012</v>
      </c>
      <c r="F2921" s="109" t="s">
        <v>502</v>
      </c>
      <c r="G2921" s="109" t="s">
        <v>151</v>
      </c>
      <c r="H2921" s="109" t="s">
        <v>540</v>
      </c>
      <c r="I2921" s="109" t="s">
        <v>30</v>
      </c>
      <c r="J2921" s="109" t="s">
        <v>1</v>
      </c>
      <c r="K2921" s="110">
        <v>373.2</v>
      </c>
    </row>
    <row r="2922" spans="5:11" x14ac:dyDescent="0.25">
      <c r="E2922" s="107">
        <v>2012</v>
      </c>
      <c r="F2922" s="107" t="s">
        <v>502</v>
      </c>
      <c r="G2922" s="107" t="s">
        <v>151</v>
      </c>
      <c r="H2922" s="107" t="s">
        <v>540</v>
      </c>
      <c r="I2922" s="107" t="s">
        <v>30</v>
      </c>
      <c r="J2922" s="107" t="s">
        <v>554</v>
      </c>
      <c r="K2922" s="108">
        <v>207.9</v>
      </c>
    </row>
    <row r="2923" spans="5:11" x14ac:dyDescent="0.25">
      <c r="E2923" s="109">
        <v>2012</v>
      </c>
      <c r="F2923" s="109" t="s">
        <v>502</v>
      </c>
      <c r="G2923" s="109" t="s">
        <v>151</v>
      </c>
      <c r="H2923" s="109" t="s">
        <v>540</v>
      </c>
      <c r="I2923" s="109" t="s">
        <v>30</v>
      </c>
      <c r="J2923" s="109" t="s">
        <v>725</v>
      </c>
      <c r="K2923" s="110">
        <v>165.3</v>
      </c>
    </row>
    <row r="2924" spans="5:11" x14ac:dyDescent="0.25">
      <c r="E2924" s="107">
        <v>2012</v>
      </c>
      <c r="F2924" s="107" t="s">
        <v>504</v>
      </c>
      <c r="G2924" s="107" t="s">
        <v>152</v>
      </c>
      <c r="H2924" s="107" t="s">
        <v>540</v>
      </c>
      <c r="I2924" s="107" t="s">
        <v>30</v>
      </c>
      <c r="J2924" s="107" t="s">
        <v>1</v>
      </c>
      <c r="K2924" s="108">
        <v>0</v>
      </c>
    </row>
    <row r="2925" spans="5:11" x14ac:dyDescent="0.25">
      <c r="E2925" s="109">
        <v>2012</v>
      </c>
      <c r="F2925" s="109" t="s">
        <v>504</v>
      </c>
      <c r="G2925" s="109" t="s">
        <v>152</v>
      </c>
      <c r="H2925" s="109" t="s">
        <v>540</v>
      </c>
      <c r="I2925" s="109" t="s">
        <v>30</v>
      </c>
      <c r="J2925" s="109" t="s">
        <v>554</v>
      </c>
      <c r="K2925" s="110">
        <v>0</v>
      </c>
    </row>
    <row r="2926" spans="5:11" x14ac:dyDescent="0.25">
      <c r="E2926" s="107">
        <v>2012</v>
      </c>
      <c r="F2926" s="107" t="s">
        <v>504</v>
      </c>
      <c r="G2926" s="107" t="s">
        <v>152</v>
      </c>
      <c r="H2926" s="107" t="s">
        <v>540</v>
      </c>
      <c r="I2926" s="107" t="s">
        <v>30</v>
      </c>
      <c r="J2926" s="107" t="s">
        <v>725</v>
      </c>
      <c r="K2926" s="108">
        <v>0</v>
      </c>
    </row>
    <row r="2927" spans="5:11" x14ac:dyDescent="0.25">
      <c r="E2927" s="109">
        <v>2012</v>
      </c>
      <c r="F2927" s="109" t="s">
        <v>506</v>
      </c>
      <c r="G2927" s="109" t="s">
        <v>153</v>
      </c>
      <c r="H2927" s="109" t="s">
        <v>544</v>
      </c>
      <c r="I2927" s="109" t="s">
        <v>17</v>
      </c>
      <c r="J2927" s="109" t="s">
        <v>1</v>
      </c>
      <c r="K2927" s="110">
        <v>114</v>
      </c>
    </row>
    <row r="2928" spans="5:11" x14ac:dyDescent="0.25">
      <c r="E2928" s="107">
        <v>2012</v>
      </c>
      <c r="F2928" s="107" t="s">
        <v>506</v>
      </c>
      <c r="G2928" s="107" t="s">
        <v>153</v>
      </c>
      <c r="H2928" s="107" t="s">
        <v>544</v>
      </c>
      <c r="I2928" s="107" t="s">
        <v>17</v>
      </c>
      <c r="J2928" s="107" t="s">
        <v>554</v>
      </c>
      <c r="K2928" s="108">
        <v>106</v>
      </c>
    </row>
    <row r="2929" spans="5:11" x14ac:dyDescent="0.25">
      <c r="E2929" s="109">
        <v>2012</v>
      </c>
      <c r="F2929" s="109" t="s">
        <v>506</v>
      </c>
      <c r="G2929" s="109" t="s">
        <v>153</v>
      </c>
      <c r="H2929" s="109" t="s">
        <v>544</v>
      </c>
      <c r="I2929" s="109" t="s">
        <v>17</v>
      </c>
      <c r="J2929" s="109" t="s">
        <v>725</v>
      </c>
      <c r="K2929" s="110">
        <v>8</v>
      </c>
    </row>
    <row r="2930" spans="5:11" x14ac:dyDescent="0.25">
      <c r="E2930" s="107">
        <v>2012</v>
      </c>
      <c r="F2930" s="107" t="s">
        <v>508</v>
      </c>
      <c r="G2930" s="107" t="s">
        <v>154</v>
      </c>
      <c r="H2930" s="107" t="s">
        <v>540</v>
      </c>
      <c r="I2930" s="107" t="s">
        <v>30</v>
      </c>
      <c r="J2930" s="107" t="s">
        <v>1</v>
      </c>
      <c r="K2930" s="108">
        <v>6.6</v>
      </c>
    </row>
    <row r="2931" spans="5:11" x14ac:dyDescent="0.25">
      <c r="E2931" s="109">
        <v>2012</v>
      </c>
      <c r="F2931" s="109" t="s">
        <v>508</v>
      </c>
      <c r="G2931" s="109" t="s">
        <v>154</v>
      </c>
      <c r="H2931" s="109" t="s">
        <v>540</v>
      </c>
      <c r="I2931" s="109" t="s">
        <v>30</v>
      </c>
      <c r="J2931" s="109" t="s">
        <v>554</v>
      </c>
      <c r="K2931" s="110">
        <v>1.44</v>
      </c>
    </row>
    <row r="2932" spans="5:11" x14ac:dyDescent="0.25">
      <c r="E2932" s="107">
        <v>2012</v>
      </c>
      <c r="F2932" s="107" t="s">
        <v>508</v>
      </c>
      <c r="G2932" s="107" t="s">
        <v>154</v>
      </c>
      <c r="H2932" s="107" t="s">
        <v>540</v>
      </c>
      <c r="I2932" s="107" t="s">
        <v>30</v>
      </c>
      <c r="J2932" s="107" t="s">
        <v>725</v>
      </c>
      <c r="K2932" s="108">
        <v>5.16</v>
      </c>
    </row>
    <row r="2933" spans="5:11" x14ac:dyDescent="0.25">
      <c r="E2933" s="109">
        <v>2012</v>
      </c>
      <c r="F2933" s="109" t="s">
        <v>520</v>
      </c>
      <c r="G2933" s="109" t="s">
        <v>927</v>
      </c>
      <c r="H2933" s="109" t="s">
        <v>540</v>
      </c>
      <c r="I2933" s="109" t="s">
        <v>30</v>
      </c>
      <c r="J2933" s="109" t="s">
        <v>1</v>
      </c>
      <c r="K2933" s="110">
        <v>143.565</v>
      </c>
    </row>
    <row r="2934" spans="5:11" x14ac:dyDescent="0.25">
      <c r="E2934" s="107">
        <v>2012</v>
      </c>
      <c r="F2934" s="107" t="s">
        <v>520</v>
      </c>
      <c r="G2934" s="107" t="s">
        <v>927</v>
      </c>
      <c r="H2934" s="107" t="s">
        <v>540</v>
      </c>
      <c r="I2934" s="107" t="s">
        <v>30</v>
      </c>
      <c r="J2934" s="107" t="s">
        <v>554</v>
      </c>
      <c r="K2934" s="108">
        <v>141.63399999999999</v>
      </c>
    </row>
    <row r="2935" spans="5:11" x14ac:dyDescent="0.25">
      <c r="E2935" s="109">
        <v>2012</v>
      </c>
      <c r="F2935" s="109" t="s">
        <v>520</v>
      </c>
      <c r="G2935" s="109" t="s">
        <v>927</v>
      </c>
      <c r="H2935" s="109" t="s">
        <v>540</v>
      </c>
      <c r="I2935" s="109" t="s">
        <v>30</v>
      </c>
      <c r="J2935" s="109" t="s">
        <v>725</v>
      </c>
      <c r="K2935" s="110">
        <v>1.931</v>
      </c>
    </row>
    <row r="2936" spans="5:11" x14ac:dyDescent="0.25">
      <c r="E2936" s="107">
        <v>2012</v>
      </c>
      <c r="F2936" s="107" t="s">
        <v>530</v>
      </c>
      <c r="G2936" s="107" t="s">
        <v>161</v>
      </c>
      <c r="H2936" s="107" t="s">
        <v>544</v>
      </c>
      <c r="I2936" s="107" t="s">
        <v>9</v>
      </c>
      <c r="J2936" s="107" t="s">
        <v>1</v>
      </c>
      <c r="K2936" s="108">
        <v>34.869</v>
      </c>
    </row>
    <row r="2937" spans="5:11" x14ac:dyDescent="0.25">
      <c r="E2937" s="109">
        <v>2012</v>
      </c>
      <c r="F2937" s="109" t="s">
        <v>530</v>
      </c>
      <c r="G2937" s="109" t="s">
        <v>161</v>
      </c>
      <c r="H2937" s="109" t="s">
        <v>544</v>
      </c>
      <c r="I2937" s="109" t="s">
        <v>9</v>
      </c>
      <c r="J2937" s="109" t="s">
        <v>554</v>
      </c>
      <c r="K2937" s="110">
        <v>29.79</v>
      </c>
    </row>
    <row r="2938" spans="5:11" x14ac:dyDescent="0.25">
      <c r="E2938" s="107">
        <v>2012</v>
      </c>
      <c r="F2938" s="107" t="s">
        <v>530</v>
      </c>
      <c r="G2938" s="107" t="s">
        <v>161</v>
      </c>
      <c r="H2938" s="107" t="s">
        <v>544</v>
      </c>
      <c r="I2938" s="107" t="s">
        <v>9</v>
      </c>
      <c r="J2938" s="107" t="s">
        <v>725</v>
      </c>
      <c r="K2938" s="108">
        <v>5.0789999999999997</v>
      </c>
    </row>
    <row r="2939" spans="5:11" x14ac:dyDescent="0.25">
      <c r="E2939" s="109">
        <v>2012</v>
      </c>
      <c r="F2939" s="109" t="s">
        <v>532</v>
      </c>
      <c r="G2939" s="109" t="s">
        <v>162</v>
      </c>
      <c r="H2939" s="109" t="s">
        <v>540</v>
      </c>
      <c r="I2939" s="109" t="s">
        <v>925</v>
      </c>
      <c r="J2939" s="109" t="s">
        <v>1</v>
      </c>
      <c r="K2939" s="110">
        <v>57.146999999999998</v>
      </c>
    </row>
    <row r="2940" spans="5:11" x14ac:dyDescent="0.25">
      <c r="E2940" s="107">
        <v>2012</v>
      </c>
      <c r="F2940" s="107" t="s">
        <v>532</v>
      </c>
      <c r="G2940" s="107" t="s">
        <v>162</v>
      </c>
      <c r="H2940" s="107" t="s">
        <v>540</v>
      </c>
      <c r="I2940" s="107" t="s">
        <v>925</v>
      </c>
      <c r="J2940" s="107" t="s">
        <v>554</v>
      </c>
      <c r="K2940" s="108">
        <v>32.997</v>
      </c>
    </row>
    <row r="2941" spans="5:11" x14ac:dyDescent="0.25">
      <c r="E2941" s="109">
        <v>2012</v>
      </c>
      <c r="F2941" s="109" t="s">
        <v>532</v>
      </c>
      <c r="G2941" s="109" t="s">
        <v>162</v>
      </c>
      <c r="H2941" s="109" t="s">
        <v>540</v>
      </c>
      <c r="I2941" s="109" t="s">
        <v>925</v>
      </c>
      <c r="J2941" s="109" t="s">
        <v>725</v>
      </c>
      <c r="K2941" s="110">
        <v>24.15</v>
      </c>
    </row>
    <row r="2942" spans="5:11" x14ac:dyDescent="0.25">
      <c r="E2942" s="107">
        <v>2012</v>
      </c>
      <c r="F2942" s="107" t="s">
        <v>512</v>
      </c>
      <c r="G2942" s="107" t="s">
        <v>155</v>
      </c>
      <c r="H2942" s="107" t="s">
        <v>540</v>
      </c>
      <c r="I2942" s="107" t="s">
        <v>21</v>
      </c>
      <c r="J2942" s="107" t="s">
        <v>1</v>
      </c>
      <c r="K2942" s="108">
        <v>170.49799999999999</v>
      </c>
    </row>
    <row r="2943" spans="5:11" x14ac:dyDescent="0.25">
      <c r="E2943" s="109">
        <v>2012</v>
      </c>
      <c r="F2943" s="109" t="s">
        <v>512</v>
      </c>
      <c r="G2943" s="109" t="s">
        <v>155</v>
      </c>
      <c r="H2943" s="109" t="s">
        <v>540</v>
      </c>
      <c r="I2943" s="109" t="s">
        <v>21</v>
      </c>
      <c r="J2943" s="109" t="s">
        <v>554</v>
      </c>
      <c r="K2943" s="110">
        <v>170.49799999999999</v>
      </c>
    </row>
    <row r="2944" spans="5:11" x14ac:dyDescent="0.25">
      <c r="E2944" s="107">
        <v>2012</v>
      </c>
      <c r="F2944" s="107" t="s">
        <v>512</v>
      </c>
      <c r="G2944" s="107" t="s">
        <v>155</v>
      </c>
      <c r="H2944" s="107" t="s">
        <v>540</v>
      </c>
      <c r="I2944" s="107" t="s">
        <v>21</v>
      </c>
      <c r="J2944" s="107" t="s">
        <v>725</v>
      </c>
      <c r="K2944" s="108">
        <v>0</v>
      </c>
    </row>
    <row r="2945" spans="5:11" x14ac:dyDescent="0.25">
      <c r="E2945" s="109">
        <v>2012</v>
      </c>
      <c r="F2945" s="109" t="s">
        <v>534</v>
      </c>
      <c r="G2945" s="109" t="s">
        <v>163</v>
      </c>
      <c r="H2945" s="109" t="s">
        <v>540</v>
      </c>
      <c r="I2945" s="109" t="s">
        <v>27</v>
      </c>
      <c r="J2945" s="109" t="s">
        <v>1</v>
      </c>
      <c r="K2945" s="110">
        <v>196.375</v>
      </c>
    </row>
    <row r="2946" spans="5:11" x14ac:dyDescent="0.25">
      <c r="E2946" s="107">
        <v>2012</v>
      </c>
      <c r="F2946" s="107" t="s">
        <v>534</v>
      </c>
      <c r="G2946" s="107" t="s">
        <v>163</v>
      </c>
      <c r="H2946" s="107" t="s">
        <v>540</v>
      </c>
      <c r="I2946" s="107" t="s">
        <v>27</v>
      </c>
      <c r="J2946" s="107" t="s">
        <v>554</v>
      </c>
      <c r="K2946" s="108">
        <v>162.01400000000001</v>
      </c>
    </row>
    <row r="2947" spans="5:11" x14ac:dyDescent="0.25">
      <c r="E2947" s="109">
        <v>2012</v>
      </c>
      <c r="F2947" s="109" t="s">
        <v>534</v>
      </c>
      <c r="G2947" s="109" t="s">
        <v>163</v>
      </c>
      <c r="H2947" s="109" t="s">
        <v>540</v>
      </c>
      <c r="I2947" s="109" t="s">
        <v>27</v>
      </c>
      <c r="J2947" s="109" t="s">
        <v>725</v>
      </c>
      <c r="K2947" s="110">
        <v>34.360999999999997</v>
      </c>
    </row>
    <row r="2948" spans="5:11" x14ac:dyDescent="0.25">
      <c r="E2948" s="107">
        <v>2012</v>
      </c>
      <c r="F2948" s="107" t="s">
        <v>523</v>
      </c>
      <c r="G2948" s="107" t="s">
        <v>968</v>
      </c>
      <c r="H2948" s="107" t="s">
        <v>540</v>
      </c>
      <c r="I2948" s="107" t="s">
        <v>60</v>
      </c>
      <c r="J2948" s="107" t="s">
        <v>1</v>
      </c>
      <c r="K2948" s="108">
        <v>0</v>
      </c>
    </row>
    <row r="2949" spans="5:11" x14ac:dyDescent="0.25">
      <c r="E2949" s="109">
        <v>2012</v>
      </c>
      <c r="F2949" s="109" t="s">
        <v>523</v>
      </c>
      <c r="G2949" s="109" t="s">
        <v>968</v>
      </c>
      <c r="H2949" s="109" t="s">
        <v>540</v>
      </c>
      <c r="I2949" s="109" t="s">
        <v>60</v>
      </c>
      <c r="J2949" s="109" t="s">
        <v>554</v>
      </c>
      <c r="K2949" s="110">
        <v>0</v>
      </c>
    </row>
    <row r="2950" spans="5:11" x14ac:dyDescent="0.25">
      <c r="E2950" s="107">
        <v>2012</v>
      </c>
      <c r="F2950" s="107" t="s">
        <v>523</v>
      </c>
      <c r="G2950" s="107" t="s">
        <v>968</v>
      </c>
      <c r="H2950" s="107" t="s">
        <v>540</v>
      </c>
      <c r="I2950" s="107" t="s">
        <v>60</v>
      </c>
      <c r="J2950" s="107" t="s">
        <v>725</v>
      </c>
      <c r="K2950" s="108">
        <v>0</v>
      </c>
    </row>
    <row r="2951" spans="5:11" x14ac:dyDescent="0.25">
      <c r="E2951" s="109">
        <v>2012</v>
      </c>
      <c r="F2951" s="109" t="s">
        <v>528</v>
      </c>
      <c r="G2951" s="109" t="s">
        <v>160</v>
      </c>
      <c r="H2951" s="109" t="s">
        <v>540</v>
      </c>
      <c r="I2951" s="109" t="s">
        <v>21</v>
      </c>
      <c r="J2951" s="109" t="s">
        <v>1</v>
      </c>
      <c r="K2951" s="110">
        <v>39.033000000000001</v>
      </c>
    </row>
    <row r="2952" spans="5:11" x14ac:dyDescent="0.25">
      <c r="E2952" s="107">
        <v>2012</v>
      </c>
      <c r="F2952" s="107" t="s">
        <v>528</v>
      </c>
      <c r="G2952" s="107" t="s">
        <v>160</v>
      </c>
      <c r="H2952" s="107" t="s">
        <v>540</v>
      </c>
      <c r="I2952" s="107" t="s">
        <v>21</v>
      </c>
      <c r="J2952" s="107" t="s">
        <v>554</v>
      </c>
      <c r="K2952" s="108">
        <v>39.033000000000001</v>
      </c>
    </row>
    <row r="2953" spans="5:11" x14ac:dyDescent="0.25">
      <c r="E2953" s="109">
        <v>2012</v>
      </c>
      <c r="F2953" s="109" t="s">
        <v>528</v>
      </c>
      <c r="G2953" s="109" t="s">
        <v>160</v>
      </c>
      <c r="H2953" s="109" t="s">
        <v>540</v>
      </c>
      <c r="I2953" s="109" t="s">
        <v>21</v>
      </c>
      <c r="J2953" s="109" t="s">
        <v>725</v>
      </c>
      <c r="K2953" s="110">
        <v>0</v>
      </c>
    </row>
    <row r="2954" spans="5:11" x14ac:dyDescent="0.25">
      <c r="E2954" s="107">
        <v>2013</v>
      </c>
      <c r="F2954" s="107" t="s">
        <v>476</v>
      </c>
      <c r="G2954" s="107" t="s">
        <v>477</v>
      </c>
      <c r="H2954" s="107" t="s">
        <v>540</v>
      </c>
      <c r="I2954" s="107" t="s">
        <v>33</v>
      </c>
      <c r="J2954" s="107" t="s">
        <v>1</v>
      </c>
      <c r="K2954" s="108">
        <v>105.762</v>
      </c>
    </row>
    <row r="2955" spans="5:11" x14ac:dyDescent="0.25">
      <c r="E2955" s="109">
        <v>2013</v>
      </c>
      <c r="F2955" s="109" t="s">
        <v>476</v>
      </c>
      <c r="G2955" s="109" t="s">
        <v>477</v>
      </c>
      <c r="H2955" s="109" t="s">
        <v>540</v>
      </c>
      <c r="I2955" s="109" t="s">
        <v>33</v>
      </c>
      <c r="J2955" s="109" t="s">
        <v>554</v>
      </c>
      <c r="K2955" s="110">
        <v>105.762</v>
      </c>
    </row>
    <row r="2956" spans="5:11" x14ac:dyDescent="0.25">
      <c r="E2956" s="107">
        <v>2013</v>
      </c>
      <c r="F2956" s="107" t="s">
        <v>476</v>
      </c>
      <c r="G2956" s="107" t="s">
        <v>477</v>
      </c>
      <c r="H2956" s="107" t="s">
        <v>540</v>
      </c>
      <c r="I2956" s="107" t="s">
        <v>33</v>
      </c>
      <c r="J2956" s="107" t="s">
        <v>725</v>
      </c>
      <c r="K2956" s="108">
        <v>0</v>
      </c>
    </row>
    <row r="2957" spans="5:11" x14ac:dyDescent="0.25">
      <c r="E2957" s="109">
        <v>2013</v>
      </c>
      <c r="F2957" s="109" t="s">
        <v>368</v>
      </c>
      <c r="G2957" s="109" t="s">
        <v>93</v>
      </c>
      <c r="H2957" s="109" t="s">
        <v>540</v>
      </c>
      <c r="I2957" s="109" t="s">
        <v>33</v>
      </c>
      <c r="J2957" s="109" t="s">
        <v>1</v>
      </c>
      <c r="K2957" s="110">
        <v>0</v>
      </c>
    </row>
    <row r="2958" spans="5:11" x14ac:dyDescent="0.25">
      <c r="E2958" s="107">
        <v>2013</v>
      </c>
      <c r="F2958" s="107" t="s">
        <v>368</v>
      </c>
      <c r="G2958" s="107" t="s">
        <v>93</v>
      </c>
      <c r="H2958" s="107" t="s">
        <v>540</v>
      </c>
      <c r="I2958" s="107" t="s">
        <v>33</v>
      </c>
      <c r="J2958" s="107" t="s">
        <v>554</v>
      </c>
      <c r="K2958" s="108">
        <v>0</v>
      </c>
    </row>
    <row r="2959" spans="5:11" x14ac:dyDescent="0.25">
      <c r="E2959" s="109">
        <v>2013</v>
      </c>
      <c r="F2959" s="109" t="s">
        <v>368</v>
      </c>
      <c r="G2959" s="109" t="s">
        <v>93</v>
      </c>
      <c r="H2959" s="109" t="s">
        <v>540</v>
      </c>
      <c r="I2959" s="109" t="s">
        <v>33</v>
      </c>
      <c r="J2959" s="109" t="s">
        <v>725</v>
      </c>
      <c r="K2959" s="110">
        <v>0</v>
      </c>
    </row>
    <row r="2960" spans="5:11" x14ac:dyDescent="0.25">
      <c r="E2960" s="107">
        <v>2013</v>
      </c>
      <c r="F2960" s="107" t="s">
        <v>310</v>
      </c>
      <c r="G2960" s="107" t="s">
        <v>67</v>
      </c>
      <c r="H2960" s="107" t="s">
        <v>540</v>
      </c>
      <c r="I2960" s="107" t="s">
        <v>16</v>
      </c>
      <c r="J2960" s="107" t="s">
        <v>1</v>
      </c>
      <c r="K2960" s="108">
        <v>30.553999999999998</v>
      </c>
    </row>
    <row r="2961" spans="5:11" x14ac:dyDescent="0.25">
      <c r="E2961" s="109">
        <v>2013</v>
      </c>
      <c r="F2961" s="109" t="s">
        <v>310</v>
      </c>
      <c r="G2961" s="109" t="s">
        <v>67</v>
      </c>
      <c r="H2961" s="109" t="s">
        <v>540</v>
      </c>
      <c r="I2961" s="109" t="s">
        <v>16</v>
      </c>
      <c r="J2961" s="109" t="s">
        <v>554</v>
      </c>
      <c r="K2961" s="110">
        <v>30.553999999999998</v>
      </c>
    </row>
    <row r="2962" spans="5:11" x14ac:dyDescent="0.25">
      <c r="E2962" s="107">
        <v>2013</v>
      </c>
      <c r="F2962" s="107" t="s">
        <v>310</v>
      </c>
      <c r="G2962" s="107" t="s">
        <v>67</v>
      </c>
      <c r="H2962" s="107" t="s">
        <v>540</v>
      </c>
      <c r="I2962" s="107" t="s">
        <v>16</v>
      </c>
      <c r="J2962" s="107" t="s">
        <v>725</v>
      </c>
      <c r="K2962" s="108">
        <v>0</v>
      </c>
    </row>
    <row r="2963" spans="5:11" x14ac:dyDescent="0.25">
      <c r="E2963" s="109">
        <v>2013</v>
      </c>
      <c r="F2963" s="109" t="s">
        <v>312</v>
      </c>
      <c r="G2963" s="109" t="s">
        <v>68</v>
      </c>
      <c r="H2963" s="109" t="s">
        <v>544</v>
      </c>
      <c r="I2963" s="109" t="s">
        <v>17</v>
      </c>
      <c r="J2963" s="109" t="s">
        <v>1</v>
      </c>
      <c r="K2963" s="110">
        <v>100.33</v>
      </c>
    </row>
    <row r="2964" spans="5:11" x14ac:dyDescent="0.25">
      <c r="E2964" s="107">
        <v>2013</v>
      </c>
      <c r="F2964" s="107" t="s">
        <v>312</v>
      </c>
      <c r="G2964" s="107" t="s">
        <v>68</v>
      </c>
      <c r="H2964" s="107" t="s">
        <v>544</v>
      </c>
      <c r="I2964" s="107" t="s">
        <v>17</v>
      </c>
      <c r="J2964" s="107" t="s">
        <v>554</v>
      </c>
      <c r="K2964" s="108">
        <v>1.45</v>
      </c>
    </row>
    <row r="2965" spans="5:11" x14ac:dyDescent="0.25">
      <c r="E2965" s="109">
        <v>2013</v>
      </c>
      <c r="F2965" s="109" t="s">
        <v>312</v>
      </c>
      <c r="G2965" s="109" t="s">
        <v>68</v>
      </c>
      <c r="H2965" s="109" t="s">
        <v>544</v>
      </c>
      <c r="I2965" s="109" t="s">
        <v>17</v>
      </c>
      <c r="J2965" s="109" t="s">
        <v>725</v>
      </c>
      <c r="K2965" s="110">
        <v>98.88</v>
      </c>
    </row>
    <row r="2966" spans="5:11" x14ac:dyDescent="0.25">
      <c r="E2966" s="107">
        <v>2013</v>
      </c>
      <c r="F2966" s="107" t="s">
        <v>314</v>
      </c>
      <c r="G2966" s="107" t="s">
        <v>69</v>
      </c>
      <c r="H2966" s="107" t="s">
        <v>544</v>
      </c>
      <c r="I2966" s="107" t="s">
        <v>17</v>
      </c>
      <c r="J2966" s="107" t="s">
        <v>1</v>
      </c>
      <c r="K2966" s="108">
        <v>470</v>
      </c>
    </row>
    <row r="2967" spans="5:11" x14ac:dyDescent="0.25">
      <c r="E2967" s="109">
        <v>2013</v>
      </c>
      <c r="F2967" s="109" t="s">
        <v>314</v>
      </c>
      <c r="G2967" s="109" t="s">
        <v>69</v>
      </c>
      <c r="H2967" s="109" t="s">
        <v>544</v>
      </c>
      <c r="I2967" s="109" t="s">
        <v>17</v>
      </c>
      <c r="J2967" s="109" t="s">
        <v>554</v>
      </c>
      <c r="K2967" s="110">
        <v>347</v>
      </c>
    </row>
    <row r="2968" spans="5:11" x14ac:dyDescent="0.25">
      <c r="E2968" s="107">
        <v>2013</v>
      </c>
      <c r="F2968" s="107" t="s">
        <v>314</v>
      </c>
      <c r="G2968" s="107" t="s">
        <v>69</v>
      </c>
      <c r="H2968" s="107" t="s">
        <v>544</v>
      </c>
      <c r="I2968" s="107" t="s">
        <v>17</v>
      </c>
      <c r="J2968" s="107" t="s">
        <v>725</v>
      </c>
      <c r="K2968" s="108">
        <v>123</v>
      </c>
    </row>
    <row r="2969" spans="5:11" x14ac:dyDescent="0.25">
      <c r="E2969" s="109">
        <v>2013</v>
      </c>
      <c r="F2969" s="109" t="s">
        <v>325</v>
      </c>
      <c r="G2969" s="109" t="s">
        <v>73</v>
      </c>
      <c r="H2969" s="109" t="s">
        <v>542</v>
      </c>
      <c r="I2969" s="109" t="s">
        <v>16</v>
      </c>
      <c r="J2969" s="109" t="s">
        <v>1</v>
      </c>
      <c r="K2969" s="110">
        <v>266</v>
      </c>
    </row>
    <row r="2970" spans="5:11" x14ac:dyDescent="0.25">
      <c r="E2970" s="107">
        <v>2013</v>
      </c>
      <c r="F2970" s="107" t="s">
        <v>325</v>
      </c>
      <c r="G2970" s="107" t="s">
        <v>73</v>
      </c>
      <c r="H2970" s="107" t="s">
        <v>542</v>
      </c>
      <c r="I2970" s="107" t="s">
        <v>16</v>
      </c>
      <c r="J2970" s="107" t="s">
        <v>554</v>
      </c>
      <c r="K2970" s="108">
        <v>189</v>
      </c>
    </row>
    <row r="2971" spans="5:11" x14ac:dyDescent="0.25">
      <c r="E2971" s="109">
        <v>2013</v>
      </c>
      <c r="F2971" s="109" t="s">
        <v>325</v>
      </c>
      <c r="G2971" s="109" t="s">
        <v>73</v>
      </c>
      <c r="H2971" s="109" t="s">
        <v>542</v>
      </c>
      <c r="I2971" s="109" t="s">
        <v>16</v>
      </c>
      <c r="J2971" s="109" t="s">
        <v>725</v>
      </c>
      <c r="K2971" s="110">
        <v>77</v>
      </c>
    </row>
    <row r="2972" spans="5:11" x14ac:dyDescent="0.25">
      <c r="E2972" s="107">
        <v>2013</v>
      </c>
      <c r="F2972" s="107" t="s">
        <v>329</v>
      </c>
      <c r="G2972" s="107" t="s">
        <v>75</v>
      </c>
      <c r="H2972" s="107" t="s">
        <v>540</v>
      </c>
      <c r="I2972" s="107" t="s">
        <v>16</v>
      </c>
      <c r="J2972" s="107" t="s">
        <v>1</v>
      </c>
      <c r="K2972" s="108">
        <v>22.184000000000001</v>
      </c>
    </row>
    <row r="2973" spans="5:11" x14ac:dyDescent="0.25">
      <c r="E2973" s="109">
        <v>2013</v>
      </c>
      <c r="F2973" s="109" t="s">
        <v>329</v>
      </c>
      <c r="G2973" s="109" t="s">
        <v>75</v>
      </c>
      <c r="H2973" s="109" t="s">
        <v>540</v>
      </c>
      <c r="I2973" s="109" t="s">
        <v>16</v>
      </c>
      <c r="J2973" s="109" t="s">
        <v>554</v>
      </c>
      <c r="K2973" s="110">
        <v>0</v>
      </c>
    </row>
    <row r="2974" spans="5:11" x14ac:dyDescent="0.25">
      <c r="E2974" s="107">
        <v>2013</v>
      </c>
      <c r="F2974" s="107" t="s">
        <v>329</v>
      </c>
      <c r="G2974" s="107" t="s">
        <v>75</v>
      </c>
      <c r="H2974" s="107" t="s">
        <v>540</v>
      </c>
      <c r="I2974" s="107" t="s">
        <v>16</v>
      </c>
      <c r="J2974" s="107" t="s">
        <v>725</v>
      </c>
      <c r="K2974" s="108">
        <v>22.184000000000001</v>
      </c>
    </row>
    <row r="2975" spans="5:11" x14ac:dyDescent="0.25">
      <c r="E2975" s="109">
        <v>2013</v>
      </c>
      <c r="F2975" s="109" t="s">
        <v>323</v>
      </c>
      <c r="G2975" s="109" t="s">
        <v>944</v>
      </c>
      <c r="H2975" s="109" t="s">
        <v>540</v>
      </c>
      <c r="I2975" s="109" t="s">
        <v>27</v>
      </c>
      <c r="J2975" s="109" t="s">
        <v>1</v>
      </c>
      <c r="K2975" s="110">
        <v>169.03</v>
      </c>
    </row>
    <row r="2976" spans="5:11" x14ac:dyDescent="0.25">
      <c r="E2976" s="107">
        <v>2013</v>
      </c>
      <c r="F2976" s="107" t="s">
        <v>323</v>
      </c>
      <c r="G2976" s="107" t="s">
        <v>944</v>
      </c>
      <c r="H2976" s="107" t="s">
        <v>540</v>
      </c>
      <c r="I2976" s="107" t="s">
        <v>27</v>
      </c>
      <c r="J2976" s="107" t="s">
        <v>554</v>
      </c>
      <c r="K2976" s="108">
        <v>76.896000000000001</v>
      </c>
    </row>
    <row r="2977" spans="5:11" x14ac:dyDescent="0.25">
      <c r="E2977" s="109">
        <v>2013</v>
      </c>
      <c r="F2977" s="109" t="s">
        <v>323</v>
      </c>
      <c r="G2977" s="109" t="s">
        <v>944</v>
      </c>
      <c r="H2977" s="109" t="s">
        <v>540</v>
      </c>
      <c r="I2977" s="109" t="s">
        <v>27</v>
      </c>
      <c r="J2977" s="109" t="s">
        <v>725</v>
      </c>
      <c r="K2977" s="110">
        <v>92.134</v>
      </c>
    </row>
    <row r="2978" spans="5:11" x14ac:dyDescent="0.25">
      <c r="E2978" s="107">
        <v>2013</v>
      </c>
      <c r="F2978" s="107" t="s">
        <v>337</v>
      </c>
      <c r="G2978" s="107" t="s">
        <v>338</v>
      </c>
      <c r="H2978" s="107" t="s">
        <v>540</v>
      </c>
      <c r="I2978" s="107" t="s">
        <v>21</v>
      </c>
      <c r="J2978" s="107" t="s">
        <v>1</v>
      </c>
      <c r="K2978" s="108">
        <v>9.343</v>
      </c>
    </row>
    <row r="2979" spans="5:11" x14ac:dyDescent="0.25">
      <c r="E2979" s="109">
        <v>2013</v>
      </c>
      <c r="F2979" s="109" t="s">
        <v>337</v>
      </c>
      <c r="G2979" s="109" t="s">
        <v>338</v>
      </c>
      <c r="H2979" s="109" t="s">
        <v>540</v>
      </c>
      <c r="I2979" s="109" t="s">
        <v>21</v>
      </c>
      <c r="J2979" s="109" t="s">
        <v>554</v>
      </c>
      <c r="K2979" s="110">
        <v>0</v>
      </c>
    </row>
    <row r="2980" spans="5:11" x14ac:dyDescent="0.25">
      <c r="E2980" s="107">
        <v>2013</v>
      </c>
      <c r="F2980" s="107" t="s">
        <v>337</v>
      </c>
      <c r="G2980" s="107" t="s">
        <v>338</v>
      </c>
      <c r="H2980" s="107" t="s">
        <v>540</v>
      </c>
      <c r="I2980" s="107" t="s">
        <v>21</v>
      </c>
      <c r="J2980" s="107" t="s">
        <v>725</v>
      </c>
      <c r="K2980" s="108">
        <v>9.343</v>
      </c>
    </row>
    <row r="2981" spans="5:11" x14ac:dyDescent="0.25">
      <c r="E2981" s="109">
        <v>2013</v>
      </c>
      <c r="F2981" s="109" t="s">
        <v>331</v>
      </c>
      <c r="G2981" s="109" t="s">
        <v>76</v>
      </c>
      <c r="H2981" s="109" t="s">
        <v>540</v>
      </c>
      <c r="I2981" s="109" t="s">
        <v>60</v>
      </c>
      <c r="J2981" s="109" t="s">
        <v>1</v>
      </c>
      <c r="K2981" s="110">
        <v>576.70000000000005</v>
      </c>
    </row>
    <row r="2982" spans="5:11" x14ac:dyDescent="0.25">
      <c r="E2982" s="107">
        <v>2013</v>
      </c>
      <c r="F2982" s="107" t="s">
        <v>331</v>
      </c>
      <c r="G2982" s="107" t="s">
        <v>76</v>
      </c>
      <c r="H2982" s="107" t="s">
        <v>540</v>
      </c>
      <c r="I2982" s="107" t="s">
        <v>60</v>
      </c>
      <c r="J2982" s="107" t="s">
        <v>554</v>
      </c>
      <c r="K2982" s="108">
        <v>434.76600000000002</v>
      </c>
    </row>
    <row r="2983" spans="5:11" x14ac:dyDescent="0.25">
      <c r="E2983" s="109">
        <v>2013</v>
      </c>
      <c r="F2983" s="109" t="s">
        <v>331</v>
      </c>
      <c r="G2983" s="109" t="s">
        <v>76</v>
      </c>
      <c r="H2983" s="109" t="s">
        <v>540</v>
      </c>
      <c r="I2983" s="109" t="s">
        <v>60</v>
      </c>
      <c r="J2983" s="109" t="s">
        <v>725</v>
      </c>
      <c r="K2983" s="110">
        <v>141.934</v>
      </c>
    </row>
    <row r="2984" spans="5:11" x14ac:dyDescent="0.25">
      <c r="E2984" s="107">
        <v>2013</v>
      </c>
      <c r="F2984" s="107" t="s">
        <v>318</v>
      </c>
      <c r="G2984" s="107" t="s">
        <v>319</v>
      </c>
      <c r="H2984" s="107" t="s">
        <v>540</v>
      </c>
      <c r="I2984" s="107" t="s">
        <v>16</v>
      </c>
      <c r="J2984" s="107" t="s">
        <v>1</v>
      </c>
      <c r="K2984" s="108">
        <v>46.432000000000002</v>
      </c>
    </row>
    <row r="2985" spans="5:11" x14ac:dyDescent="0.25">
      <c r="E2985" s="109">
        <v>2013</v>
      </c>
      <c r="F2985" s="109" t="s">
        <v>318</v>
      </c>
      <c r="G2985" s="109" t="s">
        <v>319</v>
      </c>
      <c r="H2985" s="109" t="s">
        <v>540</v>
      </c>
      <c r="I2985" s="109" t="s">
        <v>16</v>
      </c>
      <c r="J2985" s="109" t="s">
        <v>554</v>
      </c>
      <c r="K2985" s="110">
        <v>25.484000000000002</v>
      </c>
    </row>
    <row r="2986" spans="5:11" x14ac:dyDescent="0.25">
      <c r="E2986" s="107">
        <v>2013</v>
      </c>
      <c r="F2986" s="107" t="s">
        <v>318</v>
      </c>
      <c r="G2986" s="107" t="s">
        <v>319</v>
      </c>
      <c r="H2986" s="107" t="s">
        <v>540</v>
      </c>
      <c r="I2986" s="107" t="s">
        <v>16</v>
      </c>
      <c r="J2986" s="107" t="s">
        <v>725</v>
      </c>
      <c r="K2986" s="108">
        <v>20.948</v>
      </c>
    </row>
    <row r="2987" spans="5:11" x14ac:dyDescent="0.25">
      <c r="E2987" s="109">
        <v>2013</v>
      </c>
      <c r="F2987" s="109" t="s">
        <v>344</v>
      </c>
      <c r="G2987" s="109" t="s">
        <v>81</v>
      </c>
      <c r="H2987" s="109" t="s">
        <v>542</v>
      </c>
      <c r="I2987" s="109" t="s">
        <v>16</v>
      </c>
      <c r="J2987" s="109" t="s">
        <v>1</v>
      </c>
      <c r="K2987" s="110">
        <v>102.479</v>
      </c>
    </row>
    <row r="2988" spans="5:11" x14ac:dyDescent="0.25">
      <c r="E2988" s="107">
        <v>2013</v>
      </c>
      <c r="F2988" s="107" t="s">
        <v>344</v>
      </c>
      <c r="G2988" s="107" t="s">
        <v>81</v>
      </c>
      <c r="H2988" s="107" t="s">
        <v>542</v>
      </c>
      <c r="I2988" s="107" t="s">
        <v>16</v>
      </c>
      <c r="J2988" s="107" t="s">
        <v>554</v>
      </c>
      <c r="K2988" s="108">
        <v>102.479</v>
      </c>
    </row>
    <row r="2989" spans="5:11" x14ac:dyDescent="0.25">
      <c r="E2989" s="109">
        <v>2013</v>
      </c>
      <c r="F2989" s="109" t="s">
        <v>344</v>
      </c>
      <c r="G2989" s="109" t="s">
        <v>81</v>
      </c>
      <c r="H2989" s="109" t="s">
        <v>542</v>
      </c>
      <c r="I2989" s="109" t="s">
        <v>16</v>
      </c>
      <c r="J2989" s="109" t="s">
        <v>725</v>
      </c>
      <c r="K2989" s="110">
        <v>0</v>
      </c>
    </row>
    <row r="2990" spans="5:11" x14ac:dyDescent="0.25">
      <c r="E2990" s="107">
        <v>2013</v>
      </c>
      <c r="F2990" s="107" t="s">
        <v>333</v>
      </c>
      <c r="G2990" s="107" t="s">
        <v>77</v>
      </c>
      <c r="H2990" s="107" t="s">
        <v>540</v>
      </c>
      <c r="I2990" s="107" t="s">
        <v>16</v>
      </c>
      <c r="J2990" s="107" t="s">
        <v>1</v>
      </c>
      <c r="K2990" s="108">
        <v>36.579000000000001</v>
      </c>
    </row>
    <row r="2991" spans="5:11" x14ac:dyDescent="0.25">
      <c r="E2991" s="109">
        <v>2013</v>
      </c>
      <c r="F2991" s="109" t="s">
        <v>333</v>
      </c>
      <c r="G2991" s="109" t="s">
        <v>77</v>
      </c>
      <c r="H2991" s="109" t="s">
        <v>540</v>
      </c>
      <c r="I2991" s="109" t="s">
        <v>16</v>
      </c>
      <c r="J2991" s="109" t="s">
        <v>554</v>
      </c>
      <c r="K2991" s="110">
        <v>36.579000000000001</v>
      </c>
    </row>
    <row r="2992" spans="5:11" x14ac:dyDescent="0.25">
      <c r="E2992" s="107">
        <v>2013</v>
      </c>
      <c r="F2992" s="107" t="s">
        <v>333</v>
      </c>
      <c r="G2992" s="107" t="s">
        <v>77</v>
      </c>
      <c r="H2992" s="107" t="s">
        <v>540</v>
      </c>
      <c r="I2992" s="107" t="s">
        <v>16</v>
      </c>
      <c r="J2992" s="107" t="s">
        <v>725</v>
      </c>
      <c r="K2992" s="108">
        <v>0</v>
      </c>
    </row>
    <row r="2993" spans="5:11" x14ac:dyDescent="0.25">
      <c r="E2993" s="109">
        <v>2013</v>
      </c>
      <c r="F2993" s="109" t="s">
        <v>340</v>
      </c>
      <c r="G2993" s="109" t="s">
        <v>79</v>
      </c>
      <c r="H2993" s="109" t="s">
        <v>544</v>
      </c>
      <c r="I2993" s="109" t="s">
        <v>9</v>
      </c>
      <c r="J2993" s="109" t="s">
        <v>1</v>
      </c>
      <c r="K2993" s="110">
        <v>110.167</v>
      </c>
    </row>
    <row r="2994" spans="5:11" x14ac:dyDescent="0.25">
      <c r="E2994" s="107">
        <v>2013</v>
      </c>
      <c r="F2994" s="107" t="s">
        <v>340</v>
      </c>
      <c r="G2994" s="107" t="s">
        <v>79</v>
      </c>
      <c r="H2994" s="107" t="s">
        <v>544</v>
      </c>
      <c r="I2994" s="107" t="s">
        <v>9</v>
      </c>
      <c r="J2994" s="107" t="s">
        <v>554</v>
      </c>
      <c r="K2994" s="108">
        <v>76.81</v>
      </c>
    </row>
    <row r="2995" spans="5:11" x14ac:dyDescent="0.25">
      <c r="E2995" s="109">
        <v>2013</v>
      </c>
      <c r="F2995" s="109" t="s">
        <v>340</v>
      </c>
      <c r="G2995" s="109" t="s">
        <v>79</v>
      </c>
      <c r="H2995" s="109" t="s">
        <v>544</v>
      </c>
      <c r="I2995" s="109" t="s">
        <v>9</v>
      </c>
      <c r="J2995" s="109" t="s">
        <v>725</v>
      </c>
      <c r="K2995" s="110">
        <v>33.356999999999999</v>
      </c>
    </row>
    <row r="2996" spans="5:11" x14ac:dyDescent="0.25">
      <c r="E2996" s="107">
        <v>2013</v>
      </c>
      <c r="F2996" s="107" t="s">
        <v>327</v>
      </c>
      <c r="G2996" s="107" t="s">
        <v>74</v>
      </c>
      <c r="H2996" s="107" t="s">
        <v>540</v>
      </c>
      <c r="I2996" s="107" t="s">
        <v>60</v>
      </c>
      <c r="J2996" s="107" t="s">
        <v>1</v>
      </c>
      <c r="K2996" s="108">
        <v>100.621</v>
      </c>
    </row>
    <row r="2997" spans="5:11" x14ac:dyDescent="0.25">
      <c r="E2997" s="109">
        <v>2013</v>
      </c>
      <c r="F2997" s="109" t="s">
        <v>327</v>
      </c>
      <c r="G2997" s="109" t="s">
        <v>74</v>
      </c>
      <c r="H2997" s="109" t="s">
        <v>540</v>
      </c>
      <c r="I2997" s="109" t="s">
        <v>60</v>
      </c>
      <c r="J2997" s="109" t="s">
        <v>554</v>
      </c>
      <c r="K2997" s="110">
        <v>68.105000000000004</v>
      </c>
    </row>
    <row r="2998" spans="5:11" x14ac:dyDescent="0.25">
      <c r="E2998" s="107">
        <v>2013</v>
      </c>
      <c r="F2998" s="107" t="s">
        <v>327</v>
      </c>
      <c r="G2998" s="107" t="s">
        <v>74</v>
      </c>
      <c r="H2998" s="107" t="s">
        <v>540</v>
      </c>
      <c r="I2998" s="107" t="s">
        <v>60</v>
      </c>
      <c r="J2998" s="107" t="s">
        <v>725</v>
      </c>
      <c r="K2998" s="108">
        <v>32.515999999999998</v>
      </c>
    </row>
    <row r="2999" spans="5:11" x14ac:dyDescent="0.25">
      <c r="E2999" s="109">
        <v>2013</v>
      </c>
      <c r="F2999" s="109" t="s">
        <v>444</v>
      </c>
      <c r="G2999" s="109" t="s">
        <v>125</v>
      </c>
      <c r="H2999" s="109" t="s">
        <v>542</v>
      </c>
      <c r="I2999" s="109" t="s">
        <v>26</v>
      </c>
      <c r="J2999" s="109" t="s">
        <v>1</v>
      </c>
      <c r="K2999" s="110">
        <v>122.871</v>
      </c>
    </row>
    <row r="3000" spans="5:11" x14ac:dyDescent="0.25">
      <c r="E3000" s="107">
        <v>2013</v>
      </c>
      <c r="F3000" s="107" t="s">
        <v>444</v>
      </c>
      <c r="G3000" s="107" t="s">
        <v>125</v>
      </c>
      <c r="H3000" s="107" t="s">
        <v>542</v>
      </c>
      <c r="I3000" s="107" t="s">
        <v>26</v>
      </c>
      <c r="J3000" s="107" t="s">
        <v>554</v>
      </c>
      <c r="K3000" s="108">
        <v>69.421999999999997</v>
      </c>
    </row>
    <row r="3001" spans="5:11" x14ac:dyDescent="0.25">
      <c r="E3001" s="109">
        <v>2013</v>
      </c>
      <c r="F3001" s="109" t="s">
        <v>444</v>
      </c>
      <c r="G3001" s="109" t="s">
        <v>125</v>
      </c>
      <c r="H3001" s="109" t="s">
        <v>542</v>
      </c>
      <c r="I3001" s="109" t="s">
        <v>26</v>
      </c>
      <c r="J3001" s="109" t="s">
        <v>725</v>
      </c>
      <c r="K3001" s="110">
        <v>53.448999999999998</v>
      </c>
    </row>
    <row r="3002" spans="5:11" x14ac:dyDescent="0.25">
      <c r="E3002" s="107">
        <v>2013</v>
      </c>
      <c r="F3002" s="107" t="s">
        <v>356</v>
      </c>
      <c r="G3002" s="107" t="s">
        <v>87</v>
      </c>
      <c r="H3002" s="107" t="s">
        <v>12</v>
      </c>
      <c r="I3002" s="107" t="s">
        <v>12</v>
      </c>
      <c r="J3002" s="107" t="s">
        <v>1</v>
      </c>
      <c r="K3002" s="108">
        <v>25.026</v>
      </c>
    </row>
    <row r="3003" spans="5:11" x14ac:dyDescent="0.25">
      <c r="E3003" s="109">
        <v>2013</v>
      </c>
      <c r="F3003" s="109" t="s">
        <v>356</v>
      </c>
      <c r="G3003" s="109" t="s">
        <v>87</v>
      </c>
      <c r="H3003" s="109" t="s">
        <v>12</v>
      </c>
      <c r="I3003" s="109" t="s">
        <v>12</v>
      </c>
      <c r="J3003" s="109" t="s">
        <v>554</v>
      </c>
      <c r="K3003" s="110">
        <v>0</v>
      </c>
    </row>
    <row r="3004" spans="5:11" x14ac:dyDescent="0.25">
      <c r="E3004" s="107">
        <v>2013</v>
      </c>
      <c r="F3004" s="107" t="s">
        <v>356</v>
      </c>
      <c r="G3004" s="107" t="s">
        <v>87</v>
      </c>
      <c r="H3004" s="107" t="s">
        <v>12</v>
      </c>
      <c r="I3004" s="107" t="s">
        <v>12</v>
      </c>
      <c r="J3004" s="107" t="s">
        <v>725</v>
      </c>
      <c r="K3004" s="108">
        <v>25.026</v>
      </c>
    </row>
    <row r="3005" spans="5:11" x14ac:dyDescent="0.25">
      <c r="E3005" s="109">
        <v>2013</v>
      </c>
      <c r="F3005" s="109" t="s">
        <v>358</v>
      </c>
      <c r="G3005" s="109" t="s">
        <v>88</v>
      </c>
      <c r="H3005" s="109" t="s">
        <v>544</v>
      </c>
      <c r="I3005" s="109" t="s">
        <v>17</v>
      </c>
      <c r="J3005" s="109" t="s">
        <v>1</v>
      </c>
      <c r="K3005" s="110">
        <v>226.851</v>
      </c>
    </row>
    <row r="3006" spans="5:11" x14ac:dyDescent="0.25">
      <c r="E3006" s="107">
        <v>2013</v>
      </c>
      <c r="F3006" s="107" t="s">
        <v>358</v>
      </c>
      <c r="G3006" s="107" t="s">
        <v>88</v>
      </c>
      <c r="H3006" s="107" t="s">
        <v>544</v>
      </c>
      <c r="I3006" s="107" t="s">
        <v>17</v>
      </c>
      <c r="J3006" s="107" t="s">
        <v>554</v>
      </c>
      <c r="K3006" s="108">
        <v>46.851999999999997</v>
      </c>
    </row>
    <row r="3007" spans="5:11" x14ac:dyDescent="0.25">
      <c r="E3007" s="109">
        <v>2013</v>
      </c>
      <c r="F3007" s="109" t="s">
        <v>358</v>
      </c>
      <c r="G3007" s="109" t="s">
        <v>88</v>
      </c>
      <c r="H3007" s="109" t="s">
        <v>544</v>
      </c>
      <c r="I3007" s="109" t="s">
        <v>17</v>
      </c>
      <c r="J3007" s="109" t="s">
        <v>725</v>
      </c>
      <c r="K3007" s="110">
        <v>179.999</v>
      </c>
    </row>
    <row r="3008" spans="5:11" x14ac:dyDescent="0.25">
      <c r="E3008" s="107">
        <v>2013</v>
      </c>
      <c r="F3008" s="107" t="s">
        <v>360</v>
      </c>
      <c r="G3008" s="107" t="s">
        <v>89</v>
      </c>
      <c r="H3008" s="107" t="s">
        <v>540</v>
      </c>
      <c r="I3008" s="107" t="s">
        <v>47</v>
      </c>
      <c r="J3008" s="107" t="s">
        <v>1</v>
      </c>
      <c r="K3008" s="108">
        <v>181.416</v>
      </c>
    </row>
    <row r="3009" spans="5:11" x14ac:dyDescent="0.25">
      <c r="E3009" s="109">
        <v>2013</v>
      </c>
      <c r="F3009" s="109" t="s">
        <v>360</v>
      </c>
      <c r="G3009" s="109" t="s">
        <v>89</v>
      </c>
      <c r="H3009" s="109" t="s">
        <v>540</v>
      </c>
      <c r="I3009" s="109" t="s">
        <v>47</v>
      </c>
      <c r="J3009" s="109" t="s">
        <v>554</v>
      </c>
      <c r="K3009" s="110">
        <v>164.60400000000001</v>
      </c>
    </row>
    <row r="3010" spans="5:11" x14ac:dyDescent="0.25">
      <c r="E3010" s="107">
        <v>2013</v>
      </c>
      <c r="F3010" s="107" t="s">
        <v>360</v>
      </c>
      <c r="G3010" s="107" t="s">
        <v>89</v>
      </c>
      <c r="H3010" s="107" t="s">
        <v>540</v>
      </c>
      <c r="I3010" s="107" t="s">
        <v>47</v>
      </c>
      <c r="J3010" s="107" t="s">
        <v>725</v>
      </c>
      <c r="K3010" s="108">
        <v>16.812000000000001</v>
      </c>
    </row>
    <row r="3011" spans="5:11" x14ac:dyDescent="0.25">
      <c r="E3011" s="109">
        <v>2013</v>
      </c>
      <c r="F3011" s="109" t="s">
        <v>352</v>
      </c>
      <c r="G3011" s="109" t="s">
        <v>85</v>
      </c>
      <c r="H3011" s="109" t="s">
        <v>540</v>
      </c>
      <c r="I3011" s="109" t="s">
        <v>47</v>
      </c>
      <c r="J3011" s="109" t="s">
        <v>1</v>
      </c>
      <c r="K3011" s="110">
        <v>141.44399999999999</v>
      </c>
    </row>
    <row r="3012" spans="5:11" x14ac:dyDescent="0.25">
      <c r="E3012" s="107">
        <v>2013</v>
      </c>
      <c r="F3012" s="107" t="s">
        <v>352</v>
      </c>
      <c r="G3012" s="107" t="s">
        <v>85</v>
      </c>
      <c r="H3012" s="107" t="s">
        <v>540</v>
      </c>
      <c r="I3012" s="107" t="s">
        <v>47</v>
      </c>
      <c r="J3012" s="107" t="s">
        <v>554</v>
      </c>
      <c r="K3012" s="108">
        <v>141.44399999999999</v>
      </c>
    </row>
    <row r="3013" spans="5:11" x14ac:dyDescent="0.25">
      <c r="E3013" s="109">
        <v>2013</v>
      </c>
      <c r="F3013" s="109" t="s">
        <v>352</v>
      </c>
      <c r="G3013" s="109" t="s">
        <v>85</v>
      </c>
      <c r="H3013" s="109" t="s">
        <v>540</v>
      </c>
      <c r="I3013" s="109" t="s">
        <v>47</v>
      </c>
      <c r="J3013" s="109" t="s">
        <v>725</v>
      </c>
      <c r="K3013" s="110">
        <v>0</v>
      </c>
    </row>
    <row r="3014" spans="5:11" x14ac:dyDescent="0.25">
      <c r="E3014" s="107">
        <v>2013</v>
      </c>
      <c r="F3014" s="107" t="s">
        <v>372</v>
      </c>
      <c r="G3014" s="107" t="s">
        <v>95</v>
      </c>
      <c r="H3014" s="107" t="s">
        <v>540</v>
      </c>
      <c r="I3014" s="107" t="s">
        <v>30</v>
      </c>
      <c r="J3014" s="107" t="s">
        <v>1</v>
      </c>
      <c r="K3014" s="108">
        <v>359.83600000000001</v>
      </c>
    </row>
    <row r="3015" spans="5:11" x14ac:dyDescent="0.25">
      <c r="E3015" s="109">
        <v>2013</v>
      </c>
      <c r="F3015" s="109" t="s">
        <v>372</v>
      </c>
      <c r="G3015" s="109" t="s">
        <v>95</v>
      </c>
      <c r="H3015" s="109" t="s">
        <v>540</v>
      </c>
      <c r="I3015" s="109" t="s">
        <v>30</v>
      </c>
      <c r="J3015" s="109" t="s">
        <v>554</v>
      </c>
      <c r="K3015" s="110">
        <v>336.32</v>
      </c>
    </row>
    <row r="3016" spans="5:11" x14ac:dyDescent="0.25">
      <c r="E3016" s="107">
        <v>2013</v>
      </c>
      <c r="F3016" s="107" t="s">
        <v>372</v>
      </c>
      <c r="G3016" s="107" t="s">
        <v>95</v>
      </c>
      <c r="H3016" s="107" t="s">
        <v>540</v>
      </c>
      <c r="I3016" s="107" t="s">
        <v>30</v>
      </c>
      <c r="J3016" s="107" t="s">
        <v>725</v>
      </c>
      <c r="K3016" s="108">
        <v>23.515999999999998</v>
      </c>
    </row>
    <row r="3017" spans="5:11" x14ac:dyDescent="0.25">
      <c r="E3017" s="109">
        <v>2013</v>
      </c>
      <c r="F3017" s="109" t="s">
        <v>380</v>
      </c>
      <c r="G3017" s="109" t="s">
        <v>99</v>
      </c>
      <c r="H3017" s="109" t="s">
        <v>544</v>
      </c>
      <c r="I3017" s="109" t="s">
        <v>9</v>
      </c>
      <c r="J3017" s="109" t="s">
        <v>1</v>
      </c>
      <c r="K3017" s="110">
        <v>90.034000000000006</v>
      </c>
    </row>
    <row r="3018" spans="5:11" x14ac:dyDescent="0.25">
      <c r="E3018" s="107">
        <v>2013</v>
      </c>
      <c r="F3018" s="107" t="s">
        <v>380</v>
      </c>
      <c r="G3018" s="107" t="s">
        <v>99</v>
      </c>
      <c r="H3018" s="107" t="s">
        <v>544</v>
      </c>
      <c r="I3018" s="107" t="s">
        <v>9</v>
      </c>
      <c r="J3018" s="107" t="s">
        <v>554</v>
      </c>
      <c r="K3018" s="108">
        <v>78.367000000000004</v>
      </c>
    </row>
    <row r="3019" spans="5:11" x14ac:dyDescent="0.25">
      <c r="E3019" s="109">
        <v>2013</v>
      </c>
      <c r="F3019" s="109" t="s">
        <v>380</v>
      </c>
      <c r="G3019" s="109" t="s">
        <v>99</v>
      </c>
      <c r="H3019" s="109" t="s">
        <v>544</v>
      </c>
      <c r="I3019" s="109" t="s">
        <v>9</v>
      </c>
      <c r="J3019" s="109" t="s">
        <v>725</v>
      </c>
      <c r="K3019" s="110">
        <v>11.667</v>
      </c>
    </row>
    <row r="3020" spans="5:11" x14ac:dyDescent="0.25">
      <c r="E3020" s="107">
        <v>2013</v>
      </c>
      <c r="F3020" s="107" t="s">
        <v>384</v>
      </c>
      <c r="G3020" s="107" t="s">
        <v>385</v>
      </c>
      <c r="H3020" s="107" t="s">
        <v>540</v>
      </c>
      <c r="I3020" s="107" t="s">
        <v>27</v>
      </c>
      <c r="J3020" s="107" t="s">
        <v>1</v>
      </c>
      <c r="K3020" s="108">
        <v>602</v>
      </c>
    </row>
    <row r="3021" spans="5:11" x14ac:dyDescent="0.25">
      <c r="E3021" s="109">
        <v>2013</v>
      </c>
      <c r="F3021" s="109" t="s">
        <v>384</v>
      </c>
      <c r="G3021" s="109" t="s">
        <v>385</v>
      </c>
      <c r="H3021" s="109" t="s">
        <v>540</v>
      </c>
      <c r="I3021" s="109" t="s">
        <v>27</v>
      </c>
      <c r="J3021" s="109" t="s">
        <v>554</v>
      </c>
      <c r="K3021" s="110">
        <v>554</v>
      </c>
    </row>
    <row r="3022" spans="5:11" x14ac:dyDescent="0.25">
      <c r="E3022" s="107">
        <v>2013</v>
      </c>
      <c r="F3022" s="107" t="s">
        <v>384</v>
      </c>
      <c r="G3022" s="107" t="s">
        <v>385</v>
      </c>
      <c r="H3022" s="107" t="s">
        <v>540</v>
      </c>
      <c r="I3022" s="107" t="s">
        <v>27</v>
      </c>
      <c r="J3022" s="107" t="s">
        <v>725</v>
      </c>
      <c r="K3022" s="108">
        <v>48</v>
      </c>
    </row>
    <row r="3023" spans="5:11" x14ac:dyDescent="0.25">
      <c r="E3023" s="109">
        <v>2013</v>
      </c>
      <c r="F3023" s="109" t="s">
        <v>394</v>
      </c>
      <c r="G3023" s="109" t="s">
        <v>103</v>
      </c>
      <c r="H3023" s="109" t="s">
        <v>540</v>
      </c>
      <c r="I3023" s="109" t="s">
        <v>30</v>
      </c>
      <c r="J3023" s="109" t="s">
        <v>1</v>
      </c>
      <c r="K3023" s="110">
        <v>13.672000000000001</v>
      </c>
    </row>
    <row r="3024" spans="5:11" x14ac:dyDescent="0.25">
      <c r="E3024" s="107">
        <v>2013</v>
      </c>
      <c r="F3024" s="107" t="s">
        <v>394</v>
      </c>
      <c r="G3024" s="107" t="s">
        <v>103</v>
      </c>
      <c r="H3024" s="107" t="s">
        <v>540</v>
      </c>
      <c r="I3024" s="107" t="s">
        <v>30</v>
      </c>
      <c r="J3024" s="107" t="s">
        <v>554</v>
      </c>
      <c r="K3024" s="108">
        <v>12.135</v>
      </c>
    </row>
    <row r="3025" spans="5:11" x14ac:dyDescent="0.25">
      <c r="E3025" s="109">
        <v>2013</v>
      </c>
      <c r="F3025" s="109" t="s">
        <v>394</v>
      </c>
      <c r="G3025" s="109" t="s">
        <v>103</v>
      </c>
      <c r="H3025" s="109" t="s">
        <v>540</v>
      </c>
      <c r="I3025" s="109" t="s">
        <v>30</v>
      </c>
      <c r="J3025" s="109" t="s">
        <v>725</v>
      </c>
      <c r="K3025" s="110">
        <v>1.5369999999999999</v>
      </c>
    </row>
    <row r="3026" spans="5:11" x14ac:dyDescent="0.25">
      <c r="E3026" s="107">
        <v>2013</v>
      </c>
      <c r="F3026" s="107" t="s">
        <v>387</v>
      </c>
      <c r="G3026" s="107" t="s">
        <v>388</v>
      </c>
      <c r="H3026" s="107" t="s">
        <v>544</v>
      </c>
      <c r="I3026" s="107" t="s">
        <v>9</v>
      </c>
      <c r="J3026" s="107" t="s">
        <v>1</v>
      </c>
      <c r="K3026" s="108">
        <v>61.817999999999998</v>
      </c>
    </row>
    <row r="3027" spans="5:11" x14ac:dyDescent="0.25">
      <c r="E3027" s="109">
        <v>2013</v>
      </c>
      <c r="F3027" s="109" t="s">
        <v>387</v>
      </c>
      <c r="G3027" s="109" t="s">
        <v>388</v>
      </c>
      <c r="H3027" s="109" t="s">
        <v>544</v>
      </c>
      <c r="I3027" s="109" t="s">
        <v>9</v>
      </c>
      <c r="J3027" s="109" t="s">
        <v>554</v>
      </c>
      <c r="K3027" s="110">
        <v>30.85</v>
      </c>
    </row>
    <row r="3028" spans="5:11" x14ac:dyDescent="0.25">
      <c r="E3028" s="107">
        <v>2013</v>
      </c>
      <c r="F3028" s="107" t="s">
        <v>387</v>
      </c>
      <c r="G3028" s="107" t="s">
        <v>388</v>
      </c>
      <c r="H3028" s="107" t="s">
        <v>544</v>
      </c>
      <c r="I3028" s="107" t="s">
        <v>9</v>
      </c>
      <c r="J3028" s="107" t="s">
        <v>725</v>
      </c>
      <c r="K3028" s="108">
        <v>30.968</v>
      </c>
    </row>
    <row r="3029" spans="5:11" x14ac:dyDescent="0.25">
      <c r="E3029" s="109">
        <v>2013</v>
      </c>
      <c r="F3029" s="109" t="s">
        <v>396</v>
      </c>
      <c r="G3029" s="109" t="s">
        <v>397</v>
      </c>
      <c r="H3029" s="109" t="s">
        <v>544</v>
      </c>
      <c r="I3029" s="109" t="s">
        <v>9</v>
      </c>
      <c r="J3029" s="109" t="s">
        <v>1</v>
      </c>
      <c r="K3029" s="110">
        <v>127</v>
      </c>
    </row>
    <row r="3030" spans="5:11" x14ac:dyDescent="0.25">
      <c r="E3030" s="107">
        <v>2013</v>
      </c>
      <c r="F3030" s="107" t="s">
        <v>396</v>
      </c>
      <c r="G3030" s="107" t="s">
        <v>397</v>
      </c>
      <c r="H3030" s="107" t="s">
        <v>544</v>
      </c>
      <c r="I3030" s="107" t="s">
        <v>9</v>
      </c>
      <c r="J3030" s="107" t="s">
        <v>554</v>
      </c>
      <c r="K3030" s="108">
        <v>37</v>
      </c>
    </row>
    <row r="3031" spans="5:11" x14ac:dyDescent="0.25">
      <c r="E3031" s="109">
        <v>2013</v>
      </c>
      <c r="F3031" s="109" t="s">
        <v>396</v>
      </c>
      <c r="G3031" s="109" t="s">
        <v>397</v>
      </c>
      <c r="H3031" s="109" t="s">
        <v>544</v>
      </c>
      <c r="I3031" s="109" t="s">
        <v>9</v>
      </c>
      <c r="J3031" s="109" t="s">
        <v>725</v>
      </c>
      <c r="K3031" s="110">
        <v>90</v>
      </c>
    </row>
    <row r="3032" spans="5:11" x14ac:dyDescent="0.25">
      <c r="E3032" s="107">
        <v>2013</v>
      </c>
      <c r="F3032" s="107" t="s">
        <v>399</v>
      </c>
      <c r="G3032" s="107" t="s">
        <v>104</v>
      </c>
      <c r="H3032" s="107" t="s">
        <v>544</v>
      </c>
      <c r="I3032" s="107" t="s">
        <v>9</v>
      </c>
      <c r="J3032" s="107" t="s">
        <v>1</v>
      </c>
      <c r="K3032" s="108">
        <v>562.928</v>
      </c>
    </row>
    <row r="3033" spans="5:11" x14ac:dyDescent="0.25">
      <c r="E3033" s="109">
        <v>2013</v>
      </c>
      <c r="F3033" s="109" t="s">
        <v>399</v>
      </c>
      <c r="G3033" s="109" t="s">
        <v>104</v>
      </c>
      <c r="H3033" s="109" t="s">
        <v>544</v>
      </c>
      <c r="I3033" s="109" t="s">
        <v>9</v>
      </c>
      <c r="J3033" s="109" t="s">
        <v>554</v>
      </c>
      <c r="K3033" s="110">
        <v>408.46</v>
      </c>
    </row>
    <row r="3034" spans="5:11" x14ac:dyDescent="0.25">
      <c r="E3034" s="107">
        <v>2013</v>
      </c>
      <c r="F3034" s="107" t="s">
        <v>399</v>
      </c>
      <c r="G3034" s="107" t="s">
        <v>104</v>
      </c>
      <c r="H3034" s="107" t="s">
        <v>544</v>
      </c>
      <c r="I3034" s="107" t="s">
        <v>9</v>
      </c>
      <c r="J3034" s="107" t="s">
        <v>725</v>
      </c>
      <c r="K3034" s="108">
        <v>154.46799999999999</v>
      </c>
    </row>
    <row r="3035" spans="5:11" x14ac:dyDescent="0.25">
      <c r="E3035" s="109">
        <v>2013</v>
      </c>
      <c r="F3035" s="109" t="s">
        <v>412</v>
      </c>
      <c r="G3035" s="109" t="s">
        <v>109</v>
      </c>
      <c r="H3035" s="109" t="s">
        <v>544</v>
      </c>
      <c r="I3035" s="109" t="s">
        <v>17</v>
      </c>
      <c r="J3035" s="109" t="s">
        <v>1</v>
      </c>
      <c r="K3035" s="110">
        <v>7</v>
      </c>
    </row>
    <row r="3036" spans="5:11" x14ac:dyDescent="0.25">
      <c r="E3036" s="107">
        <v>2013</v>
      </c>
      <c r="F3036" s="107" t="s">
        <v>412</v>
      </c>
      <c r="G3036" s="107" t="s">
        <v>109</v>
      </c>
      <c r="H3036" s="107" t="s">
        <v>544</v>
      </c>
      <c r="I3036" s="107" t="s">
        <v>17</v>
      </c>
      <c r="J3036" s="107" t="s">
        <v>554</v>
      </c>
      <c r="K3036" s="108">
        <v>1</v>
      </c>
    </row>
    <row r="3037" spans="5:11" x14ac:dyDescent="0.25">
      <c r="E3037" s="109">
        <v>2013</v>
      </c>
      <c r="F3037" s="109" t="s">
        <v>412</v>
      </c>
      <c r="G3037" s="109" t="s">
        <v>109</v>
      </c>
      <c r="H3037" s="109" t="s">
        <v>544</v>
      </c>
      <c r="I3037" s="109" t="s">
        <v>17</v>
      </c>
      <c r="J3037" s="109" t="s">
        <v>725</v>
      </c>
      <c r="K3037" s="110">
        <v>6</v>
      </c>
    </row>
    <row r="3038" spans="5:11" x14ac:dyDescent="0.25">
      <c r="E3038" s="107">
        <v>2013</v>
      </c>
      <c r="F3038" s="107" t="s">
        <v>407</v>
      </c>
      <c r="G3038" s="107" t="s">
        <v>408</v>
      </c>
      <c r="H3038" s="107" t="s">
        <v>540</v>
      </c>
      <c r="I3038" s="107" t="s">
        <v>925</v>
      </c>
      <c r="J3038" s="107" t="s">
        <v>1</v>
      </c>
      <c r="K3038" s="108">
        <v>458.69900000000001</v>
      </c>
    </row>
    <row r="3039" spans="5:11" x14ac:dyDescent="0.25">
      <c r="E3039" s="109">
        <v>2013</v>
      </c>
      <c r="F3039" s="109" t="s">
        <v>407</v>
      </c>
      <c r="G3039" s="109" t="s">
        <v>408</v>
      </c>
      <c r="H3039" s="109" t="s">
        <v>540</v>
      </c>
      <c r="I3039" s="109" t="s">
        <v>925</v>
      </c>
      <c r="J3039" s="109" t="s">
        <v>554</v>
      </c>
      <c r="K3039" s="110">
        <v>224.53299999999999</v>
      </c>
    </row>
    <row r="3040" spans="5:11" x14ac:dyDescent="0.25">
      <c r="E3040" s="107">
        <v>2013</v>
      </c>
      <c r="F3040" s="107" t="s">
        <v>407</v>
      </c>
      <c r="G3040" s="107" t="s">
        <v>408</v>
      </c>
      <c r="H3040" s="107" t="s">
        <v>540</v>
      </c>
      <c r="I3040" s="107" t="s">
        <v>925</v>
      </c>
      <c r="J3040" s="107" t="s">
        <v>725</v>
      </c>
      <c r="K3040" s="108">
        <v>234.166</v>
      </c>
    </row>
    <row r="3041" spans="5:11" x14ac:dyDescent="0.25">
      <c r="E3041" s="109">
        <v>2013</v>
      </c>
      <c r="F3041" s="109" t="s">
        <v>405</v>
      </c>
      <c r="G3041" s="109" t="s">
        <v>107</v>
      </c>
      <c r="H3041" s="109" t="s">
        <v>12</v>
      </c>
      <c r="I3041" s="109" t="s">
        <v>12</v>
      </c>
      <c r="J3041" s="109" t="s">
        <v>1</v>
      </c>
      <c r="K3041" s="110">
        <v>447.22300000000001</v>
      </c>
    </row>
    <row r="3042" spans="5:11" x14ac:dyDescent="0.25">
      <c r="E3042" s="107">
        <v>2013</v>
      </c>
      <c r="F3042" s="107" t="s">
        <v>405</v>
      </c>
      <c r="G3042" s="107" t="s">
        <v>107</v>
      </c>
      <c r="H3042" s="107" t="s">
        <v>12</v>
      </c>
      <c r="I3042" s="107" t="s">
        <v>12</v>
      </c>
      <c r="J3042" s="107" t="s">
        <v>554</v>
      </c>
      <c r="K3042" s="108">
        <v>0</v>
      </c>
    </row>
    <row r="3043" spans="5:11" x14ac:dyDescent="0.25">
      <c r="E3043" s="109">
        <v>2013</v>
      </c>
      <c r="F3043" s="109" t="s">
        <v>405</v>
      </c>
      <c r="G3043" s="109" t="s">
        <v>107</v>
      </c>
      <c r="H3043" s="109" t="s">
        <v>12</v>
      </c>
      <c r="I3043" s="109" t="s">
        <v>12</v>
      </c>
      <c r="J3043" s="109" t="s">
        <v>725</v>
      </c>
      <c r="K3043" s="110">
        <v>447.22300000000001</v>
      </c>
    </row>
    <row r="3044" spans="5:11" x14ac:dyDescent="0.25">
      <c r="E3044" s="107">
        <v>2013</v>
      </c>
      <c r="F3044" s="107" t="s">
        <v>414</v>
      </c>
      <c r="G3044" s="107" t="s">
        <v>110</v>
      </c>
      <c r="H3044" s="107" t="s">
        <v>540</v>
      </c>
      <c r="I3044" s="107" t="s">
        <v>27</v>
      </c>
      <c r="J3044" s="107" t="s">
        <v>1</v>
      </c>
      <c r="K3044" s="108">
        <v>157.751</v>
      </c>
    </row>
    <row r="3045" spans="5:11" x14ac:dyDescent="0.25">
      <c r="E3045" s="109">
        <v>2013</v>
      </c>
      <c r="F3045" s="109" t="s">
        <v>414</v>
      </c>
      <c r="G3045" s="109" t="s">
        <v>110</v>
      </c>
      <c r="H3045" s="109" t="s">
        <v>540</v>
      </c>
      <c r="I3045" s="109" t="s">
        <v>27</v>
      </c>
      <c r="J3045" s="109" t="s">
        <v>554</v>
      </c>
      <c r="K3045" s="110">
        <v>130.40299999999999</v>
      </c>
    </row>
    <row r="3046" spans="5:11" x14ac:dyDescent="0.25">
      <c r="E3046" s="107">
        <v>2013</v>
      </c>
      <c r="F3046" s="107" t="s">
        <v>414</v>
      </c>
      <c r="G3046" s="107" t="s">
        <v>110</v>
      </c>
      <c r="H3046" s="107" t="s">
        <v>540</v>
      </c>
      <c r="I3046" s="107" t="s">
        <v>27</v>
      </c>
      <c r="J3046" s="107" t="s">
        <v>725</v>
      </c>
      <c r="K3046" s="108">
        <v>27.347999999999999</v>
      </c>
    </row>
    <row r="3047" spans="5:11" x14ac:dyDescent="0.25">
      <c r="E3047" s="109">
        <v>2013</v>
      </c>
      <c r="F3047" s="109" t="s">
        <v>418</v>
      </c>
      <c r="G3047" s="109" t="s">
        <v>112</v>
      </c>
      <c r="H3047" s="109" t="s">
        <v>544</v>
      </c>
      <c r="I3047" s="109" t="s">
        <v>9</v>
      </c>
      <c r="J3047" s="109" t="s">
        <v>1</v>
      </c>
      <c r="K3047" s="110">
        <v>823.48800000000006</v>
      </c>
    </row>
    <row r="3048" spans="5:11" x14ac:dyDescent="0.25">
      <c r="E3048" s="107">
        <v>2013</v>
      </c>
      <c r="F3048" s="107" t="s">
        <v>418</v>
      </c>
      <c r="G3048" s="107" t="s">
        <v>112</v>
      </c>
      <c r="H3048" s="107" t="s">
        <v>544</v>
      </c>
      <c r="I3048" s="107" t="s">
        <v>9</v>
      </c>
      <c r="J3048" s="107" t="s">
        <v>554</v>
      </c>
      <c r="K3048" s="108">
        <v>495.363</v>
      </c>
    </row>
    <row r="3049" spans="5:11" x14ac:dyDescent="0.25">
      <c r="E3049" s="109">
        <v>2013</v>
      </c>
      <c r="F3049" s="109" t="s">
        <v>418</v>
      </c>
      <c r="G3049" s="109" t="s">
        <v>112</v>
      </c>
      <c r="H3049" s="109" t="s">
        <v>544</v>
      </c>
      <c r="I3049" s="109" t="s">
        <v>9</v>
      </c>
      <c r="J3049" s="109" t="s">
        <v>725</v>
      </c>
      <c r="K3049" s="110">
        <v>328.125</v>
      </c>
    </row>
    <row r="3050" spans="5:11" x14ac:dyDescent="0.25">
      <c r="E3050" s="107">
        <v>2013</v>
      </c>
      <c r="F3050" s="107" t="s">
        <v>420</v>
      </c>
      <c r="G3050" s="107" t="s">
        <v>113</v>
      </c>
      <c r="H3050" s="107" t="s">
        <v>540</v>
      </c>
      <c r="I3050" s="107" t="s">
        <v>47</v>
      </c>
      <c r="J3050" s="107" t="s">
        <v>1</v>
      </c>
      <c r="K3050" s="108">
        <v>29.11</v>
      </c>
    </row>
    <row r="3051" spans="5:11" x14ac:dyDescent="0.25">
      <c r="E3051" s="109">
        <v>2013</v>
      </c>
      <c r="F3051" s="109" t="s">
        <v>420</v>
      </c>
      <c r="G3051" s="109" t="s">
        <v>113</v>
      </c>
      <c r="H3051" s="109" t="s">
        <v>540</v>
      </c>
      <c r="I3051" s="109" t="s">
        <v>47</v>
      </c>
      <c r="J3051" s="109" t="s">
        <v>554</v>
      </c>
      <c r="K3051" s="110">
        <v>25.29</v>
      </c>
    </row>
    <row r="3052" spans="5:11" x14ac:dyDescent="0.25">
      <c r="E3052" s="107">
        <v>2013</v>
      </c>
      <c r="F3052" s="107" t="s">
        <v>420</v>
      </c>
      <c r="G3052" s="107" t="s">
        <v>113</v>
      </c>
      <c r="H3052" s="107" t="s">
        <v>540</v>
      </c>
      <c r="I3052" s="107" t="s">
        <v>47</v>
      </c>
      <c r="J3052" s="107" t="s">
        <v>725</v>
      </c>
      <c r="K3052" s="108">
        <v>3.82</v>
      </c>
    </row>
    <row r="3053" spans="5:11" x14ac:dyDescent="0.25">
      <c r="E3053" s="109">
        <v>2013</v>
      </c>
      <c r="F3053" s="109" t="s">
        <v>422</v>
      </c>
      <c r="G3053" s="109" t="s">
        <v>114</v>
      </c>
      <c r="H3053" s="109" t="s">
        <v>542</v>
      </c>
      <c r="I3053" s="109" t="s">
        <v>26</v>
      </c>
      <c r="J3053" s="109" t="s">
        <v>1</v>
      </c>
      <c r="K3053" s="110">
        <v>344.245</v>
      </c>
    </row>
    <row r="3054" spans="5:11" x14ac:dyDescent="0.25">
      <c r="E3054" s="107">
        <v>2013</v>
      </c>
      <c r="F3054" s="107" t="s">
        <v>422</v>
      </c>
      <c r="G3054" s="107" t="s">
        <v>114</v>
      </c>
      <c r="H3054" s="107" t="s">
        <v>542</v>
      </c>
      <c r="I3054" s="107" t="s">
        <v>26</v>
      </c>
      <c r="J3054" s="107" t="s">
        <v>554</v>
      </c>
      <c r="K3054" s="108">
        <v>0</v>
      </c>
    </row>
    <row r="3055" spans="5:11" x14ac:dyDescent="0.25">
      <c r="E3055" s="109">
        <v>2013</v>
      </c>
      <c r="F3055" s="109" t="s">
        <v>422</v>
      </c>
      <c r="G3055" s="109" t="s">
        <v>114</v>
      </c>
      <c r="H3055" s="109" t="s">
        <v>542</v>
      </c>
      <c r="I3055" s="109" t="s">
        <v>26</v>
      </c>
      <c r="J3055" s="109" t="s">
        <v>725</v>
      </c>
      <c r="K3055" s="110">
        <v>344.245</v>
      </c>
    </row>
    <row r="3056" spans="5:11" x14ac:dyDescent="0.25">
      <c r="E3056" s="107">
        <v>2013</v>
      </c>
      <c r="F3056" s="107" t="s">
        <v>432</v>
      </c>
      <c r="G3056" s="107" t="s">
        <v>119</v>
      </c>
      <c r="H3056" s="107" t="s">
        <v>540</v>
      </c>
      <c r="I3056" s="107" t="s">
        <v>925</v>
      </c>
      <c r="J3056" s="107" t="s">
        <v>1</v>
      </c>
      <c r="K3056" s="108">
        <v>88.646000000000001</v>
      </c>
    </row>
    <row r="3057" spans="5:11" x14ac:dyDescent="0.25">
      <c r="E3057" s="109">
        <v>2013</v>
      </c>
      <c r="F3057" s="109" t="s">
        <v>432</v>
      </c>
      <c r="G3057" s="109" t="s">
        <v>119</v>
      </c>
      <c r="H3057" s="109" t="s">
        <v>540</v>
      </c>
      <c r="I3057" s="109" t="s">
        <v>925</v>
      </c>
      <c r="J3057" s="109" t="s">
        <v>554</v>
      </c>
      <c r="K3057" s="110">
        <v>25.68</v>
      </c>
    </row>
    <row r="3058" spans="5:11" x14ac:dyDescent="0.25">
      <c r="E3058" s="107">
        <v>2013</v>
      </c>
      <c r="F3058" s="107" t="s">
        <v>432</v>
      </c>
      <c r="G3058" s="107" t="s">
        <v>119</v>
      </c>
      <c r="H3058" s="107" t="s">
        <v>540</v>
      </c>
      <c r="I3058" s="107" t="s">
        <v>925</v>
      </c>
      <c r="J3058" s="107" t="s">
        <v>725</v>
      </c>
      <c r="K3058" s="108">
        <v>62.966000000000001</v>
      </c>
    </row>
    <row r="3059" spans="5:11" x14ac:dyDescent="0.25">
      <c r="E3059" s="109">
        <v>2013</v>
      </c>
      <c r="F3059" s="109" t="s">
        <v>438</v>
      </c>
      <c r="G3059" s="109" t="s">
        <v>122</v>
      </c>
      <c r="H3059" s="109" t="s">
        <v>540</v>
      </c>
      <c r="I3059" s="109" t="s">
        <v>21</v>
      </c>
      <c r="J3059" s="109" t="s">
        <v>1</v>
      </c>
      <c r="K3059" s="110">
        <v>0</v>
      </c>
    </row>
    <row r="3060" spans="5:11" x14ac:dyDescent="0.25">
      <c r="E3060" s="107">
        <v>2013</v>
      </c>
      <c r="F3060" s="107" t="s">
        <v>438</v>
      </c>
      <c r="G3060" s="107" t="s">
        <v>122</v>
      </c>
      <c r="H3060" s="107" t="s">
        <v>540</v>
      </c>
      <c r="I3060" s="107" t="s">
        <v>21</v>
      </c>
      <c r="J3060" s="107" t="s">
        <v>554</v>
      </c>
      <c r="K3060" s="108">
        <v>0</v>
      </c>
    </row>
    <row r="3061" spans="5:11" x14ac:dyDescent="0.25">
      <c r="E3061" s="109">
        <v>2013</v>
      </c>
      <c r="F3061" s="109" t="s">
        <v>438</v>
      </c>
      <c r="G3061" s="109" t="s">
        <v>122</v>
      </c>
      <c r="H3061" s="109" t="s">
        <v>540</v>
      </c>
      <c r="I3061" s="109" t="s">
        <v>21</v>
      </c>
      <c r="J3061" s="109" t="s">
        <v>725</v>
      </c>
      <c r="K3061" s="110">
        <v>0</v>
      </c>
    </row>
    <row r="3062" spans="5:11" x14ac:dyDescent="0.25">
      <c r="E3062" s="107">
        <v>2013</v>
      </c>
      <c r="F3062" s="107" t="s">
        <v>434</v>
      </c>
      <c r="G3062" s="107" t="s">
        <v>120</v>
      </c>
      <c r="H3062" s="107" t="s">
        <v>544</v>
      </c>
      <c r="I3062" s="107" t="s">
        <v>9</v>
      </c>
      <c r="J3062" s="107" t="s">
        <v>1</v>
      </c>
      <c r="K3062" s="108">
        <v>0</v>
      </c>
    </row>
    <row r="3063" spans="5:11" x14ac:dyDescent="0.25">
      <c r="E3063" s="109">
        <v>2013</v>
      </c>
      <c r="F3063" s="109" t="s">
        <v>434</v>
      </c>
      <c r="G3063" s="109" t="s">
        <v>120</v>
      </c>
      <c r="H3063" s="109" t="s">
        <v>544</v>
      </c>
      <c r="I3063" s="109" t="s">
        <v>9</v>
      </c>
      <c r="J3063" s="109" t="s">
        <v>554</v>
      </c>
      <c r="K3063" s="110">
        <v>0</v>
      </c>
    </row>
    <row r="3064" spans="5:11" x14ac:dyDescent="0.25">
      <c r="E3064" s="107">
        <v>2013</v>
      </c>
      <c r="F3064" s="107" t="s">
        <v>434</v>
      </c>
      <c r="G3064" s="107" t="s">
        <v>120</v>
      </c>
      <c r="H3064" s="107" t="s">
        <v>544</v>
      </c>
      <c r="I3064" s="107" t="s">
        <v>9</v>
      </c>
      <c r="J3064" s="107" t="s">
        <v>725</v>
      </c>
      <c r="K3064" s="108">
        <v>0</v>
      </c>
    </row>
    <row r="3065" spans="5:11" x14ac:dyDescent="0.25">
      <c r="E3065" s="109">
        <v>2013</v>
      </c>
      <c r="F3065" s="109" t="s">
        <v>440</v>
      </c>
      <c r="G3065" s="109" t="s">
        <v>123</v>
      </c>
      <c r="H3065" s="109" t="s">
        <v>540</v>
      </c>
      <c r="I3065" s="109" t="s">
        <v>24</v>
      </c>
      <c r="J3065" s="109" t="s">
        <v>1</v>
      </c>
      <c r="K3065" s="110">
        <v>150.077</v>
      </c>
    </row>
    <row r="3066" spans="5:11" x14ac:dyDescent="0.25">
      <c r="E3066" s="107">
        <v>2013</v>
      </c>
      <c r="F3066" s="107" t="s">
        <v>440</v>
      </c>
      <c r="G3066" s="107" t="s">
        <v>123</v>
      </c>
      <c r="H3066" s="107" t="s">
        <v>540</v>
      </c>
      <c r="I3066" s="107" t="s">
        <v>24</v>
      </c>
      <c r="J3066" s="107" t="s">
        <v>554</v>
      </c>
      <c r="K3066" s="108">
        <v>134.14599999999999</v>
      </c>
    </row>
    <row r="3067" spans="5:11" x14ac:dyDescent="0.25">
      <c r="E3067" s="109">
        <v>2013</v>
      </c>
      <c r="F3067" s="109" t="s">
        <v>440</v>
      </c>
      <c r="G3067" s="109" t="s">
        <v>123</v>
      </c>
      <c r="H3067" s="109" t="s">
        <v>540</v>
      </c>
      <c r="I3067" s="109" t="s">
        <v>24</v>
      </c>
      <c r="J3067" s="109" t="s">
        <v>725</v>
      </c>
      <c r="K3067" s="110">
        <v>15.930999999999999</v>
      </c>
    </row>
    <row r="3068" spans="5:11" x14ac:dyDescent="0.25">
      <c r="E3068" s="107">
        <v>2013</v>
      </c>
      <c r="F3068" s="107" t="s">
        <v>442</v>
      </c>
      <c r="G3068" s="107" t="s">
        <v>124</v>
      </c>
      <c r="H3068" s="107" t="s">
        <v>544</v>
      </c>
      <c r="I3068" s="107" t="s">
        <v>9</v>
      </c>
      <c r="J3068" s="107" t="s">
        <v>1</v>
      </c>
      <c r="K3068" s="108">
        <v>587.99699999999996</v>
      </c>
    </row>
    <row r="3069" spans="5:11" x14ac:dyDescent="0.25">
      <c r="E3069" s="109">
        <v>2013</v>
      </c>
      <c r="F3069" s="109" t="s">
        <v>442</v>
      </c>
      <c r="G3069" s="109" t="s">
        <v>124</v>
      </c>
      <c r="H3069" s="109" t="s">
        <v>544</v>
      </c>
      <c r="I3069" s="109" t="s">
        <v>9</v>
      </c>
      <c r="J3069" s="109" t="s">
        <v>554</v>
      </c>
      <c r="K3069" s="110">
        <v>417.29700000000003</v>
      </c>
    </row>
    <row r="3070" spans="5:11" x14ac:dyDescent="0.25">
      <c r="E3070" s="107">
        <v>2013</v>
      </c>
      <c r="F3070" s="107" t="s">
        <v>442</v>
      </c>
      <c r="G3070" s="107" t="s">
        <v>124</v>
      </c>
      <c r="H3070" s="107" t="s">
        <v>544</v>
      </c>
      <c r="I3070" s="107" t="s">
        <v>9</v>
      </c>
      <c r="J3070" s="107" t="s">
        <v>725</v>
      </c>
      <c r="K3070" s="108">
        <v>170.7</v>
      </c>
    </row>
    <row r="3071" spans="5:11" x14ac:dyDescent="0.25">
      <c r="E3071" s="109">
        <v>2013</v>
      </c>
      <c r="F3071" s="109" t="s">
        <v>446</v>
      </c>
      <c r="G3071" s="109" t="s">
        <v>126</v>
      </c>
      <c r="H3071" s="109" t="s">
        <v>542</v>
      </c>
      <c r="I3071" s="109" t="s">
        <v>16</v>
      </c>
      <c r="J3071" s="109" t="s">
        <v>1</v>
      </c>
      <c r="K3071" s="110">
        <v>216.494</v>
      </c>
    </row>
    <row r="3072" spans="5:11" x14ac:dyDescent="0.25">
      <c r="E3072" s="107">
        <v>2013</v>
      </c>
      <c r="F3072" s="107" t="s">
        <v>446</v>
      </c>
      <c r="G3072" s="107" t="s">
        <v>126</v>
      </c>
      <c r="H3072" s="107" t="s">
        <v>542</v>
      </c>
      <c r="I3072" s="107" t="s">
        <v>16</v>
      </c>
      <c r="J3072" s="107" t="s">
        <v>554</v>
      </c>
      <c r="K3072" s="108">
        <v>93.917000000000002</v>
      </c>
    </row>
    <row r="3073" spans="5:11" x14ac:dyDescent="0.25">
      <c r="E3073" s="109">
        <v>2013</v>
      </c>
      <c r="F3073" s="109" t="s">
        <v>446</v>
      </c>
      <c r="G3073" s="109" t="s">
        <v>126</v>
      </c>
      <c r="H3073" s="109" t="s">
        <v>542</v>
      </c>
      <c r="I3073" s="109" t="s">
        <v>16</v>
      </c>
      <c r="J3073" s="109" t="s">
        <v>725</v>
      </c>
      <c r="K3073" s="110">
        <v>122.577</v>
      </c>
    </row>
    <row r="3074" spans="5:11" x14ac:dyDescent="0.25">
      <c r="E3074" s="107">
        <v>2013</v>
      </c>
      <c r="F3074" s="107" t="s">
        <v>450</v>
      </c>
      <c r="G3074" s="107" t="s">
        <v>128</v>
      </c>
      <c r="H3074" s="107" t="s">
        <v>540</v>
      </c>
      <c r="I3074" s="107" t="s">
        <v>47</v>
      </c>
      <c r="J3074" s="107" t="s">
        <v>1</v>
      </c>
      <c r="K3074" s="108">
        <v>16.048999999999999</v>
      </c>
    </row>
    <row r="3075" spans="5:11" x14ac:dyDescent="0.25">
      <c r="E3075" s="109">
        <v>2013</v>
      </c>
      <c r="F3075" s="109" t="s">
        <v>450</v>
      </c>
      <c r="G3075" s="109" t="s">
        <v>128</v>
      </c>
      <c r="H3075" s="109" t="s">
        <v>540</v>
      </c>
      <c r="I3075" s="109" t="s">
        <v>47</v>
      </c>
      <c r="J3075" s="109" t="s">
        <v>554</v>
      </c>
      <c r="K3075" s="110">
        <v>16.048999999999999</v>
      </c>
    </row>
    <row r="3076" spans="5:11" x14ac:dyDescent="0.25">
      <c r="E3076" s="107">
        <v>2013</v>
      </c>
      <c r="F3076" s="107" t="s">
        <v>450</v>
      </c>
      <c r="G3076" s="107" t="s">
        <v>128</v>
      </c>
      <c r="H3076" s="107" t="s">
        <v>540</v>
      </c>
      <c r="I3076" s="107" t="s">
        <v>47</v>
      </c>
      <c r="J3076" s="107" t="s">
        <v>725</v>
      </c>
      <c r="K3076" s="108">
        <v>0</v>
      </c>
    </row>
    <row r="3077" spans="5:11" x14ac:dyDescent="0.25">
      <c r="E3077" s="109">
        <v>2013</v>
      </c>
      <c r="F3077" s="109" t="s">
        <v>452</v>
      </c>
      <c r="G3077" s="109" t="s">
        <v>129</v>
      </c>
      <c r="H3077" s="109" t="s">
        <v>540</v>
      </c>
      <c r="I3077" s="109" t="s">
        <v>30</v>
      </c>
      <c r="J3077" s="109" t="s">
        <v>1</v>
      </c>
      <c r="K3077" s="110">
        <v>162.76900000000001</v>
      </c>
    </row>
    <row r="3078" spans="5:11" x14ac:dyDescent="0.25">
      <c r="E3078" s="107">
        <v>2013</v>
      </c>
      <c r="F3078" s="107" t="s">
        <v>452</v>
      </c>
      <c r="G3078" s="107" t="s">
        <v>129</v>
      </c>
      <c r="H3078" s="107" t="s">
        <v>540</v>
      </c>
      <c r="I3078" s="107" t="s">
        <v>30</v>
      </c>
      <c r="J3078" s="107" t="s">
        <v>554</v>
      </c>
      <c r="K3078" s="108">
        <v>162.76900000000001</v>
      </c>
    </row>
    <row r="3079" spans="5:11" x14ac:dyDescent="0.25">
      <c r="E3079" s="109">
        <v>2013</v>
      </c>
      <c r="F3079" s="109" t="s">
        <v>452</v>
      </c>
      <c r="G3079" s="109" t="s">
        <v>129</v>
      </c>
      <c r="H3079" s="109" t="s">
        <v>540</v>
      </c>
      <c r="I3079" s="109" t="s">
        <v>30</v>
      </c>
      <c r="J3079" s="109" t="s">
        <v>725</v>
      </c>
      <c r="K3079" s="110">
        <v>0</v>
      </c>
    </row>
    <row r="3080" spans="5:11" x14ac:dyDescent="0.25">
      <c r="E3080" s="107">
        <v>2013</v>
      </c>
      <c r="F3080" s="107" t="s">
        <v>460</v>
      </c>
      <c r="G3080" s="107" t="s">
        <v>133</v>
      </c>
      <c r="H3080" s="107" t="s">
        <v>540</v>
      </c>
      <c r="I3080" s="107" t="s">
        <v>30</v>
      </c>
      <c r="J3080" s="107" t="s">
        <v>1</v>
      </c>
      <c r="K3080" s="108">
        <v>13.099</v>
      </c>
    </row>
    <row r="3081" spans="5:11" x14ac:dyDescent="0.25">
      <c r="E3081" s="109">
        <v>2013</v>
      </c>
      <c r="F3081" s="109" t="s">
        <v>460</v>
      </c>
      <c r="G3081" s="109" t="s">
        <v>133</v>
      </c>
      <c r="H3081" s="109" t="s">
        <v>540</v>
      </c>
      <c r="I3081" s="109" t="s">
        <v>30</v>
      </c>
      <c r="J3081" s="109" t="s">
        <v>554</v>
      </c>
      <c r="K3081" s="110">
        <v>1.5369999999999999</v>
      </c>
    </row>
    <row r="3082" spans="5:11" x14ac:dyDescent="0.25">
      <c r="E3082" s="107">
        <v>2013</v>
      </c>
      <c r="F3082" s="107" t="s">
        <v>460</v>
      </c>
      <c r="G3082" s="107" t="s">
        <v>133</v>
      </c>
      <c r="H3082" s="107" t="s">
        <v>540</v>
      </c>
      <c r="I3082" s="107" t="s">
        <v>30</v>
      </c>
      <c r="J3082" s="107" t="s">
        <v>725</v>
      </c>
      <c r="K3082" s="108">
        <v>11.561999999999999</v>
      </c>
    </row>
    <row r="3083" spans="5:11" x14ac:dyDescent="0.25">
      <c r="E3083" s="109">
        <v>2013</v>
      </c>
      <c r="F3083" s="109" t="s">
        <v>462</v>
      </c>
      <c r="G3083" s="109" t="s">
        <v>134</v>
      </c>
      <c r="H3083" s="109" t="s">
        <v>544</v>
      </c>
      <c r="I3083" s="109" t="s">
        <v>9</v>
      </c>
      <c r="J3083" s="109" t="s">
        <v>1</v>
      </c>
      <c r="K3083" s="110">
        <v>60.408999999999999</v>
      </c>
    </row>
    <row r="3084" spans="5:11" x14ac:dyDescent="0.25">
      <c r="E3084" s="107">
        <v>2013</v>
      </c>
      <c r="F3084" s="107" t="s">
        <v>462</v>
      </c>
      <c r="G3084" s="107" t="s">
        <v>134</v>
      </c>
      <c r="H3084" s="107" t="s">
        <v>544</v>
      </c>
      <c r="I3084" s="107" t="s">
        <v>9</v>
      </c>
      <c r="J3084" s="107" t="s">
        <v>554</v>
      </c>
      <c r="K3084" s="108">
        <v>37.222000000000001</v>
      </c>
    </row>
    <row r="3085" spans="5:11" x14ac:dyDescent="0.25">
      <c r="E3085" s="109">
        <v>2013</v>
      </c>
      <c r="F3085" s="109" t="s">
        <v>462</v>
      </c>
      <c r="G3085" s="109" t="s">
        <v>134</v>
      </c>
      <c r="H3085" s="109" t="s">
        <v>544</v>
      </c>
      <c r="I3085" s="109" t="s">
        <v>9</v>
      </c>
      <c r="J3085" s="109" t="s">
        <v>725</v>
      </c>
      <c r="K3085" s="110">
        <v>23.187000000000001</v>
      </c>
    </row>
    <row r="3086" spans="5:11" x14ac:dyDescent="0.25">
      <c r="E3086" s="107">
        <v>2013</v>
      </c>
      <c r="F3086" s="107" t="s">
        <v>468</v>
      </c>
      <c r="G3086" s="107" t="s">
        <v>137</v>
      </c>
      <c r="H3086" s="107" t="s">
        <v>540</v>
      </c>
      <c r="I3086" s="107" t="s">
        <v>30</v>
      </c>
      <c r="J3086" s="107" t="s">
        <v>1</v>
      </c>
      <c r="K3086" s="108">
        <v>68.834999999999994</v>
      </c>
    </row>
    <row r="3087" spans="5:11" x14ac:dyDescent="0.25">
      <c r="E3087" s="109">
        <v>2013</v>
      </c>
      <c r="F3087" s="109" t="s">
        <v>468</v>
      </c>
      <c r="G3087" s="109" t="s">
        <v>137</v>
      </c>
      <c r="H3087" s="109" t="s">
        <v>540</v>
      </c>
      <c r="I3087" s="109" t="s">
        <v>30</v>
      </c>
      <c r="J3087" s="109" t="s">
        <v>554</v>
      </c>
      <c r="K3087" s="110">
        <v>0</v>
      </c>
    </row>
    <row r="3088" spans="5:11" x14ac:dyDescent="0.25">
      <c r="E3088" s="107">
        <v>2013</v>
      </c>
      <c r="F3088" s="107" t="s">
        <v>468</v>
      </c>
      <c r="G3088" s="107" t="s">
        <v>137</v>
      </c>
      <c r="H3088" s="107" t="s">
        <v>540</v>
      </c>
      <c r="I3088" s="107" t="s">
        <v>30</v>
      </c>
      <c r="J3088" s="107" t="s">
        <v>725</v>
      </c>
      <c r="K3088" s="108">
        <v>68.834999999999994</v>
      </c>
    </row>
    <row r="3089" spans="5:11" x14ac:dyDescent="0.25">
      <c r="E3089" s="109">
        <v>2013</v>
      </c>
      <c r="F3089" s="109" t="s">
        <v>466</v>
      </c>
      <c r="G3089" s="109" t="s">
        <v>136</v>
      </c>
      <c r="H3089" s="109" t="s">
        <v>542</v>
      </c>
      <c r="I3089" s="109" t="s">
        <v>26</v>
      </c>
      <c r="J3089" s="109" t="s">
        <v>1</v>
      </c>
      <c r="K3089" s="110">
        <v>48.567999999999998</v>
      </c>
    </row>
    <row r="3090" spans="5:11" x14ac:dyDescent="0.25">
      <c r="E3090" s="107">
        <v>2013</v>
      </c>
      <c r="F3090" s="107" t="s">
        <v>466</v>
      </c>
      <c r="G3090" s="107" t="s">
        <v>136</v>
      </c>
      <c r="H3090" s="107" t="s">
        <v>542</v>
      </c>
      <c r="I3090" s="107" t="s">
        <v>26</v>
      </c>
      <c r="J3090" s="107" t="s">
        <v>554</v>
      </c>
      <c r="K3090" s="108">
        <v>46.368000000000002</v>
      </c>
    </row>
    <row r="3091" spans="5:11" x14ac:dyDescent="0.25">
      <c r="E3091" s="109">
        <v>2013</v>
      </c>
      <c r="F3091" s="109" t="s">
        <v>466</v>
      </c>
      <c r="G3091" s="109" t="s">
        <v>136</v>
      </c>
      <c r="H3091" s="109" t="s">
        <v>542</v>
      </c>
      <c r="I3091" s="109" t="s">
        <v>26</v>
      </c>
      <c r="J3091" s="109" t="s">
        <v>725</v>
      </c>
      <c r="K3091" s="110">
        <v>2.2000000000000002</v>
      </c>
    </row>
    <row r="3092" spans="5:11" x14ac:dyDescent="0.25">
      <c r="E3092" s="107">
        <v>2013</v>
      </c>
      <c r="F3092" s="107" t="s">
        <v>498</v>
      </c>
      <c r="G3092" s="107" t="s">
        <v>967</v>
      </c>
      <c r="H3092" s="107" t="s">
        <v>540</v>
      </c>
      <c r="I3092" s="107" t="s">
        <v>925</v>
      </c>
      <c r="J3092" s="107" t="s">
        <v>1</v>
      </c>
      <c r="K3092" s="108">
        <v>449.46800000000002</v>
      </c>
    </row>
    <row r="3093" spans="5:11" x14ac:dyDescent="0.25">
      <c r="E3093" s="109">
        <v>2013</v>
      </c>
      <c r="F3093" s="109" t="s">
        <v>498</v>
      </c>
      <c r="G3093" s="109" t="s">
        <v>967</v>
      </c>
      <c r="H3093" s="109" t="s">
        <v>540</v>
      </c>
      <c r="I3093" s="109" t="s">
        <v>925</v>
      </c>
      <c r="J3093" s="109" t="s">
        <v>554</v>
      </c>
      <c r="K3093" s="110">
        <v>401.43900000000002</v>
      </c>
    </row>
    <row r="3094" spans="5:11" x14ac:dyDescent="0.25">
      <c r="E3094" s="107">
        <v>2013</v>
      </c>
      <c r="F3094" s="107" t="s">
        <v>498</v>
      </c>
      <c r="G3094" s="107" t="s">
        <v>967</v>
      </c>
      <c r="H3094" s="107" t="s">
        <v>540</v>
      </c>
      <c r="I3094" s="107" t="s">
        <v>925</v>
      </c>
      <c r="J3094" s="107" t="s">
        <v>725</v>
      </c>
      <c r="K3094" s="108">
        <v>48.029000000000003</v>
      </c>
    </row>
    <row r="3095" spans="5:11" x14ac:dyDescent="0.25">
      <c r="E3095" s="109">
        <v>2013</v>
      </c>
      <c r="F3095" s="109" t="s">
        <v>479</v>
      </c>
      <c r="G3095" s="109" t="s">
        <v>141</v>
      </c>
      <c r="H3095" s="109" t="s">
        <v>540</v>
      </c>
      <c r="I3095" s="109" t="s">
        <v>21</v>
      </c>
      <c r="J3095" s="109" t="s">
        <v>1</v>
      </c>
      <c r="K3095" s="110">
        <v>35.640999999999998</v>
      </c>
    </row>
    <row r="3096" spans="5:11" x14ac:dyDescent="0.25">
      <c r="E3096" s="107">
        <v>2013</v>
      </c>
      <c r="F3096" s="107" t="s">
        <v>479</v>
      </c>
      <c r="G3096" s="107" t="s">
        <v>141</v>
      </c>
      <c r="H3096" s="107" t="s">
        <v>540</v>
      </c>
      <c r="I3096" s="107" t="s">
        <v>21</v>
      </c>
      <c r="J3096" s="107" t="s">
        <v>554</v>
      </c>
      <c r="K3096" s="108">
        <v>25.097000000000001</v>
      </c>
    </row>
    <row r="3097" spans="5:11" x14ac:dyDescent="0.25">
      <c r="E3097" s="109">
        <v>2013</v>
      </c>
      <c r="F3097" s="109" t="s">
        <v>479</v>
      </c>
      <c r="G3097" s="109" t="s">
        <v>141</v>
      </c>
      <c r="H3097" s="109" t="s">
        <v>540</v>
      </c>
      <c r="I3097" s="109" t="s">
        <v>21</v>
      </c>
      <c r="J3097" s="109" t="s">
        <v>725</v>
      </c>
      <c r="K3097" s="110">
        <v>10.544</v>
      </c>
    </row>
    <row r="3098" spans="5:11" x14ac:dyDescent="0.25">
      <c r="E3098" s="107">
        <v>2013</v>
      </c>
      <c r="F3098" s="107" t="s">
        <v>486</v>
      </c>
      <c r="G3098" s="107" t="s">
        <v>143</v>
      </c>
      <c r="H3098" s="107" t="s">
        <v>544</v>
      </c>
      <c r="I3098" s="107" t="s">
        <v>9</v>
      </c>
      <c r="J3098" s="107" t="s">
        <v>1</v>
      </c>
      <c r="K3098" s="108">
        <v>112.43</v>
      </c>
    </row>
    <row r="3099" spans="5:11" x14ac:dyDescent="0.25">
      <c r="E3099" s="109">
        <v>2013</v>
      </c>
      <c r="F3099" s="109" t="s">
        <v>486</v>
      </c>
      <c r="G3099" s="109" t="s">
        <v>143</v>
      </c>
      <c r="H3099" s="109" t="s">
        <v>544</v>
      </c>
      <c r="I3099" s="109" t="s">
        <v>9</v>
      </c>
      <c r="J3099" s="109" t="s">
        <v>554</v>
      </c>
      <c r="K3099" s="110">
        <v>62.301000000000002</v>
      </c>
    </row>
    <row r="3100" spans="5:11" x14ac:dyDescent="0.25">
      <c r="E3100" s="107">
        <v>2013</v>
      </c>
      <c r="F3100" s="107" t="s">
        <v>486</v>
      </c>
      <c r="G3100" s="107" t="s">
        <v>143</v>
      </c>
      <c r="H3100" s="107" t="s">
        <v>544</v>
      </c>
      <c r="I3100" s="107" t="s">
        <v>9</v>
      </c>
      <c r="J3100" s="107" t="s">
        <v>725</v>
      </c>
      <c r="K3100" s="108">
        <v>50.128999999999998</v>
      </c>
    </row>
    <row r="3101" spans="5:11" x14ac:dyDescent="0.25">
      <c r="E3101" s="109">
        <v>2013</v>
      </c>
      <c r="F3101" s="109" t="s">
        <v>488</v>
      </c>
      <c r="G3101" s="109" t="s">
        <v>144</v>
      </c>
      <c r="H3101" s="109" t="s">
        <v>540</v>
      </c>
      <c r="I3101" s="109" t="s">
        <v>60</v>
      </c>
      <c r="J3101" s="109" t="s">
        <v>1</v>
      </c>
      <c r="K3101" s="110">
        <v>615.06200000000001</v>
      </c>
    </row>
    <row r="3102" spans="5:11" x14ac:dyDescent="0.25">
      <c r="E3102" s="107">
        <v>2013</v>
      </c>
      <c r="F3102" s="107" t="s">
        <v>488</v>
      </c>
      <c r="G3102" s="107" t="s">
        <v>144</v>
      </c>
      <c r="H3102" s="107" t="s">
        <v>540</v>
      </c>
      <c r="I3102" s="107" t="s">
        <v>60</v>
      </c>
      <c r="J3102" s="107" t="s">
        <v>554</v>
      </c>
      <c r="K3102" s="108">
        <v>410.55700000000002</v>
      </c>
    </row>
    <row r="3103" spans="5:11" x14ac:dyDescent="0.25">
      <c r="E3103" s="109">
        <v>2013</v>
      </c>
      <c r="F3103" s="109" t="s">
        <v>488</v>
      </c>
      <c r="G3103" s="109" t="s">
        <v>144</v>
      </c>
      <c r="H3103" s="109" t="s">
        <v>540</v>
      </c>
      <c r="I3103" s="109" t="s">
        <v>60</v>
      </c>
      <c r="J3103" s="109" t="s">
        <v>725</v>
      </c>
      <c r="K3103" s="110">
        <v>204.505</v>
      </c>
    </row>
    <row r="3104" spans="5:11" x14ac:dyDescent="0.25">
      <c r="E3104" s="107">
        <v>2013</v>
      </c>
      <c r="F3104" s="107" t="s">
        <v>494</v>
      </c>
      <c r="G3104" s="107" t="s">
        <v>147</v>
      </c>
      <c r="H3104" s="107" t="s">
        <v>540</v>
      </c>
      <c r="I3104" s="107" t="s">
        <v>27</v>
      </c>
      <c r="J3104" s="107" t="s">
        <v>1</v>
      </c>
      <c r="K3104" s="108">
        <v>181.238</v>
      </c>
    </row>
    <row r="3105" spans="5:11" x14ac:dyDescent="0.25">
      <c r="E3105" s="109">
        <v>2013</v>
      </c>
      <c r="F3105" s="109" t="s">
        <v>494</v>
      </c>
      <c r="G3105" s="109" t="s">
        <v>147</v>
      </c>
      <c r="H3105" s="109" t="s">
        <v>540</v>
      </c>
      <c r="I3105" s="109" t="s">
        <v>27</v>
      </c>
      <c r="J3105" s="109" t="s">
        <v>554</v>
      </c>
      <c r="K3105" s="110">
        <v>181.238</v>
      </c>
    </row>
    <row r="3106" spans="5:11" x14ac:dyDescent="0.25">
      <c r="E3106" s="107">
        <v>2013</v>
      </c>
      <c r="F3106" s="107" t="s">
        <v>494</v>
      </c>
      <c r="G3106" s="107" t="s">
        <v>147</v>
      </c>
      <c r="H3106" s="107" t="s">
        <v>540</v>
      </c>
      <c r="I3106" s="107" t="s">
        <v>27</v>
      </c>
      <c r="J3106" s="107" t="s">
        <v>725</v>
      </c>
      <c r="K3106" s="108">
        <v>0</v>
      </c>
    </row>
    <row r="3107" spans="5:11" x14ac:dyDescent="0.25">
      <c r="E3107" s="109">
        <v>2013</v>
      </c>
      <c r="F3107" s="109" t="s">
        <v>490</v>
      </c>
      <c r="G3107" s="109" t="s">
        <v>145</v>
      </c>
      <c r="H3107" s="109" t="s">
        <v>540</v>
      </c>
      <c r="I3107" s="109" t="s">
        <v>16</v>
      </c>
      <c r="J3107" s="109" t="s">
        <v>1</v>
      </c>
      <c r="K3107" s="110">
        <v>455.91300000000001</v>
      </c>
    </row>
    <row r="3108" spans="5:11" x14ac:dyDescent="0.25">
      <c r="E3108" s="107">
        <v>2013</v>
      </c>
      <c r="F3108" s="107" t="s">
        <v>490</v>
      </c>
      <c r="G3108" s="107" t="s">
        <v>145</v>
      </c>
      <c r="H3108" s="107" t="s">
        <v>540</v>
      </c>
      <c r="I3108" s="107" t="s">
        <v>16</v>
      </c>
      <c r="J3108" s="107" t="s">
        <v>554</v>
      </c>
      <c r="K3108" s="108">
        <v>356.76100000000002</v>
      </c>
    </row>
    <row r="3109" spans="5:11" x14ac:dyDescent="0.25">
      <c r="E3109" s="109">
        <v>2013</v>
      </c>
      <c r="F3109" s="109" t="s">
        <v>490</v>
      </c>
      <c r="G3109" s="109" t="s">
        <v>145</v>
      </c>
      <c r="H3109" s="109" t="s">
        <v>540</v>
      </c>
      <c r="I3109" s="109" t="s">
        <v>16</v>
      </c>
      <c r="J3109" s="109" t="s">
        <v>725</v>
      </c>
      <c r="K3109" s="110">
        <v>99.152000000000001</v>
      </c>
    </row>
    <row r="3110" spans="5:11" x14ac:dyDescent="0.25">
      <c r="E3110" s="107">
        <v>2013</v>
      </c>
      <c r="F3110" s="107" t="s">
        <v>496</v>
      </c>
      <c r="G3110" s="107" t="s">
        <v>148</v>
      </c>
      <c r="H3110" s="107" t="s">
        <v>544</v>
      </c>
      <c r="I3110" s="107" t="s">
        <v>17</v>
      </c>
      <c r="J3110" s="107" t="s">
        <v>1</v>
      </c>
      <c r="K3110" s="108">
        <v>213.345</v>
      </c>
    </row>
    <row r="3111" spans="5:11" x14ac:dyDescent="0.25">
      <c r="E3111" s="109">
        <v>2013</v>
      </c>
      <c r="F3111" s="109" t="s">
        <v>496</v>
      </c>
      <c r="G3111" s="109" t="s">
        <v>148</v>
      </c>
      <c r="H3111" s="109" t="s">
        <v>544</v>
      </c>
      <c r="I3111" s="109" t="s">
        <v>17</v>
      </c>
      <c r="J3111" s="109" t="s">
        <v>554</v>
      </c>
      <c r="K3111" s="110">
        <v>132.083</v>
      </c>
    </row>
    <row r="3112" spans="5:11" x14ac:dyDescent="0.25">
      <c r="E3112" s="107">
        <v>2013</v>
      </c>
      <c r="F3112" s="107" t="s">
        <v>496</v>
      </c>
      <c r="G3112" s="107" t="s">
        <v>148</v>
      </c>
      <c r="H3112" s="107" t="s">
        <v>544</v>
      </c>
      <c r="I3112" s="107" t="s">
        <v>17</v>
      </c>
      <c r="J3112" s="107" t="s">
        <v>725</v>
      </c>
      <c r="K3112" s="108">
        <v>81.262</v>
      </c>
    </row>
    <row r="3113" spans="5:11" x14ac:dyDescent="0.25">
      <c r="E3113" s="109">
        <v>2013</v>
      </c>
      <c r="F3113" s="109" t="s">
        <v>483</v>
      </c>
      <c r="G3113" s="109" t="s">
        <v>484</v>
      </c>
      <c r="H3113" s="109" t="s">
        <v>544</v>
      </c>
      <c r="I3113" s="109" t="s">
        <v>9</v>
      </c>
      <c r="J3113" s="109" t="s">
        <v>1</v>
      </c>
      <c r="K3113" s="110">
        <v>32.765000000000001</v>
      </c>
    </row>
    <row r="3114" spans="5:11" x14ac:dyDescent="0.25">
      <c r="E3114" s="107">
        <v>2013</v>
      </c>
      <c r="F3114" s="107" t="s">
        <v>483</v>
      </c>
      <c r="G3114" s="107" t="s">
        <v>484</v>
      </c>
      <c r="H3114" s="107" t="s">
        <v>544</v>
      </c>
      <c r="I3114" s="107" t="s">
        <v>9</v>
      </c>
      <c r="J3114" s="107" t="s">
        <v>554</v>
      </c>
      <c r="K3114" s="108">
        <v>14.151</v>
      </c>
    </row>
    <row r="3115" spans="5:11" x14ac:dyDescent="0.25">
      <c r="E3115" s="109">
        <v>2013</v>
      </c>
      <c r="F3115" s="109" t="s">
        <v>483</v>
      </c>
      <c r="G3115" s="109" t="s">
        <v>484</v>
      </c>
      <c r="H3115" s="109" t="s">
        <v>544</v>
      </c>
      <c r="I3115" s="109" t="s">
        <v>9</v>
      </c>
      <c r="J3115" s="109" t="s">
        <v>725</v>
      </c>
      <c r="K3115" s="110">
        <v>18.614000000000001</v>
      </c>
    </row>
    <row r="3116" spans="5:11" x14ac:dyDescent="0.25">
      <c r="E3116" s="107">
        <v>2013</v>
      </c>
      <c r="F3116" s="107" t="s">
        <v>502</v>
      </c>
      <c r="G3116" s="107" t="s">
        <v>151</v>
      </c>
      <c r="H3116" s="107" t="s">
        <v>540</v>
      </c>
      <c r="I3116" s="107" t="s">
        <v>30</v>
      </c>
      <c r="J3116" s="107" t="s">
        <v>1</v>
      </c>
      <c r="K3116" s="108">
        <v>394.37</v>
      </c>
    </row>
    <row r="3117" spans="5:11" x14ac:dyDescent="0.25">
      <c r="E3117" s="109">
        <v>2013</v>
      </c>
      <c r="F3117" s="109" t="s">
        <v>502</v>
      </c>
      <c r="G3117" s="109" t="s">
        <v>151</v>
      </c>
      <c r="H3117" s="109" t="s">
        <v>540</v>
      </c>
      <c r="I3117" s="109" t="s">
        <v>30</v>
      </c>
      <c r="J3117" s="109" t="s">
        <v>554</v>
      </c>
      <c r="K3117" s="110">
        <v>243.06</v>
      </c>
    </row>
    <row r="3118" spans="5:11" x14ac:dyDescent="0.25">
      <c r="E3118" s="107">
        <v>2013</v>
      </c>
      <c r="F3118" s="107" t="s">
        <v>502</v>
      </c>
      <c r="G3118" s="107" t="s">
        <v>151</v>
      </c>
      <c r="H3118" s="107" t="s">
        <v>540</v>
      </c>
      <c r="I3118" s="107" t="s">
        <v>30</v>
      </c>
      <c r="J3118" s="107" t="s">
        <v>725</v>
      </c>
      <c r="K3118" s="108">
        <v>151.31</v>
      </c>
    </row>
    <row r="3119" spans="5:11" x14ac:dyDescent="0.25">
      <c r="E3119" s="109">
        <v>2013</v>
      </c>
      <c r="F3119" s="109" t="s">
        <v>504</v>
      </c>
      <c r="G3119" s="109" t="s">
        <v>152</v>
      </c>
      <c r="H3119" s="109" t="s">
        <v>540</v>
      </c>
      <c r="I3119" s="109" t="s">
        <v>30</v>
      </c>
      <c r="J3119" s="109" t="s">
        <v>1</v>
      </c>
      <c r="K3119" s="110">
        <v>0</v>
      </c>
    </row>
    <row r="3120" spans="5:11" x14ac:dyDescent="0.25">
      <c r="E3120" s="107">
        <v>2013</v>
      </c>
      <c r="F3120" s="107" t="s">
        <v>504</v>
      </c>
      <c r="G3120" s="107" t="s">
        <v>152</v>
      </c>
      <c r="H3120" s="107" t="s">
        <v>540</v>
      </c>
      <c r="I3120" s="107" t="s">
        <v>30</v>
      </c>
      <c r="J3120" s="107" t="s">
        <v>554</v>
      </c>
      <c r="K3120" s="108">
        <v>0</v>
      </c>
    </row>
    <row r="3121" spans="5:11" x14ac:dyDescent="0.25">
      <c r="E3121" s="109">
        <v>2013</v>
      </c>
      <c r="F3121" s="109" t="s">
        <v>504</v>
      </c>
      <c r="G3121" s="109" t="s">
        <v>152</v>
      </c>
      <c r="H3121" s="109" t="s">
        <v>540</v>
      </c>
      <c r="I3121" s="109" t="s">
        <v>30</v>
      </c>
      <c r="J3121" s="109" t="s">
        <v>725</v>
      </c>
      <c r="K3121" s="110">
        <v>0</v>
      </c>
    </row>
    <row r="3122" spans="5:11" x14ac:dyDescent="0.25">
      <c r="E3122" s="107">
        <v>2013</v>
      </c>
      <c r="F3122" s="107" t="s">
        <v>506</v>
      </c>
      <c r="G3122" s="107" t="s">
        <v>153</v>
      </c>
      <c r="H3122" s="107" t="s">
        <v>544</v>
      </c>
      <c r="I3122" s="107" t="s">
        <v>17</v>
      </c>
      <c r="J3122" s="107" t="s">
        <v>1</v>
      </c>
      <c r="K3122" s="108">
        <v>105</v>
      </c>
    </row>
    <row r="3123" spans="5:11" x14ac:dyDescent="0.25">
      <c r="E3123" s="109">
        <v>2013</v>
      </c>
      <c r="F3123" s="109" t="s">
        <v>506</v>
      </c>
      <c r="G3123" s="109" t="s">
        <v>153</v>
      </c>
      <c r="H3123" s="109" t="s">
        <v>544</v>
      </c>
      <c r="I3123" s="109" t="s">
        <v>17</v>
      </c>
      <c r="J3123" s="109" t="s">
        <v>554</v>
      </c>
      <c r="K3123" s="110">
        <v>102</v>
      </c>
    </row>
    <row r="3124" spans="5:11" x14ac:dyDescent="0.25">
      <c r="E3124" s="107">
        <v>2013</v>
      </c>
      <c r="F3124" s="107" t="s">
        <v>506</v>
      </c>
      <c r="G3124" s="107" t="s">
        <v>153</v>
      </c>
      <c r="H3124" s="107" t="s">
        <v>544</v>
      </c>
      <c r="I3124" s="107" t="s">
        <v>17</v>
      </c>
      <c r="J3124" s="107" t="s">
        <v>725</v>
      </c>
      <c r="K3124" s="108">
        <v>3</v>
      </c>
    </row>
    <row r="3125" spans="5:11" x14ac:dyDescent="0.25">
      <c r="E3125" s="109">
        <v>2013</v>
      </c>
      <c r="F3125" s="109" t="s">
        <v>508</v>
      </c>
      <c r="G3125" s="109" t="s">
        <v>154</v>
      </c>
      <c r="H3125" s="109" t="s">
        <v>540</v>
      </c>
      <c r="I3125" s="109" t="s">
        <v>30</v>
      </c>
      <c r="J3125" s="109" t="s">
        <v>1</v>
      </c>
      <c r="K3125" s="110">
        <v>11.005000000000001</v>
      </c>
    </row>
    <row r="3126" spans="5:11" x14ac:dyDescent="0.25">
      <c r="E3126" s="107">
        <v>2013</v>
      </c>
      <c r="F3126" s="107" t="s">
        <v>508</v>
      </c>
      <c r="G3126" s="107" t="s">
        <v>154</v>
      </c>
      <c r="H3126" s="107" t="s">
        <v>540</v>
      </c>
      <c r="I3126" s="107" t="s">
        <v>30</v>
      </c>
      <c r="J3126" s="107" t="s">
        <v>554</v>
      </c>
      <c r="K3126" s="108">
        <v>0</v>
      </c>
    </row>
    <row r="3127" spans="5:11" x14ac:dyDescent="0.25">
      <c r="E3127" s="109">
        <v>2013</v>
      </c>
      <c r="F3127" s="109" t="s">
        <v>508</v>
      </c>
      <c r="G3127" s="109" t="s">
        <v>154</v>
      </c>
      <c r="H3127" s="109" t="s">
        <v>540</v>
      </c>
      <c r="I3127" s="109" t="s">
        <v>30</v>
      </c>
      <c r="J3127" s="109" t="s">
        <v>725</v>
      </c>
      <c r="K3127" s="110">
        <v>11.005000000000001</v>
      </c>
    </row>
    <row r="3128" spans="5:11" x14ac:dyDescent="0.25">
      <c r="E3128" s="107">
        <v>2013</v>
      </c>
      <c r="F3128" s="107" t="s">
        <v>520</v>
      </c>
      <c r="G3128" s="107" t="s">
        <v>927</v>
      </c>
      <c r="H3128" s="107" t="s">
        <v>540</v>
      </c>
      <c r="I3128" s="107" t="s">
        <v>30</v>
      </c>
      <c r="J3128" s="107" t="s">
        <v>1</v>
      </c>
      <c r="K3128" s="108">
        <v>103.881</v>
      </c>
    </row>
    <row r="3129" spans="5:11" x14ac:dyDescent="0.25">
      <c r="E3129" s="109">
        <v>2013</v>
      </c>
      <c r="F3129" s="109" t="s">
        <v>520</v>
      </c>
      <c r="G3129" s="109" t="s">
        <v>927</v>
      </c>
      <c r="H3129" s="109" t="s">
        <v>540</v>
      </c>
      <c r="I3129" s="109" t="s">
        <v>30</v>
      </c>
      <c r="J3129" s="109" t="s">
        <v>554</v>
      </c>
      <c r="K3129" s="110">
        <v>101.116</v>
      </c>
    </row>
    <row r="3130" spans="5:11" x14ac:dyDescent="0.25">
      <c r="E3130" s="107">
        <v>2013</v>
      </c>
      <c r="F3130" s="107" t="s">
        <v>520</v>
      </c>
      <c r="G3130" s="107" t="s">
        <v>927</v>
      </c>
      <c r="H3130" s="107" t="s">
        <v>540</v>
      </c>
      <c r="I3130" s="107" t="s">
        <v>30</v>
      </c>
      <c r="J3130" s="107" t="s">
        <v>725</v>
      </c>
      <c r="K3130" s="108">
        <v>2.7650000000000001</v>
      </c>
    </row>
    <row r="3131" spans="5:11" x14ac:dyDescent="0.25">
      <c r="E3131" s="109">
        <v>2013</v>
      </c>
      <c r="F3131" s="109" t="s">
        <v>530</v>
      </c>
      <c r="G3131" s="109" t="s">
        <v>161</v>
      </c>
      <c r="H3131" s="109" t="s">
        <v>544</v>
      </c>
      <c r="I3131" s="109" t="s">
        <v>9</v>
      </c>
      <c r="J3131" s="109" t="s">
        <v>1</v>
      </c>
      <c r="K3131" s="110">
        <v>30.516999999999999</v>
      </c>
    </row>
    <row r="3132" spans="5:11" x14ac:dyDescent="0.25">
      <c r="E3132" s="107">
        <v>2013</v>
      </c>
      <c r="F3132" s="107" t="s">
        <v>530</v>
      </c>
      <c r="G3132" s="107" t="s">
        <v>161</v>
      </c>
      <c r="H3132" s="107" t="s">
        <v>544</v>
      </c>
      <c r="I3132" s="107" t="s">
        <v>9</v>
      </c>
      <c r="J3132" s="107" t="s">
        <v>554</v>
      </c>
      <c r="K3132" s="108">
        <v>26.696000000000002</v>
      </c>
    </row>
    <row r="3133" spans="5:11" x14ac:dyDescent="0.25">
      <c r="E3133" s="109">
        <v>2013</v>
      </c>
      <c r="F3133" s="109" t="s">
        <v>530</v>
      </c>
      <c r="G3133" s="109" t="s">
        <v>161</v>
      </c>
      <c r="H3133" s="109" t="s">
        <v>544</v>
      </c>
      <c r="I3133" s="109" t="s">
        <v>9</v>
      </c>
      <c r="J3133" s="109" t="s">
        <v>725</v>
      </c>
      <c r="K3133" s="110">
        <v>3.8210000000000002</v>
      </c>
    </row>
    <row r="3134" spans="5:11" x14ac:dyDescent="0.25">
      <c r="E3134" s="107">
        <v>2013</v>
      </c>
      <c r="F3134" s="107" t="s">
        <v>532</v>
      </c>
      <c r="G3134" s="107" t="s">
        <v>162</v>
      </c>
      <c r="H3134" s="107" t="s">
        <v>540</v>
      </c>
      <c r="I3134" s="107" t="s">
        <v>925</v>
      </c>
      <c r="J3134" s="107" t="s">
        <v>1</v>
      </c>
      <c r="K3134" s="108">
        <v>48.722999999999999</v>
      </c>
    </row>
    <row r="3135" spans="5:11" x14ac:dyDescent="0.25">
      <c r="E3135" s="109">
        <v>2013</v>
      </c>
      <c r="F3135" s="109" t="s">
        <v>532</v>
      </c>
      <c r="G3135" s="109" t="s">
        <v>162</v>
      </c>
      <c r="H3135" s="109" t="s">
        <v>540</v>
      </c>
      <c r="I3135" s="109" t="s">
        <v>925</v>
      </c>
      <c r="J3135" s="109" t="s">
        <v>554</v>
      </c>
      <c r="K3135" s="110">
        <v>25.573</v>
      </c>
    </row>
    <row r="3136" spans="5:11" x14ac:dyDescent="0.25">
      <c r="E3136" s="107">
        <v>2013</v>
      </c>
      <c r="F3136" s="107" t="s">
        <v>532</v>
      </c>
      <c r="G3136" s="107" t="s">
        <v>162</v>
      </c>
      <c r="H3136" s="107" t="s">
        <v>540</v>
      </c>
      <c r="I3136" s="107" t="s">
        <v>925</v>
      </c>
      <c r="J3136" s="107" t="s">
        <v>725</v>
      </c>
      <c r="K3136" s="108">
        <v>23.15</v>
      </c>
    </row>
    <row r="3137" spans="5:11" x14ac:dyDescent="0.25">
      <c r="E3137" s="109">
        <v>2013</v>
      </c>
      <c r="F3137" s="109" t="s">
        <v>512</v>
      </c>
      <c r="G3137" s="109" t="s">
        <v>155</v>
      </c>
      <c r="H3137" s="109" t="s">
        <v>540</v>
      </c>
      <c r="I3137" s="109" t="s">
        <v>21</v>
      </c>
      <c r="J3137" s="109" t="s">
        <v>1</v>
      </c>
      <c r="K3137" s="110">
        <v>152.65600000000001</v>
      </c>
    </row>
    <row r="3138" spans="5:11" x14ac:dyDescent="0.25">
      <c r="E3138" s="107">
        <v>2013</v>
      </c>
      <c r="F3138" s="107" t="s">
        <v>512</v>
      </c>
      <c r="G3138" s="107" t="s">
        <v>155</v>
      </c>
      <c r="H3138" s="107" t="s">
        <v>540</v>
      </c>
      <c r="I3138" s="107" t="s">
        <v>21</v>
      </c>
      <c r="J3138" s="107" t="s">
        <v>554</v>
      </c>
      <c r="K3138" s="108">
        <v>152.65600000000001</v>
      </c>
    </row>
    <row r="3139" spans="5:11" x14ac:dyDescent="0.25">
      <c r="E3139" s="109">
        <v>2013</v>
      </c>
      <c r="F3139" s="109" t="s">
        <v>512</v>
      </c>
      <c r="G3139" s="109" t="s">
        <v>155</v>
      </c>
      <c r="H3139" s="109" t="s">
        <v>540</v>
      </c>
      <c r="I3139" s="109" t="s">
        <v>21</v>
      </c>
      <c r="J3139" s="109" t="s">
        <v>725</v>
      </c>
      <c r="K3139" s="110">
        <v>0</v>
      </c>
    </row>
    <row r="3140" spans="5:11" x14ac:dyDescent="0.25">
      <c r="E3140" s="107">
        <v>2013</v>
      </c>
      <c r="F3140" s="107" t="s">
        <v>534</v>
      </c>
      <c r="G3140" s="107" t="s">
        <v>163</v>
      </c>
      <c r="H3140" s="107" t="s">
        <v>540</v>
      </c>
      <c r="I3140" s="107" t="s">
        <v>27</v>
      </c>
      <c r="J3140" s="107" t="s">
        <v>1</v>
      </c>
      <c r="K3140" s="108">
        <v>238.30199999999999</v>
      </c>
    </row>
    <row r="3141" spans="5:11" x14ac:dyDescent="0.25">
      <c r="E3141" s="109">
        <v>2013</v>
      </c>
      <c r="F3141" s="109" t="s">
        <v>534</v>
      </c>
      <c r="G3141" s="109" t="s">
        <v>163</v>
      </c>
      <c r="H3141" s="109" t="s">
        <v>540</v>
      </c>
      <c r="I3141" s="109" t="s">
        <v>27</v>
      </c>
      <c r="J3141" s="109" t="s">
        <v>554</v>
      </c>
      <c r="K3141" s="110">
        <v>201.28</v>
      </c>
    </row>
    <row r="3142" spans="5:11" x14ac:dyDescent="0.25">
      <c r="E3142" s="107">
        <v>2013</v>
      </c>
      <c r="F3142" s="107" t="s">
        <v>534</v>
      </c>
      <c r="G3142" s="107" t="s">
        <v>163</v>
      </c>
      <c r="H3142" s="107" t="s">
        <v>540</v>
      </c>
      <c r="I3142" s="107" t="s">
        <v>27</v>
      </c>
      <c r="J3142" s="107" t="s">
        <v>725</v>
      </c>
      <c r="K3142" s="108">
        <v>37.021999999999998</v>
      </c>
    </row>
    <row r="3143" spans="5:11" x14ac:dyDescent="0.25">
      <c r="E3143" s="109">
        <v>2013</v>
      </c>
      <c r="F3143" s="109" t="s">
        <v>523</v>
      </c>
      <c r="G3143" s="109" t="s">
        <v>968</v>
      </c>
      <c r="H3143" s="109" t="s">
        <v>540</v>
      </c>
      <c r="I3143" s="109" t="s">
        <v>60</v>
      </c>
      <c r="J3143" s="109" t="s">
        <v>1</v>
      </c>
      <c r="K3143" s="110">
        <v>0</v>
      </c>
    </row>
    <row r="3144" spans="5:11" x14ac:dyDescent="0.25">
      <c r="E3144" s="107">
        <v>2013</v>
      </c>
      <c r="F3144" s="107" t="s">
        <v>523</v>
      </c>
      <c r="G3144" s="107" t="s">
        <v>968</v>
      </c>
      <c r="H3144" s="107" t="s">
        <v>540</v>
      </c>
      <c r="I3144" s="107" t="s">
        <v>60</v>
      </c>
      <c r="J3144" s="107" t="s">
        <v>554</v>
      </c>
      <c r="K3144" s="108">
        <v>0</v>
      </c>
    </row>
    <row r="3145" spans="5:11" x14ac:dyDescent="0.25">
      <c r="E3145" s="109">
        <v>2013</v>
      </c>
      <c r="F3145" s="109" t="s">
        <v>523</v>
      </c>
      <c r="G3145" s="109" t="s">
        <v>968</v>
      </c>
      <c r="H3145" s="109" t="s">
        <v>540</v>
      </c>
      <c r="I3145" s="109" t="s">
        <v>60</v>
      </c>
      <c r="J3145" s="109" t="s">
        <v>725</v>
      </c>
      <c r="K3145" s="110">
        <v>0</v>
      </c>
    </row>
    <row r="3146" spans="5:11" x14ac:dyDescent="0.25">
      <c r="E3146" s="107">
        <v>2013</v>
      </c>
      <c r="F3146" s="107" t="s">
        <v>528</v>
      </c>
      <c r="G3146" s="107" t="s">
        <v>160</v>
      </c>
      <c r="H3146" s="107" t="s">
        <v>540</v>
      </c>
      <c r="I3146" s="107" t="s">
        <v>21</v>
      </c>
      <c r="J3146" s="107" t="s">
        <v>1</v>
      </c>
      <c r="K3146" s="108">
        <v>47.18</v>
      </c>
    </row>
    <row r="3147" spans="5:11" x14ac:dyDescent="0.25">
      <c r="E3147" s="109">
        <v>2013</v>
      </c>
      <c r="F3147" s="109" t="s">
        <v>528</v>
      </c>
      <c r="G3147" s="109" t="s">
        <v>160</v>
      </c>
      <c r="H3147" s="109" t="s">
        <v>540</v>
      </c>
      <c r="I3147" s="109" t="s">
        <v>21</v>
      </c>
      <c r="J3147" s="109" t="s">
        <v>554</v>
      </c>
      <c r="K3147" s="110">
        <v>47.18</v>
      </c>
    </row>
    <row r="3148" spans="5:11" x14ac:dyDescent="0.25">
      <c r="E3148" s="107">
        <v>2013</v>
      </c>
      <c r="F3148" s="107" t="s">
        <v>528</v>
      </c>
      <c r="G3148" s="107" t="s">
        <v>160</v>
      </c>
      <c r="H3148" s="107" t="s">
        <v>540</v>
      </c>
      <c r="I3148" s="107" t="s">
        <v>21</v>
      </c>
      <c r="J3148" s="107" t="s">
        <v>725</v>
      </c>
      <c r="K3148" s="108">
        <v>0</v>
      </c>
    </row>
    <row r="3149" spans="5:11" x14ac:dyDescent="0.25">
      <c r="E3149" s="109">
        <v>2014</v>
      </c>
      <c r="F3149" s="109" t="s">
        <v>476</v>
      </c>
      <c r="G3149" s="109" t="s">
        <v>477</v>
      </c>
      <c r="H3149" s="109" t="s">
        <v>540</v>
      </c>
      <c r="I3149" s="109" t="s">
        <v>33</v>
      </c>
      <c r="J3149" s="109" t="s">
        <v>1</v>
      </c>
      <c r="K3149" s="110">
        <v>169.87299999999999</v>
      </c>
    </row>
    <row r="3150" spans="5:11" x14ac:dyDescent="0.25">
      <c r="E3150" s="107">
        <v>2014</v>
      </c>
      <c r="F3150" s="107" t="s">
        <v>476</v>
      </c>
      <c r="G3150" s="107" t="s">
        <v>477</v>
      </c>
      <c r="H3150" s="107" t="s">
        <v>540</v>
      </c>
      <c r="I3150" s="107" t="s">
        <v>33</v>
      </c>
      <c r="J3150" s="107" t="s">
        <v>554</v>
      </c>
      <c r="K3150" s="108">
        <v>169.87299999999999</v>
      </c>
    </row>
    <row r="3151" spans="5:11" x14ac:dyDescent="0.25">
      <c r="E3151" s="109">
        <v>2014</v>
      </c>
      <c r="F3151" s="109" t="s">
        <v>476</v>
      </c>
      <c r="G3151" s="109" t="s">
        <v>477</v>
      </c>
      <c r="H3151" s="109" t="s">
        <v>540</v>
      </c>
      <c r="I3151" s="109" t="s">
        <v>33</v>
      </c>
      <c r="J3151" s="109" t="s">
        <v>725</v>
      </c>
      <c r="K3151" s="110">
        <v>0</v>
      </c>
    </row>
    <row r="3152" spans="5:11" x14ac:dyDescent="0.25">
      <c r="E3152" s="107">
        <v>2014</v>
      </c>
      <c r="F3152" s="107" t="s">
        <v>368</v>
      </c>
      <c r="G3152" s="107" t="s">
        <v>93</v>
      </c>
      <c r="H3152" s="107" t="s">
        <v>540</v>
      </c>
      <c r="I3152" s="107" t="s">
        <v>33</v>
      </c>
      <c r="J3152" s="107" t="s">
        <v>1</v>
      </c>
      <c r="K3152" s="108">
        <v>0</v>
      </c>
    </row>
    <row r="3153" spans="5:11" x14ac:dyDescent="0.25">
      <c r="E3153" s="109">
        <v>2014</v>
      </c>
      <c r="F3153" s="109" t="s">
        <v>368</v>
      </c>
      <c r="G3153" s="109" t="s">
        <v>93</v>
      </c>
      <c r="H3153" s="109" t="s">
        <v>540</v>
      </c>
      <c r="I3153" s="109" t="s">
        <v>33</v>
      </c>
      <c r="J3153" s="109" t="s">
        <v>554</v>
      </c>
      <c r="K3153" s="110">
        <v>0</v>
      </c>
    </row>
    <row r="3154" spans="5:11" x14ac:dyDescent="0.25">
      <c r="E3154" s="107">
        <v>2014</v>
      </c>
      <c r="F3154" s="107" t="s">
        <v>368</v>
      </c>
      <c r="G3154" s="107" t="s">
        <v>93</v>
      </c>
      <c r="H3154" s="107" t="s">
        <v>540</v>
      </c>
      <c r="I3154" s="107" t="s">
        <v>33</v>
      </c>
      <c r="J3154" s="107" t="s">
        <v>725</v>
      </c>
      <c r="K3154" s="108">
        <v>0</v>
      </c>
    </row>
    <row r="3155" spans="5:11" x14ac:dyDescent="0.25">
      <c r="E3155" s="109">
        <v>2014</v>
      </c>
      <c r="F3155" s="109" t="s">
        <v>310</v>
      </c>
      <c r="G3155" s="109" t="s">
        <v>67</v>
      </c>
      <c r="H3155" s="109" t="s">
        <v>540</v>
      </c>
      <c r="I3155" s="109" t="s">
        <v>16</v>
      </c>
      <c r="J3155" s="109" t="s">
        <v>1</v>
      </c>
      <c r="K3155" s="110">
        <v>28.367999999999999</v>
      </c>
    </row>
    <row r="3156" spans="5:11" x14ac:dyDescent="0.25">
      <c r="E3156" s="107">
        <v>2014</v>
      </c>
      <c r="F3156" s="107" t="s">
        <v>310</v>
      </c>
      <c r="G3156" s="107" t="s">
        <v>67</v>
      </c>
      <c r="H3156" s="107" t="s">
        <v>540</v>
      </c>
      <c r="I3156" s="107" t="s">
        <v>16</v>
      </c>
      <c r="J3156" s="107" t="s">
        <v>554</v>
      </c>
      <c r="K3156" s="108">
        <v>28.367999999999999</v>
      </c>
    </row>
    <row r="3157" spans="5:11" x14ac:dyDescent="0.25">
      <c r="E3157" s="109">
        <v>2014</v>
      </c>
      <c r="F3157" s="109" t="s">
        <v>310</v>
      </c>
      <c r="G3157" s="109" t="s">
        <v>67</v>
      </c>
      <c r="H3157" s="109" t="s">
        <v>540</v>
      </c>
      <c r="I3157" s="109" t="s">
        <v>16</v>
      </c>
      <c r="J3157" s="109" t="s">
        <v>725</v>
      </c>
      <c r="K3157" s="110">
        <v>0</v>
      </c>
    </row>
    <row r="3158" spans="5:11" x14ac:dyDescent="0.25">
      <c r="E3158" s="107">
        <v>2014</v>
      </c>
      <c r="F3158" s="107" t="s">
        <v>312</v>
      </c>
      <c r="G3158" s="107" t="s">
        <v>68</v>
      </c>
      <c r="H3158" s="107" t="s">
        <v>544</v>
      </c>
      <c r="I3158" s="107" t="s">
        <v>17</v>
      </c>
      <c r="J3158" s="107" t="s">
        <v>1</v>
      </c>
      <c r="K3158" s="108">
        <v>108.71899999999999</v>
      </c>
    </row>
    <row r="3159" spans="5:11" x14ac:dyDescent="0.25">
      <c r="E3159" s="109">
        <v>2014</v>
      </c>
      <c r="F3159" s="109" t="s">
        <v>312</v>
      </c>
      <c r="G3159" s="109" t="s">
        <v>68</v>
      </c>
      <c r="H3159" s="109" t="s">
        <v>544</v>
      </c>
      <c r="I3159" s="109" t="s">
        <v>17</v>
      </c>
      <c r="J3159" s="109" t="s">
        <v>554</v>
      </c>
      <c r="K3159" s="110">
        <v>0</v>
      </c>
    </row>
    <row r="3160" spans="5:11" x14ac:dyDescent="0.25">
      <c r="E3160" s="107">
        <v>2014</v>
      </c>
      <c r="F3160" s="107" t="s">
        <v>312</v>
      </c>
      <c r="G3160" s="107" t="s">
        <v>68</v>
      </c>
      <c r="H3160" s="107" t="s">
        <v>544</v>
      </c>
      <c r="I3160" s="107" t="s">
        <v>17</v>
      </c>
      <c r="J3160" s="107" t="s">
        <v>725</v>
      </c>
      <c r="K3160" s="108">
        <v>108.71899999999999</v>
      </c>
    </row>
    <row r="3161" spans="5:11" x14ac:dyDescent="0.25">
      <c r="E3161" s="109">
        <v>2014</v>
      </c>
      <c r="F3161" s="109" t="s">
        <v>314</v>
      </c>
      <c r="G3161" s="109" t="s">
        <v>69</v>
      </c>
      <c r="H3161" s="109" t="s">
        <v>544</v>
      </c>
      <c r="I3161" s="109" t="s">
        <v>17</v>
      </c>
      <c r="J3161" s="109" t="s">
        <v>1</v>
      </c>
      <c r="K3161" s="110">
        <v>355</v>
      </c>
    </row>
    <row r="3162" spans="5:11" x14ac:dyDescent="0.25">
      <c r="E3162" s="107">
        <v>2014</v>
      </c>
      <c r="F3162" s="107" t="s">
        <v>314</v>
      </c>
      <c r="G3162" s="107" t="s">
        <v>69</v>
      </c>
      <c r="H3162" s="107" t="s">
        <v>544</v>
      </c>
      <c r="I3162" s="107" t="s">
        <v>17</v>
      </c>
      <c r="J3162" s="107" t="s">
        <v>554</v>
      </c>
      <c r="K3162" s="108">
        <v>284</v>
      </c>
    </row>
    <row r="3163" spans="5:11" x14ac:dyDescent="0.25">
      <c r="E3163" s="109">
        <v>2014</v>
      </c>
      <c r="F3163" s="109" t="s">
        <v>314</v>
      </c>
      <c r="G3163" s="109" t="s">
        <v>69</v>
      </c>
      <c r="H3163" s="109" t="s">
        <v>544</v>
      </c>
      <c r="I3163" s="109" t="s">
        <v>17</v>
      </c>
      <c r="J3163" s="109" t="s">
        <v>725</v>
      </c>
      <c r="K3163" s="110">
        <v>71</v>
      </c>
    </row>
    <row r="3164" spans="5:11" x14ac:dyDescent="0.25">
      <c r="E3164" s="107">
        <v>2014</v>
      </c>
      <c r="F3164" s="107" t="s">
        <v>325</v>
      </c>
      <c r="G3164" s="107" t="s">
        <v>73</v>
      </c>
      <c r="H3164" s="107" t="s">
        <v>542</v>
      </c>
      <c r="I3164" s="107" t="s">
        <v>16</v>
      </c>
      <c r="J3164" s="107" t="s">
        <v>1</v>
      </c>
      <c r="K3164" s="108">
        <v>303</v>
      </c>
    </row>
    <row r="3165" spans="5:11" x14ac:dyDescent="0.25">
      <c r="E3165" s="109">
        <v>2014</v>
      </c>
      <c r="F3165" s="109" t="s">
        <v>325</v>
      </c>
      <c r="G3165" s="109" t="s">
        <v>73</v>
      </c>
      <c r="H3165" s="109" t="s">
        <v>542</v>
      </c>
      <c r="I3165" s="109" t="s">
        <v>16</v>
      </c>
      <c r="J3165" s="109" t="s">
        <v>554</v>
      </c>
      <c r="K3165" s="110">
        <v>212</v>
      </c>
    </row>
    <row r="3166" spans="5:11" x14ac:dyDescent="0.25">
      <c r="E3166" s="107">
        <v>2014</v>
      </c>
      <c r="F3166" s="107" t="s">
        <v>325</v>
      </c>
      <c r="G3166" s="107" t="s">
        <v>73</v>
      </c>
      <c r="H3166" s="107" t="s">
        <v>542</v>
      </c>
      <c r="I3166" s="107" t="s">
        <v>16</v>
      </c>
      <c r="J3166" s="107" t="s">
        <v>725</v>
      </c>
      <c r="K3166" s="108">
        <v>91</v>
      </c>
    </row>
    <row r="3167" spans="5:11" x14ac:dyDescent="0.25">
      <c r="E3167" s="109">
        <v>2014</v>
      </c>
      <c r="F3167" s="109" t="s">
        <v>329</v>
      </c>
      <c r="G3167" s="109" t="s">
        <v>75</v>
      </c>
      <c r="H3167" s="109" t="s">
        <v>540</v>
      </c>
      <c r="I3167" s="109" t="s">
        <v>16</v>
      </c>
      <c r="J3167" s="109" t="s">
        <v>1</v>
      </c>
      <c r="K3167" s="110">
        <v>13.414999999999999</v>
      </c>
    </row>
    <row r="3168" spans="5:11" x14ac:dyDescent="0.25">
      <c r="E3168" s="107">
        <v>2014</v>
      </c>
      <c r="F3168" s="107" t="s">
        <v>329</v>
      </c>
      <c r="G3168" s="107" t="s">
        <v>75</v>
      </c>
      <c r="H3168" s="107" t="s">
        <v>540</v>
      </c>
      <c r="I3168" s="107" t="s">
        <v>16</v>
      </c>
      <c r="J3168" s="107" t="s">
        <v>554</v>
      </c>
      <c r="K3168" s="108">
        <v>0</v>
      </c>
    </row>
    <row r="3169" spans="5:11" x14ac:dyDescent="0.25">
      <c r="E3169" s="109">
        <v>2014</v>
      </c>
      <c r="F3169" s="109" t="s">
        <v>329</v>
      </c>
      <c r="G3169" s="109" t="s">
        <v>75</v>
      </c>
      <c r="H3169" s="109" t="s">
        <v>540</v>
      </c>
      <c r="I3169" s="109" t="s">
        <v>16</v>
      </c>
      <c r="J3169" s="109" t="s">
        <v>725</v>
      </c>
      <c r="K3169" s="110">
        <v>13.414999999999999</v>
      </c>
    </row>
    <row r="3170" spans="5:11" x14ac:dyDescent="0.25">
      <c r="E3170" s="107">
        <v>2014</v>
      </c>
      <c r="F3170" s="107" t="s">
        <v>323</v>
      </c>
      <c r="G3170" s="107" t="s">
        <v>944</v>
      </c>
      <c r="H3170" s="107" t="s">
        <v>540</v>
      </c>
      <c r="I3170" s="107" t="s">
        <v>27</v>
      </c>
      <c r="J3170" s="107" t="s">
        <v>1</v>
      </c>
      <c r="K3170" s="108">
        <v>233.59899999999999</v>
      </c>
    </row>
    <row r="3171" spans="5:11" x14ac:dyDescent="0.25">
      <c r="E3171" s="109">
        <v>2014</v>
      </c>
      <c r="F3171" s="109" t="s">
        <v>323</v>
      </c>
      <c r="G3171" s="109" t="s">
        <v>944</v>
      </c>
      <c r="H3171" s="109" t="s">
        <v>540</v>
      </c>
      <c r="I3171" s="109" t="s">
        <v>27</v>
      </c>
      <c r="J3171" s="109" t="s">
        <v>554</v>
      </c>
      <c r="K3171" s="110">
        <v>68.364000000000004</v>
      </c>
    </row>
    <row r="3172" spans="5:11" x14ac:dyDescent="0.25">
      <c r="E3172" s="107">
        <v>2014</v>
      </c>
      <c r="F3172" s="107" t="s">
        <v>323</v>
      </c>
      <c r="G3172" s="107" t="s">
        <v>944</v>
      </c>
      <c r="H3172" s="107" t="s">
        <v>540</v>
      </c>
      <c r="I3172" s="107" t="s">
        <v>27</v>
      </c>
      <c r="J3172" s="107" t="s">
        <v>725</v>
      </c>
      <c r="K3172" s="108">
        <v>165.23500000000001</v>
      </c>
    </row>
    <row r="3173" spans="5:11" x14ac:dyDescent="0.25">
      <c r="E3173" s="109">
        <v>2014</v>
      </c>
      <c r="F3173" s="109" t="s">
        <v>337</v>
      </c>
      <c r="G3173" s="109" t="s">
        <v>338</v>
      </c>
      <c r="H3173" s="109" t="s">
        <v>540</v>
      </c>
      <c r="I3173" s="109" t="s">
        <v>21</v>
      </c>
      <c r="J3173" s="109" t="s">
        <v>1</v>
      </c>
      <c r="K3173" s="110">
        <v>13.555</v>
      </c>
    </row>
    <row r="3174" spans="5:11" x14ac:dyDescent="0.25">
      <c r="E3174" s="107">
        <v>2014</v>
      </c>
      <c r="F3174" s="107" t="s">
        <v>337</v>
      </c>
      <c r="G3174" s="107" t="s">
        <v>338</v>
      </c>
      <c r="H3174" s="107" t="s">
        <v>540</v>
      </c>
      <c r="I3174" s="107" t="s">
        <v>21</v>
      </c>
      <c r="J3174" s="107" t="s">
        <v>554</v>
      </c>
      <c r="K3174" s="108">
        <v>0</v>
      </c>
    </row>
    <row r="3175" spans="5:11" x14ac:dyDescent="0.25">
      <c r="E3175" s="109">
        <v>2014</v>
      </c>
      <c r="F3175" s="109" t="s">
        <v>337</v>
      </c>
      <c r="G3175" s="109" t="s">
        <v>338</v>
      </c>
      <c r="H3175" s="109" t="s">
        <v>540</v>
      </c>
      <c r="I3175" s="109" t="s">
        <v>21</v>
      </c>
      <c r="J3175" s="109" t="s">
        <v>725</v>
      </c>
      <c r="K3175" s="110">
        <v>13.555</v>
      </c>
    </row>
    <row r="3176" spans="5:11" x14ac:dyDescent="0.25">
      <c r="E3176" s="107">
        <v>2014</v>
      </c>
      <c r="F3176" s="107" t="s">
        <v>331</v>
      </c>
      <c r="G3176" s="107" t="s">
        <v>76</v>
      </c>
      <c r="H3176" s="107" t="s">
        <v>540</v>
      </c>
      <c r="I3176" s="107" t="s">
        <v>60</v>
      </c>
      <c r="J3176" s="107" t="s">
        <v>1</v>
      </c>
      <c r="K3176" s="108">
        <v>504.82799999999997</v>
      </c>
    </row>
    <row r="3177" spans="5:11" x14ac:dyDescent="0.25">
      <c r="E3177" s="109">
        <v>2014</v>
      </c>
      <c r="F3177" s="109" t="s">
        <v>331</v>
      </c>
      <c r="G3177" s="109" t="s">
        <v>76</v>
      </c>
      <c r="H3177" s="109" t="s">
        <v>540</v>
      </c>
      <c r="I3177" s="109" t="s">
        <v>60</v>
      </c>
      <c r="J3177" s="109" t="s">
        <v>554</v>
      </c>
      <c r="K3177" s="110">
        <v>331.6</v>
      </c>
    </row>
    <row r="3178" spans="5:11" x14ac:dyDescent="0.25">
      <c r="E3178" s="107">
        <v>2014</v>
      </c>
      <c r="F3178" s="107" t="s">
        <v>331</v>
      </c>
      <c r="G3178" s="107" t="s">
        <v>76</v>
      </c>
      <c r="H3178" s="107" t="s">
        <v>540</v>
      </c>
      <c r="I3178" s="107" t="s">
        <v>60</v>
      </c>
      <c r="J3178" s="107" t="s">
        <v>725</v>
      </c>
      <c r="K3178" s="108">
        <v>173.22800000000001</v>
      </c>
    </row>
    <row r="3179" spans="5:11" x14ac:dyDescent="0.25">
      <c r="E3179" s="109">
        <v>2014</v>
      </c>
      <c r="F3179" s="109" t="s">
        <v>318</v>
      </c>
      <c r="G3179" s="109" t="s">
        <v>319</v>
      </c>
      <c r="H3179" s="109" t="s">
        <v>540</v>
      </c>
      <c r="I3179" s="109" t="s">
        <v>16</v>
      </c>
      <c r="J3179" s="109" t="s">
        <v>1</v>
      </c>
      <c r="K3179" s="110">
        <v>35.194000000000003</v>
      </c>
    </row>
    <row r="3180" spans="5:11" x14ac:dyDescent="0.25">
      <c r="E3180" s="107">
        <v>2014</v>
      </c>
      <c r="F3180" s="107" t="s">
        <v>318</v>
      </c>
      <c r="G3180" s="107" t="s">
        <v>319</v>
      </c>
      <c r="H3180" s="107" t="s">
        <v>540</v>
      </c>
      <c r="I3180" s="107" t="s">
        <v>16</v>
      </c>
      <c r="J3180" s="107" t="s">
        <v>554</v>
      </c>
      <c r="K3180" s="108">
        <v>23.263999999999999</v>
      </c>
    </row>
    <row r="3181" spans="5:11" x14ac:dyDescent="0.25">
      <c r="E3181" s="109">
        <v>2014</v>
      </c>
      <c r="F3181" s="109" t="s">
        <v>318</v>
      </c>
      <c r="G3181" s="109" t="s">
        <v>319</v>
      </c>
      <c r="H3181" s="109" t="s">
        <v>540</v>
      </c>
      <c r="I3181" s="109" t="s">
        <v>16</v>
      </c>
      <c r="J3181" s="109" t="s">
        <v>725</v>
      </c>
      <c r="K3181" s="110">
        <v>11.93</v>
      </c>
    </row>
    <row r="3182" spans="5:11" x14ac:dyDescent="0.25">
      <c r="E3182" s="107">
        <v>2014</v>
      </c>
      <c r="F3182" s="107" t="s">
        <v>344</v>
      </c>
      <c r="G3182" s="107" t="s">
        <v>81</v>
      </c>
      <c r="H3182" s="107" t="s">
        <v>542</v>
      </c>
      <c r="I3182" s="107" t="s">
        <v>16</v>
      </c>
      <c r="J3182" s="107" t="s">
        <v>1</v>
      </c>
      <c r="K3182" s="108">
        <v>73.346999999999994</v>
      </c>
    </row>
    <row r="3183" spans="5:11" x14ac:dyDescent="0.25">
      <c r="E3183" s="109">
        <v>2014</v>
      </c>
      <c r="F3183" s="109" t="s">
        <v>344</v>
      </c>
      <c r="G3183" s="109" t="s">
        <v>81</v>
      </c>
      <c r="H3183" s="109" t="s">
        <v>542</v>
      </c>
      <c r="I3183" s="109" t="s">
        <v>16</v>
      </c>
      <c r="J3183" s="109" t="s">
        <v>554</v>
      </c>
      <c r="K3183" s="110">
        <v>73.346999999999994</v>
      </c>
    </row>
    <row r="3184" spans="5:11" x14ac:dyDescent="0.25">
      <c r="E3184" s="107">
        <v>2014</v>
      </c>
      <c r="F3184" s="107" t="s">
        <v>344</v>
      </c>
      <c r="G3184" s="107" t="s">
        <v>81</v>
      </c>
      <c r="H3184" s="107" t="s">
        <v>542</v>
      </c>
      <c r="I3184" s="107" t="s">
        <v>16</v>
      </c>
      <c r="J3184" s="107" t="s">
        <v>725</v>
      </c>
      <c r="K3184" s="108">
        <v>0</v>
      </c>
    </row>
    <row r="3185" spans="5:11" x14ac:dyDescent="0.25">
      <c r="E3185" s="109">
        <v>2014</v>
      </c>
      <c r="F3185" s="109" t="s">
        <v>333</v>
      </c>
      <c r="G3185" s="109" t="s">
        <v>77</v>
      </c>
      <c r="H3185" s="109" t="s">
        <v>540</v>
      </c>
      <c r="I3185" s="109" t="s">
        <v>16</v>
      </c>
      <c r="J3185" s="109" t="s">
        <v>1</v>
      </c>
      <c r="K3185" s="110">
        <v>38.015999999999998</v>
      </c>
    </row>
    <row r="3186" spans="5:11" x14ac:dyDescent="0.25">
      <c r="E3186" s="107">
        <v>2014</v>
      </c>
      <c r="F3186" s="107" t="s">
        <v>333</v>
      </c>
      <c r="G3186" s="107" t="s">
        <v>77</v>
      </c>
      <c r="H3186" s="107" t="s">
        <v>540</v>
      </c>
      <c r="I3186" s="107" t="s">
        <v>16</v>
      </c>
      <c r="J3186" s="107" t="s">
        <v>554</v>
      </c>
      <c r="K3186" s="108">
        <v>38.015999999999998</v>
      </c>
    </row>
    <row r="3187" spans="5:11" x14ac:dyDescent="0.25">
      <c r="E3187" s="109">
        <v>2014</v>
      </c>
      <c r="F3187" s="109" t="s">
        <v>333</v>
      </c>
      <c r="G3187" s="109" t="s">
        <v>77</v>
      </c>
      <c r="H3187" s="109" t="s">
        <v>540</v>
      </c>
      <c r="I3187" s="109" t="s">
        <v>16</v>
      </c>
      <c r="J3187" s="109" t="s">
        <v>725</v>
      </c>
      <c r="K3187" s="110">
        <v>0</v>
      </c>
    </row>
    <row r="3188" spans="5:11" x14ac:dyDescent="0.25">
      <c r="E3188" s="107">
        <v>2014</v>
      </c>
      <c r="F3188" s="107" t="s">
        <v>340</v>
      </c>
      <c r="G3188" s="107" t="s">
        <v>79</v>
      </c>
      <c r="H3188" s="107" t="s">
        <v>544</v>
      </c>
      <c r="I3188" s="107" t="s">
        <v>9</v>
      </c>
      <c r="J3188" s="107" t="s">
        <v>1</v>
      </c>
      <c r="K3188" s="108">
        <v>73.891000000000005</v>
      </c>
    </row>
    <row r="3189" spans="5:11" x14ac:dyDescent="0.25">
      <c r="E3189" s="109">
        <v>2014</v>
      </c>
      <c r="F3189" s="109" t="s">
        <v>340</v>
      </c>
      <c r="G3189" s="109" t="s">
        <v>79</v>
      </c>
      <c r="H3189" s="109" t="s">
        <v>544</v>
      </c>
      <c r="I3189" s="109" t="s">
        <v>9</v>
      </c>
      <c r="J3189" s="109" t="s">
        <v>554</v>
      </c>
      <c r="K3189" s="110">
        <v>63.682000000000002</v>
      </c>
    </row>
    <row r="3190" spans="5:11" x14ac:dyDescent="0.25">
      <c r="E3190" s="107">
        <v>2014</v>
      </c>
      <c r="F3190" s="107" t="s">
        <v>340</v>
      </c>
      <c r="G3190" s="107" t="s">
        <v>79</v>
      </c>
      <c r="H3190" s="107" t="s">
        <v>544</v>
      </c>
      <c r="I3190" s="107" t="s">
        <v>9</v>
      </c>
      <c r="J3190" s="107" t="s">
        <v>725</v>
      </c>
      <c r="K3190" s="108">
        <v>10.209</v>
      </c>
    </row>
    <row r="3191" spans="5:11" x14ac:dyDescent="0.25">
      <c r="E3191" s="109">
        <v>2014</v>
      </c>
      <c r="F3191" s="109" t="s">
        <v>327</v>
      </c>
      <c r="G3191" s="109" t="s">
        <v>74</v>
      </c>
      <c r="H3191" s="109" t="s">
        <v>540</v>
      </c>
      <c r="I3191" s="109" t="s">
        <v>60</v>
      </c>
      <c r="J3191" s="109" t="s">
        <v>1</v>
      </c>
      <c r="K3191" s="110">
        <v>58.747</v>
      </c>
    </row>
    <row r="3192" spans="5:11" x14ac:dyDescent="0.25">
      <c r="E3192" s="107">
        <v>2014</v>
      </c>
      <c r="F3192" s="107" t="s">
        <v>327</v>
      </c>
      <c r="G3192" s="107" t="s">
        <v>74</v>
      </c>
      <c r="H3192" s="107" t="s">
        <v>540</v>
      </c>
      <c r="I3192" s="107" t="s">
        <v>60</v>
      </c>
      <c r="J3192" s="107" t="s">
        <v>554</v>
      </c>
      <c r="K3192" s="108">
        <v>38.677</v>
      </c>
    </row>
    <row r="3193" spans="5:11" x14ac:dyDescent="0.25">
      <c r="E3193" s="109">
        <v>2014</v>
      </c>
      <c r="F3193" s="109" t="s">
        <v>327</v>
      </c>
      <c r="G3193" s="109" t="s">
        <v>74</v>
      </c>
      <c r="H3193" s="109" t="s">
        <v>540</v>
      </c>
      <c r="I3193" s="109" t="s">
        <v>60</v>
      </c>
      <c r="J3193" s="109" t="s">
        <v>725</v>
      </c>
      <c r="K3193" s="110">
        <v>20.07</v>
      </c>
    </row>
    <row r="3194" spans="5:11" x14ac:dyDescent="0.25">
      <c r="E3194" s="107">
        <v>2014</v>
      </c>
      <c r="F3194" s="107" t="s">
        <v>444</v>
      </c>
      <c r="G3194" s="107" t="s">
        <v>125</v>
      </c>
      <c r="H3194" s="107" t="s">
        <v>542</v>
      </c>
      <c r="I3194" s="107" t="s">
        <v>26</v>
      </c>
      <c r="J3194" s="107" t="s">
        <v>1</v>
      </c>
      <c r="K3194" s="108">
        <v>44.895000000000003</v>
      </c>
    </row>
    <row r="3195" spans="5:11" x14ac:dyDescent="0.25">
      <c r="E3195" s="109">
        <v>2014</v>
      </c>
      <c r="F3195" s="109" t="s">
        <v>444</v>
      </c>
      <c r="G3195" s="109" t="s">
        <v>125</v>
      </c>
      <c r="H3195" s="109" t="s">
        <v>542</v>
      </c>
      <c r="I3195" s="109" t="s">
        <v>26</v>
      </c>
      <c r="J3195" s="109" t="s">
        <v>554</v>
      </c>
      <c r="K3195" s="110">
        <v>15.776</v>
      </c>
    </row>
    <row r="3196" spans="5:11" x14ac:dyDescent="0.25">
      <c r="E3196" s="107">
        <v>2014</v>
      </c>
      <c r="F3196" s="107" t="s">
        <v>444</v>
      </c>
      <c r="G3196" s="107" t="s">
        <v>125</v>
      </c>
      <c r="H3196" s="107" t="s">
        <v>542</v>
      </c>
      <c r="I3196" s="107" t="s">
        <v>26</v>
      </c>
      <c r="J3196" s="107" t="s">
        <v>725</v>
      </c>
      <c r="K3196" s="108">
        <v>29.119</v>
      </c>
    </row>
    <row r="3197" spans="5:11" x14ac:dyDescent="0.25">
      <c r="E3197" s="109">
        <v>2014</v>
      </c>
      <c r="F3197" s="109" t="s">
        <v>356</v>
      </c>
      <c r="G3197" s="109" t="s">
        <v>87</v>
      </c>
      <c r="H3197" s="109" t="s">
        <v>12</v>
      </c>
      <c r="I3197" s="109" t="s">
        <v>12</v>
      </c>
      <c r="J3197" s="109" t="s">
        <v>1</v>
      </c>
      <c r="K3197" s="110">
        <v>30.058</v>
      </c>
    </row>
    <row r="3198" spans="5:11" x14ac:dyDescent="0.25">
      <c r="E3198" s="107">
        <v>2014</v>
      </c>
      <c r="F3198" s="107" t="s">
        <v>356</v>
      </c>
      <c r="G3198" s="107" t="s">
        <v>87</v>
      </c>
      <c r="H3198" s="107" t="s">
        <v>12</v>
      </c>
      <c r="I3198" s="107" t="s">
        <v>12</v>
      </c>
      <c r="J3198" s="107" t="s">
        <v>554</v>
      </c>
      <c r="K3198" s="108">
        <v>0</v>
      </c>
    </row>
    <row r="3199" spans="5:11" x14ac:dyDescent="0.25">
      <c r="E3199" s="109">
        <v>2014</v>
      </c>
      <c r="F3199" s="109" t="s">
        <v>356</v>
      </c>
      <c r="G3199" s="109" t="s">
        <v>87</v>
      </c>
      <c r="H3199" s="109" t="s">
        <v>12</v>
      </c>
      <c r="I3199" s="109" t="s">
        <v>12</v>
      </c>
      <c r="J3199" s="109" t="s">
        <v>725</v>
      </c>
      <c r="K3199" s="110">
        <v>30.058</v>
      </c>
    </row>
    <row r="3200" spans="5:11" x14ac:dyDescent="0.25">
      <c r="E3200" s="107">
        <v>2014</v>
      </c>
      <c r="F3200" s="107" t="s">
        <v>358</v>
      </c>
      <c r="G3200" s="107" t="s">
        <v>88</v>
      </c>
      <c r="H3200" s="107" t="s">
        <v>544</v>
      </c>
      <c r="I3200" s="107" t="s">
        <v>17</v>
      </c>
      <c r="J3200" s="107" t="s">
        <v>1</v>
      </c>
      <c r="K3200" s="108">
        <v>290.69099999999997</v>
      </c>
    </row>
    <row r="3201" spans="5:11" x14ac:dyDescent="0.25">
      <c r="E3201" s="109">
        <v>2014</v>
      </c>
      <c r="F3201" s="109" t="s">
        <v>358</v>
      </c>
      <c r="G3201" s="109" t="s">
        <v>88</v>
      </c>
      <c r="H3201" s="109" t="s">
        <v>544</v>
      </c>
      <c r="I3201" s="109" t="s">
        <v>17</v>
      </c>
      <c r="J3201" s="109" t="s">
        <v>554</v>
      </c>
      <c r="K3201" s="110">
        <v>60.319000000000003</v>
      </c>
    </row>
    <row r="3202" spans="5:11" x14ac:dyDescent="0.25">
      <c r="E3202" s="107">
        <v>2014</v>
      </c>
      <c r="F3202" s="107" t="s">
        <v>358</v>
      </c>
      <c r="G3202" s="107" t="s">
        <v>88</v>
      </c>
      <c r="H3202" s="107" t="s">
        <v>544</v>
      </c>
      <c r="I3202" s="107" t="s">
        <v>17</v>
      </c>
      <c r="J3202" s="107" t="s">
        <v>725</v>
      </c>
      <c r="K3202" s="108">
        <v>230.37200000000001</v>
      </c>
    </row>
    <row r="3203" spans="5:11" x14ac:dyDescent="0.25">
      <c r="E3203" s="109">
        <v>2014</v>
      </c>
      <c r="F3203" s="109" t="s">
        <v>360</v>
      </c>
      <c r="G3203" s="109" t="s">
        <v>89</v>
      </c>
      <c r="H3203" s="109" t="s">
        <v>540</v>
      </c>
      <c r="I3203" s="109" t="s">
        <v>47</v>
      </c>
      <c r="J3203" s="109" t="s">
        <v>1</v>
      </c>
      <c r="K3203" s="110">
        <v>210.83699999999999</v>
      </c>
    </row>
    <row r="3204" spans="5:11" x14ac:dyDescent="0.25">
      <c r="E3204" s="107">
        <v>2014</v>
      </c>
      <c r="F3204" s="107" t="s">
        <v>360</v>
      </c>
      <c r="G3204" s="107" t="s">
        <v>89</v>
      </c>
      <c r="H3204" s="107" t="s">
        <v>540</v>
      </c>
      <c r="I3204" s="107" t="s">
        <v>47</v>
      </c>
      <c r="J3204" s="107" t="s">
        <v>554</v>
      </c>
      <c r="K3204" s="108">
        <v>179.22499999999999</v>
      </c>
    </row>
    <row r="3205" spans="5:11" x14ac:dyDescent="0.25">
      <c r="E3205" s="109">
        <v>2014</v>
      </c>
      <c r="F3205" s="109" t="s">
        <v>360</v>
      </c>
      <c r="G3205" s="109" t="s">
        <v>89</v>
      </c>
      <c r="H3205" s="109" t="s">
        <v>540</v>
      </c>
      <c r="I3205" s="109" t="s">
        <v>47</v>
      </c>
      <c r="J3205" s="109" t="s">
        <v>725</v>
      </c>
      <c r="K3205" s="110">
        <v>31.611999999999998</v>
      </c>
    </row>
    <row r="3206" spans="5:11" x14ac:dyDescent="0.25">
      <c r="E3206" s="107">
        <v>2014</v>
      </c>
      <c r="F3206" s="107" t="s">
        <v>352</v>
      </c>
      <c r="G3206" s="107" t="s">
        <v>85</v>
      </c>
      <c r="H3206" s="107" t="s">
        <v>540</v>
      </c>
      <c r="I3206" s="107" t="s">
        <v>47</v>
      </c>
      <c r="J3206" s="107" t="s">
        <v>1</v>
      </c>
      <c r="K3206" s="108">
        <v>91.263999999999996</v>
      </c>
    </row>
    <row r="3207" spans="5:11" x14ac:dyDescent="0.25">
      <c r="E3207" s="109">
        <v>2014</v>
      </c>
      <c r="F3207" s="109" t="s">
        <v>352</v>
      </c>
      <c r="G3207" s="109" t="s">
        <v>85</v>
      </c>
      <c r="H3207" s="109" t="s">
        <v>540</v>
      </c>
      <c r="I3207" s="109" t="s">
        <v>47</v>
      </c>
      <c r="J3207" s="109" t="s">
        <v>554</v>
      </c>
      <c r="K3207" s="110">
        <v>91.263999999999996</v>
      </c>
    </row>
    <row r="3208" spans="5:11" x14ac:dyDescent="0.25">
      <c r="E3208" s="107">
        <v>2014</v>
      </c>
      <c r="F3208" s="107" t="s">
        <v>352</v>
      </c>
      <c r="G3208" s="107" t="s">
        <v>85</v>
      </c>
      <c r="H3208" s="107" t="s">
        <v>540</v>
      </c>
      <c r="I3208" s="107" t="s">
        <v>47</v>
      </c>
      <c r="J3208" s="107" t="s">
        <v>725</v>
      </c>
      <c r="K3208" s="108">
        <v>0</v>
      </c>
    </row>
    <row r="3209" spans="5:11" x14ac:dyDescent="0.25">
      <c r="E3209" s="109">
        <v>2014</v>
      </c>
      <c r="F3209" s="109" t="s">
        <v>372</v>
      </c>
      <c r="G3209" s="109" t="s">
        <v>95</v>
      </c>
      <c r="H3209" s="109" t="s">
        <v>540</v>
      </c>
      <c r="I3209" s="109" t="s">
        <v>30</v>
      </c>
      <c r="J3209" s="109" t="s">
        <v>1</v>
      </c>
      <c r="K3209" s="110">
        <v>332.86</v>
      </c>
    </row>
    <row r="3210" spans="5:11" x14ac:dyDescent="0.25">
      <c r="E3210" s="107">
        <v>2014</v>
      </c>
      <c r="F3210" s="107" t="s">
        <v>372</v>
      </c>
      <c r="G3210" s="107" t="s">
        <v>95</v>
      </c>
      <c r="H3210" s="107" t="s">
        <v>540</v>
      </c>
      <c r="I3210" s="107" t="s">
        <v>30</v>
      </c>
      <c r="J3210" s="107" t="s">
        <v>554</v>
      </c>
      <c r="K3210" s="108">
        <v>284.08699999999999</v>
      </c>
    </row>
    <row r="3211" spans="5:11" x14ac:dyDescent="0.25">
      <c r="E3211" s="109">
        <v>2014</v>
      </c>
      <c r="F3211" s="109" t="s">
        <v>372</v>
      </c>
      <c r="G3211" s="109" t="s">
        <v>95</v>
      </c>
      <c r="H3211" s="109" t="s">
        <v>540</v>
      </c>
      <c r="I3211" s="109" t="s">
        <v>30</v>
      </c>
      <c r="J3211" s="109" t="s">
        <v>725</v>
      </c>
      <c r="K3211" s="110">
        <v>48.773000000000003</v>
      </c>
    </row>
    <row r="3212" spans="5:11" x14ac:dyDescent="0.25">
      <c r="E3212" s="107">
        <v>2014</v>
      </c>
      <c r="F3212" s="107" t="s">
        <v>380</v>
      </c>
      <c r="G3212" s="107" t="s">
        <v>99</v>
      </c>
      <c r="H3212" s="107" t="s">
        <v>544</v>
      </c>
      <c r="I3212" s="107" t="s">
        <v>9</v>
      </c>
      <c r="J3212" s="107" t="s">
        <v>1</v>
      </c>
      <c r="K3212" s="108">
        <v>76.305000000000007</v>
      </c>
    </row>
    <row r="3213" spans="5:11" x14ac:dyDescent="0.25">
      <c r="E3213" s="109">
        <v>2014</v>
      </c>
      <c r="F3213" s="109" t="s">
        <v>380</v>
      </c>
      <c r="G3213" s="109" t="s">
        <v>99</v>
      </c>
      <c r="H3213" s="109" t="s">
        <v>544</v>
      </c>
      <c r="I3213" s="109" t="s">
        <v>9</v>
      </c>
      <c r="J3213" s="109" t="s">
        <v>554</v>
      </c>
      <c r="K3213" s="110">
        <v>64.353999999999999</v>
      </c>
    </row>
    <row r="3214" spans="5:11" x14ac:dyDescent="0.25">
      <c r="E3214" s="107">
        <v>2014</v>
      </c>
      <c r="F3214" s="107" t="s">
        <v>380</v>
      </c>
      <c r="G3214" s="107" t="s">
        <v>99</v>
      </c>
      <c r="H3214" s="107" t="s">
        <v>544</v>
      </c>
      <c r="I3214" s="107" t="s">
        <v>9</v>
      </c>
      <c r="J3214" s="107" t="s">
        <v>725</v>
      </c>
      <c r="K3214" s="108">
        <v>11.951000000000001</v>
      </c>
    </row>
    <row r="3215" spans="5:11" x14ac:dyDescent="0.25">
      <c r="E3215" s="109">
        <v>2014</v>
      </c>
      <c r="F3215" s="109" t="s">
        <v>384</v>
      </c>
      <c r="G3215" s="109" t="s">
        <v>385</v>
      </c>
      <c r="H3215" s="109" t="s">
        <v>540</v>
      </c>
      <c r="I3215" s="109" t="s">
        <v>27</v>
      </c>
      <c r="J3215" s="109" t="s">
        <v>1</v>
      </c>
      <c r="K3215" s="110">
        <v>499</v>
      </c>
    </row>
    <row r="3216" spans="5:11" x14ac:dyDescent="0.25">
      <c r="E3216" s="107">
        <v>2014</v>
      </c>
      <c r="F3216" s="107" t="s">
        <v>384</v>
      </c>
      <c r="G3216" s="107" t="s">
        <v>385</v>
      </c>
      <c r="H3216" s="107" t="s">
        <v>540</v>
      </c>
      <c r="I3216" s="107" t="s">
        <v>27</v>
      </c>
      <c r="J3216" s="107" t="s">
        <v>554</v>
      </c>
      <c r="K3216" s="108">
        <v>472</v>
      </c>
    </row>
    <row r="3217" spans="5:11" x14ac:dyDescent="0.25">
      <c r="E3217" s="109">
        <v>2014</v>
      </c>
      <c r="F3217" s="109" t="s">
        <v>384</v>
      </c>
      <c r="G3217" s="109" t="s">
        <v>385</v>
      </c>
      <c r="H3217" s="109" t="s">
        <v>540</v>
      </c>
      <c r="I3217" s="109" t="s">
        <v>27</v>
      </c>
      <c r="J3217" s="109" t="s">
        <v>725</v>
      </c>
      <c r="K3217" s="110">
        <v>27</v>
      </c>
    </row>
    <row r="3218" spans="5:11" x14ac:dyDescent="0.25">
      <c r="E3218" s="107">
        <v>2014</v>
      </c>
      <c r="F3218" s="107" t="s">
        <v>394</v>
      </c>
      <c r="G3218" s="107" t="s">
        <v>103</v>
      </c>
      <c r="H3218" s="107" t="s">
        <v>540</v>
      </c>
      <c r="I3218" s="107" t="s">
        <v>30</v>
      </c>
      <c r="J3218" s="107" t="s">
        <v>1</v>
      </c>
      <c r="K3218" s="108">
        <v>36.783000000000001</v>
      </c>
    </row>
    <row r="3219" spans="5:11" x14ac:dyDescent="0.25">
      <c r="E3219" s="109">
        <v>2014</v>
      </c>
      <c r="F3219" s="109" t="s">
        <v>394</v>
      </c>
      <c r="G3219" s="109" t="s">
        <v>103</v>
      </c>
      <c r="H3219" s="109" t="s">
        <v>540</v>
      </c>
      <c r="I3219" s="109" t="s">
        <v>30</v>
      </c>
      <c r="J3219" s="109" t="s">
        <v>554</v>
      </c>
      <c r="K3219" s="110">
        <v>31.49</v>
      </c>
    </row>
    <row r="3220" spans="5:11" x14ac:dyDescent="0.25">
      <c r="E3220" s="107">
        <v>2014</v>
      </c>
      <c r="F3220" s="107" t="s">
        <v>394</v>
      </c>
      <c r="G3220" s="107" t="s">
        <v>103</v>
      </c>
      <c r="H3220" s="107" t="s">
        <v>540</v>
      </c>
      <c r="I3220" s="107" t="s">
        <v>30</v>
      </c>
      <c r="J3220" s="107" t="s">
        <v>725</v>
      </c>
      <c r="K3220" s="108">
        <v>5.2930000000000001</v>
      </c>
    </row>
    <row r="3221" spans="5:11" x14ac:dyDescent="0.25">
      <c r="E3221" s="109">
        <v>2014</v>
      </c>
      <c r="F3221" s="109" t="s">
        <v>387</v>
      </c>
      <c r="G3221" s="109" t="s">
        <v>388</v>
      </c>
      <c r="H3221" s="109" t="s">
        <v>544</v>
      </c>
      <c r="I3221" s="109" t="s">
        <v>9</v>
      </c>
      <c r="J3221" s="109" t="s">
        <v>1</v>
      </c>
      <c r="K3221" s="110">
        <v>74.561999999999998</v>
      </c>
    </row>
    <row r="3222" spans="5:11" x14ac:dyDescent="0.25">
      <c r="E3222" s="107">
        <v>2014</v>
      </c>
      <c r="F3222" s="107" t="s">
        <v>387</v>
      </c>
      <c r="G3222" s="107" t="s">
        <v>388</v>
      </c>
      <c r="H3222" s="107" t="s">
        <v>544</v>
      </c>
      <c r="I3222" s="107" t="s">
        <v>9</v>
      </c>
      <c r="J3222" s="107" t="s">
        <v>554</v>
      </c>
      <c r="K3222" s="108">
        <v>32.402000000000001</v>
      </c>
    </row>
    <row r="3223" spans="5:11" x14ac:dyDescent="0.25">
      <c r="E3223" s="109">
        <v>2014</v>
      </c>
      <c r="F3223" s="109" t="s">
        <v>387</v>
      </c>
      <c r="G3223" s="109" t="s">
        <v>388</v>
      </c>
      <c r="H3223" s="109" t="s">
        <v>544</v>
      </c>
      <c r="I3223" s="109" t="s">
        <v>9</v>
      </c>
      <c r="J3223" s="109" t="s">
        <v>725</v>
      </c>
      <c r="K3223" s="110">
        <v>42.16</v>
      </c>
    </row>
    <row r="3224" spans="5:11" x14ac:dyDescent="0.25">
      <c r="E3224" s="107">
        <v>2014</v>
      </c>
      <c r="F3224" s="107" t="s">
        <v>396</v>
      </c>
      <c r="G3224" s="107" t="s">
        <v>397</v>
      </c>
      <c r="H3224" s="107" t="s">
        <v>544</v>
      </c>
      <c r="I3224" s="107" t="s">
        <v>9</v>
      </c>
      <c r="J3224" s="107" t="s">
        <v>1</v>
      </c>
      <c r="K3224" s="108">
        <v>167.5</v>
      </c>
    </row>
    <row r="3225" spans="5:11" x14ac:dyDescent="0.25">
      <c r="E3225" s="109">
        <v>2014</v>
      </c>
      <c r="F3225" s="109" t="s">
        <v>396</v>
      </c>
      <c r="G3225" s="109" t="s">
        <v>397</v>
      </c>
      <c r="H3225" s="109" t="s">
        <v>544</v>
      </c>
      <c r="I3225" s="109" t="s">
        <v>9</v>
      </c>
      <c r="J3225" s="109" t="s">
        <v>554</v>
      </c>
      <c r="K3225" s="110">
        <v>52.5</v>
      </c>
    </row>
    <row r="3226" spans="5:11" x14ac:dyDescent="0.25">
      <c r="E3226" s="107">
        <v>2014</v>
      </c>
      <c r="F3226" s="107" t="s">
        <v>396</v>
      </c>
      <c r="G3226" s="107" t="s">
        <v>397</v>
      </c>
      <c r="H3226" s="107" t="s">
        <v>544</v>
      </c>
      <c r="I3226" s="107" t="s">
        <v>9</v>
      </c>
      <c r="J3226" s="107" t="s">
        <v>725</v>
      </c>
      <c r="K3226" s="108">
        <v>115</v>
      </c>
    </row>
    <row r="3227" spans="5:11" x14ac:dyDescent="0.25">
      <c r="E3227" s="109">
        <v>2014</v>
      </c>
      <c r="F3227" s="109" t="s">
        <v>399</v>
      </c>
      <c r="G3227" s="109" t="s">
        <v>104</v>
      </c>
      <c r="H3227" s="109" t="s">
        <v>544</v>
      </c>
      <c r="I3227" s="109" t="s">
        <v>9</v>
      </c>
      <c r="J3227" s="109" t="s">
        <v>1</v>
      </c>
      <c r="K3227" s="110">
        <v>474.80900000000003</v>
      </c>
    </row>
    <row r="3228" spans="5:11" x14ac:dyDescent="0.25">
      <c r="E3228" s="107">
        <v>2014</v>
      </c>
      <c r="F3228" s="107" t="s">
        <v>399</v>
      </c>
      <c r="G3228" s="107" t="s">
        <v>104</v>
      </c>
      <c r="H3228" s="107" t="s">
        <v>544</v>
      </c>
      <c r="I3228" s="107" t="s">
        <v>9</v>
      </c>
      <c r="J3228" s="107" t="s">
        <v>554</v>
      </c>
      <c r="K3228" s="108">
        <v>321.18400000000003</v>
      </c>
    </row>
    <row r="3229" spans="5:11" x14ac:dyDescent="0.25">
      <c r="E3229" s="109">
        <v>2014</v>
      </c>
      <c r="F3229" s="109" t="s">
        <v>399</v>
      </c>
      <c r="G3229" s="109" t="s">
        <v>104</v>
      </c>
      <c r="H3229" s="109" t="s">
        <v>544</v>
      </c>
      <c r="I3229" s="109" t="s">
        <v>9</v>
      </c>
      <c r="J3229" s="109" t="s">
        <v>725</v>
      </c>
      <c r="K3229" s="110">
        <v>153.625</v>
      </c>
    </row>
    <row r="3230" spans="5:11" x14ac:dyDescent="0.25">
      <c r="E3230" s="107">
        <v>2014</v>
      </c>
      <c r="F3230" s="107" t="s">
        <v>412</v>
      </c>
      <c r="G3230" s="107" t="s">
        <v>109</v>
      </c>
      <c r="H3230" s="107" t="s">
        <v>544</v>
      </c>
      <c r="I3230" s="107" t="s">
        <v>17</v>
      </c>
      <c r="J3230" s="107" t="s">
        <v>1</v>
      </c>
      <c r="K3230" s="108">
        <v>39</v>
      </c>
    </row>
    <row r="3231" spans="5:11" x14ac:dyDescent="0.25">
      <c r="E3231" s="109">
        <v>2014</v>
      </c>
      <c r="F3231" s="109" t="s">
        <v>412</v>
      </c>
      <c r="G3231" s="109" t="s">
        <v>109</v>
      </c>
      <c r="H3231" s="109" t="s">
        <v>544</v>
      </c>
      <c r="I3231" s="109" t="s">
        <v>17</v>
      </c>
      <c r="J3231" s="109" t="s">
        <v>554</v>
      </c>
      <c r="K3231" s="110">
        <v>4</v>
      </c>
    </row>
    <row r="3232" spans="5:11" x14ac:dyDescent="0.25">
      <c r="E3232" s="107">
        <v>2014</v>
      </c>
      <c r="F3232" s="107" t="s">
        <v>412</v>
      </c>
      <c r="G3232" s="107" t="s">
        <v>109</v>
      </c>
      <c r="H3232" s="107" t="s">
        <v>544</v>
      </c>
      <c r="I3232" s="107" t="s">
        <v>17</v>
      </c>
      <c r="J3232" s="107" t="s">
        <v>725</v>
      </c>
      <c r="K3232" s="108">
        <v>35</v>
      </c>
    </row>
    <row r="3233" spans="5:11" x14ac:dyDescent="0.25">
      <c r="E3233" s="109">
        <v>2014</v>
      </c>
      <c r="F3233" s="109" t="s">
        <v>407</v>
      </c>
      <c r="G3233" s="109" t="s">
        <v>408</v>
      </c>
      <c r="H3233" s="109" t="s">
        <v>540</v>
      </c>
      <c r="I3233" s="109" t="s">
        <v>925</v>
      </c>
      <c r="J3233" s="109" t="s">
        <v>1</v>
      </c>
      <c r="K3233" s="110">
        <v>475.41899999999998</v>
      </c>
    </row>
    <row r="3234" spans="5:11" x14ac:dyDescent="0.25">
      <c r="E3234" s="107">
        <v>2014</v>
      </c>
      <c r="F3234" s="107" t="s">
        <v>407</v>
      </c>
      <c r="G3234" s="107" t="s">
        <v>408</v>
      </c>
      <c r="H3234" s="107" t="s">
        <v>540</v>
      </c>
      <c r="I3234" s="107" t="s">
        <v>925</v>
      </c>
      <c r="J3234" s="107" t="s">
        <v>554</v>
      </c>
      <c r="K3234" s="108">
        <v>212.72</v>
      </c>
    </row>
    <row r="3235" spans="5:11" x14ac:dyDescent="0.25">
      <c r="E3235" s="109">
        <v>2014</v>
      </c>
      <c r="F3235" s="109" t="s">
        <v>407</v>
      </c>
      <c r="G3235" s="109" t="s">
        <v>408</v>
      </c>
      <c r="H3235" s="109" t="s">
        <v>540</v>
      </c>
      <c r="I3235" s="109" t="s">
        <v>925</v>
      </c>
      <c r="J3235" s="109" t="s">
        <v>725</v>
      </c>
      <c r="K3235" s="110">
        <v>262.69900000000001</v>
      </c>
    </row>
    <row r="3236" spans="5:11" x14ac:dyDescent="0.25">
      <c r="E3236" s="107">
        <v>2014</v>
      </c>
      <c r="F3236" s="107" t="s">
        <v>405</v>
      </c>
      <c r="G3236" s="107" t="s">
        <v>107</v>
      </c>
      <c r="H3236" s="107" t="s">
        <v>12</v>
      </c>
      <c r="I3236" s="107" t="s">
        <v>12</v>
      </c>
      <c r="J3236" s="107" t="s">
        <v>1</v>
      </c>
      <c r="K3236" s="108">
        <v>217.47399999999999</v>
      </c>
    </row>
    <row r="3237" spans="5:11" x14ac:dyDescent="0.25">
      <c r="E3237" s="109">
        <v>2014</v>
      </c>
      <c r="F3237" s="109" t="s">
        <v>405</v>
      </c>
      <c r="G3237" s="109" t="s">
        <v>107</v>
      </c>
      <c r="H3237" s="109" t="s">
        <v>12</v>
      </c>
      <c r="I3237" s="109" t="s">
        <v>12</v>
      </c>
      <c r="J3237" s="109" t="s">
        <v>554</v>
      </c>
      <c r="K3237" s="110">
        <v>0</v>
      </c>
    </row>
    <row r="3238" spans="5:11" x14ac:dyDescent="0.25">
      <c r="E3238" s="107">
        <v>2014</v>
      </c>
      <c r="F3238" s="107" t="s">
        <v>405</v>
      </c>
      <c r="G3238" s="107" t="s">
        <v>107</v>
      </c>
      <c r="H3238" s="107" t="s">
        <v>12</v>
      </c>
      <c r="I3238" s="107" t="s">
        <v>12</v>
      </c>
      <c r="J3238" s="107" t="s">
        <v>725</v>
      </c>
      <c r="K3238" s="108">
        <v>217.47399999999999</v>
      </c>
    </row>
    <row r="3239" spans="5:11" x14ac:dyDescent="0.25">
      <c r="E3239" s="109">
        <v>2014</v>
      </c>
      <c r="F3239" s="109" t="s">
        <v>414</v>
      </c>
      <c r="G3239" s="109" t="s">
        <v>110</v>
      </c>
      <c r="H3239" s="109" t="s">
        <v>540</v>
      </c>
      <c r="I3239" s="109" t="s">
        <v>27</v>
      </c>
      <c r="J3239" s="109" t="s">
        <v>1</v>
      </c>
      <c r="K3239" s="110">
        <v>150.75800000000001</v>
      </c>
    </row>
    <row r="3240" spans="5:11" x14ac:dyDescent="0.25">
      <c r="E3240" s="107">
        <v>2014</v>
      </c>
      <c r="F3240" s="107" t="s">
        <v>414</v>
      </c>
      <c r="G3240" s="107" t="s">
        <v>110</v>
      </c>
      <c r="H3240" s="107" t="s">
        <v>540</v>
      </c>
      <c r="I3240" s="107" t="s">
        <v>27</v>
      </c>
      <c r="J3240" s="107" t="s">
        <v>554</v>
      </c>
      <c r="K3240" s="108">
        <v>126.583</v>
      </c>
    </row>
    <row r="3241" spans="5:11" x14ac:dyDescent="0.25">
      <c r="E3241" s="109">
        <v>2014</v>
      </c>
      <c r="F3241" s="109" t="s">
        <v>414</v>
      </c>
      <c r="G3241" s="109" t="s">
        <v>110</v>
      </c>
      <c r="H3241" s="109" t="s">
        <v>540</v>
      </c>
      <c r="I3241" s="109" t="s">
        <v>27</v>
      </c>
      <c r="J3241" s="109" t="s">
        <v>725</v>
      </c>
      <c r="K3241" s="110">
        <v>24.175000000000001</v>
      </c>
    </row>
    <row r="3242" spans="5:11" x14ac:dyDescent="0.25">
      <c r="E3242" s="107">
        <v>2014</v>
      </c>
      <c r="F3242" s="107" t="s">
        <v>418</v>
      </c>
      <c r="G3242" s="107" t="s">
        <v>112</v>
      </c>
      <c r="H3242" s="107" t="s">
        <v>544</v>
      </c>
      <c r="I3242" s="107" t="s">
        <v>9</v>
      </c>
      <c r="J3242" s="107" t="s">
        <v>1</v>
      </c>
      <c r="K3242" s="108">
        <v>838.16099999999994</v>
      </c>
    </row>
    <row r="3243" spans="5:11" x14ac:dyDescent="0.25">
      <c r="E3243" s="109">
        <v>2014</v>
      </c>
      <c r="F3243" s="109" t="s">
        <v>418</v>
      </c>
      <c r="G3243" s="109" t="s">
        <v>112</v>
      </c>
      <c r="H3243" s="109" t="s">
        <v>544</v>
      </c>
      <c r="I3243" s="109" t="s">
        <v>9</v>
      </c>
      <c r="J3243" s="109" t="s">
        <v>554</v>
      </c>
      <c r="K3243" s="110">
        <v>437.24700000000001</v>
      </c>
    </row>
    <row r="3244" spans="5:11" x14ac:dyDescent="0.25">
      <c r="E3244" s="107">
        <v>2014</v>
      </c>
      <c r="F3244" s="107" t="s">
        <v>418</v>
      </c>
      <c r="G3244" s="107" t="s">
        <v>112</v>
      </c>
      <c r="H3244" s="107" t="s">
        <v>544</v>
      </c>
      <c r="I3244" s="107" t="s">
        <v>9</v>
      </c>
      <c r="J3244" s="107" t="s">
        <v>725</v>
      </c>
      <c r="K3244" s="108">
        <v>400.91399999999999</v>
      </c>
    </row>
    <row r="3245" spans="5:11" x14ac:dyDescent="0.25">
      <c r="E3245" s="109">
        <v>2014</v>
      </c>
      <c r="F3245" s="109" t="s">
        <v>420</v>
      </c>
      <c r="G3245" s="109" t="s">
        <v>113</v>
      </c>
      <c r="H3245" s="109" t="s">
        <v>540</v>
      </c>
      <c r="I3245" s="109" t="s">
        <v>47</v>
      </c>
      <c r="J3245" s="109" t="s">
        <v>1</v>
      </c>
      <c r="K3245" s="110">
        <v>29.524000000000001</v>
      </c>
    </row>
    <row r="3246" spans="5:11" x14ac:dyDescent="0.25">
      <c r="E3246" s="107">
        <v>2014</v>
      </c>
      <c r="F3246" s="107" t="s">
        <v>420</v>
      </c>
      <c r="G3246" s="107" t="s">
        <v>113</v>
      </c>
      <c r="H3246" s="107" t="s">
        <v>540</v>
      </c>
      <c r="I3246" s="107" t="s">
        <v>47</v>
      </c>
      <c r="J3246" s="107" t="s">
        <v>554</v>
      </c>
      <c r="K3246" s="108">
        <v>28.184000000000001</v>
      </c>
    </row>
    <row r="3247" spans="5:11" x14ac:dyDescent="0.25">
      <c r="E3247" s="109">
        <v>2014</v>
      </c>
      <c r="F3247" s="109" t="s">
        <v>420</v>
      </c>
      <c r="G3247" s="109" t="s">
        <v>113</v>
      </c>
      <c r="H3247" s="109" t="s">
        <v>540</v>
      </c>
      <c r="I3247" s="109" t="s">
        <v>47</v>
      </c>
      <c r="J3247" s="109" t="s">
        <v>725</v>
      </c>
      <c r="K3247" s="110">
        <v>1.34</v>
      </c>
    </row>
    <row r="3248" spans="5:11" x14ac:dyDescent="0.25">
      <c r="E3248" s="107">
        <v>2014</v>
      </c>
      <c r="F3248" s="107" t="s">
        <v>422</v>
      </c>
      <c r="G3248" s="107" t="s">
        <v>114</v>
      </c>
      <c r="H3248" s="107" t="s">
        <v>542</v>
      </c>
      <c r="I3248" s="107" t="s">
        <v>26</v>
      </c>
      <c r="J3248" s="107" t="s">
        <v>1</v>
      </c>
      <c r="K3248" s="108">
        <v>287.45400000000001</v>
      </c>
    </row>
    <row r="3249" spans="5:11" x14ac:dyDescent="0.25">
      <c r="E3249" s="109">
        <v>2014</v>
      </c>
      <c r="F3249" s="109" t="s">
        <v>422</v>
      </c>
      <c r="G3249" s="109" t="s">
        <v>114</v>
      </c>
      <c r="H3249" s="109" t="s">
        <v>542</v>
      </c>
      <c r="I3249" s="109" t="s">
        <v>26</v>
      </c>
      <c r="J3249" s="109" t="s">
        <v>554</v>
      </c>
      <c r="K3249" s="110">
        <v>0</v>
      </c>
    </row>
    <row r="3250" spans="5:11" x14ac:dyDescent="0.25">
      <c r="E3250" s="107">
        <v>2014</v>
      </c>
      <c r="F3250" s="107" t="s">
        <v>422</v>
      </c>
      <c r="G3250" s="107" t="s">
        <v>114</v>
      </c>
      <c r="H3250" s="107" t="s">
        <v>542</v>
      </c>
      <c r="I3250" s="107" t="s">
        <v>26</v>
      </c>
      <c r="J3250" s="107" t="s">
        <v>725</v>
      </c>
      <c r="K3250" s="108">
        <v>287.45400000000001</v>
      </c>
    </row>
    <row r="3251" spans="5:11" x14ac:dyDescent="0.25">
      <c r="E3251" s="109">
        <v>2014</v>
      </c>
      <c r="F3251" s="109" t="s">
        <v>432</v>
      </c>
      <c r="G3251" s="109" t="s">
        <v>119</v>
      </c>
      <c r="H3251" s="109" t="s">
        <v>540</v>
      </c>
      <c r="I3251" s="109" t="s">
        <v>925</v>
      </c>
      <c r="J3251" s="109" t="s">
        <v>1</v>
      </c>
      <c r="K3251" s="110">
        <v>104.248</v>
      </c>
    </row>
    <row r="3252" spans="5:11" x14ac:dyDescent="0.25">
      <c r="E3252" s="107">
        <v>2014</v>
      </c>
      <c r="F3252" s="107" t="s">
        <v>432</v>
      </c>
      <c r="G3252" s="107" t="s">
        <v>119</v>
      </c>
      <c r="H3252" s="107" t="s">
        <v>540</v>
      </c>
      <c r="I3252" s="107" t="s">
        <v>925</v>
      </c>
      <c r="J3252" s="107" t="s">
        <v>554</v>
      </c>
      <c r="K3252" s="108">
        <v>1.238</v>
      </c>
    </row>
    <row r="3253" spans="5:11" x14ac:dyDescent="0.25">
      <c r="E3253" s="109">
        <v>2014</v>
      </c>
      <c r="F3253" s="109" t="s">
        <v>432</v>
      </c>
      <c r="G3253" s="109" t="s">
        <v>119</v>
      </c>
      <c r="H3253" s="109" t="s">
        <v>540</v>
      </c>
      <c r="I3253" s="109" t="s">
        <v>925</v>
      </c>
      <c r="J3253" s="109" t="s">
        <v>725</v>
      </c>
      <c r="K3253" s="110">
        <v>103.01</v>
      </c>
    </row>
    <row r="3254" spans="5:11" x14ac:dyDescent="0.25">
      <c r="E3254" s="107">
        <v>2014</v>
      </c>
      <c r="F3254" s="107" t="s">
        <v>438</v>
      </c>
      <c r="G3254" s="107" t="s">
        <v>122</v>
      </c>
      <c r="H3254" s="107" t="s">
        <v>540</v>
      </c>
      <c r="I3254" s="107" t="s">
        <v>21</v>
      </c>
      <c r="J3254" s="107" t="s">
        <v>1</v>
      </c>
      <c r="K3254" s="108">
        <v>0</v>
      </c>
    </row>
    <row r="3255" spans="5:11" x14ac:dyDescent="0.25">
      <c r="E3255" s="109">
        <v>2014</v>
      </c>
      <c r="F3255" s="109" t="s">
        <v>438</v>
      </c>
      <c r="G3255" s="109" t="s">
        <v>122</v>
      </c>
      <c r="H3255" s="109" t="s">
        <v>540</v>
      </c>
      <c r="I3255" s="109" t="s">
        <v>21</v>
      </c>
      <c r="J3255" s="109" t="s">
        <v>554</v>
      </c>
      <c r="K3255" s="110">
        <v>0</v>
      </c>
    </row>
    <row r="3256" spans="5:11" x14ac:dyDescent="0.25">
      <c r="E3256" s="107">
        <v>2014</v>
      </c>
      <c r="F3256" s="107" t="s">
        <v>438</v>
      </c>
      <c r="G3256" s="107" t="s">
        <v>122</v>
      </c>
      <c r="H3256" s="107" t="s">
        <v>540</v>
      </c>
      <c r="I3256" s="107" t="s">
        <v>21</v>
      </c>
      <c r="J3256" s="107" t="s">
        <v>725</v>
      </c>
      <c r="K3256" s="108">
        <v>0</v>
      </c>
    </row>
    <row r="3257" spans="5:11" x14ac:dyDescent="0.25">
      <c r="E3257" s="109">
        <v>2014</v>
      </c>
      <c r="F3257" s="109" t="s">
        <v>440</v>
      </c>
      <c r="G3257" s="109" t="s">
        <v>123</v>
      </c>
      <c r="H3257" s="109" t="s">
        <v>540</v>
      </c>
      <c r="I3257" s="109" t="s">
        <v>24</v>
      </c>
      <c r="J3257" s="109" t="s">
        <v>1</v>
      </c>
      <c r="K3257" s="110">
        <v>182.67099999999999</v>
      </c>
    </row>
    <row r="3258" spans="5:11" x14ac:dyDescent="0.25">
      <c r="E3258" s="107">
        <v>2014</v>
      </c>
      <c r="F3258" s="107" t="s">
        <v>440</v>
      </c>
      <c r="G3258" s="107" t="s">
        <v>123</v>
      </c>
      <c r="H3258" s="107" t="s">
        <v>540</v>
      </c>
      <c r="I3258" s="107" t="s">
        <v>24</v>
      </c>
      <c r="J3258" s="107" t="s">
        <v>554</v>
      </c>
      <c r="K3258" s="108">
        <v>163.42599999999999</v>
      </c>
    </row>
    <row r="3259" spans="5:11" x14ac:dyDescent="0.25">
      <c r="E3259" s="109">
        <v>2014</v>
      </c>
      <c r="F3259" s="109" t="s">
        <v>440</v>
      </c>
      <c r="G3259" s="109" t="s">
        <v>123</v>
      </c>
      <c r="H3259" s="109" t="s">
        <v>540</v>
      </c>
      <c r="I3259" s="109" t="s">
        <v>24</v>
      </c>
      <c r="J3259" s="109" t="s">
        <v>725</v>
      </c>
      <c r="K3259" s="110">
        <v>19.245000000000001</v>
      </c>
    </row>
    <row r="3260" spans="5:11" x14ac:dyDescent="0.25">
      <c r="E3260" s="107">
        <v>2014</v>
      </c>
      <c r="F3260" s="107" t="s">
        <v>442</v>
      </c>
      <c r="G3260" s="107" t="s">
        <v>124</v>
      </c>
      <c r="H3260" s="107" t="s">
        <v>544</v>
      </c>
      <c r="I3260" s="107" t="s">
        <v>9</v>
      </c>
      <c r="J3260" s="107" t="s">
        <v>1</v>
      </c>
      <c r="K3260" s="108">
        <v>600.96600000000001</v>
      </c>
    </row>
    <row r="3261" spans="5:11" x14ac:dyDescent="0.25">
      <c r="E3261" s="109">
        <v>2014</v>
      </c>
      <c r="F3261" s="109" t="s">
        <v>442</v>
      </c>
      <c r="G3261" s="109" t="s">
        <v>124</v>
      </c>
      <c r="H3261" s="109" t="s">
        <v>544</v>
      </c>
      <c r="I3261" s="109" t="s">
        <v>9</v>
      </c>
      <c r="J3261" s="109" t="s">
        <v>554</v>
      </c>
      <c r="K3261" s="110">
        <v>451.58199999999999</v>
      </c>
    </row>
    <row r="3262" spans="5:11" x14ac:dyDescent="0.25">
      <c r="E3262" s="107">
        <v>2014</v>
      </c>
      <c r="F3262" s="107" t="s">
        <v>442</v>
      </c>
      <c r="G3262" s="107" t="s">
        <v>124</v>
      </c>
      <c r="H3262" s="107" t="s">
        <v>544</v>
      </c>
      <c r="I3262" s="107" t="s">
        <v>9</v>
      </c>
      <c r="J3262" s="107" t="s">
        <v>725</v>
      </c>
      <c r="K3262" s="108">
        <v>149.38399999999999</v>
      </c>
    </row>
    <row r="3263" spans="5:11" x14ac:dyDescent="0.25">
      <c r="E3263" s="109">
        <v>2014</v>
      </c>
      <c r="F3263" s="109" t="s">
        <v>446</v>
      </c>
      <c r="G3263" s="109" t="s">
        <v>126</v>
      </c>
      <c r="H3263" s="109" t="s">
        <v>542</v>
      </c>
      <c r="I3263" s="109" t="s">
        <v>16</v>
      </c>
      <c r="J3263" s="109" t="s">
        <v>1</v>
      </c>
      <c r="K3263" s="110">
        <v>224.60499999999999</v>
      </c>
    </row>
    <row r="3264" spans="5:11" x14ac:dyDescent="0.25">
      <c r="E3264" s="107">
        <v>2014</v>
      </c>
      <c r="F3264" s="107" t="s">
        <v>446</v>
      </c>
      <c r="G3264" s="107" t="s">
        <v>126</v>
      </c>
      <c r="H3264" s="107" t="s">
        <v>542</v>
      </c>
      <c r="I3264" s="107" t="s">
        <v>16</v>
      </c>
      <c r="J3264" s="107" t="s">
        <v>554</v>
      </c>
      <c r="K3264" s="108">
        <v>62.875</v>
      </c>
    </row>
    <row r="3265" spans="5:11" x14ac:dyDescent="0.25">
      <c r="E3265" s="109">
        <v>2014</v>
      </c>
      <c r="F3265" s="109" t="s">
        <v>446</v>
      </c>
      <c r="G3265" s="109" t="s">
        <v>126</v>
      </c>
      <c r="H3265" s="109" t="s">
        <v>542</v>
      </c>
      <c r="I3265" s="109" t="s">
        <v>16</v>
      </c>
      <c r="J3265" s="109" t="s">
        <v>725</v>
      </c>
      <c r="K3265" s="110">
        <v>161.72999999999999</v>
      </c>
    </row>
    <row r="3266" spans="5:11" x14ac:dyDescent="0.25">
      <c r="E3266" s="107">
        <v>2014</v>
      </c>
      <c r="F3266" s="107" t="s">
        <v>450</v>
      </c>
      <c r="G3266" s="107" t="s">
        <v>128</v>
      </c>
      <c r="H3266" s="107" t="s">
        <v>540</v>
      </c>
      <c r="I3266" s="107" t="s">
        <v>47</v>
      </c>
      <c r="J3266" s="107" t="s">
        <v>1</v>
      </c>
      <c r="K3266" s="108">
        <v>14.775</v>
      </c>
    </row>
    <row r="3267" spans="5:11" x14ac:dyDescent="0.25">
      <c r="E3267" s="109">
        <v>2014</v>
      </c>
      <c r="F3267" s="109" t="s">
        <v>450</v>
      </c>
      <c r="G3267" s="109" t="s">
        <v>128</v>
      </c>
      <c r="H3267" s="109" t="s">
        <v>540</v>
      </c>
      <c r="I3267" s="109" t="s">
        <v>47</v>
      </c>
      <c r="J3267" s="109" t="s">
        <v>554</v>
      </c>
      <c r="K3267" s="110">
        <v>14.775</v>
      </c>
    </row>
    <row r="3268" spans="5:11" x14ac:dyDescent="0.25">
      <c r="E3268" s="107">
        <v>2014</v>
      </c>
      <c r="F3268" s="107" t="s">
        <v>450</v>
      </c>
      <c r="G3268" s="107" t="s">
        <v>128</v>
      </c>
      <c r="H3268" s="107" t="s">
        <v>540</v>
      </c>
      <c r="I3268" s="107" t="s">
        <v>47</v>
      </c>
      <c r="J3268" s="107" t="s">
        <v>725</v>
      </c>
      <c r="K3268" s="108">
        <v>0</v>
      </c>
    </row>
    <row r="3269" spans="5:11" x14ac:dyDescent="0.25">
      <c r="E3269" s="109">
        <v>2014</v>
      </c>
      <c r="F3269" s="109" t="s">
        <v>452</v>
      </c>
      <c r="G3269" s="109" t="s">
        <v>129</v>
      </c>
      <c r="H3269" s="109" t="s">
        <v>540</v>
      </c>
      <c r="I3269" s="109" t="s">
        <v>30</v>
      </c>
      <c r="J3269" s="109" t="s">
        <v>1</v>
      </c>
      <c r="K3269" s="110">
        <v>163.596</v>
      </c>
    </row>
    <row r="3270" spans="5:11" x14ac:dyDescent="0.25">
      <c r="E3270" s="107">
        <v>2014</v>
      </c>
      <c r="F3270" s="107" t="s">
        <v>452</v>
      </c>
      <c r="G3270" s="107" t="s">
        <v>129</v>
      </c>
      <c r="H3270" s="107" t="s">
        <v>540</v>
      </c>
      <c r="I3270" s="107" t="s">
        <v>30</v>
      </c>
      <c r="J3270" s="107" t="s">
        <v>554</v>
      </c>
      <c r="K3270" s="108">
        <v>163.596</v>
      </c>
    </row>
    <row r="3271" spans="5:11" x14ac:dyDescent="0.25">
      <c r="E3271" s="109">
        <v>2014</v>
      </c>
      <c r="F3271" s="109" t="s">
        <v>452</v>
      </c>
      <c r="G3271" s="109" t="s">
        <v>129</v>
      </c>
      <c r="H3271" s="109" t="s">
        <v>540</v>
      </c>
      <c r="I3271" s="109" t="s">
        <v>30</v>
      </c>
      <c r="J3271" s="109" t="s">
        <v>725</v>
      </c>
      <c r="K3271" s="110">
        <v>0</v>
      </c>
    </row>
    <row r="3272" spans="5:11" x14ac:dyDescent="0.25">
      <c r="E3272" s="107">
        <v>2014</v>
      </c>
      <c r="F3272" s="107" t="s">
        <v>460</v>
      </c>
      <c r="G3272" s="107" t="s">
        <v>133</v>
      </c>
      <c r="H3272" s="107" t="s">
        <v>540</v>
      </c>
      <c r="I3272" s="107" t="s">
        <v>30</v>
      </c>
      <c r="J3272" s="107" t="s">
        <v>1</v>
      </c>
      <c r="K3272" s="108">
        <v>13.632999999999999</v>
      </c>
    </row>
    <row r="3273" spans="5:11" x14ac:dyDescent="0.25">
      <c r="E3273" s="109">
        <v>2014</v>
      </c>
      <c r="F3273" s="109" t="s">
        <v>460</v>
      </c>
      <c r="G3273" s="109" t="s">
        <v>133</v>
      </c>
      <c r="H3273" s="109" t="s">
        <v>540</v>
      </c>
      <c r="I3273" s="109" t="s">
        <v>30</v>
      </c>
      <c r="J3273" s="109" t="s">
        <v>554</v>
      </c>
      <c r="K3273" s="110">
        <v>1.4450000000000001</v>
      </c>
    </row>
    <row r="3274" spans="5:11" x14ac:dyDescent="0.25">
      <c r="E3274" s="107">
        <v>2014</v>
      </c>
      <c r="F3274" s="107" t="s">
        <v>460</v>
      </c>
      <c r="G3274" s="107" t="s">
        <v>133</v>
      </c>
      <c r="H3274" s="107" t="s">
        <v>540</v>
      </c>
      <c r="I3274" s="107" t="s">
        <v>30</v>
      </c>
      <c r="J3274" s="107" t="s">
        <v>725</v>
      </c>
      <c r="K3274" s="108">
        <v>12.188000000000001</v>
      </c>
    </row>
    <row r="3275" spans="5:11" x14ac:dyDescent="0.25">
      <c r="E3275" s="109">
        <v>2014</v>
      </c>
      <c r="F3275" s="109" t="s">
        <v>462</v>
      </c>
      <c r="G3275" s="109" t="s">
        <v>134</v>
      </c>
      <c r="H3275" s="109" t="s">
        <v>544</v>
      </c>
      <c r="I3275" s="109" t="s">
        <v>9</v>
      </c>
      <c r="J3275" s="109" t="s">
        <v>1</v>
      </c>
      <c r="K3275" s="110">
        <v>61.491999999999997</v>
      </c>
    </row>
    <row r="3276" spans="5:11" x14ac:dyDescent="0.25">
      <c r="E3276" s="107">
        <v>2014</v>
      </c>
      <c r="F3276" s="107" t="s">
        <v>462</v>
      </c>
      <c r="G3276" s="107" t="s">
        <v>134</v>
      </c>
      <c r="H3276" s="107" t="s">
        <v>544</v>
      </c>
      <c r="I3276" s="107" t="s">
        <v>9</v>
      </c>
      <c r="J3276" s="107" t="s">
        <v>554</v>
      </c>
      <c r="K3276" s="108">
        <v>49.404000000000003</v>
      </c>
    </row>
    <row r="3277" spans="5:11" x14ac:dyDescent="0.25">
      <c r="E3277" s="109">
        <v>2014</v>
      </c>
      <c r="F3277" s="109" t="s">
        <v>462</v>
      </c>
      <c r="G3277" s="109" t="s">
        <v>134</v>
      </c>
      <c r="H3277" s="109" t="s">
        <v>544</v>
      </c>
      <c r="I3277" s="109" t="s">
        <v>9</v>
      </c>
      <c r="J3277" s="109" t="s">
        <v>725</v>
      </c>
      <c r="K3277" s="110">
        <v>12.087999999999999</v>
      </c>
    </row>
    <row r="3278" spans="5:11" x14ac:dyDescent="0.25">
      <c r="E3278" s="107">
        <v>2014</v>
      </c>
      <c r="F3278" s="107" t="s">
        <v>468</v>
      </c>
      <c r="G3278" s="107" t="s">
        <v>137</v>
      </c>
      <c r="H3278" s="107" t="s">
        <v>540</v>
      </c>
      <c r="I3278" s="107" t="s">
        <v>30</v>
      </c>
      <c r="J3278" s="107" t="s">
        <v>1</v>
      </c>
      <c r="K3278" s="108">
        <v>77.900000000000006</v>
      </c>
    </row>
    <row r="3279" spans="5:11" x14ac:dyDescent="0.25">
      <c r="E3279" s="109">
        <v>2014</v>
      </c>
      <c r="F3279" s="109" t="s">
        <v>468</v>
      </c>
      <c r="G3279" s="109" t="s">
        <v>137</v>
      </c>
      <c r="H3279" s="109" t="s">
        <v>540</v>
      </c>
      <c r="I3279" s="109" t="s">
        <v>30</v>
      </c>
      <c r="J3279" s="109" t="s">
        <v>554</v>
      </c>
      <c r="K3279" s="110">
        <v>0</v>
      </c>
    </row>
    <row r="3280" spans="5:11" x14ac:dyDescent="0.25">
      <c r="E3280" s="107">
        <v>2014</v>
      </c>
      <c r="F3280" s="107" t="s">
        <v>468</v>
      </c>
      <c r="G3280" s="107" t="s">
        <v>137</v>
      </c>
      <c r="H3280" s="107" t="s">
        <v>540</v>
      </c>
      <c r="I3280" s="107" t="s">
        <v>30</v>
      </c>
      <c r="J3280" s="107" t="s">
        <v>725</v>
      </c>
      <c r="K3280" s="108">
        <v>77.900000000000006</v>
      </c>
    </row>
    <row r="3281" spans="5:11" x14ac:dyDescent="0.25">
      <c r="E3281" s="109">
        <v>2014</v>
      </c>
      <c r="F3281" s="109" t="s">
        <v>466</v>
      </c>
      <c r="G3281" s="109" t="s">
        <v>136</v>
      </c>
      <c r="H3281" s="109" t="s">
        <v>542</v>
      </c>
      <c r="I3281" s="109" t="s">
        <v>26</v>
      </c>
      <c r="J3281" s="109" t="s">
        <v>1</v>
      </c>
      <c r="K3281" s="110">
        <v>44.81</v>
      </c>
    </row>
    <row r="3282" spans="5:11" x14ac:dyDescent="0.25">
      <c r="E3282" s="107">
        <v>2014</v>
      </c>
      <c r="F3282" s="107" t="s">
        <v>466</v>
      </c>
      <c r="G3282" s="107" t="s">
        <v>136</v>
      </c>
      <c r="H3282" s="107" t="s">
        <v>542</v>
      </c>
      <c r="I3282" s="107" t="s">
        <v>26</v>
      </c>
      <c r="J3282" s="107" t="s">
        <v>554</v>
      </c>
      <c r="K3282" s="108">
        <v>38.328000000000003</v>
      </c>
    </row>
    <row r="3283" spans="5:11" x14ac:dyDescent="0.25">
      <c r="E3283" s="109">
        <v>2014</v>
      </c>
      <c r="F3283" s="109" t="s">
        <v>466</v>
      </c>
      <c r="G3283" s="109" t="s">
        <v>136</v>
      </c>
      <c r="H3283" s="109" t="s">
        <v>542</v>
      </c>
      <c r="I3283" s="109" t="s">
        <v>26</v>
      </c>
      <c r="J3283" s="109" t="s">
        <v>725</v>
      </c>
      <c r="K3283" s="110">
        <v>6.4820000000000002</v>
      </c>
    </row>
    <row r="3284" spans="5:11" x14ac:dyDescent="0.25">
      <c r="E3284" s="107">
        <v>2014</v>
      </c>
      <c r="F3284" s="107" t="s">
        <v>498</v>
      </c>
      <c r="G3284" s="107" t="s">
        <v>967</v>
      </c>
      <c r="H3284" s="107" t="s">
        <v>540</v>
      </c>
      <c r="I3284" s="107" t="s">
        <v>925</v>
      </c>
      <c r="J3284" s="107" t="s">
        <v>1</v>
      </c>
      <c r="K3284" s="108">
        <v>402.29199999999997</v>
      </c>
    </row>
    <row r="3285" spans="5:11" x14ac:dyDescent="0.25">
      <c r="E3285" s="109">
        <v>2014</v>
      </c>
      <c r="F3285" s="109" t="s">
        <v>498</v>
      </c>
      <c r="G3285" s="109" t="s">
        <v>967</v>
      </c>
      <c r="H3285" s="109" t="s">
        <v>540</v>
      </c>
      <c r="I3285" s="109" t="s">
        <v>925</v>
      </c>
      <c r="J3285" s="109" t="s">
        <v>554</v>
      </c>
      <c r="K3285" s="110">
        <v>352.73099999999999</v>
      </c>
    </row>
    <row r="3286" spans="5:11" x14ac:dyDescent="0.25">
      <c r="E3286" s="107">
        <v>2014</v>
      </c>
      <c r="F3286" s="107" t="s">
        <v>498</v>
      </c>
      <c r="G3286" s="107" t="s">
        <v>967</v>
      </c>
      <c r="H3286" s="107" t="s">
        <v>540</v>
      </c>
      <c r="I3286" s="107" t="s">
        <v>925</v>
      </c>
      <c r="J3286" s="107" t="s">
        <v>725</v>
      </c>
      <c r="K3286" s="108">
        <v>49.561</v>
      </c>
    </row>
    <row r="3287" spans="5:11" x14ac:dyDescent="0.25">
      <c r="E3287" s="109">
        <v>2014</v>
      </c>
      <c r="F3287" s="109" t="s">
        <v>479</v>
      </c>
      <c r="G3287" s="109" t="s">
        <v>141</v>
      </c>
      <c r="H3287" s="109" t="s">
        <v>540</v>
      </c>
      <c r="I3287" s="109" t="s">
        <v>21</v>
      </c>
      <c r="J3287" s="109" t="s">
        <v>1</v>
      </c>
      <c r="K3287" s="110">
        <v>51.8</v>
      </c>
    </row>
    <row r="3288" spans="5:11" x14ac:dyDescent="0.25">
      <c r="E3288" s="107">
        <v>2014</v>
      </c>
      <c r="F3288" s="107" t="s">
        <v>479</v>
      </c>
      <c r="G3288" s="107" t="s">
        <v>141</v>
      </c>
      <c r="H3288" s="107" t="s">
        <v>540</v>
      </c>
      <c r="I3288" s="107" t="s">
        <v>21</v>
      </c>
      <c r="J3288" s="107" t="s">
        <v>554</v>
      </c>
      <c r="K3288" s="108">
        <v>36.789000000000001</v>
      </c>
    </row>
    <row r="3289" spans="5:11" x14ac:dyDescent="0.25">
      <c r="E3289" s="109">
        <v>2014</v>
      </c>
      <c r="F3289" s="109" t="s">
        <v>479</v>
      </c>
      <c r="G3289" s="109" t="s">
        <v>141</v>
      </c>
      <c r="H3289" s="109" t="s">
        <v>540</v>
      </c>
      <c r="I3289" s="109" t="s">
        <v>21</v>
      </c>
      <c r="J3289" s="109" t="s">
        <v>725</v>
      </c>
      <c r="K3289" s="110">
        <v>15.010999999999999</v>
      </c>
    </row>
    <row r="3290" spans="5:11" x14ac:dyDescent="0.25">
      <c r="E3290" s="107">
        <v>2014</v>
      </c>
      <c r="F3290" s="107" t="s">
        <v>486</v>
      </c>
      <c r="G3290" s="107" t="s">
        <v>143</v>
      </c>
      <c r="H3290" s="107" t="s">
        <v>544</v>
      </c>
      <c r="I3290" s="107" t="s">
        <v>9</v>
      </c>
      <c r="J3290" s="107" t="s">
        <v>1</v>
      </c>
      <c r="K3290" s="108">
        <v>134.04499999999999</v>
      </c>
    </row>
    <row r="3291" spans="5:11" x14ac:dyDescent="0.25">
      <c r="E3291" s="109">
        <v>2014</v>
      </c>
      <c r="F3291" s="109" t="s">
        <v>486</v>
      </c>
      <c r="G3291" s="109" t="s">
        <v>143</v>
      </c>
      <c r="H3291" s="109" t="s">
        <v>544</v>
      </c>
      <c r="I3291" s="109" t="s">
        <v>9</v>
      </c>
      <c r="J3291" s="109" t="s">
        <v>554</v>
      </c>
      <c r="K3291" s="110">
        <v>75.938000000000002</v>
      </c>
    </row>
    <row r="3292" spans="5:11" x14ac:dyDescent="0.25">
      <c r="E3292" s="107">
        <v>2014</v>
      </c>
      <c r="F3292" s="107" t="s">
        <v>486</v>
      </c>
      <c r="G3292" s="107" t="s">
        <v>143</v>
      </c>
      <c r="H3292" s="107" t="s">
        <v>544</v>
      </c>
      <c r="I3292" s="107" t="s">
        <v>9</v>
      </c>
      <c r="J3292" s="107" t="s">
        <v>725</v>
      </c>
      <c r="K3292" s="108">
        <v>58.106999999999999</v>
      </c>
    </row>
    <row r="3293" spans="5:11" x14ac:dyDescent="0.25">
      <c r="E3293" s="109">
        <v>2014</v>
      </c>
      <c r="F3293" s="109" t="s">
        <v>488</v>
      </c>
      <c r="G3293" s="109" t="s">
        <v>144</v>
      </c>
      <c r="H3293" s="109" t="s">
        <v>540</v>
      </c>
      <c r="I3293" s="109" t="s">
        <v>60</v>
      </c>
      <c r="J3293" s="109" t="s">
        <v>1</v>
      </c>
      <c r="K3293" s="110">
        <v>571.78200000000004</v>
      </c>
    </row>
    <row r="3294" spans="5:11" x14ac:dyDescent="0.25">
      <c r="E3294" s="107">
        <v>2014</v>
      </c>
      <c r="F3294" s="107" t="s">
        <v>488</v>
      </c>
      <c r="G3294" s="107" t="s">
        <v>144</v>
      </c>
      <c r="H3294" s="107" t="s">
        <v>540</v>
      </c>
      <c r="I3294" s="107" t="s">
        <v>60</v>
      </c>
      <c r="J3294" s="107" t="s">
        <v>554</v>
      </c>
      <c r="K3294" s="108">
        <v>394.47800000000001</v>
      </c>
    </row>
    <row r="3295" spans="5:11" x14ac:dyDescent="0.25">
      <c r="E3295" s="109">
        <v>2014</v>
      </c>
      <c r="F3295" s="109" t="s">
        <v>488</v>
      </c>
      <c r="G3295" s="109" t="s">
        <v>144</v>
      </c>
      <c r="H3295" s="109" t="s">
        <v>540</v>
      </c>
      <c r="I3295" s="109" t="s">
        <v>60</v>
      </c>
      <c r="J3295" s="109" t="s">
        <v>725</v>
      </c>
      <c r="K3295" s="110">
        <v>177.304</v>
      </c>
    </row>
    <row r="3296" spans="5:11" x14ac:dyDescent="0.25">
      <c r="E3296" s="107">
        <v>2014</v>
      </c>
      <c r="F3296" s="107" t="s">
        <v>494</v>
      </c>
      <c r="G3296" s="107" t="s">
        <v>147</v>
      </c>
      <c r="H3296" s="107" t="s">
        <v>540</v>
      </c>
      <c r="I3296" s="107" t="s">
        <v>27</v>
      </c>
      <c r="J3296" s="107" t="s">
        <v>1</v>
      </c>
      <c r="K3296" s="108">
        <v>165.89599999999999</v>
      </c>
    </row>
    <row r="3297" spans="5:11" x14ac:dyDescent="0.25">
      <c r="E3297" s="109">
        <v>2014</v>
      </c>
      <c r="F3297" s="109" t="s">
        <v>494</v>
      </c>
      <c r="G3297" s="109" t="s">
        <v>147</v>
      </c>
      <c r="H3297" s="109" t="s">
        <v>540</v>
      </c>
      <c r="I3297" s="109" t="s">
        <v>27</v>
      </c>
      <c r="J3297" s="109" t="s">
        <v>554</v>
      </c>
      <c r="K3297" s="110">
        <v>165.89599999999999</v>
      </c>
    </row>
    <row r="3298" spans="5:11" x14ac:dyDescent="0.25">
      <c r="E3298" s="107">
        <v>2014</v>
      </c>
      <c r="F3298" s="107" t="s">
        <v>494</v>
      </c>
      <c r="G3298" s="107" t="s">
        <v>147</v>
      </c>
      <c r="H3298" s="107" t="s">
        <v>540</v>
      </c>
      <c r="I3298" s="107" t="s">
        <v>27</v>
      </c>
      <c r="J3298" s="107" t="s">
        <v>725</v>
      </c>
      <c r="K3298" s="108">
        <v>0</v>
      </c>
    </row>
    <row r="3299" spans="5:11" x14ac:dyDescent="0.25">
      <c r="E3299" s="109">
        <v>2014</v>
      </c>
      <c r="F3299" s="109" t="s">
        <v>490</v>
      </c>
      <c r="G3299" s="109" t="s">
        <v>145</v>
      </c>
      <c r="H3299" s="109" t="s">
        <v>540</v>
      </c>
      <c r="I3299" s="109" t="s">
        <v>16</v>
      </c>
      <c r="J3299" s="109" t="s">
        <v>1</v>
      </c>
      <c r="K3299" s="110">
        <v>554.63699999999994</v>
      </c>
    </row>
    <row r="3300" spans="5:11" x14ac:dyDescent="0.25">
      <c r="E3300" s="107">
        <v>2014</v>
      </c>
      <c r="F3300" s="107" t="s">
        <v>490</v>
      </c>
      <c r="G3300" s="107" t="s">
        <v>145</v>
      </c>
      <c r="H3300" s="107" t="s">
        <v>540</v>
      </c>
      <c r="I3300" s="107" t="s">
        <v>16</v>
      </c>
      <c r="J3300" s="107" t="s">
        <v>554</v>
      </c>
      <c r="K3300" s="108">
        <v>462.55200000000002</v>
      </c>
    </row>
    <row r="3301" spans="5:11" x14ac:dyDescent="0.25">
      <c r="E3301" s="109">
        <v>2014</v>
      </c>
      <c r="F3301" s="109" t="s">
        <v>490</v>
      </c>
      <c r="G3301" s="109" t="s">
        <v>145</v>
      </c>
      <c r="H3301" s="109" t="s">
        <v>540</v>
      </c>
      <c r="I3301" s="109" t="s">
        <v>16</v>
      </c>
      <c r="J3301" s="109" t="s">
        <v>725</v>
      </c>
      <c r="K3301" s="110">
        <v>92.084999999999994</v>
      </c>
    </row>
    <row r="3302" spans="5:11" x14ac:dyDescent="0.25">
      <c r="E3302" s="107">
        <v>2014</v>
      </c>
      <c r="F3302" s="107" t="s">
        <v>496</v>
      </c>
      <c r="G3302" s="107" t="s">
        <v>148</v>
      </c>
      <c r="H3302" s="107" t="s">
        <v>544</v>
      </c>
      <c r="I3302" s="107" t="s">
        <v>17</v>
      </c>
      <c r="J3302" s="107" t="s">
        <v>1</v>
      </c>
      <c r="K3302" s="108">
        <v>241.84200000000001</v>
      </c>
    </row>
    <row r="3303" spans="5:11" x14ac:dyDescent="0.25">
      <c r="E3303" s="109">
        <v>2014</v>
      </c>
      <c r="F3303" s="109" t="s">
        <v>496</v>
      </c>
      <c r="G3303" s="109" t="s">
        <v>148</v>
      </c>
      <c r="H3303" s="109" t="s">
        <v>544</v>
      </c>
      <c r="I3303" s="109" t="s">
        <v>17</v>
      </c>
      <c r="J3303" s="109" t="s">
        <v>554</v>
      </c>
      <c r="K3303" s="110">
        <v>149.65199999999999</v>
      </c>
    </row>
    <row r="3304" spans="5:11" x14ac:dyDescent="0.25">
      <c r="E3304" s="107">
        <v>2014</v>
      </c>
      <c r="F3304" s="107" t="s">
        <v>496</v>
      </c>
      <c r="G3304" s="107" t="s">
        <v>148</v>
      </c>
      <c r="H3304" s="107" t="s">
        <v>544</v>
      </c>
      <c r="I3304" s="107" t="s">
        <v>17</v>
      </c>
      <c r="J3304" s="107" t="s">
        <v>725</v>
      </c>
      <c r="K3304" s="108">
        <v>92.19</v>
      </c>
    </row>
    <row r="3305" spans="5:11" x14ac:dyDescent="0.25">
      <c r="E3305" s="109">
        <v>2014</v>
      </c>
      <c r="F3305" s="109" t="s">
        <v>483</v>
      </c>
      <c r="G3305" s="109" t="s">
        <v>484</v>
      </c>
      <c r="H3305" s="109" t="s">
        <v>544</v>
      </c>
      <c r="I3305" s="109" t="s">
        <v>9</v>
      </c>
      <c r="J3305" s="109" t="s">
        <v>1</v>
      </c>
      <c r="K3305" s="110">
        <v>31.797999999999998</v>
      </c>
    </row>
    <row r="3306" spans="5:11" x14ac:dyDescent="0.25">
      <c r="E3306" s="107">
        <v>2014</v>
      </c>
      <c r="F3306" s="107" t="s">
        <v>483</v>
      </c>
      <c r="G3306" s="107" t="s">
        <v>484</v>
      </c>
      <c r="H3306" s="107" t="s">
        <v>544</v>
      </c>
      <c r="I3306" s="107" t="s">
        <v>9</v>
      </c>
      <c r="J3306" s="107" t="s">
        <v>554</v>
      </c>
      <c r="K3306" s="108">
        <v>18.347000000000001</v>
      </c>
    </row>
    <row r="3307" spans="5:11" x14ac:dyDescent="0.25">
      <c r="E3307" s="109">
        <v>2014</v>
      </c>
      <c r="F3307" s="109" t="s">
        <v>483</v>
      </c>
      <c r="G3307" s="109" t="s">
        <v>484</v>
      </c>
      <c r="H3307" s="109" t="s">
        <v>544</v>
      </c>
      <c r="I3307" s="109" t="s">
        <v>9</v>
      </c>
      <c r="J3307" s="109" t="s">
        <v>725</v>
      </c>
      <c r="K3307" s="110">
        <v>13.451000000000001</v>
      </c>
    </row>
    <row r="3308" spans="5:11" x14ac:dyDescent="0.25">
      <c r="E3308" s="107">
        <v>2014</v>
      </c>
      <c r="F3308" s="107" t="s">
        <v>502</v>
      </c>
      <c r="G3308" s="107" t="s">
        <v>151</v>
      </c>
      <c r="H3308" s="107" t="s">
        <v>540</v>
      </c>
      <c r="I3308" s="107" t="s">
        <v>30</v>
      </c>
      <c r="J3308" s="107" t="s">
        <v>1</v>
      </c>
      <c r="K3308" s="108">
        <v>388.55200000000002</v>
      </c>
    </row>
    <row r="3309" spans="5:11" x14ac:dyDescent="0.25">
      <c r="E3309" s="109">
        <v>2014</v>
      </c>
      <c r="F3309" s="109" t="s">
        <v>502</v>
      </c>
      <c r="G3309" s="109" t="s">
        <v>151</v>
      </c>
      <c r="H3309" s="109" t="s">
        <v>540</v>
      </c>
      <c r="I3309" s="109" t="s">
        <v>30</v>
      </c>
      <c r="J3309" s="109" t="s">
        <v>554</v>
      </c>
      <c r="K3309" s="110">
        <v>234.53899999999999</v>
      </c>
    </row>
    <row r="3310" spans="5:11" x14ac:dyDescent="0.25">
      <c r="E3310" s="107">
        <v>2014</v>
      </c>
      <c r="F3310" s="107" t="s">
        <v>502</v>
      </c>
      <c r="G3310" s="107" t="s">
        <v>151</v>
      </c>
      <c r="H3310" s="107" t="s">
        <v>540</v>
      </c>
      <c r="I3310" s="107" t="s">
        <v>30</v>
      </c>
      <c r="J3310" s="107" t="s">
        <v>725</v>
      </c>
      <c r="K3310" s="108">
        <v>154.01300000000001</v>
      </c>
    </row>
    <row r="3311" spans="5:11" x14ac:dyDescent="0.25">
      <c r="E3311" s="109">
        <v>2014</v>
      </c>
      <c r="F3311" s="109" t="s">
        <v>504</v>
      </c>
      <c r="G3311" s="109" t="s">
        <v>152</v>
      </c>
      <c r="H3311" s="109" t="s">
        <v>540</v>
      </c>
      <c r="I3311" s="109" t="s">
        <v>30</v>
      </c>
      <c r="J3311" s="109" t="s">
        <v>1</v>
      </c>
      <c r="K3311" s="110">
        <v>0</v>
      </c>
    </row>
    <row r="3312" spans="5:11" x14ac:dyDescent="0.25">
      <c r="E3312" s="107">
        <v>2014</v>
      </c>
      <c r="F3312" s="107" t="s">
        <v>504</v>
      </c>
      <c r="G3312" s="107" t="s">
        <v>152</v>
      </c>
      <c r="H3312" s="107" t="s">
        <v>540</v>
      </c>
      <c r="I3312" s="107" t="s">
        <v>30</v>
      </c>
      <c r="J3312" s="107" t="s">
        <v>554</v>
      </c>
      <c r="K3312" s="108">
        <v>0</v>
      </c>
    </row>
    <row r="3313" spans="5:11" x14ac:dyDescent="0.25">
      <c r="E3313" s="109">
        <v>2014</v>
      </c>
      <c r="F3313" s="109" t="s">
        <v>504</v>
      </c>
      <c r="G3313" s="109" t="s">
        <v>152</v>
      </c>
      <c r="H3313" s="109" t="s">
        <v>540</v>
      </c>
      <c r="I3313" s="109" t="s">
        <v>30</v>
      </c>
      <c r="J3313" s="109" t="s">
        <v>725</v>
      </c>
      <c r="K3313" s="110">
        <v>0</v>
      </c>
    </row>
    <row r="3314" spans="5:11" x14ac:dyDescent="0.25">
      <c r="E3314" s="107">
        <v>2014</v>
      </c>
      <c r="F3314" s="107" t="s">
        <v>506</v>
      </c>
      <c r="G3314" s="107" t="s">
        <v>153</v>
      </c>
      <c r="H3314" s="107" t="s">
        <v>544</v>
      </c>
      <c r="I3314" s="107" t="s">
        <v>17</v>
      </c>
      <c r="J3314" s="107" t="s">
        <v>1</v>
      </c>
      <c r="K3314" s="108">
        <v>123</v>
      </c>
    </row>
    <row r="3315" spans="5:11" x14ac:dyDescent="0.25">
      <c r="E3315" s="109">
        <v>2014</v>
      </c>
      <c r="F3315" s="109" t="s">
        <v>506</v>
      </c>
      <c r="G3315" s="109" t="s">
        <v>153</v>
      </c>
      <c r="H3315" s="109" t="s">
        <v>544</v>
      </c>
      <c r="I3315" s="109" t="s">
        <v>17</v>
      </c>
      <c r="J3315" s="109" t="s">
        <v>554</v>
      </c>
      <c r="K3315" s="110">
        <v>123</v>
      </c>
    </row>
    <row r="3316" spans="5:11" x14ac:dyDescent="0.25">
      <c r="E3316" s="107">
        <v>2014</v>
      </c>
      <c r="F3316" s="107" t="s">
        <v>506</v>
      </c>
      <c r="G3316" s="107" t="s">
        <v>153</v>
      </c>
      <c r="H3316" s="107" t="s">
        <v>544</v>
      </c>
      <c r="I3316" s="107" t="s">
        <v>17</v>
      </c>
      <c r="J3316" s="107" t="s">
        <v>725</v>
      </c>
      <c r="K3316" s="108">
        <v>0</v>
      </c>
    </row>
    <row r="3317" spans="5:11" x14ac:dyDescent="0.25">
      <c r="E3317" s="109">
        <v>2014</v>
      </c>
      <c r="F3317" s="109" t="s">
        <v>508</v>
      </c>
      <c r="G3317" s="109" t="s">
        <v>154</v>
      </c>
      <c r="H3317" s="109" t="s">
        <v>540</v>
      </c>
      <c r="I3317" s="109" t="s">
        <v>30</v>
      </c>
      <c r="J3317" s="109" t="s">
        <v>1</v>
      </c>
      <c r="K3317" s="110">
        <v>9.8819999999999997</v>
      </c>
    </row>
    <row r="3318" spans="5:11" x14ac:dyDescent="0.25">
      <c r="E3318" s="107">
        <v>2014</v>
      </c>
      <c r="F3318" s="107" t="s">
        <v>508</v>
      </c>
      <c r="G3318" s="107" t="s">
        <v>154</v>
      </c>
      <c r="H3318" s="107" t="s">
        <v>540</v>
      </c>
      <c r="I3318" s="107" t="s">
        <v>30</v>
      </c>
      <c r="J3318" s="107" t="s">
        <v>554</v>
      </c>
      <c r="K3318" s="108">
        <v>0</v>
      </c>
    </row>
    <row r="3319" spans="5:11" x14ac:dyDescent="0.25">
      <c r="E3319" s="109">
        <v>2014</v>
      </c>
      <c r="F3319" s="109" t="s">
        <v>508</v>
      </c>
      <c r="G3319" s="109" t="s">
        <v>154</v>
      </c>
      <c r="H3319" s="109" t="s">
        <v>540</v>
      </c>
      <c r="I3319" s="109" t="s">
        <v>30</v>
      </c>
      <c r="J3319" s="109" t="s">
        <v>725</v>
      </c>
      <c r="K3319" s="110">
        <v>9.8819999999999997</v>
      </c>
    </row>
    <row r="3320" spans="5:11" x14ac:dyDescent="0.25">
      <c r="E3320" s="107">
        <v>2014</v>
      </c>
      <c r="F3320" s="107" t="s">
        <v>520</v>
      </c>
      <c r="G3320" s="107" t="s">
        <v>927</v>
      </c>
      <c r="H3320" s="107" t="s">
        <v>540</v>
      </c>
      <c r="I3320" s="107" t="s">
        <v>30</v>
      </c>
      <c r="J3320" s="107" t="s">
        <v>1</v>
      </c>
      <c r="K3320" s="108">
        <v>157.642</v>
      </c>
    </row>
    <row r="3321" spans="5:11" x14ac:dyDescent="0.25">
      <c r="E3321" s="109">
        <v>2014</v>
      </c>
      <c r="F3321" s="109" t="s">
        <v>520</v>
      </c>
      <c r="G3321" s="109" t="s">
        <v>927</v>
      </c>
      <c r="H3321" s="109" t="s">
        <v>540</v>
      </c>
      <c r="I3321" s="109" t="s">
        <v>30</v>
      </c>
      <c r="J3321" s="109" t="s">
        <v>554</v>
      </c>
      <c r="K3321" s="110">
        <v>149.149</v>
      </c>
    </row>
    <row r="3322" spans="5:11" x14ac:dyDescent="0.25">
      <c r="E3322" s="107">
        <v>2014</v>
      </c>
      <c r="F3322" s="107" t="s">
        <v>520</v>
      </c>
      <c r="G3322" s="107" t="s">
        <v>927</v>
      </c>
      <c r="H3322" s="107" t="s">
        <v>540</v>
      </c>
      <c r="I3322" s="107" t="s">
        <v>30</v>
      </c>
      <c r="J3322" s="107" t="s">
        <v>725</v>
      </c>
      <c r="K3322" s="108">
        <v>8.4930000000000003</v>
      </c>
    </row>
    <row r="3323" spans="5:11" x14ac:dyDescent="0.25">
      <c r="E3323" s="109">
        <v>2014</v>
      </c>
      <c r="F3323" s="109" t="s">
        <v>530</v>
      </c>
      <c r="G3323" s="109" t="s">
        <v>161</v>
      </c>
      <c r="H3323" s="109" t="s">
        <v>544</v>
      </c>
      <c r="I3323" s="109" t="s">
        <v>9</v>
      </c>
      <c r="J3323" s="109" t="s">
        <v>1</v>
      </c>
      <c r="K3323" s="110">
        <v>74.022999999999996</v>
      </c>
    </row>
    <row r="3324" spans="5:11" x14ac:dyDescent="0.25">
      <c r="E3324" s="107">
        <v>2014</v>
      </c>
      <c r="F3324" s="107" t="s">
        <v>530</v>
      </c>
      <c r="G3324" s="107" t="s">
        <v>161</v>
      </c>
      <c r="H3324" s="107" t="s">
        <v>544</v>
      </c>
      <c r="I3324" s="107" t="s">
        <v>9</v>
      </c>
      <c r="J3324" s="107" t="s">
        <v>554</v>
      </c>
      <c r="K3324" s="108">
        <v>40.89</v>
      </c>
    </row>
    <row r="3325" spans="5:11" x14ac:dyDescent="0.25">
      <c r="E3325" s="109">
        <v>2014</v>
      </c>
      <c r="F3325" s="109" t="s">
        <v>530</v>
      </c>
      <c r="G3325" s="109" t="s">
        <v>161</v>
      </c>
      <c r="H3325" s="109" t="s">
        <v>544</v>
      </c>
      <c r="I3325" s="109" t="s">
        <v>9</v>
      </c>
      <c r="J3325" s="109" t="s">
        <v>725</v>
      </c>
      <c r="K3325" s="110">
        <v>33.133000000000003</v>
      </c>
    </row>
    <row r="3326" spans="5:11" x14ac:dyDescent="0.25">
      <c r="E3326" s="107">
        <v>2014</v>
      </c>
      <c r="F3326" s="107" t="s">
        <v>532</v>
      </c>
      <c r="G3326" s="107" t="s">
        <v>162</v>
      </c>
      <c r="H3326" s="107" t="s">
        <v>540</v>
      </c>
      <c r="I3326" s="107" t="s">
        <v>925</v>
      </c>
      <c r="J3326" s="107" t="s">
        <v>1</v>
      </c>
      <c r="K3326" s="108">
        <v>55.927999999999997</v>
      </c>
    </row>
    <row r="3327" spans="5:11" x14ac:dyDescent="0.25">
      <c r="E3327" s="109">
        <v>2014</v>
      </c>
      <c r="F3327" s="109" t="s">
        <v>532</v>
      </c>
      <c r="G3327" s="109" t="s">
        <v>162</v>
      </c>
      <c r="H3327" s="109" t="s">
        <v>540</v>
      </c>
      <c r="I3327" s="109" t="s">
        <v>925</v>
      </c>
      <c r="J3327" s="109" t="s">
        <v>554</v>
      </c>
      <c r="K3327" s="110">
        <v>45.332000000000001</v>
      </c>
    </row>
    <row r="3328" spans="5:11" x14ac:dyDescent="0.25">
      <c r="E3328" s="107">
        <v>2014</v>
      </c>
      <c r="F3328" s="107" t="s">
        <v>532</v>
      </c>
      <c r="G3328" s="107" t="s">
        <v>162</v>
      </c>
      <c r="H3328" s="107" t="s">
        <v>540</v>
      </c>
      <c r="I3328" s="107" t="s">
        <v>925</v>
      </c>
      <c r="J3328" s="107" t="s">
        <v>725</v>
      </c>
      <c r="K3328" s="108">
        <v>10.596</v>
      </c>
    </row>
    <row r="3329" spans="5:11" x14ac:dyDescent="0.25">
      <c r="E3329" s="109">
        <v>2014</v>
      </c>
      <c r="F3329" s="109" t="s">
        <v>512</v>
      </c>
      <c r="G3329" s="109" t="s">
        <v>155</v>
      </c>
      <c r="H3329" s="109" t="s">
        <v>540</v>
      </c>
      <c r="I3329" s="109" t="s">
        <v>21</v>
      </c>
      <c r="J3329" s="109" t="s">
        <v>1</v>
      </c>
      <c r="K3329" s="110">
        <v>157.148</v>
      </c>
    </row>
    <row r="3330" spans="5:11" x14ac:dyDescent="0.25">
      <c r="E3330" s="107">
        <v>2014</v>
      </c>
      <c r="F3330" s="107" t="s">
        <v>512</v>
      </c>
      <c r="G3330" s="107" t="s">
        <v>155</v>
      </c>
      <c r="H3330" s="107" t="s">
        <v>540</v>
      </c>
      <c r="I3330" s="107" t="s">
        <v>21</v>
      </c>
      <c r="J3330" s="107" t="s">
        <v>554</v>
      </c>
      <c r="K3330" s="108">
        <v>157.148</v>
      </c>
    </row>
    <row r="3331" spans="5:11" x14ac:dyDescent="0.25">
      <c r="E3331" s="109">
        <v>2014</v>
      </c>
      <c r="F3331" s="109" t="s">
        <v>512</v>
      </c>
      <c r="G3331" s="109" t="s">
        <v>155</v>
      </c>
      <c r="H3331" s="109" t="s">
        <v>540</v>
      </c>
      <c r="I3331" s="109" t="s">
        <v>21</v>
      </c>
      <c r="J3331" s="109" t="s">
        <v>725</v>
      </c>
      <c r="K3331" s="110">
        <v>0</v>
      </c>
    </row>
    <row r="3332" spans="5:11" x14ac:dyDescent="0.25">
      <c r="E3332" s="107">
        <v>2014</v>
      </c>
      <c r="F3332" s="107" t="s">
        <v>534</v>
      </c>
      <c r="G3332" s="107" t="s">
        <v>163</v>
      </c>
      <c r="H3332" s="107" t="s">
        <v>540</v>
      </c>
      <c r="I3332" s="107" t="s">
        <v>27</v>
      </c>
      <c r="J3332" s="107" t="s">
        <v>1</v>
      </c>
      <c r="K3332" s="108">
        <v>278.084</v>
      </c>
    </row>
    <row r="3333" spans="5:11" x14ac:dyDescent="0.25">
      <c r="E3333" s="109">
        <v>2014</v>
      </c>
      <c r="F3333" s="109" t="s">
        <v>534</v>
      </c>
      <c r="G3333" s="109" t="s">
        <v>163</v>
      </c>
      <c r="H3333" s="109" t="s">
        <v>540</v>
      </c>
      <c r="I3333" s="109" t="s">
        <v>27</v>
      </c>
      <c r="J3333" s="109" t="s">
        <v>554</v>
      </c>
      <c r="K3333" s="110">
        <v>251.833</v>
      </c>
    </row>
    <row r="3334" spans="5:11" x14ac:dyDescent="0.25">
      <c r="E3334" s="107">
        <v>2014</v>
      </c>
      <c r="F3334" s="107" t="s">
        <v>534</v>
      </c>
      <c r="G3334" s="107" t="s">
        <v>163</v>
      </c>
      <c r="H3334" s="107" t="s">
        <v>540</v>
      </c>
      <c r="I3334" s="107" t="s">
        <v>27</v>
      </c>
      <c r="J3334" s="107" t="s">
        <v>725</v>
      </c>
      <c r="K3334" s="108">
        <v>26.251000000000001</v>
      </c>
    </row>
    <row r="3335" spans="5:11" x14ac:dyDescent="0.25">
      <c r="E3335" s="109">
        <v>2014</v>
      </c>
      <c r="F3335" s="109" t="s">
        <v>523</v>
      </c>
      <c r="G3335" s="109" t="s">
        <v>968</v>
      </c>
      <c r="H3335" s="109" t="s">
        <v>540</v>
      </c>
      <c r="I3335" s="109" t="s">
        <v>60</v>
      </c>
      <c r="J3335" s="109" t="s">
        <v>1</v>
      </c>
      <c r="K3335" s="110">
        <v>0</v>
      </c>
    </row>
    <row r="3336" spans="5:11" x14ac:dyDescent="0.25">
      <c r="E3336" s="107">
        <v>2014</v>
      </c>
      <c r="F3336" s="107" t="s">
        <v>523</v>
      </c>
      <c r="G3336" s="107" t="s">
        <v>968</v>
      </c>
      <c r="H3336" s="107" t="s">
        <v>540</v>
      </c>
      <c r="I3336" s="107" t="s">
        <v>60</v>
      </c>
      <c r="J3336" s="107" t="s">
        <v>554</v>
      </c>
      <c r="K3336" s="108">
        <v>0</v>
      </c>
    </row>
    <row r="3337" spans="5:11" x14ac:dyDescent="0.25">
      <c r="E3337" s="109">
        <v>2014</v>
      </c>
      <c r="F3337" s="109" t="s">
        <v>523</v>
      </c>
      <c r="G3337" s="109" t="s">
        <v>968</v>
      </c>
      <c r="H3337" s="109" t="s">
        <v>540</v>
      </c>
      <c r="I3337" s="109" t="s">
        <v>60</v>
      </c>
      <c r="J3337" s="109" t="s">
        <v>725</v>
      </c>
      <c r="K3337" s="110">
        <v>0</v>
      </c>
    </row>
    <row r="3338" spans="5:11" x14ac:dyDescent="0.25">
      <c r="E3338" s="107">
        <v>2014</v>
      </c>
      <c r="F3338" s="107" t="s">
        <v>528</v>
      </c>
      <c r="G3338" s="107" t="s">
        <v>160</v>
      </c>
      <c r="H3338" s="107" t="s">
        <v>540</v>
      </c>
      <c r="I3338" s="107" t="s">
        <v>21</v>
      </c>
      <c r="J3338" s="107" t="s">
        <v>1</v>
      </c>
      <c r="K3338" s="108">
        <v>51.192999999999998</v>
      </c>
    </row>
    <row r="3339" spans="5:11" x14ac:dyDescent="0.25">
      <c r="E3339" s="109">
        <v>2014</v>
      </c>
      <c r="F3339" s="109" t="s">
        <v>528</v>
      </c>
      <c r="G3339" s="109" t="s">
        <v>160</v>
      </c>
      <c r="H3339" s="109" t="s">
        <v>540</v>
      </c>
      <c r="I3339" s="109" t="s">
        <v>21</v>
      </c>
      <c r="J3339" s="109" t="s">
        <v>554</v>
      </c>
      <c r="K3339" s="110">
        <v>51.192999999999998</v>
      </c>
    </row>
    <row r="3340" spans="5:11" x14ac:dyDescent="0.25">
      <c r="E3340" s="107">
        <v>2014</v>
      </c>
      <c r="F3340" s="107" t="s">
        <v>528</v>
      </c>
      <c r="G3340" s="107" t="s">
        <v>160</v>
      </c>
      <c r="H3340" s="107" t="s">
        <v>540</v>
      </c>
      <c r="I3340" s="107" t="s">
        <v>21</v>
      </c>
      <c r="J3340" s="107" t="s">
        <v>725</v>
      </c>
      <c r="K3340" s="108">
        <v>0</v>
      </c>
    </row>
    <row r="3341" spans="5:11" x14ac:dyDescent="0.25">
      <c r="E3341" s="109">
        <v>2015</v>
      </c>
      <c r="F3341" s="109" t="s">
        <v>476</v>
      </c>
      <c r="G3341" s="109" t="s">
        <v>477</v>
      </c>
      <c r="H3341" s="109" t="s">
        <v>540</v>
      </c>
      <c r="I3341" s="109" t="s">
        <v>33</v>
      </c>
      <c r="J3341" s="109" t="s">
        <v>1</v>
      </c>
      <c r="K3341" s="110">
        <v>188.34200000000001</v>
      </c>
    </row>
    <row r="3342" spans="5:11" x14ac:dyDescent="0.25">
      <c r="E3342" s="107">
        <v>2015</v>
      </c>
      <c r="F3342" s="107" t="s">
        <v>476</v>
      </c>
      <c r="G3342" s="107" t="s">
        <v>477</v>
      </c>
      <c r="H3342" s="107" t="s">
        <v>540</v>
      </c>
      <c r="I3342" s="107" t="s">
        <v>33</v>
      </c>
      <c r="J3342" s="107" t="s">
        <v>554</v>
      </c>
      <c r="K3342" s="108">
        <v>188.34200000000001</v>
      </c>
    </row>
    <row r="3343" spans="5:11" x14ac:dyDescent="0.25">
      <c r="E3343" s="109">
        <v>2015</v>
      </c>
      <c r="F3343" s="109" t="s">
        <v>476</v>
      </c>
      <c r="G3343" s="109" t="s">
        <v>477</v>
      </c>
      <c r="H3343" s="109" t="s">
        <v>540</v>
      </c>
      <c r="I3343" s="109" t="s">
        <v>33</v>
      </c>
      <c r="J3343" s="109" t="s">
        <v>725</v>
      </c>
      <c r="K3343" s="110">
        <v>0</v>
      </c>
    </row>
    <row r="3344" spans="5:11" x14ac:dyDescent="0.25">
      <c r="E3344" s="107">
        <v>2015</v>
      </c>
      <c r="F3344" s="107" t="s">
        <v>368</v>
      </c>
      <c r="G3344" s="107" t="s">
        <v>93</v>
      </c>
      <c r="H3344" s="107" t="s">
        <v>540</v>
      </c>
      <c r="I3344" s="107" t="s">
        <v>33</v>
      </c>
      <c r="J3344" s="107" t="s">
        <v>1</v>
      </c>
      <c r="K3344" s="108">
        <v>0</v>
      </c>
    </row>
    <row r="3345" spans="5:11" x14ac:dyDescent="0.25">
      <c r="E3345" s="109">
        <v>2015</v>
      </c>
      <c r="F3345" s="109" t="s">
        <v>368</v>
      </c>
      <c r="G3345" s="109" t="s">
        <v>93</v>
      </c>
      <c r="H3345" s="109" t="s">
        <v>540</v>
      </c>
      <c r="I3345" s="109" t="s">
        <v>33</v>
      </c>
      <c r="J3345" s="109" t="s">
        <v>554</v>
      </c>
      <c r="K3345" s="110">
        <v>0</v>
      </c>
    </row>
    <row r="3346" spans="5:11" x14ac:dyDescent="0.25">
      <c r="E3346" s="107">
        <v>2015</v>
      </c>
      <c r="F3346" s="107" t="s">
        <v>368</v>
      </c>
      <c r="G3346" s="107" t="s">
        <v>93</v>
      </c>
      <c r="H3346" s="107" t="s">
        <v>540</v>
      </c>
      <c r="I3346" s="107" t="s">
        <v>33</v>
      </c>
      <c r="J3346" s="107" t="s">
        <v>725</v>
      </c>
      <c r="K3346" s="108">
        <v>0</v>
      </c>
    </row>
    <row r="3347" spans="5:11" x14ac:dyDescent="0.25">
      <c r="E3347" s="109">
        <v>2015</v>
      </c>
      <c r="F3347" s="109" t="s">
        <v>310</v>
      </c>
      <c r="G3347" s="109" t="s">
        <v>67</v>
      </c>
      <c r="H3347" s="109" t="s">
        <v>540</v>
      </c>
      <c r="I3347" s="109" t="s">
        <v>16</v>
      </c>
      <c r="J3347" s="109" t="s">
        <v>1</v>
      </c>
      <c r="K3347" s="110">
        <v>26.143999999999998</v>
      </c>
    </row>
    <row r="3348" spans="5:11" x14ac:dyDescent="0.25">
      <c r="E3348" s="107">
        <v>2015</v>
      </c>
      <c r="F3348" s="107" t="s">
        <v>310</v>
      </c>
      <c r="G3348" s="107" t="s">
        <v>67</v>
      </c>
      <c r="H3348" s="107" t="s">
        <v>540</v>
      </c>
      <c r="I3348" s="107" t="s">
        <v>16</v>
      </c>
      <c r="J3348" s="107" t="s">
        <v>554</v>
      </c>
      <c r="K3348" s="108">
        <v>26.143999999999998</v>
      </c>
    </row>
    <row r="3349" spans="5:11" x14ac:dyDescent="0.25">
      <c r="E3349" s="109">
        <v>2015</v>
      </c>
      <c r="F3349" s="109" t="s">
        <v>310</v>
      </c>
      <c r="G3349" s="109" t="s">
        <v>67</v>
      </c>
      <c r="H3349" s="109" t="s">
        <v>540</v>
      </c>
      <c r="I3349" s="109" t="s">
        <v>16</v>
      </c>
      <c r="J3349" s="109" t="s">
        <v>725</v>
      </c>
      <c r="K3349" s="110">
        <v>0</v>
      </c>
    </row>
    <row r="3350" spans="5:11" x14ac:dyDescent="0.25">
      <c r="E3350" s="107">
        <v>2015</v>
      </c>
      <c r="F3350" s="107" t="s">
        <v>312</v>
      </c>
      <c r="G3350" s="107" t="s">
        <v>68</v>
      </c>
      <c r="H3350" s="107" t="s">
        <v>544</v>
      </c>
      <c r="I3350" s="107" t="s">
        <v>17</v>
      </c>
      <c r="J3350" s="107" t="s">
        <v>1</v>
      </c>
      <c r="K3350" s="108">
        <v>106.715</v>
      </c>
    </row>
    <row r="3351" spans="5:11" x14ac:dyDescent="0.25">
      <c r="E3351" s="109">
        <v>2015</v>
      </c>
      <c r="F3351" s="109" t="s">
        <v>312</v>
      </c>
      <c r="G3351" s="109" t="s">
        <v>68</v>
      </c>
      <c r="H3351" s="109" t="s">
        <v>544</v>
      </c>
      <c r="I3351" s="109" t="s">
        <v>17</v>
      </c>
      <c r="J3351" s="109" t="s">
        <v>554</v>
      </c>
      <c r="K3351" s="110">
        <v>1.52</v>
      </c>
    </row>
    <row r="3352" spans="5:11" x14ac:dyDescent="0.25">
      <c r="E3352" s="107">
        <v>2015</v>
      </c>
      <c r="F3352" s="107" t="s">
        <v>312</v>
      </c>
      <c r="G3352" s="107" t="s">
        <v>68</v>
      </c>
      <c r="H3352" s="107" t="s">
        <v>544</v>
      </c>
      <c r="I3352" s="107" t="s">
        <v>17</v>
      </c>
      <c r="J3352" s="107" t="s">
        <v>725</v>
      </c>
      <c r="K3352" s="108">
        <v>105.19499999999999</v>
      </c>
    </row>
    <row r="3353" spans="5:11" x14ac:dyDescent="0.25">
      <c r="E3353" s="109">
        <v>2015</v>
      </c>
      <c r="F3353" s="109" t="s">
        <v>314</v>
      </c>
      <c r="G3353" s="109" t="s">
        <v>69</v>
      </c>
      <c r="H3353" s="109" t="s">
        <v>544</v>
      </c>
      <c r="I3353" s="109" t="s">
        <v>17</v>
      </c>
      <c r="J3353" s="109" t="s">
        <v>1</v>
      </c>
      <c r="K3353" s="110">
        <v>280</v>
      </c>
    </row>
    <row r="3354" spans="5:11" x14ac:dyDescent="0.25">
      <c r="E3354" s="107">
        <v>2015</v>
      </c>
      <c r="F3354" s="107" t="s">
        <v>314</v>
      </c>
      <c r="G3354" s="107" t="s">
        <v>69</v>
      </c>
      <c r="H3354" s="107" t="s">
        <v>544</v>
      </c>
      <c r="I3354" s="107" t="s">
        <v>17</v>
      </c>
      <c r="J3354" s="107" t="s">
        <v>554</v>
      </c>
      <c r="K3354" s="108">
        <v>217</v>
      </c>
    </row>
    <row r="3355" spans="5:11" x14ac:dyDescent="0.25">
      <c r="E3355" s="109">
        <v>2015</v>
      </c>
      <c r="F3355" s="109" t="s">
        <v>314</v>
      </c>
      <c r="G3355" s="109" t="s">
        <v>69</v>
      </c>
      <c r="H3355" s="109" t="s">
        <v>544</v>
      </c>
      <c r="I3355" s="109" t="s">
        <v>17</v>
      </c>
      <c r="J3355" s="109" t="s">
        <v>725</v>
      </c>
      <c r="K3355" s="110">
        <v>63</v>
      </c>
    </row>
    <row r="3356" spans="5:11" x14ac:dyDescent="0.25">
      <c r="E3356" s="107">
        <v>2015</v>
      </c>
      <c r="F3356" s="107" t="s">
        <v>325</v>
      </c>
      <c r="G3356" s="107" t="s">
        <v>73</v>
      </c>
      <c r="H3356" s="107" t="s">
        <v>542</v>
      </c>
      <c r="I3356" s="107" t="s">
        <v>16</v>
      </c>
      <c r="J3356" s="107" t="s">
        <v>1</v>
      </c>
      <c r="K3356" s="108">
        <v>300</v>
      </c>
    </row>
    <row r="3357" spans="5:11" x14ac:dyDescent="0.25">
      <c r="E3357" s="109">
        <v>2015</v>
      </c>
      <c r="F3357" s="109" t="s">
        <v>325</v>
      </c>
      <c r="G3357" s="109" t="s">
        <v>73</v>
      </c>
      <c r="H3357" s="109" t="s">
        <v>542</v>
      </c>
      <c r="I3357" s="109" t="s">
        <v>16</v>
      </c>
      <c r="J3357" s="109" t="s">
        <v>554</v>
      </c>
      <c r="K3357" s="110">
        <v>207</v>
      </c>
    </row>
    <row r="3358" spans="5:11" x14ac:dyDescent="0.25">
      <c r="E3358" s="107">
        <v>2015</v>
      </c>
      <c r="F3358" s="107" t="s">
        <v>325</v>
      </c>
      <c r="G3358" s="107" t="s">
        <v>73</v>
      </c>
      <c r="H3358" s="107" t="s">
        <v>542</v>
      </c>
      <c r="I3358" s="107" t="s">
        <v>16</v>
      </c>
      <c r="J3358" s="107" t="s">
        <v>725</v>
      </c>
      <c r="K3358" s="108">
        <v>93</v>
      </c>
    </row>
    <row r="3359" spans="5:11" x14ac:dyDescent="0.25">
      <c r="E3359" s="109">
        <v>2015</v>
      </c>
      <c r="F3359" s="109" t="s">
        <v>329</v>
      </c>
      <c r="G3359" s="109" t="s">
        <v>75</v>
      </c>
      <c r="H3359" s="109" t="s">
        <v>540</v>
      </c>
      <c r="I3359" s="109" t="s">
        <v>16</v>
      </c>
      <c r="J3359" s="109" t="s">
        <v>1</v>
      </c>
      <c r="K3359" s="110">
        <v>12.593</v>
      </c>
    </row>
    <row r="3360" spans="5:11" x14ac:dyDescent="0.25">
      <c r="E3360" s="107">
        <v>2015</v>
      </c>
      <c r="F3360" s="107" t="s">
        <v>329</v>
      </c>
      <c r="G3360" s="107" t="s">
        <v>75</v>
      </c>
      <c r="H3360" s="107" t="s">
        <v>540</v>
      </c>
      <c r="I3360" s="107" t="s">
        <v>16</v>
      </c>
      <c r="J3360" s="107" t="s">
        <v>554</v>
      </c>
      <c r="K3360" s="108">
        <v>0</v>
      </c>
    </row>
    <row r="3361" spans="5:11" x14ac:dyDescent="0.25">
      <c r="E3361" s="109">
        <v>2015</v>
      </c>
      <c r="F3361" s="109" t="s">
        <v>329</v>
      </c>
      <c r="G3361" s="109" t="s">
        <v>75</v>
      </c>
      <c r="H3361" s="109" t="s">
        <v>540</v>
      </c>
      <c r="I3361" s="109" t="s">
        <v>16</v>
      </c>
      <c r="J3361" s="109" t="s">
        <v>725</v>
      </c>
      <c r="K3361" s="110">
        <v>12.593</v>
      </c>
    </row>
    <row r="3362" spans="5:11" x14ac:dyDescent="0.25">
      <c r="E3362" s="107">
        <v>2015</v>
      </c>
      <c r="F3362" s="107" t="s">
        <v>323</v>
      </c>
      <c r="G3362" s="107" t="s">
        <v>944</v>
      </c>
      <c r="H3362" s="107" t="s">
        <v>540</v>
      </c>
      <c r="I3362" s="107" t="s">
        <v>27</v>
      </c>
      <c r="J3362" s="107" t="s">
        <v>1</v>
      </c>
      <c r="K3362" s="108">
        <v>142.34299999999999</v>
      </c>
    </row>
    <row r="3363" spans="5:11" x14ac:dyDescent="0.25">
      <c r="E3363" s="109">
        <v>2015</v>
      </c>
      <c r="F3363" s="109" t="s">
        <v>323</v>
      </c>
      <c r="G3363" s="109" t="s">
        <v>944</v>
      </c>
      <c r="H3363" s="109" t="s">
        <v>540</v>
      </c>
      <c r="I3363" s="109" t="s">
        <v>27</v>
      </c>
      <c r="J3363" s="109" t="s">
        <v>554</v>
      </c>
      <c r="K3363" s="110">
        <v>70.436999999999998</v>
      </c>
    </row>
    <row r="3364" spans="5:11" x14ac:dyDescent="0.25">
      <c r="E3364" s="107">
        <v>2015</v>
      </c>
      <c r="F3364" s="107" t="s">
        <v>323</v>
      </c>
      <c r="G3364" s="107" t="s">
        <v>944</v>
      </c>
      <c r="H3364" s="107" t="s">
        <v>540</v>
      </c>
      <c r="I3364" s="107" t="s">
        <v>27</v>
      </c>
      <c r="J3364" s="107" t="s">
        <v>725</v>
      </c>
      <c r="K3364" s="108">
        <v>71.906000000000006</v>
      </c>
    </row>
    <row r="3365" spans="5:11" x14ac:dyDescent="0.25">
      <c r="E3365" s="109">
        <v>2015</v>
      </c>
      <c r="F3365" s="109" t="s">
        <v>337</v>
      </c>
      <c r="G3365" s="109" t="s">
        <v>338</v>
      </c>
      <c r="H3365" s="109" t="s">
        <v>540</v>
      </c>
      <c r="I3365" s="109" t="s">
        <v>21</v>
      </c>
      <c r="J3365" s="109" t="s">
        <v>1</v>
      </c>
      <c r="K3365" s="110">
        <v>9.0370000000000008</v>
      </c>
    </row>
    <row r="3366" spans="5:11" x14ac:dyDescent="0.25">
      <c r="E3366" s="107">
        <v>2015</v>
      </c>
      <c r="F3366" s="107" t="s">
        <v>337</v>
      </c>
      <c r="G3366" s="107" t="s">
        <v>338</v>
      </c>
      <c r="H3366" s="107" t="s">
        <v>540</v>
      </c>
      <c r="I3366" s="107" t="s">
        <v>21</v>
      </c>
      <c r="J3366" s="107" t="s">
        <v>554</v>
      </c>
      <c r="K3366" s="108">
        <v>5.8639999999999999</v>
      </c>
    </row>
    <row r="3367" spans="5:11" x14ac:dyDescent="0.25">
      <c r="E3367" s="109">
        <v>2015</v>
      </c>
      <c r="F3367" s="109" t="s">
        <v>337</v>
      </c>
      <c r="G3367" s="109" t="s">
        <v>338</v>
      </c>
      <c r="H3367" s="109" t="s">
        <v>540</v>
      </c>
      <c r="I3367" s="109" t="s">
        <v>21</v>
      </c>
      <c r="J3367" s="109" t="s">
        <v>725</v>
      </c>
      <c r="K3367" s="110">
        <v>3.173</v>
      </c>
    </row>
    <row r="3368" spans="5:11" x14ac:dyDescent="0.25">
      <c r="E3368" s="107">
        <v>2015</v>
      </c>
      <c r="F3368" s="107" t="s">
        <v>331</v>
      </c>
      <c r="G3368" s="107" t="s">
        <v>76</v>
      </c>
      <c r="H3368" s="107" t="s">
        <v>540</v>
      </c>
      <c r="I3368" s="107" t="s">
        <v>60</v>
      </c>
      <c r="J3368" s="107" t="s">
        <v>1</v>
      </c>
      <c r="K3368" s="108">
        <v>637.971</v>
      </c>
    </row>
    <row r="3369" spans="5:11" x14ac:dyDescent="0.25">
      <c r="E3369" s="109">
        <v>2015</v>
      </c>
      <c r="F3369" s="109" t="s">
        <v>331</v>
      </c>
      <c r="G3369" s="109" t="s">
        <v>76</v>
      </c>
      <c r="H3369" s="109" t="s">
        <v>540</v>
      </c>
      <c r="I3369" s="109" t="s">
        <v>60</v>
      </c>
      <c r="J3369" s="109" t="s">
        <v>554</v>
      </c>
      <c r="K3369" s="110">
        <v>445.70499999999998</v>
      </c>
    </row>
    <row r="3370" spans="5:11" x14ac:dyDescent="0.25">
      <c r="E3370" s="107">
        <v>2015</v>
      </c>
      <c r="F3370" s="107" t="s">
        <v>331</v>
      </c>
      <c r="G3370" s="107" t="s">
        <v>76</v>
      </c>
      <c r="H3370" s="107" t="s">
        <v>540</v>
      </c>
      <c r="I3370" s="107" t="s">
        <v>60</v>
      </c>
      <c r="J3370" s="107" t="s">
        <v>725</v>
      </c>
      <c r="K3370" s="108">
        <v>192.26599999999999</v>
      </c>
    </row>
    <row r="3371" spans="5:11" x14ac:dyDescent="0.25">
      <c r="E3371" s="109">
        <v>2015</v>
      </c>
      <c r="F3371" s="109" t="s">
        <v>318</v>
      </c>
      <c r="G3371" s="109" t="s">
        <v>319</v>
      </c>
      <c r="H3371" s="109" t="s">
        <v>540</v>
      </c>
      <c r="I3371" s="109" t="s">
        <v>16</v>
      </c>
      <c r="J3371" s="109" t="s">
        <v>1</v>
      </c>
      <c r="K3371" s="110">
        <v>28.385000000000002</v>
      </c>
    </row>
    <row r="3372" spans="5:11" x14ac:dyDescent="0.25">
      <c r="E3372" s="107">
        <v>2015</v>
      </c>
      <c r="F3372" s="107" t="s">
        <v>318</v>
      </c>
      <c r="G3372" s="107" t="s">
        <v>319</v>
      </c>
      <c r="H3372" s="107" t="s">
        <v>540</v>
      </c>
      <c r="I3372" s="107" t="s">
        <v>16</v>
      </c>
      <c r="J3372" s="107" t="s">
        <v>554</v>
      </c>
      <c r="K3372" s="108">
        <v>26.385999999999999</v>
      </c>
    </row>
    <row r="3373" spans="5:11" x14ac:dyDescent="0.25">
      <c r="E3373" s="109">
        <v>2015</v>
      </c>
      <c r="F3373" s="109" t="s">
        <v>318</v>
      </c>
      <c r="G3373" s="109" t="s">
        <v>319</v>
      </c>
      <c r="H3373" s="109" t="s">
        <v>540</v>
      </c>
      <c r="I3373" s="109" t="s">
        <v>16</v>
      </c>
      <c r="J3373" s="109" t="s">
        <v>725</v>
      </c>
      <c r="K3373" s="110">
        <v>1.9990000000000001</v>
      </c>
    </row>
    <row r="3374" spans="5:11" x14ac:dyDescent="0.25">
      <c r="E3374" s="107">
        <v>2015</v>
      </c>
      <c r="F3374" s="107" t="s">
        <v>344</v>
      </c>
      <c r="G3374" s="107" t="s">
        <v>81</v>
      </c>
      <c r="H3374" s="107" t="s">
        <v>542</v>
      </c>
      <c r="I3374" s="107" t="s">
        <v>16</v>
      </c>
      <c r="J3374" s="107" t="s">
        <v>1</v>
      </c>
      <c r="K3374" s="108">
        <v>110.11199999999999</v>
      </c>
    </row>
    <row r="3375" spans="5:11" x14ac:dyDescent="0.25">
      <c r="E3375" s="109">
        <v>2015</v>
      </c>
      <c r="F3375" s="109" t="s">
        <v>344</v>
      </c>
      <c r="G3375" s="109" t="s">
        <v>81</v>
      </c>
      <c r="H3375" s="109" t="s">
        <v>542</v>
      </c>
      <c r="I3375" s="109" t="s">
        <v>16</v>
      </c>
      <c r="J3375" s="109" t="s">
        <v>554</v>
      </c>
      <c r="K3375" s="110">
        <v>110.11199999999999</v>
      </c>
    </row>
    <row r="3376" spans="5:11" x14ac:dyDescent="0.25">
      <c r="E3376" s="107">
        <v>2015</v>
      </c>
      <c r="F3376" s="107" t="s">
        <v>344</v>
      </c>
      <c r="G3376" s="107" t="s">
        <v>81</v>
      </c>
      <c r="H3376" s="107" t="s">
        <v>542</v>
      </c>
      <c r="I3376" s="107" t="s">
        <v>16</v>
      </c>
      <c r="J3376" s="107" t="s">
        <v>725</v>
      </c>
      <c r="K3376" s="108">
        <v>0</v>
      </c>
    </row>
    <row r="3377" spans="5:11" x14ac:dyDescent="0.25">
      <c r="E3377" s="109">
        <v>2015</v>
      </c>
      <c r="F3377" s="109" t="s">
        <v>333</v>
      </c>
      <c r="G3377" s="109" t="s">
        <v>77</v>
      </c>
      <c r="H3377" s="109" t="s">
        <v>540</v>
      </c>
      <c r="I3377" s="109" t="s">
        <v>16</v>
      </c>
      <c r="J3377" s="109" t="s">
        <v>1</v>
      </c>
      <c r="K3377" s="110">
        <v>59.274000000000001</v>
      </c>
    </row>
    <row r="3378" spans="5:11" x14ac:dyDescent="0.25">
      <c r="E3378" s="107">
        <v>2015</v>
      </c>
      <c r="F3378" s="107" t="s">
        <v>333</v>
      </c>
      <c r="G3378" s="107" t="s">
        <v>77</v>
      </c>
      <c r="H3378" s="107" t="s">
        <v>540</v>
      </c>
      <c r="I3378" s="107" t="s">
        <v>16</v>
      </c>
      <c r="J3378" s="107" t="s">
        <v>554</v>
      </c>
      <c r="K3378" s="108">
        <v>59.274000000000001</v>
      </c>
    </row>
    <row r="3379" spans="5:11" x14ac:dyDescent="0.25">
      <c r="E3379" s="109">
        <v>2015</v>
      </c>
      <c r="F3379" s="109" t="s">
        <v>333</v>
      </c>
      <c r="G3379" s="109" t="s">
        <v>77</v>
      </c>
      <c r="H3379" s="109" t="s">
        <v>540</v>
      </c>
      <c r="I3379" s="109" t="s">
        <v>16</v>
      </c>
      <c r="J3379" s="109" t="s">
        <v>725</v>
      </c>
      <c r="K3379" s="110">
        <v>0</v>
      </c>
    </row>
    <row r="3380" spans="5:11" x14ac:dyDescent="0.25">
      <c r="E3380" s="107">
        <v>2015</v>
      </c>
      <c r="F3380" s="107" t="s">
        <v>340</v>
      </c>
      <c r="G3380" s="107" t="s">
        <v>79</v>
      </c>
      <c r="H3380" s="107" t="s">
        <v>544</v>
      </c>
      <c r="I3380" s="107" t="s">
        <v>9</v>
      </c>
      <c r="J3380" s="107" t="s">
        <v>1</v>
      </c>
      <c r="K3380" s="108">
        <v>82.551000000000002</v>
      </c>
    </row>
    <row r="3381" spans="5:11" x14ac:dyDescent="0.25">
      <c r="E3381" s="109">
        <v>2015</v>
      </c>
      <c r="F3381" s="109" t="s">
        <v>340</v>
      </c>
      <c r="G3381" s="109" t="s">
        <v>79</v>
      </c>
      <c r="H3381" s="109" t="s">
        <v>544</v>
      </c>
      <c r="I3381" s="109" t="s">
        <v>9</v>
      </c>
      <c r="J3381" s="109" t="s">
        <v>554</v>
      </c>
      <c r="K3381" s="110">
        <v>74.018000000000001</v>
      </c>
    </row>
    <row r="3382" spans="5:11" x14ac:dyDescent="0.25">
      <c r="E3382" s="107">
        <v>2015</v>
      </c>
      <c r="F3382" s="107" t="s">
        <v>340</v>
      </c>
      <c r="G3382" s="107" t="s">
        <v>79</v>
      </c>
      <c r="H3382" s="107" t="s">
        <v>544</v>
      </c>
      <c r="I3382" s="107" t="s">
        <v>9</v>
      </c>
      <c r="J3382" s="107" t="s">
        <v>725</v>
      </c>
      <c r="K3382" s="108">
        <v>8.5329999999999995</v>
      </c>
    </row>
    <row r="3383" spans="5:11" x14ac:dyDescent="0.25">
      <c r="E3383" s="109">
        <v>2015</v>
      </c>
      <c r="F3383" s="109" t="s">
        <v>327</v>
      </c>
      <c r="G3383" s="109" t="s">
        <v>74</v>
      </c>
      <c r="H3383" s="109" t="s">
        <v>540</v>
      </c>
      <c r="I3383" s="109" t="s">
        <v>60</v>
      </c>
      <c r="J3383" s="109" t="s">
        <v>1</v>
      </c>
      <c r="K3383" s="110">
        <v>51.311999999999998</v>
      </c>
    </row>
    <row r="3384" spans="5:11" x14ac:dyDescent="0.25">
      <c r="E3384" s="107">
        <v>2015</v>
      </c>
      <c r="F3384" s="107" t="s">
        <v>327</v>
      </c>
      <c r="G3384" s="107" t="s">
        <v>74</v>
      </c>
      <c r="H3384" s="107" t="s">
        <v>540</v>
      </c>
      <c r="I3384" s="107" t="s">
        <v>60</v>
      </c>
      <c r="J3384" s="107" t="s">
        <v>554</v>
      </c>
      <c r="K3384" s="108">
        <v>21.300999999999998</v>
      </c>
    </row>
    <row r="3385" spans="5:11" x14ac:dyDescent="0.25">
      <c r="E3385" s="109">
        <v>2015</v>
      </c>
      <c r="F3385" s="109" t="s">
        <v>327</v>
      </c>
      <c r="G3385" s="109" t="s">
        <v>74</v>
      </c>
      <c r="H3385" s="109" t="s">
        <v>540</v>
      </c>
      <c r="I3385" s="109" t="s">
        <v>60</v>
      </c>
      <c r="J3385" s="109" t="s">
        <v>725</v>
      </c>
      <c r="K3385" s="110">
        <v>30.010999999999999</v>
      </c>
    </row>
    <row r="3386" spans="5:11" x14ac:dyDescent="0.25">
      <c r="E3386" s="107">
        <v>2015</v>
      </c>
      <c r="F3386" s="107" t="s">
        <v>444</v>
      </c>
      <c r="G3386" s="107" t="s">
        <v>125</v>
      </c>
      <c r="H3386" s="107" t="s">
        <v>542</v>
      </c>
      <c r="I3386" s="107" t="s">
        <v>26</v>
      </c>
      <c r="J3386" s="107" t="s">
        <v>1</v>
      </c>
      <c r="K3386" s="108">
        <v>12.928000000000001</v>
      </c>
    </row>
    <row r="3387" spans="5:11" x14ac:dyDescent="0.25">
      <c r="E3387" s="109">
        <v>2015</v>
      </c>
      <c r="F3387" s="109" t="s">
        <v>444</v>
      </c>
      <c r="G3387" s="109" t="s">
        <v>125</v>
      </c>
      <c r="H3387" s="109" t="s">
        <v>542</v>
      </c>
      <c r="I3387" s="109" t="s">
        <v>26</v>
      </c>
      <c r="J3387" s="109" t="s">
        <v>554</v>
      </c>
      <c r="K3387" s="110">
        <v>7.1890000000000001</v>
      </c>
    </row>
    <row r="3388" spans="5:11" x14ac:dyDescent="0.25">
      <c r="E3388" s="107">
        <v>2015</v>
      </c>
      <c r="F3388" s="107" t="s">
        <v>444</v>
      </c>
      <c r="G3388" s="107" t="s">
        <v>125</v>
      </c>
      <c r="H3388" s="107" t="s">
        <v>542</v>
      </c>
      <c r="I3388" s="107" t="s">
        <v>26</v>
      </c>
      <c r="J3388" s="107" t="s">
        <v>725</v>
      </c>
      <c r="K3388" s="108">
        <v>5.7389999999999999</v>
      </c>
    </row>
    <row r="3389" spans="5:11" x14ac:dyDescent="0.25">
      <c r="E3389" s="109">
        <v>2015</v>
      </c>
      <c r="F3389" s="109" t="s">
        <v>356</v>
      </c>
      <c r="G3389" s="109" t="s">
        <v>87</v>
      </c>
      <c r="H3389" s="109" t="s">
        <v>12</v>
      </c>
      <c r="I3389" s="109" t="s">
        <v>12</v>
      </c>
      <c r="J3389" s="109" t="s">
        <v>1</v>
      </c>
      <c r="K3389" s="110">
        <v>34.101999999999997</v>
      </c>
    </row>
    <row r="3390" spans="5:11" x14ac:dyDescent="0.25">
      <c r="E3390" s="107">
        <v>2015</v>
      </c>
      <c r="F3390" s="107" t="s">
        <v>356</v>
      </c>
      <c r="G3390" s="107" t="s">
        <v>87</v>
      </c>
      <c r="H3390" s="107" t="s">
        <v>12</v>
      </c>
      <c r="I3390" s="107" t="s">
        <v>12</v>
      </c>
      <c r="J3390" s="107" t="s">
        <v>554</v>
      </c>
      <c r="K3390" s="108">
        <v>0</v>
      </c>
    </row>
    <row r="3391" spans="5:11" x14ac:dyDescent="0.25">
      <c r="E3391" s="109">
        <v>2015</v>
      </c>
      <c r="F3391" s="109" t="s">
        <v>356</v>
      </c>
      <c r="G3391" s="109" t="s">
        <v>87</v>
      </c>
      <c r="H3391" s="109" t="s">
        <v>12</v>
      </c>
      <c r="I3391" s="109" t="s">
        <v>12</v>
      </c>
      <c r="J3391" s="109" t="s">
        <v>725</v>
      </c>
      <c r="K3391" s="110">
        <v>34.101999999999997</v>
      </c>
    </row>
    <row r="3392" spans="5:11" x14ac:dyDescent="0.25">
      <c r="E3392" s="107">
        <v>2015</v>
      </c>
      <c r="F3392" s="107" t="s">
        <v>358</v>
      </c>
      <c r="G3392" s="107" t="s">
        <v>88</v>
      </c>
      <c r="H3392" s="107" t="s">
        <v>544</v>
      </c>
      <c r="I3392" s="107" t="s">
        <v>17</v>
      </c>
      <c r="J3392" s="107" t="s">
        <v>1</v>
      </c>
      <c r="K3392" s="108">
        <v>183.999</v>
      </c>
    </row>
    <row r="3393" spans="5:11" x14ac:dyDescent="0.25">
      <c r="E3393" s="109">
        <v>2015</v>
      </c>
      <c r="F3393" s="109" t="s">
        <v>358</v>
      </c>
      <c r="G3393" s="109" t="s">
        <v>88</v>
      </c>
      <c r="H3393" s="109" t="s">
        <v>544</v>
      </c>
      <c r="I3393" s="109" t="s">
        <v>17</v>
      </c>
      <c r="J3393" s="109" t="s">
        <v>554</v>
      </c>
      <c r="K3393" s="110">
        <v>12.824</v>
      </c>
    </row>
    <row r="3394" spans="5:11" x14ac:dyDescent="0.25">
      <c r="E3394" s="107">
        <v>2015</v>
      </c>
      <c r="F3394" s="107" t="s">
        <v>358</v>
      </c>
      <c r="G3394" s="107" t="s">
        <v>88</v>
      </c>
      <c r="H3394" s="107" t="s">
        <v>544</v>
      </c>
      <c r="I3394" s="107" t="s">
        <v>17</v>
      </c>
      <c r="J3394" s="107" t="s">
        <v>725</v>
      </c>
      <c r="K3394" s="108">
        <v>171.17500000000001</v>
      </c>
    </row>
    <row r="3395" spans="5:11" x14ac:dyDescent="0.25">
      <c r="E3395" s="109">
        <v>2015</v>
      </c>
      <c r="F3395" s="109" t="s">
        <v>360</v>
      </c>
      <c r="G3395" s="109" t="s">
        <v>89</v>
      </c>
      <c r="H3395" s="109" t="s">
        <v>540</v>
      </c>
      <c r="I3395" s="109" t="s">
        <v>47</v>
      </c>
      <c r="J3395" s="109" t="s">
        <v>1</v>
      </c>
      <c r="K3395" s="110">
        <v>221.619</v>
      </c>
    </row>
    <row r="3396" spans="5:11" x14ac:dyDescent="0.25">
      <c r="E3396" s="107">
        <v>2015</v>
      </c>
      <c r="F3396" s="107" t="s">
        <v>360</v>
      </c>
      <c r="G3396" s="107" t="s">
        <v>89</v>
      </c>
      <c r="H3396" s="107" t="s">
        <v>540</v>
      </c>
      <c r="I3396" s="107" t="s">
        <v>47</v>
      </c>
      <c r="J3396" s="107" t="s">
        <v>554</v>
      </c>
      <c r="K3396" s="108">
        <v>199.36699999999999</v>
      </c>
    </row>
    <row r="3397" spans="5:11" x14ac:dyDescent="0.25">
      <c r="E3397" s="109">
        <v>2015</v>
      </c>
      <c r="F3397" s="109" t="s">
        <v>360</v>
      </c>
      <c r="G3397" s="109" t="s">
        <v>89</v>
      </c>
      <c r="H3397" s="109" t="s">
        <v>540</v>
      </c>
      <c r="I3397" s="109" t="s">
        <v>47</v>
      </c>
      <c r="J3397" s="109" t="s">
        <v>725</v>
      </c>
      <c r="K3397" s="110">
        <v>22.251999999999999</v>
      </c>
    </row>
    <row r="3398" spans="5:11" x14ac:dyDescent="0.25">
      <c r="E3398" s="107">
        <v>2015</v>
      </c>
      <c r="F3398" s="107" t="s">
        <v>352</v>
      </c>
      <c r="G3398" s="107" t="s">
        <v>85</v>
      </c>
      <c r="H3398" s="107" t="s">
        <v>540</v>
      </c>
      <c r="I3398" s="107" t="s">
        <v>47</v>
      </c>
      <c r="J3398" s="107" t="s">
        <v>1</v>
      </c>
      <c r="K3398" s="108">
        <v>128.62700000000001</v>
      </c>
    </row>
    <row r="3399" spans="5:11" x14ac:dyDescent="0.25">
      <c r="E3399" s="109">
        <v>2015</v>
      </c>
      <c r="F3399" s="109" t="s">
        <v>352</v>
      </c>
      <c r="G3399" s="109" t="s">
        <v>85</v>
      </c>
      <c r="H3399" s="109" t="s">
        <v>540</v>
      </c>
      <c r="I3399" s="109" t="s">
        <v>47</v>
      </c>
      <c r="J3399" s="109" t="s">
        <v>554</v>
      </c>
      <c r="K3399" s="110">
        <v>128.62700000000001</v>
      </c>
    </row>
    <row r="3400" spans="5:11" x14ac:dyDescent="0.25">
      <c r="E3400" s="107">
        <v>2015</v>
      </c>
      <c r="F3400" s="107" t="s">
        <v>352</v>
      </c>
      <c r="G3400" s="107" t="s">
        <v>85</v>
      </c>
      <c r="H3400" s="107" t="s">
        <v>540</v>
      </c>
      <c r="I3400" s="107" t="s">
        <v>47</v>
      </c>
      <c r="J3400" s="107" t="s">
        <v>725</v>
      </c>
      <c r="K3400" s="108">
        <v>0</v>
      </c>
    </row>
    <row r="3401" spans="5:11" x14ac:dyDescent="0.25">
      <c r="E3401" s="109">
        <v>2015</v>
      </c>
      <c r="F3401" s="109" t="s">
        <v>372</v>
      </c>
      <c r="G3401" s="109" t="s">
        <v>95</v>
      </c>
      <c r="H3401" s="109" t="s">
        <v>540</v>
      </c>
      <c r="I3401" s="109" t="s">
        <v>30</v>
      </c>
      <c r="J3401" s="109" t="s">
        <v>1</v>
      </c>
      <c r="K3401" s="110">
        <v>253.99600000000001</v>
      </c>
    </row>
    <row r="3402" spans="5:11" x14ac:dyDescent="0.25">
      <c r="E3402" s="107">
        <v>2015</v>
      </c>
      <c r="F3402" s="107" t="s">
        <v>372</v>
      </c>
      <c r="G3402" s="107" t="s">
        <v>95</v>
      </c>
      <c r="H3402" s="107" t="s">
        <v>540</v>
      </c>
      <c r="I3402" s="107" t="s">
        <v>30</v>
      </c>
      <c r="J3402" s="107" t="s">
        <v>554</v>
      </c>
      <c r="K3402" s="108">
        <v>194.54400000000001</v>
      </c>
    </row>
    <row r="3403" spans="5:11" x14ac:dyDescent="0.25">
      <c r="E3403" s="109">
        <v>2015</v>
      </c>
      <c r="F3403" s="109" t="s">
        <v>372</v>
      </c>
      <c r="G3403" s="109" t="s">
        <v>95</v>
      </c>
      <c r="H3403" s="109" t="s">
        <v>540</v>
      </c>
      <c r="I3403" s="109" t="s">
        <v>30</v>
      </c>
      <c r="J3403" s="109" t="s">
        <v>725</v>
      </c>
      <c r="K3403" s="110">
        <v>59.451999999999998</v>
      </c>
    </row>
    <row r="3404" spans="5:11" x14ac:dyDescent="0.25">
      <c r="E3404" s="107">
        <v>2015</v>
      </c>
      <c r="F3404" s="107" t="s">
        <v>380</v>
      </c>
      <c r="G3404" s="107" t="s">
        <v>99</v>
      </c>
      <c r="H3404" s="107" t="s">
        <v>544</v>
      </c>
      <c r="I3404" s="107" t="s">
        <v>9</v>
      </c>
      <c r="J3404" s="107" t="s">
        <v>1</v>
      </c>
      <c r="K3404" s="108">
        <v>62.433</v>
      </c>
    </row>
    <row r="3405" spans="5:11" x14ac:dyDescent="0.25">
      <c r="E3405" s="109">
        <v>2015</v>
      </c>
      <c r="F3405" s="109" t="s">
        <v>380</v>
      </c>
      <c r="G3405" s="109" t="s">
        <v>99</v>
      </c>
      <c r="H3405" s="109" t="s">
        <v>544</v>
      </c>
      <c r="I3405" s="109" t="s">
        <v>9</v>
      </c>
      <c r="J3405" s="109" t="s">
        <v>554</v>
      </c>
      <c r="K3405" s="110">
        <v>46.975000000000001</v>
      </c>
    </row>
    <row r="3406" spans="5:11" x14ac:dyDescent="0.25">
      <c r="E3406" s="107">
        <v>2015</v>
      </c>
      <c r="F3406" s="107" t="s">
        <v>380</v>
      </c>
      <c r="G3406" s="107" t="s">
        <v>99</v>
      </c>
      <c r="H3406" s="107" t="s">
        <v>544</v>
      </c>
      <c r="I3406" s="107" t="s">
        <v>9</v>
      </c>
      <c r="J3406" s="107" t="s">
        <v>725</v>
      </c>
      <c r="K3406" s="108">
        <v>15.458</v>
      </c>
    </row>
    <row r="3407" spans="5:11" x14ac:dyDescent="0.25">
      <c r="E3407" s="109">
        <v>2015</v>
      </c>
      <c r="F3407" s="109" t="s">
        <v>384</v>
      </c>
      <c r="G3407" s="109" t="s">
        <v>385</v>
      </c>
      <c r="H3407" s="109" t="s">
        <v>540</v>
      </c>
      <c r="I3407" s="109" t="s">
        <v>27</v>
      </c>
      <c r="J3407" s="109" t="s">
        <v>1</v>
      </c>
      <c r="K3407" s="110">
        <v>530</v>
      </c>
    </row>
    <row r="3408" spans="5:11" x14ac:dyDescent="0.25">
      <c r="E3408" s="107">
        <v>2015</v>
      </c>
      <c r="F3408" s="107" t="s">
        <v>384</v>
      </c>
      <c r="G3408" s="107" t="s">
        <v>385</v>
      </c>
      <c r="H3408" s="107" t="s">
        <v>540</v>
      </c>
      <c r="I3408" s="107" t="s">
        <v>27</v>
      </c>
      <c r="J3408" s="107" t="s">
        <v>554</v>
      </c>
      <c r="K3408" s="108">
        <v>484</v>
      </c>
    </row>
    <row r="3409" spans="5:11" x14ac:dyDescent="0.25">
      <c r="E3409" s="109">
        <v>2015</v>
      </c>
      <c r="F3409" s="109" t="s">
        <v>384</v>
      </c>
      <c r="G3409" s="109" t="s">
        <v>385</v>
      </c>
      <c r="H3409" s="109" t="s">
        <v>540</v>
      </c>
      <c r="I3409" s="109" t="s">
        <v>27</v>
      </c>
      <c r="J3409" s="109" t="s">
        <v>725</v>
      </c>
      <c r="K3409" s="110">
        <v>46</v>
      </c>
    </row>
    <row r="3410" spans="5:11" x14ac:dyDescent="0.25">
      <c r="E3410" s="107">
        <v>2015</v>
      </c>
      <c r="F3410" s="107" t="s">
        <v>394</v>
      </c>
      <c r="G3410" s="107" t="s">
        <v>103</v>
      </c>
      <c r="H3410" s="107" t="s">
        <v>540</v>
      </c>
      <c r="I3410" s="107" t="s">
        <v>30</v>
      </c>
      <c r="J3410" s="107" t="s">
        <v>1</v>
      </c>
      <c r="K3410" s="108">
        <v>20.693000000000001</v>
      </c>
    </row>
    <row r="3411" spans="5:11" x14ac:dyDescent="0.25">
      <c r="E3411" s="109">
        <v>2015</v>
      </c>
      <c r="F3411" s="109" t="s">
        <v>394</v>
      </c>
      <c r="G3411" s="109" t="s">
        <v>103</v>
      </c>
      <c r="H3411" s="109" t="s">
        <v>540</v>
      </c>
      <c r="I3411" s="109" t="s">
        <v>30</v>
      </c>
      <c r="J3411" s="109" t="s">
        <v>554</v>
      </c>
      <c r="K3411" s="110">
        <v>18.068999999999999</v>
      </c>
    </row>
    <row r="3412" spans="5:11" x14ac:dyDescent="0.25">
      <c r="E3412" s="107">
        <v>2015</v>
      </c>
      <c r="F3412" s="107" t="s">
        <v>394</v>
      </c>
      <c r="G3412" s="107" t="s">
        <v>103</v>
      </c>
      <c r="H3412" s="107" t="s">
        <v>540</v>
      </c>
      <c r="I3412" s="107" t="s">
        <v>30</v>
      </c>
      <c r="J3412" s="107" t="s">
        <v>725</v>
      </c>
      <c r="K3412" s="108">
        <v>2.6240000000000001</v>
      </c>
    </row>
    <row r="3413" spans="5:11" x14ac:dyDescent="0.25">
      <c r="E3413" s="109">
        <v>2015</v>
      </c>
      <c r="F3413" s="109" t="s">
        <v>387</v>
      </c>
      <c r="G3413" s="109" t="s">
        <v>388</v>
      </c>
      <c r="H3413" s="109" t="s">
        <v>544</v>
      </c>
      <c r="I3413" s="109" t="s">
        <v>9</v>
      </c>
      <c r="J3413" s="109" t="s">
        <v>1</v>
      </c>
      <c r="K3413" s="110">
        <v>82.998000000000005</v>
      </c>
    </row>
    <row r="3414" spans="5:11" x14ac:dyDescent="0.25">
      <c r="E3414" s="107">
        <v>2015</v>
      </c>
      <c r="F3414" s="107" t="s">
        <v>387</v>
      </c>
      <c r="G3414" s="107" t="s">
        <v>388</v>
      </c>
      <c r="H3414" s="107" t="s">
        <v>544</v>
      </c>
      <c r="I3414" s="107" t="s">
        <v>9</v>
      </c>
      <c r="J3414" s="107" t="s">
        <v>554</v>
      </c>
      <c r="K3414" s="108">
        <v>37.284999999999997</v>
      </c>
    </row>
    <row r="3415" spans="5:11" x14ac:dyDescent="0.25">
      <c r="E3415" s="109">
        <v>2015</v>
      </c>
      <c r="F3415" s="109" t="s">
        <v>387</v>
      </c>
      <c r="G3415" s="109" t="s">
        <v>388</v>
      </c>
      <c r="H3415" s="109" t="s">
        <v>544</v>
      </c>
      <c r="I3415" s="109" t="s">
        <v>9</v>
      </c>
      <c r="J3415" s="109" t="s">
        <v>725</v>
      </c>
      <c r="K3415" s="110">
        <v>45.713000000000001</v>
      </c>
    </row>
    <row r="3416" spans="5:11" x14ac:dyDescent="0.25">
      <c r="E3416" s="107">
        <v>2015</v>
      </c>
      <c r="F3416" s="107" t="s">
        <v>396</v>
      </c>
      <c r="G3416" s="107" t="s">
        <v>397</v>
      </c>
      <c r="H3416" s="107" t="s">
        <v>544</v>
      </c>
      <c r="I3416" s="107" t="s">
        <v>9</v>
      </c>
      <c r="J3416" s="107" t="s">
        <v>1</v>
      </c>
      <c r="K3416" s="108">
        <v>194.405</v>
      </c>
    </row>
    <row r="3417" spans="5:11" x14ac:dyDescent="0.25">
      <c r="E3417" s="109">
        <v>2015</v>
      </c>
      <c r="F3417" s="109" t="s">
        <v>396</v>
      </c>
      <c r="G3417" s="109" t="s">
        <v>397</v>
      </c>
      <c r="H3417" s="109" t="s">
        <v>544</v>
      </c>
      <c r="I3417" s="109" t="s">
        <v>9</v>
      </c>
      <c r="J3417" s="109" t="s">
        <v>554</v>
      </c>
      <c r="K3417" s="110">
        <v>59.405000000000001</v>
      </c>
    </row>
    <row r="3418" spans="5:11" x14ac:dyDescent="0.25">
      <c r="E3418" s="107">
        <v>2015</v>
      </c>
      <c r="F3418" s="107" t="s">
        <v>396</v>
      </c>
      <c r="G3418" s="107" t="s">
        <v>397</v>
      </c>
      <c r="H3418" s="107" t="s">
        <v>544</v>
      </c>
      <c r="I3418" s="107" t="s">
        <v>9</v>
      </c>
      <c r="J3418" s="107" t="s">
        <v>725</v>
      </c>
      <c r="K3418" s="108">
        <v>135</v>
      </c>
    </row>
    <row r="3419" spans="5:11" x14ac:dyDescent="0.25">
      <c r="E3419" s="109">
        <v>2015</v>
      </c>
      <c r="F3419" s="109" t="s">
        <v>399</v>
      </c>
      <c r="G3419" s="109" t="s">
        <v>104</v>
      </c>
      <c r="H3419" s="109" t="s">
        <v>544</v>
      </c>
      <c r="I3419" s="109" t="s">
        <v>9</v>
      </c>
      <c r="J3419" s="109" t="s">
        <v>1</v>
      </c>
      <c r="K3419" s="110">
        <v>565.55499999999995</v>
      </c>
    </row>
    <row r="3420" spans="5:11" x14ac:dyDescent="0.25">
      <c r="E3420" s="107">
        <v>2015</v>
      </c>
      <c r="F3420" s="107" t="s">
        <v>399</v>
      </c>
      <c r="G3420" s="107" t="s">
        <v>104</v>
      </c>
      <c r="H3420" s="107" t="s">
        <v>544</v>
      </c>
      <c r="I3420" s="107" t="s">
        <v>9</v>
      </c>
      <c r="J3420" s="107" t="s">
        <v>554</v>
      </c>
      <c r="K3420" s="108">
        <v>393.96100000000001</v>
      </c>
    </row>
    <row r="3421" spans="5:11" x14ac:dyDescent="0.25">
      <c r="E3421" s="109">
        <v>2015</v>
      </c>
      <c r="F3421" s="109" t="s">
        <v>399</v>
      </c>
      <c r="G3421" s="109" t="s">
        <v>104</v>
      </c>
      <c r="H3421" s="109" t="s">
        <v>544</v>
      </c>
      <c r="I3421" s="109" t="s">
        <v>9</v>
      </c>
      <c r="J3421" s="109" t="s">
        <v>725</v>
      </c>
      <c r="K3421" s="110">
        <v>171.59399999999999</v>
      </c>
    </row>
    <row r="3422" spans="5:11" x14ac:dyDescent="0.25">
      <c r="E3422" s="107">
        <v>2015</v>
      </c>
      <c r="F3422" s="107" t="s">
        <v>412</v>
      </c>
      <c r="G3422" s="107" t="s">
        <v>109</v>
      </c>
      <c r="H3422" s="107" t="s">
        <v>544</v>
      </c>
      <c r="I3422" s="107" t="s">
        <v>17</v>
      </c>
      <c r="J3422" s="107" t="s">
        <v>1</v>
      </c>
      <c r="K3422" s="108">
        <v>25.428999999999998</v>
      </c>
    </row>
    <row r="3423" spans="5:11" x14ac:dyDescent="0.25">
      <c r="E3423" s="109">
        <v>2015</v>
      </c>
      <c r="F3423" s="109" t="s">
        <v>412</v>
      </c>
      <c r="G3423" s="109" t="s">
        <v>109</v>
      </c>
      <c r="H3423" s="109" t="s">
        <v>544</v>
      </c>
      <c r="I3423" s="109" t="s">
        <v>17</v>
      </c>
      <c r="J3423" s="109" t="s">
        <v>554</v>
      </c>
      <c r="K3423" s="110">
        <v>7.8179999999999996</v>
      </c>
    </row>
    <row r="3424" spans="5:11" x14ac:dyDescent="0.25">
      <c r="E3424" s="107">
        <v>2015</v>
      </c>
      <c r="F3424" s="107" t="s">
        <v>412</v>
      </c>
      <c r="G3424" s="107" t="s">
        <v>109</v>
      </c>
      <c r="H3424" s="107" t="s">
        <v>544</v>
      </c>
      <c r="I3424" s="107" t="s">
        <v>17</v>
      </c>
      <c r="J3424" s="107" t="s">
        <v>725</v>
      </c>
      <c r="K3424" s="108">
        <v>17.611000000000001</v>
      </c>
    </row>
    <row r="3425" spans="5:11" x14ac:dyDescent="0.25">
      <c r="E3425" s="109">
        <v>2015</v>
      </c>
      <c r="F3425" s="109" t="s">
        <v>407</v>
      </c>
      <c r="G3425" s="109" t="s">
        <v>408</v>
      </c>
      <c r="H3425" s="109" t="s">
        <v>540</v>
      </c>
      <c r="I3425" s="109" t="s">
        <v>925</v>
      </c>
      <c r="J3425" s="109" t="s">
        <v>1</v>
      </c>
      <c r="K3425" s="110">
        <v>475.43200000000002</v>
      </c>
    </row>
    <row r="3426" spans="5:11" x14ac:dyDescent="0.25">
      <c r="E3426" s="107">
        <v>2015</v>
      </c>
      <c r="F3426" s="107" t="s">
        <v>407</v>
      </c>
      <c r="G3426" s="107" t="s">
        <v>408</v>
      </c>
      <c r="H3426" s="107" t="s">
        <v>540</v>
      </c>
      <c r="I3426" s="107" t="s">
        <v>925</v>
      </c>
      <c r="J3426" s="107" t="s">
        <v>554</v>
      </c>
      <c r="K3426" s="108">
        <v>192.73099999999999</v>
      </c>
    </row>
    <row r="3427" spans="5:11" x14ac:dyDescent="0.25">
      <c r="E3427" s="109">
        <v>2015</v>
      </c>
      <c r="F3427" s="109" t="s">
        <v>407</v>
      </c>
      <c r="G3427" s="109" t="s">
        <v>408</v>
      </c>
      <c r="H3427" s="109" t="s">
        <v>540</v>
      </c>
      <c r="I3427" s="109" t="s">
        <v>925</v>
      </c>
      <c r="J3427" s="109" t="s">
        <v>725</v>
      </c>
      <c r="K3427" s="110">
        <v>282.70100000000002</v>
      </c>
    </row>
    <row r="3428" spans="5:11" x14ac:dyDescent="0.25">
      <c r="E3428" s="107">
        <v>2015</v>
      </c>
      <c r="F3428" s="107" t="s">
        <v>405</v>
      </c>
      <c r="G3428" s="107" t="s">
        <v>107</v>
      </c>
      <c r="H3428" s="107" t="s">
        <v>12</v>
      </c>
      <c r="I3428" s="107" t="s">
        <v>12</v>
      </c>
      <c r="J3428" s="107" t="s">
        <v>1</v>
      </c>
      <c r="K3428" s="108">
        <v>443.601</v>
      </c>
    </row>
    <row r="3429" spans="5:11" x14ac:dyDescent="0.25">
      <c r="E3429" s="109">
        <v>2015</v>
      </c>
      <c r="F3429" s="109" t="s">
        <v>405</v>
      </c>
      <c r="G3429" s="109" t="s">
        <v>107</v>
      </c>
      <c r="H3429" s="109" t="s">
        <v>12</v>
      </c>
      <c r="I3429" s="109" t="s">
        <v>12</v>
      </c>
      <c r="J3429" s="109" t="s">
        <v>554</v>
      </c>
      <c r="K3429" s="110">
        <v>0</v>
      </c>
    </row>
    <row r="3430" spans="5:11" x14ac:dyDescent="0.25">
      <c r="E3430" s="107">
        <v>2015</v>
      </c>
      <c r="F3430" s="107" t="s">
        <v>405</v>
      </c>
      <c r="G3430" s="107" t="s">
        <v>107</v>
      </c>
      <c r="H3430" s="107" t="s">
        <v>12</v>
      </c>
      <c r="I3430" s="107" t="s">
        <v>12</v>
      </c>
      <c r="J3430" s="107" t="s">
        <v>725</v>
      </c>
      <c r="K3430" s="108">
        <v>443.601</v>
      </c>
    </row>
    <row r="3431" spans="5:11" x14ac:dyDescent="0.25">
      <c r="E3431" s="109">
        <v>2015</v>
      </c>
      <c r="F3431" s="109" t="s">
        <v>414</v>
      </c>
      <c r="G3431" s="109" t="s">
        <v>110</v>
      </c>
      <c r="H3431" s="109" t="s">
        <v>540</v>
      </c>
      <c r="I3431" s="109" t="s">
        <v>27</v>
      </c>
      <c r="J3431" s="109" t="s">
        <v>1</v>
      </c>
      <c r="K3431" s="110">
        <v>143.90799999999999</v>
      </c>
    </row>
    <row r="3432" spans="5:11" x14ac:dyDescent="0.25">
      <c r="E3432" s="107">
        <v>2015</v>
      </c>
      <c r="F3432" s="107" t="s">
        <v>414</v>
      </c>
      <c r="G3432" s="107" t="s">
        <v>110</v>
      </c>
      <c r="H3432" s="107" t="s">
        <v>540</v>
      </c>
      <c r="I3432" s="107" t="s">
        <v>27</v>
      </c>
      <c r="J3432" s="107" t="s">
        <v>554</v>
      </c>
      <c r="K3432" s="108">
        <v>121.002</v>
      </c>
    </row>
    <row r="3433" spans="5:11" x14ac:dyDescent="0.25">
      <c r="E3433" s="109">
        <v>2015</v>
      </c>
      <c r="F3433" s="109" t="s">
        <v>414</v>
      </c>
      <c r="G3433" s="109" t="s">
        <v>110</v>
      </c>
      <c r="H3433" s="109" t="s">
        <v>540</v>
      </c>
      <c r="I3433" s="109" t="s">
        <v>27</v>
      </c>
      <c r="J3433" s="109" t="s">
        <v>725</v>
      </c>
      <c r="K3433" s="110">
        <v>22.905999999999999</v>
      </c>
    </row>
    <row r="3434" spans="5:11" x14ac:dyDescent="0.25">
      <c r="E3434" s="107">
        <v>2015</v>
      </c>
      <c r="F3434" s="107" t="s">
        <v>418</v>
      </c>
      <c r="G3434" s="107" t="s">
        <v>112</v>
      </c>
      <c r="H3434" s="107" t="s">
        <v>544</v>
      </c>
      <c r="I3434" s="107" t="s">
        <v>9</v>
      </c>
      <c r="J3434" s="107" t="s">
        <v>1</v>
      </c>
      <c r="K3434" s="108">
        <v>746.12699999999995</v>
      </c>
    </row>
    <row r="3435" spans="5:11" x14ac:dyDescent="0.25">
      <c r="E3435" s="109">
        <v>2015</v>
      </c>
      <c r="F3435" s="109" t="s">
        <v>418</v>
      </c>
      <c r="G3435" s="109" t="s">
        <v>112</v>
      </c>
      <c r="H3435" s="109" t="s">
        <v>544</v>
      </c>
      <c r="I3435" s="109" t="s">
        <v>9</v>
      </c>
      <c r="J3435" s="109" t="s">
        <v>554</v>
      </c>
      <c r="K3435" s="110">
        <v>409.87</v>
      </c>
    </row>
    <row r="3436" spans="5:11" x14ac:dyDescent="0.25">
      <c r="E3436" s="107">
        <v>2015</v>
      </c>
      <c r="F3436" s="107" t="s">
        <v>418</v>
      </c>
      <c r="G3436" s="107" t="s">
        <v>112</v>
      </c>
      <c r="H3436" s="107" t="s">
        <v>544</v>
      </c>
      <c r="I3436" s="107" t="s">
        <v>9</v>
      </c>
      <c r="J3436" s="107" t="s">
        <v>725</v>
      </c>
      <c r="K3436" s="108">
        <v>336.25700000000001</v>
      </c>
    </row>
    <row r="3437" spans="5:11" x14ac:dyDescent="0.25">
      <c r="E3437" s="109">
        <v>2015</v>
      </c>
      <c r="F3437" s="109" t="s">
        <v>420</v>
      </c>
      <c r="G3437" s="109" t="s">
        <v>113</v>
      </c>
      <c r="H3437" s="109" t="s">
        <v>540</v>
      </c>
      <c r="I3437" s="109" t="s">
        <v>47</v>
      </c>
      <c r="J3437" s="109" t="s">
        <v>1</v>
      </c>
      <c r="K3437" s="110">
        <v>29.306000000000001</v>
      </c>
    </row>
    <row r="3438" spans="5:11" x14ac:dyDescent="0.25">
      <c r="E3438" s="107">
        <v>2015</v>
      </c>
      <c r="F3438" s="107" t="s">
        <v>420</v>
      </c>
      <c r="G3438" s="107" t="s">
        <v>113</v>
      </c>
      <c r="H3438" s="107" t="s">
        <v>540</v>
      </c>
      <c r="I3438" s="107" t="s">
        <v>47</v>
      </c>
      <c r="J3438" s="107" t="s">
        <v>554</v>
      </c>
      <c r="K3438" s="108">
        <v>29.306000000000001</v>
      </c>
    </row>
    <row r="3439" spans="5:11" x14ac:dyDescent="0.25">
      <c r="E3439" s="109">
        <v>2015</v>
      </c>
      <c r="F3439" s="109" t="s">
        <v>420</v>
      </c>
      <c r="G3439" s="109" t="s">
        <v>113</v>
      </c>
      <c r="H3439" s="109" t="s">
        <v>540</v>
      </c>
      <c r="I3439" s="109" t="s">
        <v>47</v>
      </c>
      <c r="J3439" s="109" t="s">
        <v>725</v>
      </c>
      <c r="K3439" s="110">
        <v>0</v>
      </c>
    </row>
    <row r="3440" spans="5:11" x14ac:dyDescent="0.25">
      <c r="E3440" s="107">
        <v>2015</v>
      </c>
      <c r="F3440" s="107" t="s">
        <v>422</v>
      </c>
      <c r="G3440" s="107" t="s">
        <v>114</v>
      </c>
      <c r="H3440" s="107" t="s">
        <v>542</v>
      </c>
      <c r="I3440" s="107" t="s">
        <v>26</v>
      </c>
      <c r="J3440" s="107" t="s">
        <v>1</v>
      </c>
      <c r="K3440" s="108">
        <v>197.18700000000001</v>
      </c>
    </row>
    <row r="3441" spans="5:11" x14ac:dyDescent="0.25">
      <c r="E3441" s="109">
        <v>2015</v>
      </c>
      <c r="F3441" s="109" t="s">
        <v>422</v>
      </c>
      <c r="G3441" s="109" t="s">
        <v>114</v>
      </c>
      <c r="H3441" s="109" t="s">
        <v>542</v>
      </c>
      <c r="I3441" s="109" t="s">
        <v>26</v>
      </c>
      <c r="J3441" s="109" t="s">
        <v>554</v>
      </c>
      <c r="K3441" s="110">
        <v>0</v>
      </c>
    </row>
    <row r="3442" spans="5:11" x14ac:dyDescent="0.25">
      <c r="E3442" s="107">
        <v>2015</v>
      </c>
      <c r="F3442" s="107" t="s">
        <v>422</v>
      </c>
      <c r="G3442" s="107" t="s">
        <v>114</v>
      </c>
      <c r="H3442" s="107" t="s">
        <v>542</v>
      </c>
      <c r="I3442" s="107" t="s">
        <v>26</v>
      </c>
      <c r="J3442" s="107" t="s">
        <v>725</v>
      </c>
      <c r="K3442" s="108">
        <v>197.18700000000001</v>
      </c>
    </row>
    <row r="3443" spans="5:11" x14ac:dyDescent="0.25">
      <c r="E3443" s="109">
        <v>2015</v>
      </c>
      <c r="F3443" s="109" t="s">
        <v>432</v>
      </c>
      <c r="G3443" s="109" t="s">
        <v>119</v>
      </c>
      <c r="H3443" s="109" t="s">
        <v>540</v>
      </c>
      <c r="I3443" s="109" t="s">
        <v>925</v>
      </c>
      <c r="J3443" s="109" t="s">
        <v>1</v>
      </c>
      <c r="K3443" s="110">
        <v>125.783</v>
      </c>
    </row>
    <row r="3444" spans="5:11" x14ac:dyDescent="0.25">
      <c r="E3444" s="107">
        <v>2015</v>
      </c>
      <c r="F3444" s="107" t="s">
        <v>432</v>
      </c>
      <c r="G3444" s="107" t="s">
        <v>119</v>
      </c>
      <c r="H3444" s="107" t="s">
        <v>540</v>
      </c>
      <c r="I3444" s="107" t="s">
        <v>925</v>
      </c>
      <c r="J3444" s="107" t="s">
        <v>554</v>
      </c>
      <c r="K3444" s="108">
        <v>1.534</v>
      </c>
    </row>
    <row r="3445" spans="5:11" x14ac:dyDescent="0.25">
      <c r="E3445" s="109">
        <v>2015</v>
      </c>
      <c r="F3445" s="109" t="s">
        <v>432</v>
      </c>
      <c r="G3445" s="109" t="s">
        <v>119</v>
      </c>
      <c r="H3445" s="109" t="s">
        <v>540</v>
      </c>
      <c r="I3445" s="109" t="s">
        <v>925</v>
      </c>
      <c r="J3445" s="109" t="s">
        <v>725</v>
      </c>
      <c r="K3445" s="110">
        <v>124.249</v>
      </c>
    </row>
    <row r="3446" spans="5:11" x14ac:dyDescent="0.25">
      <c r="E3446" s="107">
        <v>2015</v>
      </c>
      <c r="F3446" s="107" t="s">
        <v>438</v>
      </c>
      <c r="G3446" s="107" t="s">
        <v>122</v>
      </c>
      <c r="H3446" s="107" t="s">
        <v>540</v>
      </c>
      <c r="I3446" s="107" t="s">
        <v>21</v>
      </c>
      <c r="J3446" s="107" t="s">
        <v>1</v>
      </c>
      <c r="K3446" s="108">
        <v>4.2999999999999997E-2</v>
      </c>
    </row>
    <row r="3447" spans="5:11" x14ac:dyDescent="0.25">
      <c r="E3447" s="109">
        <v>2015</v>
      </c>
      <c r="F3447" s="109" t="s">
        <v>438</v>
      </c>
      <c r="G3447" s="109" t="s">
        <v>122</v>
      </c>
      <c r="H3447" s="109" t="s">
        <v>540</v>
      </c>
      <c r="I3447" s="109" t="s">
        <v>21</v>
      </c>
      <c r="J3447" s="109" t="s">
        <v>554</v>
      </c>
      <c r="K3447" s="110">
        <v>4.2999999999999997E-2</v>
      </c>
    </row>
    <row r="3448" spans="5:11" x14ac:dyDescent="0.25">
      <c r="E3448" s="107">
        <v>2015</v>
      </c>
      <c r="F3448" s="107" t="s">
        <v>438</v>
      </c>
      <c r="G3448" s="107" t="s">
        <v>122</v>
      </c>
      <c r="H3448" s="107" t="s">
        <v>540</v>
      </c>
      <c r="I3448" s="107" t="s">
        <v>21</v>
      </c>
      <c r="J3448" s="107" t="s">
        <v>725</v>
      </c>
      <c r="K3448" s="108">
        <v>0</v>
      </c>
    </row>
    <row r="3449" spans="5:11" x14ac:dyDescent="0.25">
      <c r="E3449" s="109">
        <v>2015</v>
      </c>
      <c r="F3449" s="109" t="s">
        <v>434</v>
      </c>
      <c r="G3449" s="109" t="s">
        <v>120</v>
      </c>
      <c r="H3449" s="109" t="s">
        <v>544</v>
      </c>
      <c r="I3449" s="109" t="s">
        <v>9</v>
      </c>
      <c r="J3449" s="109" t="s">
        <v>1</v>
      </c>
      <c r="K3449" s="110">
        <v>0</v>
      </c>
    </row>
    <row r="3450" spans="5:11" x14ac:dyDescent="0.25">
      <c r="E3450" s="107">
        <v>2015</v>
      </c>
      <c r="F3450" s="107" t="s">
        <v>434</v>
      </c>
      <c r="G3450" s="107" t="s">
        <v>120</v>
      </c>
      <c r="H3450" s="107" t="s">
        <v>544</v>
      </c>
      <c r="I3450" s="107" t="s">
        <v>9</v>
      </c>
      <c r="J3450" s="107" t="s">
        <v>554</v>
      </c>
      <c r="K3450" s="108">
        <v>0</v>
      </c>
    </row>
    <row r="3451" spans="5:11" x14ac:dyDescent="0.25">
      <c r="E3451" s="109">
        <v>2015</v>
      </c>
      <c r="F3451" s="109" t="s">
        <v>434</v>
      </c>
      <c r="G3451" s="109" t="s">
        <v>120</v>
      </c>
      <c r="H3451" s="109" t="s">
        <v>544</v>
      </c>
      <c r="I3451" s="109" t="s">
        <v>9</v>
      </c>
      <c r="J3451" s="109" t="s">
        <v>725</v>
      </c>
      <c r="K3451" s="110">
        <v>0</v>
      </c>
    </row>
    <row r="3452" spans="5:11" x14ac:dyDescent="0.25">
      <c r="E3452" s="107">
        <v>2015</v>
      </c>
      <c r="F3452" s="107" t="s">
        <v>440</v>
      </c>
      <c r="G3452" s="107" t="s">
        <v>123</v>
      </c>
      <c r="H3452" s="107" t="s">
        <v>540</v>
      </c>
      <c r="I3452" s="107" t="s">
        <v>24</v>
      </c>
      <c r="J3452" s="107" t="s">
        <v>1</v>
      </c>
      <c r="K3452" s="108">
        <v>143.93799999999999</v>
      </c>
    </row>
    <row r="3453" spans="5:11" x14ac:dyDescent="0.25">
      <c r="E3453" s="109">
        <v>2015</v>
      </c>
      <c r="F3453" s="109" t="s">
        <v>440</v>
      </c>
      <c r="G3453" s="109" t="s">
        <v>123</v>
      </c>
      <c r="H3453" s="109" t="s">
        <v>540</v>
      </c>
      <c r="I3453" s="109" t="s">
        <v>24</v>
      </c>
      <c r="J3453" s="109" t="s">
        <v>554</v>
      </c>
      <c r="K3453" s="110">
        <v>125.226</v>
      </c>
    </row>
    <row r="3454" spans="5:11" x14ac:dyDescent="0.25">
      <c r="E3454" s="107">
        <v>2015</v>
      </c>
      <c r="F3454" s="107" t="s">
        <v>440</v>
      </c>
      <c r="G3454" s="107" t="s">
        <v>123</v>
      </c>
      <c r="H3454" s="107" t="s">
        <v>540</v>
      </c>
      <c r="I3454" s="107" t="s">
        <v>24</v>
      </c>
      <c r="J3454" s="107" t="s">
        <v>725</v>
      </c>
      <c r="K3454" s="108">
        <v>18.712</v>
      </c>
    </row>
    <row r="3455" spans="5:11" x14ac:dyDescent="0.25">
      <c r="E3455" s="109">
        <v>2015</v>
      </c>
      <c r="F3455" s="109" t="s">
        <v>442</v>
      </c>
      <c r="G3455" s="109" t="s">
        <v>124</v>
      </c>
      <c r="H3455" s="109" t="s">
        <v>544</v>
      </c>
      <c r="I3455" s="109" t="s">
        <v>9</v>
      </c>
      <c r="J3455" s="109" t="s">
        <v>1</v>
      </c>
      <c r="K3455" s="110">
        <v>493.37599999999998</v>
      </c>
    </row>
    <row r="3456" spans="5:11" x14ac:dyDescent="0.25">
      <c r="E3456" s="107">
        <v>2015</v>
      </c>
      <c r="F3456" s="107" t="s">
        <v>442</v>
      </c>
      <c r="G3456" s="107" t="s">
        <v>124</v>
      </c>
      <c r="H3456" s="107" t="s">
        <v>544</v>
      </c>
      <c r="I3456" s="107" t="s">
        <v>9</v>
      </c>
      <c r="J3456" s="107" t="s">
        <v>554</v>
      </c>
      <c r="K3456" s="108">
        <v>387.40300000000002</v>
      </c>
    </row>
    <row r="3457" spans="5:11" x14ac:dyDescent="0.25">
      <c r="E3457" s="109">
        <v>2015</v>
      </c>
      <c r="F3457" s="109" t="s">
        <v>442</v>
      </c>
      <c r="G3457" s="109" t="s">
        <v>124</v>
      </c>
      <c r="H3457" s="109" t="s">
        <v>544</v>
      </c>
      <c r="I3457" s="109" t="s">
        <v>9</v>
      </c>
      <c r="J3457" s="109" t="s">
        <v>725</v>
      </c>
      <c r="K3457" s="110">
        <v>105.973</v>
      </c>
    </row>
    <row r="3458" spans="5:11" x14ac:dyDescent="0.25">
      <c r="E3458" s="107">
        <v>2015</v>
      </c>
      <c r="F3458" s="107" t="s">
        <v>446</v>
      </c>
      <c r="G3458" s="107" t="s">
        <v>126</v>
      </c>
      <c r="H3458" s="107" t="s">
        <v>542</v>
      </c>
      <c r="I3458" s="107" t="s">
        <v>16</v>
      </c>
      <c r="J3458" s="107" t="s">
        <v>1</v>
      </c>
      <c r="K3458" s="108">
        <v>192.35</v>
      </c>
    </row>
    <row r="3459" spans="5:11" x14ac:dyDescent="0.25">
      <c r="E3459" s="109">
        <v>2015</v>
      </c>
      <c r="F3459" s="109" t="s">
        <v>446</v>
      </c>
      <c r="G3459" s="109" t="s">
        <v>126</v>
      </c>
      <c r="H3459" s="109" t="s">
        <v>542</v>
      </c>
      <c r="I3459" s="109" t="s">
        <v>16</v>
      </c>
      <c r="J3459" s="109" t="s">
        <v>554</v>
      </c>
      <c r="K3459" s="110">
        <v>60.753</v>
      </c>
    </row>
    <row r="3460" spans="5:11" x14ac:dyDescent="0.25">
      <c r="E3460" s="107">
        <v>2015</v>
      </c>
      <c r="F3460" s="107" t="s">
        <v>446</v>
      </c>
      <c r="G3460" s="107" t="s">
        <v>126</v>
      </c>
      <c r="H3460" s="107" t="s">
        <v>542</v>
      </c>
      <c r="I3460" s="107" t="s">
        <v>16</v>
      </c>
      <c r="J3460" s="107" t="s">
        <v>725</v>
      </c>
      <c r="K3460" s="108">
        <v>131.59700000000001</v>
      </c>
    </row>
    <row r="3461" spans="5:11" x14ac:dyDescent="0.25">
      <c r="E3461" s="109">
        <v>2015</v>
      </c>
      <c r="F3461" s="109" t="s">
        <v>450</v>
      </c>
      <c r="G3461" s="109" t="s">
        <v>128</v>
      </c>
      <c r="H3461" s="109" t="s">
        <v>540</v>
      </c>
      <c r="I3461" s="109" t="s">
        <v>47</v>
      </c>
      <c r="J3461" s="109" t="s">
        <v>1</v>
      </c>
      <c r="K3461" s="110">
        <v>22.213999999999999</v>
      </c>
    </row>
    <row r="3462" spans="5:11" x14ac:dyDescent="0.25">
      <c r="E3462" s="107">
        <v>2015</v>
      </c>
      <c r="F3462" s="107" t="s">
        <v>450</v>
      </c>
      <c r="G3462" s="107" t="s">
        <v>128</v>
      </c>
      <c r="H3462" s="107" t="s">
        <v>540</v>
      </c>
      <c r="I3462" s="107" t="s">
        <v>47</v>
      </c>
      <c r="J3462" s="107" t="s">
        <v>554</v>
      </c>
      <c r="K3462" s="108">
        <v>20.975999999999999</v>
      </c>
    </row>
    <row r="3463" spans="5:11" x14ac:dyDescent="0.25">
      <c r="E3463" s="109">
        <v>2015</v>
      </c>
      <c r="F3463" s="109" t="s">
        <v>450</v>
      </c>
      <c r="G3463" s="109" t="s">
        <v>128</v>
      </c>
      <c r="H3463" s="109" t="s">
        <v>540</v>
      </c>
      <c r="I3463" s="109" t="s">
        <v>47</v>
      </c>
      <c r="J3463" s="109" t="s">
        <v>725</v>
      </c>
      <c r="K3463" s="110">
        <v>1.238</v>
      </c>
    </row>
    <row r="3464" spans="5:11" x14ac:dyDescent="0.25">
      <c r="E3464" s="107">
        <v>2015</v>
      </c>
      <c r="F3464" s="107" t="s">
        <v>452</v>
      </c>
      <c r="G3464" s="107" t="s">
        <v>129</v>
      </c>
      <c r="H3464" s="107" t="s">
        <v>540</v>
      </c>
      <c r="I3464" s="107" t="s">
        <v>30</v>
      </c>
      <c r="J3464" s="107" t="s">
        <v>1</v>
      </c>
      <c r="K3464" s="108">
        <v>191.35</v>
      </c>
    </row>
    <row r="3465" spans="5:11" x14ac:dyDescent="0.25">
      <c r="E3465" s="109">
        <v>2015</v>
      </c>
      <c r="F3465" s="109" t="s">
        <v>452</v>
      </c>
      <c r="G3465" s="109" t="s">
        <v>129</v>
      </c>
      <c r="H3465" s="109" t="s">
        <v>540</v>
      </c>
      <c r="I3465" s="109" t="s">
        <v>30</v>
      </c>
      <c r="J3465" s="109" t="s">
        <v>554</v>
      </c>
      <c r="K3465" s="110">
        <v>191.35</v>
      </c>
    </row>
    <row r="3466" spans="5:11" x14ac:dyDescent="0.25">
      <c r="E3466" s="107">
        <v>2015</v>
      </c>
      <c r="F3466" s="107" t="s">
        <v>452</v>
      </c>
      <c r="G3466" s="107" t="s">
        <v>129</v>
      </c>
      <c r="H3466" s="107" t="s">
        <v>540</v>
      </c>
      <c r="I3466" s="107" t="s">
        <v>30</v>
      </c>
      <c r="J3466" s="107" t="s">
        <v>725</v>
      </c>
      <c r="K3466" s="108">
        <v>0</v>
      </c>
    </row>
    <row r="3467" spans="5:11" x14ac:dyDescent="0.25">
      <c r="E3467" s="109">
        <v>2015</v>
      </c>
      <c r="F3467" s="109" t="s">
        <v>460</v>
      </c>
      <c r="G3467" s="109" t="s">
        <v>133</v>
      </c>
      <c r="H3467" s="109" t="s">
        <v>540</v>
      </c>
      <c r="I3467" s="109" t="s">
        <v>30</v>
      </c>
      <c r="J3467" s="109" t="s">
        <v>1</v>
      </c>
      <c r="K3467" s="110">
        <v>17.524999999999999</v>
      </c>
    </row>
    <row r="3468" spans="5:11" x14ac:dyDescent="0.25">
      <c r="E3468" s="107">
        <v>2015</v>
      </c>
      <c r="F3468" s="107" t="s">
        <v>460</v>
      </c>
      <c r="G3468" s="107" t="s">
        <v>133</v>
      </c>
      <c r="H3468" s="107" t="s">
        <v>540</v>
      </c>
      <c r="I3468" s="107" t="s">
        <v>30</v>
      </c>
      <c r="J3468" s="107" t="s">
        <v>554</v>
      </c>
      <c r="K3468" s="108">
        <v>2.57</v>
      </c>
    </row>
    <row r="3469" spans="5:11" x14ac:dyDescent="0.25">
      <c r="E3469" s="109">
        <v>2015</v>
      </c>
      <c r="F3469" s="109" t="s">
        <v>460</v>
      </c>
      <c r="G3469" s="109" t="s">
        <v>133</v>
      </c>
      <c r="H3469" s="109" t="s">
        <v>540</v>
      </c>
      <c r="I3469" s="109" t="s">
        <v>30</v>
      </c>
      <c r="J3469" s="109" t="s">
        <v>725</v>
      </c>
      <c r="K3469" s="110">
        <v>14.955</v>
      </c>
    </row>
    <row r="3470" spans="5:11" x14ac:dyDescent="0.25">
      <c r="E3470" s="107">
        <v>2015</v>
      </c>
      <c r="F3470" s="107" t="s">
        <v>462</v>
      </c>
      <c r="G3470" s="107" t="s">
        <v>134</v>
      </c>
      <c r="H3470" s="107" t="s">
        <v>544</v>
      </c>
      <c r="I3470" s="107" t="s">
        <v>9</v>
      </c>
      <c r="J3470" s="107" t="s">
        <v>1</v>
      </c>
      <c r="K3470" s="108">
        <v>62.899000000000001</v>
      </c>
    </row>
    <row r="3471" spans="5:11" x14ac:dyDescent="0.25">
      <c r="E3471" s="109">
        <v>2015</v>
      </c>
      <c r="F3471" s="109" t="s">
        <v>462</v>
      </c>
      <c r="G3471" s="109" t="s">
        <v>134</v>
      </c>
      <c r="H3471" s="109" t="s">
        <v>544</v>
      </c>
      <c r="I3471" s="109" t="s">
        <v>9</v>
      </c>
      <c r="J3471" s="109" t="s">
        <v>554</v>
      </c>
      <c r="K3471" s="110">
        <v>58.070999999999998</v>
      </c>
    </row>
    <row r="3472" spans="5:11" x14ac:dyDescent="0.25">
      <c r="E3472" s="107">
        <v>2015</v>
      </c>
      <c r="F3472" s="107" t="s">
        <v>462</v>
      </c>
      <c r="G3472" s="107" t="s">
        <v>134</v>
      </c>
      <c r="H3472" s="107" t="s">
        <v>544</v>
      </c>
      <c r="I3472" s="107" t="s">
        <v>9</v>
      </c>
      <c r="J3472" s="107" t="s">
        <v>725</v>
      </c>
      <c r="K3472" s="108">
        <v>4.8280000000000003</v>
      </c>
    </row>
    <row r="3473" spans="5:11" x14ac:dyDescent="0.25">
      <c r="E3473" s="109">
        <v>2015</v>
      </c>
      <c r="F3473" s="109" t="s">
        <v>468</v>
      </c>
      <c r="G3473" s="109" t="s">
        <v>137</v>
      </c>
      <c r="H3473" s="109" t="s">
        <v>540</v>
      </c>
      <c r="I3473" s="109" t="s">
        <v>30</v>
      </c>
      <c r="J3473" s="109" t="s">
        <v>1</v>
      </c>
      <c r="K3473" s="110">
        <v>82.033000000000001</v>
      </c>
    </row>
    <row r="3474" spans="5:11" x14ac:dyDescent="0.25">
      <c r="E3474" s="107">
        <v>2015</v>
      </c>
      <c r="F3474" s="107" t="s">
        <v>468</v>
      </c>
      <c r="G3474" s="107" t="s">
        <v>137</v>
      </c>
      <c r="H3474" s="107" t="s">
        <v>540</v>
      </c>
      <c r="I3474" s="107" t="s">
        <v>30</v>
      </c>
      <c r="J3474" s="107" t="s">
        <v>554</v>
      </c>
      <c r="K3474" s="108">
        <v>0</v>
      </c>
    </row>
    <row r="3475" spans="5:11" x14ac:dyDescent="0.25">
      <c r="E3475" s="109">
        <v>2015</v>
      </c>
      <c r="F3475" s="109" t="s">
        <v>468</v>
      </c>
      <c r="G3475" s="109" t="s">
        <v>137</v>
      </c>
      <c r="H3475" s="109" t="s">
        <v>540</v>
      </c>
      <c r="I3475" s="109" t="s">
        <v>30</v>
      </c>
      <c r="J3475" s="109" t="s">
        <v>725</v>
      </c>
      <c r="K3475" s="110">
        <v>82.033000000000001</v>
      </c>
    </row>
    <row r="3476" spans="5:11" x14ac:dyDescent="0.25">
      <c r="E3476" s="107">
        <v>2015</v>
      </c>
      <c r="F3476" s="107" t="s">
        <v>466</v>
      </c>
      <c r="G3476" s="107" t="s">
        <v>136</v>
      </c>
      <c r="H3476" s="107" t="s">
        <v>542</v>
      </c>
      <c r="I3476" s="107" t="s">
        <v>26</v>
      </c>
      <c r="J3476" s="107" t="s">
        <v>1</v>
      </c>
      <c r="K3476" s="108">
        <v>35.326999999999998</v>
      </c>
    </row>
    <row r="3477" spans="5:11" x14ac:dyDescent="0.25">
      <c r="E3477" s="109">
        <v>2015</v>
      </c>
      <c r="F3477" s="109" t="s">
        <v>466</v>
      </c>
      <c r="G3477" s="109" t="s">
        <v>136</v>
      </c>
      <c r="H3477" s="109" t="s">
        <v>542</v>
      </c>
      <c r="I3477" s="109" t="s">
        <v>26</v>
      </c>
      <c r="J3477" s="109" t="s">
        <v>554</v>
      </c>
      <c r="K3477" s="110">
        <v>32.826999999999998</v>
      </c>
    </row>
    <row r="3478" spans="5:11" x14ac:dyDescent="0.25">
      <c r="E3478" s="107">
        <v>2015</v>
      </c>
      <c r="F3478" s="107" t="s">
        <v>466</v>
      </c>
      <c r="G3478" s="107" t="s">
        <v>136</v>
      </c>
      <c r="H3478" s="107" t="s">
        <v>542</v>
      </c>
      <c r="I3478" s="107" t="s">
        <v>26</v>
      </c>
      <c r="J3478" s="107" t="s">
        <v>725</v>
      </c>
      <c r="K3478" s="108">
        <v>2.5</v>
      </c>
    </row>
    <row r="3479" spans="5:11" x14ac:dyDescent="0.25">
      <c r="E3479" s="109">
        <v>2015</v>
      </c>
      <c r="F3479" s="109" t="s">
        <v>498</v>
      </c>
      <c r="G3479" s="109" t="s">
        <v>967</v>
      </c>
      <c r="H3479" s="109" t="s">
        <v>540</v>
      </c>
      <c r="I3479" s="109" t="s">
        <v>925</v>
      </c>
      <c r="J3479" s="109" t="s">
        <v>1</v>
      </c>
      <c r="K3479" s="110">
        <v>390.69299999999998</v>
      </c>
    </row>
    <row r="3480" spans="5:11" x14ac:dyDescent="0.25">
      <c r="E3480" s="107">
        <v>2015</v>
      </c>
      <c r="F3480" s="107" t="s">
        <v>498</v>
      </c>
      <c r="G3480" s="107" t="s">
        <v>967</v>
      </c>
      <c r="H3480" s="107" t="s">
        <v>540</v>
      </c>
      <c r="I3480" s="107" t="s">
        <v>925</v>
      </c>
      <c r="J3480" s="107" t="s">
        <v>554</v>
      </c>
      <c r="K3480" s="108">
        <v>328.70499999999998</v>
      </c>
    </row>
    <row r="3481" spans="5:11" x14ac:dyDescent="0.25">
      <c r="E3481" s="109">
        <v>2015</v>
      </c>
      <c r="F3481" s="109" t="s">
        <v>498</v>
      </c>
      <c r="G3481" s="109" t="s">
        <v>967</v>
      </c>
      <c r="H3481" s="109" t="s">
        <v>540</v>
      </c>
      <c r="I3481" s="109" t="s">
        <v>925</v>
      </c>
      <c r="J3481" s="109" t="s">
        <v>725</v>
      </c>
      <c r="K3481" s="110">
        <v>61.988</v>
      </c>
    </row>
    <row r="3482" spans="5:11" x14ac:dyDescent="0.25">
      <c r="E3482" s="107">
        <v>2015</v>
      </c>
      <c r="F3482" s="107" t="s">
        <v>479</v>
      </c>
      <c r="G3482" s="107" t="s">
        <v>141</v>
      </c>
      <c r="H3482" s="107" t="s">
        <v>540</v>
      </c>
      <c r="I3482" s="107" t="s">
        <v>21</v>
      </c>
      <c r="J3482" s="107" t="s">
        <v>1</v>
      </c>
      <c r="K3482" s="108">
        <v>46.329000000000001</v>
      </c>
    </row>
    <row r="3483" spans="5:11" x14ac:dyDescent="0.25">
      <c r="E3483" s="109">
        <v>2015</v>
      </c>
      <c r="F3483" s="109" t="s">
        <v>479</v>
      </c>
      <c r="G3483" s="109" t="s">
        <v>141</v>
      </c>
      <c r="H3483" s="109" t="s">
        <v>540</v>
      </c>
      <c r="I3483" s="109" t="s">
        <v>21</v>
      </c>
      <c r="J3483" s="109" t="s">
        <v>554</v>
      </c>
      <c r="K3483" s="110">
        <v>37.372</v>
      </c>
    </row>
    <row r="3484" spans="5:11" x14ac:dyDescent="0.25">
      <c r="E3484" s="107">
        <v>2015</v>
      </c>
      <c r="F3484" s="107" t="s">
        <v>479</v>
      </c>
      <c r="G3484" s="107" t="s">
        <v>141</v>
      </c>
      <c r="H3484" s="107" t="s">
        <v>540</v>
      </c>
      <c r="I3484" s="107" t="s">
        <v>21</v>
      </c>
      <c r="J3484" s="107" t="s">
        <v>725</v>
      </c>
      <c r="K3484" s="108">
        <v>8.9570000000000007</v>
      </c>
    </row>
    <row r="3485" spans="5:11" x14ac:dyDescent="0.25">
      <c r="E3485" s="109">
        <v>2015</v>
      </c>
      <c r="F3485" s="109" t="s">
        <v>486</v>
      </c>
      <c r="G3485" s="109" t="s">
        <v>143</v>
      </c>
      <c r="H3485" s="109" t="s">
        <v>544</v>
      </c>
      <c r="I3485" s="109" t="s">
        <v>9</v>
      </c>
      <c r="J3485" s="109" t="s">
        <v>1</v>
      </c>
      <c r="K3485" s="110">
        <v>106.51300000000001</v>
      </c>
    </row>
    <row r="3486" spans="5:11" x14ac:dyDescent="0.25">
      <c r="E3486" s="107">
        <v>2015</v>
      </c>
      <c r="F3486" s="107" t="s">
        <v>486</v>
      </c>
      <c r="G3486" s="107" t="s">
        <v>143</v>
      </c>
      <c r="H3486" s="107" t="s">
        <v>544</v>
      </c>
      <c r="I3486" s="107" t="s">
        <v>9</v>
      </c>
      <c r="J3486" s="107" t="s">
        <v>554</v>
      </c>
      <c r="K3486" s="108">
        <v>81.606999999999999</v>
      </c>
    </row>
    <row r="3487" spans="5:11" x14ac:dyDescent="0.25">
      <c r="E3487" s="109">
        <v>2015</v>
      </c>
      <c r="F3487" s="109" t="s">
        <v>486</v>
      </c>
      <c r="G3487" s="109" t="s">
        <v>143</v>
      </c>
      <c r="H3487" s="109" t="s">
        <v>544</v>
      </c>
      <c r="I3487" s="109" t="s">
        <v>9</v>
      </c>
      <c r="J3487" s="109" t="s">
        <v>725</v>
      </c>
      <c r="K3487" s="110">
        <v>24.905999999999999</v>
      </c>
    </row>
    <row r="3488" spans="5:11" x14ac:dyDescent="0.25">
      <c r="E3488" s="107">
        <v>2015</v>
      </c>
      <c r="F3488" s="107" t="s">
        <v>488</v>
      </c>
      <c r="G3488" s="107" t="s">
        <v>144</v>
      </c>
      <c r="H3488" s="107" t="s">
        <v>540</v>
      </c>
      <c r="I3488" s="107" t="s">
        <v>60</v>
      </c>
      <c r="J3488" s="107" t="s">
        <v>1</v>
      </c>
      <c r="K3488" s="108">
        <v>601.98400000000004</v>
      </c>
    </row>
    <row r="3489" spans="5:11" x14ac:dyDescent="0.25">
      <c r="E3489" s="109">
        <v>2015</v>
      </c>
      <c r="F3489" s="109" t="s">
        <v>488</v>
      </c>
      <c r="G3489" s="109" t="s">
        <v>144</v>
      </c>
      <c r="H3489" s="109" t="s">
        <v>540</v>
      </c>
      <c r="I3489" s="109" t="s">
        <v>60</v>
      </c>
      <c r="J3489" s="109" t="s">
        <v>554</v>
      </c>
      <c r="K3489" s="110">
        <v>461.512</v>
      </c>
    </row>
    <row r="3490" spans="5:11" x14ac:dyDescent="0.25">
      <c r="E3490" s="107">
        <v>2015</v>
      </c>
      <c r="F3490" s="107" t="s">
        <v>488</v>
      </c>
      <c r="G3490" s="107" t="s">
        <v>144</v>
      </c>
      <c r="H3490" s="107" t="s">
        <v>540</v>
      </c>
      <c r="I3490" s="107" t="s">
        <v>60</v>
      </c>
      <c r="J3490" s="107" t="s">
        <v>725</v>
      </c>
      <c r="K3490" s="108">
        <v>140.47200000000001</v>
      </c>
    </row>
    <row r="3491" spans="5:11" x14ac:dyDescent="0.25">
      <c r="E3491" s="109">
        <v>2015</v>
      </c>
      <c r="F3491" s="109" t="s">
        <v>494</v>
      </c>
      <c r="G3491" s="109" t="s">
        <v>147</v>
      </c>
      <c r="H3491" s="109" t="s">
        <v>540</v>
      </c>
      <c r="I3491" s="109" t="s">
        <v>27</v>
      </c>
      <c r="J3491" s="109" t="s">
        <v>1</v>
      </c>
      <c r="K3491" s="110">
        <v>124.46899999999999</v>
      </c>
    </row>
    <row r="3492" spans="5:11" x14ac:dyDescent="0.25">
      <c r="E3492" s="107">
        <v>2015</v>
      </c>
      <c r="F3492" s="107" t="s">
        <v>494</v>
      </c>
      <c r="G3492" s="107" t="s">
        <v>147</v>
      </c>
      <c r="H3492" s="107" t="s">
        <v>540</v>
      </c>
      <c r="I3492" s="107" t="s">
        <v>27</v>
      </c>
      <c r="J3492" s="107" t="s">
        <v>554</v>
      </c>
      <c r="K3492" s="108">
        <v>124.46899999999999</v>
      </c>
    </row>
    <row r="3493" spans="5:11" x14ac:dyDescent="0.25">
      <c r="E3493" s="109">
        <v>2015</v>
      </c>
      <c r="F3493" s="109" t="s">
        <v>494</v>
      </c>
      <c r="G3493" s="109" t="s">
        <v>147</v>
      </c>
      <c r="H3493" s="109" t="s">
        <v>540</v>
      </c>
      <c r="I3493" s="109" t="s">
        <v>27</v>
      </c>
      <c r="J3493" s="109" t="s">
        <v>725</v>
      </c>
      <c r="K3493" s="110">
        <v>0</v>
      </c>
    </row>
    <row r="3494" spans="5:11" x14ac:dyDescent="0.25">
      <c r="E3494" s="107">
        <v>2015</v>
      </c>
      <c r="F3494" s="107" t="s">
        <v>490</v>
      </c>
      <c r="G3494" s="107" t="s">
        <v>145</v>
      </c>
      <c r="H3494" s="107" t="s">
        <v>540</v>
      </c>
      <c r="I3494" s="107" t="s">
        <v>16</v>
      </c>
      <c r="J3494" s="107" t="s">
        <v>1</v>
      </c>
      <c r="K3494" s="108">
        <v>486.834</v>
      </c>
    </row>
    <row r="3495" spans="5:11" x14ac:dyDescent="0.25">
      <c r="E3495" s="109">
        <v>2015</v>
      </c>
      <c r="F3495" s="109" t="s">
        <v>490</v>
      </c>
      <c r="G3495" s="109" t="s">
        <v>145</v>
      </c>
      <c r="H3495" s="109" t="s">
        <v>540</v>
      </c>
      <c r="I3495" s="109" t="s">
        <v>16</v>
      </c>
      <c r="J3495" s="109" t="s">
        <v>554</v>
      </c>
      <c r="K3495" s="110">
        <v>427.17500000000001</v>
      </c>
    </row>
    <row r="3496" spans="5:11" x14ac:dyDescent="0.25">
      <c r="E3496" s="107">
        <v>2015</v>
      </c>
      <c r="F3496" s="107" t="s">
        <v>490</v>
      </c>
      <c r="G3496" s="107" t="s">
        <v>145</v>
      </c>
      <c r="H3496" s="107" t="s">
        <v>540</v>
      </c>
      <c r="I3496" s="107" t="s">
        <v>16</v>
      </c>
      <c r="J3496" s="107" t="s">
        <v>725</v>
      </c>
      <c r="K3496" s="108">
        <v>59.658999999999999</v>
      </c>
    </row>
    <row r="3497" spans="5:11" x14ac:dyDescent="0.25">
      <c r="E3497" s="109">
        <v>2015</v>
      </c>
      <c r="F3497" s="109" t="s">
        <v>496</v>
      </c>
      <c r="G3497" s="109" t="s">
        <v>148</v>
      </c>
      <c r="H3497" s="109" t="s">
        <v>544</v>
      </c>
      <c r="I3497" s="109" t="s">
        <v>17</v>
      </c>
      <c r="J3497" s="109" t="s">
        <v>1</v>
      </c>
      <c r="K3497" s="110">
        <v>232.012</v>
      </c>
    </row>
    <row r="3498" spans="5:11" x14ac:dyDescent="0.25">
      <c r="E3498" s="107">
        <v>2015</v>
      </c>
      <c r="F3498" s="107" t="s">
        <v>496</v>
      </c>
      <c r="G3498" s="107" t="s">
        <v>148</v>
      </c>
      <c r="H3498" s="107" t="s">
        <v>544</v>
      </c>
      <c r="I3498" s="107" t="s">
        <v>17</v>
      </c>
      <c r="J3498" s="107" t="s">
        <v>554</v>
      </c>
      <c r="K3498" s="108">
        <v>142.98099999999999</v>
      </c>
    </row>
    <row r="3499" spans="5:11" x14ac:dyDescent="0.25">
      <c r="E3499" s="109">
        <v>2015</v>
      </c>
      <c r="F3499" s="109" t="s">
        <v>496</v>
      </c>
      <c r="G3499" s="109" t="s">
        <v>148</v>
      </c>
      <c r="H3499" s="109" t="s">
        <v>544</v>
      </c>
      <c r="I3499" s="109" t="s">
        <v>17</v>
      </c>
      <c r="J3499" s="109" t="s">
        <v>725</v>
      </c>
      <c r="K3499" s="110">
        <v>89.031000000000006</v>
      </c>
    </row>
    <row r="3500" spans="5:11" x14ac:dyDescent="0.25">
      <c r="E3500" s="107">
        <v>2015</v>
      </c>
      <c r="F3500" s="107" t="s">
        <v>483</v>
      </c>
      <c r="G3500" s="107" t="s">
        <v>484</v>
      </c>
      <c r="H3500" s="107" t="s">
        <v>544</v>
      </c>
      <c r="I3500" s="107" t="s">
        <v>9</v>
      </c>
      <c r="J3500" s="107" t="s">
        <v>1</v>
      </c>
      <c r="K3500" s="108">
        <v>49.576999999999998</v>
      </c>
    </row>
    <row r="3501" spans="5:11" x14ac:dyDescent="0.25">
      <c r="E3501" s="109">
        <v>2015</v>
      </c>
      <c r="F3501" s="109" t="s">
        <v>483</v>
      </c>
      <c r="G3501" s="109" t="s">
        <v>484</v>
      </c>
      <c r="H3501" s="109" t="s">
        <v>544</v>
      </c>
      <c r="I3501" s="109" t="s">
        <v>9</v>
      </c>
      <c r="J3501" s="109" t="s">
        <v>554</v>
      </c>
      <c r="K3501" s="110">
        <v>23.01</v>
      </c>
    </row>
    <row r="3502" spans="5:11" x14ac:dyDescent="0.25">
      <c r="E3502" s="107">
        <v>2015</v>
      </c>
      <c r="F3502" s="107" t="s">
        <v>483</v>
      </c>
      <c r="G3502" s="107" t="s">
        <v>484</v>
      </c>
      <c r="H3502" s="107" t="s">
        <v>544</v>
      </c>
      <c r="I3502" s="107" t="s">
        <v>9</v>
      </c>
      <c r="J3502" s="107" t="s">
        <v>725</v>
      </c>
      <c r="K3502" s="108">
        <v>26.567</v>
      </c>
    </row>
    <row r="3503" spans="5:11" x14ac:dyDescent="0.25">
      <c r="E3503" s="109">
        <v>2015</v>
      </c>
      <c r="F3503" s="109" t="s">
        <v>502</v>
      </c>
      <c r="G3503" s="109" t="s">
        <v>151</v>
      </c>
      <c r="H3503" s="109" t="s">
        <v>540</v>
      </c>
      <c r="I3503" s="109" t="s">
        <v>30</v>
      </c>
      <c r="J3503" s="109" t="s">
        <v>1</v>
      </c>
      <c r="K3503" s="110">
        <v>359.11500000000001</v>
      </c>
    </row>
    <row r="3504" spans="5:11" x14ac:dyDescent="0.25">
      <c r="E3504" s="107">
        <v>2015</v>
      </c>
      <c r="F3504" s="107" t="s">
        <v>502</v>
      </c>
      <c r="G3504" s="107" t="s">
        <v>151</v>
      </c>
      <c r="H3504" s="107" t="s">
        <v>540</v>
      </c>
      <c r="I3504" s="107" t="s">
        <v>30</v>
      </c>
      <c r="J3504" s="107" t="s">
        <v>554</v>
      </c>
      <c r="K3504" s="108">
        <v>210.04</v>
      </c>
    </row>
    <row r="3505" spans="5:11" x14ac:dyDescent="0.25">
      <c r="E3505" s="109">
        <v>2015</v>
      </c>
      <c r="F3505" s="109" t="s">
        <v>502</v>
      </c>
      <c r="G3505" s="109" t="s">
        <v>151</v>
      </c>
      <c r="H3505" s="109" t="s">
        <v>540</v>
      </c>
      <c r="I3505" s="109" t="s">
        <v>30</v>
      </c>
      <c r="J3505" s="109" t="s">
        <v>725</v>
      </c>
      <c r="K3505" s="110">
        <v>149.07499999999999</v>
      </c>
    </row>
    <row r="3506" spans="5:11" x14ac:dyDescent="0.25">
      <c r="E3506" s="107">
        <v>2015</v>
      </c>
      <c r="F3506" s="107" t="s">
        <v>504</v>
      </c>
      <c r="G3506" s="107" t="s">
        <v>152</v>
      </c>
      <c r="H3506" s="107" t="s">
        <v>540</v>
      </c>
      <c r="I3506" s="107" t="s">
        <v>30</v>
      </c>
      <c r="J3506" s="107" t="s">
        <v>1</v>
      </c>
      <c r="K3506" s="108">
        <v>0</v>
      </c>
    </row>
    <row r="3507" spans="5:11" x14ac:dyDescent="0.25">
      <c r="E3507" s="109">
        <v>2015</v>
      </c>
      <c r="F3507" s="109" t="s">
        <v>504</v>
      </c>
      <c r="G3507" s="109" t="s">
        <v>152</v>
      </c>
      <c r="H3507" s="109" t="s">
        <v>540</v>
      </c>
      <c r="I3507" s="109" t="s">
        <v>30</v>
      </c>
      <c r="J3507" s="109" t="s">
        <v>554</v>
      </c>
      <c r="K3507" s="110">
        <v>0</v>
      </c>
    </row>
    <row r="3508" spans="5:11" x14ac:dyDescent="0.25">
      <c r="E3508" s="107">
        <v>2015</v>
      </c>
      <c r="F3508" s="107" t="s">
        <v>504</v>
      </c>
      <c r="G3508" s="107" t="s">
        <v>152</v>
      </c>
      <c r="H3508" s="107" t="s">
        <v>540</v>
      </c>
      <c r="I3508" s="107" t="s">
        <v>30</v>
      </c>
      <c r="J3508" s="107" t="s">
        <v>725</v>
      </c>
      <c r="K3508" s="108">
        <v>0</v>
      </c>
    </row>
    <row r="3509" spans="5:11" x14ac:dyDescent="0.25">
      <c r="E3509" s="109">
        <v>2015</v>
      </c>
      <c r="F3509" s="109" t="s">
        <v>506</v>
      </c>
      <c r="G3509" s="109" t="s">
        <v>153</v>
      </c>
      <c r="H3509" s="109" t="s">
        <v>544</v>
      </c>
      <c r="I3509" s="109" t="s">
        <v>17</v>
      </c>
      <c r="J3509" s="109" t="s">
        <v>1</v>
      </c>
      <c r="K3509" s="110">
        <v>108</v>
      </c>
    </row>
    <row r="3510" spans="5:11" x14ac:dyDescent="0.25">
      <c r="E3510" s="107">
        <v>2015</v>
      </c>
      <c r="F3510" s="107" t="s">
        <v>506</v>
      </c>
      <c r="G3510" s="107" t="s">
        <v>153</v>
      </c>
      <c r="H3510" s="107" t="s">
        <v>544</v>
      </c>
      <c r="I3510" s="107" t="s">
        <v>17</v>
      </c>
      <c r="J3510" s="107" t="s">
        <v>554</v>
      </c>
      <c r="K3510" s="108">
        <v>105</v>
      </c>
    </row>
    <row r="3511" spans="5:11" x14ac:dyDescent="0.25">
      <c r="E3511" s="109">
        <v>2015</v>
      </c>
      <c r="F3511" s="109" t="s">
        <v>506</v>
      </c>
      <c r="G3511" s="109" t="s">
        <v>153</v>
      </c>
      <c r="H3511" s="109" t="s">
        <v>544</v>
      </c>
      <c r="I3511" s="109" t="s">
        <v>17</v>
      </c>
      <c r="J3511" s="109" t="s">
        <v>725</v>
      </c>
      <c r="K3511" s="110">
        <v>3</v>
      </c>
    </row>
    <row r="3512" spans="5:11" x14ac:dyDescent="0.25">
      <c r="E3512" s="107">
        <v>2015</v>
      </c>
      <c r="F3512" s="107" t="s">
        <v>508</v>
      </c>
      <c r="G3512" s="107" t="s">
        <v>154</v>
      </c>
      <c r="H3512" s="107" t="s">
        <v>540</v>
      </c>
      <c r="I3512" s="107" t="s">
        <v>30</v>
      </c>
      <c r="J3512" s="107" t="s">
        <v>1</v>
      </c>
      <c r="K3512" s="108">
        <v>5.1139999999999999</v>
      </c>
    </row>
    <row r="3513" spans="5:11" x14ac:dyDescent="0.25">
      <c r="E3513" s="109">
        <v>2015</v>
      </c>
      <c r="F3513" s="109" t="s">
        <v>508</v>
      </c>
      <c r="G3513" s="109" t="s">
        <v>154</v>
      </c>
      <c r="H3513" s="109" t="s">
        <v>540</v>
      </c>
      <c r="I3513" s="109" t="s">
        <v>30</v>
      </c>
      <c r="J3513" s="109" t="s">
        <v>554</v>
      </c>
      <c r="K3513" s="110">
        <v>0</v>
      </c>
    </row>
    <row r="3514" spans="5:11" x14ac:dyDescent="0.25">
      <c r="E3514" s="107">
        <v>2015</v>
      </c>
      <c r="F3514" s="107" t="s">
        <v>508</v>
      </c>
      <c r="G3514" s="107" t="s">
        <v>154</v>
      </c>
      <c r="H3514" s="107" t="s">
        <v>540</v>
      </c>
      <c r="I3514" s="107" t="s">
        <v>30</v>
      </c>
      <c r="J3514" s="107" t="s">
        <v>725</v>
      </c>
      <c r="K3514" s="108">
        <v>5.1139999999999999</v>
      </c>
    </row>
    <row r="3515" spans="5:11" x14ac:dyDescent="0.25">
      <c r="E3515" s="109">
        <v>2015</v>
      </c>
      <c r="F3515" s="109" t="s">
        <v>520</v>
      </c>
      <c r="G3515" s="109" t="s">
        <v>927</v>
      </c>
      <c r="H3515" s="109" t="s">
        <v>540</v>
      </c>
      <c r="I3515" s="109" t="s">
        <v>30</v>
      </c>
      <c r="J3515" s="109" t="s">
        <v>1</v>
      </c>
      <c r="K3515" s="110">
        <v>170.357</v>
      </c>
    </row>
    <row r="3516" spans="5:11" x14ac:dyDescent="0.25">
      <c r="E3516" s="107">
        <v>2015</v>
      </c>
      <c r="F3516" s="107" t="s">
        <v>520</v>
      </c>
      <c r="G3516" s="107" t="s">
        <v>927</v>
      </c>
      <c r="H3516" s="107" t="s">
        <v>540</v>
      </c>
      <c r="I3516" s="107" t="s">
        <v>30</v>
      </c>
      <c r="J3516" s="107" t="s">
        <v>554</v>
      </c>
      <c r="K3516" s="108">
        <v>147.166</v>
      </c>
    </row>
    <row r="3517" spans="5:11" x14ac:dyDescent="0.25">
      <c r="E3517" s="109">
        <v>2015</v>
      </c>
      <c r="F3517" s="109" t="s">
        <v>520</v>
      </c>
      <c r="G3517" s="109" t="s">
        <v>927</v>
      </c>
      <c r="H3517" s="109" t="s">
        <v>540</v>
      </c>
      <c r="I3517" s="109" t="s">
        <v>30</v>
      </c>
      <c r="J3517" s="109" t="s">
        <v>725</v>
      </c>
      <c r="K3517" s="110">
        <v>23.190999999999999</v>
      </c>
    </row>
    <row r="3518" spans="5:11" x14ac:dyDescent="0.25">
      <c r="E3518" s="107">
        <v>2015</v>
      </c>
      <c r="F3518" s="107" t="s">
        <v>530</v>
      </c>
      <c r="G3518" s="107" t="s">
        <v>161</v>
      </c>
      <c r="H3518" s="107" t="s">
        <v>544</v>
      </c>
      <c r="I3518" s="107" t="s">
        <v>9</v>
      </c>
      <c r="J3518" s="107" t="s">
        <v>1</v>
      </c>
      <c r="K3518" s="108">
        <v>33.238999999999997</v>
      </c>
    </row>
    <row r="3519" spans="5:11" x14ac:dyDescent="0.25">
      <c r="E3519" s="109">
        <v>2015</v>
      </c>
      <c r="F3519" s="109" t="s">
        <v>530</v>
      </c>
      <c r="G3519" s="109" t="s">
        <v>161</v>
      </c>
      <c r="H3519" s="109" t="s">
        <v>544</v>
      </c>
      <c r="I3519" s="109" t="s">
        <v>9</v>
      </c>
      <c r="J3519" s="109" t="s">
        <v>554</v>
      </c>
      <c r="K3519" s="110">
        <v>22.734000000000002</v>
      </c>
    </row>
    <row r="3520" spans="5:11" x14ac:dyDescent="0.25">
      <c r="E3520" s="107">
        <v>2015</v>
      </c>
      <c r="F3520" s="107" t="s">
        <v>530</v>
      </c>
      <c r="G3520" s="107" t="s">
        <v>161</v>
      </c>
      <c r="H3520" s="107" t="s">
        <v>544</v>
      </c>
      <c r="I3520" s="107" t="s">
        <v>9</v>
      </c>
      <c r="J3520" s="107" t="s">
        <v>725</v>
      </c>
      <c r="K3520" s="108">
        <v>10.505000000000001</v>
      </c>
    </row>
    <row r="3521" spans="5:11" x14ac:dyDescent="0.25">
      <c r="E3521" s="109">
        <v>2015</v>
      </c>
      <c r="F3521" s="109" t="s">
        <v>532</v>
      </c>
      <c r="G3521" s="109" t="s">
        <v>162</v>
      </c>
      <c r="H3521" s="109" t="s">
        <v>540</v>
      </c>
      <c r="I3521" s="109" t="s">
        <v>925</v>
      </c>
      <c r="J3521" s="109" t="s">
        <v>1</v>
      </c>
      <c r="K3521" s="110">
        <v>70.373999999999995</v>
      </c>
    </row>
    <row r="3522" spans="5:11" x14ac:dyDescent="0.25">
      <c r="E3522" s="107">
        <v>2015</v>
      </c>
      <c r="F3522" s="107" t="s">
        <v>532</v>
      </c>
      <c r="G3522" s="107" t="s">
        <v>162</v>
      </c>
      <c r="H3522" s="107" t="s">
        <v>540</v>
      </c>
      <c r="I3522" s="107" t="s">
        <v>925</v>
      </c>
      <c r="J3522" s="107" t="s">
        <v>554</v>
      </c>
      <c r="K3522" s="108">
        <v>50.043999999999997</v>
      </c>
    </row>
    <row r="3523" spans="5:11" x14ac:dyDescent="0.25">
      <c r="E3523" s="109">
        <v>2015</v>
      </c>
      <c r="F3523" s="109" t="s">
        <v>532</v>
      </c>
      <c r="G3523" s="109" t="s">
        <v>162</v>
      </c>
      <c r="H3523" s="109" t="s">
        <v>540</v>
      </c>
      <c r="I3523" s="109" t="s">
        <v>925</v>
      </c>
      <c r="J3523" s="109" t="s">
        <v>725</v>
      </c>
      <c r="K3523" s="110">
        <v>20.329999999999998</v>
      </c>
    </row>
    <row r="3524" spans="5:11" x14ac:dyDescent="0.25">
      <c r="E3524" s="107">
        <v>2015</v>
      </c>
      <c r="F3524" s="107" t="s">
        <v>512</v>
      </c>
      <c r="G3524" s="107" t="s">
        <v>155</v>
      </c>
      <c r="H3524" s="107" t="s">
        <v>540</v>
      </c>
      <c r="I3524" s="107" t="s">
        <v>21</v>
      </c>
      <c r="J3524" s="107" t="s">
        <v>1</v>
      </c>
      <c r="K3524" s="108">
        <v>138.32300000000001</v>
      </c>
    </row>
    <row r="3525" spans="5:11" x14ac:dyDescent="0.25">
      <c r="E3525" s="109">
        <v>2015</v>
      </c>
      <c r="F3525" s="109" t="s">
        <v>512</v>
      </c>
      <c r="G3525" s="109" t="s">
        <v>155</v>
      </c>
      <c r="H3525" s="109" t="s">
        <v>540</v>
      </c>
      <c r="I3525" s="109" t="s">
        <v>21</v>
      </c>
      <c r="J3525" s="109" t="s">
        <v>554</v>
      </c>
      <c r="K3525" s="110">
        <v>138.32300000000001</v>
      </c>
    </row>
    <row r="3526" spans="5:11" x14ac:dyDescent="0.25">
      <c r="E3526" s="107">
        <v>2015</v>
      </c>
      <c r="F3526" s="107" t="s">
        <v>512</v>
      </c>
      <c r="G3526" s="107" t="s">
        <v>155</v>
      </c>
      <c r="H3526" s="107" t="s">
        <v>540</v>
      </c>
      <c r="I3526" s="107" t="s">
        <v>21</v>
      </c>
      <c r="J3526" s="107" t="s">
        <v>725</v>
      </c>
      <c r="K3526" s="108">
        <v>0</v>
      </c>
    </row>
    <row r="3527" spans="5:11" x14ac:dyDescent="0.25">
      <c r="E3527" s="109">
        <v>2015</v>
      </c>
      <c r="F3527" s="109" t="s">
        <v>534</v>
      </c>
      <c r="G3527" s="109" t="s">
        <v>163</v>
      </c>
      <c r="H3527" s="109" t="s">
        <v>540</v>
      </c>
      <c r="I3527" s="109" t="s">
        <v>27</v>
      </c>
      <c r="J3527" s="109" t="s">
        <v>1</v>
      </c>
      <c r="K3527" s="110">
        <v>252.18100000000001</v>
      </c>
    </row>
    <row r="3528" spans="5:11" x14ac:dyDescent="0.25">
      <c r="E3528" s="107">
        <v>2015</v>
      </c>
      <c r="F3528" s="107" t="s">
        <v>534</v>
      </c>
      <c r="G3528" s="107" t="s">
        <v>163</v>
      </c>
      <c r="H3528" s="107" t="s">
        <v>540</v>
      </c>
      <c r="I3528" s="107" t="s">
        <v>27</v>
      </c>
      <c r="J3528" s="107" t="s">
        <v>554</v>
      </c>
      <c r="K3528" s="108">
        <v>220.959</v>
      </c>
    </row>
    <row r="3529" spans="5:11" x14ac:dyDescent="0.25">
      <c r="E3529" s="109">
        <v>2015</v>
      </c>
      <c r="F3529" s="109" t="s">
        <v>534</v>
      </c>
      <c r="G3529" s="109" t="s">
        <v>163</v>
      </c>
      <c r="H3529" s="109" t="s">
        <v>540</v>
      </c>
      <c r="I3529" s="109" t="s">
        <v>27</v>
      </c>
      <c r="J3529" s="109" t="s">
        <v>725</v>
      </c>
      <c r="K3529" s="110">
        <v>31.222000000000001</v>
      </c>
    </row>
    <row r="3530" spans="5:11" x14ac:dyDescent="0.25">
      <c r="E3530" s="107">
        <v>2015</v>
      </c>
      <c r="F3530" s="107" t="s">
        <v>523</v>
      </c>
      <c r="G3530" s="107" t="s">
        <v>968</v>
      </c>
      <c r="H3530" s="107" t="s">
        <v>540</v>
      </c>
      <c r="I3530" s="107" t="s">
        <v>60</v>
      </c>
      <c r="J3530" s="107" t="s">
        <v>1</v>
      </c>
      <c r="K3530" s="108">
        <v>0</v>
      </c>
    </row>
    <row r="3531" spans="5:11" x14ac:dyDescent="0.25">
      <c r="E3531" s="109">
        <v>2015</v>
      </c>
      <c r="F3531" s="109" t="s">
        <v>523</v>
      </c>
      <c r="G3531" s="109" t="s">
        <v>968</v>
      </c>
      <c r="H3531" s="109" t="s">
        <v>540</v>
      </c>
      <c r="I3531" s="109" t="s">
        <v>60</v>
      </c>
      <c r="J3531" s="109" t="s">
        <v>554</v>
      </c>
      <c r="K3531" s="110">
        <v>0</v>
      </c>
    </row>
    <row r="3532" spans="5:11" x14ac:dyDescent="0.25">
      <c r="E3532" s="107">
        <v>2015</v>
      </c>
      <c r="F3532" s="107" t="s">
        <v>523</v>
      </c>
      <c r="G3532" s="107" t="s">
        <v>968</v>
      </c>
      <c r="H3532" s="107" t="s">
        <v>540</v>
      </c>
      <c r="I3532" s="107" t="s">
        <v>60</v>
      </c>
      <c r="J3532" s="107" t="s">
        <v>725</v>
      </c>
      <c r="K3532" s="108">
        <v>0</v>
      </c>
    </row>
    <row r="3533" spans="5:11" x14ac:dyDescent="0.25">
      <c r="E3533" s="109">
        <v>2015</v>
      </c>
      <c r="F3533" s="109" t="s">
        <v>528</v>
      </c>
      <c r="G3533" s="109" t="s">
        <v>160</v>
      </c>
      <c r="H3533" s="109" t="s">
        <v>540</v>
      </c>
      <c r="I3533" s="109" t="s">
        <v>21</v>
      </c>
      <c r="J3533" s="109" t="s">
        <v>1</v>
      </c>
      <c r="K3533" s="110">
        <v>49.180999999999997</v>
      </c>
    </row>
    <row r="3534" spans="5:11" x14ac:dyDescent="0.25">
      <c r="E3534" s="107">
        <v>2015</v>
      </c>
      <c r="F3534" s="107" t="s">
        <v>528</v>
      </c>
      <c r="G3534" s="107" t="s">
        <v>160</v>
      </c>
      <c r="H3534" s="107" t="s">
        <v>540</v>
      </c>
      <c r="I3534" s="107" t="s">
        <v>21</v>
      </c>
      <c r="J3534" s="107" t="s">
        <v>554</v>
      </c>
      <c r="K3534" s="108">
        <v>49.180999999999997</v>
      </c>
    </row>
    <row r="3535" spans="5:11" x14ac:dyDescent="0.25">
      <c r="E3535" s="109">
        <v>2015</v>
      </c>
      <c r="F3535" s="109" t="s">
        <v>528</v>
      </c>
      <c r="G3535" s="109" t="s">
        <v>160</v>
      </c>
      <c r="H3535" s="109" t="s">
        <v>540</v>
      </c>
      <c r="I3535" s="109" t="s">
        <v>21</v>
      </c>
      <c r="J3535" s="109" t="s">
        <v>725</v>
      </c>
      <c r="K3535" s="110">
        <v>0</v>
      </c>
    </row>
    <row r="3536" spans="5:11" x14ac:dyDescent="0.25">
      <c r="E3536" s="107">
        <v>2016</v>
      </c>
      <c r="F3536" s="107" t="s">
        <v>476</v>
      </c>
      <c r="G3536" s="107" t="s">
        <v>477</v>
      </c>
      <c r="H3536" s="107" t="s">
        <v>540</v>
      </c>
      <c r="I3536" s="107" t="s">
        <v>33</v>
      </c>
      <c r="J3536" s="107" t="s">
        <v>1</v>
      </c>
      <c r="K3536" s="108">
        <v>184.04300000000001</v>
      </c>
    </row>
    <row r="3537" spans="5:11" x14ac:dyDescent="0.25">
      <c r="E3537" s="109">
        <v>2016</v>
      </c>
      <c r="F3537" s="109" t="s">
        <v>476</v>
      </c>
      <c r="G3537" s="109" t="s">
        <v>477</v>
      </c>
      <c r="H3537" s="109" t="s">
        <v>540</v>
      </c>
      <c r="I3537" s="109" t="s">
        <v>33</v>
      </c>
      <c r="J3537" s="109" t="s">
        <v>554</v>
      </c>
      <c r="K3537" s="110">
        <v>184.04300000000001</v>
      </c>
    </row>
    <row r="3538" spans="5:11" x14ac:dyDescent="0.25">
      <c r="E3538" s="107">
        <v>2016</v>
      </c>
      <c r="F3538" s="107" t="s">
        <v>476</v>
      </c>
      <c r="G3538" s="107" t="s">
        <v>477</v>
      </c>
      <c r="H3538" s="107" t="s">
        <v>540</v>
      </c>
      <c r="I3538" s="107" t="s">
        <v>33</v>
      </c>
      <c r="J3538" s="107" t="s">
        <v>725</v>
      </c>
      <c r="K3538" s="108">
        <v>0</v>
      </c>
    </row>
    <row r="3539" spans="5:11" x14ac:dyDescent="0.25">
      <c r="E3539" s="109">
        <v>2016</v>
      </c>
      <c r="F3539" s="109" t="s">
        <v>368</v>
      </c>
      <c r="G3539" s="109" t="s">
        <v>93</v>
      </c>
      <c r="H3539" s="109" t="s">
        <v>540</v>
      </c>
      <c r="I3539" s="109" t="s">
        <v>33</v>
      </c>
      <c r="J3539" s="109" t="s">
        <v>1</v>
      </c>
      <c r="K3539" s="110">
        <v>0</v>
      </c>
    </row>
    <row r="3540" spans="5:11" x14ac:dyDescent="0.25">
      <c r="E3540" s="107">
        <v>2016</v>
      </c>
      <c r="F3540" s="107" t="s">
        <v>368</v>
      </c>
      <c r="G3540" s="107" t="s">
        <v>93</v>
      </c>
      <c r="H3540" s="107" t="s">
        <v>540</v>
      </c>
      <c r="I3540" s="107" t="s">
        <v>33</v>
      </c>
      <c r="J3540" s="107" t="s">
        <v>554</v>
      </c>
      <c r="K3540" s="108">
        <v>0</v>
      </c>
    </row>
    <row r="3541" spans="5:11" x14ac:dyDescent="0.25">
      <c r="E3541" s="109">
        <v>2016</v>
      </c>
      <c r="F3541" s="109" t="s">
        <v>368</v>
      </c>
      <c r="G3541" s="109" t="s">
        <v>93</v>
      </c>
      <c r="H3541" s="109" t="s">
        <v>540</v>
      </c>
      <c r="I3541" s="109" t="s">
        <v>33</v>
      </c>
      <c r="J3541" s="109" t="s">
        <v>725</v>
      </c>
      <c r="K3541" s="110">
        <v>0</v>
      </c>
    </row>
    <row r="3542" spans="5:11" x14ac:dyDescent="0.25">
      <c r="E3542" s="107">
        <v>2016</v>
      </c>
      <c r="F3542" s="107" t="s">
        <v>310</v>
      </c>
      <c r="G3542" s="107" t="s">
        <v>67</v>
      </c>
      <c r="H3542" s="107" t="s">
        <v>540</v>
      </c>
      <c r="I3542" s="107" t="s">
        <v>16</v>
      </c>
      <c r="J3542" s="107" t="s">
        <v>1</v>
      </c>
      <c r="K3542" s="108">
        <v>19.059000000000001</v>
      </c>
    </row>
    <row r="3543" spans="5:11" x14ac:dyDescent="0.25">
      <c r="E3543" s="109">
        <v>2016</v>
      </c>
      <c r="F3543" s="109" t="s">
        <v>310</v>
      </c>
      <c r="G3543" s="109" t="s">
        <v>67</v>
      </c>
      <c r="H3543" s="109" t="s">
        <v>540</v>
      </c>
      <c r="I3543" s="109" t="s">
        <v>16</v>
      </c>
      <c r="J3543" s="109" t="s">
        <v>554</v>
      </c>
      <c r="K3543" s="110">
        <v>19.059000000000001</v>
      </c>
    </row>
    <row r="3544" spans="5:11" x14ac:dyDescent="0.25">
      <c r="E3544" s="107">
        <v>2016</v>
      </c>
      <c r="F3544" s="107" t="s">
        <v>310</v>
      </c>
      <c r="G3544" s="107" t="s">
        <v>67</v>
      </c>
      <c r="H3544" s="107" t="s">
        <v>540</v>
      </c>
      <c r="I3544" s="107" t="s">
        <v>16</v>
      </c>
      <c r="J3544" s="107" t="s">
        <v>725</v>
      </c>
      <c r="K3544" s="108">
        <v>0</v>
      </c>
    </row>
    <row r="3545" spans="5:11" x14ac:dyDescent="0.25">
      <c r="E3545" s="109">
        <v>2016</v>
      </c>
      <c r="F3545" s="109" t="s">
        <v>312</v>
      </c>
      <c r="G3545" s="109" t="s">
        <v>68</v>
      </c>
      <c r="H3545" s="109" t="s">
        <v>544</v>
      </c>
      <c r="I3545" s="109" t="s">
        <v>17</v>
      </c>
      <c r="J3545" s="109" t="s">
        <v>1</v>
      </c>
      <c r="K3545" s="110">
        <v>56.591999999999999</v>
      </c>
    </row>
    <row r="3546" spans="5:11" x14ac:dyDescent="0.25">
      <c r="E3546" s="107">
        <v>2016</v>
      </c>
      <c r="F3546" s="107" t="s">
        <v>312</v>
      </c>
      <c r="G3546" s="107" t="s">
        <v>68</v>
      </c>
      <c r="H3546" s="107" t="s">
        <v>544</v>
      </c>
      <c r="I3546" s="107" t="s">
        <v>17</v>
      </c>
      <c r="J3546" s="107" t="s">
        <v>554</v>
      </c>
      <c r="K3546" s="108">
        <v>0</v>
      </c>
    </row>
    <row r="3547" spans="5:11" x14ac:dyDescent="0.25">
      <c r="E3547" s="109">
        <v>2016</v>
      </c>
      <c r="F3547" s="109" t="s">
        <v>312</v>
      </c>
      <c r="G3547" s="109" t="s">
        <v>68</v>
      </c>
      <c r="H3547" s="109" t="s">
        <v>544</v>
      </c>
      <c r="I3547" s="109" t="s">
        <v>17</v>
      </c>
      <c r="J3547" s="109" t="s">
        <v>725</v>
      </c>
      <c r="K3547" s="110">
        <v>56.591999999999999</v>
      </c>
    </row>
    <row r="3548" spans="5:11" x14ac:dyDescent="0.25">
      <c r="E3548" s="107">
        <v>2016</v>
      </c>
      <c r="F3548" s="107" t="s">
        <v>314</v>
      </c>
      <c r="G3548" s="107" t="s">
        <v>69</v>
      </c>
      <c r="H3548" s="107" t="s">
        <v>544</v>
      </c>
      <c r="I3548" s="107" t="s">
        <v>17</v>
      </c>
      <c r="J3548" s="107" t="s">
        <v>1</v>
      </c>
      <c r="K3548" s="108">
        <v>305.60000000000002</v>
      </c>
    </row>
    <row r="3549" spans="5:11" x14ac:dyDescent="0.25">
      <c r="E3549" s="109">
        <v>2016</v>
      </c>
      <c r="F3549" s="109" t="s">
        <v>314</v>
      </c>
      <c r="G3549" s="109" t="s">
        <v>69</v>
      </c>
      <c r="H3549" s="109" t="s">
        <v>544</v>
      </c>
      <c r="I3549" s="109" t="s">
        <v>17</v>
      </c>
      <c r="J3549" s="109" t="s">
        <v>554</v>
      </c>
      <c r="K3549" s="110">
        <v>256</v>
      </c>
    </row>
    <row r="3550" spans="5:11" x14ac:dyDescent="0.25">
      <c r="E3550" s="107">
        <v>2016</v>
      </c>
      <c r="F3550" s="107" t="s">
        <v>314</v>
      </c>
      <c r="G3550" s="107" t="s">
        <v>69</v>
      </c>
      <c r="H3550" s="107" t="s">
        <v>544</v>
      </c>
      <c r="I3550" s="107" t="s">
        <v>17</v>
      </c>
      <c r="J3550" s="107" t="s">
        <v>725</v>
      </c>
      <c r="K3550" s="108">
        <v>49.6</v>
      </c>
    </row>
    <row r="3551" spans="5:11" x14ac:dyDescent="0.25">
      <c r="E3551" s="109">
        <v>2016</v>
      </c>
      <c r="F3551" s="109" t="s">
        <v>325</v>
      </c>
      <c r="G3551" s="109" t="s">
        <v>73</v>
      </c>
      <c r="H3551" s="109" t="s">
        <v>542</v>
      </c>
      <c r="I3551" s="109" t="s">
        <v>16</v>
      </c>
      <c r="J3551" s="109" t="s">
        <v>1</v>
      </c>
      <c r="K3551" s="110">
        <v>272</v>
      </c>
    </row>
    <row r="3552" spans="5:11" x14ac:dyDescent="0.25">
      <c r="E3552" s="107">
        <v>2016</v>
      </c>
      <c r="F3552" s="107" t="s">
        <v>325</v>
      </c>
      <c r="G3552" s="107" t="s">
        <v>73</v>
      </c>
      <c r="H3552" s="107" t="s">
        <v>542</v>
      </c>
      <c r="I3552" s="107" t="s">
        <v>16</v>
      </c>
      <c r="J3552" s="107" t="s">
        <v>554</v>
      </c>
      <c r="K3552" s="108">
        <v>198</v>
      </c>
    </row>
    <row r="3553" spans="5:11" x14ac:dyDescent="0.25">
      <c r="E3553" s="109">
        <v>2016</v>
      </c>
      <c r="F3553" s="109" t="s">
        <v>325</v>
      </c>
      <c r="G3553" s="109" t="s">
        <v>73</v>
      </c>
      <c r="H3553" s="109" t="s">
        <v>542</v>
      </c>
      <c r="I3553" s="109" t="s">
        <v>16</v>
      </c>
      <c r="J3553" s="109" t="s">
        <v>725</v>
      </c>
      <c r="K3553" s="110">
        <v>74</v>
      </c>
    </row>
    <row r="3554" spans="5:11" x14ac:dyDescent="0.25">
      <c r="E3554" s="107">
        <v>2016</v>
      </c>
      <c r="F3554" s="107" t="s">
        <v>329</v>
      </c>
      <c r="G3554" s="107" t="s">
        <v>75</v>
      </c>
      <c r="H3554" s="107" t="s">
        <v>540</v>
      </c>
      <c r="I3554" s="107" t="s">
        <v>16</v>
      </c>
      <c r="J3554" s="107" t="s">
        <v>1</v>
      </c>
      <c r="K3554" s="108">
        <v>15.04</v>
      </c>
    </row>
    <row r="3555" spans="5:11" x14ac:dyDescent="0.25">
      <c r="E3555" s="109">
        <v>2016</v>
      </c>
      <c r="F3555" s="109" t="s">
        <v>329</v>
      </c>
      <c r="G3555" s="109" t="s">
        <v>75</v>
      </c>
      <c r="H3555" s="109" t="s">
        <v>540</v>
      </c>
      <c r="I3555" s="109" t="s">
        <v>16</v>
      </c>
      <c r="J3555" s="109" t="s">
        <v>554</v>
      </c>
      <c r="K3555" s="110">
        <v>0</v>
      </c>
    </row>
    <row r="3556" spans="5:11" x14ac:dyDescent="0.25">
      <c r="E3556" s="107">
        <v>2016</v>
      </c>
      <c r="F3556" s="107" t="s">
        <v>329</v>
      </c>
      <c r="G3556" s="107" t="s">
        <v>75</v>
      </c>
      <c r="H3556" s="107" t="s">
        <v>540</v>
      </c>
      <c r="I3556" s="107" t="s">
        <v>16</v>
      </c>
      <c r="J3556" s="107" t="s">
        <v>725</v>
      </c>
      <c r="K3556" s="108">
        <v>15.04</v>
      </c>
    </row>
    <row r="3557" spans="5:11" x14ac:dyDescent="0.25">
      <c r="E3557" s="109">
        <v>2016</v>
      </c>
      <c r="F3557" s="109" t="s">
        <v>323</v>
      </c>
      <c r="G3557" s="109" t="s">
        <v>944</v>
      </c>
      <c r="H3557" s="109" t="s">
        <v>540</v>
      </c>
      <c r="I3557" s="109" t="s">
        <v>27</v>
      </c>
      <c r="J3557" s="109" t="s">
        <v>1</v>
      </c>
      <c r="K3557" s="110">
        <v>117.515</v>
      </c>
    </row>
    <row r="3558" spans="5:11" x14ac:dyDescent="0.25">
      <c r="E3558" s="107">
        <v>2016</v>
      </c>
      <c r="F3558" s="107" t="s">
        <v>323</v>
      </c>
      <c r="G3558" s="107" t="s">
        <v>944</v>
      </c>
      <c r="H3558" s="107" t="s">
        <v>540</v>
      </c>
      <c r="I3558" s="107" t="s">
        <v>27</v>
      </c>
      <c r="J3558" s="107" t="s">
        <v>554</v>
      </c>
      <c r="K3558" s="108">
        <v>100.03400000000001</v>
      </c>
    </row>
    <row r="3559" spans="5:11" x14ac:dyDescent="0.25">
      <c r="E3559" s="109">
        <v>2016</v>
      </c>
      <c r="F3559" s="109" t="s">
        <v>323</v>
      </c>
      <c r="G3559" s="109" t="s">
        <v>944</v>
      </c>
      <c r="H3559" s="109" t="s">
        <v>540</v>
      </c>
      <c r="I3559" s="109" t="s">
        <v>27</v>
      </c>
      <c r="J3559" s="109" t="s">
        <v>725</v>
      </c>
      <c r="K3559" s="110">
        <v>17.481000000000002</v>
      </c>
    </row>
    <row r="3560" spans="5:11" x14ac:dyDescent="0.25">
      <c r="E3560" s="107">
        <v>2016</v>
      </c>
      <c r="F3560" s="107" t="s">
        <v>337</v>
      </c>
      <c r="G3560" s="107" t="s">
        <v>338</v>
      </c>
      <c r="H3560" s="107" t="s">
        <v>540</v>
      </c>
      <c r="I3560" s="107" t="s">
        <v>21</v>
      </c>
      <c r="J3560" s="107" t="s">
        <v>1</v>
      </c>
      <c r="K3560" s="108">
        <v>22.327999999999999</v>
      </c>
    </row>
    <row r="3561" spans="5:11" x14ac:dyDescent="0.25">
      <c r="E3561" s="109">
        <v>2016</v>
      </c>
      <c r="F3561" s="109" t="s">
        <v>337</v>
      </c>
      <c r="G3561" s="109" t="s">
        <v>338</v>
      </c>
      <c r="H3561" s="109" t="s">
        <v>540</v>
      </c>
      <c r="I3561" s="109" t="s">
        <v>21</v>
      </c>
      <c r="J3561" s="109" t="s">
        <v>554</v>
      </c>
      <c r="K3561" s="110">
        <v>19.827999999999999</v>
      </c>
    </row>
    <row r="3562" spans="5:11" x14ac:dyDescent="0.25">
      <c r="E3562" s="107">
        <v>2016</v>
      </c>
      <c r="F3562" s="107" t="s">
        <v>337</v>
      </c>
      <c r="G3562" s="107" t="s">
        <v>338</v>
      </c>
      <c r="H3562" s="107" t="s">
        <v>540</v>
      </c>
      <c r="I3562" s="107" t="s">
        <v>21</v>
      </c>
      <c r="J3562" s="107" t="s">
        <v>725</v>
      </c>
      <c r="K3562" s="108">
        <v>2.5</v>
      </c>
    </row>
    <row r="3563" spans="5:11" x14ac:dyDescent="0.25">
      <c r="E3563" s="109">
        <v>2016</v>
      </c>
      <c r="F3563" s="109" t="s">
        <v>331</v>
      </c>
      <c r="G3563" s="109" t="s">
        <v>76</v>
      </c>
      <c r="H3563" s="109" t="s">
        <v>540</v>
      </c>
      <c r="I3563" s="109" t="s">
        <v>60</v>
      </c>
      <c r="J3563" s="109" t="s">
        <v>1</v>
      </c>
      <c r="K3563" s="110">
        <v>744.15200000000004</v>
      </c>
    </row>
    <row r="3564" spans="5:11" x14ac:dyDescent="0.25">
      <c r="E3564" s="107">
        <v>2016</v>
      </c>
      <c r="F3564" s="107" t="s">
        <v>331</v>
      </c>
      <c r="G3564" s="107" t="s">
        <v>76</v>
      </c>
      <c r="H3564" s="107" t="s">
        <v>540</v>
      </c>
      <c r="I3564" s="107" t="s">
        <v>60</v>
      </c>
      <c r="J3564" s="107" t="s">
        <v>554</v>
      </c>
      <c r="K3564" s="108">
        <v>537.41800000000001</v>
      </c>
    </row>
    <row r="3565" spans="5:11" x14ac:dyDescent="0.25">
      <c r="E3565" s="109">
        <v>2016</v>
      </c>
      <c r="F3565" s="109" t="s">
        <v>331</v>
      </c>
      <c r="G3565" s="109" t="s">
        <v>76</v>
      </c>
      <c r="H3565" s="109" t="s">
        <v>540</v>
      </c>
      <c r="I3565" s="109" t="s">
        <v>60</v>
      </c>
      <c r="J3565" s="109" t="s">
        <v>725</v>
      </c>
      <c r="K3565" s="110">
        <v>206.73400000000001</v>
      </c>
    </row>
    <row r="3566" spans="5:11" x14ac:dyDescent="0.25">
      <c r="E3566" s="107">
        <v>2016</v>
      </c>
      <c r="F3566" s="107" t="s">
        <v>318</v>
      </c>
      <c r="G3566" s="107" t="s">
        <v>319</v>
      </c>
      <c r="H3566" s="107" t="s">
        <v>540</v>
      </c>
      <c r="I3566" s="107" t="s">
        <v>16</v>
      </c>
      <c r="J3566" s="107" t="s">
        <v>1</v>
      </c>
      <c r="K3566" s="108">
        <v>11.254</v>
      </c>
    </row>
    <row r="3567" spans="5:11" x14ac:dyDescent="0.25">
      <c r="E3567" s="109">
        <v>2016</v>
      </c>
      <c r="F3567" s="109" t="s">
        <v>318</v>
      </c>
      <c r="G3567" s="109" t="s">
        <v>319</v>
      </c>
      <c r="H3567" s="109" t="s">
        <v>540</v>
      </c>
      <c r="I3567" s="109" t="s">
        <v>16</v>
      </c>
      <c r="J3567" s="109" t="s">
        <v>554</v>
      </c>
      <c r="K3567" s="110">
        <v>11.254</v>
      </c>
    </row>
    <row r="3568" spans="5:11" x14ac:dyDescent="0.25">
      <c r="E3568" s="107">
        <v>2016</v>
      </c>
      <c r="F3568" s="107" t="s">
        <v>318</v>
      </c>
      <c r="G3568" s="107" t="s">
        <v>319</v>
      </c>
      <c r="H3568" s="107" t="s">
        <v>540</v>
      </c>
      <c r="I3568" s="107" t="s">
        <v>16</v>
      </c>
      <c r="J3568" s="107" t="s">
        <v>725</v>
      </c>
      <c r="K3568" s="108">
        <v>0</v>
      </c>
    </row>
    <row r="3569" spans="5:11" x14ac:dyDescent="0.25">
      <c r="E3569" s="109">
        <v>2016</v>
      </c>
      <c r="F3569" s="109" t="s">
        <v>344</v>
      </c>
      <c r="G3569" s="109" t="s">
        <v>81</v>
      </c>
      <c r="H3569" s="109" t="s">
        <v>542</v>
      </c>
      <c r="I3569" s="109" t="s">
        <v>16</v>
      </c>
      <c r="J3569" s="109" t="s">
        <v>1</v>
      </c>
      <c r="K3569" s="110">
        <v>84.593999999999994</v>
      </c>
    </row>
    <row r="3570" spans="5:11" x14ac:dyDescent="0.25">
      <c r="E3570" s="107">
        <v>2016</v>
      </c>
      <c r="F3570" s="107" t="s">
        <v>344</v>
      </c>
      <c r="G3570" s="107" t="s">
        <v>81</v>
      </c>
      <c r="H3570" s="107" t="s">
        <v>542</v>
      </c>
      <c r="I3570" s="107" t="s">
        <v>16</v>
      </c>
      <c r="J3570" s="107" t="s">
        <v>554</v>
      </c>
      <c r="K3570" s="108">
        <v>84.593999999999994</v>
      </c>
    </row>
    <row r="3571" spans="5:11" x14ac:dyDescent="0.25">
      <c r="E3571" s="109">
        <v>2016</v>
      </c>
      <c r="F3571" s="109" t="s">
        <v>344</v>
      </c>
      <c r="G3571" s="109" t="s">
        <v>81</v>
      </c>
      <c r="H3571" s="109" t="s">
        <v>542</v>
      </c>
      <c r="I3571" s="109" t="s">
        <v>16</v>
      </c>
      <c r="J3571" s="109" t="s">
        <v>725</v>
      </c>
      <c r="K3571" s="110">
        <v>0</v>
      </c>
    </row>
    <row r="3572" spans="5:11" x14ac:dyDescent="0.25">
      <c r="E3572" s="107">
        <v>2016</v>
      </c>
      <c r="F3572" s="107" t="s">
        <v>333</v>
      </c>
      <c r="G3572" s="107" t="s">
        <v>77</v>
      </c>
      <c r="H3572" s="107" t="s">
        <v>540</v>
      </c>
      <c r="I3572" s="107" t="s">
        <v>16</v>
      </c>
      <c r="J3572" s="107" t="s">
        <v>1</v>
      </c>
      <c r="K3572" s="108">
        <v>72.438000000000002</v>
      </c>
    </row>
    <row r="3573" spans="5:11" x14ac:dyDescent="0.25">
      <c r="E3573" s="109">
        <v>2016</v>
      </c>
      <c r="F3573" s="109" t="s">
        <v>333</v>
      </c>
      <c r="G3573" s="109" t="s">
        <v>77</v>
      </c>
      <c r="H3573" s="109" t="s">
        <v>540</v>
      </c>
      <c r="I3573" s="109" t="s">
        <v>16</v>
      </c>
      <c r="J3573" s="109" t="s">
        <v>554</v>
      </c>
      <c r="K3573" s="110">
        <v>72.438000000000002</v>
      </c>
    </row>
    <row r="3574" spans="5:11" x14ac:dyDescent="0.25">
      <c r="E3574" s="107">
        <v>2016</v>
      </c>
      <c r="F3574" s="107" t="s">
        <v>333</v>
      </c>
      <c r="G3574" s="107" t="s">
        <v>77</v>
      </c>
      <c r="H3574" s="107" t="s">
        <v>540</v>
      </c>
      <c r="I3574" s="107" t="s">
        <v>16</v>
      </c>
      <c r="J3574" s="107" t="s">
        <v>725</v>
      </c>
      <c r="K3574" s="108">
        <v>0</v>
      </c>
    </row>
    <row r="3575" spans="5:11" x14ac:dyDescent="0.25">
      <c r="E3575" s="109">
        <v>2016</v>
      </c>
      <c r="F3575" s="109" t="s">
        <v>340</v>
      </c>
      <c r="G3575" s="109" t="s">
        <v>79</v>
      </c>
      <c r="H3575" s="109" t="s">
        <v>544</v>
      </c>
      <c r="I3575" s="109" t="s">
        <v>9</v>
      </c>
      <c r="J3575" s="109" t="s">
        <v>1</v>
      </c>
      <c r="K3575" s="110">
        <v>90.798000000000002</v>
      </c>
    </row>
    <row r="3576" spans="5:11" x14ac:dyDescent="0.25">
      <c r="E3576" s="107">
        <v>2016</v>
      </c>
      <c r="F3576" s="107" t="s">
        <v>340</v>
      </c>
      <c r="G3576" s="107" t="s">
        <v>79</v>
      </c>
      <c r="H3576" s="107" t="s">
        <v>544</v>
      </c>
      <c r="I3576" s="107" t="s">
        <v>9</v>
      </c>
      <c r="J3576" s="107" t="s">
        <v>554</v>
      </c>
      <c r="K3576" s="108">
        <v>78.132000000000005</v>
      </c>
    </row>
    <row r="3577" spans="5:11" x14ac:dyDescent="0.25">
      <c r="E3577" s="109">
        <v>2016</v>
      </c>
      <c r="F3577" s="109" t="s">
        <v>340</v>
      </c>
      <c r="G3577" s="109" t="s">
        <v>79</v>
      </c>
      <c r="H3577" s="109" t="s">
        <v>544</v>
      </c>
      <c r="I3577" s="109" t="s">
        <v>9</v>
      </c>
      <c r="J3577" s="109" t="s">
        <v>725</v>
      </c>
      <c r="K3577" s="110">
        <v>12.666</v>
      </c>
    </row>
    <row r="3578" spans="5:11" x14ac:dyDescent="0.25">
      <c r="E3578" s="107">
        <v>2016</v>
      </c>
      <c r="F3578" s="107" t="s">
        <v>327</v>
      </c>
      <c r="G3578" s="107" t="s">
        <v>74</v>
      </c>
      <c r="H3578" s="107" t="s">
        <v>540</v>
      </c>
      <c r="I3578" s="107" t="s">
        <v>60</v>
      </c>
      <c r="J3578" s="107" t="s">
        <v>1</v>
      </c>
      <c r="K3578" s="108">
        <v>49.579000000000001</v>
      </c>
    </row>
    <row r="3579" spans="5:11" x14ac:dyDescent="0.25">
      <c r="E3579" s="109">
        <v>2016</v>
      </c>
      <c r="F3579" s="109" t="s">
        <v>327</v>
      </c>
      <c r="G3579" s="109" t="s">
        <v>74</v>
      </c>
      <c r="H3579" s="109" t="s">
        <v>540</v>
      </c>
      <c r="I3579" s="109" t="s">
        <v>60</v>
      </c>
      <c r="J3579" s="109" t="s">
        <v>554</v>
      </c>
      <c r="K3579" s="110">
        <v>18.231000000000002</v>
      </c>
    </row>
    <row r="3580" spans="5:11" x14ac:dyDescent="0.25">
      <c r="E3580" s="107">
        <v>2016</v>
      </c>
      <c r="F3580" s="107" t="s">
        <v>327</v>
      </c>
      <c r="G3580" s="107" t="s">
        <v>74</v>
      </c>
      <c r="H3580" s="107" t="s">
        <v>540</v>
      </c>
      <c r="I3580" s="107" t="s">
        <v>60</v>
      </c>
      <c r="J3580" s="107" t="s">
        <v>725</v>
      </c>
      <c r="K3580" s="108">
        <v>31.347999999999999</v>
      </c>
    </row>
    <row r="3581" spans="5:11" x14ac:dyDescent="0.25">
      <c r="E3581" s="109">
        <v>2016</v>
      </c>
      <c r="F3581" s="109" t="s">
        <v>444</v>
      </c>
      <c r="G3581" s="109" t="s">
        <v>125</v>
      </c>
      <c r="H3581" s="109" t="s">
        <v>542</v>
      </c>
      <c r="I3581" s="109" t="s">
        <v>26</v>
      </c>
      <c r="J3581" s="109" t="s">
        <v>1</v>
      </c>
      <c r="K3581" s="110">
        <v>25.527000000000001</v>
      </c>
    </row>
    <row r="3582" spans="5:11" x14ac:dyDescent="0.25">
      <c r="E3582" s="107">
        <v>2016</v>
      </c>
      <c r="F3582" s="107" t="s">
        <v>444</v>
      </c>
      <c r="G3582" s="107" t="s">
        <v>125</v>
      </c>
      <c r="H3582" s="107" t="s">
        <v>542</v>
      </c>
      <c r="I3582" s="107" t="s">
        <v>26</v>
      </c>
      <c r="J3582" s="107" t="s">
        <v>554</v>
      </c>
      <c r="K3582" s="108">
        <v>19.876999999999999</v>
      </c>
    </row>
    <row r="3583" spans="5:11" x14ac:dyDescent="0.25">
      <c r="E3583" s="109">
        <v>2016</v>
      </c>
      <c r="F3583" s="109" t="s">
        <v>444</v>
      </c>
      <c r="G3583" s="109" t="s">
        <v>125</v>
      </c>
      <c r="H3583" s="109" t="s">
        <v>542</v>
      </c>
      <c r="I3583" s="109" t="s">
        <v>26</v>
      </c>
      <c r="J3583" s="109" t="s">
        <v>725</v>
      </c>
      <c r="K3583" s="110">
        <v>5.65</v>
      </c>
    </row>
    <row r="3584" spans="5:11" x14ac:dyDescent="0.25">
      <c r="E3584" s="107">
        <v>2016</v>
      </c>
      <c r="F3584" s="107" t="s">
        <v>356</v>
      </c>
      <c r="G3584" s="107" t="s">
        <v>87</v>
      </c>
      <c r="H3584" s="107" t="s">
        <v>12</v>
      </c>
      <c r="I3584" s="107" t="s">
        <v>12</v>
      </c>
      <c r="J3584" s="107" t="s">
        <v>1</v>
      </c>
      <c r="K3584" s="108">
        <v>38.524000000000001</v>
      </c>
    </row>
    <row r="3585" spans="5:11" x14ac:dyDescent="0.25">
      <c r="E3585" s="109">
        <v>2016</v>
      </c>
      <c r="F3585" s="109" t="s">
        <v>356</v>
      </c>
      <c r="G3585" s="109" t="s">
        <v>87</v>
      </c>
      <c r="H3585" s="109" t="s">
        <v>12</v>
      </c>
      <c r="I3585" s="109" t="s">
        <v>12</v>
      </c>
      <c r="J3585" s="109" t="s">
        <v>554</v>
      </c>
      <c r="K3585" s="110">
        <v>0</v>
      </c>
    </row>
    <row r="3586" spans="5:11" x14ac:dyDescent="0.25">
      <c r="E3586" s="107">
        <v>2016</v>
      </c>
      <c r="F3586" s="107" t="s">
        <v>356</v>
      </c>
      <c r="G3586" s="107" t="s">
        <v>87</v>
      </c>
      <c r="H3586" s="107" t="s">
        <v>12</v>
      </c>
      <c r="I3586" s="107" t="s">
        <v>12</v>
      </c>
      <c r="J3586" s="107" t="s">
        <v>725</v>
      </c>
      <c r="K3586" s="108">
        <v>38.524000000000001</v>
      </c>
    </row>
    <row r="3587" spans="5:11" x14ac:dyDescent="0.25">
      <c r="E3587" s="109">
        <v>2016</v>
      </c>
      <c r="F3587" s="109" t="s">
        <v>358</v>
      </c>
      <c r="G3587" s="109" t="s">
        <v>88</v>
      </c>
      <c r="H3587" s="109" t="s">
        <v>544</v>
      </c>
      <c r="I3587" s="109" t="s">
        <v>17</v>
      </c>
      <c r="J3587" s="109" t="s">
        <v>1</v>
      </c>
      <c r="K3587" s="110">
        <v>148.173</v>
      </c>
    </row>
    <row r="3588" spans="5:11" x14ac:dyDescent="0.25">
      <c r="E3588" s="107">
        <v>2016</v>
      </c>
      <c r="F3588" s="107" t="s">
        <v>358</v>
      </c>
      <c r="G3588" s="107" t="s">
        <v>88</v>
      </c>
      <c r="H3588" s="107" t="s">
        <v>544</v>
      </c>
      <c r="I3588" s="107" t="s">
        <v>17</v>
      </c>
      <c r="J3588" s="107" t="s">
        <v>554</v>
      </c>
      <c r="K3588" s="108">
        <v>48.667000000000002</v>
      </c>
    </row>
    <row r="3589" spans="5:11" x14ac:dyDescent="0.25">
      <c r="E3589" s="109">
        <v>2016</v>
      </c>
      <c r="F3589" s="109" t="s">
        <v>358</v>
      </c>
      <c r="G3589" s="109" t="s">
        <v>88</v>
      </c>
      <c r="H3589" s="109" t="s">
        <v>544</v>
      </c>
      <c r="I3589" s="109" t="s">
        <v>17</v>
      </c>
      <c r="J3589" s="109" t="s">
        <v>725</v>
      </c>
      <c r="K3589" s="110">
        <v>99.506</v>
      </c>
    </row>
    <row r="3590" spans="5:11" x14ac:dyDescent="0.25">
      <c r="E3590" s="107">
        <v>2016</v>
      </c>
      <c r="F3590" s="107" t="s">
        <v>360</v>
      </c>
      <c r="G3590" s="107" t="s">
        <v>89</v>
      </c>
      <c r="H3590" s="107" t="s">
        <v>540</v>
      </c>
      <c r="I3590" s="107" t="s">
        <v>47</v>
      </c>
      <c r="J3590" s="107" t="s">
        <v>1</v>
      </c>
      <c r="K3590" s="108">
        <v>263.08</v>
      </c>
    </row>
    <row r="3591" spans="5:11" x14ac:dyDescent="0.25">
      <c r="E3591" s="109">
        <v>2016</v>
      </c>
      <c r="F3591" s="109" t="s">
        <v>360</v>
      </c>
      <c r="G3591" s="109" t="s">
        <v>89</v>
      </c>
      <c r="H3591" s="109" t="s">
        <v>540</v>
      </c>
      <c r="I3591" s="109" t="s">
        <v>47</v>
      </c>
      <c r="J3591" s="109" t="s">
        <v>554</v>
      </c>
      <c r="K3591" s="110">
        <v>234.57</v>
      </c>
    </row>
    <row r="3592" spans="5:11" x14ac:dyDescent="0.25">
      <c r="E3592" s="107">
        <v>2016</v>
      </c>
      <c r="F3592" s="107" t="s">
        <v>360</v>
      </c>
      <c r="G3592" s="107" t="s">
        <v>89</v>
      </c>
      <c r="H3592" s="107" t="s">
        <v>540</v>
      </c>
      <c r="I3592" s="107" t="s">
        <v>47</v>
      </c>
      <c r="J3592" s="107" t="s">
        <v>725</v>
      </c>
      <c r="K3592" s="108">
        <v>28.51</v>
      </c>
    </row>
    <row r="3593" spans="5:11" x14ac:dyDescent="0.25">
      <c r="E3593" s="109">
        <v>2016</v>
      </c>
      <c r="F3593" s="109" t="s">
        <v>352</v>
      </c>
      <c r="G3593" s="109" t="s">
        <v>85</v>
      </c>
      <c r="H3593" s="109" t="s">
        <v>540</v>
      </c>
      <c r="I3593" s="109" t="s">
        <v>47</v>
      </c>
      <c r="J3593" s="109" t="s">
        <v>1</v>
      </c>
      <c r="K3593" s="110">
        <v>179.44499999999999</v>
      </c>
    </row>
    <row r="3594" spans="5:11" x14ac:dyDescent="0.25">
      <c r="E3594" s="107">
        <v>2016</v>
      </c>
      <c r="F3594" s="107" t="s">
        <v>352</v>
      </c>
      <c r="G3594" s="107" t="s">
        <v>85</v>
      </c>
      <c r="H3594" s="107" t="s">
        <v>540</v>
      </c>
      <c r="I3594" s="107" t="s">
        <v>47</v>
      </c>
      <c r="J3594" s="107" t="s">
        <v>554</v>
      </c>
      <c r="K3594" s="108">
        <v>179.44499999999999</v>
      </c>
    </row>
    <row r="3595" spans="5:11" x14ac:dyDescent="0.25">
      <c r="E3595" s="109">
        <v>2016</v>
      </c>
      <c r="F3595" s="109" t="s">
        <v>352</v>
      </c>
      <c r="G3595" s="109" t="s">
        <v>85</v>
      </c>
      <c r="H3595" s="109" t="s">
        <v>540</v>
      </c>
      <c r="I3595" s="109" t="s">
        <v>47</v>
      </c>
      <c r="J3595" s="109" t="s">
        <v>725</v>
      </c>
      <c r="K3595" s="110">
        <v>0</v>
      </c>
    </row>
    <row r="3596" spans="5:11" x14ac:dyDescent="0.25">
      <c r="E3596" s="107">
        <v>2016</v>
      </c>
      <c r="F3596" s="107" t="s">
        <v>372</v>
      </c>
      <c r="G3596" s="107" t="s">
        <v>95</v>
      </c>
      <c r="H3596" s="107" t="s">
        <v>540</v>
      </c>
      <c r="I3596" s="107" t="s">
        <v>30</v>
      </c>
      <c r="J3596" s="107" t="s">
        <v>1</v>
      </c>
      <c r="K3596" s="108">
        <v>214.476</v>
      </c>
    </row>
    <row r="3597" spans="5:11" x14ac:dyDescent="0.25">
      <c r="E3597" s="109">
        <v>2016</v>
      </c>
      <c r="F3597" s="109" t="s">
        <v>372</v>
      </c>
      <c r="G3597" s="109" t="s">
        <v>95</v>
      </c>
      <c r="H3597" s="109" t="s">
        <v>540</v>
      </c>
      <c r="I3597" s="109" t="s">
        <v>30</v>
      </c>
      <c r="J3597" s="109" t="s">
        <v>554</v>
      </c>
      <c r="K3597" s="110">
        <v>158.79400000000001</v>
      </c>
    </row>
    <row r="3598" spans="5:11" x14ac:dyDescent="0.25">
      <c r="E3598" s="107">
        <v>2016</v>
      </c>
      <c r="F3598" s="107" t="s">
        <v>372</v>
      </c>
      <c r="G3598" s="107" t="s">
        <v>95</v>
      </c>
      <c r="H3598" s="107" t="s">
        <v>540</v>
      </c>
      <c r="I3598" s="107" t="s">
        <v>30</v>
      </c>
      <c r="J3598" s="107" t="s">
        <v>725</v>
      </c>
      <c r="K3598" s="108">
        <v>55.682000000000002</v>
      </c>
    </row>
    <row r="3599" spans="5:11" x14ac:dyDescent="0.25">
      <c r="E3599" s="109">
        <v>2016</v>
      </c>
      <c r="F3599" s="109" t="s">
        <v>380</v>
      </c>
      <c r="G3599" s="109" t="s">
        <v>99</v>
      </c>
      <c r="H3599" s="109" t="s">
        <v>544</v>
      </c>
      <c r="I3599" s="109" t="s">
        <v>9</v>
      </c>
      <c r="J3599" s="109" t="s">
        <v>1</v>
      </c>
      <c r="K3599" s="110">
        <v>65.923000000000002</v>
      </c>
    </row>
    <row r="3600" spans="5:11" x14ac:dyDescent="0.25">
      <c r="E3600" s="107">
        <v>2016</v>
      </c>
      <c r="F3600" s="107" t="s">
        <v>380</v>
      </c>
      <c r="G3600" s="107" t="s">
        <v>99</v>
      </c>
      <c r="H3600" s="107" t="s">
        <v>544</v>
      </c>
      <c r="I3600" s="107" t="s">
        <v>9</v>
      </c>
      <c r="J3600" s="107" t="s">
        <v>554</v>
      </c>
      <c r="K3600" s="108">
        <v>52.725000000000001</v>
      </c>
    </row>
    <row r="3601" spans="5:11" x14ac:dyDescent="0.25">
      <c r="E3601" s="109">
        <v>2016</v>
      </c>
      <c r="F3601" s="109" t="s">
        <v>380</v>
      </c>
      <c r="G3601" s="109" t="s">
        <v>99</v>
      </c>
      <c r="H3601" s="109" t="s">
        <v>544</v>
      </c>
      <c r="I3601" s="109" t="s">
        <v>9</v>
      </c>
      <c r="J3601" s="109" t="s">
        <v>725</v>
      </c>
      <c r="K3601" s="110">
        <v>13.198</v>
      </c>
    </row>
    <row r="3602" spans="5:11" x14ac:dyDescent="0.25">
      <c r="E3602" s="107">
        <v>2016</v>
      </c>
      <c r="F3602" s="107" t="s">
        <v>384</v>
      </c>
      <c r="G3602" s="107" t="s">
        <v>385</v>
      </c>
      <c r="H3602" s="107" t="s">
        <v>540</v>
      </c>
      <c r="I3602" s="107" t="s">
        <v>27</v>
      </c>
      <c r="J3602" s="107" t="s">
        <v>1</v>
      </c>
      <c r="K3602" s="108">
        <v>556.01199999999994</v>
      </c>
    </row>
    <row r="3603" spans="5:11" x14ac:dyDescent="0.25">
      <c r="E3603" s="109">
        <v>2016</v>
      </c>
      <c r="F3603" s="109" t="s">
        <v>384</v>
      </c>
      <c r="G3603" s="109" t="s">
        <v>385</v>
      </c>
      <c r="H3603" s="109" t="s">
        <v>540</v>
      </c>
      <c r="I3603" s="109" t="s">
        <v>27</v>
      </c>
      <c r="J3603" s="109" t="s">
        <v>554</v>
      </c>
      <c r="K3603" s="110">
        <v>506.04</v>
      </c>
    </row>
    <row r="3604" spans="5:11" x14ac:dyDescent="0.25">
      <c r="E3604" s="107">
        <v>2016</v>
      </c>
      <c r="F3604" s="107" t="s">
        <v>384</v>
      </c>
      <c r="G3604" s="107" t="s">
        <v>385</v>
      </c>
      <c r="H3604" s="107" t="s">
        <v>540</v>
      </c>
      <c r="I3604" s="107" t="s">
        <v>27</v>
      </c>
      <c r="J3604" s="107" t="s">
        <v>725</v>
      </c>
      <c r="K3604" s="108">
        <v>49.972000000000001</v>
      </c>
    </row>
    <row r="3605" spans="5:11" x14ac:dyDescent="0.25">
      <c r="E3605" s="109">
        <v>2016</v>
      </c>
      <c r="F3605" s="109" t="s">
        <v>394</v>
      </c>
      <c r="G3605" s="109" t="s">
        <v>103</v>
      </c>
      <c r="H3605" s="109" t="s">
        <v>540</v>
      </c>
      <c r="I3605" s="109" t="s">
        <v>30</v>
      </c>
      <c r="J3605" s="109" t="s">
        <v>1</v>
      </c>
      <c r="K3605" s="110">
        <v>17.684000000000001</v>
      </c>
    </row>
    <row r="3606" spans="5:11" x14ac:dyDescent="0.25">
      <c r="E3606" s="107">
        <v>2016</v>
      </c>
      <c r="F3606" s="107" t="s">
        <v>394</v>
      </c>
      <c r="G3606" s="107" t="s">
        <v>103</v>
      </c>
      <c r="H3606" s="107" t="s">
        <v>540</v>
      </c>
      <c r="I3606" s="107" t="s">
        <v>30</v>
      </c>
      <c r="J3606" s="107" t="s">
        <v>554</v>
      </c>
      <c r="K3606" s="108">
        <v>13.288</v>
      </c>
    </row>
    <row r="3607" spans="5:11" x14ac:dyDescent="0.25">
      <c r="E3607" s="109">
        <v>2016</v>
      </c>
      <c r="F3607" s="109" t="s">
        <v>394</v>
      </c>
      <c r="G3607" s="109" t="s">
        <v>103</v>
      </c>
      <c r="H3607" s="109" t="s">
        <v>540</v>
      </c>
      <c r="I3607" s="109" t="s">
        <v>30</v>
      </c>
      <c r="J3607" s="109" t="s">
        <v>725</v>
      </c>
      <c r="K3607" s="110">
        <v>4.3959999999999999</v>
      </c>
    </row>
    <row r="3608" spans="5:11" x14ac:dyDescent="0.25">
      <c r="E3608" s="107">
        <v>2016</v>
      </c>
      <c r="F3608" s="107" t="s">
        <v>387</v>
      </c>
      <c r="G3608" s="107" t="s">
        <v>388</v>
      </c>
      <c r="H3608" s="107" t="s">
        <v>544</v>
      </c>
      <c r="I3608" s="107" t="s">
        <v>9</v>
      </c>
      <c r="J3608" s="107" t="s">
        <v>1</v>
      </c>
      <c r="K3608" s="108">
        <v>87.108999999999995</v>
      </c>
    </row>
    <row r="3609" spans="5:11" x14ac:dyDescent="0.25">
      <c r="E3609" s="109">
        <v>2016</v>
      </c>
      <c r="F3609" s="109" t="s">
        <v>387</v>
      </c>
      <c r="G3609" s="109" t="s">
        <v>388</v>
      </c>
      <c r="H3609" s="109" t="s">
        <v>544</v>
      </c>
      <c r="I3609" s="109" t="s">
        <v>9</v>
      </c>
      <c r="J3609" s="109" t="s">
        <v>554</v>
      </c>
      <c r="K3609" s="110">
        <v>39.511000000000003</v>
      </c>
    </row>
    <row r="3610" spans="5:11" x14ac:dyDescent="0.25">
      <c r="E3610" s="107">
        <v>2016</v>
      </c>
      <c r="F3610" s="107" t="s">
        <v>387</v>
      </c>
      <c r="G3610" s="107" t="s">
        <v>388</v>
      </c>
      <c r="H3610" s="107" t="s">
        <v>544</v>
      </c>
      <c r="I3610" s="107" t="s">
        <v>9</v>
      </c>
      <c r="J3610" s="107" t="s">
        <v>725</v>
      </c>
      <c r="K3610" s="108">
        <v>47.597999999999999</v>
      </c>
    </row>
    <row r="3611" spans="5:11" x14ac:dyDescent="0.25">
      <c r="E3611" s="109">
        <v>2016</v>
      </c>
      <c r="F3611" s="109" t="s">
        <v>396</v>
      </c>
      <c r="G3611" s="109" t="s">
        <v>397</v>
      </c>
      <c r="H3611" s="109" t="s">
        <v>544</v>
      </c>
      <c r="I3611" s="109" t="s">
        <v>9</v>
      </c>
      <c r="J3611" s="109" t="s">
        <v>1</v>
      </c>
      <c r="K3611" s="110">
        <v>212.93100000000001</v>
      </c>
    </row>
    <row r="3612" spans="5:11" x14ac:dyDescent="0.25">
      <c r="E3612" s="107">
        <v>2016</v>
      </c>
      <c r="F3612" s="107" t="s">
        <v>396</v>
      </c>
      <c r="G3612" s="107" t="s">
        <v>397</v>
      </c>
      <c r="H3612" s="107" t="s">
        <v>544</v>
      </c>
      <c r="I3612" s="107" t="s">
        <v>9</v>
      </c>
      <c r="J3612" s="107" t="s">
        <v>554</v>
      </c>
      <c r="K3612" s="108">
        <v>80.930999999999997</v>
      </c>
    </row>
    <row r="3613" spans="5:11" x14ac:dyDescent="0.25">
      <c r="E3613" s="109">
        <v>2016</v>
      </c>
      <c r="F3613" s="109" t="s">
        <v>396</v>
      </c>
      <c r="G3613" s="109" t="s">
        <v>397</v>
      </c>
      <c r="H3613" s="109" t="s">
        <v>544</v>
      </c>
      <c r="I3613" s="109" t="s">
        <v>9</v>
      </c>
      <c r="J3613" s="109" t="s">
        <v>725</v>
      </c>
      <c r="K3613" s="110">
        <v>132</v>
      </c>
    </row>
    <row r="3614" spans="5:11" x14ac:dyDescent="0.25">
      <c r="E3614" s="107">
        <v>2016</v>
      </c>
      <c r="F3614" s="107" t="s">
        <v>399</v>
      </c>
      <c r="G3614" s="107" t="s">
        <v>104</v>
      </c>
      <c r="H3614" s="107" t="s">
        <v>544</v>
      </c>
      <c r="I3614" s="107" t="s">
        <v>9</v>
      </c>
      <c r="J3614" s="107" t="s">
        <v>1</v>
      </c>
      <c r="K3614" s="108">
        <v>663.54300000000001</v>
      </c>
    </row>
    <row r="3615" spans="5:11" x14ac:dyDescent="0.25">
      <c r="E3615" s="109">
        <v>2016</v>
      </c>
      <c r="F3615" s="109" t="s">
        <v>399</v>
      </c>
      <c r="G3615" s="109" t="s">
        <v>104</v>
      </c>
      <c r="H3615" s="109" t="s">
        <v>544</v>
      </c>
      <c r="I3615" s="109" t="s">
        <v>9</v>
      </c>
      <c r="J3615" s="109" t="s">
        <v>554</v>
      </c>
      <c r="K3615" s="110">
        <v>509.73099999999999</v>
      </c>
    </row>
    <row r="3616" spans="5:11" x14ac:dyDescent="0.25">
      <c r="E3616" s="107">
        <v>2016</v>
      </c>
      <c r="F3616" s="107" t="s">
        <v>399</v>
      </c>
      <c r="G3616" s="107" t="s">
        <v>104</v>
      </c>
      <c r="H3616" s="107" t="s">
        <v>544</v>
      </c>
      <c r="I3616" s="107" t="s">
        <v>9</v>
      </c>
      <c r="J3616" s="107" t="s">
        <v>725</v>
      </c>
      <c r="K3616" s="108">
        <v>153.81200000000001</v>
      </c>
    </row>
    <row r="3617" spans="5:11" x14ac:dyDescent="0.25">
      <c r="E3617" s="109">
        <v>2016</v>
      </c>
      <c r="F3617" s="109" t="s">
        <v>412</v>
      </c>
      <c r="G3617" s="109" t="s">
        <v>109</v>
      </c>
      <c r="H3617" s="109" t="s">
        <v>544</v>
      </c>
      <c r="I3617" s="109" t="s">
        <v>17</v>
      </c>
      <c r="J3617" s="109" t="s">
        <v>1</v>
      </c>
      <c r="K3617" s="110">
        <v>14.051</v>
      </c>
    </row>
    <row r="3618" spans="5:11" x14ac:dyDescent="0.25">
      <c r="E3618" s="107">
        <v>2016</v>
      </c>
      <c r="F3618" s="107" t="s">
        <v>412</v>
      </c>
      <c r="G3618" s="107" t="s">
        <v>109</v>
      </c>
      <c r="H3618" s="107" t="s">
        <v>544</v>
      </c>
      <c r="I3618" s="107" t="s">
        <v>17</v>
      </c>
      <c r="J3618" s="107" t="s">
        <v>554</v>
      </c>
      <c r="K3618" s="108">
        <v>5.67</v>
      </c>
    </row>
    <row r="3619" spans="5:11" x14ac:dyDescent="0.25">
      <c r="E3619" s="109">
        <v>2016</v>
      </c>
      <c r="F3619" s="109" t="s">
        <v>412</v>
      </c>
      <c r="G3619" s="109" t="s">
        <v>109</v>
      </c>
      <c r="H3619" s="109" t="s">
        <v>544</v>
      </c>
      <c r="I3619" s="109" t="s">
        <v>17</v>
      </c>
      <c r="J3619" s="109" t="s">
        <v>725</v>
      </c>
      <c r="K3619" s="110">
        <v>8.3810000000000002</v>
      </c>
    </row>
    <row r="3620" spans="5:11" x14ac:dyDescent="0.25">
      <c r="E3620" s="107">
        <v>2016</v>
      </c>
      <c r="F3620" s="107" t="s">
        <v>407</v>
      </c>
      <c r="G3620" s="107" t="s">
        <v>408</v>
      </c>
      <c r="H3620" s="107" t="s">
        <v>540</v>
      </c>
      <c r="I3620" s="107" t="s">
        <v>925</v>
      </c>
      <c r="J3620" s="107" t="s">
        <v>1</v>
      </c>
      <c r="K3620" s="108">
        <v>507.71800000000002</v>
      </c>
    </row>
    <row r="3621" spans="5:11" x14ac:dyDescent="0.25">
      <c r="E3621" s="109">
        <v>2016</v>
      </c>
      <c r="F3621" s="109" t="s">
        <v>407</v>
      </c>
      <c r="G3621" s="109" t="s">
        <v>408</v>
      </c>
      <c r="H3621" s="109" t="s">
        <v>540</v>
      </c>
      <c r="I3621" s="109" t="s">
        <v>925</v>
      </c>
      <c r="J3621" s="109" t="s">
        <v>554</v>
      </c>
      <c r="K3621" s="110">
        <v>179.46</v>
      </c>
    </row>
    <row r="3622" spans="5:11" x14ac:dyDescent="0.25">
      <c r="E3622" s="107">
        <v>2016</v>
      </c>
      <c r="F3622" s="107" t="s">
        <v>407</v>
      </c>
      <c r="G3622" s="107" t="s">
        <v>408</v>
      </c>
      <c r="H3622" s="107" t="s">
        <v>540</v>
      </c>
      <c r="I3622" s="107" t="s">
        <v>925</v>
      </c>
      <c r="J3622" s="107" t="s">
        <v>725</v>
      </c>
      <c r="K3622" s="108">
        <v>328.25799999999998</v>
      </c>
    </row>
    <row r="3623" spans="5:11" x14ac:dyDescent="0.25">
      <c r="E3623" s="109">
        <v>2016</v>
      </c>
      <c r="F3623" s="109" t="s">
        <v>405</v>
      </c>
      <c r="G3623" s="109" t="s">
        <v>107</v>
      </c>
      <c r="H3623" s="109" t="s">
        <v>12</v>
      </c>
      <c r="I3623" s="109" t="s">
        <v>12</v>
      </c>
      <c r="J3623" s="109" t="s">
        <v>1</v>
      </c>
      <c r="K3623" s="110">
        <v>327.197</v>
      </c>
    </row>
    <row r="3624" spans="5:11" x14ac:dyDescent="0.25">
      <c r="E3624" s="107">
        <v>2016</v>
      </c>
      <c r="F3624" s="107" t="s">
        <v>405</v>
      </c>
      <c r="G3624" s="107" t="s">
        <v>107</v>
      </c>
      <c r="H3624" s="107" t="s">
        <v>12</v>
      </c>
      <c r="I3624" s="107" t="s">
        <v>12</v>
      </c>
      <c r="J3624" s="107" t="s">
        <v>554</v>
      </c>
      <c r="K3624" s="108">
        <v>0</v>
      </c>
    </row>
    <row r="3625" spans="5:11" x14ac:dyDescent="0.25">
      <c r="E3625" s="109">
        <v>2016</v>
      </c>
      <c r="F3625" s="109" t="s">
        <v>405</v>
      </c>
      <c r="G3625" s="109" t="s">
        <v>107</v>
      </c>
      <c r="H3625" s="109" t="s">
        <v>12</v>
      </c>
      <c r="I3625" s="109" t="s">
        <v>12</v>
      </c>
      <c r="J3625" s="109" t="s">
        <v>725</v>
      </c>
      <c r="K3625" s="110">
        <v>327.197</v>
      </c>
    </row>
    <row r="3626" spans="5:11" x14ac:dyDescent="0.25">
      <c r="E3626" s="107">
        <v>2016</v>
      </c>
      <c r="F3626" s="107" t="s">
        <v>414</v>
      </c>
      <c r="G3626" s="107" t="s">
        <v>110</v>
      </c>
      <c r="H3626" s="107" t="s">
        <v>540</v>
      </c>
      <c r="I3626" s="107" t="s">
        <v>27</v>
      </c>
      <c r="J3626" s="107" t="s">
        <v>1</v>
      </c>
      <c r="K3626" s="108">
        <v>157.53399999999999</v>
      </c>
    </row>
    <row r="3627" spans="5:11" x14ac:dyDescent="0.25">
      <c r="E3627" s="109">
        <v>2016</v>
      </c>
      <c r="F3627" s="109" t="s">
        <v>414</v>
      </c>
      <c r="G3627" s="109" t="s">
        <v>110</v>
      </c>
      <c r="H3627" s="109" t="s">
        <v>540</v>
      </c>
      <c r="I3627" s="109" t="s">
        <v>27</v>
      </c>
      <c r="J3627" s="109" t="s">
        <v>554</v>
      </c>
      <c r="K3627" s="110">
        <v>134.11099999999999</v>
      </c>
    </row>
    <row r="3628" spans="5:11" x14ac:dyDescent="0.25">
      <c r="E3628" s="107">
        <v>2016</v>
      </c>
      <c r="F3628" s="107" t="s">
        <v>414</v>
      </c>
      <c r="G3628" s="107" t="s">
        <v>110</v>
      </c>
      <c r="H3628" s="107" t="s">
        <v>540</v>
      </c>
      <c r="I3628" s="107" t="s">
        <v>27</v>
      </c>
      <c r="J3628" s="107" t="s">
        <v>725</v>
      </c>
      <c r="K3628" s="108">
        <v>23.422999999999998</v>
      </c>
    </row>
    <row r="3629" spans="5:11" x14ac:dyDescent="0.25">
      <c r="E3629" s="109">
        <v>2016</v>
      </c>
      <c r="F3629" s="109" t="s">
        <v>418</v>
      </c>
      <c r="G3629" s="109" t="s">
        <v>112</v>
      </c>
      <c r="H3629" s="109" t="s">
        <v>544</v>
      </c>
      <c r="I3629" s="109" t="s">
        <v>9</v>
      </c>
      <c r="J3629" s="109" t="s">
        <v>1</v>
      </c>
      <c r="K3629" s="110">
        <v>628.68100000000004</v>
      </c>
    </row>
    <row r="3630" spans="5:11" x14ac:dyDescent="0.25">
      <c r="E3630" s="107">
        <v>2016</v>
      </c>
      <c r="F3630" s="107" t="s">
        <v>418</v>
      </c>
      <c r="G3630" s="107" t="s">
        <v>112</v>
      </c>
      <c r="H3630" s="107" t="s">
        <v>544</v>
      </c>
      <c r="I3630" s="107" t="s">
        <v>9</v>
      </c>
      <c r="J3630" s="107" t="s">
        <v>554</v>
      </c>
      <c r="K3630" s="108">
        <v>359.19499999999999</v>
      </c>
    </row>
    <row r="3631" spans="5:11" x14ac:dyDescent="0.25">
      <c r="E3631" s="109">
        <v>2016</v>
      </c>
      <c r="F3631" s="109" t="s">
        <v>418</v>
      </c>
      <c r="G3631" s="109" t="s">
        <v>112</v>
      </c>
      <c r="H3631" s="109" t="s">
        <v>544</v>
      </c>
      <c r="I3631" s="109" t="s">
        <v>9</v>
      </c>
      <c r="J3631" s="109" t="s">
        <v>725</v>
      </c>
      <c r="K3631" s="110">
        <v>269.48599999999999</v>
      </c>
    </row>
    <row r="3632" spans="5:11" x14ac:dyDescent="0.25">
      <c r="E3632" s="107">
        <v>2016</v>
      </c>
      <c r="F3632" s="107" t="s">
        <v>420</v>
      </c>
      <c r="G3632" s="107" t="s">
        <v>113</v>
      </c>
      <c r="H3632" s="107" t="s">
        <v>540</v>
      </c>
      <c r="I3632" s="107" t="s">
        <v>47</v>
      </c>
      <c r="J3632" s="107" t="s">
        <v>1</v>
      </c>
      <c r="K3632" s="108">
        <v>26.149000000000001</v>
      </c>
    </row>
    <row r="3633" spans="5:11" x14ac:dyDescent="0.25">
      <c r="E3633" s="109">
        <v>2016</v>
      </c>
      <c r="F3633" s="109" t="s">
        <v>420</v>
      </c>
      <c r="G3633" s="109" t="s">
        <v>113</v>
      </c>
      <c r="H3633" s="109" t="s">
        <v>540</v>
      </c>
      <c r="I3633" s="109" t="s">
        <v>47</v>
      </c>
      <c r="J3633" s="109" t="s">
        <v>554</v>
      </c>
      <c r="K3633" s="110">
        <v>26.149000000000001</v>
      </c>
    </row>
    <row r="3634" spans="5:11" x14ac:dyDescent="0.25">
      <c r="E3634" s="107">
        <v>2016</v>
      </c>
      <c r="F3634" s="107" t="s">
        <v>420</v>
      </c>
      <c r="G3634" s="107" t="s">
        <v>113</v>
      </c>
      <c r="H3634" s="107" t="s">
        <v>540</v>
      </c>
      <c r="I3634" s="107" t="s">
        <v>47</v>
      </c>
      <c r="J3634" s="107" t="s">
        <v>725</v>
      </c>
      <c r="K3634" s="108">
        <v>0</v>
      </c>
    </row>
    <row r="3635" spans="5:11" x14ac:dyDescent="0.25">
      <c r="E3635" s="109">
        <v>2016</v>
      </c>
      <c r="F3635" s="109" t="s">
        <v>422</v>
      </c>
      <c r="G3635" s="109" t="s">
        <v>114</v>
      </c>
      <c r="H3635" s="109" t="s">
        <v>542</v>
      </c>
      <c r="I3635" s="109" t="s">
        <v>26</v>
      </c>
      <c r="J3635" s="109" t="s">
        <v>1</v>
      </c>
      <c r="K3635" s="110">
        <v>166.57499999999999</v>
      </c>
    </row>
    <row r="3636" spans="5:11" x14ac:dyDescent="0.25">
      <c r="E3636" s="107">
        <v>2016</v>
      </c>
      <c r="F3636" s="107" t="s">
        <v>422</v>
      </c>
      <c r="G3636" s="107" t="s">
        <v>114</v>
      </c>
      <c r="H3636" s="107" t="s">
        <v>542</v>
      </c>
      <c r="I3636" s="107" t="s">
        <v>26</v>
      </c>
      <c r="J3636" s="107" t="s">
        <v>554</v>
      </c>
      <c r="K3636" s="108">
        <v>0</v>
      </c>
    </row>
    <row r="3637" spans="5:11" x14ac:dyDescent="0.25">
      <c r="E3637" s="109">
        <v>2016</v>
      </c>
      <c r="F3637" s="109" t="s">
        <v>422</v>
      </c>
      <c r="G3637" s="109" t="s">
        <v>114</v>
      </c>
      <c r="H3637" s="109" t="s">
        <v>542</v>
      </c>
      <c r="I3637" s="109" t="s">
        <v>26</v>
      </c>
      <c r="J3637" s="109" t="s">
        <v>725</v>
      </c>
      <c r="K3637" s="110">
        <v>166.57499999999999</v>
      </c>
    </row>
    <row r="3638" spans="5:11" x14ac:dyDescent="0.25">
      <c r="E3638" s="107">
        <v>2016</v>
      </c>
      <c r="F3638" s="107" t="s">
        <v>432</v>
      </c>
      <c r="G3638" s="107" t="s">
        <v>119</v>
      </c>
      <c r="H3638" s="107" t="s">
        <v>540</v>
      </c>
      <c r="I3638" s="107" t="s">
        <v>925</v>
      </c>
      <c r="J3638" s="107" t="s">
        <v>1</v>
      </c>
      <c r="K3638" s="108">
        <v>88.641999999999996</v>
      </c>
    </row>
    <row r="3639" spans="5:11" x14ac:dyDescent="0.25">
      <c r="E3639" s="109">
        <v>2016</v>
      </c>
      <c r="F3639" s="109" t="s">
        <v>432</v>
      </c>
      <c r="G3639" s="109" t="s">
        <v>119</v>
      </c>
      <c r="H3639" s="109" t="s">
        <v>540</v>
      </c>
      <c r="I3639" s="109" t="s">
        <v>925</v>
      </c>
      <c r="J3639" s="109" t="s">
        <v>554</v>
      </c>
      <c r="K3639" s="110">
        <v>1.77</v>
      </c>
    </row>
    <row r="3640" spans="5:11" x14ac:dyDescent="0.25">
      <c r="E3640" s="107">
        <v>2016</v>
      </c>
      <c r="F3640" s="107" t="s">
        <v>432</v>
      </c>
      <c r="G3640" s="107" t="s">
        <v>119</v>
      </c>
      <c r="H3640" s="107" t="s">
        <v>540</v>
      </c>
      <c r="I3640" s="107" t="s">
        <v>925</v>
      </c>
      <c r="J3640" s="107" t="s">
        <v>725</v>
      </c>
      <c r="K3640" s="108">
        <v>86.872</v>
      </c>
    </row>
    <row r="3641" spans="5:11" x14ac:dyDescent="0.25">
      <c r="E3641" s="109">
        <v>2016</v>
      </c>
      <c r="F3641" s="109" t="s">
        <v>438</v>
      </c>
      <c r="G3641" s="109" t="s">
        <v>122</v>
      </c>
      <c r="H3641" s="109" t="s">
        <v>540</v>
      </c>
      <c r="I3641" s="109" t="s">
        <v>21</v>
      </c>
      <c r="J3641" s="109" t="s">
        <v>1</v>
      </c>
      <c r="K3641" s="110">
        <v>0</v>
      </c>
    </row>
    <row r="3642" spans="5:11" x14ac:dyDescent="0.25">
      <c r="E3642" s="107">
        <v>2016</v>
      </c>
      <c r="F3642" s="107" t="s">
        <v>438</v>
      </c>
      <c r="G3642" s="107" t="s">
        <v>122</v>
      </c>
      <c r="H3642" s="107" t="s">
        <v>540</v>
      </c>
      <c r="I3642" s="107" t="s">
        <v>21</v>
      </c>
      <c r="J3642" s="107" t="s">
        <v>554</v>
      </c>
      <c r="K3642" s="108">
        <v>0</v>
      </c>
    </row>
    <row r="3643" spans="5:11" x14ac:dyDescent="0.25">
      <c r="E3643" s="109">
        <v>2016</v>
      </c>
      <c r="F3643" s="109" t="s">
        <v>438</v>
      </c>
      <c r="G3643" s="109" t="s">
        <v>122</v>
      </c>
      <c r="H3643" s="109" t="s">
        <v>540</v>
      </c>
      <c r="I3643" s="109" t="s">
        <v>21</v>
      </c>
      <c r="J3643" s="109" t="s">
        <v>725</v>
      </c>
      <c r="K3643" s="110">
        <v>0</v>
      </c>
    </row>
    <row r="3644" spans="5:11" x14ac:dyDescent="0.25">
      <c r="E3644" s="107">
        <v>2016</v>
      </c>
      <c r="F3644" s="107" t="s">
        <v>434</v>
      </c>
      <c r="G3644" s="107" t="s">
        <v>120</v>
      </c>
      <c r="H3644" s="107" t="s">
        <v>544</v>
      </c>
      <c r="I3644" s="107" t="s">
        <v>9</v>
      </c>
      <c r="J3644" s="107" t="s">
        <v>1</v>
      </c>
      <c r="K3644" s="108">
        <v>0</v>
      </c>
    </row>
    <row r="3645" spans="5:11" x14ac:dyDescent="0.25">
      <c r="E3645" s="109">
        <v>2016</v>
      </c>
      <c r="F3645" s="109" t="s">
        <v>434</v>
      </c>
      <c r="G3645" s="109" t="s">
        <v>120</v>
      </c>
      <c r="H3645" s="109" t="s">
        <v>544</v>
      </c>
      <c r="I3645" s="109" t="s">
        <v>9</v>
      </c>
      <c r="J3645" s="109" t="s">
        <v>554</v>
      </c>
      <c r="K3645" s="110">
        <v>0</v>
      </c>
    </row>
    <row r="3646" spans="5:11" x14ac:dyDescent="0.25">
      <c r="E3646" s="107">
        <v>2016</v>
      </c>
      <c r="F3646" s="107" t="s">
        <v>434</v>
      </c>
      <c r="G3646" s="107" t="s">
        <v>120</v>
      </c>
      <c r="H3646" s="107" t="s">
        <v>544</v>
      </c>
      <c r="I3646" s="107" t="s">
        <v>9</v>
      </c>
      <c r="J3646" s="107" t="s">
        <v>725</v>
      </c>
      <c r="K3646" s="108">
        <v>0</v>
      </c>
    </row>
    <row r="3647" spans="5:11" x14ac:dyDescent="0.25">
      <c r="E3647" s="109">
        <v>2016</v>
      </c>
      <c r="F3647" s="109" t="s">
        <v>440</v>
      </c>
      <c r="G3647" s="109" t="s">
        <v>123</v>
      </c>
      <c r="H3647" s="109" t="s">
        <v>540</v>
      </c>
      <c r="I3647" s="109" t="s">
        <v>24</v>
      </c>
      <c r="J3647" s="109" t="s">
        <v>1</v>
      </c>
      <c r="K3647" s="110">
        <v>133.06299999999999</v>
      </c>
    </row>
    <row r="3648" spans="5:11" x14ac:dyDescent="0.25">
      <c r="E3648" s="107">
        <v>2016</v>
      </c>
      <c r="F3648" s="107" t="s">
        <v>440</v>
      </c>
      <c r="G3648" s="107" t="s">
        <v>123</v>
      </c>
      <c r="H3648" s="107" t="s">
        <v>540</v>
      </c>
      <c r="I3648" s="107" t="s">
        <v>24</v>
      </c>
      <c r="J3648" s="107" t="s">
        <v>554</v>
      </c>
      <c r="K3648" s="108">
        <v>113.021</v>
      </c>
    </row>
    <row r="3649" spans="5:11" x14ac:dyDescent="0.25">
      <c r="E3649" s="109">
        <v>2016</v>
      </c>
      <c r="F3649" s="109" t="s">
        <v>440</v>
      </c>
      <c r="G3649" s="109" t="s">
        <v>123</v>
      </c>
      <c r="H3649" s="109" t="s">
        <v>540</v>
      </c>
      <c r="I3649" s="109" t="s">
        <v>24</v>
      </c>
      <c r="J3649" s="109" t="s">
        <v>725</v>
      </c>
      <c r="K3649" s="110">
        <v>20.042000000000002</v>
      </c>
    </row>
    <row r="3650" spans="5:11" x14ac:dyDescent="0.25">
      <c r="E3650" s="107">
        <v>2016</v>
      </c>
      <c r="F3650" s="107" t="s">
        <v>442</v>
      </c>
      <c r="G3650" s="107" t="s">
        <v>124</v>
      </c>
      <c r="H3650" s="107" t="s">
        <v>544</v>
      </c>
      <c r="I3650" s="107" t="s">
        <v>9</v>
      </c>
      <c r="J3650" s="107" t="s">
        <v>1</v>
      </c>
      <c r="K3650" s="108">
        <v>504.11</v>
      </c>
    </row>
    <row r="3651" spans="5:11" x14ac:dyDescent="0.25">
      <c r="E3651" s="109">
        <v>2016</v>
      </c>
      <c r="F3651" s="109" t="s">
        <v>442</v>
      </c>
      <c r="G3651" s="109" t="s">
        <v>124</v>
      </c>
      <c r="H3651" s="109" t="s">
        <v>544</v>
      </c>
      <c r="I3651" s="109" t="s">
        <v>9</v>
      </c>
      <c r="J3651" s="109" t="s">
        <v>554</v>
      </c>
      <c r="K3651" s="110">
        <v>361.74400000000003</v>
      </c>
    </row>
    <row r="3652" spans="5:11" x14ac:dyDescent="0.25">
      <c r="E3652" s="107">
        <v>2016</v>
      </c>
      <c r="F3652" s="107" t="s">
        <v>442</v>
      </c>
      <c r="G3652" s="107" t="s">
        <v>124</v>
      </c>
      <c r="H3652" s="107" t="s">
        <v>544</v>
      </c>
      <c r="I3652" s="107" t="s">
        <v>9</v>
      </c>
      <c r="J3652" s="107" t="s">
        <v>725</v>
      </c>
      <c r="K3652" s="108">
        <v>142.36600000000001</v>
      </c>
    </row>
    <row r="3653" spans="5:11" x14ac:dyDescent="0.25">
      <c r="E3653" s="109">
        <v>2016</v>
      </c>
      <c r="F3653" s="109" t="s">
        <v>446</v>
      </c>
      <c r="G3653" s="109" t="s">
        <v>126</v>
      </c>
      <c r="H3653" s="109" t="s">
        <v>542</v>
      </c>
      <c r="I3653" s="109" t="s">
        <v>16</v>
      </c>
      <c r="J3653" s="109" t="s">
        <v>1</v>
      </c>
      <c r="K3653" s="110">
        <v>262.262</v>
      </c>
    </row>
    <row r="3654" spans="5:11" x14ac:dyDescent="0.25">
      <c r="E3654" s="107">
        <v>2016</v>
      </c>
      <c r="F3654" s="107" t="s">
        <v>446</v>
      </c>
      <c r="G3654" s="107" t="s">
        <v>126</v>
      </c>
      <c r="H3654" s="107" t="s">
        <v>542</v>
      </c>
      <c r="I3654" s="107" t="s">
        <v>16</v>
      </c>
      <c r="J3654" s="107" t="s">
        <v>554</v>
      </c>
      <c r="K3654" s="108">
        <v>75.385000000000005</v>
      </c>
    </row>
    <row r="3655" spans="5:11" x14ac:dyDescent="0.25">
      <c r="E3655" s="109">
        <v>2016</v>
      </c>
      <c r="F3655" s="109" t="s">
        <v>446</v>
      </c>
      <c r="G3655" s="109" t="s">
        <v>126</v>
      </c>
      <c r="H3655" s="109" t="s">
        <v>542</v>
      </c>
      <c r="I3655" s="109" t="s">
        <v>16</v>
      </c>
      <c r="J3655" s="109" t="s">
        <v>725</v>
      </c>
      <c r="K3655" s="110">
        <v>186.87700000000001</v>
      </c>
    </row>
    <row r="3656" spans="5:11" x14ac:dyDescent="0.25">
      <c r="E3656" s="107">
        <v>2016</v>
      </c>
      <c r="F3656" s="107" t="s">
        <v>450</v>
      </c>
      <c r="G3656" s="107" t="s">
        <v>128</v>
      </c>
      <c r="H3656" s="107" t="s">
        <v>540</v>
      </c>
      <c r="I3656" s="107" t="s">
        <v>47</v>
      </c>
      <c r="J3656" s="107" t="s">
        <v>1</v>
      </c>
      <c r="K3656" s="108">
        <v>18.928999999999998</v>
      </c>
    </row>
    <row r="3657" spans="5:11" x14ac:dyDescent="0.25">
      <c r="E3657" s="109">
        <v>2016</v>
      </c>
      <c r="F3657" s="109" t="s">
        <v>450</v>
      </c>
      <c r="G3657" s="109" t="s">
        <v>128</v>
      </c>
      <c r="H3657" s="109" t="s">
        <v>540</v>
      </c>
      <c r="I3657" s="109" t="s">
        <v>47</v>
      </c>
      <c r="J3657" s="109" t="s">
        <v>554</v>
      </c>
      <c r="K3657" s="110">
        <v>15.603999999999999</v>
      </c>
    </row>
    <row r="3658" spans="5:11" x14ac:dyDescent="0.25">
      <c r="E3658" s="107">
        <v>2016</v>
      </c>
      <c r="F3658" s="107" t="s">
        <v>450</v>
      </c>
      <c r="G3658" s="107" t="s">
        <v>128</v>
      </c>
      <c r="H3658" s="107" t="s">
        <v>540</v>
      </c>
      <c r="I3658" s="107" t="s">
        <v>47</v>
      </c>
      <c r="J3658" s="107" t="s">
        <v>725</v>
      </c>
      <c r="K3658" s="108">
        <v>3.3250000000000002</v>
      </c>
    </row>
    <row r="3659" spans="5:11" x14ac:dyDescent="0.25">
      <c r="E3659" s="109">
        <v>2016</v>
      </c>
      <c r="F3659" s="109" t="s">
        <v>452</v>
      </c>
      <c r="G3659" s="109" t="s">
        <v>129</v>
      </c>
      <c r="H3659" s="109" t="s">
        <v>540</v>
      </c>
      <c r="I3659" s="109" t="s">
        <v>30</v>
      </c>
      <c r="J3659" s="109" t="s">
        <v>1</v>
      </c>
      <c r="K3659" s="110">
        <v>198.501</v>
      </c>
    </row>
    <row r="3660" spans="5:11" x14ac:dyDescent="0.25">
      <c r="E3660" s="107">
        <v>2016</v>
      </c>
      <c r="F3660" s="107" t="s">
        <v>452</v>
      </c>
      <c r="G3660" s="107" t="s">
        <v>129</v>
      </c>
      <c r="H3660" s="107" t="s">
        <v>540</v>
      </c>
      <c r="I3660" s="107" t="s">
        <v>30</v>
      </c>
      <c r="J3660" s="107" t="s">
        <v>554</v>
      </c>
      <c r="K3660" s="108">
        <v>198.501</v>
      </c>
    </row>
    <row r="3661" spans="5:11" x14ac:dyDescent="0.25">
      <c r="E3661" s="109">
        <v>2016</v>
      </c>
      <c r="F3661" s="109" t="s">
        <v>452</v>
      </c>
      <c r="G3661" s="109" t="s">
        <v>129</v>
      </c>
      <c r="H3661" s="109" t="s">
        <v>540</v>
      </c>
      <c r="I3661" s="109" t="s">
        <v>30</v>
      </c>
      <c r="J3661" s="109" t="s">
        <v>725</v>
      </c>
      <c r="K3661" s="110">
        <v>0</v>
      </c>
    </row>
    <row r="3662" spans="5:11" x14ac:dyDescent="0.25">
      <c r="E3662" s="107">
        <v>2016</v>
      </c>
      <c r="F3662" s="107" t="s">
        <v>460</v>
      </c>
      <c r="G3662" s="107" t="s">
        <v>133</v>
      </c>
      <c r="H3662" s="107" t="s">
        <v>540</v>
      </c>
      <c r="I3662" s="107" t="s">
        <v>30</v>
      </c>
      <c r="J3662" s="107" t="s">
        <v>1</v>
      </c>
      <c r="K3662" s="108">
        <v>15.752000000000001</v>
      </c>
    </row>
    <row r="3663" spans="5:11" x14ac:dyDescent="0.25">
      <c r="E3663" s="109">
        <v>2016</v>
      </c>
      <c r="F3663" s="109" t="s">
        <v>460</v>
      </c>
      <c r="G3663" s="109" t="s">
        <v>133</v>
      </c>
      <c r="H3663" s="109" t="s">
        <v>540</v>
      </c>
      <c r="I3663" s="109" t="s">
        <v>30</v>
      </c>
      <c r="J3663" s="109" t="s">
        <v>554</v>
      </c>
      <c r="K3663" s="110">
        <v>3.7490000000000001</v>
      </c>
    </row>
    <row r="3664" spans="5:11" x14ac:dyDescent="0.25">
      <c r="E3664" s="107">
        <v>2016</v>
      </c>
      <c r="F3664" s="107" t="s">
        <v>460</v>
      </c>
      <c r="G3664" s="107" t="s">
        <v>133</v>
      </c>
      <c r="H3664" s="107" t="s">
        <v>540</v>
      </c>
      <c r="I3664" s="107" t="s">
        <v>30</v>
      </c>
      <c r="J3664" s="107" t="s">
        <v>725</v>
      </c>
      <c r="K3664" s="108">
        <v>12.003</v>
      </c>
    </row>
    <row r="3665" spans="5:11" x14ac:dyDescent="0.25">
      <c r="E3665" s="109">
        <v>2016</v>
      </c>
      <c r="F3665" s="109" t="s">
        <v>462</v>
      </c>
      <c r="G3665" s="109" t="s">
        <v>134</v>
      </c>
      <c r="H3665" s="109" t="s">
        <v>544</v>
      </c>
      <c r="I3665" s="109" t="s">
        <v>9</v>
      </c>
      <c r="J3665" s="109" t="s">
        <v>1</v>
      </c>
      <c r="K3665" s="110">
        <v>33.034999999999997</v>
      </c>
    </row>
    <row r="3666" spans="5:11" x14ac:dyDescent="0.25">
      <c r="E3666" s="107">
        <v>2016</v>
      </c>
      <c r="F3666" s="107" t="s">
        <v>462</v>
      </c>
      <c r="G3666" s="107" t="s">
        <v>134</v>
      </c>
      <c r="H3666" s="107" t="s">
        <v>544</v>
      </c>
      <c r="I3666" s="107" t="s">
        <v>9</v>
      </c>
      <c r="J3666" s="107" t="s">
        <v>554</v>
      </c>
      <c r="K3666" s="108">
        <v>27.802</v>
      </c>
    </row>
    <row r="3667" spans="5:11" x14ac:dyDescent="0.25">
      <c r="E3667" s="109">
        <v>2016</v>
      </c>
      <c r="F3667" s="109" t="s">
        <v>462</v>
      </c>
      <c r="G3667" s="109" t="s">
        <v>134</v>
      </c>
      <c r="H3667" s="109" t="s">
        <v>544</v>
      </c>
      <c r="I3667" s="109" t="s">
        <v>9</v>
      </c>
      <c r="J3667" s="109" t="s">
        <v>725</v>
      </c>
      <c r="K3667" s="110">
        <v>5.2329999999999997</v>
      </c>
    </row>
    <row r="3668" spans="5:11" x14ac:dyDescent="0.25">
      <c r="E3668" s="107">
        <v>2016</v>
      </c>
      <c r="F3668" s="107" t="s">
        <v>468</v>
      </c>
      <c r="G3668" s="107" t="s">
        <v>137</v>
      </c>
      <c r="H3668" s="107" t="s">
        <v>540</v>
      </c>
      <c r="I3668" s="107" t="s">
        <v>30</v>
      </c>
      <c r="J3668" s="107" t="s">
        <v>1</v>
      </c>
      <c r="K3668" s="108">
        <v>73.73</v>
      </c>
    </row>
    <row r="3669" spans="5:11" x14ac:dyDescent="0.25">
      <c r="E3669" s="109">
        <v>2016</v>
      </c>
      <c r="F3669" s="109" t="s">
        <v>468</v>
      </c>
      <c r="G3669" s="109" t="s">
        <v>137</v>
      </c>
      <c r="H3669" s="109" t="s">
        <v>540</v>
      </c>
      <c r="I3669" s="109" t="s">
        <v>30</v>
      </c>
      <c r="J3669" s="109" t="s">
        <v>554</v>
      </c>
      <c r="K3669" s="110">
        <v>0</v>
      </c>
    </row>
    <row r="3670" spans="5:11" x14ac:dyDescent="0.25">
      <c r="E3670" s="107">
        <v>2016</v>
      </c>
      <c r="F3670" s="107" t="s">
        <v>468</v>
      </c>
      <c r="G3670" s="107" t="s">
        <v>137</v>
      </c>
      <c r="H3670" s="107" t="s">
        <v>540</v>
      </c>
      <c r="I3670" s="107" t="s">
        <v>30</v>
      </c>
      <c r="J3670" s="107" t="s">
        <v>725</v>
      </c>
      <c r="K3670" s="108">
        <v>73.73</v>
      </c>
    </row>
    <row r="3671" spans="5:11" x14ac:dyDescent="0.25">
      <c r="E3671" s="109">
        <v>2016</v>
      </c>
      <c r="F3671" s="109" t="s">
        <v>466</v>
      </c>
      <c r="G3671" s="109" t="s">
        <v>136</v>
      </c>
      <c r="H3671" s="109" t="s">
        <v>542</v>
      </c>
      <c r="I3671" s="109" t="s">
        <v>26</v>
      </c>
      <c r="J3671" s="109" t="s">
        <v>1</v>
      </c>
      <c r="K3671" s="110">
        <v>46.853999999999999</v>
      </c>
    </row>
    <row r="3672" spans="5:11" x14ac:dyDescent="0.25">
      <c r="E3672" s="107">
        <v>2016</v>
      </c>
      <c r="F3672" s="107" t="s">
        <v>466</v>
      </c>
      <c r="G3672" s="107" t="s">
        <v>136</v>
      </c>
      <c r="H3672" s="107" t="s">
        <v>542</v>
      </c>
      <c r="I3672" s="107" t="s">
        <v>26</v>
      </c>
      <c r="J3672" s="107" t="s">
        <v>554</v>
      </c>
      <c r="K3672" s="108">
        <v>37.206000000000003</v>
      </c>
    </row>
    <row r="3673" spans="5:11" x14ac:dyDescent="0.25">
      <c r="E3673" s="109">
        <v>2016</v>
      </c>
      <c r="F3673" s="109" t="s">
        <v>466</v>
      </c>
      <c r="G3673" s="109" t="s">
        <v>136</v>
      </c>
      <c r="H3673" s="109" t="s">
        <v>542</v>
      </c>
      <c r="I3673" s="109" t="s">
        <v>26</v>
      </c>
      <c r="J3673" s="109" t="s">
        <v>725</v>
      </c>
      <c r="K3673" s="110">
        <v>9.6479999999999997</v>
      </c>
    </row>
    <row r="3674" spans="5:11" x14ac:dyDescent="0.25">
      <c r="E3674" s="107">
        <v>2016</v>
      </c>
      <c r="F3674" s="107" t="s">
        <v>498</v>
      </c>
      <c r="G3674" s="107" t="s">
        <v>967</v>
      </c>
      <c r="H3674" s="107" t="s">
        <v>540</v>
      </c>
      <c r="I3674" s="107" t="s">
        <v>925</v>
      </c>
      <c r="J3674" s="107" t="s">
        <v>1</v>
      </c>
      <c r="K3674" s="108">
        <v>373.95800000000003</v>
      </c>
    </row>
    <row r="3675" spans="5:11" x14ac:dyDescent="0.25">
      <c r="E3675" s="109">
        <v>2016</v>
      </c>
      <c r="F3675" s="109" t="s">
        <v>498</v>
      </c>
      <c r="G3675" s="109" t="s">
        <v>967</v>
      </c>
      <c r="H3675" s="109" t="s">
        <v>540</v>
      </c>
      <c r="I3675" s="109" t="s">
        <v>925</v>
      </c>
      <c r="J3675" s="109" t="s">
        <v>554</v>
      </c>
      <c r="K3675" s="110">
        <v>298.25900000000001</v>
      </c>
    </row>
    <row r="3676" spans="5:11" x14ac:dyDescent="0.25">
      <c r="E3676" s="107">
        <v>2016</v>
      </c>
      <c r="F3676" s="107" t="s">
        <v>498</v>
      </c>
      <c r="G3676" s="107" t="s">
        <v>967</v>
      </c>
      <c r="H3676" s="107" t="s">
        <v>540</v>
      </c>
      <c r="I3676" s="107" t="s">
        <v>925</v>
      </c>
      <c r="J3676" s="107" t="s">
        <v>725</v>
      </c>
      <c r="K3676" s="108">
        <v>75.698999999999998</v>
      </c>
    </row>
    <row r="3677" spans="5:11" x14ac:dyDescent="0.25">
      <c r="E3677" s="109">
        <v>2016</v>
      </c>
      <c r="F3677" s="109" t="s">
        <v>479</v>
      </c>
      <c r="G3677" s="109" t="s">
        <v>141</v>
      </c>
      <c r="H3677" s="109" t="s">
        <v>540</v>
      </c>
      <c r="I3677" s="109" t="s">
        <v>21</v>
      </c>
      <c r="J3677" s="109" t="s">
        <v>1</v>
      </c>
      <c r="K3677" s="110">
        <v>59.515999999999998</v>
      </c>
    </row>
    <row r="3678" spans="5:11" x14ac:dyDescent="0.25">
      <c r="E3678" s="107">
        <v>2016</v>
      </c>
      <c r="F3678" s="107" t="s">
        <v>479</v>
      </c>
      <c r="G3678" s="107" t="s">
        <v>141</v>
      </c>
      <c r="H3678" s="107" t="s">
        <v>540</v>
      </c>
      <c r="I3678" s="107" t="s">
        <v>21</v>
      </c>
      <c r="J3678" s="107" t="s">
        <v>554</v>
      </c>
      <c r="K3678" s="108">
        <v>44.374000000000002</v>
      </c>
    </row>
    <row r="3679" spans="5:11" x14ac:dyDescent="0.25">
      <c r="E3679" s="109">
        <v>2016</v>
      </c>
      <c r="F3679" s="109" t="s">
        <v>479</v>
      </c>
      <c r="G3679" s="109" t="s">
        <v>141</v>
      </c>
      <c r="H3679" s="109" t="s">
        <v>540</v>
      </c>
      <c r="I3679" s="109" t="s">
        <v>21</v>
      </c>
      <c r="J3679" s="109" t="s">
        <v>725</v>
      </c>
      <c r="K3679" s="110">
        <v>15.141999999999999</v>
      </c>
    </row>
    <row r="3680" spans="5:11" x14ac:dyDescent="0.25">
      <c r="E3680" s="107">
        <v>2016</v>
      </c>
      <c r="F3680" s="107" t="s">
        <v>486</v>
      </c>
      <c r="G3680" s="107" t="s">
        <v>143</v>
      </c>
      <c r="H3680" s="107" t="s">
        <v>544</v>
      </c>
      <c r="I3680" s="107" t="s">
        <v>9</v>
      </c>
      <c r="J3680" s="107" t="s">
        <v>1</v>
      </c>
      <c r="K3680" s="108">
        <v>93.956999999999994</v>
      </c>
    </row>
    <row r="3681" spans="5:11" x14ac:dyDescent="0.25">
      <c r="E3681" s="109">
        <v>2016</v>
      </c>
      <c r="F3681" s="109" t="s">
        <v>486</v>
      </c>
      <c r="G3681" s="109" t="s">
        <v>143</v>
      </c>
      <c r="H3681" s="109" t="s">
        <v>544</v>
      </c>
      <c r="I3681" s="109" t="s">
        <v>9</v>
      </c>
      <c r="J3681" s="109" t="s">
        <v>554</v>
      </c>
      <c r="K3681" s="110">
        <v>90.296000000000006</v>
      </c>
    </row>
    <row r="3682" spans="5:11" x14ac:dyDescent="0.25">
      <c r="E3682" s="107">
        <v>2016</v>
      </c>
      <c r="F3682" s="107" t="s">
        <v>486</v>
      </c>
      <c r="G3682" s="107" t="s">
        <v>143</v>
      </c>
      <c r="H3682" s="107" t="s">
        <v>544</v>
      </c>
      <c r="I3682" s="107" t="s">
        <v>9</v>
      </c>
      <c r="J3682" s="107" t="s">
        <v>725</v>
      </c>
      <c r="K3682" s="108">
        <v>3.661</v>
      </c>
    </row>
    <row r="3683" spans="5:11" x14ac:dyDescent="0.25">
      <c r="E3683" s="109">
        <v>2016</v>
      </c>
      <c r="F3683" s="109" t="s">
        <v>488</v>
      </c>
      <c r="G3683" s="109" t="s">
        <v>144</v>
      </c>
      <c r="H3683" s="109" t="s">
        <v>540</v>
      </c>
      <c r="I3683" s="109" t="s">
        <v>60</v>
      </c>
      <c r="J3683" s="109" t="s">
        <v>1</v>
      </c>
      <c r="K3683" s="110">
        <v>557.42700000000002</v>
      </c>
    </row>
    <row r="3684" spans="5:11" x14ac:dyDescent="0.25">
      <c r="E3684" s="107">
        <v>2016</v>
      </c>
      <c r="F3684" s="107" t="s">
        <v>488</v>
      </c>
      <c r="G3684" s="107" t="s">
        <v>144</v>
      </c>
      <c r="H3684" s="107" t="s">
        <v>540</v>
      </c>
      <c r="I3684" s="107" t="s">
        <v>60</v>
      </c>
      <c r="J3684" s="107" t="s">
        <v>554</v>
      </c>
      <c r="K3684" s="108">
        <v>444.99900000000002</v>
      </c>
    </row>
    <row r="3685" spans="5:11" x14ac:dyDescent="0.25">
      <c r="E3685" s="109">
        <v>2016</v>
      </c>
      <c r="F3685" s="109" t="s">
        <v>488</v>
      </c>
      <c r="G3685" s="109" t="s">
        <v>144</v>
      </c>
      <c r="H3685" s="109" t="s">
        <v>540</v>
      </c>
      <c r="I3685" s="109" t="s">
        <v>60</v>
      </c>
      <c r="J3685" s="109" t="s">
        <v>725</v>
      </c>
      <c r="K3685" s="110">
        <v>112.428</v>
      </c>
    </row>
    <row r="3686" spans="5:11" x14ac:dyDescent="0.25">
      <c r="E3686" s="107">
        <v>2016</v>
      </c>
      <c r="F3686" s="107" t="s">
        <v>494</v>
      </c>
      <c r="G3686" s="107" t="s">
        <v>147</v>
      </c>
      <c r="H3686" s="107" t="s">
        <v>540</v>
      </c>
      <c r="I3686" s="107" t="s">
        <v>27</v>
      </c>
      <c r="J3686" s="107" t="s">
        <v>1</v>
      </c>
      <c r="K3686" s="108">
        <v>142.01</v>
      </c>
    </row>
    <row r="3687" spans="5:11" x14ac:dyDescent="0.25">
      <c r="E3687" s="109">
        <v>2016</v>
      </c>
      <c r="F3687" s="109" t="s">
        <v>494</v>
      </c>
      <c r="G3687" s="109" t="s">
        <v>147</v>
      </c>
      <c r="H3687" s="109" t="s">
        <v>540</v>
      </c>
      <c r="I3687" s="109" t="s">
        <v>27</v>
      </c>
      <c r="J3687" s="109" t="s">
        <v>554</v>
      </c>
      <c r="K3687" s="110">
        <v>142.01</v>
      </c>
    </row>
    <row r="3688" spans="5:11" x14ac:dyDescent="0.25">
      <c r="E3688" s="107">
        <v>2016</v>
      </c>
      <c r="F3688" s="107" t="s">
        <v>494</v>
      </c>
      <c r="G3688" s="107" t="s">
        <v>147</v>
      </c>
      <c r="H3688" s="107" t="s">
        <v>540</v>
      </c>
      <c r="I3688" s="107" t="s">
        <v>27</v>
      </c>
      <c r="J3688" s="107" t="s">
        <v>725</v>
      </c>
      <c r="K3688" s="108">
        <v>0</v>
      </c>
    </row>
    <row r="3689" spans="5:11" x14ac:dyDescent="0.25">
      <c r="E3689" s="109">
        <v>2016</v>
      </c>
      <c r="F3689" s="109" t="s">
        <v>490</v>
      </c>
      <c r="G3689" s="109" t="s">
        <v>145</v>
      </c>
      <c r="H3689" s="109" t="s">
        <v>540</v>
      </c>
      <c r="I3689" s="109" t="s">
        <v>16</v>
      </c>
      <c r="J3689" s="109" t="s">
        <v>1</v>
      </c>
      <c r="K3689" s="110">
        <v>450.62299999999999</v>
      </c>
    </row>
    <row r="3690" spans="5:11" x14ac:dyDescent="0.25">
      <c r="E3690" s="107">
        <v>2016</v>
      </c>
      <c r="F3690" s="107" t="s">
        <v>490</v>
      </c>
      <c r="G3690" s="107" t="s">
        <v>145</v>
      </c>
      <c r="H3690" s="107" t="s">
        <v>540</v>
      </c>
      <c r="I3690" s="107" t="s">
        <v>16</v>
      </c>
      <c r="J3690" s="107" t="s">
        <v>554</v>
      </c>
      <c r="K3690" s="108">
        <v>399.55200000000002</v>
      </c>
    </row>
    <row r="3691" spans="5:11" x14ac:dyDescent="0.25">
      <c r="E3691" s="109">
        <v>2016</v>
      </c>
      <c r="F3691" s="109" t="s">
        <v>490</v>
      </c>
      <c r="G3691" s="109" t="s">
        <v>145</v>
      </c>
      <c r="H3691" s="109" t="s">
        <v>540</v>
      </c>
      <c r="I3691" s="109" t="s">
        <v>16</v>
      </c>
      <c r="J3691" s="109" t="s">
        <v>725</v>
      </c>
      <c r="K3691" s="110">
        <v>51.070999999999998</v>
      </c>
    </row>
    <row r="3692" spans="5:11" x14ac:dyDescent="0.25">
      <c r="E3692" s="107">
        <v>2016</v>
      </c>
      <c r="F3692" s="107" t="s">
        <v>496</v>
      </c>
      <c r="G3692" s="107" t="s">
        <v>148</v>
      </c>
      <c r="H3692" s="107" t="s">
        <v>544</v>
      </c>
      <c r="I3692" s="107" t="s">
        <v>17</v>
      </c>
      <c r="J3692" s="107" t="s">
        <v>1</v>
      </c>
      <c r="K3692" s="108">
        <v>216.74299999999999</v>
      </c>
    </row>
    <row r="3693" spans="5:11" x14ac:dyDescent="0.25">
      <c r="E3693" s="109">
        <v>2016</v>
      </c>
      <c r="F3693" s="109" t="s">
        <v>496</v>
      </c>
      <c r="G3693" s="109" t="s">
        <v>148</v>
      </c>
      <c r="H3693" s="109" t="s">
        <v>544</v>
      </c>
      <c r="I3693" s="109" t="s">
        <v>17</v>
      </c>
      <c r="J3693" s="109" t="s">
        <v>554</v>
      </c>
      <c r="K3693" s="110">
        <v>141.29</v>
      </c>
    </row>
    <row r="3694" spans="5:11" x14ac:dyDescent="0.25">
      <c r="E3694" s="107">
        <v>2016</v>
      </c>
      <c r="F3694" s="107" t="s">
        <v>496</v>
      </c>
      <c r="G3694" s="107" t="s">
        <v>148</v>
      </c>
      <c r="H3694" s="107" t="s">
        <v>544</v>
      </c>
      <c r="I3694" s="107" t="s">
        <v>17</v>
      </c>
      <c r="J3694" s="107" t="s">
        <v>725</v>
      </c>
      <c r="K3694" s="108">
        <v>75.453000000000003</v>
      </c>
    </row>
    <row r="3695" spans="5:11" x14ac:dyDescent="0.25">
      <c r="E3695" s="109">
        <v>2016</v>
      </c>
      <c r="F3695" s="109" t="s">
        <v>483</v>
      </c>
      <c r="G3695" s="109" t="s">
        <v>484</v>
      </c>
      <c r="H3695" s="109" t="s">
        <v>544</v>
      </c>
      <c r="I3695" s="109" t="s">
        <v>9</v>
      </c>
      <c r="J3695" s="109" t="s">
        <v>1</v>
      </c>
      <c r="K3695" s="110">
        <v>24.986999999999998</v>
      </c>
    </row>
    <row r="3696" spans="5:11" x14ac:dyDescent="0.25">
      <c r="E3696" s="107">
        <v>2016</v>
      </c>
      <c r="F3696" s="107" t="s">
        <v>483</v>
      </c>
      <c r="G3696" s="107" t="s">
        <v>484</v>
      </c>
      <c r="H3696" s="107" t="s">
        <v>544</v>
      </c>
      <c r="I3696" s="107" t="s">
        <v>9</v>
      </c>
      <c r="J3696" s="107" t="s">
        <v>554</v>
      </c>
      <c r="K3696" s="108">
        <v>9.8659999999999997</v>
      </c>
    </row>
    <row r="3697" spans="5:11" x14ac:dyDescent="0.25">
      <c r="E3697" s="109">
        <v>2016</v>
      </c>
      <c r="F3697" s="109" t="s">
        <v>483</v>
      </c>
      <c r="G3697" s="109" t="s">
        <v>484</v>
      </c>
      <c r="H3697" s="109" t="s">
        <v>544</v>
      </c>
      <c r="I3697" s="109" t="s">
        <v>9</v>
      </c>
      <c r="J3697" s="109" t="s">
        <v>725</v>
      </c>
      <c r="K3697" s="110">
        <v>15.121</v>
      </c>
    </row>
    <row r="3698" spans="5:11" x14ac:dyDescent="0.25">
      <c r="E3698" s="107">
        <v>2016</v>
      </c>
      <c r="F3698" s="107" t="s">
        <v>502</v>
      </c>
      <c r="G3698" s="107" t="s">
        <v>151</v>
      </c>
      <c r="H3698" s="107" t="s">
        <v>540</v>
      </c>
      <c r="I3698" s="107" t="s">
        <v>30</v>
      </c>
      <c r="J3698" s="107" t="s">
        <v>1</v>
      </c>
      <c r="K3698" s="108">
        <v>341.11799999999999</v>
      </c>
    </row>
    <row r="3699" spans="5:11" x14ac:dyDescent="0.25">
      <c r="E3699" s="109">
        <v>2016</v>
      </c>
      <c r="F3699" s="109" t="s">
        <v>502</v>
      </c>
      <c r="G3699" s="109" t="s">
        <v>151</v>
      </c>
      <c r="H3699" s="109" t="s">
        <v>540</v>
      </c>
      <c r="I3699" s="109" t="s">
        <v>30</v>
      </c>
      <c r="J3699" s="109" t="s">
        <v>554</v>
      </c>
      <c r="K3699" s="110">
        <v>175.62100000000001</v>
      </c>
    </row>
    <row r="3700" spans="5:11" x14ac:dyDescent="0.25">
      <c r="E3700" s="107">
        <v>2016</v>
      </c>
      <c r="F3700" s="107" t="s">
        <v>502</v>
      </c>
      <c r="G3700" s="107" t="s">
        <v>151</v>
      </c>
      <c r="H3700" s="107" t="s">
        <v>540</v>
      </c>
      <c r="I3700" s="107" t="s">
        <v>30</v>
      </c>
      <c r="J3700" s="107" t="s">
        <v>725</v>
      </c>
      <c r="K3700" s="108">
        <v>165.49700000000001</v>
      </c>
    </row>
    <row r="3701" spans="5:11" x14ac:dyDescent="0.25">
      <c r="E3701" s="109">
        <v>2016</v>
      </c>
      <c r="F3701" s="109" t="s">
        <v>504</v>
      </c>
      <c r="G3701" s="109" t="s">
        <v>152</v>
      </c>
      <c r="H3701" s="109" t="s">
        <v>540</v>
      </c>
      <c r="I3701" s="109" t="s">
        <v>30</v>
      </c>
      <c r="J3701" s="109" t="s">
        <v>1</v>
      </c>
      <c r="K3701" s="110">
        <v>0</v>
      </c>
    </row>
    <row r="3702" spans="5:11" x14ac:dyDescent="0.25">
      <c r="E3702" s="107">
        <v>2016</v>
      </c>
      <c r="F3702" s="107" t="s">
        <v>504</v>
      </c>
      <c r="G3702" s="107" t="s">
        <v>152</v>
      </c>
      <c r="H3702" s="107" t="s">
        <v>540</v>
      </c>
      <c r="I3702" s="107" t="s">
        <v>30</v>
      </c>
      <c r="J3702" s="107" t="s">
        <v>554</v>
      </c>
      <c r="K3702" s="108">
        <v>0</v>
      </c>
    </row>
    <row r="3703" spans="5:11" x14ac:dyDescent="0.25">
      <c r="E3703" s="109">
        <v>2016</v>
      </c>
      <c r="F3703" s="109" t="s">
        <v>504</v>
      </c>
      <c r="G3703" s="109" t="s">
        <v>152</v>
      </c>
      <c r="H3703" s="109" t="s">
        <v>540</v>
      </c>
      <c r="I3703" s="109" t="s">
        <v>30</v>
      </c>
      <c r="J3703" s="109" t="s">
        <v>725</v>
      </c>
      <c r="K3703" s="110">
        <v>0</v>
      </c>
    </row>
    <row r="3704" spans="5:11" x14ac:dyDescent="0.25">
      <c r="E3704" s="107">
        <v>2016</v>
      </c>
      <c r="F3704" s="107" t="s">
        <v>506</v>
      </c>
      <c r="G3704" s="107" t="s">
        <v>153</v>
      </c>
      <c r="H3704" s="107" t="s">
        <v>544</v>
      </c>
      <c r="I3704" s="107" t="s">
        <v>17</v>
      </c>
      <c r="J3704" s="107" t="s">
        <v>1</v>
      </c>
      <c r="K3704" s="108">
        <v>110.512</v>
      </c>
    </row>
    <row r="3705" spans="5:11" x14ac:dyDescent="0.25">
      <c r="E3705" s="109">
        <v>2016</v>
      </c>
      <c r="F3705" s="109" t="s">
        <v>506</v>
      </c>
      <c r="G3705" s="109" t="s">
        <v>153</v>
      </c>
      <c r="H3705" s="109" t="s">
        <v>544</v>
      </c>
      <c r="I3705" s="109" t="s">
        <v>17</v>
      </c>
      <c r="J3705" s="109" t="s">
        <v>554</v>
      </c>
      <c r="K3705" s="110">
        <v>107.712</v>
      </c>
    </row>
    <row r="3706" spans="5:11" x14ac:dyDescent="0.25">
      <c r="E3706" s="107">
        <v>2016</v>
      </c>
      <c r="F3706" s="107" t="s">
        <v>506</v>
      </c>
      <c r="G3706" s="107" t="s">
        <v>153</v>
      </c>
      <c r="H3706" s="107" t="s">
        <v>544</v>
      </c>
      <c r="I3706" s="107" t="s">
        <v>17</v>
      </c>
      <c r="J3706" s="107" t="s">
        <v>725</v>
      </c>
      <c r="K3706" s="108">
        <v>2.8</v>
      </c>
    </row>
    <row r="3707" spans="5:11" x14ac:dyDescent="0.25">
      <c r="E3707" s="109">
        <v>2016</v>
      </c>
      <c r="F3707" s="109" t="s">
        <v>508</v>
      </c>
      <c r="G3707" s="109" t="s">
        <v>154</v>
      </c>
      <c r="H3707" s="109" t="s">
        <v>540</v>
      </c>
      <c r="I3707" s="109" t="s">
        <v>30</v>
      </c>
      <c r="J3707" s="109" t="s">
        <v>1</v>
      </c>
      <c r="K3707" s="110">
        <v>9.7690000000000001</v>
      </c>
    </row>
    <row r="3708" spans="5:11" x14ac:dyDescent="0.25">
      <c r="E3708" s="107">
        <v>2016</v>
      </c>
      <c r="F3708" s="107" t="s">
        <v>508</v>
      </c>
      <c r="G3708" s="107" t="s">
        <v>154</v>
      </c>
      <c r="H3708" s="107" t="s">
        <v>540</v>
      </c>
      <c r="I3708" s="107" t="s">
        <v>30</v>
      </c>
      <c r="J3708" s="107" t="s">
        <v>554</v>
      </c>
      <c r="K3708" s="108">
        <v>0</v>
      </c>
    </row>
    <row r="3709" spans="5:11" x14ac:dyDescent="0.25">
      <c r="E3709" s="109">
        <v>2016</v>
      </c>
      <c r="F3709" s="109" t="s">
        <v>508</v>
      </c>
      <c r="G3709" s="109" t="s">
        <v>154</v>
      </c>
      <c r="H3709" s="109" t="s">
        <v>540</v>
      </c>
      <c r="I3709" s="109" t="s">
        <v>30</v>
      </c>
      <c r="J3709" s="109" t="s">
        <v>725</v>
      </c>
      <c r="K3709" s="110">
        <v>9.7690000000000001</v>
      </c>
    </row>
    <row r="3710" spans="5:11" x14ac:dyDescent="0.25">
      <c r="E3710" s="107">
        <v>2016</v>
      </c>
      <c r="F3710" s="107" t="s">
        <v>509</v>
      </c>
      <c r="G3710" s="107" t="s">
        <v>510</v>
      </c>
      <c r="H3710" s="107" t="s">
        <v>544</v>
      </c>
      <c r="I3710" s="107" t="s">
        <v>17</v>
      </c>
      <c r="J3710" s="107" t="s">
        <v>1</v>
      </c>
      <c r="K3710" s="108">
        <v>280.34100000000001</v>
      </c>
    </row>
    <row r="3711" spans="5:11" x14ac:dyDescent="0.25">
      <c r="E3711" s="109">
        <v>2016</v>
      </c>
      <c r="F3711" s="109" t="s">
        <v>509</v>
      </c>
      <c r="G3711" s="109" t="s">
        <v>510</v>
      </c>
      <c r="H3711" s="109" t="s">
        <v>544</v>
      </c>
      <c r="I3711" s="109" t="s">
        <v>17</v>
      </c>
      <c r="J3711" s="109" t="s">
        <v>554</v>
      </c>
      <c r="K3711" s="110">
        <v>163.684</v>
      </c>
    </row>
    <row r="3712" spans="5:11" x14ac:dyDescent="0.25">
      <c r="E3712" s="107">
        <v>2016</v>
      </c>
      <c r="F3712" s="107" t="s">
        <v>509</v>
      </c>
      <c r="G3712" s="107" t="s">
        <v>510</v>
      </c>
      <c r="H3712" s="107" t="s">
        <v>544</v>
      </c>
      <c r="I3712" s="107" t="s">
        <v>17</v>
      </c>
      <c r="J3712" s="107" t="s">
        <v>725</v>
      </c>
      <c r="K3712" s="108">
        <v>116.657</v>
      </c>
    </row>
    <row r="3713" spans="5:11" x14ac:dyDescent="0.25">
      <c r="E3713" s="109">
        <v>2016</v>
      </c>
      <c r="F3713" s="109" t="s">
        <v>520</v>
      </c>
      <c r="G3713" s="109" t="s">
        <v>927</v>
      </c>
      <c r="H3713" s="109" t="s">
        <v>540</v>
      </c>
      <c r="I3713" s="109" t="s">
        <v>30</v>
      </c>
      <c r="J3713" s="109" t="s">
        <v>1</v>
      </c>
      <c r="K3713" s="110">
        <v>387.12099999999998</v>
      </c>
    </row>
    <row r="3714" spans="5:11" x14ac:dyDescent="0.25">
      <c r="E3714" s="107">
        <v>2016</v>
      </c>
      <c r="F3714" s="107" t="s">
        <v>520</v>
      </c>
      <c r="G3714" s="107" t="s">
        <v>927</v>
      </c>
      <c r="H3714" s="107" t="s">
        <v>540</v>
      </c>
      <c r="I3714" s="107" t="s">
        <v>30</v>
      </c>
      <c r="J3714" s="107" t="s">
        <v>554</v>
      </c>
      <c r="K3714" s="108">
        <v>357.697</v>
      </c>
    </row>
    <row r="3715" spans="5:11" x14ac:dyDescent="0.25">
      <c r="E3715" s="109">
        <v>2016</v>
      </c>
      <c r="F3715" s="109" t="s">
        <v>520</v>
      </c>
      <c r="G3715" s="109" t="s">
        <v>927</v>
      </c>
      <c r="H3715" s="109" t="s">
        <v>540</v>
      </c>
      <c r="I3715" s="109" t="s">
        <v>30</v>
      </c>
      <c r="J3715" s="109" t="s">
        <v>725</v>
      </c>
      <c r="K3715" s="110">
        <v>29.423999999999999</v>
      </c>
    </row>
    <row r="3716" spans="5:11" x14ac:dyDescent="0.25">
      <c r="E3716" s="107">
        <v>2016</v>
      </c>
      <c r="F3716" s="107" t="s">
        <v>530</v>
      </c>
      <c r="G3716" s="107" t="s">
        <v>161</v>
      </c>
      <c r="H3716" s="107" t="s">
        <v>544</v>
      </c>
      <c r="I3716" s="107" t="s">
        <v>9</v>
      </c>
      <c r="J3716" s="107" t="s">
        <v>1</v>
      </c>
      <c r="K3716" s="108">
        <v>25.626000000000001</v>
      </c>
    </row>
    <row r="3717" spans="5:11" x14ac:dyDescent="0.25">
      <c r="E3717" s="109">
        <v>2016</v>
      </c>
      <c r="F3717" s="109" t="s">
        <v>530</v>
      </c>
      <c r="G3717" s="109" t="s">
        <v>161</v>
      </c>
      <c r="H3717" s="109" t="s">
        <v>544</v>
      </c>
      <c r="I3717" s="109" t="s">
        <v>9</v>
      </c>
      <c r="J3717" s="109" t="s">
        <v>554</v>
      </c>
      <c r="K3717" s="110">
        <v>25.626000000000001</v>
      </c>
    </row>
    <row r="3718" spans="5:11" x14ac:dyDescent="0.25">
      <c r="E3718" s="107">
        <v>2016</v>
      </c>
      <c r="F3718" s="107" t="s">
        <v>530</v>
      </c>
      <c r="G3718" s="107" t="s">
        <v>161</v>
      </c>
      <c r="H3718" s="107" t="s">
        <v>544</v>
      </c>
      <c r="I3718" s="107" t="s">
        <v>9</v>
      </c>
      <c r="J3718" s="107" t="s">
        <v>725</v>
      </c>
      <c r="K3718" s="108">
        <v>0</v>
      </c>
    </row>
    <row r="3719" spans="5:11" x14ac:dyDescent="0.25">
      <c r="E3719" s="109">
        <v>2016</v>
      </c>
      <c r="F3719" s="109" t="s">
        <v>532</v>
      </c>
      <c r="G3719" s="109" t="s">
        <v>162</v>
      </c>
      <c r="H3719" s="109" t="s">
        <v>540</v>
      </c>
      <c r="I3719" s="109" t="s">
        <v>925</v>
      </c>
      <c r="J3719" s="109" t="s">
        <v>1</v>
      </c>
      <c r="K3719" s="110">
        <v>62.136000000000003</v>
      </c>
    </row>
    <row r="3720" spans="5:11" x14ac:dyDescent="0.25">
      <c r="E3720" s="107">
        <v>2016</v>
      </c>
      <c r="F3720" s="107" t="s">
        <v>532</v>
      </c>
      <c r="G3720" s="107" t="s">
        <v>162</v>
      </c>
      <c r="H3720" s="107" t="s">
        <v>540</v>
      </c>
      <c r="I3720" s="107" t="s">
        <v>925</v>
      </c>
      <c r="J3720" s="107" t="s">
        <v>554</v>
      </c>
      <c r="K3720" s="108">
        <v>40.155999999999999</v>
      </c>
    </row>
    <row r="3721" spans="5:11" x14ac:dyDescent="0.25">
      <c r="E3721" s="109">
        <v>2016</v>
      </c>
      <c r="F3721" s="109" t="s">
        <v>532</v>
      </c>
      <c r="G3721" s="109" t="s">
        <v>162</v>
      </c>
      <c r="H3721" s="109" t="s">
        <v>540</v>
      </c>
      <c r="I3721" s="109" t="s">
        <v>925</v>
      </c>
      <c r="J3721" s="109" t="s">
        <v>725</v>
      </c>
      <c r="K3721" s="110">
        <v>21.98</v>
      </c>
    </row>
    <row r="3722" spans="5:11" x14ac:dyDescent="0.25">
      <c r="E3722" s="107">
        <v>2016</v>
      </c>
      <c r="F3722" s="107" t="s">
        <v>512</v>
      </c>
      <c r="G3722" s="107" t="s">
        <v>155</v>
      </c>
      <c r="H3722" s="107" t="s">
        <v>540</v>
      </c>
      <c r="I3722" s="107" t="s">
        <v>21</v>
      </c>
      <c r="J3722" s="107" t="s">
        <v>1</v>
      </c>
      <c r="K3722" s="108">
        <v>145.804</v>
      </c>
    </row>
    <row r="3723" spans="5:11" x14ac:dyDescent="0.25">
      <c r="E3723" s="109">
        <v>2016</v>
      </c>
      <c r="F3723" s="109" t="s">
        <v>512</v>
      </c>
      <c r="G3723" s="109" t="s">
        <v>155</v>
      </c>
      <c r="H3723" s="109" t="s">
        <v>540</v>
      </c>
      <c r="I3723" s="109" t="s">
        <v>21</v>
      </c>
      <c r="J3723" s="109" t="s">
        <v>554</v>
      </c>
      <c r="K3723" s="110">
        <v>145.804</v>
      </c>
    </row>
    <row r="3724" spans="5:11" x14ac:dyDescent="0.25">
      <c r="E3724" s="107">
        <v>2016</v>
      </c>
      <c r="F3724" s="107" t="s">
        <v>512</v>
      </c>
      <c r="G3724" s="107" t="s">
        <v>155</v>
      </c>
      <c r="H3724" s="107" t="s">
        <v>540</v>
      </c>
      <c r="I3724" s="107" t="s">
        <v>21</v>
      </c>
      <c r="J3724" s="107" t="s">
        <v>725</v>
      </c>
      <c r="K3724" s="108">
        <v>0</v>
      </c>
    </row>
    <row r="3725" spans="5:11" x14ac:dyDescent="0.25">
      <c r="E3725" s="109">
        <v>2016</v>
      </c>
      <c r="F3725" s="109" t="s">
        <v>534</v>
      </c>
      <c r="G3725" s="109" t="s">
        <v>163</v>
      </c>
      <c r="H3725" s="109" t="s">
        <v>540</v>
      </c>
      <c r="I3725" s="109" t="s">
        <v>27</v>
      </c>
      <c r="J3725" s="109" t="s">
        <v>1</v>
      </c>
      <c r="K3725" s="110">
        <v>219.04400000000001</v>
      </c>
    </row>
    <row r="3726" spans="5:11" x14ac:dyDescent="0.25">
      <c r="E3726" s="107">
        <v>2016</v>
      </c>
      <c r="F3726" s="107" t="s">
        <v>534</v>
      </c>
      <c r="G3726" s="107" t="s">
        <v>163</v>
      </c>
      <c r="H3726" s="107" t="s">
        <v>540</v>
      </c>
      <c r="I3726" s="107" t="s">
        <v>27</v>
      </c>
      <c r="J3726" s="107" t="s">
        <v>554</v>
      </c>
      <c r="K3726" s="108">
        <v>212.15100000000001</v>
      </c>
    </row>
    <row r="3727" spans="5:11" x14ac:dyDescent="0.25">
      <c r="E3727" s="109">
        <v>2016</v>
      </c>
      <c r="F3727" s="109" t="s">
        <v>534</v>
      </c>
      <c r="G3727" s="109" t="s">
        <v>163</v>
      </c>
      <c r="H3727" s="109" t="s">
        <v>540</v>
      </c>
      <c r="I3727" s="109" t="s">
        <v>27</v>
      </c>
      <c r="J3727" s="109" t="s">
        <v>725</v>
      </c>
      <c r="K3727" s="110">
        <v>6.8929999999999998</v>
      </c>
    </row>
    <row r="3728" spans="5:11" x14ac:dyDescent="0.25">
      <c r="E3728" s="107">
        <v>2016</v>
      </c>
      <c r="F3728" s="107" t="s">
        <v>523</v>
      </c>
      <c r="G3728" s="107" t="s">
        <v>968</v>
      </c>
      <c r="H3728" s="107" t="s">
        <v>540</v>
      </c>
      <c r="I3728" s="107" t="s">
        <v>60</v>
      </c>
      <c r="J3728" s="107" t="s">
        <v>1</v>
      </c>
      <c r="K3728" s="108">
        <v>0</v>
      </c>
    </row>
    <row r="3729" spans="5:11" x14ac:dyDescent="0.25">
      <c r="E3729" s="109">
        <v>2016</v>
      </c>
      <c r="F3729" s="109" t="s">
        <v>523</v>
      </c>
      <c r="G3729" s="109" t="s">
        <v>968</v>
      </c>
      <c r="H3729" s="109" t="s">
        <v>540</v>
      </c>
      <c r="I3729" s="109" t="s">
        <v>60</v>
      </c>
      <c r="J3729" s="109" t="s">
        <v>554</v>
      </c>
      <c r="K3729" s="110">
        <v>0</v>
      </c>
    </row>
    <row r="3730" spans="5:11" x14ac:dyDescent="0.25">
      <c r="E3730" s="107">
        <v>2016</v>
      </c>
      <c r="F3730" s="107" t="s">
        <v>523</v>
      </c>
      <c r="G3730" s="107" t="s">
        <v>968</v>
      </c>
      <c r="H3730" s="107" t="s">
        <v>540</v>
      </c>
      <c r="I3730" s="107" t="s">
        <v>60</v>
      </c>
      <c r="J3730" s="107" t="s">
        <v>725</v>
      </c>
      <c r="K3730" s="108">
        <v>0</v>
      </c>
    </row>
    <row r="3731" spans="5:11" x14ac:dyDescent="0.25">
      <c r="E3731" s="109">
        <v>2016</v>
      </c>
      <c r="F3731" s="109" t="s">
        <v>528</v>
      </c>
      <c r="G3731" s="109" t="s">
        <v>160</v>
      </c>
      <c r="H3731" s="109" t="s">
        <v>540</v>
      </c>
      <c r="I3731" s="109" t="s">
        <v>21</v>
      </c>
      <c r="J3731" s="109" t="s">
        <v>1</v>
      </c>
      <c r="K3731" s="110">
        <v>54.927</v>
      </c>
    </row>
    <row r="3732" spans="5:11" x14ac:dyDescent="0.25">
      <c r="E3732" s="107">
        <v>2016</v>
      </c>
      <c r="F3732" s="107" t="s">
        <v>528</v>
      </c>
      <c r="G3732" s="107" t="s">
        <v>160</v>
      </c>
      <c r="H3732" s="107" t="s">
        <v>540</v>
      </c>
      <c r="I3732" s="107" t="s">
        <v>21</v>
      </c>
      <c r="J3732" s="107" t="s">
        <v>554</v>
      </c>
      <c r="K3732" s="108">
        <v>54.927</v>
      </c>
    </row>
    <row r="3733" spans="5:11" x14ac:dyDescent="0.25">
      <c r="E3733" s="109">
        <v>2016</v>
      </c>
      <c r="F3733" s="109" t="s">
        <v>528</v>
      </c>
      <c r="G3733" s="109" t="s">
        <v>160</v>
      </c>
      <c r="H3733" s="109" t="s">
        <v>540</v>
      </c>
      <c r="I3733" s="109" t="s">
        <v>21</v>
      </c>
      <c r="J3733" s="109" t="s">
        <v>725</v>
      </c>
      <c r="K3733" s="110">
        <v>0</v>
      </c>
    </row>
    <row r="3734" spans="5:11" x14ac:dyDescent="0.25">
      <c r="E3734" s="107">
        <v>2017</v>
      </c>
      <c r="F3734" s="107" t="s">
        <v>476</v>
      </c>
      <c r="G3734" s="107" t="s">
        <v>477</v>
      </c>
      <c r="H3734" s="107" t="s">
        <v>540</v>
      </c>
      <c r="I3734" s="107" t="s">
        <v>33</v>
      </c>
      <c r="J3734" s="107" t="s">
        <v>1</v>
      </c>
      <c r="K3734" s="108">
        <v>160.98500000000001</v>
      </c>
    </row>
    <row r="3735" spans="5:11" x14ac:dyDescent="0.25">
      <c r="E3735" s="109">
        <v>2017</v>
      </c>
      <c r="F3735" s="109" t="s">
        <v>476</v>
      </c>
      <c r="G3735" s="109" t="s">
        <v>477</v>
      </c>
      <c r="H3735" s="109" t="s">
        <v>540</v>
      </c>
      <c r="I3735" s="109" t="s">
        <v>33</v>
      </c>
      <c r="J3735" s="109" t="s">
        <v>554</v>
      </c>
      <c r="K3735" s="110">
        <v>158.345</v>
      </c>
    </row>
    <row r="3736" spans="5:11" x14ac:dyDescent="0.25">
      <c r="E3736" s="107">
        <v>2017</v>
      </c>
      <c r="F3736" s="107" t="s">
        <v>476</v>
      </c>
      <c r="G3736" s="107" t="s">
        <v>477</v>
      </c>
      <c r="H3736" s="107" t="s">
        <v>540</v>
      </c>
      <c r="I3736" s="107" t="s">
        <v>33</v>
      </c>
      <c r="J3736" s="107" t="s">
        <v>725</v>
      </c>
      <c r="K3736" s="108">
        <v>2.64</v>
      </c>
    </row>
    <row r="3737" spans="5:11" x14ac:dyDescent="0.25">
      <c r="E3737" s="109">
        <v>2017</v>
      </c>
      <c r="F3737" s="109" t="s">
        <v>310</v>
      </c>
      <c r="G3737" s="109" t="s">
        <v>67</v>
      </c>
      <c r="H3737" s="109" t="s">
        <v>540</v>
      </c>
      <c r="I3737" s="109" t="s">
        <v>16</v>
      </c>
      <c r="J3737" s="109" t="s">
        <v>1</v>
      </c>
      <c r="K3737" s="110">
        <v>10.726000000000001</v>
      </c>
    </row>
    <row r="3738" spans="5:11" x14ac:dyDescent="0.25">
      <c r="E3738" s="107">
        <v>2017</v>
      </c>
      <c r="F3738" s="107" t="s">
        <v>310</v>
      </c>
      <c r="G3738" s="107" t="s">
        <v>67</v>
      </c>
      <c r="H3738" s="107" t="s">
        <v>540</v>
      </c>
      <c r="I3738" s="107" t="s">
        <v>16</v>
      </c>
      <c r="J3738" s="107" t="s">
        <v>554</v>
      </c>
      <c r="K3738" s="108">
        <v>10.726000000000001</v>
      </c>
    </row>
    <row r="3739" spans="5:11" x14ac:dyDescent="0.25">
      <c r="E3739" s="109">
        <v>2017</v>
      </c>
      <c r="F3739" s="109" t="s">
        <v>310</v>
      </c>
      <c r="G3739" s="109" t="s">
        <v>67</v>
      </c>
      <c r="H3739" s="109" t="s">
        <v>540</v>
      </c>
      <c r="I3739" s="109" t="s">
        <v>16</v>
      </c>
      <c r="J3739" s="109" t="s">
        <v>725</v>
      </c>
      <c r="K3739" s="110">
        <v>0</v>
      </c>
    </row>
    <row r="3740" spans="5:11" x14ac:dyDescent="0.25">
      <c r="E3740" s="107">
        <v>2017</v>
      </c>
      <c r="F3740" s="107" t="s">
        <v>312</v>
      </c>
      <c r="G3740" s="107" t="s">
        <v>68</v>
      </c>
      <c r="H3740" s="107" t="s">
        <v>544</v>
      </c>
      <c r="I3740" s="107" t="s">
        <v>17</v>
      </c>
      <c r="J3740" s="107" t="s">
        <v>1</v>
      </c>
      <c r="K3740" s="108">
        <v>45.048000000000002</v>
      </c>
    </row>
    <row r="3741" spans="5:11" x14ac:dyDescent="0.25">
      <c r="E3741" s="109">
        <v>2017</v>
      </c>
      <c r="F3741" s="109" t="s">
        <v>312</v>
      </c>
      <c r="G3741" s="109" t="s">
        <v>68</v>
      </c>
      <c r="H3741" s="109" t="s">
        <v>544</v>
      </c>
      <c r="I3741" s="109" t="s">
        <v>17</v>
      </c>
      <c r="J3741" s="109" t="s">
        <v>554</v>
      </c>
      <c r="K3741" s="110">
        <v>0</v>
      </c>
    </row>
    <row r="3742" spans="5:11" x14ac:dyDescent="0.25">
      <c r="E3742" s="107">
        <v>2017</v>
      </c>
      <c r="F3742" s="107" t="s">
        <v>312</v>
      </c>
      <c r="G3742" s="107" t="s">
        <v>68</v>
      </c>
      <c r="H3742" s="107" t="s">
        <v>544</v>
      </c>
      <c r="I3742" s="107" t="s">
        <v>17</v>
      </c>
      <c r="J3742" s="107" t="s">
        <v>725</v>
      </c>
      <c r="K3742" s="108">
        <v>45.048000000000002</v>
      </c>
    </row>
    <row r="3743" spans="5:11" x14ac:dyDescent="0.25">
      <c r="E3743" s="109">
        <v>2017</v>
      </c>
      <c r="F3743" s="109" t="s">
        <v>314</v>
      </c>
      <c r="G3743" s="109" t="s">
        <v>69</v>
      </c>
      <c r="H3743" s="109" t="s">
        <v>544</v>
      </c>
      <c r="I3743" s="109" t="s">
        <v>17</v>
      </c>
      <c r="J3743" s="109" t="s">
        <v>1</v>
      </c>
      <c r="K3743" s="110">
        <v>240</v>
      </c>
    </row>
    <row r="3744" spans="5:11" x14ac:dyDescent="0.25">
      <c r="E3744" s="107">
        <v>2017</v>
      </c>
      <c r="F3744" s="107" t="s">
        <v>314</v>
      </c>
      <c r="G3744" s="107" t="s">
        <v>69</v>
      </c>
      <c r="H3744" s="107" t="s">
        <v>544</v>
      </c>
      <c r="I3744" s="107" t="s">
        <v>17</v>
      </c>
      <c r="J3744" s="107" t="s">
        <v>554</v>
      </c>
      <c r="K3744" s="108">
        <v>209</v>
      </c>
    </row>
    <row r="3745" spans="5:11" x14ac:dyDescent="0.25">
      <c r="E3745" s="109">
        <v>2017</v>
      </c>
      <c r="F3745" s="109" t="s">
        <v>314</v>
      </c>
      <c r="G3745" s="109" t="s">
        <v>69</v>
      </c>
      <c r="H3745" s="109" t="s">
        <v>544</v>
      </c>
      <c r="I3745" s="109" t="s">
        <v>17</v>
      </c>
      <c r="J3745" s="109" t="s">
        <v>725</v>
      </c>
      <c r="K3745" s="110">
        <v>31</v>
      </c>
    </row>
    <row r="3746" spans="5:11" x14ac:dyDescent="0.25">
      <c r="E3746" s="107">
        <v>2017</v>
      </c>
      <c r="F3746" s="107" t="s">
        <v>325</v>
      </c>
      <c r="G3746" s="107" t="s">
        <v>73</v>
      </c>
      <c r="H3746" s="107" t="s">
        <v>542</v>
      </c>
      <c r="I3746" s="107" t="s">
        <v>16</v>
      </c>
      <c r="J3746" s="107" t="s">
        <v>1</v>
      </c>
      <c r="K3746" s="108">
        <v>292</v>
      </c>
    </row>
    <row r="3747" spans="5:11" x14ac:dyDescent="0.25">
      <c r="E3747" s="109">
        <v>2017</v>
      </c>
      <c r="F3747" s="109" t="s">
        <v>325</v>
      </c>
      <c r="G3747" s="109" t="s">
        <v>73</v>
      </c>
      <c r="H3747" s="109" t="s">
        <v>542</v>
      </c>
      <c r="I3747" s="109" t="s">
        <v>16</v>
      </c>
      <c r="J3747" s="109" t="s">
        <v>554</v>
      </c>
      <c r="K3747" s="110">
        <v>191</v>
      </c>
    </row>
    <row r="3748" spans="5:11" x14ac:dyDescent="0.25">
      <c r="E3748" s="107">
        <v>2017</v>
      </c>
      <c r="F3748" s="107" t="s">
        <v>325</v>
      </c>
      <c r="G3748" s="107" t="s">
        <v>73</v>
      </c>
      <c r="H3748" s="107" t="s">
        <v>542</v>
      </c>
      <c r="I3748" s="107" t="s">
        <v>16</v>
      </c>
      <c r="J3748" s="107" t="s">
        <v>725</v>
      </c>
      <c r="K3748" s="108">
        <v>101</v>
      </c>
    </row>
    <row r="3749" spans="5:11" x14ac:dyDescent="0.25">
      <c r="E3749" s="109">
        <v>2017</v>
      </c>
      <c r="F3749" s="109" t="s">
        <v>329</v>
      </c>
      <c r="G3749" s="109" t="s">
        <v>75</v>
      </c>
      <c r="H3749" s="109" t="s">
        <v>540</v>
      </c>
      <c r="I3749" s="109" t="s">
        <v>16</v>
      </c>
      <c r="J3749" s="109" t="s">
        <v>1</v>
      </c>
      <c r="K3749" s="110">
        <v>12.9</v>
      </c>
    </row>
    <row r="3750" spans="5:11" x14ac:dyDescent="0.25">
      <c r="E3750" s="107">
        <v>2017</v>
      </c>
      <c r="F3750" s="107" t="s">
        <v>329</v>
      </c>
      <c r="G3750" s="107" t="s">
        <v>75</v>
      </c>
      <c r="H3750" s="107" t="s">
        <v>540</v>
      </c>
      <c r="I3750" s="107" t="s">
        <v>16</v>
      </c>
      <c r="J3750" s="107" t="s">
        <v>554</v>
      </c>
      <c r="K3750" s="108">
        <v>0</v>
      </c>
    </row>
    <row r="3751" spans="5:11" x14ac:dyDescent="0.25">
      <c r="E3751" s="109">
        <v>2017</v>
      </c>
      <c r="F3751" s="109" t="s">
        <v>329</v>
      </c>
      <c r="G3751" s="109" t="s">
        <v>75</v>
      </c>
      <c r="H3751" s="109" t="s">
        <v>540</v>
      </c>
      <c r="I3751" s="109" t="s">
        <v>16</v>
      </c>
      <c r="J3751" s="109" t="s">
        <v>725</v>
      </c>
      <c r="K3751" s="110">
        <v>12.9</v>
      </c>
    </row>
    <row r="3752" spans="5:11" x14ac:dyDescent="0.25">
      <c r="E3752" s="107">
        <v>2017</v>
      </c>
      <c r="F3752" s="107" t="s">
        <v>323</v>
      </c>
      <c r="G3752" s="107" t="s">
        <v>944</v>
      </c>
      <c r="H3752" s="107" t="s">
        <v>540</v>
      </c>
      <c r="I3752" s="107" t="s">
        <v>27</v>
      </c>
      <c r="J3752" s="107" t="s">
        <v>1</v>
      </c>
      <c r="K3752" s="108">
        <v>167.31</v>
      </c>
    </row>
    <row r="3753" spans="5:11" x14ac:dyDescent="0.25">
      <c r="E3753" s="109">
        <v>2017</v>
      </c>
      <c r="F3753" s="109" t="s">
        <v>323</v>
      </c>
      <c r="G3753" s="109" t="s">
        <v>944</v>
      </c>
      <c r="H3753" s="109" t="s">
        <v>540</v>
      </c>
      <c r="I3753" s="109" t="s">
        <v>27</v>
      </c>
      <c r="J3753" s="109" t="s">
        <v>554</v>
      </c>
      <c r="K3753" s="110">
        <v>158.45500000000001</v>
      </c>
    </row>
    <row r="3754" spans="5:11" x14ac:dyDescent="0.25">
      <c r="E3754" s="107">
        <v>2017</v>
      </c>
      <c r="F3754" s="107" t="s">
        <v>323</v>
      </c>
      <c r="G3754" s="107" t="s">
        <v>944</v>
      </c>
      <c r="H3754" s="107" t="s">
        <v>540</v>
      </c>
      <c r="I3754" s="107" t="s">
        <v>27</v>
      </c>
      <c r="J3754" s="107" t="s">
        <v>725</v>
      </c>
      <c r="K3754" s="108">
        <v>8.8550000000000004</v>
      </c>
    </row>
    <row r="3755" spans="5:11" x14ac:dyDescent="0.25">
      <c r="E3755" s="109">
        <v>2017</v>
      </c>
      <c r="F3755" s="109" t="s">
        <v>337</v>
      </c>
      <c r="G3755" s="109" t="s">
        <v>338</v>
      </c>
      <c r="H3755" s="109" t="s">
        <v>540</v>
      </c>
      <c r="I3755" s="109" t="s">
        <v>21</v>
      </c>
      <c r="J3755" s="109" t="s">
        <v>1</v>
      </c>
      <c r="K3755" s="110">
        <v>72.873000000000005</v>
      </c>
    </row>
    <row r="3756" spans="5:11" x14ac:dyDescent="0.25">
      <c r="E3756" s="107">
        <v>2017</v>
      </c>
      <c r="F3756" s="107" t="s">
        <v>337</v>
      </c>
      <c r="G3756" s="107" t="s">
        <v>338</v>
      </c>
      <c r="H3756" s="107" t="s">
        <v>540</v>
      </c>
      <c r="I3756" s="107" t="s">
        <v>21</v>
      </c>
      <c r="J3756" s="107" t="s">
        <v>554</v>
      </c>
      <c r="K3756" s="108">
        <v>35.143000000000001</v>
      </c>
    </row>
    <row r="3757" spans="5:11" x14ac:dyDescent="0.25">
      <c r="E3757" s="109">
        <v>2017</v>
      </c>
      <c r="F3757" s="109" t="s">
        <v>337</v>
      </c>
      <c r="G3757" s="109" t="s">
        <v>338</v>
      </c>
      <c r="H3757" s="109" t="s">
        <v>540</v>
      </c>
      <c r="I3757" s="109" t="s">
        <v>21</v>
      </c>
      <c r="J3757" s="109" t="s">
        <v>725</v>
      </c>
      <c r="K3757" s="110">
        <v>37.729999999999997</v>
      </c>
    </row>
    <row r="3758" spans="5:11" x14ac:dyDescent="0.25">
      <c r="E3758" s="107">
        <v>2017</v>
      </c>
      <c r="F3758" s="107" t="s">
        <v>331</v>
      </c>
      <c r="G3758" s="107" t="s">
        <v>76</v>
      </c>
      <c r="H3758" s="107" t="s">
        <v>540</v>
      </c>
      <c r="I3758" s="107" t="s">
        <v>60</v>
      </c>
      <c r="J3758" s="107" t="s">
        <v>1</v>
      </c>
      <c r="K3758" s="108">
        <v>639.17600000000004</v>
      </c>
    </row>
    <row r="3759" spans="5:11" x14ac:dyDescent="0.25">
      <c r="E3759" s="109">
        <v>2017</v>
      </c>
      <c r="F3759" s="109" t="s">
        <v>331</v>
      </c>
      <c r="G3759" s="109" t="s">
        <v>76</v>
      </c>
      <c r="H3759" s="109" t="s">
        <v>540</v>
      </c>
      <c r="I3759" s="109" t="s">
        <v>60</v>
      </c>
      <c r="J3759" s="109" t="s">
        <v>554</v>
      </c>
      <c r="K3759" s="110">
        <v>443.577</v>
      </c>
    </row>
    <row r="3760" spans="5:11" x14ac:dyDescent="0.25">
      <c r="E3760" s="107">
        <v>2017</v>
      </c>
      <c r="F3760" s="107" t="s">
        <v>331</v>
      </c>
      <c r="G3760" s="107" t="s">
        <v>76</v>
      </c>
      <c r="H3760" s="107" t="s">
        <v>540</v>
      </c>
      <c r="I3760" s="107" t="s">
        <v>60</v>
      </c>
      <c r="J3760" s="107" t="s">
        <v>725</v>
      </c>
      <c r="K3760" s="108">
        <v>195.59899999999999</v>
      </c>
    </row>
    <row r="3761" spans="5:11" x14ac:dyDescent="0.25">
      <c r="E3761" s="109">
        <v>2017</v>
      </c>
      <c r="F3761" s="109" t="s">
        <v>318</v>
      </c>
      <c r="G3761" s="109" t="s">
        <v>319</v>
      </c>
      <c r="H3761" s="109" t="s">
        <v>540</v>
      </c>
      <c r="I3761" s="109" t="s">
        <v>16</v>
      </c>
      <c r="J3761" s="109" t="s">
        <v>1</v>
      </c>
      <c r="K3761" s="110">
        <v>15.151999999999999</v>
      </c>
    </row>
    <row r="3762" spans="5:11" x14ac:dyDescent="0.25">
      <c r="E3762" s="107">
        <v>2017</v>
      </c>
      <c r="F3762" s="107" t="s">
        <v>318</v>
      </c>
      <c r="G3762" s="107" t="s">
        <v>319</v>
      </c>
      <c r="H3762" s="107" t="s">
        <v>540</v>
      </c>
      <c r="I3762" s="107" t="s">
        <v>16</v>
      </c>
      <c r="J3762" s="107" t="s">
        <v>554</v>
      </c>
      <c r="K3762" s="108">
        <v>15.151999999999999</v>
      </c>
    </row>
    <row r="3763" spans="5:11" x14ac:dyDescent="0.25">
      <c r="E3763" s="109">
        <v>2017</v>
      </c>
      <c r="F3763" s="109" t="s">
        <v>318</v>
      </c>
      <c r="G3763" s="109" t="s">
        <v>319</v>
      </c>
      <c r="H3763" s="109" t="s">
        <v>540</v>
      </c>
      <c r="I3763" s="109" t="s">
        <v>16</v>
      </c>
      <c r="J3763" s="109" t="s">
        <v>725</v>
      </c>
      <c r="K3763" s="110">
        <v>0</v>
      </c>
    </row>
    <row r="3764" spans="5:11" x14ac:dyDescent="0.25">
      <c r="E3764" s="107">
        <v>2017</v>
      </c>
      <c r="F3764" s="107" t="s">
        <v>344</v>
      </c>
      <c r="G3764" s="107" t="s">
        <v>81</v>
      </c>
      <c r="H3764" s="107" t="s">
        <v>542</v>
      </c>
      <c r="I3764" s="107" t="s">
        <v>16</v>
      </c>
      <c r="J3764" s="107" t="s">
        <v>1</v>
      </c>
      <c r="K3764" s="108">
        <v>119.76</v>
      </c>
    </row>
    <row r="3765" spans="5:11" x14ac:dyDescent="0.25">
      <c r="E3765" s="109">
        <v>2017</v>
      </c>
      <c r="F3765" s="109" t="s">
        <v>344</v>
      </c>
      <c r="G3765" s="109" t="s">
        <v>81</v>
      </c>
      <c r="H3765" s="109" t="s">
        <v>542</v>
      </c>
      <c r="I3765" s="109" t="s">
        <v>16</v>
      </c>
      <c r="J3765" s="109" t="s">
        <v>554</v>
      </c>
      <c r="K3765" s="110">
        <v>119.76</v>
      </c>
    </row>
    <row r="3766" spans="5:11" x14ac:dyDescent="0.25">
      <c r="E3766" s="107">
        <v>2017</v>
      </c>
      <c r="F3766" s="107" t="s">
        <v>344</v>
      </c>
      <c r="G3766" s="107" t="s">
        <v>81</v>
      </c>
      <c r="H3766" s="107" t="s">
        <v>542</v>
      </c>
      <c r="I3766" s="107" t="s">
        <v>16</v>
      </c>
      <c r="J3766" s="107" t="s">
        <v>725</v>
      </c>
      <c r="K3766" s="108">
        <v>0</v>
      </c>
    </row>
    <row r="3767" spans="5:11" x14ac:dyDescent="0.25">
      <c r="E3767" s="109">
        <v>2017</v>
      </c>
      <c r="F3767" s="109" t="s">
        <v>333</v>
      </c>
      <c r="G3767" s="109" t="s">
        <v>77</v>
      </c>
      <c r="H3767" s="109" t="s">
        <v>540</v>
      </c>
      <c r="I3767" s="109" t="s">
        <v>16</v>
      </c>
      <c r="J3767" s="109" t="s">
        <v>1</v>
      </c>
      <c r="K3767" s="110">
        <v>86.234999999999999</v>
      </c>
    </row>
    <row r="3768" spans="5:11" x14ac:dyDescent="0.25">
      <c r="E3768" s="107">
        <v>2017</v>
      </c>
      <c r="F3768" s="107" t="s">
        <v>333</v>
      </c>
      <c r="G3768" s="107" t="s">
        <v>77</v>
      </c>
      <c r="H3768" s="107" t="s">
        <v>540</v>
      </c>
      <c r="I3768" s="107" t="s">
        <v>16</v>
      </c>
      <c r="J3768" s="107" t="s">
        <v>554</v>
      </c>
      <c r="K3768" s="108">
        <v>86.234999999999999</v>
      </c>
    </row>
    <row r="3769" spans="5:11" x14ac:dyDescent="0.25">
      <c r="E3769" s="109">
        <v>2017</v>
      </c>
      <c r="F3769" s="109" t="s">
        <v>333</v>
      </c>
      <c r="G3769" s="109" t="s">
        <v>77</v>
      </c>
      <c r="H3769" s="109" t="s">
        <v>540</v>
      </c>
      <c r="I3769" s="109" t="s">
        <v>16</v>
      </c>
      <c r="J3769" s="109" t="s">
        <v>725</v>
      </c>
      <c r="K3769" s="110">
        <v>0</v>
      </c>
    </row>
    <row r="3770" spans="5:11" x14ac:dyDescent="0.25">
      <c r="E3770" s="107">
        <v>2017</v>
      </c>
      <c r="F3770" s="107" t="s">
        <v>340</v>
      </c>
      <c r="G3770" s="107" t="s">
        <v>79</v>
      </c>
      <c r="H3770" s="107" t="s">
        <v>544</v>
      </c>
      <c r="I3770" s="107" t="s">
        <v>9</v>
      </c>
      <c r="J3770" s="107" t="s">
        <v>1</v>
      </c>
      <c r="K3770" s="108">
        <v>78.879000000000005</v>
      </c>
    </row>
    <row r="3771" spans="5:11" x14ac:dyDescent="0.25">
      <c r="E3771" s="109">
        <v>2017</v>
      </c>
      <c r="F3771" s="109" t="s">
        <v>340</v>
      </c>
      <c r="G3771" s="109" t="s">
        <v>79</v>
      </c>
      <c r="H3771" s="109" t="s">
        <v>544</v>
      </c>
      <c r="I3771" s="109" t="s">
        <v>9</v>
      </c>
      <c r="J3771" s="109" t="s">
        <v>554</v>
      </c>
      <c r="K3771" s="110">
        <v>71.478999999999999</v>
      </c>
    </row>
    <row r="3772" spans="5:11" x14ac:dyDescent="0.25">
      <c r="E3772" s="107">
        <v>2017</v>
      </c>
      <c r="F3772" s="107" t="s">
        <v>340</v>
      </c>
      <c r="G3772" s="107" t="s">
        <v>79</v>
      </c>
      <c r="H3772" s="107" t="s">
        <v>544</v>
      </c>
      <c r="I3772" s="107" t="s">
        <v>9</v>
      </c>
      <c r="J3772" s="107" t="s">
        <v>725</v>
      </c>
      <c r="K3772" s="108">
        <v>7.4</v>
      </c>
    </row>
    <row r="3773" spans="5:11" x14ac:dyDescent="0.25">
      <c r="E3773" s="109">
        <v>2017</v>
      </c>
      <c r="F3773" s="109" t="s">
        <v>327</v>
      </c>
      <c r="G3773" s="109" t="s">
        <v>74</v>
      </c>
      <c r="H3773" s="109" t="s">
        <v>540</v>
      </c>
      <c r="I3773" s="109" t="s">
        <v>60</v>
      </c>
      <c r="J3773" s="109" t="s">
        <v>1</v>
      </c>
      <c r="K3773" s="110">
        <v>40.536999999999999</v>
      </c>
    </row>
    <row r="3774" spans="5:11" x14ac:dyDescent="0.25">
      <c r="E3774" s="107">
        <v>2017</v>
      </c>
      <c r="F3774" s="107" t="s">
        <v>327</v>
      </c>
      <c r="G3774" s="107" t="s">
        <v>74</v>
      </c>
      <c r="H3774" s="107" t="s">
        <v>540</v>
      </c>
      <c r="I3774" s="107" t="s">
        <v>60</v>
      </c>
      <c r="J3774" s="107" t="s">
        <v>554</v>
      </c>
      <c r="K3774" s="108">
        <v>27.99</v>
      </c>
    </row>
    <row r="3775" spans="5:11" x14ac:dyDescent="0.25">
      <c r="E3775" s="109">
        <v>2017</v>
      </c>
      <c r="F3775" s="109" t="s">
        <v>327</v>
      </c>
      <c r="G3775" s="109" t="s">
        <v>74</v>
      </c>
      <c r="H3775" s="109" t="s">
        <v>540</v>
      </c>
      <c r="I3775" s="109" t="s">
        <v>60</v>
      </c>
      <c r="J3775" s="109" t="s">
        <v>725</v>
      </c>
      <c r="K3775" s="110">
        <v>12.547000000000001</v>
      </c>
    </row>
    <row r="3776" spans="5:11" x14ac:dyDescent="0.25">
      <c r="E3776" s="107">
        <v>2017</v>
      </c>
      <c r="F3776" s="107" t="s">
        <v>444</v>
      </c>
      <c r="G3776" s="107" t="s">
        <v>125</v>
      </c>
      <c r="H3776" s="107" t="s">
        <v>542</v>
      </c>
      <c r="I3776" s="107" t="s">
        <v>26</v>
      </c>
      <c r="J3776" s="107" t="s">
        <v>1</v>
      </c>
      <c r="K3776" s="108">
        <v>7.0919999999999996</v>
      </c>
    </row>
    <row r="3777" spans="5:11" x14ac:dyDescent="0.25">
      <c r="E3777" s="109">
        <v>2017</v>
      </c>
      <c r="F3777" s="109" t="s">
        <v>444</v>
      </c>
      <c r="G3777" s="109" t="s">
        <v>125</v>
      </c>
      <c r="H3777" s="109" t="s">
        <v>542</v>
      </c>
      <c r="I3777" s="109" t="s">
        <v>26</v>
      </c>
      <c r="J3777" s="109" t="s">
        <v>554</v>
      </c>
      <c r="K3777" s="110">
        <v>4.452</v>
      </c>
    </row>
    <row r="3778" spans="5:11" x14ac:dyDescent="0.25">
      <c r="E3778" s="107">
        <v>2017</v>
      </c>
      <c r="F3778" s="107" t="s">
        <v>444</v>
      </c>
      <c r="G3778" s="107" t="s">
        <v>125</v>
      </c>
      <c r="H3778" s="107" t="s">
        <v>542</v>
      </c>
      <c r="I3778" s="107" t="s">
        <v>26</v>
      </c>
      <c r="J3778" s="107" t="s">
        <v>725</v>
      </c>
      <c r="K3778" s="108">
        <v>2.64</v>
      </c>
    </row>
    <row r="3779" spans="5:11" x14ac:dyDescent="0.25">
      <c r="E3779" s="109">
        <v>2017</v>
      </c>
      <c r="F3779" s="109" t="s">
        <v>356</v>
      </c>
      <c r="G3779" s="109" t="s">
        <v>87</v>
      </c>
      <c r="H3779" s="109" t="s">
        <v>12</v>
      </c>
      <c r="I3779" s="109" t="s">
        <v>12</v>
      </c>
      <c r="J3779" s="109" t="s">
        <v>1</v>
      </c>
      <c r="K3779" s="110">
        <v>51.917999999999999</v>
      </c>
    </row>
    <row r="3780" spans="5:11" x14ac:dyDescent="0.25">
      <c r="E3780" s="107">
        <v>2017</v>
      </c>
      <c r="F3780" s="107" t="s">
        <v>356</v>
      </c>
      <c r="G3780" s="107" t="s">
        <v>87</v>
      </c>
      <c r="H3780" s="107" t="s">
        <v>12</v>
      </c>
      <c r="I3780" s="107" t="s">
        <v>12</v>
      </c>
      <c r="J3780" s="107" t="s">
        <v>554</v>
      </c>
      <c r="K3780" s="108">
        <v>0</v>
      </c>
    </row>
    <row r="3781" spans="5:11" x14ac:dyDescent="0.25">
      <c r="E3781" s="109">
        <v>2017</v>
      </c>
      <c r="F3781" s="109" t="s">
        <v>356</v>
      </c>
      <c r="G3781" s="109" t="s">
        <v>87</v>
      </c>
      <c r="H3781" s="109" t="s">
        <v>12</v>
      </c>
      <c r="I3781" s="109" t="s">
        <v>12</v>
      </c>
      <c r="J3781" s="109" t="s">
        <v>725</v>
      </c>
      <c r="K3781" s="110">
        <v>51.917999999999999</v>
      </c>
    </row>
    <row r="3782" spans="5:11" x14ac:dyDescent="0.25">
      <c r="E3782" s="107">
        <v>2017</v>
      </c>
      <c r="F3782" s="107" t="s">
        <v>358</v>
      </c>
      <c r="G3782" s="107" t="s">
        <v>88</v>
      </c>
      <c r="H3782" s="107" t="s">
        <v>544</v>
      </c>
      <c r="I3782" s="107" t="s">
        <v>17</v>
      </c>
      <c r="J3782" s="107" t="s">
        <v>1</v>
      </c>
      <c r="K3782" s="108">
        <v>198.42500000000001</v>
      </c>
    </row>
    <row r="3783" spans="5:11" x14ac:dyDescent="0.25">
      <c r="E3783" s="109">
        <v>2017</v>
      </c>
      <c r="F3783" s="109" t="s">
        <v>358</v>
      </c>
      <c r="G3783" s="109" t="s">
        <v>88</v>
      </c>
      <c r="H3783" s="109" t="s">
        <v>544</v>
      </c>
      <c r="I3783" s="109" t="s">
        <v>17</v>
      </c>
      <c r="J3783" s="109" t="s">
        <v>554</v>
      </c>
      <c r="K3783" s="110">
        <v>67.521000000000001</v>
      </c>
    </row>
    <row r="3784" spans="5:11" x14ac:dyDescent="0.25">
      <c r="E3784" s="107">
        <v>2017</v>
      </c>
      <c r="F3784" s="107" t="s">
        <v>358</v>
      </c>
      <c r="G3784" s="107" t="s">
        <v>88</v>
      </c>
      <c r="H3784" s="107" t="s">
        <v>544</v>
      </c>
      <c r="I3784" s="107" t="s">
        <v>17</v>
      </c>
      <c r="J3784" s="107" t="s">
        <v>725</v>
      </c>
      <c r="K3784" s="108">
        <v>130.904</v>
      </c>
    </row>
    <row r="3785" spans="5:11" x14ac:dyDescent="0.25">
      <c r="E3785" s="109">
        <v>2017</v>
      </c>
      <c r="F3785" s="109" t="s">
        <v>360</v>
      </c>
      <c r="G3785" s="109" t="s">
        <v>89</v>
      </c>
      <c r="H3785" s="109" t="s">
        <v>540</v>
      </c>
      <c r="I3785" s="109" t="s">
        <v>47</v>
      </c>
      <c r="J3785" s="109" t="s">
        <v>1</v>
      </c>
      <c r="K3785" s="110">
        <v>341.21100000000001</v>
      </c>
    </row>
    <row r="3786" spans="5:11" x14ac:dyDescent="0.25">
      <c r="E3786" s="107">
        <v>2017</v>
      </c>
      <c r="F3786" s="107" t="s">
        <v>360</v>
      </c>
      <c r="G3786" s="107" t="s">
        <v>89</v>
      </c>
      <c r="H3786" s="107" t="s">
        <v>540</v>
      </c>
      <c r="I3786" s="107" t="s">
        <v>47</v>
      </c>
      <c r="J3786" s="107" t="s">
        <v>554</v>
      </c>
      <c r="K3786" s="108">
        <v>317.12900000000002</v>
      </c>
    </row>
    <row r="3787" spans="5:11" x14ac:dyDescent="0.25">
      <c r="E3787" s="109">
        <v>2017</v>
      </c>
      <c r="F3787" s="109" t="s">
        <v>360</v>
      </c>
      <c r="G3787" s="109" t="s">
        <v>89</v>
      </c>
      <c r="H3787" s="109" t="s">
        <v>540</v>
      </c>
      <c r="I3787" s="109" t="s">
        <v>47</v>
      </c>
      <c r="J3787" s="109" t="s">
        <v>725</v>
      </c>
      <c r="K3787" s="110">
        <v>24.082000000000001</v>
      </c>
    </row>
    <row r="3788" spans="5:11" x14ac:dyDescent="0.25">
      <c r="E3788" s="107">
        <v>2017</v>
      </c>
      <c r="F3788" s="107" t="s">
        <v>352</v>
      </c>
      <c r="G3788" s="107" t="s">
        <v>85</v>
      </c>
      <c r="H3788" s="107" t="s">
        <v>540</v>
      </c>
      <c r="I3788" s="107" t="s">
        <v>47</v>
      </c>
      <c r="J3788" s="107" t="s">
        <v>1</v>
      </c>
      <c r="K3788" s="108">
        <v>161.15199999999999</v>
      </c>
    </row>
    <row r="3789" spans="5:11" x14ac:dyDescent="0.25">
      <c r="E3789" s="109">
        <v>2017</v>
      </c>
      <c r="F3789" s="109" t="s">
        <v>352</v>
      </c>
      <c r="G3789" s="109" t="s">
        <v>85</v>
      </c>
      <c r="H3789" s="109" t="s">
        <v>540</v>
      </c>
      <c r="I3789" s="109" t="s">
        <v>47</v>
      </c>
      <c r="J3789" s="109" t="s">
        <v>554</v>
      </c>
      <c r="K3789" s="110">
        <v>161.15199999999999</v>
      </c>
    </row>
    <row r="3790" spans="5:11" x14ac:dyDescent="0.25">
      <c r="E3790" s="107">
        <v>2017</v>
      </c>
      <c r="F3790" s="107" t="s">
        <v>352</v>
      </c>
      <c r="G3790" s="107" t="s">
        <v>85</v>
      </c>
      <c r="H3790" s="107" t="s">
        <v>540</v>
      </c>
      <c r="I3790" s="107" t="s">
        <v>47</v>
      </c>
      <c r="J3790" s="107" t="s">
        <v>725</v>
      </c>
      <c r="K3790" s="108">
        <v>0</v>
      </c>
    </row>
    <row r="3791" spans="5:11" x14ac:dyDescent="0.25">
      <c r="E3791" s="109">
        <v>2017</v>
      </c>
      <c r="F3791" s="109" t="s">
        <v>372</v>
      </c>
      <c r="G3791" s="109" t="s">
        <v>95</v>
      </c>
      <c r="H3791" s="109" t="s">
        <v>540</v>
      </c>
      <c r="I3791" s="109" t="s">
        <v>30</v>
      </c>
      <c r="J3791" s="109" t="s">
        <v>1</v>
      </c>
      <c r="K3791" s="110">
        <v>214.976</v>
      </c>
    </row>
    <row r="3792" spans="5:11" x14ac:dyDescent="0.25">
      <c r="E3792" s="107">
        <v>2017</v>
      </c>
      <c r="F3792" s="107" t="s">
        <v>372</v>
      </c>
      <c r="G3792" s="107" t="s">
        <v>95</v>
      </c>
      <c r="H3792" s="107" t="s">
        <v>540</v>
      </c>
      <c r="I3792" s="107" t="s">
        <v>30</v>
      </c>
      <c r="J3792" s="107" t="s">
        <v>554</v>
      </c>
      <c r="K3792" s="108">
        <v>159.87700000000001</v>
      </c>
    </row>
    <row r="3793" spans="5:11" x14ac:dyDescent="0.25">
      <c r="E3793" s="109">
        <v>2017</v>
      </c>
      <c r="F3793" s="109" t="s">
        <v>372</v>
      </c>
      <c r="G3793" s="109" t="s">
        <v>95</v>
      </c>
      <c r="H3793" s="109" t="s">
        <v>540</v>
      </c>
      <c r="I3793" s="109" t="s">
        <v>30</v>
      </c>
      <c r="J3793" s="109" t="s">
        <v>725</v>
      </c>
      <c r="K3793" s="110">
        <v>55.098999999999997</v>
      </c>
    </row>
    <row r="3794" spans="5:11" x14ac:dyDescent="0.25">
      <c r="E3794" s="107">
        <v>2017</v>
      </c>
      <c r="F3794" s="107" t="s">
        <v>380</v>
      </c>
      <c r="G3794" s="107" t="s">
        <v>99</v>
      </c>
      <c r="H3794" s="107" t="s">
        <v>544</v>
      </c>
      <c r="I3794" s="107" t="s">
        <v>9</v>
      </c>
      <c r="J3794" s="107" t="s">
        <v>1</v>
      </c>
      <c r="K3794" s="108">
        <v>60.725999999999999</v>
      </c>
    </row>
    <row r="3795" spans="5:11" x14ac:dyDescent="0.25">
      <c r="E3795" s="109">
        <v>2017</v>
      </c>
      <c r="F3795" s="109" t="s">
        <v>380</v>
      </c>
      <c r="G3795" s="109" t="s">
        <v>99</v>
      </c>
      <c r="H3795" s="109" t="s">
        <v>544</v>
      </c>
      <c r="I3795" s="109" t="s">
        <v>9</v>
      </c>
      <c r="J3795" s="109" t="s">
        <v>554</v>
      </c>
      <c r="K3795" s="110">
        <v>54.993000000000002</v>
      </c>
    </row>
    <row r="3796" spans="5:11" x14ac:dyDescent="0.25">
      <c r="E3796" s="107">
        <v>2017</v>
      </c>
      <c r="F3796" s="107" t="s">
        <v>380</v>
      </c>
      <c r="G3796" s="107" t="s">
        <v>99</v>
      </c>
      <c r="H3796" s="107" t="s">
        <v>544</v>
      </c>
      <c r="I3796" s="107" t="s">
        <v>9</v>
      </c>
      <c r="J3796" s="107" t="s">
        <v>725</v>
      </c>
      <c r="K3796" s="108">
        <v>5.7329999999999997</v>
      </c>
    </row>
    <row r="3797" spans="5:11" x14ac:dyDescent="0.25">
      <c r="E3797" s="109">
        <v>2017</v>
      </c>
      <c r="F3797" s="109" t="s">
        <v>384</v>
      </c>
      <c r="G3797" s="109" t="s">
        <v>385</v>
      </c>
      <c r="H3797" s="109" t="s">
        <v>540</v>
      </c>
      <c r="I3797" s="109" t="s">
        <v>27</v>
      </c>
      <c r="J3797" s="109" t="s">
        <v>1</v>
      </c>
      <c r="K3797" s="110">
        <v>613</v>
      </c>
    </row>
    <row r="3798" spans="5:11" x14ac:dyDescent="0.25">
      <c r="E3798" s="107">
        <v>2017</v>
      </c>
      <c r="F3798" s="107" t="s">
        <v>384</v>
      </c>
      <c r="G3798" s="107" t="s">
        <v>385</v>
      </c>
      <c r="H3798" s="107" t="s">
        <v>540</v>
      </c>
      <c r="I3798" s="107" t="s">
        <v>27</v>
      </c>
      <c r="J3798" s="107" t="s">
        <v>554</v>
      </c>
      <c r="K3798" s="108">
        <v>548</v>
      </c>
    </row>
    <row r="3799" spans="5:11" x14ac:dyDescent="0.25">
      <c r="E3799" s="109">
        <v>2017</v>
      </c>
      <c r="F3799" s="109" t="s">
        <v>384</v>
      </c>
      <c r="G3799" s="109" t="s">
        <v>385</v>
      </c>
      <c r="H3799" s="109" t="s">
        <v>540</v>
      </c>
      <c r="I3799" s="109" t="s">
        <v>27</v>
      </c>
      <c r="J3799" s="109" t="s">
        <v>725</v>
      </c>
      <c r="K3799" s="110">
        <v>65</v>
      </c>
    </row>
    <row r="3800" spans="5:11" x14ac:dyDescent="0.25">
      <c r="E3800" s="107">
        <v>2017</v>
      </c>
      <c r="F3800" s="107" t="s">
        <v>394</v>
      </c>
      <c r="G3800" s="107" t="s">
        <v>103</v>
      </c>
      <c r="H3800" s="107" t="s">
        <v>540</v>
      </c>
      <c r="I3800" s="107" t="s">
        <v>30</v>
      </c>
      <c r="J3800" s="107" t="s">
        <v>1</v>
      </c>
      <c r="K3800" s="108">
        <v>15.412000000000001</v>
      </c>
    </row>
    <row r="3801" spans="5:11" x14ac:dyDescent="0.25">
      <c r="E3801" s="109">
        <v>2017</v>
      </c>
      <c r="F3801" s="109" t="s">
        <v>394</v>
      </c>
      <c r="G3801" s="109" t="s">
        <v>103</v>
      </c>
      <c r="H3801" s="109" t="s">
        <v>540</v>
      </c>
      <c r="I3801" s="109" t="s">
        <v>30</v>
      </c>
      <c r="J3801" s="109" t="s">
        <v>554</v>
      </c>
      <c r="K3801" s="110">
        <v>11.939</v>
      </c>
    </row>
    <row r="3802" spans="5:11" x14ac:dyDescent="0.25">
      <c r="E3802" s="107">
        <v>2017</v>
      </c>
      <c r="F3802" s="107" t="s">
        <v>394</v>
      </c>
      <c r="G3802" s="107" t="s">
        <v>103</v>
      </c>
      <c r="H3802" s="107" t="s">
        <v>540</v>
      </c>
      <c r="I3802" s="107" t="s">
        <v>30</v>
      </c>
      <c r="J3802" s="107" t="s">
        <v>725</v>
      </c>
      <c r="K3802" s="108">
        <v>3.4729999999999999</v>
      </c>
    </row>
    <row r="3803" spans="5:11" x14ac:dyDescent="0.25">
      <c r="E3803" s="109">
        <v>2017</v>
      </c>
      <c r="F3803" s="109" t="s">
        <v>387</v>
      </c>
      <c r="G3803" s="109" t="s">
        <v>388</v>
      </c>
      <c r="H3803" s="109" t="s">
        <v>544</v>
      </c>
      <c r="I3803" s="109" t="s">
        <v>9</v>
      </c>
      <c r="J3803" s="109" t="s">
        <v>1</v>
      </c>
      <c r="K3803" s="110">
        <v>85.272000000000006</v>
      </c>
    </row>
    <row r="3804" spans="5:11" x14ac:dyDescent="0.25">
      <c r="E3804" s="107">
        <v>2017</v>
      </c>
      <c r="F3804" s="107" t="s">
        <v>387</v>
      </c>
      <c r="G3804" s="107" t="s">
        <v>388</v>
      </c>
      <c r="H3804" s="107" t="s">
        <v>544</v>
      </c>
      <c r="I3804" s="107" t="s">
        <v>9</v>
      </c>
      <c r="J3804" s="107" t="s">
        <v>554</v>
      </c>
      <c r="K3804" s="108">
        <v>39.414999999999999</v>
      </c>
    </row>
    <row r="3805" spans="5:11" x14ac:dyDescent="0.25">
      <c r="E3805" s="109">
        <v>2017</v>
      </c>
      <c r="F3805" s="109" t="s">
        <v>387</v>
      </c>
      <c r="G3805" s="109" t="s">
        <v>388</v>
      </c>
      <c r="H3805" s="109" t="s">
        <v>544</v>
      </c>
      <c r="I3805" s="109" t="s">
        <v>9</v>
      </c>
      <c r="J3805" s="109" t="s">
        <v>725</v>
      </c>
      <c r="K3805" s="110">
        <v>45.856999999999999</v>
      </c>
    </row>
    <row r="3806" spans="5:11" x14ac:dyDescent="0.25">
      <c r="E3806" s="107">
        <v>2017</v>
      </c>
      <c r="F3806" s="107" t="s">
        <v>396</v>
      </c>
      <c r="G3806" s="107" t="s">
        <v>397</v>
      </c>
      <c r="H3806" s="107" t="s">
        <v>544</v>
      </c>
      <c r="I3806" s="107" t="s">
        <v>9</v>
      </c>
      <c r="J3806" s="107" t="s">
        <v>1</v>
      </c>
      <c r="K3806" s="108">
        <v>178.11600000000001</v>
      </c>
    </row>
    <row r="3807" spans="5:11" x14ac:dyDescent="0.25">
      <c r="E3807" s="109">
        <v>2017</v>
      </c>
      <c r="F3807" s="109" t="s">
        <v>396</v>
      </c>
      <c r="G3807" s="109" t="s">
        <v>397</v>
      </c>
      <c r="H3807" s="109" t="s">
        <v>544</v>
      </c>
      <c r="I3807" s="109" t="s">
        <v>9</v>
      </c>
      <c r="J3807" s="109" t="s">
        <v>554</v>
      </c>
      <c r="K3807" s="110">
        <v>61.116</v>
      </c>
    </row>
    <row r="3808" spans="5:11" x14ac:dyDescent="0.25">
      <c r="E3808" s="107">
        <v>2017</v>
      </c>
      <c r="F3808" s="107" t="s">
        <v>396</v>
      </c>
      <c r="G3808" s="107" t="s">
        <v>397</v>
      </c>
      <c r="H3808" s="107" t="s">
        <v>544</v>
      </c>
      <c r="I3808" s="107" t="s">
        <v>9</v>
      </c>
      <c r="J3808" s="107" t="s">
        <v>725</v>
      </c>
      <c r="K3808" s="108">
        <v>117</v>
      </c>
    </row>
    <row r="3809" spans="5:11" x14ac:dyDescent="0.25">
      <c r="E3809" s="109">
        <v>2017</v>
      </c>
      <c r="F3809" s="109" t="s">
        <v>399</v>
      </c>
      <c r="G3809" s="109" t="s">
        <v>104</v>
      </c>
      <c r="H3809" s="109" t="s">
        <v>544</v>
      </c>
      <c r="I3809" s="109" t="s">
        <v>9</v>
      </c>
      <c r="J3809" s="109" t="s">
        <v>1</v>
      </c>
      <c r="K3809" s="110">
        <v>565.33399999999995</v>
      </c>
    </row>
    <row r="3810" spans="5:11" x14ac:dyDescent="0.25">
      <c r="E3810" s="107">
        <v>2017</v>
      </c>
      <c r="F3810" s="107" t="s">
        <v>399</v>
      </c>
      <c r="G3810" s="107" t="s">
        <v>104</v>
      </c>
      <c r="H3810" s="107" t="s">
        <v>544</v>
      </c>
      <c r="I3810" s="107" t="s">
        <v>9</v>
      </c>
      <c r="J3810" s="107" t="s">
        <v>554</v>
      </c>
      <c r="K3810" s="108">
        <v>421.41199999999998</v>
      </c>
    </row>
    <row r="3811" spans="5:11" x14ac:dyDescent="0.25">
      <c r="E3811" s="109">
        <v>2017</v>
      </c>
      <c r="F3811" s="109" t="s">
        <v>399</v>
      </c>
      <c r="G3811" s="109" t="s">
        <v>104</v>
      </c>
      <c r="H3811" s="109" t="s">
        <v>544</v>
      </c>
      <c r="I3811" s="109" t="s">
        <v>9</v>
      </c>
      <c r="J3811" s="109" t="s">
        <v>725</v>
      </c>
      <c r="K3811" s="110">
        <v>143.922</v>
      </c>
    </row>
    <row r="3812" spans="5:11" x14ac:dyDescent="0.25">
      <c r="E3812" s="107">
        <v>2017</v>
      </c>
      <c r="F3812" s="107" t="s">
        <v>412</v>
      </c>
      <c r="G3812" s="107" t="s">
        <v>109</v>
      </c>
      <c r="H3812" s="107" t="s">
        <v>544</v>
      </c>
      <c r="I3812" s="107" t="s">
        <v>17</v>
      </c>
      <c r="J3812" s="107" t="s">
        <v>1</v>
      </c>
      <c r="K3812" s="108">
        <v>8.5709999999999997</v>
      </c>
    </row>
    <row r="3813" spans="5:11" x14ac:dyDescent="0.25">
      <c r="E3813" s="109">
        <v>2017</v>
      </c>
      <c r="F3813" s="109" t="s">
        <v>412</v>
      </c>
      <c r="G3813" s="109" t="s">
        <v>109</v>
      </c>
      <c r="H3813" s="109" t="s">
        <v>544</v>
      </c>
      <c r="I3813" s="109" t="s">
        <v>17</v>
      </c>
      <c r="J3813" s="109" t="s">
        <v>554</v>
      </c>
      <c r="K3813" s="110">
        <v>5.2910000000000004</v>
      </c>
    </row>
    <row r="3814" spans="5:11" x14ac:dyDescent="0.25">
      <c r="E3814" s="107">
        <v>2017</v>
      </c>
      <c r="F3814" s="107" t="s">
        <v>412</v>
      </c>
      <c r="G3814" s="107" t="s">
        <v>109</v>
      </c>
      <c r="H3814" s="107" t="s">
        <v>544</v>
      </c>
      <c r="I3814" s="107" t="s">
        <v>17</v>
      </c>
      <c r="J3814" s="107" t="s">
        <v>725</v>
      </c>
      <c r="K3814" s="108">
        <v>3.28</v>
      </c>
    </row>
    <row r="3815" spans="5:11" x14ac:dyDescent="0.25">
      <c r="E3815" s="109">
        <v>2017</v>
      </c>
      <c r="F3815" s="109" t="s">
        <v>407</v>
      </c>
      <c r="G3815" s="109" t="s">
        <v>408</v>
      </c>
      <c r="H3815" s="109" t="s">
        <v>540</v>
      </c>
      <c r="I3815" s="109" t="s">
        <v>925</v>
      </c>
      <c r="J3815" s="109" t="s">
        <v>1</v>
      </c>
      <c r="K3815" s="110">
        <v>380.47899999999998</v>
      </c>
    </row>
    <row r="3816" spans="5:11" x14ac:dyDescent="0.25">
      <c r="E3816" s="107">
        <v>2017</v>
      </c>
      <c r="F3816" s="107" t="s">
        <v>407</v>
      </c>
      <c r="G3816" s="107" t="s">
        <v>408</v>
      </c>
      <c r="H3816" s="107" t="s">
        <v>540</v>
      </c>
      <c r="I3816" s="107" t="s">
        <v>925</v>
      </c>
      <c r="J3816" s="107" t="s">
        <v>554</v>
      </c>
      <c r="K3816" s="108">
        <v>173.358</v>
      </c>
    </row>
    <row r="3817" spans="5:11" x14ac:dyDescent="0.25">
      <c r="E3817" s="109">
        <v>2017</v>
      </c>
      <c r="F3817" s="109" t="s">
        <v>407</v>
      </c>
      <c r="G3817" s="109" t="s">
        <v>408</v>
      </c>
      <c r="H3817" s="109" t="s">
        <v>540</v>
      </c>
      <c r="I3817" s="109" t="s">
        <v>925</v>
      </c>
      <c r="J3817" s="109" t="s">
        <v>725</v>
      </c>
      <c r="K3817" s="110">
        <v>207.12100000000001</v>
      </c>
    </row>
    <row r="3818" spans="5:11" x14ac:dyDescent="0.25">
      <c r="E3818" s="107">
        <v>2017</v>
      </c>
      <c r="F3818" s="107" t="s">
        <v>405</v>
      </c>
      <c r="G3818" s="107" t="s">
        <v>107</v>
      </c>
      <c r="H3818" s="107" t="s">
        <v>12</v>
      </c>
      <c r="I3818" s="107" t="s">
        <v>12</v>
      </c>
      <c r="J3818" s="107" t="s">
        <v>1</v>
      </c>
      <c r="K3818" s="108">
        <v>261.60599999999999</v>
      </c>
    </row>
    <row r="3819" spans="5:11" x14ac:dyDescent="0.25">
      <c r="E3819" s="109">
        <v>2017</v>
      </c>
      <c r="F3819" s="109" t="s">
        <v>405</v>
      </c>
      <c r="G3819" s="109" t="s">
        <v>107</v>
      </c>
      <c r="H3819" s="109" t="s">
        <v>12</v>
      </c>
      <c r="I3819" s="109" t="s">
        <v>12</v>
      </c>
      <c r="J3819" s="109" t="s">
        <v>554</v>
      </c>
      <c r="K3819" s="110">
        <v>0</v>
      </c>
    </row>
    <row r="3820" spans="5:11" x14ac:dyDescent="0.25">
      <c r="E3820" s="107">
        <v>2017</v>
      </c>
      <c r="F3820" s="107" t="s">
        <v>405</v>
      </c>
      <c r="G3820" s="107" t="s">
        <v>107</v>
      </c>
      <c r="H3820" s="107" t="s">
        <v>12</v>
      </c>
      <c r="I3820" s="107" t="s">
        <v>12</v>
      </c>
      <c r="J3820" s="107" t="s">
        <v>725</v>
      </c>
      <c r="K3820" s="108">
        <v>261.60599999999999</v>
      </c>
    </row>
    <row r="3821" spans="5:11" x14ac:dyDescent="0.25">
      <c r="E3821" s="109">
        <v>2017</v>
      </c>
      <c r="F3821" s="109" t="s">
        <v>414</v>
      </c>
      <c r="G3821" s="109" t="s">
        <v>110</v>
      </c>
      <c r="H3821" s="109" t="s">
        <v>540</v>
      </c>
      <c r="I3821" s="109" t="s">
        <v>27</v>
      </c>
      <c r="J3821" s="109" t="s">
        <v>1</v>
      </c>
      <c r="K3821" s="110">
        <v>144.84399999999999</v>
      </c>
    </row>
    <row r="3822" spans="5:11" x14ac:dyDescent="0.25">
      <c r="E3822" s="107">
        <v>2017</v>
      </c>
      <c r="F3822" s="107" t="s">
        <v>414</v>
      </c>
      <c r="G3822" s="107" t="s">
        <v>110</v>
      </c>
      <c r="H3822" s="107" t="s">
        <v>540</v>
      </c>
      <c r="I3822" s="107" t="s">
        <v>27</v>
      </c>
      <c r="J3822" s="107" t="s">
        <v>554</v>
      </c>
      <c r="K3822" s="108">
        <v>123.556</v>
      </c>
    </row>
    <row r="3823" spans="5:11" x14ac:dyDescent="0.25">
      <c r="E3823" s="109">
        <v>2017</v>
      </c>
      <c r="F3823" s="109" t="s">
        <v>414</v>
      </c>
      <c r="G3823" s="109" t="s">
        <v>110</v>
      </c>
      <c r="H3823" s="109" t="s">
        <v>540</v>
      </c>
      <c r="I3823" s="109" t="s">
        <v>27</v>
      </c>
      <c r="J3823" s="109" t="s">
        <v>725</v>
      </c>
      <c r="K3823" s="110">
        <v>21.288</v>
      </c>
    </row>
    <row r="3824" spans="5:11" x14ac:dyDescent="0.25">
      <c r="E3824" s="107">
        <v>2017</v>
      </c>
      <c r="F3824" s="107" t="s">
        <v>418</v>
      </c>
      <c r="G3824" s="107" t="s">
        <v>112</v>
      </c>
      <c r="H3824" s="107" t="s">
        <v>544</v>
      </c>
      <c r="I3824" s="107" t="s">
        <v>9</v>
      </c>
      <c r="J3824" s="107" t="s">
        <v>1</v>
      </c>
      <c r="K3824" s="108">
        <v>604.03899999999999</v>
      </c>
    </row>
    <row r="3825" spans="5:11" x14ac:dyDescent="0.25">
      <c r="E3825" s="109">
        <v>2017</v>
      </c>
      <c r="F3825" s="109" t="s">
        <v>418</v>
      </c>
      <c r="G3825" s="109" t="s">
        <v>112</v>
      </c>
      <c r="H3825" s="109" t="s">
        <v>544</v>
      </c>
      <c r="I3825" s="109" t="s">
        <v>9</v>
      </c>
      <c r="J3825" s="109" t="s">
        <v>554</v>
      </c>
      <c r="K3825" s="110">
        <v>324.65300000000002</v>
      </c>
    </row>
    <row r="3826" spans="5:11" x14ac:dyDescent="0.25">
      <c r="E3826" s="107">
        <v>2017</v>
      </c>
      <c r="F3826" s="107" t="s">
        <v>418</v>
      </c>
      <c r="G3826" s="107" t="s">
        <v>112</v>
      </c>
      <c r="H3826" s="107" t="s">
        <v>544</v>
      </c>
      <c r="I3826" s="107" t="s">
        <v>9</v>
      </c>
      <c r="J3826" s="107" t="s">
        <v>725</v>
      </c>
      <c r="K3826" s="108">
        <v>279.38600000000002</v>
      </c>
    </row>
    <row r="3827" spans="5:11" x14ac:dyDescent="0.25">
      <c r="E3827" s="109">
        <v>2017</v>
      </c>
      <c r="F3827" s="109" t="s">
        <v>420</v>
      </c>
      <c r="G3827" s="109" t="s">
        <v>113</v>
      </c>
      <c r="H3827" s="109" t="s">
        <v>540</v>
      </c>
      <c r="I3827" s="109" t="s">
        <v>47</v>
      </c>
      <c r="J3827" s="109" t="s">
        <v>1</v>
      </c>
      <c r="K3827" s="110">
        <v>16.835999999999999</v>
      </c>
    </row>
    <row r="3828" spans="5:11" x14ac:dyDescent="0.25">
      <c r="E3828" s="107">
        <v>2017</v>
      </c>
      <c r="F3828" s="107" t="s">
        <v>420</v>
      </c>
      <c r="G3828" s="107" t="s">
        <v>113</v>
      </c>
      <c r="H3828" s="107" t="s">
        <v>540</v>
      </c>
      <c r="I3828" s="107" t="s">
        <v>47</v>
      </c>
      <c r="J3828" s="107" t="s">
        <v>554</v>
      </c>
      <c r="K3828" s="108">
        <v>16.835999999999999</v>
      </c>
    </row>
    <row r="3829" spans="5:11" x14ac:dyDescent="0.25">
      <c r="E3829" s="109">
        <v>2017</v>
      </c>
      <c r="F3829" s="109" t="s">
        <v>420</v>
      </c>
      <c r="G3829" s="109" t="s">
        <v>113</v>
      </c>
      <c r="H3829" s="109" t="s">
        <v>540</v>
      </c>
      <c r="I3829" s="109" t="s">
        <v>47</v>
      </c>
      <c r="J3829" s="109" t="s">
        <v>725</v>
      </c>
      <c r="K3829" s="110">
        <v>0</v>
      </c>
    </row>
    <row r="3830" spans="5:11" x14ac:dyDescent="0.25">
      <c r="E3830" s="107">
        <v>2017</v>
      </c>
      <c r="F3830" s="107" t="s">
        <v>422</v>
      </c>
      <c r="G3830" s="107" t="s">
        <v>114</v>
      </c>
      <c r="H3830" s="107" t="s">
        <v>542</v>
      </c>
      <c r="I3830" s="107" t="s">
        <v>26</v>
      </c>
      <c r="J3830" s="107" t="s">
        <v>1</v>
      </c>
      <c r="K3830" s="108">
        <v>195.119</v>
      </c>
    </row>
    <row r="3831" spans="5:11" x14ac:dyDescent="0.25">
      <c r="E3831" s="109">
        <v>2017</v>
      </c>
      <c r="F3831" s="109" t="s">
        <v>422</v>
      </c>
      <c r="G3831" s="109" t="s">
        <v>114</v>
      </c>
      <c r="H3831" s="109" t="s">
        <v>542</v>
      </c>
      <c r="I3831" s="109" t="s">
        <v>26</v>
      </c>
      <c r="J3831" s="109" t="s">
        <v>554</v>
      </c>
      <c r="K3831" s="110">
        <v>0</v>
      </c>
    </row>
    <row r="3832" spans="5:11" x14ac:dyDescent="0.25">
      <c r="E3832" s="107">
        <v>2017</v>
      </c>
      <c r="F3832" s="107" t="s">
        <v>422</v>
      </c>
      <c r="G3832" s="107" t="s">
        <v>114</v>
      </c>
      <c r="H3832" s="107" t="s">
        <v>542</v>
      </c>
      <c r="I3832" s="107" t="s">
        <v>26</v>
      </c>
      <c r="J3832" s="107" t="s">
        <v>725</v>
      </c>
      <c r="K3832" s="108">
        <v>195.119</v>
      </c>
    </row>
    <row r="3833" spans="5:11" x14ac:dyDescent="0.25">
      <c r="E3833" s="109">
        <v>2017</v>
      </c>
      <c r="F3833" s="109" t="s">
        <v>432</v>
      </c>
      <c r="G3833" s="109" t="s">
        <v>119</v>
      </c>
      <c r="H3833" s="109" t="s">
        <v>540</v>
      </c>
      <c r="I3833" s="109" t="s">
        <v>925</v>
      </c>
      <c r="J3833" s="109" t="s">
        <v>1</v>
      </c>
      <c r="K3833" s="110">
        <v>52.999000000000002</v>
      </c>
    </row>
    <row r="3834" spans="5:11" x14ac:dyDescent="0.25">
      <c r="E3834" s="107">
        <v>2017</v>
      </c>
      <c r="F3834" s="107" t="s">
        <v>432</v>
      </c>
      <c r="G3834" s="107" t="s">
        <v>119</v>
      </c>
      <c r="H3834" s="107" t="s">
        <v>540</v>
      </c>
      <c r="I3834" s="107" t="s">
        <v>925</v>
      </c>
      <c r="J3834" s="107" t="s">
        <v>554</v>
      </c>
      <c r="K3834" s="108">
        <v>0</v>
      </c>
    </row>
    <row r="3835" spans="5:11" x14ac:dyDescent="0.25">
      <c r="E3835" s="109">
        <v>2017</v>
      </c>
      <c r="F3835" s="109" t="s">
        <v>432</v>
      </c>
      <c r="G3835" s="109" t="s">
        <v>119</v>
      </c>
      <c r="H3835" s="109" t="s">
        <v>540</v>
      </c>
      <c r="I3835" s="109" t="s">
        <v>925</v>
      </c>
      <c r="J3835" s="109" t="s">
        <v>725</v>
      </c>
      <c r="K3835" s="110">
        <v>52.999000000000002</v>
      </c>
    </row>
    <row r="3836" spans="5:11" x14ac:dyDescent="0.25">
      <c r="E3836" s="107">
        <v>2017</v>
      </c>
      <c r="F3836" s="107" t="s">
        <v>438</v>
      </c>
      <c r="G3836" s="107" t="s">
        <v>122</v>
      </c>
      <c r="H3836" s="107" t="s">
        <v>540</v>
      </c>
      <c r="I3836" s="107" t="s">
        <v>21</v>
      </c>
      <c r="J3836" s="107" t="s">
        <v>1</v>
      </c>
      <c r="K3836" s="108">
        <v>0.08</v>
      </c>
    </row>
    <row r="3837" spans="5:11" x14ac:dyDescent="0.25">
      <c r="E3837" s="109">
        <v>2017</v>
      </c>
      <c r="F3837" s="109" t="s">
        <v>438</v>
      </c>
      <c r="G3837" s="109" t="s">
        <v>122</v>
      </c>
      <c r="H3837" s="109" t="s">
        <v>540</v>
      </c>
      <c r="I3837" s="109" t="s">
        <v>21</v>
      </c>
      <c r="J3837" s="109" t="s">
        <v>554</v>
      </c>
      <c r="K3837" s="110">
        <v>0.02</v>
      </c>
    </row>
    <row r="3838" spans="5:11" x14ac:dyDescent="0.25">
      <c r="E3838" s="107">
        <v>2017</v>
      </c>
      <c r="F3838" s="107" t="s">
        <v>438</v>
      </c>
      <c r="G3838" s="107" t="s">
        <v>122</v>
      </c>
      <c r="H3838" s="107" t="s">
        <v>540</v>
      </c>
      <c r="I3838" s="107" t="s">
        <v>21</v>
      </c>
      <c r="J3838" s="107" t="s">
        <v>725</v>
      </c>
      <c r="K3838" s="108">
        <v>0.06</v>
      </c>
    </row>
    <row r="3839" spans="5:11" x14ac:dyDescent="0.25">
      <c r="E3839" s="109">
        <v>2017</v>
      </c>
      <c r="F3839" s="109" t="s">
        <v>434</v>
      </c>
      <c r="G3839" s="109" t="s">
        <v>120</v>
      </c>
      <c r="H3839" s="109" t="s">
        <v>544</v>
      </c>
      <c r="I3839" s="109" t="s">
        <v>9</v>
      </c>
      <c r="J3839" s="109" t="s">
        <v>1</v>
      </c>
      <c r="K3839" s="110">
        <v>0</v>
      </c>
    </row>
    <row r="3840" spans="5:11" x14ac:dyDescent="0.25">
      <c r="E3840" s="107">
        <v>2017</v>
      </c>
      <c r="F3840" s="107" t="s">
        <v>434</v>
      </c>
      <c r="G3840" s="107" t="s">
        <v>120</v>
      </c>
      <c r="H3840" s="107" t="s">
        <v>544</v>
      </c>
      <c r="I3840" s="107" t="s">
        <v>9</v>
      </c>
      <c r="J3840" s="107" t="s">
        <v>554</v>
      </c>
      <c r="K3840" s="108">
        <v>0</v>
      </c>
    </row>
    <row r="3841" spans="5:11" x14ac:dyDescent="0.25">
      <c r="E3841" s="109">
        <v>2017</v>
      </c>
      <c r="F3841" s="109" t="s">
        <v>434</v>
      </c>
      <c r="G3841" s="109" t="s">
        <v>120</v>
      </c>
      <c r="H3841" s="109" t="s">
        <v>544</v>
      </c>
      <c r="I3841" s="109" t="s">
        <v>9</v>
      </c>
      <c r="J3841" s="109" t="s">
        <v>725</v>
      </c>
      <c r="K3841" s="110">
        <v>0</v>
      </c>
    </row>
    <row r="3842" spans="5:11" x14ac:dyDescent="0.25">
      <c r="E3842" s="107">
        <v>2017</v>
      </c>
      <c r="F3842" s="107" t="s">
        <v>440</v>
      </c>
      <c r="G3842" s="107" t="s">
        <v>123</v>
      </c>
      <c r="H3842" s="107" t="s">
        <v>540</v>
      </c>
      <c r="I3842" s="107" t="s">
        <v>24</v>
      </c>
      <c r="J3842" s="107" t="s">
        <v>1</v>
      </c>
      <c r="K3842" s="108">
        <v>146.39500000000001</v>
      </c>
    </row>
    <row r="3843" spans="5:11" x14ac:dyDescent="0.25">
      <c r="E3843" s="109">
        <v>2017</v>
      </c>
      <c r="F3843" s="109" t="s">
        <v>440</v>
      </c>
      <c r="G3843" s="109" t="s">
        <v>123</v>
      </c>
      <c r="H3843" s="109" t="s">
        <v>540</v>
      </c>
      <c r="I3843" s="109" t="s">
        <v>24</v>
      </c>
      <c r="J3843" s="109" t="s">
        <v>554</v>
      </c>
      <c r="K3843" s="110">
        <v>126.774</v>
      </c>
    </row>
    <row r="3844" spans="5:11" x14ac:dyDescent="0.25">
      <c r="E3844" s="107">
        <v>2017</v>
      </c>
      <c r="F3844" s="107" t="s">
        <v>440</v>
      </c>
      <c r="G3844" s="107" t="s">
        <v>123</v>
      </c>
      <c r="H3844" s="107" t="s">
        <v>540</v>
      </c>
      <c r="I3844" s="107" t="s">
        <v>24</v>
      </c>
      <c r="J3844" s="107" t="s">
        <v>725</v>
      </c>
      <c r="K3844" s="108">
        <v>19.620999999999999</v>
      </c>
    </row>
    <row r="3845" spans="5:11" x14ac:dyDescent="0.25">
      <c r="E3845" s="109">
        <v>2017</v>
      </c>
      <c r="F3845" s="109" t="s">
        <v>442</v>
      </c>
      <c r="G3845" s="109" t="s">
        <v>124</v>
      </c>
      <c r="H3845" s="109" t="s">
        <v>544</v>
      </c>
      <c r="I3845" s="109" t="s">
        <v>9</v>
      </c>
      <c r="J3845" s="109" t="s">
        <v>1</v>
      </c>
      <c r="K3845" s="110">
        <v>443.738</v>
      </c>
    </row>
    <row r="3846" spans="5:11" x14ac:dyDescent="0.25">
      <c r="E3846" s="107">
        <v>2017</v>
      </c>
      <c r="F3846" s="107" t="s">
        <v>442</v>
      </c>
      <c r="G3846" s="107" t="s">
        <v>124</v>
      </c>
      <c r="H3846" s="107" t="s">
        <v>544</v>
      </c>
      <c r="I3846" s="107" t="s">
        <v>9</v>
      </c>
      <c r="J3846" s="107" t="s">
        <v>554</v>
      </c>
      <c r="K3846" s="108">
        <v>347.75400000000002</v>
      </c>
    </row>
    <row r="3847" spans="5:11" x14ac:dyDescent="0.25">
      <c r="E3847" s="109">
        <v>2017</v>
      </c>
      <c r="F3847" s="109" t="s">
        <v>442</v>
      </c>
      <c r="G3847" s="109" t="s">
        <v>124</v>
      </c>
      <c r="H3847" s="109" t="s">
        <v>544</v>
      </c>
      <c r="I3847" s="109" t="s">
        <v>9</v>
      </c>
      <c r="J3847" s="109" t="s">
        <v>725</v>
      </c>
      <c r="K3847" s="110">
        <v>95.983999999999995</v>
      </c>
    </row>
    <row r="3848" spans="5:11" x14ac:dyDescent="0.25">
      <c r="E3848" s="107">
        <v>2017</v>
      </c>
      <c r="F3848" s="107" t="s">
        <v>446</v>
      </c>
      <c r="G3848" s="107" t="s">
        <v>126</v>
      </c>
      <c r="H3848" s="107" t="s">
        <v>542</v>
      </c>
      <c r="I3848" s="107" t="s">
        <v>16</v>
      </c>
      <c r="J3848" s="107" t="s">
        <v>1</v>
      </c>
      <c r="K3848" s="108">
        <v>222.84399999999999</v>
      </c>
    </row>
    <row r="3849" spans="5:11" x14ac:dyDescent="0.25">
      <c r="E3849" s="109">
        <v>2017</v>
      </c>
      <c r="F3849" s="109" t="s">
        <v>446</v>
      </c>
      <c r="G3849" s="109" t="s">
        <v>126</v>
      </c>
      <c r="H3849" s="109" t="s">
        <v>542</v>
      </c>
      <c r="I3849" s="109" t="s">
        <v>16</v>
      </c>
      <c r="J3849" s="109" t="s">
        <v>554</v>
      </c>
      <c r="K3849" s="110">
        <v>88.653000000000006</v>
      </c>
    </row>
    <row r="3850" spans="5:11" x14ac:dyDescent="0.25">
      <c r="E3850" s="107">
        <v>2017</v>
      </c>
      <c r="F3850" s="107" t="s">
        <v>446</v>
      </c>
      <c r="G3850" s="107" t="s">
        <v>126</v>
      </c>
      <c r="H3850" s="107" t="s">
        <v>542</v>
      </c>
      <c r="I3850" s="107" t="s">
        <v>16</v>
      </c>
      <c r="J3850" s="107" t="s">
        <v>725</v>
      </c>
      <c r="K3850" s="108">
        <v>134.191</v>
      </c>
    </row>
    <row r="3851" spans="5:11" x14ac:dyDescent="0.25">
      <c r="E3851" s="109">
        <v>2017</v>
      </c>
      <c r="F3851" s="109" t="s">
        <v>450</v>
      </c>
      <c r="G3851" s="109" t="s">
        <v>128</v>
      </c>
      <c r="H3851" s="109" t="s">
        <v>540</v>
      </c>
      <c r="I3851" s="109" t="s">
        <v>47</v>
      </c>
      <c r="J3851" s="109" t="s">
        <v>1</v>
      </c>
      <c r="K3851" s="110">
        <v>17.960999999999999</v>
      </c>
    </row>
    <row r="3852" spans="5:11" x14ac:dyDescent="0.25">
      <c r="E3852" s="107">
        <v>2017</v>
      </c>
      <c r="F3852" s="107" t="s">
        <v>450</v>
      </c>
      <c r="G3852" s="107" t="s">
        <v>128</v>
      </c>
      <c r="H3852" s="107" t="s">
        <v>540</v>
      </c>
      <c r="I3852" s="107" t="s">
        <v>47</v>
      </c>
      <c r="J3852" s="107" t="s">
        <v>554</v>
      </c>
      <c r="K3852" s="108">
        <v>13.337</v>
      </c>
    </row>
    <row r="3853" spans="5:11" x14ac:dyDescent="0.25">
      <c r="E3853" s="109">
        <v>2017</v>
      </c>
      <c r="F3853" s="109" t="s">
        <v>450</v>
      </c>
      <c r="G3853" s="109" t="s">
        <v>128</v>
      </c>
      <c r="H3853" s="109" t="s">
        <v>540</v>
      </c>
      <c r="I3853" s="109" t="s">
        <v>47</v>
      </c>
      <c r="J3853" s="109" t="s">
        <v>725</v>
      </c>
      <c r="K3853" s="110">
        <v>4.6239999999999997</v>
      </c>
    </row>
    <row r="3854" spans="5:11" x14ac:dyDescent="0.25">
      <c r="E3854" s="107">
        <v>2017</v>
      </c>
      <c r="F3854" s="107" t="s">
        <v>452</v>
      </c>
      <c r="G3854" s="107" t="s">
        <v>129</v>
      </c>
      <c r="H3854" s="107" t="s">
        <v>540</v>
      </c>
      <c r="I3854" s="107" t="s">
        <v>30</v>
      </c>
      <c r="J3854" s="107" t="s">
        <v>1</v>
      </c>
      <c r="K3854" s="108">
        <v>215.8</v>
      </c>
    </row>
    <row r="3855" spans="5:11" x14ac:dyDescent="0.25">
      <c r="E3855" s="109">
        <v>2017</v>
      </c>
      <c r="F3855" s="109" t="s">
        <v>452</v>
      </c>
      <c r="G3855" s="109" t="s">
        <v>129</v>
      </c>
      <c r="H3855" s="109" t="s">
        <v>540</v>
      </c>
      <c r="I3855" s="109" t="s">
        <v>30</v>
      </c>
      <c r="J3855" s="109" t="s">
        <v>554</v>
      </c>
      <c r="K3855" s="110">
        <v>215.8</v>
      </c>
    </row>
    <row r="3856" spans="5:11" x14ac:dyDescent="0.25">
      <c r="E3856" s="107">
        <v>2017</v>
      </c>
      <c r="F3856" s="107" t="s">
        <v>452</v>
      </c>
      <c r="G3856" s="107" t="s">
        <v>129</v>
      </c>
      <c r="H3856" s="107" t="s">
        <v>540</v>
      </c>
      <c r="I3856" s="107" t="s">
        <v>30</v>
      </c>
      <c r="J3856" s="107" t="s">
        <v>725</v>
      </c>
      <c r="K3856" s="108">
        <v>0</v>
      </c>
    </row>
    <row r="3857" spans="5:11" x14ac:dyDescent="0.25">
      <c r="E3857" s="109">
        <v>2017</v>
      </c>
      <c r="F3857" s="109" t="s">
        <v>460</v>
      </c>
      <c r="G3857" s="109" t="s">
        <v>133</v>
      </c>
      <c r="H3857" s="109" t="s">
        <v>540</v>
      </c>
      <c r="I3857" s="109" t="s">
        <v>30</v>
      </c>
      <c r="J3857" s="109" t="s">
        <v>1</v>
      </c>
      <c r="K3857" s="110">
        <v>15.342000000000001</v>
      </c>
    </row>
    <row r="3858" spans="5:11" x14ac:dyDescent="0.25">
      <c r="E3858" s="107">
        <v>2017</v>
      </c>
      <c r="F3858" s="107" t="s">
        <v>460</v>
      </c>
      <c r="G3858" s="107" t="s">
        <v>133</v>
      </c>
      <c r="H3858" s="107" t="s">
        <v>540</v>
      </c>
      <c r="I3858" s="107" t="s">
        <v>30</v>
      </c>
      <c r="J3858" s="107" t="s">
        <v>554</v>
      </c>
      <c r="K3858" s="108">
        <v>3.3759999999999999</v>
      </c>
    </row>
    <row r="3859" spans="5:11" x14ac:dyDescent="0.25">
      <c r="E3859" s="109">
        <v>2017</v>
      </c>
      <c r="F3859" s="109" t="s">
        <v>460</v>
      </c>
      <c r="G3859" s="109" t="s">
        <v>133</v>
      </c>
      <c r="H3859" s="109" t="s">
        <v>540</v>
      </c>
      <c r="I3859" s="109" t="s">
        <v>30</v>
      </c>
      <c r="J3859" s="109" t="s">
        <v>725</v>
      </c>
      <c r="K3859" s="110">
        <v>11.965999999999999</v>
      </c>
    </row>
    <row r="3860" spans="5:11" x14ac:dyDescent="0.25">
      <c r="E3860" s="107">
        <v>2017</v>
      </c>
      <c r="F3860" s="107" t="s">
        <v>462</v>
      </c>
      <c r="G3860" s="107" t="s">
        <v>134</v>
      </c>
      <c r="H3860" s="107" t="s">
        <v>544</v>
      </c>
      <c r="I3860" s="107" t="s">
        <v>9</v>
      </c>
      <c r="J3860" s="107" t="s">
        <v>1</v>
      </c>
      <c r="K3860" s="108">
        <v>31.189</v>
      </c>
    </row>
    <row r="3861" spans="5:11" x14ac:dyDescent="0.25">
      <c r="E3861" s="109">
        <v>2017</v>
      </c>
      <c r="F3861" s="109" t="s">
        <v>462</v>
      </c>
      <c r="G3861" s="109" t="s">
        <v>134</v>
      </c>
      <c r="H3861" s="109" t="s">
        <v>544</v>
      </c>
      <c r="I3861" s="109" t="s">
        <v>9</v>
      </c>
      <c r="J3861" s="109" t="s">
        <v>554</v>
      </c>
      <c r="K3861" s="110">
        <v>22.494</v>
      </c>
    </row>
    <row r="3862" spans="5:11" x14ac:dyDescent="0.25">
      <c r="E3862" s="107">
        <v>2017</v>
      </c>
      <c r="F3862" s="107" t="s">
        <v>462</v>
      </c>
      <c r="G3862" s="107" t="s">
        <v>134</v>
      </c>
      <c r="H3862" s="107" t="s">
        <v>544</v>
      </c>
      <c r="I3862" s="107" t="s">
        <v>9</v>
      </c>
      <c r="J3862" s="107" t="s">
        <v>725</v>
      </c>
      <c r="K3862" s="108">
        <v>8.6950000000000003</v>
      </c>
    </row>
    <row r="3863" spans="5:11" x14ac:dyDescent="0.25">
      <c r="E3863" s="109">
        <v>2017</v>
      </c>
      <c r="F3863" s="109" t="s">
        <v>468</v>
      </c>
      <c r="G3863" s="109" t="s">
        <v>137</v>
      </c>
      <c r="H3863" s="109" t="s">
        <v>540</v>
      </c>
      <c r="I3863" s="109" t="s">
        <v>30</v>
      </c>
      <c r="J3863" s="109" t="s">
        <v>1</v>
      </c>
      <c r="K3863" s="110">
        <v>15</v>
      </c>
    </row>
    <row r="3864" spans="5:11" x14ac:dyDescent="0.25">
      <c r="E3864" s="107">
        <v>2017</v>
      </c>
      <c r="F3864" s="107" t="s">
        <v>468</v>
      </c>
      <c r="G3864" s="107" t="s">
        <v>137</v>
      </c>
      <c r="H3864" s="107" t="s">
        <v>540</v>
      </c>
      <c r="I3864" s="107" t="s">
        <v>30</v>
      </c>
      <c r="J3864" s="107" t="s">
        <v>554</v>
      </c>
      <c r="K3864" s="108">
        <v>0</v>
      </c>
    </row>
    <row r="3865" spans="5:11" x14ac:dyDescent="0.25">
      <c r="E3865" s="109">
        <v>2017</v>
      </c>
      <c r="F3865" s="109" t="s">
        <v>468</v>
      </c>
      <c r="G3865" s="109" t="s">
        <v>137</v>
      </c>
      <c r="H3865" s="109" t="s">
        <v>540</v>
      </c>
      <c r="I3865" s="109" t="s">
        <v>30</v>
      </c>
      <c r="J3865" s="109" t="s">
        <v>725</v>
      </c>
      <c r="K3865" s="110">
        <v>15</v>
      </c>
    </row>
    <row r="3866" spans="5:11" x14ac:dyDescent="0.25">
      <c r="E3866" s="107">
        <v>2017</v>
      </c>
      <c r="F3866" s="107" t="s">
        <v>466</v>
      </c>
      <c r="G3866" s="107" t="s">
        <v>136</v>
      </c>
      <c r="H3866" s="107" t="s">
        <v>542</v>
      </c>
      <c r="I3866" s="107" t="s">
        <v>26</v>
      </c>
      <c r="J3866" s="107" t="s">
        <v>1</v>
      </c>
      <c r="K3866" s="108">
        <v>40.036999999999999</v>
      </c>
    </row>
    <row r="3867" spans="5:11" x14ac:dyDescent="0.25">
      <c r="E3867" s="109">
        <v>2017</v>
      </c>
      <c r="F3867" s="109" t="s">
        <v>466</v>
      </c>
      <c r="G3867" s="109" t="s">
        <v>136</v>
      </c>
      <c r="H3867" s="109" t="s">
        <v>542</v>
      </c>
      <c r="I3867" s="109" t="s">
        <v>26</v>
      </c>
      <c r="J3867" s="109" t="s">
        <v>554</v>
      </c>
      <c r="K3867" s="110">
        <v>31.716999999999999</v>
      </c>
    </row>
    <row r="3868" spans="5:11" x14ac:dyDescent="0.25">
      <c r="E3868" s="107">
        <v>2017</v>
      </c>
      <c r="F3868" s="107" t="s">
        <v>466</v>
      </c>
      <c r="G3868" s="107" t="s">
        <v>136</v>
      </c>
      <c r="H3868" s="107" t="s">
        <v>542</v>
      </c>
      <c r="I3868" s="107" t="s">
        <v>26</v>
      </c>
      <c r="J3868" s="107" t="s">
        <v>725</v>
      </c>
      <c r="K3868" s="108">
        <v>8.32</v>
      </c>
    </row>
    <row r="3869" spans="5:11" x14ac:dyDescent="0.25">
      <c r="E3869" s="109">
        <v>2017</v>
      </c>
      <c r="F3869" s="109" t="s">
        <v>498</v>
      </c>
      <c r="G3869" s="109" t="s">
        <v>967</v>
      </c>
      <c r="H3869" s="109" t="s">
        <v>540</v>
      </c>
      <c r="I3869" s="109" t="s">
        <v>925</v>
      </c>
      <c r="J3869" s="109" t="s">
        <v>1</v>
      </c>
      <c r="K3869" s="110">
        <v>370.58699999999999</v>
      </c>
    </row>
    <row r="3870" spans="5:11" x14ac:dyDescent="0.25">
      <c r="E3870" s="107">
        <v>2017</v>
      </c>
      <c r="F3870" s="107" t="s">
        <v>498</v>
      </c>
      <c r="G3870" s="107" t="s">
        <v>967</v>
      </c>
      <c r="H3870" s="107" t="s">
        <v>540</v>
      </c>
      <c r="I3870" s="107" t="s">
        <v>925</v>
      </c>
      <c r="J3870" s="107" t="s">
        <v>554</v>
      </c>
      <c r="K3870" s="108">
        <v>312.89499999999998</v>
      </c>
    </row>
    <row r="3871" spans="5:11" x14ac:dyDescent="0.25">
      <c r="E3871" s="109">
        <v>2017</v>
      </c>
      <c r="F3871" s="109" t="s">
        <v>498</v>
      </c>
      <c r="G3871" s="109" t="s">
        <v>967</v>
      </c>
      <c r="H3871" s="109" t="s">
        <v>540</v>
      </c>
      <c r="I3871" s="109" t="s">
        <v>925</v>
      </c>
      <c r="J3871" s="109" t="s">
        <v>725</v>
      </c>
      <c r="K3871" s="110">
        <v>57.692</v>
      </c>
    </row>
    <row r="3872" spans="5:11" x14ac:dyDescent="0.25">
      <c r="E3872" s="107">
        <v>2017</v>
      </c>
      <c r="F3872" s="107" t="s">
        <v>479</v>
      </c>
      <c r="G3872" s="107" t="s">
        <v>141</v>
      </c>
      <c r="H3872" s="107" t="s">
        <v>540</v>
      </c>
      <c r="I3872" s="107" t="s">
        <v>21</v>
      </c>
      <c r="J3872" s="107" t="s">
        <v>1</v>
      </c>
      <c r="K3872" s="108">
        <v>62.591000000000001</v>
      </c>
    </row>
    <row r="3873" spans="5:11" x14ac:dyDescent="0.25">
      <c r="E3873" s="109">
        <v>2017</v>
      </c>
      <c r="F3873" s="109" t="s">
        <v>479</v>
      </c>
      <c r="G3873" s="109" t="s">
        <v>141</v>
      </c>
      <c r="H3873" s="109" t="s">
        <v>540</v>
      </c>
      <c r="I3873" s="109" t="s">
        <v>21</v>
      </c>
      <c r="J3873" s="109" t="s">
        <v>554</v>
      </c>
      <c r="K3873" s="110">
        <v>58.508000000000003</v>
      </c>
    </row>
    <row r="3874" spans="5:11" x14ac:dyDescent="0.25">
      <c r="E3874" s="107">
        <v>2017</v>
      </c>
      <c r="F3874" s="107" t="s">
        <v>479</v>
      </c>
      <c r="G3874" s="107" t="s">
        <v>141</v>
      </c>
      <c r="H3874" s="107" t="s">
        <v>540</v>
      </c>
      <c r="I3874" s="107" t="s">
        <v>21</v>
      </c>
      <c r="J3874" s="107" t="s">
        <v>725</v>
      </c>
      <c r="K3874" s="108">
        <v>4.0830000000000002</v>
      </c>
    </row>
    <row r="3875" spans="5:11" x14ac:dyDescent="0.25">
      <c r="E3875" s="109">
        <v>2017</v>
      </c>
      <c r="F3875" s="109" t="s">
        <v>486</v>
      </c>
      <c r="G3875" s="109" t="s">
        <v>143</v>
      </c>
      <c r="H3875" s="109" t="s">
        <v>544</v>
      </c>
      <c r="I3875" s="109" t="s">
        <v>9</v>
      </c>
      <c r="J3875" s="109" t="s">
        <v>1</v>
      </c>
      <c r="K3875" s="110">
        <v>133.791</v>
      </c>
    </row>
    <row r="3876" spans="5:11" x14ac:dyDescent="0.25">
      <c r="E3876" s="107">
        <v>2017</v>
      </c>
      <c r="F3876" s="107" t="s">
        <v>486</v>
      </c>
      <c r="G3876" s="107" t="s">
        <v>143</v>
      </c>
      <c r="H3876" s="107" t="s">
        <v>544</v>
      </c>
      <c r="I3876" s="107" t="s">
        <v>9</v>
      </c>
      <c r="J3876" s="107" t="s">
        <v>554</v>
      </c>
      <c r="K3876" s="108">
        <v>88.241</v>
      </c>
    </row>
    <row r="3877" spans="5:11" x14ac:dyDescent="0.25">
      <c r="E3877" s="109">
        <v>2017</v>
      </c>
      <c r="F3877" s="109" t="s">
        <v>486</v>
      </c>
      <c r="G3877" s="109" t="s">
        <v>143</v>
      </c>
      <c r="H3877" s="109" t="s">
        <v>544</v>
      </c>
      <c r="I3877" s="109" t="s">
        <v>9</v>
      </c>
      <c r="J3877" s="109" t="s">
        <v>725</v>
      </c>
      <c r="K3877" s="110">
        <v>45.55</v>
      </c>
    </row>
    <row r="3878" spans="5:11" x14ac:dyDescent="0.25">
      <c r="E3878" s="107">
        <v>2017</v>
      </c>
      <c r="F3878" s="107" t="s">
        <v>488</v>
      </c>
      <c r="G3878" s="107" t="s">
        <v>144</v>
      </c>
      <c r="H3878" s="107" t="s">
        <v>540</v>
      </c>
      <c r="I3878" s="107" t="s">
        <v>60</v>
      </c>
      <c r="J3878" s="107" t="s">
        <v>1</v>
      </c>
      <c r="K3878" s="108">
        <v>521.92700000000002</v>
      </c>
    </row>
    <row r="3879" spans="5:11" x14ac:dyDescent="0.25">
      <c r="E3879" s="109">
        <v>2017</v>
      </c>
      <c r="F3879" s="109" t="s">
        <v>488</v>
      </c>
      <c r="G3879" s="109" t="s">
        <v>144</v>
      </c>
      <c r="H3879" s="109" t="s">
        <v>540</v>
      </c>
      <c r="I3879" s="109" t="s">
        <v>60</v>
      </c>
      <c r="J3879" s="109" t="s">
        <v>554</v>
      </c>
      <c r="K3879" s="110">
        <v>414.87</v>
      </c>
    </row>
    <row r="3880" spans="5:11" x14ac:dyDescent="0.25">
      <c r="E3880" s="107">
        <v>2017</v>
      </c>
      <c r="F3880" s="107" t="s">
        <v>488</v>
      </c>
      <c r="G3880" s="107" t="s">
        <v>144</v>
      </c>
      <c r="H3880" s="107" t="s">
        <v>540</v>
      </c>
      <c r="I3880" s="107" t="s">
        <v>60</v>
      </c>
      <c r="J3880" s="107" t="s">
        <v>725</v>
      </c>
      <c r="K3880" s="108">
        <v>107.057</v>
      </c>
    </row>
    <row r="3881" spans="5:11" x14ac:dyDescent="0.25">
      <c r="E3881" s="109">
        <v>2017</v>
      </c>
      <c r="F3881" s="109" t="s">
        <v>494</v>
      </c>
      <c r="G3881" s="109" t="s">
        <v>147</v>
      </c>
      <c r="H3881" s="109" t="s">
        <v>540</v>
      </c>
      <c r="I3881" s="109" t="s">
        <v>27</v>
      </c>
      <c r="J3881" s="109" t="s">
        <v>1</v>
      </c>
      <c r="K3881" s="110">
        <v>128.36799999999999</v>
      </c>
    </row>
    <row r="3882" spans="5:11" x14ac:dyDescent="0.25">
      <c r="E3882" s="107">
        <v>2017</v>
      </c>
      <c r="F3882" s="107" t="s">
        <v>494</v>
      </c>
      <c r="G3882" s="107" t="s">
        <v>147</v>
      </c>
      <c r="H3882" s="107" t="s">
        <v>540</v>
      </c>
      <c r="I3882" s="107" t="s">
        <v>27</v>
      </c>
      <c r="J3882" s="107" t="s">
        <v>554</v>
      </c>
      <c r="K3882" s="108">
        <v>127.349</v>
      </c>
    </row>
    <row r="3883" spans="5:11" x14ac:dyDescent="0.25">
      <c r="E3883" s="109">
        <v>2017</v>
      </c>
      <c r="F3883" s="109" t="s">
        <v>494</v>
      </c>
      <c r="G3883" s="109" t="s">
        <v>147</v>
      </c>
      <c r="H3883" s="109" t="s">
        <v>540</v>
      </c>
      <c r="I3883" s="109" t="s">
        <v>27</v>
      </c>
      <c r="J3883" s="109" t="s">
        <v>725</v>
      </c>
      <c r="K3883" s="110">
        <v>1.0189999999999999</v>
      </c>
    </row>
    <row r="3884" spans="5:11" x14ac:dyDescent="0.25">
      <c r="E3884" s="107">
        <v>2017</v>
      </c>
      <c r="F3884" s="107" t="s">
        <v>490</v>
      </c>
      <c r="G3884" s="107" t="s">
        <v>145</v>
      </c>
      <c r="H3884" s="107" t="s">
        <v>540</v>
      </c>
      <c r="I3884" s="107" t="s">
        <v>16</v>
      </c>
      <c r="J3884" s="107" t="s">
        <v>1</v>
      </c>
      <c r="K3884" s="108">
        <v>431.58100000000002</v>
      </c>
    </row>
    <row r="3885" spans="5:11" x14ac:dyDescent="0.25">
      <c r="E3885" s="109">
        <v>2017</v>
      </c>
      <c r="F3885" s="109" t="s">
        <v>490</v>
      </c>
      <c r="G3885" s="109" t="s">
        <v>145</v>
      </c>
      <c r="H3885" s="109" t="s">
        <v>540</v>
      </c>
      <c r="I3885" s="109" t="s">
        <v>16</v>
      </c>
      <c r="J3885" s="109" t="s">
        <v>554</v>
      </c>
      <c r="K3885" s="110">
        <v>384.11200000000002</v>
      </c>
    </row>
    <row r="3886" spans="5:11" x14ac:dyDescent="0.25">
      <c r="E3886" s="107">
        <v>2017</v>
      </c>
      <c r="F3886" s="107" t="s">
        <v>490</v>
      </c>
      <c r="G3886" s="107" t="s">
        <v>145</v>
      </c>
      <c r="H3886" s="107" t="s">
        <v>540</v>
      </c>
      <c r="I3886" s="107" t="s">
        <v>16</v>
      </c>
      <c r="J3886" s="107" t="s">
        <v>725</v>
      </c>
      <c r="K3886" s="108">
        <v>47.469000000000001</v>
      </c>
    </row>
    <row r="3887" spans="5:11" x14ac:dyDescent="0.25">
      <c r="E3887" s="109">
        <v>2017</v>
      </c>
      <c r="F3887" s="109" t="s">
        <v>496</v>
      </c>
      <c r="G3887" s="109" t="s">
        <v>148</v>
      </c>
      <c r="H3887" s="109" t="s">
        <v>544</v>
      </c>
      <c r="I3887" s="109" t="s">
        <v>17</v>
      </c>
      <c r="J3887" s="109" t="s">
        <v>1</v>
      </c>
      <c r="K3887" s="110">
        <v>200.595</v>
      </c>
    </row>
    <row r="3888" spans="5:11" x14ac:dyDescent="0.25">
      <c r="E3888" s="107">
        <v>2017</v>
      </c>
      <c r="F3888" s="107" t="s">
        <v>496</v>
      </c>
      <c r="G3888" s="107" t="s">
        <v>148</v>
      </c>
      <c r="H3888" s="107" t="s">
        <v>544</v>
      </c>
      <c r="I3888" s="107" t="s">
        <v>17</v>
      </c>
      <c r="J3888" s="107" t="s">
        <v>554</v>
      </c>
      <c r="K3888" s="108">
        <v>144.50299999999999</v>
      </c>
    </row>
    <row r="3889" spans="5:11" x14ac:dyDescent="0.25">
      <c r="E3889" s="109">
        <v>2017</v>
      </c>
      <c r="F3889" s="109" t="s">
        <v>496</v>
      </c>
      <c r="G3889" s="109" t="s">
        <v>148</v>
      </c>
      <c r="H3889" s="109" t="s">
        <v>544</v>
      </c>
      <c r="I3889" s="109" t="s">
        <v>17</v>
      </c>
      <c r="J3889" s="109" t="s">
        <v>725</v>
      </c>
      <c r="K3889" s="110">
        <v>56.091999999999999</v>
      </c>
    </row>
    <row r="3890" spans="5:11" x14ac:dyDescent="0.25">
      <c r="E3890" s="107">
        <v>2017</v>
      </c>
      <c r="F3890" s="107" t="s">
        <v>483</v>
      </c>
      <c r="G3890" s="107" t="s">
        <v>484</v>
      </c>
      <c r="H3890" s="107" t="s">
        <v>544</v>
      </c>
      <c r="I3890" s="107" t="s">
        <v>9</v>
      </c>
      <c r="J3890" s="107" t="s">
        <v>1</v>
      </c>
      <c r="K3890" s="108">
        <v>26.33</v>
      </c>
    </row>
    <row r="3891" spans="5:11" x14ac:dyDescent="0.25">
      <c r="E3891" s="109">
        <v>2017</v>
      </c>
      <c r="F3891" s="109" t="s">
        <v>483</v>
      </c>
      <c r="G3891" s="109" t="s">
        <v>484</v>
      </c>
      <c r="H3891" s="109" t="s">
        <v>544</v>
      </c>
      <c r="I3891" s="109" t="s">
        <v>9</v>
      </c>
      <c r="J3891" s="109" t="s">
        <v>554</v>
      </c>
      <c r="K3891" s="110">
        <v>9.9109999999999996</v>
      </c>
    </row>
    <row r="3892" spans="5:11" x14ac:dyDescent="0.25">
      <c r="E3892" s="107">
        <v>2017</v>
      </c>
      <c r="F3892" s="107" t="s">
        <v>483</v>
      </c>
      <c r="G3892" s="107" t="s">
        <v>484</v>
      </c>
      <c r="H3892" s="107" t="s">
        <v>544</v>
      </c>
      <c r="I3892" s="107" t="s">
        <v>9</v>
      </c>
      <c r="J3892" s="107" t="s">
        <v>725</v>
      </c>
      <c r="K3892" s="108">
        <v>16.419</v>
      </c>
    </row>
    <row r="3893" spans="5:11" x14ac:dyDescent="0.25">
      <c r="E3893" s="109">
        <v>2017</v>
      </c>
      <c r="F3893" s="109" t="s">
        <v>502</v>
      </c>
      <c r="G3893" s="109" t="s">
        <v>151</v>
      </c>
      <c r="H3893" s="109" t="s">
        <v>540</v>
      </c>
      <c r="I3893" s="109" t="s">
        <v>30</v>
      </c>
      <c r="J3893" s="109" t="s">
        <v>1</v>
      </c>
      <c r="K3893" s="110">
        <v>451.01600000000002</v>
      </c>
    </row>
    <row r="3894" spans="5:11" x14ac:dyDescent="0.25">
      <c r="E3894" s="107">
        <v>2017</v>
      </c>
      <c r="F3894" s="107" t="s">
        <v>502</v>
      </c>
      <c r="G3894" s="107" t="s">
        <v>151</v>
      </c>
      <c r="H3894" s="107" t="s">
        <v>540</v>
      </c>
      <c r="I3894" s="107" t="s">
        <v>30</v>
      </c>
      <c r="J3894" s="107" t="s">
        <v>554</v>
      </c>
      <c r="K3894" s="108">
        <v>231.15799999999999</v>
      </c>
    </row>
    <row r="3895" spans="5:11" x14ac:dyDescent="0.25">
      <c r="E3895" s="109">
        <v>2017</v>
      </c>
      <c r="F3895" s="109" t="s">
        <v>502</v>
      </c>
      <c r="G3895" s="109" t="s">
        <v>151</v>
      </c>
      <c r="H3895" s="109" t="s">
        <v>540</v>
      </c>
      <c r="I3895" s="109" t="s">
        <v>30</v>
      </c>
      <c r="J3895" s="109" t="s">
        <v>725</v>
      </c>
      <c r="K3895" s="110">
        <v>219.858</v>
      </c>
    </row>
    <row r="3896" spans="5:11" x14ac:dyDescent="0.25">
      <c r="E3896" s="107">
        <v>2017</v>
      </c>
      <c r="F3896" s="107" t="s">
        <v>504</v>
      </c>
      <c r="G3896" s="107" t="s">
        <v>152</v>
      </c>
      <c r="H3896" s="107" t="s">
        <v>540</v>
      </c>
      <c r="I3896" s="107" t="s">
        <v>30</v>
      </c>
      <c r="J3896" s="107" t="s">
        <v>1</v>
      </c>
      <c r="K3896" s="108">
        <v>0</v>
      </c>
    </row>
    <row r="3897" spans="5:11" x14ac:dyDescent="0.25">
      <c r="E3897" s="109">
        <v>2017</v>
      </c>
      <c r="F3897" s="109" t="s">
        <v>504</v>
      </c>
      <c r="G3897" s="109" t="s">
        <v>152</v>
      </c>
      <c r="H3897" s="109" t="s">
        <v>540</v>
      </c>
      <c r="I3897" s="109" t="s">
        <v>30</v>
      </c>
      <c r="J3897" s="109" t="s">
        <v>554</v>
      </c>
      <c r="K3897" s="110">
        <v>0</v>
      </c>
    </row>
    <row r="3898" spans="5:11" x14ac:dyDescent="0.25">
      <c r="E3898" s="107">
        <v>2017</v>
      </c>
      <c r="F3898" s="107" t="s">
        <v>504</v>
      </c>
      <c r="G3898" s="107" t="s">
        <v>152</v>
      </c>
      <c r="H3898" s="107" t="s">
        <v>540</v>
      </c>
      <c r="I3898" s="107" t="s">
        <v>30</v>
      </c>
      <c r="J3898" s="107" t="s">
        <v>725</v>
      </c>
      <c r="K3898" s="108">
        <v>0</v>
      </c>
    </row>
    <row r="3899" spans="5:11" x14ac:dyDescent="0.25">
      <c r="E3899" s="109">
        <v>2017</v>
      </c>
      <c r="F3899" s="109" t="s">
        <v>506</v>
      </c>
      <c r="G3899" s="109" t="s">
        <v>153</v>
      </c>
      <c r="H3899" s="109" t="s">
        <v>544</v>
      </c>
      <c r="I3899" s="109" t="s">
        <v>17</v>
      </c>
      <c r="J3899" s="109" t="s">
        <v>1</v>
      </c>
      <c r="K3899" s="110">
        <v>110.6</v>
      </c>
    </row>
    <row r="3900" spans="5:11" x14ac:dyDescent="0.25">
      <c r="E3900" s="107">
        <v>2017</v>
      </c>
      <c r="F3900" s="107" t="s">
        <v>506</v>
      </c>
      <c r="G3900" s="107" t="s">
        <v>153</v>
      </c>
      <c r="H3900" s="107" t="s">
        <v>544</v>
      </c>
      <c r="I3900" s="107" t="s">
        <v>17</v>
      </c>
      <c r="J3900" s="107" t="s">
        <v>554</v>
      </c>
      <c r="K3900" s="108">
        <v>103</v>
      </c>
    </row>
    <row r="3901" spans="5:11" x14ac:dyDescent="0.25">
      <c r="E3901" s="109">
        <v>2017</v>
      </c>
      <c r="F3901" s="109" t="s">
        <v>506</v>
      </c>
      <c r="G3901" s="109" t="s">
        <v>153</v>
      </c>
      <c r="H3901" s="109" t="s">
        <v>544</v>
      </c>
      <c r="I3901" s="109" t="s">
        <v>17</v>
      </c>
      <c r="J3901" s="109" t="s">
        <v>725</v>
      </c>
      <c r="K3901" s="110">
        <v>7.6</v>
      </c>
    </row>
    <row r="3902" spans="5:11" x14ac:dyDescent="0.25">
      <c r="E3902" s="107">
        <v>2017</v>
      </c>
      <c r="F3902" s="107" t="s">
        <v>508</v>
      </c>
      <c r="G3902" s="107" t="s">
        <v>154</v>
      </c>
      <c r="H3902" s="107" t="s">
        <v>540</v>
      </c>
      <c r="I3902" s="107" t="s">
        <v>30</v>
      </c>
      <c r="J3902" s="107" t="s">
        <v>1</v>
      </c>
      <c r="K3902" s="108">
        <v>16.57</v>
      </c>
    </row>
    <row r="3903" spans="5:11" x14ac:dyDescent="0.25">
      <c r="E3903" s="109">
        <v>2017</v>
      </c>
      <c r="F3903" s="109" t="s">
        <v>508</v>
      </c>
      <c r="G3903" s="109" t="s">
        <v>154</v>
      </c>
      <c r="H3903" s="109" t="s">
        <v>540</v>
      </c>
      <c r="I3903" s="109" t="s">
        <v>30</v>
      </c>
      <c r="J3903" s="109" t="s">
        <v>554</v>
      </c>
      <c r="K3903" s="110">
        <v>0</v>
      </c>
    </row>
    <row r="3904" spans="5:11" x14ac:dyDescent="0.25">
      <c r="E3904" s="107">
        <v>2017</v>
      </c>
      <c r="F3904" s="107" t="s">
        <v>508</v>
      </c>
      <c r="G3904" s="107" t="s">
        <v>154</v>
      </c>
      <c r="H3904" s="107" t="s">
        <v>540</v>
      </c>
      <c r="I3904" s="107" t="s">
        <v>30</v>
      </c>
      <c r="J3904" s="107" t="s">
        <v>725</v>
      </c>
      <c r="K3904" s="108">
        <v>16.57</v>
      </c>
    </row>
    <row r="3905" spans="5:11" x14ac:dyDescent="0.25">
      <c r="E3905" s="109">
        <v>2017</v>
      </c>
      <c r="F3905" s="109" t="s">
        <v>509</v>
      </c>
      <c r="G3905" s="109" t="s">
        <v>510</v>
      </c>
      <c r="H3905" s="109" t="s">
        <v>544</v>
      </c>
      <c r="I3905" s="109" t="s">
        <v>17</v>
      </c>
      <c r="J3905" s="109" t="s">
        <v>1</v>
      </c>
      <c r="K3905" s="110">
        <v>290.18799999999999</v>
      </c>
    </row>
    <row r="3906" spans="5:11" x14ac:dyDescent="0.25">
      <c r="E3906" s="107">
        <v>2017</v>
      </c>
      <c r="F3906" s="107" t="s">
        <v>509</v>
      </c>
      <c r="G3906" s="107" t="s">
        <v>510</v>
      </c>
      <c r="H3906" s="107" t="s">
        <v>544</v>
      </c>
      <c r="I3906" s="107" t="s">
        <v>17</v>
      </c>
      <c r="J3906" s="107" t="s">
        <v>554</v>
      </c>
      <c r="K3906" s="108">
        <v>120.46</v>
      </c>
    </row>
    <row r="3907" spans="5:11" x14ac:dyDescent="0.25">
      <c r="E3907" s="109">
        <v>2017</v>
      </c>
      <c r="F3907" s="109" t="s">
        <v>509</v>
      </c>
      <c r="G3907" s="109" t="s">
        <v>510</v>
      </c>
      <c r="H3907" s="109" t="s">
        <v>544</v>
      </c>
      <c r="I3907" s="109" t="s">
        <v>17</v>
      </c>
      <c r="J3907" s="109" t="s">
        <v>725</v>
      </c>
      <c r="K3907" s="110">
        <v>169.72800000000001</v>
      </c>
    </row>
    <row r="3908" spans="5:11" x14ac:dyDescent="0.25">
      <c r="E3908" s="107">
        <v>2017</v>
      </c>
      <c r="F3908" s="107" t="s">
        <v>520</v>
      </c>
      <c r="G3908" s="107" t="s">
        <v>927</v>
      </c>
      <c r="H3908" s="107" t="s">
        <v>540</v>
      </c>
      <c r="I3908" s="107" t="s">
        <v>30</v>
      </c>
      <c r="J3908" s="107" t="s">
        <v>1</v>
      </c>
      <c r="K3908" s="108">
        <v>477.93700000000001</v>
      </c>
    </row>
    <row r="3909" spans="5:11" x14ac:dyDescent="0.25">
      <c r="E3909" s="109">
        <v>2017</v>
      </c>
      <c r="F3909" s="109" t="s">
        <v>520</v>
      </c>
      <c r="G3909" s="109" t="s">
        <v>927</v>
      </c>
      <c r="H3909" s="109" t="s">
        <v>540</v>
      </c>
      <c r="I3909" s="109" t="s">
        <v>30</v>
      </c>
      <c r="J3909" s="109" t="s">
        <v>554</v>
      </c>
      <c r="K3909" s="110">
        <v>445.82400000000001</v>
      </c>
    </row>
    <row r="3910" spans="5:11" x14ac:dyDescent="0.25">
      <c r="E3910" s="107">
        <v>2017</v>
      </c>
      <c r="F3910" s="107" t="s">
        <v>520</v>
      </c>
      <c r="G3910" s="107" t="s">
        <v>927</v>
      </c>
      <c r="H3910" s="107" t="s">
        <v>540</v>
      </c>
      <c r="I3910" s="107" t="s">
        <v>30</v>
      </c>
      <c r="J3910" s="107" t="s">
        <v>725</v>
      </c>
      <c r="K3910" s="108">
        <v>32.113</v>
      </c>
    </row>
    <row r="3911" spans="5:11" x14ac:dyDescent="0.25">
      <c r="E3911" s="109">
        <v>2017</v>
      </c>
      <c r="F3911" s="109" t="s">
        <v>530</v>
      </c>
      <c r="G3911" s="109" t="s">
        <v>161</v>
      </c>
      <c r="H3911" s="109" t="s">
        <v>544</v>
      </c>
      <c r="I3911" s="109" t="s">
        <v>9</v>
      </c>
      <c r="J3911" s="109" t="s">
        <v>1</v>
      </c>
      <c r="K3911" s="110">
        <v>21.266999999999999</v>
      </c>
    </row>
    <row r="3912" spans="5:11" x14ac:dyDescent="0.25">
      <c r="E3912" s="107">
        <v>2017</v>
      </c>
      <c r="F3912" s="107" t="s">
        <v>530</v>
      </c>
      <c r="G3912" s="107" t="s">
        <v>161</v>
      </c>
      <c r="H3912" s="107" t="s">
        <v>544</v>
      </c>
      <c r="I3912" s="107" t="s">
        <v>9</v>
      </c>
      <c r="J3912" s="107" t="s">
        <v>554</v>
      </c>
      <c r="K3912" s="108">
        <v>18.797000000000001</v>
      </c>
    </row>
    <row r="3913" spans="5:11" x14ac:dyDescent="0.25">
      <c r="E3913" s="109">
        <v>2017</v>
      </c>
      <c r="F3913" s="109" t="s">
        <v>530</v>
      </c>
      <c r="G3913" s="109" t="s">
        <v>161</v>
      </c>
      <c r="H3913" s="109" t="s">
        <v>544</v>
      </c>
      <c r="I3913" s="109" t="s">
        <v>9</v>
      </c>
      <c r="J3913" s="109" t="s">
        <v>725</v>
      </c>
      <c r="K3913" s="110">
        <v>2.4700000000000002</v>
      </c>
    </row>
    <row r="3914" spans="5:11" x14ac:dyDescent="0.25">
      <c r="E3914" s="107">
        <v>2017</v>
      </c>
      <c r="F3914" s="107" t="s">
        <v>532</v>
      </c>
      <c r="G3914" s="107" t="s">
        <v>162</v>
      </c>
      <c r="H3914" s="107" t="s">
        <v>540</v>
      </c>
      <c r="I3914" s="107" t="s">
        <v>925</v>
      </c>
      <c r="J3914" s="107" t="s">
        <v>1</v>
      </c>
      <c r="K3914" s="108">
        <v>81.781999999999996</v>
      </c>
    </row>
    <row r="3915" spans="5:11" x14ac:dyDescent="0.25">
      <c r="E3915" s="109">
        <v>2017</v>
      </c>
      <c r="F3915" s="109" t="s">
        <v>532</v>
      </c>
      <c r="G3915" s="109" t="s">
        <v>162</v>
      </c>
      <c r="H3915" s="109" t="s">
        <v>540</v>
      </c>
      <c r="I3915" s="109" t="s">
        <v>925</v>
      </c>
      <c r="J3915" s="109" t="s">
        <v>554</v>
      </c>
      <c r="K3915" s="110">
        <v>64.081999999999994</v>
      </c>
    </row>
    <row r="3916" spans="5:11" x14ac:dyDescent="0.25">
      <c r="E3916" s="107">
        <v>2017</v>
      </c>
      <c r="F3916" s="107" t="s">
        <v>532</v>
      </c>
      <c r="G3916" s="107" t="s">
        <v>162</v>
      </c>
      <c r="H3916" s="107" t="s">
        <v>540</v>
      </c>
      <c r="I3916" s="107" t="s">
        <v>925</v>
      </c>
      <c r="J3916" s="107" t="s">
        <v>725</v>
      </c>
      <c r="K3916" s="108">
        <v>17.7</v>
      </c>
    </row>
    <row r="3917" spans="5:11" x14ac:dyDescent="0.25">
      <c r="E3917" s="109">
        <v>2017</v>
      </c>
      <c r="F3917" s="109" t="s">
        <v>512</v>
      </c>
      <c r="G3917" s="109" t="s">
        <v>155</v>
      </c>
      <c r="H3917" s="109" t="s">
        <v>540</v>
      </c>
      <c r="I3917" s="109" t="s">
        <v>21</v>
      </c>
      <c r="J3917" s="109" t="s">
        <v>1</v>
      </c>
      <c r="K3917" s="110">
        <v>173.65299999999999</v>
      </c>
    </row>
    <row r="3918" spans="5:11" x14ac:dyDescent="0.25">
      <c r="E3918" s="107">
        <v>2017</v>
      </c>
      <c r="F3918" s="107" t="s">
        <v>512</v>
      </c>
      <c r="G3918" s="107" t="s">
        <v>155</v>
      </c>
      <c r="H3918" s="107" t="s">
        <v>540</v>
      </c>
      <c r="I3918" s="107" t="s">
        <v>21</v>
      </c>
      <c r="J3918" s="107" t="s">
        <v>554</v>
      </c>
      <c r="K3918" s="108">
        <v>173.65299999999999</v>
      </c>
    </row>
    <row r="3919" spans="5:11" x14ac:dyDescent="0.25">
      <c r="E3919" s="109">
        <v>2017</v>
      </c>
      <c r="F3919" s="109" t="s">
        <v>512</v>
      </c>
      <c r="G3919" s="109" t="s">
        <v>155</v>
      </c>
      <c r="H3919" s="109" t="s">
        <v>540</v>
      </c>
      <c r="I3919" s="109" t="s">
        <v>21</v>
      </c>
      <c r="J3919" s="109" t="s">
        <v>725</v>
      </c>
      <c r="K3919" s="110">
        <v>0</v>
      </c>
    </row>
    <row r="3920" spans="5:11" x14ac:dyDescent="0.25">
      <c r="E3920" s="107">
        <v>2017</v>
      </c>
      <c r="F3920" s="107" t="s">
        <v>534</v>
      </c>
      <c r="G3920" s="107" t="s">
        <v>163</v>
      </c>
      <c r="H3920" s="107" t="s">
        <v>540</v>
      </c>
      <c r="I3920" s="107" t="s">
        <v>27</v>
      </c>
      <c r="J3920" s="107" t="s">
        <v>1</v>
      </c>
      <c r="K3920" s="108">
        <v>278.17700000000002</v>
      </c>
    </row>
    <row r="3921" spans="5:11" x14ac:dyDescent="0.25">
      <c r="E3921" s="109">
        <v>2017</v>
      </c>
      <c r="F3921" s="109" t="s">
        <v>534</v>
      </c>
      <c r="G3921" s="109" t="s">
        <v>163</v>
      </c>
      <c r="H3921" s="109" t="s">
        <v>540</v>
      </c>
      <c r="I3921" s="109" t="s">
        <v>27</v>
      </c>
      <c r="J3921" s="109" t="s">
        <v>554</v>
      </c>
      <c r="K3921" s="110">
        <v>274.65100000000001</v>
      </c>
    </row>
    <row r="3922" spans="5:11" x14ac:dyDescent="0.25">
      <c r="E3922" s="107">
        <v>2017</v>
      </c>
      <c r="F3922" s="107" t="s">
        <v>534</v>
      </c>
      <c r="G3922" s="107" t="s">
        <v>163</v>
      </c>
      <c r="H3922" s="107" t="s">
        <v>540</v>
      </c>
      <c r="I3922" s="107" t="s">
        <v>27</v>
      </c>
      <c r="J3922" s="107" t="s">
        <v>725</v>
      </c>
      <c r="K3922" s="108">
        <v>3.5259999999999998</v>
      </c>
    </row>
    <row r="3923" spans="5:11" x14ac:dyDescent="0.25">
      <c r="E3923" s="109">
        <v>2017</v>
      </c>
      <c r="F3923" s="109" t="s">
        <v>523</v>
      </c>
      <c r="G3923" s="109" t="s">
        <v>968</v>
      </c>
      <c r="H3923" s="109" t="s">
        <v>540</v>
      </c>
      <c r="I3923" s="109" t="s">
        <v>60</v>
      </c>
      <c r="J3923" s="109" t="s">
        <v>1</v>
      </c>
      <c r="K3923" s="110">
        <v>0</v>
      </c>
    </row>
    <row r="3924" spans="5:11" x14ac:dyDescent="0.25">
      <c r="E3924" s="107">
        <v>2017</v>
      </c>
      <c r="F3924" s="107" t="s">
        <v>523</v>
      </c>
      <c r="G3924" s="107" t="s">
        <v>968</v>
      </c>
      <c r="H3924" s="107" t="s">
        <v>540</v>
      </c>
      <c r="I3924" s="107" t="s">
        <v>60</v>
      </c>
      <c r="J3924" s="107" t="s">
        <v>554</v>
      </c>
      <c r="K3924" s="108">
        <v>0</v>
      </c>
    </row>
    <row r="3925" spans="5:11" x14ac:dyDescent="0.25">
      <c r="E3925" s="109">
        <v>2017</v>
      </c>
      <c r="F3925" s="109" t="s">
        <v>523</v>
      </c>
      <c r="G3925" s="109" t="s">
        <v>968</v>
      </c>
      <c r="H3925" s="109" t="s">
        <v>540</v>
      </c>
      <c r="I3925" s="109" t="s">
        <v>60</v>
      </c>
      <c r="J3925" s="109" t="s">
        <v>725</v>
      </c>
      <c r="K3925" s="110">
        <v>0</v>
      </c>
    </row>
    <row r="3926" spans="5:11" x14ac:dyDescent="0.25">
      <c r="E3926" s="107">
        <v>2017</v>
      </c>
      <c r="F3926" s="107" t="s">
        <v>528</v>
      </c>
      <c r="G3926" s="107" t="s">
        <v>160</v>
      </c>
      <c r="H3926" s="107" t="s">
        <v>540</v>
      </c>
      <c r="I3926" s="107" t="s">
        <v>21</v>
      </c>
      <c r="J3926" s="107" t="s">
        <v>1</v>
      </c>
      <c r="K3926" s="108">
        <v>67.796999999999997</v>
      </c>
    </row>
    <row r="3927" spans="5:11" x14ac:dyDescent="0.25">
      <c r="E3927" s="109">
        <v>2017</v>
      </c>
      <c r="F3927" s="109" t="s">
        <v>528</v>
      </c>
      <c r="G3927" s="109" t="s">
        <v>160</v>
      </c>
      <c r="H3927" s="109" t="s">
        <v>540</v>
      </c>
      <c r="I3927" s="109" t="s">
        <v>21</v>
      </c>
      <c r="J3927" s="109" t="s">
        <v>554</v>
      </c>
      <c r="K3927" s="110">
        <v>67.796999999999997</v>
      </c>
    </row>
    <row r="3928" spans="5:11" x14ac:dyDescent="0.25">
      <c r="E3928" s="107">
        <v>2017</v>
      </c>
      <c r="F3928" s="107" t="s">
        <v>528</v>
      </c>
      <c r="G3928" s="107" t="s">
        <v>160</v>
      </c>
      <c r="H3928" s="107" t="s">
        <v>540</v>
      </c>
      <c r="I3928" s="107" t="s">
        <v>21</v>
      </c>
      <c r="J3928" s="107" t="s">
        <v>725</v>
      </c>
      <c r="K3928" s="108">
        <v>0</v>
      </c>
    </row>
    <row r="3929" spans="5:11" x14ac:dyDescent="0.25">
      <c r="E3929" s="109">
        <v>2018</v>
      </c>
      <c r="F3929" s="109" t="s">
        <v>476</v>
      </c>
      <c r="G3929" s="109" t="s">
        <v>477</v>
      </c>
      <c r="H3929" s="109" t="s">
        <v>540</v>
      </c>
      <c r="I3929" s="109" t="s">
        <v>33</v>
      </c>
      <c r="J3929" s="109" t="s">
        <v>1</v>
      </c>
      <c r="K3929" s="110">
        <v>158.03700000000001</v>
      </c>
    </row>
    <row r="3930" spans="5:11" x14ac:dyDescent="0.25">
      <c r="E3930" s="107">
        <v>2018</v>
      </c>
      <c r="F3930" s="107" t="s">
        <v>476</v>
      </c>
      <c r="G3930" s="107" t="s">
        <v>477</v>
      </c>
      <c r="H3930" s="107" t="s">
        <v>540</v>
      </c>
      <c r="I3930" s="107" t="s">
        <v>33</v>
      </c>
      <c r="J3930" s="107" t="s">
        <v>554</v>
      </c>
      <c r="K3930" s="108">
        <v>158.03700000000001</v>
      </c>
    </row>
    <row r="3931" spans="5:11" x14ac:dyDescent="0.25">
      <c r="E3931" s="109">
        <v>2018</v>
      </c>
      <c r="F3931" s="109" t="s">
        <v>476</v>
      </c>
      <c r="G3931" s="109" t="s">
        <v>477</v>
      </c>
      <c r="H3931" s="109" t="s">
        <v>540</v>
      </c>
      <c r="I3931" s="109" t="s">
        <v>33</v>
      </c>
      <c r="J3931" s="109" t="s">
        <v>725</v>
      </c>
      <c r="K3931" s="110">
        <v>0</v>
      </c>
    </row>
    <row r="3932" spans="5:11" x14ac:dyDescent="0.25">
      <c r="E3932" s="107">
        <v>2018</v>
      </c>
      <c r="F3932" s="107" t="s">
        <v>310</v>
      </c>
      <c r="G3932" s="107" t="s">
        <v>67</v>
      </c>
      <c r="H3932" s="107" t="s">
        <v>540</v>
      </c>
      <c r="I3932" s="107" t="s">
        <v>16</v>
      </c>
      <c r="J3932" s="107" t="s">
        <v>1</v>
      </c>
      <c r="K3932" s="108">
        <v>0</v>
      </c>
    </row>
    <row r="3933" spans="5:11" x14ac:dyDescent="0.25">
      <c r="E3933" s="109">
        <v>2018</v>
      </c>
      <c r="F3933" s="109" t="s">
        <v>310</v>
      </c>
      <c r="G3933" s="109" t="s">
        <v>67</v>
      </c>
      <c r="H3933" s="109" t="s">
        <v>540</v>
      </c>
      <c r="I3933" s="109" t="s">
        <v>16</v>
      </c>
      <c r="J3933" s="109" t="s">
        <v>554</v>
      </c>
      <c r="K3933" s="110">
        <v>0</v>
      </c>
    </row>
    <row r="3934" spans="5:11" x14ac:dyDescent="0.25">
      <c r="E3934" s="107">
        <v>2018</v>
      </c>
      <c r="F3934" s="107" t="s">
        <v>310</v>
      </c>
      <c r="G3934" s="107" t="s">
        <v>67</v>
      </c>
      <c r="H3934" s="107" t="s">
        <v>540</v>
      </c>
      <c r="I3934" s="107" t="s">
        <v>16</v>
      </c>
      <c r="J3934" s="107" t="s">
        <v>725</v>
      </c>
      <c r="K3934" s="108">
        <v>0</v>
      </c>
    </row>
    <row r="3935" spans="5:11" x14ac:dyDescent="0.25">
      <c r="E3935" s="109">
        <v>2018</v>
      </c>
      <c r="F3935" s="109" t="s">
        <v>312</v>
      </c>
      <c r="G3935" s="109" t="s">
        <v>68</v>
      </c>
      <c r="H3935" s="109" t="s">
        <v>544</v>
      </c>
      <c r="I3935" s="109" t="s">
        <v>17</v>
      </c>
      <c r="J3935" s="109" t="s">
        <v>1</v>
      </c>
      <c r="K3935" s="110">
        <v>11.644</v>
      </c>
    </row>
    <row r="3936" spans="5:11" x14ac:dyDescent="0.25">
      <c r="E3936" s="107">
        <v>2018</v>
      </c>
      <c r="F3936" s="107" t="s">
        <v>312</v>
      </c>
      <c r="G3936" s="107" t="s">
        <v>68</v>
      </c>
      <c r="H3936" s="107" t="s">
        <v>544</v>
      </c>
      <c r="I3936" s="107" t="s">
        <v>17</v>
      </c>
      <c r="J3936" s="107" t="s">
        <v>554</v>
      </c>
      <c r="K3936" s="108">
        <v>1.5</v>
      </c>
    </row>
    <row r="3937" spans="5:11" x14ac:dyDescent="0.25">
      <c r="E3937" s="109">
        <v>2018</v>
      </c>
      <c r="F3937" s="109" t="s">
        <v>312</v>
      </c>
      <c r="G3937" s="109" t="s">
        <v>68</v>
      </c>
      <c r="H3937" s="109" t="s">
        <v>544</v>
      </c>
      <c r="I3937" s="109" t="s">
        <v>17</v>
      </c>
      <c r="J3937" s="109" t="s">
        <v>725</v>
      </c>
      <c r="K3937" s="110">
        <v>10.144</v>
      </c>
    </row>
    <row r="3938" spans="5:11" x14ac:dyDescent="0.25">
      <c r="E3938" s="107">
        <v>2018</v>
      </c>
      <c r="F3938" s="107" t="s">
        <v>314</v>
      </c>
      <c r="G3938" s="107" t="s">
        <v>69</v>
      </c>
      <c r="H3938" s="107" t="s">
        <v>544</v>
      </c>
      <c r="I3938" s="107" t="s">
        <v>17</v>
      </c>
      <c r="J3938" s="107" t="s">
        <v>1</v>
      </c>
      <c r="K3938" s="108">
        <v>269.8</v>
      </c>
    </row>
    <row r="3939" spans="5:11" x14ac:dyDescent="0.25">
      <c r="E3939" s="109">
        <v>2018</v>
      </c>
      <c r="F3939" s="109" t="s">
        <v>314</v>
      </c>
      <c r="G3939" s="109" t="s">
        <v>69</v>
      </c>
      <c r="H3939" s="109" t="s">
        <v>544</v>
      </c>
      <c r="I3939" s="109" t="s">
        <v>17</v>
      </c>
      <c r="J3939" s="109" t="s">
        <v>554</v>
      </c>
      <c r="K3939" s="110">
        <v>214.5</v>
      </c>
    </row>
    <row r="3940" spans="5:11" x14ac:dyDescent="0.25">
      <c r="E3940" s="107">
        <v>2018</v>
      </c>
      <c r="F3940" s="107" t="s">
        <v>314</v>
      </c>
      <c r="G3940" s="107" t="s">
        <v>69</v>
      </c>
      <c r="H3940" s="107" t="s">
        <v>544</v>
      </c>
      <c r="I3940" s="107" t="s">
        <v>17</v>
      </c>
      <c r="J3940" s="107" t="s">
        <v>725</v>
      </c>
      <c r="K3940" s="108">
        <v>55.3</v>
      </c>
    </row>
    <row r="3941" spans="5:11" x14ac:dyDescent="0.25">
      <c r="E3941" s="109">
        <v>2018</v>
      </c>
      <c r="F3941" s="109" t="s">
        <v>325</v>
      </c>
      <c r="G3941" s="109" t="s">
        <v>73</v>
      </c>
      <c r="H3941" s="109" t="s">
        <v>542</v>
      </c>
      <c r="I3941" s="109" t="s">
        <v>16</v>
      </c>
      <c r="J3941" s="109" t="s">
        <v>1</v>
      </c>
      <c r="K3941" s="110">
        <v>314</v>
      </c>
    </row>
    <row r="3942" spans="5:11" x14ac:dyDescent="0.25">
      <c r="E3942" s="107">
        <v>2018</v>
      </c>
      <c r="F3942" s="107" t="s">
        <v>325</v>
      </c>
      <c r="G3942" s="107" t="s">
        <v>73</v>
      </c>
      <c r="H3942" s="107" t="s">
        <v>542</v>
      </c>
      <c r="I3942" s="107" t="s">
        <v>16</v>
      </c>
      <c r="J3942" s="107" t="s">
        <v>554</v>
      </c>
      <c r="K3942" s="108">
        <v>196</v>
      </c>
    </row>
    <row r="3943" spans="5:11" x14ac:dyDescent="0.25">
      <c r="E3943" s="109">
        <v>2018</v>
      </c>
      <c r="F3943" s="109" t="s">
        <v>325</v>
      </c>
      <c r="G3943" s="109" t="s">
        <v>73</v>
      </c>
      <c r="H3943" s="109" t="s">
        <v>542</v>
      </c>
      <c r="I3943" s="109" t="s">
        <v>16</v>
      </c>
      <c r="J3943" s="109" t="s">
        <v>725</v>
      </c>
      <c r="K3943" s="110">
        <v>118</v>
      </c>
    </row>
    <row r="3944" spans="5:11" x14ac:dyDescent="0.25">
      <c r="E3944" s="107">
        <v>2018</v>
      </c>
      <c r="F3944" s="107" t="s">
        <v>329</v>
      </c>
      <c r="G3944" s="107" t="s">
        <v>75</v>
      </c>
      <c r="H3944" s="107" t="s">
        <v>540</v>
      </c>
      <c r="I3944" s="107" t="s">
        <v>16</v>
      </c>
      <c r="J3944" s="107" t="s">
        <v>1</v>
      </c>
      <c r="K3944" s="108">
        <v>9</v>
      </c>
    </row>
    <row r="3945" spans="5:11" x14ac:dyDescent="0.25">
      <c r="E3945" s="109">
        <v>2018</v>
      </c>
      <c r="F3945" s="109" t="s">
        <v>329</v>
      </c>
      <c r="G3945" s="109" t="s">
        <v>75</v>
      </c>
      <c r="H3945" s="109" t="s">
        <v>540</v>
      </c>
      <c r="I3945" s="109" t="s">
        <v>16</v>
      </c>
      <c r="J3945" s="109" t="s">
        <v>554</v>
      </c>
      <c r="K3945" s="110">
        <v>0</v>
      </c>
    </row>
    <row r="3946" spans="5:11" x14ac:dyDescent="0.25">
      <c r="E3946" s="107">
        <v>2018</v>
      </c>
      <c r="F3946" s="107" t="s">
        <v>329</v>
      </c>
      <c r="G3946" s="107" t="s">
        <v>75</v>
      </c>
      <c r="H3946" s="107" t="s">
        <v>540</v>
      </c>
      <c r="I3946" s="107" t="s">
        <v>16</v>
      </c>
      <c r="J3946" s="107" t="s">
        <v>725</v>
      </c>
      <c r="K3946" s="108">
        <v>9</v>
      </c>
    </row>
    <row r="3947" spans="5:11" x14ac:dyDescent="0.25">
      <c r="E3947" s="109">
        <v>2018</v>
      </c>
      <c r="F3947" s="109" t="s">
        <v>323</v>
      </c>
      <c r="G3947" s="109" t="s">
        <v>944</v>
      </c>
      <c r="H3947" s="109" t="s">
        <v>540</v>
      </c>
      <c r="I3947" s="109" t="s">
        <v>27</v>
      </c>
      <c r="J3947" s="109" t="s">
        <v>1</v>
      </c>
      <c r="K3947" s="110">
        <v>110.779</v>
      </c>
    </row>
    <row r="3948" spans="5:11" x14ac:dyDescent="0.25">
      <c r="E3948" s="107">
        <v>2018</v>
      </c>
      <c r="F3948" s="107" t="s">
        <v>323</v>
      </c>
      <c r="G3948" s="107" t="s">
        <v>944</v>
      </c>
      <c r="H3948" s="107" t="s">
        <v>540</v>
      </c>
      <c r="I3948" s="107" t="s">
        <v>27</v>
      </c>
      <c r="J3948" s="107" t="s">
        <v>554</v>
      </c>
      <c r="K3948" s="108">
        <v>105.733</v>
      </c>
    </row>
    <row r="3949" spans="5:11" x14ac:dyDescent="0.25">
      <c r="E3949" s="109">
        <v>2018</v>
      </c>
      <c r="F3949" s="109" t="s">
        <v>323</v>
      </c>
      <c r="G3949" s="109" t="s">
        <v>944</v>
      </c>
      <c r="H3949" s="109" t="s">
        <v>540</v>
      </c>
      <c r="I3949" s="109" t="s">
        <v>27</v>
      </c>
      <c r="J3949" s="109" t="s">
        <v>725</v>
      </c>
      <c r="K3949" s="110">
        <v>5.0460000000000003</v>
      </c>
    </row>
    <row r="3950" spans="5:11" x14ac:dyDescent="0.25">
      <c r="E3950" s="107">
        <v>2018</v>
      </c>
      <c r="F3950" s="107" t="s">
        <v>337</v>
      </c>
      <c r="G3950" s="107" t="s">
        <v>338</v>
      </c>
      <c r="H3950" s="107" t="s">
        <v>540</v>
      </c>
      <c r="I3950" s="107" t="s">
        <v>21</v>
      </c>
      <c r="J3950" s="107" t="s">
        <v>1</v>
      </c>
      <c r="K3950" s="108">
        <v>59.746000000000002</v>
      </c>
    </row>
    <row r="3951" spans="5:11" x14ac:dyDescent="0.25">
      <c r="E3951" s="109">
        <v>2018</v>
      </c>
      <c r="F3951" s="109" t="s">
        <v>337</v>
      </c>
      <c r="G3951" s="109" t="s">
        <v>338</v>
      </c>
      <c r="H3951" s="109" t="s">
        <v>540</v>
      </c>
      <c r="I3951" s="109" t="s">
        <v>21</v>
      </c>
      <c r="J3951" s="109" t="s">
        <v>554</v>
      </c>
      <c r="K3951" s="110">
        <v>32.338999999999999</v>
      </c>
    </row>
    <row r="3952" spans="5:11" x14ac:dyDescent="0.25">
      <c r="E3952" s="107">
        <v>2018</v>
      </c>
      <c r="F3952" s="107" t="s">
        <v>337</v>
      </c>
      <c r="G3952" s="107" t="s">
        <v>338</v>
      </c>
      <c r="H3952" s="107" t="s">
        <v>540</v>
      </c>
      <c r="I3952" s="107" t="s">
        <v>21</v>
      </c>
      <c r="J3952" s="107" t="s">
        <v>725</v>
      </c>
      <c r="K3952" s="108">
        <v>27.407</v>
      </c>
    </row>
    <row r="3953" spans="5:11" x14ac:dyDescent="0.25">
      <c r="E3953" s="109">
        <v>2018</v>
      </c>
      <c r="F3953" s="109" t="s">
        <v>331</v>
      </c>
      <c r="G3953" s="109" t="s">
        <v>76</v>
      </c>
      <c r="H3953" s="109" t="s">
        <v>540</v>
      </c>
      <c r="I3953" s="109" t="s">
        <v>60</v>
      </c>
      <c r="J3953" s="109" t="s">
        <v>1</v>
      </c>
      <c r="K3953" s="110">
        <v>528.39599999999996</v>
      </c>
    </row>
    <row r="3954" spans="5:11" x14ac:dyDescent="0.25">
      <c r="E3954" s="107">
        <v>2018</v>
      </c>
      <c r="F3954" s="107" t="s">
        <v>331</v>
      </c>
      <c r="G3954" s="107" t="s">
        <v>76</v>
      </c>
      <c r="H3954" s="107" t="s">
        <v>540</v>
      </c>
      <c r="I3954" s="107" t="s">
        <v>60</v>
      </c>
      <c r="J3954" s="107" t="s">
        <v>554</v>
      </c>
      <c r="K3954" s="108">
        <v>367.91399999999999</v>
      </c>
    </row>
    <row r="3955" spans="5:11" x14ac:dyDescent="0.25">
      <c r="E3955" s="109">
        <v>2018</v>
      </c>
      <c r="F3955" s="109" t="s">
        <v>331</v>
      </c>
      <c r="G3955" s="109" t="s">
        <v>76</v>
      </c>
      <c r="H3955" s="109" t="s">
        <v>540</v>
      </c>
      <c r="I3955" s="109" t="s">
        <v>60</v>
      </c>
      <c r="J3955" s="109" t="s">
        <v>725</v>
      </c>
      <c r="K3955" s="110">
        <v>160.482</v>
      </c>
    </row>
    <row r="3956" spans="5:11" x14ac:dyDescent="0.25">
      <c r="E3956" s="107">
        <v>2018</v>
      </c>
      <c r="F3956" s="107" t="s">
        <v>318</v>
      </c>
      <c r="G3956" s="107" t="s">
        <v>319</v>
      </c>
      <c r="H3956" s="107" t="s">
        <v>540</v>
      </c>
      <c r="I3956" s="107" t="s">
        <v>16</v>
      </c>
      <c r="J3956" s="107" t="s">
        <v>1</v>
      </c>
      <c r="K3956" s="108">
        <v>53.012</v>
      </c>
    </row>
    <row r="3957" spans="5:11" x14ac:dyDescent="0.25">
      <c r="E3957" s="109">
        <v>2018</v>
      </c>
      <c r="F3957" s="109" t="s">
        <v>318</v>
      </c>
      <c r="G3957" s="109" t="s">
        <v>319</v>
      </c>
      <c r="H3957" s="109" t="s">
        <v>540</v>
      </c>
      <c r="I3957" s="109" t="s">
        <v>16</v>
      </c>
      <c r="J3957" s="109" t="s">
        <v>554</v>
      </c>
      <c r="K3957" s="110">
        <v>53.012</v>
      </c>
    </row>
    <row r="3958" spans="5:11" x14ac:dyDescent="0.25">
      <c r="E3958" s="107">
        <v>2018</v>
      </c>
      <c r="F3958" s="107" t="s">
        <v>318</v>
      </c>
      <c r="G3958" s="107" t="s">
        <v>319</v>
      </c>
      <c r="H3958" s="107" t="s">
        <v>540</v>
      </c>
      <c r="I3958" s="107" t="s">
        <v>16</v>
      </c>
      <c r="J3958" s="107" t="s">
        <v>725</v>
      </c>
      <c r="K3958" s="108">
        <v>0</v>
      </c>
    </row>
    <row r="3959" spans="5:11" x14ac:dyDescent="0.25">
      <c r="E3959" s="109">
        <v>2018</v>
      </c>
      <c r="F3959" s="109" t="s">
        <v>344</v>
      </c>
      <c r="G3959" s="109" t="s">
        <v>81</v>
      </c>
      <c r="H3959" s="109" t="s">
        <v>542</v>
      </c>
      <c r="I3959" s="109" t="s">
        <v>16</v>
      </c>
      <c r="J3959" s="109" t="s">
        <v>1</v>
      </c>
      <c r="K3959" s="110">
        <v>103.47</v>
      </c>
    </row>
    <row r="3960" spans="5:11" x14ac:dyDescent="0.25">
      <c r="E3960" s="107">
        <v>2018</v>
      </c>
      <c r="F3960" s="107" t="s">
        <v>344</v>
      </c>
      <c r="G3960" s="107" t="s">
        <v>81</v>
      </c>
      <c r="H3960" s="107" t="s">
        <v>542</v>
      </c>
      <c r="I3960" s="107" t="s">
        <v>16</v>
      </c>
      <c r="J3960" s="107" t="s">
        <v>554</v>
      </c>
      <c r="K3960" s="108">
        <v>103.47</v>
      </c>
    </row>
    <row r="3961" spans="5:11" x14ac:dyDescent="0.25">
      <c r="E3961" s="109">
        <v>2018</v>
      </c>
      <c r="F3961" s="109" t="s">
        <v>344</v>
      </c>
      <c r="G3961" s="109" t="s">
        <v>81</v>
      </c>
      <c r="H3961" s="109" t="s">
        <v>542</v>
      </c>
      <c r="I3961" s="109" t="s">
        <v>16</v>
      </c>
      <c r="J3961" s="109" t="s">
        <v>725</v>
      </c>
      <c r="K3961" s="110">
        <v>0</v>
      </c>
    </row>
    <row r="3962" spans="5:11" x14ac:dyDescent="0.25">
      <c r="E3962" s="107">
        <v>2018</v>
      </c>
      <c r="F3962" s="107" t="s">
        <v>333</v>
      </c>
      <c r="G3962" s="107" t="s">
        <v>77</v>
      </c>
      <c r="H3962" s="107" t="s">
        <v>540</v>
      </c>
      <c r="I3962" s="107" t="s">
        <v>16</v>
      </c>
      <c r="J3962" s="107" t="s">
        <v>1</v>
      </c>
      <c r="K3962" s="108">
        <v>70.817999999999998</v>
      </c>
    </row>
    <row r="3963" spans="5:11" x14ac:dyDescent="0.25">
      <c r="E3963" s="109">
        <v>2018</v>
      </c>
      <c r="F3963" s="109" t="s">
        <v>333</v>
      </c>
      <c r="G3963" s="109" t="s">
        <v>77</v>
      </c>
      <c r="H3963" s="109" t="s">
        <v>540</v>
      </c>
      <c r="I3963" s="109" t="s">
        <v>16</v>
      </c>
      <c r="J3963" s="109" t="s">
        <v>554</v>
      </c>
      <c r="K3963" s="110">
        <v>70.817999999999998</v>
      </c>
    </row>
    <row r="3964" spans="5:11" x14ac:dyDescent="0.25">
      <c r="E3964" s="107">
        <v>2018</v>
      </c>
      <c r="F3964" s="107" t="s">
        <v>333</v>
      </c>
      <c r="G3964" s="107" t="s">
        <v>77</v>
      </c>
      <c r="H3964" s="107" t="s">
        <v>540</v>
      </c>
      <c r="I3964" s="107" t="s">
        <v>16</v>
      </c>
      <c r="J3964" s="107" t="s">
        <v>725</v>
      </c>
      <c r="K3964" s="108">
        <v>0</v>
      </c>
    </row>
    <row r="3965" spans="5:11" x14ac:dyDescent="0.25">
      <c r="E3965" s="109">
        <v>2018</v>
      </c>
      <c r="F3965" s="109" t="s">
        <v>340</v>
      </c>
      <c r="G3965" s="109" t="s">
        <v>79</v>
      </c>
      <c r="H3965" s="109" t="s">
        <v>544</v>
      </c>
      <c r="I3965" s="109" t="s">
        <v>9</v>
      </c>
      <c r="J3965" s="109" t="s">
        <v>1</v>
      </c>
      <c r="K3965" s="110">
        <v>84.013000000000005</v>
      </c>
    </row>
    <row r="3966" spans="5:11" x14ac:dyDescent="0.25">
      <c r="E3966" s="107">
        <v>2018</v>
      </c>
      <c r="F3966" s="107" t="s">
        <v>340</v>
      </c>
      <c r="G3966" s="107" t="s">
        <v>79</v>
      </c>
      <c r="H3966" s="107" t="s">
        <v>544</v>
      </c>
      <c r="I3966" s="107" t="s">
        <v>9</v>
      </c>
      <c r="J3966" s="107" t="s">
        <v>554</v>
      </c>
      <c r="K3966" s="108">
        <v>72.272999999999996</v>
      </c>
    </row>
    <row r="3967" spans="5:11" x14ac:dyDescent="0.25">
      <c r="E3967" s="109">
        <v>2018</v>
      </c>
      <c r="F3967" s="109" t="s">
        <v>340</v>
      </c>
      <c r="G3967" s="109" t="s">
        <v>79</v>
      </c>
      <c r="H3967" s="109" t="s">
        <v>544</v>
      </c>
      <c r="I3967" s="109" t="s">
        <v>9</v>
      </c>
      <c r="J3967" s="109" t="s">
        <v>725</v>
      </c>
      <c r="K3967" s="110">
        <v>11.74</v>
      </c>
    </row>
    <row r="3968" spans="5:11" x14ac:dyDescent="0.25">
      <c r="E3968" s="107">
        <v>2018</v>
      </c>
      <c r="F3968" s="107" t="s">
        <v>327</v>
      </c>
      <c r="G3968" s="107" t="s">
        <v>74</v>
      </c>
      <c r="H3968" s="107" t="s">
        <v>540</v>
      </c>
      <c r="I3968" s="107" t="s">
        <v>60</v>
      </c>
      <c r="J3968" s="107" t="s">
        <v>1</v>
      </c>
      <c r="K3968" s="108">
        <v>34.914000000000001</v>
      </c>
    </row>
    <row r="3969" spans="5:11" x14ac:dyDescent="0.25">
      <c r="E3969" s="109">
        <v>2018</v>
      </c>
      <c r="F3969" s="109" t="s">
        <v>327</v>
      </c>
      <c r="G3969" s="109" t="s">
        <v>74</v>
      </c>
      <c r="H3969" s="109" t="s">
        <v>540</v>
      </c>
      <c r="I3969" s="109" t="s">
        <v>60</v>
      </c>
      <c r="J3969" s="109" t="s">
        <v>554</v>
      </c>
      <c r="K3969" s="110">
        <v>27.111999999999998</v>
      </c>
    </row>
    <row r="3970" spans="5:11" x14ac:dyDescent="0.25">
      <c r="E3970" s="107">
        <v>2018</v>
      </c>
      <c r="F3970" s="107" t="s">
        <v>327</v>
      </c>
      <c r="G3970" s="107" t="s">
        <v>74</v>
      </c>
      <c r="H3970" s="107" t="s">
        <v>540</v>
      </c>
      <c r="I3970" s="107" t="s">
        <v>60</v>
      </c>
      <c r="J3970" s="107" t="s">
        <v>725</v>
      </c>
      <c r="K3970" s="108">
        <v>7.8019999999999996</v>
      </c>
    </row>
    <row r="3971" spans="5:11" x14ac:dyDescent="0.25">
      <c r="E3971" s="109">
        <v>2018</v>
      </c>
      <c r="F3971" s="109" t="s">
        <v>444</v>
      </c>
      <c r="G3971" s="109" t="s">
        <v>125</v>
      </c>
      <c r="H3971" s="109" t="s">
        <v>542</v>
      </c>
      <c r="I3971" s="109" t="s">
        <v>26</v>
      </c>
      <c r="J3971" s="109" t="s">
        <v>1</v>
      </c>
      <c r="K3971" s="110">
        <v>4.2930000000000001</v>
      </c>
    </row>
    <row r="3972" spans="5:11" x14ac:dyDescent="0.25">
      <c r="E3972" s="107">
        <v>2018</v>
      </c>
      <c r="F3972" s="107" t="s">
        <v>444</v>
      </c>
      <c r="G3972" s="107" t="s">
        <v>125</v>
      </c>
      <c r="H3972" s="107" t="s">
        <v>542</v>
      </c>
      <c r="I3972" s="107" t="s">
        <v>26</v>
      </c>
      <c r="J3972" s="107" t="s">
        <v>554</v>
      </c>
      <c r="K3972" s="108">
        <v>2.3530000000000002</v>
      </c>
    </row>
    <row r="3973" spans="5:11" x14ac:dyDescent="0.25">
      <c r="E3973" s="109">
        <v>2018</v>
      </c>
      <c r="F3973" s="109" t="s">
        <v>444</v>
      </c>
      <c r="G3973" s="109" t="s">
        <v>125</v>
      </c>
      <c r="H3973" s="109" t="s">
        <v>542</v>
      </c>
      <c r="I3973" s="109" t="s">
        <v>26</v>
      </c>
      <c r="J3973" s="109" t="s">
        <v>725</v>
      </c>
      <c r="K3973" s="110">
        <v>1.94</v>
      </c>
    </row>
    <row r="3974" spans="5:11" x14ac:dyDescent="0.25">
      <c r="E3974" s="107">
        <v>2018</v>
      </c>
      <c r="F3974" s="107" t="s">
        <v>356</v>
      </c>
      <c r="G3974" s="107" t="s">
        <v>87</v>
      </c>
      <c r="H3974" s="107" t="s">
        <v>12</v>
      </c>
      <c r="I3974" s="107" t="s">
        <v>12</v>
      </c>
      <c r="J3974" s="107" t="s">
        <v>1</v>
      </c>
      <c r="K3974" s="108">
        <v>45.917000000000002</v>
      </c>
    </row>
    <row r="3975" spans="5:11" x14ac:dyDescent="0.25">
      <c r="E3975" s="109">
        <v>2018</v>
      </c>
      <c r="F3975" s="109" t="s">
        <v>356</v>
      </c>
      <c r="G3975" s="109" t="s">
        <v>87</v>
      </c>
      <c r="H3975" s="109" t="s">
        <v>12</v>
      </c>
      <c r="I3975" s="109" t="s">
        <v>12</v>
      </c>
      <c r="J3975" s="109" t="s">
        <v>554</v>
      </c>
      <c r="K3975" s="110">
        <v>0</v>
      </c>
    </row>
    <row r="3976" spans="5:11" x14ac:dyDescent="0.25">
      <c r="E3976" s="107">
        <v>2018</v>
      </c>
      <c r="F3976" s="107" t="s">
        <v>356</v>
      </c>
      <c r="G3976" s="107" t="s">
        <v>87</v>
      </c>
      <c r="H3976" s="107" t="s">
        <v>12</v>
      </c>
      <c r="I3976" s="107" t="s">
        <v>12</v>
      </c>
      <c r="J3976" s="107" t="s">
        <v>725</v>
      </c>
      <c r="K3976" s="108">
        <v>45.917000000000002</v>
      </c>
    </row>
    <row r="3977" spans="5:11" x14ac:dyDescent="0.25">
      <c r="E3977" s="109">
        <v>2018</v>
      </c>
      <c r="F3977" s="109" t="s">
        <v>358</v>
      </c>
      <c r="G3977" s="109" t="s">
        <v>88</v>
      </c>
      <c r="H3977" s="109" t="s">
        <v>544</v>
      </c>
      <c r="I3977" s="109" t="s">
        <v>17</v>
      </c>
      <c r="J3977" s="109" t="s">
        <v>1</v>
      </c>
      <c r="K3977" s="110">
        <v>228.464</v>
      </c>
    </row>
    <row r="3978" spans="5:11" x14ac:dyDescent="0.25">
      <c r="E3978" s="107">
        <v>2018</v>
      </c>
      <c r="F3978" s="107" t="s">
        <v>358</v>
      </c>
      <c r="G3978" s="107" t="s">
        <v>88</v>
      </c>
      <c r="H3978" s="107" t="s">
        <v>544</v>
      </c>
      <c r="I3978" s="107" t="s">
        <v>17</v>
      </c>
      <c r="J3978" s="107" t="s">
        <v>554</v>
      </c>
      <c r="K3978" s="108">
        <v>72.52</v>
      </c>
    </row>
    <row r="3979" spans="5:11" x14ac:dyDescent="0.25">
      <c r="E3979" s="109">
        <v>2018</v>
      </c>
      <c r="F3979" s="109" t="s">
        <v>358</v>
      </c>
      <c r="G3979" s="109" t="s">
        <v>88</v>
      </c>
      <c r="H3979" s="109" t="s">
        <v>544</v>
      </c>
      <c r="I3979" s="109" t="s">
        <v>17</v>
      </c>
      <c r="J3979" s="109" t="s">
        <v>725</v>
      </c>
      <c r="K3979" s="110">
        <v>155.94399999999999</v>
      </c>
    </row>
    <row r="3980" spans="5:11" x14ac:dyDescent="0.25">
      <c r="E3980" s="107">
        <v>2018</v>
      </c>
      <c r="F3980" s="107" t="s">
        <v>360</v>
      </c>
      <c r="G3980" s="107" t="s">
        <v>89</v>
      </c>
      <c r="H3980" s="107" t="s">
        <v>540</v>
      </c>
      <c r="I3980" s="107" t="s">
        <v>47</v>
      </c>
      <c r="J3980" s="107" t="s">
        <v>1</v>
      </c>
      <c r="K3980" s="108">
        <v>282.34399999999999</v>
      </c>
    </row>
    <row r="3981" spans="5:11" x14ac:dyDescent="0.25">
      <c r="E3981" s="109">
        <v>2018</v>
      </c>
      <c r="F3981" s="109" t="s">
        <v>360</v>
      </c>
      <c r="G3981" s="109" t="s">
        <v>89</v>
      </c>
      <c r="H3981" s="109" t="s">
        <v>540</v>
      </c>
      <c r="I3981" s="109" t="s">
        <v>47</v>
      </c>
      <c r="J3981" s="109" t="s">
        <v>554</v>
      </c>
      <c r="K3981" s="110">
        <v>258.315</v>
      </c>
    </row>
    <row r="3982" spans="5:11" x14ac:dyDescent="0.25">
      <c r="E3982" s="107">
        <v>2018</v>
      </c>
      <c r="F3982" s="107" t="s">
        <v>360</v>
      </c>
      <c r="G3982" s="107" t="s">
        <v>89</v>
      </c>
      <c r="H3982" s="107" t="s">
        <v>540</v>
      </c>
      <c r="I3982" s="107" t="s">
        <v>47</v>
      </c>
      <c r="J3982" s="107" t="s">
        <v>725</v>
      </c>
      <c r="K3982" s="108">
        <v>24.029</v>
      </c>
    </row>
    <row r="3983" spans="5:11" x14ac:dyDescent="0.25">
      <c r="E3983" s="109">
        <v>2018</v>
      </c>
      <c r="F3983" s="109" t="s">
        <v>352</v>
      </c>
      <c r="G3983" s="109" t="s">
        <v>85</v>
      </c>
      <c r="H3983" s="109" t="s">
        <v>540</v>
      </c>
      <c r="I3983" s="109" t="s">
        <v>47</v>
      </c>
      <c r="J3983" s="109" t="s">
        <v>1</v>
      </c>
      <c r="K3983" s="110">
        <v>167.411</v>
      </c>
    </row>
    <row r="3984" spans="5:11" x14ac:dyDescent="0.25">
      <c r="E3984" s="107">
        <v>2018</v>
      </c>
      <c r="F3984" s="107" t="s">
        <v>352</v>
      </c>
      <c r="G3984" s="107" t="s">
        <v>85</v>
      </c>
      <c r="H3984" s="107" t="s">
        <v>540</v>
      </c>
      <c r="I3984" s="107" t="s">
        <v>47</v>
      </c>
      <c r="J3984" s="107" t="s">
        <v>554</v>
      </c>
      <c r="K3984" s="108">
        <v>167.411</v>
      </c>
    </row>
    <row r="3985" spans="5:11" x14ac:dyDescent="0.25">
      <c r="E3985" s="109">
        <v>2018</v>
      </c>
      <c r="F3985" s="109" t="s">
        <v>352</v>
      </c>
      <c r="G3985" s="109" t="s">
        <v>85</v>
      </c>
      <c r="H3985" s="109" t="s">
        <v>540</v>
      </c>
      <c r="I3985" s="109" t="s">
        <v>47</v>
      </c>
      <c r="J3985" s="109" t="s">
        <v>725</v>
      </c>
      <c r="K3985" s="110">
        <v>0</v>
      </c>
    </row>
    <row r="3986" spans="5:11" x14ac:dyDescent="0.25">
      <c r="E3986" s="107">
        <v>2018</v>
      </c>
      <c r="F3986" s="107" t="s">
        <v>372</v>
      </c>
      <c r="G3986" s="107" t="s">
        <v>95</v>
      </c>
      <c r="H3986" s="107" t="s">
        <v>540</v>
      </c>
      <c r="I3986" s="107" t="s">
        <v>30</v>
      </c>
      <c r="J3986" s="107" t="s">
        <v>1</v>
      </c>
      <c r="K3986" s="108">
        <v>227</v>
      </c>
    </row>
    <row r="3987" spans="5:11" x14ac:dyDescent="0.25">
      <c r="E3987" s="109">
        <v>2018</v>
      </c>
      <c r="F3987" s="109" t="s">
        <v>372</v>
      </c>
      <c r="G3987" s="109" t="s">
        <v>95</v>
      </c>
      <c r="H3987" s="109" t="s">
        <v>540</v>
      </c>
      <c r="I3987" s="109" t="s">
        <v>30</v>
      </c>
      <c r="J3987" s="109" t="s">
        <v>554</v>
      </c>
      <c r="K3987" s="110">
        <v>180.72</v>
      </c>
    </row>
    <row r="3988" spans="5:11" x14ac:dyDescent="0.25">
      <c r="E3988" s="107">
        <v>2018</v>
      </c>
      <c r="F3988" s="107" t="s">
        <v>372</v>
      </c>
      <c r="G3988" s="107" t="s">
        <v>95</v>
      </c>
      <c r="H3988" s="107" t="s">
        <v>540</v>
      </c>
      <c r="I3988" s="107" t="s">
        <v>30</v>
      </c>
      <c r="J3988" s="107" t="s">
        <v>725</v>
      </c>
      <c r="K3988" s="108">
        <v>46.28</v>
      </c>
    </row>
    <row r="3989" spans="5:11" x14ac:dyDescent="0.25">
      <c r="E3989" s="109">
        <v>2018</v>
      </c>
      <c r="F3989" s="109" t="s">
        <v>380</v>
      </c>
      <c r="G3989" s="109" t="s">
        <v>99</v>
      </c>
      <c r="H3989" s="109" t="s">
        <v>544</v>
      </c>
      <c r="I3989" s="109" t="s">
        <v>9</v>
      </c>
      <c r="J3989" s="109" t="s">
        <v>1</v>
      </c>
      <c r="K3989" s="110">
        <v>49.753999999999998</v>
      </c>
    </row>
    <row r="3990" spans="5:11" x14ac:dyDescent="0.25">
      <c r="E3990" s="107">
        <v>2018</v>
      </c>
      <c r="F3990" s="107" t="s">
        <v>380</v>
      </c>
      <c r="G3990" s="107" t="s">
        <v>99</v>
      </c>
      <c r="H3990" s="107" t="s">
        <v>544</v>
      </c>
      <c r="I3990" s="107" t="s">
        <v>9</v>
      </c>
      <c r="J3990" s="107" t="s">
        <v>554</v>
      </c>
      <c r="K3990" s="108">
        <v>40.488999999999997</v>
      </c>
    </row>
    <row r="3991" spans="5:11" x14ac:dyDescent="0.25">
      <c r="E3991" s="109">
        <v>2018</v>
      </c>
      <c r="F3991" s="109" t="s">
        <v>380</v>
      </c>
      <c r="G3991" s="109" t="s">
        <v>99</v>
      </c>
      <c r="H3991" s="109" t="s">
        <v>544</v>
      </c>
      <c r="I3991" s="109" t="s">
        <v>9</v>
      </c>
      <c r="J3991" s="109" t="s">
        <v>725</v>
      </c>
      <c r="K3991" s="110">
        <v>9.2650000000000006</v>
      </c>
    </row>
    <row r="3992" spans="5:11" x14ac:dyDescent="0.25">
      <c r="E3992" s="107">
        <v>2018</v>
      </c>
      <c r="F3992" s="107" t="s">
        <v>384</v>
      </c>
      <c r="G3992" s="107" t="s">
        <v>385</v>
      </c>
      <c r="H3992" s="107" t="s">
        <v>540</v>
      </c>
      <c r="I3992" s="107" t="s">
        <v>27</v>
      </c>
      <c r="J3992" s="107" t="s">
        <v>1</v>
      </c>
      <c r="K3992" s="108">
        <v>492</v>
      </c>
    </row>
    <row r="3993" spans="5:11" x14ac:dyDescent="0.25">
      <c r="E3993" s="109">
        <v>2018</v>
      </c>
      <c r="F3993" s="109" t="s">
        <v>384</v>
      </c>
      <c r="G3993" s="109" t="s">
        <v>385</v>
      </c>
      <c r="H3993" s="109" t="s">
        <v>540</v>
      </c>
      <c r="I3993" s="109" t="s">
        <v>27</v>
      </c>
      <c r="J3993" s="109" t="s">
        <v>554</v>
      </c>
      <c r="K3993" s="110">
        <v>456</v>
      </c>
    </row>
    <row r="3994" spans="5:11" x14ac:dyDescent="0.25">
      <c r="E3994" s="107">
        <v>2018</v>
      </c>
      <c r="F3994" s="107" t="s">
        <v>384</v>
      </c>
      <c r="G3994" s="107" t="s">
        <v>385</v>
      </c>
      <c r="H3994" s="107" t="s">
        <v>540</v>
      </c>
      <c r="I3994" s="107" t="s">
        <v>27</v>
      </c>
      <c r="J3994" s="107" t="s">
        <v>725</v>
      </c>
      <c r="K3994" s="108">
        <v>36</v>
      </c>
    </row>
    <row r="3995" spans="5:11" x14ac:dyDescent="0.25">
      <c r="E3995" s="109">
        <v>2018</v>
      </c>
      <c r="F3995" s="109" t="s">
        <v>394</v>
      </c>
      <c r="G3995" s="109" t="s">
        <v>103</v>
      </c>
      <c r="H3995" s="109" t="s">
        <v>540</v>
      </c>
      <c r="I3995" s="109" t="s">
        <v>30</v>
      </c>
      <c r="J3995" s="109" t="s">
        <v>1</v>
      </c>
      <c r="K3995" s="110">
        <v>14.744999999999999</v>
      </c>
    </row>
    <row r="3996" spans="5:11" x14ac:dyDescent="0.25">
      <c r="E3996" s="107">
        <v>2018</v>
      </c>
      <c r="F3996" s="107" t="s">
        <v>394</v>
      </c>
      <c r="G3996" s="107" t="s">
        <v>103</v>
      </c>
      <c r="H3996" s="107" t="s">
        <v>540</v>
      </c>
      <c r="I3996" s="107" t="s">
        <v>30</v>
      </c>
      <c r="J3996" s="107" t="s">
        <v>554</v>
      </c>
      <c r="K3996" s="108">
        <v>11.775</v>
      </c>
    </row>
    <row r="3997" spans="5:11" x14ac:dyDescent="0.25">
      <c r="E3997" s="109">
        <v>2018</v>
      </c>
      <c r="F3997" s="109" t="s">
        <v>394</v>
      </c>
      <c r="G3997" s="109" t="s">
        <v>103</v>
      </c>
      <c r="H3997" s="109" t="s">
        <v>540</v>
      </c>
      <c r="I3997" s="109" t="s">
        <v>30</v>
      </c>
      <c r="J3997" s="109" t="s">
        <v>725</v>
      </c>
      <c r="K3997" s="110">
        <v>2.97</v>
      </c>
    </row>
    <row r="3998" spans="5:11" x14ac:dyDescent="0.25">
      <c r="E3998" s="107">
        <v>2018</v>
      </c>
      <c r="F3998" s="107" t="s">
        <v>387</v>
      </c>
      <c r="G3998" s="107" t="s">
        <v>388</v>
      </c>
      <c r="H3998" s="107" t="s">
        <v>544</v>
      </c>
      <c r="I3998" s="107" t="s">
        <v>9</v>
      </c>
      <c r="J3998" s="107" t="s">
        <v>1</v>
      </c>
      <c r="K3998" s="108">
        <v>79.552999999999997</v>
      </c>
    </row>
    <row r="3999" spans="5:11" x14ac:dyDescent="0.25">
      <c r="E3999" s="109">
        <v>2018</v>
      </c>
      <c r="F3999" s="109" t="s">
        <v>387</v>
      </c>
      <c r="G3999" s="109" t="s">
        <v>388</v>
      </c>
      <c r="H3999" s="109" t="s">
        <v>544</v>
      </c>
      <c r="I3999" s="109" t="s">
        <v>9</v>
      </c>
      <c r="J3999" s="109" t="s">
        <v>554</v>
      </c>
      <c r="K3999" s="110">
        <v>37.110999999999997</v>
      </c>
    </row>
    <row r="4000" spans="5:11" x14ac:dyDescent="0.25">
      <c r="E4000" s="107">
        <v>2018</v>
      </c>
      <c r="F4000" s="107" t="s">
        <v>387</v>
      </c>
      <c r="G4000" s="107" t="s">
        <v>388</v>
      </c>
      <c r="H4000" s="107" t="s">
        <v>544</v>
      </c>
      <c r="I4000" s="107" t="s">
        <v>9</v>
      </c>
      <c r="J4000" s="107" t="s">
        <v>725</v>
      </c>
      <c r="K4000" s="108">
        <v>42.442</v>
      </c>
    </row>
    <row r="4001" spans="5:11" x14ac:dyDescent="0.25">
      <c r="E4001" s="109">
        <v>2018</v>
      </c>
      <c r="F4001" s="109" t="s">
        <v>396</v>
      </c>
      <c r="G4001" s="109" t="s">
        <v>397</v>
      </c>
      <c r="H4001" s="109" t="s">
        <v>544</v>
      </c>
      <c r="I4001" s="109" t="s">
        <v>9</v>
      </c>
      <c r="J4001" s="109" t="s">
        <v>1</v>
      </c>
      <c r="K4001" s="110">
        <v>175.17599999999999</v>
      </c>
    </row>
    <row r="4002" spans="5:11" x14ac:dyDescent="0.25">
      <c r="E4002" s="107">
        <v>2018</v>
      </c>
      <c r="F4002" s="107" t="s">
        <v>396</v>
      </c>
      <c r="G4002" s="107" t="s">
        <v>397</v>
      </c>
      <c r="H4002" s="107" t="s">
        <v>544</v>
      </c>
      <c r="I4002" s="107" t="s">
        <v>9</v>
      </c>
      <c r="J4002" s="107" t="s">
        <v>554</v>
      </c>
      <c r="K4002" s="108">
        <v>55.176000000000002</v>
      </c>
    </row>
    <row r="4003" spans="5:11" x14ac:dyDescent="0.25">
      <c r="E4003" s="109">
        <v>2018</v>
      </c>
      <c r="F4003" s="109" t="s">
        <v>396</v>
      </c>
      <c r="G4003" s="109" t="s">
        <v>397</v>
      </c>
      <c r="H4003" s="109" t="s">
        <v>544</v>
      </c>
      <c r="I4003" s="109" t="s">
        <v>9</v>
      </c>
      <c r="J4003" s="109" t="s">
        <v>725</v>
      </c>
      <c r="K4003" s="110">
        <v>120</v>
      </c>
    </row>
    <row r="4004" spans="5:11" x14ac:dyDescent="0.25">
      <c r="E4004" s="107">
        <v>2018</v>
      </c>
      <c r="F4004" s="107" t="s">
        <v>399</v>
      </c>
      <c r="G4004" s="107" t="s">
        <v>104</v>
      </c>
      <c r="H4004" s="107" t="s">
        <v>544</v>
      </c>
      <c r="I4004" s="107" t="s">
        <v>9</v>
      </c>
      <c r="J4004" s="107" t="s">
        <v>1</v>
      </c>
      <c r="K4004" s="108">
        <v>671.83299999999997</v>
      </c>
    </row>
    <row r="4005" spans="5:11" x14ac:dyDescent="0.25">
      <c r="E4005" s="109">
        <v>2018</v>
      </c>
      <c r="F4005" s="109" t="s">
        <v>399</v>
      </c>
      <c r="G4005" s="109" t="s">
        <v>104</v>
      </c>
      <c r="H4005" s="109" t="s">
        <v>544</v>
      </c>
      <c r="I4005" s="109" t="s">
        <v>9</v>
      </c>
      <c r="J4005" s="109" t="s">
        <v>554</v>
      </c>
      <c r="K4005" s="110">
        <v>521.53</v>
      </c>
    </row>
    <row r="4006" spans="5:11" x14ac:dyDescent="0.25">
      <c r="E4006" s="107">
        <v>2018</v>
      </c>
      <c r="F4006" s="107" t="s">
        <v>399</v>
      </c>
      <c r="G4006" s="107" t="s">
        <v>104</v>
      </c>
      <c r="H4006" s="107" t="s">
        <v>544</v>
      </c>
      <c r="I4006" s="107" t="s">
        <v>9</v>
      </c>
      <c r="J4006" s="107" t="s">
        <v>725</v>
      </c>
      <c r="K4006" s="108">
        <v>150.303</v>
      </c>
    </row>
    <row r="4007" spans="5:11" x14ac:dyDescent="0.25">
      <c r="E4007" s="109">
        <v>2018</v>
      </c>
      <c r="F4007" s="109" t="s">
        <v>412</v>
      </c>
      <c r="G4007" s="109" t="s">
        <v>109</v>
      </c>
      <c r="H4007" s="109" t="s">
        <v>544</v>
      </c>
      <c r="I4007" s="109" t="s">
        <v>17</v>
      </c>
      <c r="J4007" s="109" t="s">
        <v>1</v>
      </c>
      <c r="K4007" s="110">
        <v>21.061</v>
      </c>
    </row>
    <row r="4008" spans="5:11" x14ac:dyDescent="0.25">
      <c r="E4008" s="107">
        <v>2018</v>
      </c>
      <c r="F4008" s="107" t="s">
        <v>412</v>
      </c>
      <c r="G4008" s="107" t="s">
        <v>109</v>
      </c>
      <c r="H4008" s="107" t="s">
        <v>544</v>
      </c>
      <c r="I4008" s="107" t="s">
        <v>17</v>
      </c>
      <c r="J4008" s="107" t="s">
        <v>554</v>
      </c>
      <c r="K4008" s="108">
        <v>6.97</v>
      </c>
    </row>
    <row r="4009" spans="5:11" x14ac:dyDescent="0.25">
      <c r="E4009" s="109">
        <v>2018</v>
      </c>
      <c r="F4009" s="109" t="s">
        <v>412</v>
      </c>
      <c r="G4009" s="109" t="s">
        <v>109</v>
      </c>
      <c r="H4009" s="109" t="s">
        <v>544</v>
      </c>
      <c r="I4009" s="109" t="s">
        <v>17</v>
      </c>
      <c r="J4009" s="109" t="s">
        <v>725</v>
      </c>
      <c r="K4009" s="110">
        <v>14.090999999999999</v>
      </c>
    </row>
    <row r="4010" spans="5:11" x14ac:dyDescent="0.25">
      <c r="E4010" s="107">
        <v>2018</v>
      </c>
      <c r="F4010" s="107" t="s">
        <v>407</v>
      </c>
      <c r="G4010" s="107" t="s">
        <v>408</v>
      </c>
      <c r="H4010" s="107" t="s">
        <v>540</v>
      </c>
      <c r="I4010" s="107" t="s">
        <v>925</v>
      </c>
      <c r="J4010" s="107" t="s">
        <v>1</v>
      </c>
      <c r="K4010" s="108">
        <v>381.62099999999998</v>
      </c>
    </row>
    <row r="4011" spans="5:11" x14ac:dyDescent="0.25">
      <c r="E4011" s="109">
        <v>2018</v>
      </c>
      <c r="F4011" s="109" t="s">
        <v>407</v>
      </c>
      <c r="G4011" s="109" t="s">
        <v>408</v>
      </c>
      <c r="H4011" s="109" t="s">
        <v>540</v>
      </c>
      <c r="I4011" s="109" t="s">
        <v>925</v>
      </c>
      <c r="J4011" s="109" t="s">
        <v>554</v>
      </c>
      <c r="K4011" s="110">
        <v>185.96</v>
      </c>
    </row>
    <row r="4012" spans="5:11" x14ac:dyDescent="0.25">
      <c r="E4012" s="107">
        <v>2018</v>
      </c>
      <c r="F4012" s="107" t="s">
        <v>407</v>
      </c>
      <c r="G4012" s="107" t="s">
        <v>408</v>
      </c>
      <c r="H4012" s="107" t="s">
        <v>540</v>
      </c>
      <c r="I4012" s="107" t="s">
        <v>925</v>
      </c>
      <c r="J4012" s="107" t="s">
        <v>725</v>
      </c>
      <c r="K4012" s="108">
        <v>195.661</v>
      </c>
    </row>
    <row r="4013" spans="5:11" x14ac:dyDescent="0.25">
      <c r="E4013" s="109">
        <v>2018</v>
      </c>
      <c r="F4013" s="109" t="s">
        <v>405</v>
      </c>
      <c r="G4013" s="109" t="s">
        <v>107</v>
      </c>
      <c r="H4013" s="109" t="s">
        <v>12</v>
      </c>
      <c r="I4013" s="109" t="s">
        <v>12</v>
      </c>
      <c r="J4013" s="109" t="s">
        <v>1</v>
      </c>
      <c r="K4013" s="110">
        <v>621.48</v>
      </c>
    </row>
    <row r="4014" spans="5:11" x14ac:dyDescent="0.25">
      <c r="E4014" s="107">
        <v>2018</v>
      </c>
      <c r="F4014" s="107" t="s">
        <v>405</v>
      </c>
      <c r="G4014" s="107" t="s">
        <v>107</v>
      </c>
      <c r="H4014" s="107" t="s">
        <v>12</v>
      </c>
      <c r="I4014" s="107" t="s">
        <v>12</v>
      </c>
      <c r="J4014" s="107" t="s">
        <v>554</v>
      </c>
      <c r="K4014" s="108">
        <v>0</v>
      </c>
    </row>
    <row r="4015" spans="5:11" x14ac:dyDescent="0.25">
      <c r="E4015" s="109">
        <v>2018</v>
      </c>
      <c r="F4015" s="109" t="s">
        <v>405</v>
      </c>
      <c r="G4015" s="109" t="s">
        <v>107</v>
      </c>
      <c r="H4015" s="109" t="s">
        <v>12</v>
      </c>
      <c r="I4015" s="109" t="s">
        <v>12</v>
      </c>
      <c r="J4015" s="109" t="s">
        <v>725</v>
      </c>
      <c r="K4015" s="110">
        <v>621.48</v>
      </c>
    </row>
    <row r="4016" spans="5:11" x14ac:dyDescent="0.25">
      <c r="E4016" s="107">
        <v>2018</v>
      </c>
      <c r="F4016" s="107" t="s">
        <v>414</v>
      </c>
      <c r="G4016" s="107" t="s">
        <v>110</v>
      </c>
      <c r="H4016" s="107" t="s">
        <v>540</v>
      </c>
      <c r="I4016" s="107" t="s">
        <v>27</v>
      </c>
      <c r="J4016" s="107" t="s">
        <v>1</v>
      </c>
      <c r="K4016" s="108">
        <v>152.48599999999999</v>
      </c>
    </row>
    <row r="4017" spans="5:11" x14ac:dyDescent="0.25">
      <c r="E4017" s="109">
        <v>2018</v>
      </c>
      <c r="F4017" s="109" t="s">
        <v>414</v>
      </c>
      <c r="G4017" s="109" t="s">
        <v>110</v>
      </c>
      <c r="H4017" s="109" t="s">
        <v>540</v>
      </c>
      <c r="I4017" s="109" t="s">
        <v>27</v>
      </c>
      <c r="J4017" s="109" t="s">
        <v>554</v>
      </c>
      <c r="K4017" s="110">
        <v>130.322</v>
      </c>
    </row>
    <row r="4018" spans="5:11" x14ac:dyDescent="0.25">
      <c r="E4018" s="107">
        <v>2018</v>
      </c>
      <c r="F4018" s="107" t="s">
        <v>414</v>
      </c>
      <c r="G4018" s="107" t="s">
        <v>110</v>
      </c>
      <c r="H4018" s="107" t="s">
        <v>540</v>
      </c>
      <c r="I4018" s="107" t="s">
        <v>27</v>
      </c>
      <c r="J4018" s="107" t="s">
        <v>725</v>
      </c>
      <c r="K4018" s="108">
        <v>22.164000000000001</v>
      </c>
    </row>
    <row r="4019" spans="5:11" x14ac:dyDescent="0.25">
      <c r="E4019" s="109">
        <v>2018</v>
      </c>
      <c r="F4019" s="109" t="s">
        <v>418</v>
      </c>
      <c r="G4019" s="109" t="s">
        <v>112</v>
      </c>
      <c r="H4019" s="109" t="s">
        <v>544</v>
      </c>
      <c r="I4019" s="109" t="s">
        <v>9</v>
      </c>
      <c r="J4019" s="109" t="s">
        <v>1</v>
      </c>
      <c r="K4019" s="110">
        <v>512.62900000000002</v>
      </c>
    </row>
    <row r="4020" spans="5:11" x14ac:dyDescent="0.25">
      <c r="E4020" s="107">
        <v>2018</v>
      </c>
      <c r="F4020" s="107" t="s">
        <v>418</v>
      </c>
      <c r="G4020" s="107" t="s">
        <v>112</v>
      </c>
      <c r="H4020" s="107" t="s">
        <v>544</v>
      </c>
      <c r="I4020" s="107" t="s">
        <v>9</v>
      </c>
      <c r="J4020" s="107" t="s">
        <v>554</v>
      </c>
      <c r="K4020" s="108">
        <v>275.79700000000003</v>
      </c>
    </row>
    <row r="4021" spans="5:11" x14ac:dyDescent="0.25">
      <c r="E4021" s="109">
        <v>2018</v>
      </c>
      <c r="F4021" s="109" t="s">
        <v>418</v>
      </c>
      <c r="G4021" s="109" t="s">
        <v>112</v>
      </c>
      <c r="H4021" s="109" t="s">
        <v>544</v>
      </c>
      <c r="I4021" s="109" t="s">
        <v>9</v>
      </c>
      <c r="J4021" s="109" t="s">
        <v>725</v>
      </c>
      <c r="K4021" s="110">
        <v>236.83199999999999</v>
      </c>
    </row>
    <row r="4022" spans="5:11" x14ac:dyDescent="0.25">
      <c r="E4022" s="107">
        <v>2018</v>
      </c>
      <c r="F4022" s="107" t="s">
        <v>420</v>
      </c>
      <c r="G4022" s="107" t="s">
        <v>113</v>
      </c>
      <c r="H4022" s="107" t="s">
        <v>540</v>
      </c>
      <c r="I4022" s="107" t="s">
        <v>47</v>
      </c>
      <c r="J4022" s="107" t="s">
        <v>1</v>
      </c>
      <c r="K4022" s="108">
        <v>20.166</v>
      </c>
    </row>
    <row r="4023" spans="5:11" x14ac:dyDescent="0.25">
      <c r="E4023" s="109">
        <v>2018</v>
      </c>
      <c r="F4023" s="109" t="s">
        <v>420</v>
      </c>
      <c r="G4023" s="109" t="s">
        <v>113</v>
      </c>
      <c r="H4023" s="109" t="s">
        <v>540</v>
      </c>
      <c r="I4023" s="109" t="s">
        <v>47</v>
      </c>
      <c r="J4023" s="109" t="s">
        <v>554</v>
      </c>
      <c r="K4023" s="110">
        <v>20.166</v>
      </c>
    </row>
    <row r="4024" spans="5:11" x14ac:dyDescent="0.25">
      <c r="E4024" s="107">
        <v>2018</v>
      </c>
      <c r="F4024" s="107" t="s">
        <v>420</v>
      </c>
      <c r="G4024" s="107" t="s">
        <v>113</v>
      </c>
      <c r="H4024" s="107" t="s">
        <v>540</v>
      </c>
      <c r="I4024" s="107" t="s">
        <v>47</v>
      </c>
      <c r="J4024" s="107" t="s">
        <v>725</v>
      </c>
      <c r="K4024" s="108">
        <v>0</v>
      </c>
    </row>
    <row r="4025" spans="5:11" x14ac:dyDescent="0.25">
      <c r="E4025" s="109">
        <v>2018</v>
      </c>
      <c r="F4025" s="109" t="s">
        <v>422</v>
      </c>
      <c r="G4025" s="109" t="s">
        <v>114</v>
      </c>
      <c r="H4025" s="109" t="s">
        <v>542</v>
      </c>
      <c r="I4025" s="109" t="s">
        <v>26</v>
      </c>
      <c r="J4025" s="109" t="s">
        <v>1</v>
      </c>
      <c r="K4025" s="110">
        <v>220.55</v>
      </c>
    </row>
    <row r="4026" spans="5:11" x14ac:dyDescent="0.25">
      <c r="E4026" s="107">
        <v>2018</v>
      </c>
      <c r="F4026" s="107" t="s">
        <v>422</v>
      </c>
      <c r="G4026" s="107" t="s">
        <v>114</v>
      </c>
      <c r="H4026" s="107" t="s">
        <v>542</v>
      </c>
      <c r="I4026" s="107" t="s">
        <v>26</v>
      </c>
      <c r="J4026" s="107" t="s">
        <v>554</v>
      </c>
      <c r="K4026" s="108">
        <v>0</v>
      </c>
    </row>
    <row r="4027" spans="5:11" x14ac:dyDescent="0.25">
      <c r="E4027" s="109">
        <v>2018</v>
      </c>
      <c r="F4027" s="109" t="s">
        <v>422</v>
      </c>
      <c r="G4027" s="109" t="s">
        <v>114</v>
      </c>
      <c r="H4027" s="109" t="s">
        <v>542</v>
      </c>
      <c r="I4027" s="109" t="s">
        <v>26</v>
      </c>
      <c r="J4027" s="109" t="s">
        <v>725</v>
      </c>
      <c r="K4027" s="110">
        <v>220.55</v>
      </c>
    </row>
    <row r="4028" spans="5:11" x14ac:dyDescent="0.25">
      <c r="E4028" s="107">
        <v>2018</v>
      </c>
      <c r="F4028" s="107" t="s">
        <v>432</v>
      </c>
      <c r="G4028" s="107" t="s">
        <v>119</v>
      </c>
      <c r="H4028" s="107" t="s">
        <v>540</v>
      </c>
      <c r="I4028" s="107" t="s">
        <v>925</v>
      </c>
      <c r="J4028" s="107" t="s">
        <v>1</v>
      </c>
      <c r="K4028" s="108">
        <v>29.478000000000002</v>
      </c>
    </row>
    <row r="4029" spans="5:11" x14ac:dyDescent="0.25">
      <c r="E4029" s="109">
        <v>2018</v>
      </c>
      <c r="F4029" s="109" t="s">
        <v>432</v>
      </c>
      <c r="G4029" s="109" t="s">
        <v>119</v>
      </c>
      <c r="H4029" s="109" t="s">
        <v>540</v>
      </c>
      <c r="I4029" s="109" t="s">
        <v>925</v>
      </c>
      <c r="J4029" s="109" t="s">
        <v>554</v>
      </c>
      <c r="K4029" s="110">
        <v>0</v>
      </c>
    </row>
    <row r="4030" spans="5:11" x14ac:dyDescent="0.25">
      <c r="E4030" s="107">
        <v>2018</v>
      </c>
      <c r="F4030" s="107" t="s">
        <v>432</v>
      </c>
      <c r="G4030" s="107" t="s">
        <v>119</v>
      </c>
      <c r="H4030" s="107" t="s">
        <v>540</v>
      </c>
      <c r="I4030" s="107" t="s">
        <v>925</v>
      </c>
      <c r="J4030" s="107" t="s">
        <v>725</v>
      </c>
      <c r="K4030" s="108">
        <v>29.478000000000002</v>
      </c>
    </row>
    <row r="4031" spans="5:11" x14ac:dyDescent="0.25">
      <c r="E4031" s="109">
        <v>2018</v>
      </c>
      <c r="F4031" s="109" t="s">
        <v>438</v>
      </c>
      <c r="G4031" s="109" t="s">
        <v>122</v>
      </c>
      <c r="H4031" s="109" t="s">
        <v>540</v>
      </c>
      <c r="I4031" s="109" t="s">
        <v>21</v>
      </c>
      <c r="J4031" s="109" t="s">
        <v>1</v>
      </c>
      <c r="K4031" s="110">
        <v>0</v>
      </c>
    </row>
    <row r="4032" spans="5:11" x14ac:dyDescent="0.25">
      <c r="E4032" s="107">
        <v>2018</v>
      </c>
      <c r="F4032" s="107" t="s">
        <v>438</v>
      </c>
      <c r="G4032" s="107" t="s">
        <v>122</v>
      </c>
      <c r="H4032" s="107" t="s">
        <v>540</v>
      </c>
      <c r="I4032" s="107" t="s">
        <v>21</v>
      </c>
      <c r="J4032" s="107" t="s">
        <v>554</v>
      </c>
      <c r="K4032" s="108">
        <v>0</v>
      </c>
    </row>
    <row r="4033" spans="5:11" x14ac:dyDescent="0.25">
      <c r="E4033" s="109">
        <v>2018</v>
      </c>
      <c r="F4033" s="109" t="s">
        <v>438</v>
      </c>
      <c r="G4033" s="109" t="s">
        <v>122</v>
      </c>
      <c r="H4033" s="109" t="s">
        <v>540</v>
      </c>
      <c r="I4033" s="109" t="s">
        <v>21</v>
      </c>
      <c r="J4033" s="109" t="s">
        <v>725</v>
      </c>
      <c r="K4033" s="110">
        <v>0</v>
      </c>
    </row>
    <row r="4034" spans="5:11" x14ac:dyDescent="0.25">
      <c r="E4034" s="107">
        <v>2018</v>
      </c>
      <c r="F4034" s="107" t="s">
        <v>434</v>
      </c>
      <c r="G4034" s="107" t="s">
        <v>120</v>
      </c>
      <c r="H4034" s="107" t="s">
        <v>544</v>
      </c>
      <c r="I4034" s="107" t="s">
        <v>9</v>
      </c>
      <c r="J4034" s="107" t="s">
        <v>1</v>
      </c>
      <c r="K4034" s="108">
        <v>0</v>
      </c>
    </row>
    <row r="4035" spans="5:11" x14ac:dyDescent="0.25">
      <c r="E4035" s="109">
        <v>2018</v>
      </c>
      <c r="F4035" s="109" t="s">
        <v>434</v>
      </c>
      <c r="G4035" s="109" t="s">
        <v>120</v>
      </c>
      <c r="H4035" s="109" t="s">
        <v>544</v>
      </c>
      <c r="I4035" s="109" t="s">
        <v>9</v>
      </c>
      <c r="J4035" s="109" t="s">
        <v>554</v>
      </c>
      <c r="K4035" s="110">
        <v>0</v>
      </c>
    </row>
    <row r="4036" spans="5:11" x14ac:dyDescent="0.25">
      <c r="E4036" s="107">
        <v>2018</v>
      </c>
      <c r="F4036" s="107" t="s">
        <v>434</v>
      </c>
      <c r="G4036" s="107" t="s">
        <v>120</v>
      </c>
      <c r="H4036" s="107" t="s">
        <v>544</v>
      </c>
      <c r="I4036" s="107" t="s">
        <v>9</v>
      </c>
      <c r="J4036" s="107" t="s">
        <v>725</v>
      </c>
      <c r="K4036" s="108">
        <v>0</v>
      </c>
    </row>
    <row r="4037" spans="5:11" x14ac:dyDescent="0.25">
      <c r="E4037" s="109">
        <v>2018</v>
      </c>
      <c r="F4037" s="109" t="s">
        <v>440</v>
      </c>
      <c r="G4037" s="109" t="s">
        <v>123</v>
      </c>
      <c r="H4037" s="109" t="s">
        <v>540</v>
      </c>
      <c r="I4037" s="109" t="s">
        <v>24</v>
      </c>
      <c r="J4037" s="109" t="s">
        <v>1</v>
      </c>
      <c r="K4037" s="110">
        <v>141.22900000000001</v>
      </c>
    </row>
    <row r="4038" spans="5:11" x14ac:dyDescent="0.25">
      <c r="E4038" s="107">
        <v>2018</v>
      </c>
      <c r="F4038" s="107" t="s">
        <v>440</v>
      </c>
      <c r="G4038" s="107" t="s">
        <v>123</v>
      </c>
      <c r="H4038" s="107" t="s">
        <v>540</v>
      </c>
      <c r="I4038" s="107" t="s">
        <v>24</v>
      </c>
      <c r="J4038" s="107" t="s">
        <v>554</v>
      </c>
      <c r="K4038" s="108">
        <v>121.83199999999999</v>
      </c>
    </row>
    <row r="4039" spans="5:11" x14ac:dyDescent="0.25">
      <c r="E4039" s="109">
        <v>2018</v>
      </c>
      <c r="F4039" s="109" t="s">
        <v>440</v>
      </c>
      <c r="G4039" s="109" t="s">
        <v>123</v>
      </c>
      <c r="H4039" s="109" t="s">
        <v>540</v>
      </c>
      <c r="I4039" s="109" t="s">
        <v>24</v>
      </c>
      <c r="J4039" s="109" t="s">
        <v>725</v>
      </c>
      <c r="K4039" s="110">
        <v>19.396999999999998</v>
      </c>
    </row>
    <row r="4040" spans="5:11" x14ac:dyDescent="0.25">
      <c r="E4040" s="107">
        <v>2018</v>
      </c>
      <c r="F4040" s="107" t="s">
        <v>442</v>
      </c>
      <c r="G4040" s="107" t="s">
        <v>124</v>
      </c>
      <c r="H4040" s="107" t="s">
        <v>544</v>
      </c>
      <c r="I4040" s="107" t="s">
        <v>9</v>
      </c>
      <c r="J4040" s="107" t="s">
        <v>1</v>
      </c>
      <c r="K4040" s="108">
        <v>534.22900000000004</v>
      </c>
    </row>
    <row r="4041" spans="5:11" x14ac:dyDescent="0.25">
      <c r="E4041" s="109">
        <v>2018</v>
      </c>
      <c r="F4041" s="109" t="s">
        <v>442</v>
      </c>
      <c r="G4041" s="109" t="s">
        <v>124</v>
      </c>
      <c r="H4041" s="109" t="s">
        <v>544</v>
      </c>
      <c r="I4041" s="109" t="s">
        <v>9</v>
      </c>
      <c r="J4041" s="109" t="s">
        <v>554</v>
      </c>
      <c r="K4041" s="110">
        <v>402.16899999999998</v>
      </c>
    </row>
    <row r="4042" spans="5:11" x14ac:dyDescent="0.25">
      <c r="E4042" s="107">
        <v>2018</v>
      </c>
      <c r="F4042" s="107" t="s">
        <v>442</v>
      </c>
      <c r="G4042" s="107" t="s">
        <v>124</v>
      </c>
      <c r="H4042" s="107" t="s">
        <v>544</v>
      </c>
      <c r="I4042" s="107" t="s">
        <v>9</v>
      </c>
      <c r="J4042" s="107" t="s">
        <v>725</v>
      </c>
      <c r="K4042" s="108">
        <v>132.06</v>
      </c>
    </row>
    <row r="4043" spans="5:11" x14ac:dyDescent="0.25">
      <c r="E4043" s="109">
        <v>2018</v>
      </c>
      <c r="F4043" s="109" t="s">
        <v>446</v>
      </c>
      <c r="G4043" s="109" t="s">
        <v>126</v>
      </c>
      <c r="H4043" s="109" t="s">
        <v>542</v>
      </c>
      <c r="I4043" s="109" t="s">
        <v>16</v>
      </c>
      <c r="J4043" s="109" t="s">
        <v>1</v>
      </c>
      <c r="K4043" s="110">
        <v>122.387</v>
      </c>
    </row>
    <row r="4044" spans="5:11" x14ac:dyDescent="0.25">
      <c r="E4044" s="107">
        <v>2018</v>
      </c>
      <c r="F4044" s="107" t="s">
        <v>446</v>
      </c>
      <c r="G4044" s="107" t="s">
        <v>126</v>
      </c>
      <c r="H4044" s="107" t="s">
        <v>542</v>
      </c>
      <c r="I4044" s="107" t="s">
        <v>16</v>
      </c>
      <c r="J4044" s="107" t="s">
        <v>554</v>
      </c>
      <c r="K4044" s="108">
        <v>83.478999999999999</v>
      </c>
    </row>
    <row r="4045" spans="5:11" x14ac:dyDescent="0.25">
      <c r="E4045" s="109">
        <v>2018</v>
      </c>
      <c r="F4045" s="109" t="s">
        <v>446</v>
      </c>
      <c r="G4045" s="109" t="s">
        <v>126</v>
      </c>
      <c r="H4045" s="109" t="s">
        <v>542</v>
      </c>
      <c r="I4045" s="109" t="s">
        <v>16</v>
      </c>
      <c r="J4045" s="109" t="s">
        <v>725</v>
      </c>
      <c r="K4045" s="110">
        <v>38.908000000000001</v>
      </c>
    </row>
    <row r="4046" spans="5:11" x14ac:dyDescent="0.25">
      <c r="E4046" s="107">
        <v>2018</v>
      </c>
      <c r="F4046" s="107" t="s">
        <v>450</v>
      </c>
      <c r="G4046" s="107" t="s">
        <v>128</v>
      </c>
      <c r="H4046" s="107" t="s">
        <v>540</v>
      </c>
      <c r="I4046" s="107" t="s">
        <v>47</v>
      </c>
      <c r="J4046" s="107" t="s">
        <v>1</v>
      </c>
      <c r="K4046" s="108">
        <v>19.696999999999999</v>
      </c>
    </row>
    <row r="4047" spans="5:11" x14ac:dyDescent="0.25">
      <c r="E4047" s="109">
        <v>2018</v>
      </c>
      <c r="F4047" s="109" t="s">
        <v>450</v>
      </c>
      <c r="G4047" s="109" t="s">
        <v>128</v>
      </c>
      <c r="H4047" s="109" t="s">
        <v>540</v>
      </c>
      <c r="I4047" s="109" t="s">
        <v>47</v>
      </c>
      <c r="J4047" s="109" t="s">
        <v>554</v>
      </c>
      <c r="K4047" s="110">
        <v>14.097</v>
      </c>
    </row>
    <row r="4048" spans="5:11" x14ac:dyDescent="0.25">
      <c r="E4048" s="107">
        <v>2018</v>
      </c>
      <c r="F4048" s="107" t="s">
        <v>450</v>
      </c>
      <c r="G4048" s="107" t="s">
        <v>128</v>
      </c>
      <c r="H4048" s="107" t="s">
        <v>540</v>
      </c>
      <c r="I4048" s="107" t="s">
        <v>47</v>
      </c>
      <c r="J4048" s="107" t="s">
        <v>725</v>
      </c>
      <c r="K4048" s="108">
        <v>5.6</v>
      </c>
    </row>
    <row r="4049" spans="5:11" x14ac:dyDescent="0.25">
      <c r="E4049" s="109">
        <v>2018</v>
      </c>
      <c r="F4049" s="109" t="s">
        <v>452</v>
      </c>
      <c r="G4049" s="109" t="s">
        <v>129</v>
      </c>
      <c r="H4049" s="109" t="s">
        <v>540</v>
      </c>
      <c r="I4049" s="109" t="s">
        <v>30</v>
      </c>
      <c r="J4049" s="109" t="s">
        <v>1</v>
      </c>
      <c r="K4049" s="110">
        <v>181.17099999999999</v>
      </c>
    </row>
    <row r="4050" spans="5:11" x14ac:dyDescent="0.25">
      <c r="E4050" s="107">
        <v>2018</v>
      </c>
      <c r="F4050" s="107" t="s">
        <v>452</v>
      </c>
      <c r="G4050" s="107" t="s">
        <v>129</v>
      </c>
      <c r="H4050" s="107" t="s">
        <v>540</v>
      </c>
      <c r="I4050" s="107" t="s">
        <v>30</v>
      </c>
      <c r="J4050" s="107" t="s">
        <v>554</v>
      </c>
      <c r="K4050" s="108">
        <v>181.17099999999999</v>
      </c>
    </row>
    <row r="4051" spans="5:11" x14ac:dyDescent="0.25">
      <c r="E4051" s="109">
        <v>2018</v>
      </c>
      <c r="F4051" s="109" t="s">
        <v>452</v>
      </c>
      <c r="G4051" s="109" t="s">
        <v>129</v>
      </c>
      <c r="H4051" s="109" t="s">
        <v>540</v>
      </c>
      <c r="I4051" s="109" t="s">
        <v>30</v>
      </c>
      <c r="J4051" s="109" t="s">
        <v>725</v>
      </c>
      <c r="K4051" s="110">
        <v>0</v>
      </c>
    </row>
    <row r="4052" spans="5:11" x14ac:dyDescent="0.25">
      <c r="E4052" s="107">
        <v>2018</v>
      </c>
      <c r="F4052" s="107" t="s">
        <v>460</v>
      </c>
      <c r="G4052" s="107" t="s">
        <v>133</v>
      </c>
      <c r="H4052" s="107" t="s">
        <v>540</v>
      </c>
      <c r="I4052" s="107" t="s">
        <v>30</v>
      </c>
      <c r="J4052" s="107" t="s">
        <v>1</v>
      </c>
      <c r="K4052" s="108">
        <v>14.999000000000001</v>
      </c>
    </row>
    <row r="4053" spans="5:11" x14ac:dyDescent="0.25">
      <c r="E4053" s="109">
        <v>2018</v>
      </c>
      <c r="F4053" s="109" t="s">
        <v>460</v>
      </c>
      <c r="G4053" s="109" t="s">
        <v>133</v>
      </c>
      <c r="H4053" s="109" t="s">
        <v>540</v>
      </c>
      <c r="I4053" s="109" t="s">
        <v>30</v>
      </c>
      <c r="J4053" s="109" t="s">
        <v>554</v>
      </c>
      <c r="K4053" s="110">
        <v>2.9830000000000001</v>
      </c>
    </row>
    <row r="4054" spans="5:11" x14ac:dyDescent="0.25">
      <c r="E4054" s="107">
        <v>2018</v>
      </c>
      <c r="F4054" s="107" t="s">
        <v>460</v>
      </c>
      <c r="G4054" s="107" t="s">
        <v>133</v>
      </c>
      <c r="H4054" s="107" t="s">
        <v>540</v>
      </c>
      <c r="I4054" s="107" t="s">
        <v>30</v>
      </c>
      <c r="J4054" s="107" t="s">
        <v>725</v>
      </c>
      <c r="K4054" s="108">
        <v>12.016</v>
      </c>
    </row>
    <row r="4055" spans="5:11" x14ac:dyDescent="0.25">
      <c r="E4055" s="109">
        <v>2018</v>
      </c>
      <c r="F4055" s="109" t="s">
        <v>462</v>
      </c>
      <c r="G4055" s="109" t="s">
        <v>134</v>
      </c>
      <c r="H4055" s="109" t="s">
        <v>544</v>
      </c>
      <c r="I4055" s="109" t="s">
        <v>9</v>
      </c>
      <c r="J4055" s="109" t="s">
        <v>1</v>
      </c>
      <c r="K4055" s="110">
        <v>11.612</v>
      </c>
    </row>
    <row r="4056" spans="5:11" x14ac:dyDescent="0.25">
      <c r="E4056" s="107">
        <v>2018</v>
      </c>
      <c r="F4056" s="107" t="s">
        <v>462</v>
      </c>
      <c r="G4056" s="107" t="s">
        <v>134</v>
      </c>
      <c r="H4056" s="107" t="s">
        <v>544</v>
      </c>
      <c r="I4056" s="107" t="s">
        <v>9</v>
      </c>
      <c r="J4056" s="107" t="s">
        <v>554</v>
      </c>
      <c r="K4056" s="108">
        <v>11.612</v>
      </c>
    </row>
    <row r="4057" spans="5:11" x14ac:dyDescent="0.25">
      <c r="E4057" s="109">
        <v>2018</v>
      </c>
      <c r="F4057" s="109" t="s">
        <v>462</v>
      </c>
      <c r="G4057" s="109" t="s">
        <v>134</v>
      </c>
      <c r="H4057" s="109" t="s">
        <v>544</v>
      </c>
      <c r="I4057" s="109" t="s">
        <v>9</v>
      </c>
      <c r="J4057" s="109" t="s">
        <v>725</v>
      </c>
      <c r="K4057" s="110">
        <v>0</v>
      </c>
    </row>
    <row r="4058" spans="5:11" x14ac:dyDescent="0.25">
      <c r="E4058" s="107">
        <v>2018</v>
      </c>
      <c r="F4058" s="107" t="s">
        <v>468</v>
      </c>
      <c r="G4058" s="107" t="s">
        <v>137</v>
      </c>
      <c r="H4058" s="107" t="s">
        <v>540</v>
      </c>
      <c r="I4058" s="107" t="s">
        <v>30</v>
      </c>
      <c r="J4058" s="107" t="s">
        <v>1</v>
      </c>
      <c r="K4058" s="108">
        <v>59.771999999999998</v>
      </c>
    </row>
    <row r="4059" spans="5:11" x14ac:dyDescent="0.25">
      <c r="E4059" s="109">
        <v>2018</v>
      </c>
      <c r="F4059" s="109" t="s">
        <v>468</v>
      </c>
      <c r="G4059" s="109" t="s">
        <v>137</v>
      </c>
      <c r="H4059" s="109" t="s">
        <v>540</v>
      </c>
      <c r="I4059" s="109" t="s">
        <v>30</v>
      </c>
      <c r="J4059" s="109" t="s">
        <v>554</v>
      </c>
      <c r="K4059" s="110">
        <v>0</v>
      </c>
    </row>
    <row r="4060" spans="5:11" x14ac:dyDescent="0.25">
      <c r="E4060" s="107">
        <v>2018</v>
      </c>
      <c r="F4060" s="107" t="s">
        <v>468</v>
      </c>
      <c r="G4060" s="107" t="s">
        <v>137</v>
      </c>
      <c r="H4060" s="107" t="s">
        <v>540</v>
      </c>
      <c r="I4060" s="107" t="s">
        <v>30</v>
      </c>
      <c r="J4060" s="107" t="s">
        <v>725</v>
      </c>
      <c r="K4060" s="108">
        <v>59.771999999999998</v>
      </c>
    </row>
    <row r="4061" spans="5:11" x14ac:dyDescent="0.25">
      <c r="E4061" s="109">
        <v>2018</v>
      </c>
      <c r="F4061" s="109" t="s">
        <v>466</v>
      </c>
      <c r="G4061" s="109" t="s">
        <v>136</v>
      </c>
      <c r="H4061" s="109" t="s">
        <v>542</v>
      </c>
      <c r="I4061" s="109" t="s">
        <v>26</v>
      </c>
      <c r="J4061" s="109" t="s">
        <v>1</v>
      </c>
      <c r="K4061" s="110">
        <v>38.238999999999997</v>
      </c>
    </row>
    <row r="4062" spans="5:11" x14ac:dyDescent="0.25">
      <c r="E4062" s="107">
        <v>2018</v>
      </c>
      <c r="F4062" s="107" t="s">
        <v>466</v>
      </c>
      <c r="G4062" s="107" t="s">
        <v>136</v>
      </c>
      <c r="H4062" s="107" t="s">
        <v>542</v>
      </c>
      <c r="I4062" s="107" t="s">
        <v>26</v>
      </c>
      <c r="J4062" s="107" t="s">
        <v>554</v>
      </c>
      <c r="K4062" s="108">
        <v>25.57</v>
      </c>
    </row>
    <row r="4063" spans="5:11" x14ac:dyDescent="0.25">
      <c r="E4063" s="109">
        <v>2018</v>
      </c>
      <c r="F4063" s="109" t="s">
        <v>466</v>
      </c>
      <c r="G4063" s="109" t="s">
        <v>136</v>
      </c>
      <c r="H4063" s="109" t="s">
        <v>542</v>
      </c>
      <c r="I4063" s="109" t="s">
        <v>26</v>
      </c>
      <c r="J4063" s="109" t="s">
        <v>725</v>
      </c>
      <c r="K4063" s="110">
        <v>12.669</v>
      </c>
    </row>
    <row r="4064" spans="5:11" x14ac:dyDescent="0.25">
      <c r="E4064" s="107">
        <v>2018</v>
      </c>
      <c r="F4064" s="107" t="s">
        <v>498</v>
      </c>
      <c r="G4064" s="107" t="s">
        <v>967</v>
      </c>
      <c r="H4064" s="107" t="s">
        <v>540</v>
      </c>
      <c r="I4064" s="107" t="s">
        <v>925</v>
      </c>
      <c r="J4064" s="107" t="s">
        <v>1</v>
      </c>
      <c r="K4064" s="108">
        <v>321.75799999999998</v>
      </c>
    </row>
    <row r="4065" spans="5:11" x14ac:dyDescent="0.25">
      <c r="E4065" s="109">
        <v>2018</v>
      </c>
      <c r="F4065" s="109" t="s">
        <v>498</v>
      </c>
      <c r="G4065" s="109" t="s">
        <v>967</v>
      </c>
      <c r="H4065" s="109" t="s">
        <v>540</v>
      </c>
      <c r="I4065" s="109" t="s">
        <v>925</v>
      </c>
      <c r="J4065" s="109" t="s">
        <v>554</v>
      </c>
      <c r="K4065" s="110">
        <v>289.971</v>
      </c>
    </row>
    <row r="4066" spans="5:11" x14ac:dyDescent="0.25">
      <c r="E4066" s="107">
        <v>2018</v>
      </c>
      <c r="F4066" s="107" t="s">
        <v>498</v>
      </c>
      <c r="G4066" s="107" t="s">
        <v>967</v>
      </c>
      <c r="H4066" s="107" t="s">
        <v>540</v>
      </c>
      <c r="I4066" s="107" t="s">
        <v>925</v>
      </c>
      <c r="J4066" s="107" t="s">
        <v>725</v>
      </c>
      <c r="K4066" s="108">
        <v>31.786999999999999</v>
      </c>
    </row>
    <row r="4067" spans="5:11" x14ac:dyDescent="0.25">
      <c r="E4067" s="109">
        <v>2018</v>
      </c>
      <c r="F4067" s="109" t="s">
        <v>479</v>
      </c>
      <c r="G4067" s="109" t="s">
        <v>141</v>
      </c>
      <c r="H4067" s="109" t="s">
        <v>540</v>
      </c>
      <c r="I4067" s="109" t="s">
        <v>21</v>
      </c>
      <c r="J4067" s="109" t="s">
        <v>1</v>
      </c>
      <c r="K4067" s="110">
        <v>69.813000000000002</v>
      </c>
    </row>
    <row r="4068" spans="5:11" x14ac:dyDescent="0.25">
      <c r="E4068" s="107">
        <v>2018</v>
      </c>
      <c r="F4068" s="107" t="s">
        <v>479</v>
      </c>
      <c r="G4068" s="107" t="s">
        <v>141</v>
      </c>
      <c r="H4068" s="107" t="s">
        <v>540</v>
      </c>
      <c r="I4068" s="107" t="s">
        <v>21</v>
      </c>
      <c r="J4068" s="107" t="s">
        <v>554</v>
      </c>
      <c r="K4068" s="108">
        <v>64.846000000000004</v>
      </c>
    </row>
    <row r="4069" spans="5:11" x14ac:dyDescent="0.25">
      <c r="E4069" s="109">
        <v>2018</v>
      </c>
      <c r="F4069" s="109" t="s">
        <v>479</v>
      </c>
      <c r="G4069" s="109" t="s">
        <v>141</v>
      </c>
      <c r="H4069" s="109" t="s">
        <v>540</v>
      </c>
      <c r="I4069" s="109" t="s">
        <v>21</v>
      </c>
      <c r="J4069" s="109" t="s">
        <v>725</v>
      </c>
      <c r="K4069" s="110">
        <v>4.9669999999999996</v>
      </c>
    </row>
    <row r="4070" spans="5:11" x14ac:dyDescent="0.25">
      <c r="E4070" s="107">
        <v>2018</v>
      </c>
      <c r="F4070" s="107" t="s">
        <v>486</v>
      </c>
      <c r="G4070" s="107" t="s">
        <v>143</v>
      </c>
      <c r="H4070" s="107" t="s">
        <v>544</v>
      </c>
      <c r="I4070" s="107" t="s">
        <v>9</v>
      </c>
      <c r="J4070" s="107" t="s">
        <v>1</v>
      </c>
      <c r="K4070" s="108">
        <v>127.67400000000001</v>
      </c>
    </row>
    <row r="4071" spans="5:11" x14ac:dyDescent="0.25">
      <c r="E4071" s="109">
        <v>2018</v>
      </c>
      <c r="F4071" s="109" t="s">
        <v>486</v>
      </c>
      <c r="G4071" s="109" t="s">
        <v>143</v>
      </c>
      <c r="H4071" s="109" t="s">
        <v>544</v>
      </c>
      <c r="I4071" s="109" t="s">
        <v>9</v>
      </c>
      <c r="J4071" s="109" t="s">
        <v>554</v>
      </c>
      <c r="K4071" s="110">
        <v>83.346000000000004</v>
      </c>
    </row>
    <row r="4072" spans="5:11" x14ac:dyDescent="0.25">
      <c r="E4072" s="107">
        <v>2018</v>
      </c>
      <c r="F4072" s="107" t="s">
        <v>486</v>
      </c>
      <c r="G4072" s="107" t="s">
        <v>143</v>
      </c>
      <c r="H4072" s="107" t="s">
        <v>544</v>
      </c>
      <c r="I4072" s="107" t="s">
        <v>9</v>
      </c>
      <c r="J4072" s="107" t="s">
        <v>725</v>
      </c>
      <c r="K4072" s="108">
        <v>44.328000000000003</v>
      </c>
    </row>
    <row r="4073" spans="5:11" x14ac:dyDescent="0.25">
      <c r="E4073" s="109">
        <v>2018</v>
      </c>
      <c r="F4073" s="109" t="s">
        <v>488</v>
      </c>
      <c r="G4073" s="109" t="s">
        <v>144</v>
      </c>
      <c r="H4073" s="109" t="s">
        <v>540</v>
      </c>
      <c r="I4073" s="109" t="s">
        <v>60</v>
      </c>
      <c r="J4073" s="109" t="s">
        <v>1</v>
      </c>
      <c r="K4073" s="110">
        <v>524.44600000000003</v>
      </c>
    </row>
    <row r="4074" spans="5:11" x14ac:dyDescent="0.25">
      <c r="E4074" s="107">
        <v>2018</v>
      </c>
      <c r="F4074" s="107" t="s">
        <v>488</v>
      </c>
      <c r="G4074" s="107" t="s">
        <v>144</v>
      </c>
      <c r="H4074" s="107" t="s">
        <v>540</v>
      </c>
      <c r="I4074" s="107" t="s">
        <v>60</v>
      </c>
      <c r="J4074" s="107" t="s">
        <v>554</v>
      </c>
      <c r="K4074" s="108">
        <v>439.64800000000002</v>
      </c>
    </row>
    <row r="4075" spans="5:11" x14ac:dyDescent="0.25">
      <c r="E4075" s="109">
        <v>2018</v>
      </c>
      <c r="F4075" s="109" t="s">
        <v>488</v>
      </c>
      <c r="G4075" s="109" t="s">
        <v>144</v>
      </c>
      <c r="H4075" s="109" t="s">
        <v>540</v>
      </c>
      <c r="I4075" s="109" t="s">
        <v>60</v>
      </c>
      <c r="J4075" s="109" t="s">
        <v>725</v>
      </c>
      <c r="K4075" s="110">
        <v>84.798000000000002</v>
      </c>
    </row>
    <row r="4076" spans="5:11" x14ac:dyDescent="0.25">
      <c r="E4076" s="107">
        <v>2018</v>
      </c>
      <c r="F4076" s="107" t="s">
        <v>494</v>
      </c>
      <c r="G4076" s="107" t="s">
        <v>147</v>
      </c>
      <c r="H4076" s="107" t="s">
        <v>540</v>
      </c>
      <c r="I4076" s="107" t="s">
        <v>27</v>
      </c>
      <c r="J4076" s="107" t="s">
        <v>1</v>
      </c>
      <c r="K4076" s="108">
        <v>166.70400000000001</v>
      </c>
    </row>
    <row r="4077" spans="5:11" x14ac:dyDescent="0.25">
      <c r="E4077" s="109">
        <v>2018</v>
      </c>
      <c r="F4077" s="109" t="s">
        <v>494</v>
      </c>
      <c r="G4077" s="109" t="s">
        <v>147</v>
      </c>
      <c r="H4077" s="109" t="s">
        <v>540</v>
      </c>
      <c r="I4077" s="109" t="s">
        <v>27</v>
      </c>
      <c r="J4077" s="109" t="s">
        <v>554</v>
      </c>
      <c r="K4077" s="110">
        <v>166.70400000000001</v>
      </c>
    </row>
    <row r="4078" spans="5:11" x14ac:dyDescent="0.25">
      <c r="E4078" s="107">
        <v>2018</v>
      </c>
      <c r="F4078" s="107" t="s">
        <v>494</v>
      </c>
      <c r="G4078" s="107" t="s">
        <v>147</v>
      </c>
      <c r="H4078" s="107" t="s">
        <v>540</v>
      </c>
      <c r="I4078" s="107" t="s">
        <v>27</v>
      </c>
      <c r="J4078" s="107" t="s">
        <v>725</v>
      </c>
      <c r="K4078" s="108">
        <v>0</v>
      </c>
    </row>
    <row r="4079" spans="5:11" x14ac:dyDescent="0.25">
      <c r="E4079" s="109">
        <v>2018</v>
      </c>
      <c r="F4079" s="109" t="s">
        <v>490</v>
      </c>
      <c r="G4079" s="109" t="s">
        <v>145</v>
      </c>
      <c r="H4079" s="109" t="s">
        <v>540</v>
      </c>
      <c r="I4079" s="109" t="s">
        <v>16</v>
      </c>
      <c r="J4079" s="109" t="s">
        <v>1</v>
      </c>
      <c r="K4079" s="110">
        <v>420.78500000000003</v>
      </c>
    </row>
    <row r="4080" spans="5:11" x14ac:dyDescent="0.25">
      <c r="E4080" s="107">
        <v>2018</v>
      </c>
      <c r="F4080" s="107" t="s">
        <v>490</v>
      </c>
      <c r="G4080" s="107" t="s">
        <v>145</v>
      </c>
      <c r="H4080" s="107" t="s">
        <v>540</v>
      </c>
      <c r="I4080" s="107" t="s">
        <v>16</v>
      </c>
      <c r="J4080" s="107" t="s">
        <v>554</v>
      </c>
      <c r="K4080" s="108">
        <v>382.17200000000003</v>
      </c>
    </row>
    <row r="4081" spans="5:11" x14ac:dyDescent="0.25">
      <c r="E4081" s="109">
        <v>2018</v>
      </c>
      <c r="F4081" s="109" t="s">
        <v>490</v>
      </c>
      <c r="G4081" s="109" t="s">
        <v>145</v>
      </c>
      <c r="H4081" s="109" t="s">
        <v>540</v>
      </c>
      <c r="I4081" s="109" t="s">
        <v>16</v>
      </c>
      <c r="J4081" s="109" t="s">
        <v>725</v>
      </c>
      <c r="K4081" s="110">
        <v>38.613</v>
      </c>
    </row>
    <row r="4082" spans="5:11" x14ac:dyDescent="0.25">
      <c r="E4082" s="107">
        <v>2018</v>
      </c>
      <c r="F4082" s="107" t="s">
        <v>496</v>
      </c>
      <c r="G4082" s="107" t="s">
        <v>148</v>
      </c>
      <c r="H4082" s="107" t="s">
        <v>544</v>
      </c>
      <c r="I4082" s="107" t="s">
        <v>17</v>
      </c>
      <c r="J4082" s="107" t="s">
        <v>1</v>
      </c>
      <c r="K4082" s="108">
        <v>188.774</v>
      </c>
    </row>
    <row r="4083" spans="5:11" x14ac:dyDescent="0.25">
      <c r="E4083" s="109">
        <v>2018</v>
      </c>
      <c r="F4083" s="109" t="s">
        <v>496</v>
      </c>
      <c r="G4083" s="109" t="s">
        <v>148</v>
      </c>
      <c r="H4083" s="109" t="s">
        <v>544</v>
      </c>
      <c r="I4083" s="109" t="s">
        <v>17</v>
      </c>
      <c r="J4083" s="109" t="s">
        <v>554</v>
      </c>
      <c r="K4083" s="110">
        <v>130.80699999999999</v>
      </c>
    </row>
    <row r="4084" spans="5:11" x14ac:dyDescent="0.25">
      <c r="E4084" s="107">
        <v>2018</v>
      </c>
      <c r="F4084" s="107" t="s">
        <v>496</v>
      </c>
      <c r="G4084" s="107" t="s">
        <v>148</v>
      </c>
      <c r="H4084" s="107" t="s">
        <v>544</v>
      </c>
      <c r="I4084" s="107" t="s">
        <v>17</v>
      </c>
      <c r="J4084" s="107" t="s">
        <v>725</v>
      </c>
      <c r="K4084" s="108">
        <v>57.966999999999999</v>
      </c>
    </row>
    <row r="4085" spans="5:11" x14ac:dyDescent="0.25">
      <c r="E4085" s="109">
        <v>2018</v>
      </c>
      <c r="F4085" s="109" t="s">
        <v>483</v>
      </c>
      <c r="G4085" s="109" t="s">
        <v>484</v>
      </c>
      <c r="H4085" s="109" t="s">
        <v>544</v>
      </c>
      <c r="I4085" s="109" t="s">
        <v>9</v>
      </c>
      <c r="J4085" s="109" t="s">
        <v>1</v>
      </c>
      <c r="K4085" s="110">
        <v>25.016999999999999</v>
      </c>
    </row>
    <row r="4086" spans="5:11" x14ac:dyDescent="0.25">
      <c r="E4086" s="107">
        <v>2018</v>
      </c>
      <c r="F4086" s="107" t="s">
        <v>483</v>
      </c>
      <c r="G4086" s="107" t="s">
        <v>484</v>
      </c>
      <c r="H4086" s="107" t="s">
        <v>544</v>
      </c>
      <c r="I4086" s="107" t="s">
        <v>9</v>
      </c>
      <c r="J4086" s="107" t="s">
        <v>554</v>
      </c>
      <c r="K4086" s="108">
        <v>11.750999999999999</v>
      </c>
    </row>
    <row r="4087" spans="5:11" x14ac:dyDescent="0.25">
      <c r="E4087" s="109">
        <v>2018</v>
      </c>
      <c r="F4087" s="109" t="s">
        <v>483</v>
      </c>
      <c r="G4087" s="109" t="s">
        <v>484</v>
      </c>
      <c r="H4087" s="109" t="s">
        <v>544</v>
      </c>
      <c r="I4087" s="109" t="s">
        <v>9</v>
      </c>
      <c r="J4087" s="109" t="s">
        <v>725</v>
      </c>
      <c r="K4087" s="110">
        <v>13.266</v>
      </c>
    </row>
    <row r="4088" spans="5:11" x14ac:dyDescent="0.25">
      <c r="E4088" s="107">
        <v>2018</v>
      </c>
      <c r="F4088" s="107" t="s">
        <v>502</v>
      </c>
      <c r="G4088" s="107" t="s">
        <v>151</v>
      </c>
      <c r="H4088" s="107" t="s">
        <v>540</v>
      </c>
      <c r="I4088" s="107" t="s">
        <v>30</v>
      </c>
      <c r="J4088" s="107" t="s">
        <v>1</v>
      </c>
      <c r="K4088" s="108">
        <v>463.93700000000001</v>
      </c>
    </row>
    <row r="4089" spans="5:11" x14ac:dyDescent="0.25">
      <c r="E4089" s="109">
        <v>2018</v>
      </c>
      <c r="F4089" s="109" t="s">
        <v>502</v>
      </c>
      <c r="G4089" s="109" t="s">
        <v>151</v>
      </c>
      <c r="H4089" s="109" t="s">
        <v>540</v>
      </c>
      <c r="I4089" s="109" t="s">
        <v>30</v>
      </c>
      <c r="J4089" s="109" t="s">
        <v>554</v>
      </c>
      <c r="K4089" s="110">
        <v>215.32900000000001</v>
      </c>
    </row>
    <row r="4090" spans="5:11" x14ac:dyDescent="0.25">
      <c r="E4090" s="107">
        <v>2018</v>
      </c>
      <c r="F4090" s="107" t="s">
        <v>502</v>
      </c>
      <c r="G4090" s="107" t="s">
        <v>151</v>
      </c>
      <c r="H4090" s="107" t="s">
        <v>540</v>
      </c>
      <c r="I4090" s="107" t="s">
        <v>30</v>
      </c>
      <c r="J4090" s="107" t="s">
        <v>725</v>
      </c>
      <c r="K4090" s="108">
        <v>248.608</v>
      </c>
    </row>
    <row r="4091" spans="5:11" x14ac:dyDescent="0.25">
      <c r="E4091" s="109">
        <v>2018</v>
      </c>
      <c r="F4091" s="109" t="s">
        <v>504</v>
      </c>
      <c r="G4091" s="109" t="s">
        <v>152</v>
      </c>
      <c r="H4091" s="109" t="s">
        <v>540</v>
      </c>
      <c r="I4091" s="109" t="s">
        <v>30</v>
      </c>
      <c r="J4091" s="109" t="s">
        <v>1</v>
      </c>
      <c r="K4091" s="110">
        <v>4.0000000000000001E-3</v>
      </c>
    </row>
    <row r="4092" spans="5:11" x14ac:dyDescent="0.25">
      <c r="E4092" s="107">
        <v>2018</v>
      </c>
      <c r="F4092" s="107" t="s">
        <v>504</v>
      </c>
      <c r="G4092" s="107" t="s">
        <v>152</v>
      </c>
      <c r="H4092" s="107" t="s">
        <v>540</v>
      </c>
      <c r="I4092" s="107" t="s">
        <v>30</v>
      </c>
      <c r="J4092" s="107" t="s">
        <v>554</v>
      </c>
      <c r="K4092" s="108">
        <v>4.0000000000000001E-3</v>
      </c>
    </row>
    <row r="4093" spans="5:11" x14ac:dyDescent="0.25">
      <c r="E4093" s="109">
        <v>2018</v>
      </c>
      <c r="F4093" s="109" t="s">
        <v>504</v>
      </c>
      <c r="G4093" s="109" t="s">
        <v>152</v>
      </c>
      <c r="H4093" s="109" t="s">
        <v>540</v>
      </c>
      <c r="I4093" s="109" t="s">
        <v>30</v>
      </c>
      <c r="J4093" s="109" t="s">
        <v>725</v>
      </c>
      <c r="K4093" s="110">
        <v>0</v>
      </c>
    </row>
    <row r="4094" spans="5:11" x14ac:dyDescent="0.25">
      <c r="E4094" s="107">
        <v>2018</v>
      </c>
      <c r="F4094" s="107" t="s">
        <v>506</v>
      </c>
      <c r="G4094" s="107" t="s">
        <v>153</v>
      </c>
      <c r="H4094" s="107" t="s">
        <v>544</v>
      </c>
      <c r="I4094" s="107" t="s">
        <v>17</v>
      </c>
      <c r="J4094" s="107" t="s">
        <v>1</v>
      </c>
      <c r="K4094" s="108">
        <v>104</v>
      </c>
    </row>
    <row r="4095" spans="5:11" x14ac:dyDescent="0.25">
      <c r="E4095" s="109">
        <v>2018</v>
      </c>
      <c r="F4095" s="109" t="s">
        <v>506</v>
      </c>
      <c r="G4095" s="109" t="s">
        <v>153</v>
      </c>
      <c r="H4095" s="109" t="s">
        <v>544</v>
      </c>
      <c r="I4095" s="109" t="s">
        <v>17</v>
      </c>
      <c r="J4095" s="109" t="s">
        <v>554</v>
      </c>
      <c r="K4095" s="110">
        <v>95</v>
      </c>
    </row>
    <row r="4096" spans="5:11" x14ac:dyDescent="0.25">
      <c r="E4096" s="107">
        <v>2018</v>
      </c>
      <c r="F4096" s="107" t="s">
        <v>506</v>
      </c>
      <c r="G4096" s="107" t="s">
        <v>153</v>
      </c>
      <c r="H4096" s="107" t="s">
        <v>544</v>
      </c>
      <c r="I4096" s="107" t="s">
        <v>17</v>
      </c>
      <c r="J4096" s="107" t="s">
        <v>725</v>
      </c>
      <c r="K4096" s="108">
        <v>9</v>
      </c>
    </row>
    <row r="4097" spans="5:11" x14ac:dyDescent="0.25">
      <c r="E4097" s="109">
        <v>2018</v>
      </c>
      <c r="F4097" s="109" t="s">
        <v>508</v>
      </c>
      <c r="G4097" s="109" t="s">
        <v>154</v>
      </c>
      <c r="H4097" s="109" t="s">
        <v>540</v>
      </c>
      <c r="I4097" s="109" t="s">
        <v>30</v>
      </c>
      <c r="J4097" s="109" t="s">
        <v>1</v>
      </c>
      <c r="K4097" s="110">
        <v>13.164</v>
      </c>
    </row>
    <row r="4098" spans="5:11" x14ac:dyDescent="0.25">
      <c r="E4098" s="107">
        <v>2018</v>
      </c>
      <c r="F4098" s="107" t="s">
        <v>508</v>
      </c>
      <c r="G4098" s="107" t="s">
        <v>154</v>
      </c>
      <c r="H4098" s="107" t="s">
        <v>540</v>
      </c>
      <c r="I4098" s="107" t="s">
        <v>30</v>
      </c>
      <c r="J4098" s="107" t="s">
        <v>554</v>
      </c>
      <c r="K4098" s="108">
        <v>0</v>
      </c>
    </row>
    <row r="4099" spans="5:11" x14ac:dyDescent="0.25">
      <c r="E4099" s="109">
        <v>2018</v>
      </c>
      <c r="F4099" s="109" t="s">
        <v>508</v>
      </c>
      <c r="G4099" s="109" t="s">
        <v>154</v>
      </c>
      <c r="H4099" s="109" t="s">
        <v>540</v>
      </c>
      <c r="I4099" s="109" t="s">
        <v>30</v>
      </c>
      <c r="J4099" s="109" t="s">
        <v>725</v>
      </c>
      <c r="K4099" s="110">
        <v>13.164</v>
      </c>
    </row>
    <row r="4100" spans="5:11" x14ac:dyDescent="0.25">
      <c r="E4100" s="107">
        <v>2018</v>
      </c>
      <c r="F4100" s="107" t="s">
        <v>509</v>
      </c>
      <c r="G4100" s="107" t="s">
        <v>510</v>
      </c>
      <c r="H4100" s="107" t="s">
        <v>544</v>
      </c>
      <c r="I4100" s="107" t="s">
        <v>17</v>
      </c>
      <c r="J4100" s="107" t="s">
        <v>1</v>
      </c>
      <c r="K4100" s="108">
        <v>275.35500000000002</v>
      </c>
    </row>
    <row r="4101" spans="5:11" x14ac:dyDescent="0.25">
      <c r="E4101" s="109">
        <v>2018</v>
      </c>
      <c r="F4101" s="109" t="s">
        <v>509</v>
      </c>
      <c r="G4101" s="109" t="s">
        <v>510</v>
      </c>
      <c r="H4101" s="109" t="s">
        <v>544</v>
      </c>
      <c r="I4101" s="109" t="s">
        <v>17</v>
      </c>
      <c r="J4101" s="109" t="s">
        <v>554</v>
      </c>
      <c r="K4101" s="110">
        <v>118.88200000000001</v>
      </c>
    </row>
    <row r="4102" spans="5:11" x14ac:dyDescent="0.25">
      <c r="E4102" s="107">
        <v>2018</v>
      </c>
      <c r="F4102" s="107" t="s">
        <v>509</v>
      </c>
      <c r="G4102" s="107" t="s">
        <v>510</v>
      </c>
      <c r="H4102" s="107" t="s">
        <v>544</v>
      </c>
      <c r="I4102" s="107" t="s">
        <v>17</v>
      </c>
      <c r="J4102" s="107" t="s">
        <v>725</v>
      </c>
      <c r="K4102" s="108">
        <v>156.47300000000001</v>
      </c>
    </row>
    <row r="4103" spans="5:11" x14ac:dyDescent="0.25">
      <c r="E4103" s="109">
        <v>2018</v>
      </c>
      <c r="F4103" s="109" t="s">
        <v>520</v>
      </c>
      <c r="G4103" s="109" t="s">
        <v>927</v>
      </c>
      <c r="H4103" s="109" t="s">
        <v>540</v>
      </c>
      <c r="I4103" s="109" t="s">
        <v>30</v>
      </c>
      <c r="J4103" s="109" t="s">
        <v>1</v>
      </c>
      <c r="K4103" s="110">
        <v>511.32900000000001</v>
      </c>
    </row>
    <row r="4104" spans="5:11" x14ac:dyDescent="0.25">
      <c r="E4104" s="107">
        <v>2018</v>
      </c>
      <c r="F4104" s="107" t="s">
        <v>520</v>
      </c>
      <c r="G4104" s="107" t="s">
        <v>927</v>
      </c>
      <c r="H4104" s="107" t="s">
        <v>540</v>
      </c>
      <c r="I4104" s="107" t="s">
        <v>30</v>
      </c>
      <c r="J4104" s="107" t="s">
        <v>554</v>
      </c>
      <c r="K4104" s="108">
        <v>502.65600000000001</v>
      </c>
    </row>
    <row r="4105" spans="5:11" x14ac:dyDescent="0.25">
      <c r="E4105" s="109">
        <v>2018</v>
      </c>
      <c r="F4105" s="109" t="s">
        <v>520</v>
      </c>
      <c r="G4105" s="109" t="s">
        <v>927</v>
      </c>
      <c r="H4105" s="109" t="s">
        <v>540</v>
      </c>
      <c r="I4105" s="109" t="s">
        <v>30</v>
      </c>
      <c r="J4105" s="109" t="s">
        <v>725</v>
      </c>
      <c r="K4105" s="110">
        <v>8.673</v>
      </c>
    </row>
    <row r="4106" spans="5:11" x14ac:dyDescent="0.25">
      <c r="E4106" s="107">
        <v>2018</v>
      </c>
      <c r="F4106" s="107" t="s">
        <v>530</v>
      </c>
      <c r="G4106" s="107" t="s">
        <v>161</v>
      </c>
      <c r="H4106" s="107" t="s">
        <v>544</v>
      </c>
      <c r="I4106" s="107" t="s">
        <v>9</v>
      </c>
      <c r="J4106" s="107" t="s">
        <v>1</v>
      </c>
      <c r="K4106" s="108">
        <v>17.773</v>
      </c>
    </row>
    <row r="4107" spans="5:11" x14ac:dyDescent="0.25">
      <c r="E4107" s="109">
        <v>2018</v>
      </c>
      <c r="F4107" s="109" t="s">
        <v>530</v>
      </c>
      <c r="G4107" s="109" t="s">
        <v>161</v>
      </c>
      <c r="H4107" s="109" t="s">
        <v>544</v>
      </c>
      <c r="I4107" s="109" t="s">
        <v>9</v>
      </c>
      <c r="J4107" s="109" t="s">
        <v>554</v>
      </c>
      <c r="K4107" s="110">
        <v>17.718</v>
      </c>
    </row>
    <row r="4108" spans="5:11" x14ac:dyDescent="0.25">
      <c r="E4108" s="107">
        <v>2018</v>
      </c>
      <c r="F4108" s="107" t="s">
        <v>530</v>
      </c>
      <c r="G4108" s="107" t="s">
        <v>161</v>
      </c>
      <c r="H4108" s="107" t="s">
        <v>544</v>
      </c>
      <c r="I4108" s="107" t="s">
        <v>9</v>
      </c>
      <c r="J4108" s="107" t="s">
        <v>725</v>
      </c>
      <c r="K4108" s="108">
        <v>5.5E-2</v>
      </c>
    </row>
    <row r="4109" spans="5:11" x14ac:dyDescent="0.25">
      <c r="E4109" s="109">
        <v>2018</v>
      </c>
      <c r="F4109" s="109" t="s">
        <v>532</v>
      </c>
      <c r="G4109" s="109" t="s">
        <v>162</v>
      </c>
      <c r="H4109" s="109" t="s">
        <v>540</v>
      </c>
      <c r="I4109" s="109" t="s">
        <v>925</v>
      </c>
      <c r="J4109" s="109" t="s">
        <v>1</v>
      </c>
      <c r="K4109" s="110">
        <v>109.22199999999999</v>
      </c>
    </row>
    <row r="4110" spans="5:11" x14ac:dyDescent="0.25">
      <c r="E4110" s="107">
        <v>2018</v>
      </c>
      <c r="F4110" s="107" t="s">
        <v>532</v>
      </c>
      <c r="G4110" s="107" t="s">
        <v>162</v>
      </c>
      <c r="H4110" s="107" t="s">
        <v>540</v>
      </c>
      <c r="I4110" s="107" t="s">
        <v>925</v>
      </c>
      <c r="J4110" s="107" t="s">
        <v>554</v>
      </c>
      <c r="K4110" s="108">
        <v>109.22199999999999</v>
      </c>
    </row>
    <row r="4111" spans="5:11" x14ac:dyDescent="0.25">
      <c r="E4111" s="109">
        <v>2018</v>
      </c>
      <c r="F4111" s="109" t="s">
        <v>532</v>
      </c>
      <c r="G4111" s="109" t="s">
        <v>162</v>
      </c>
      <c r="H4111" s="109" t="s">
        <v>540</v>
      </c>
      <c r="I4111" s="109" t="s">
        <v>925</v>
      </c>
      <c r="J4111" s="109" t="s">
        <v>725</v>
      </c>
      <c r="K4111" s="110">
        <v>0</v>
      </c>
    </row>
    <row r="4112" spans="5:11" x14ac:dyDescent="0.25">
      <c r="E4112" s="107">
        <v>2018</v>
      </c>
      <c r="F4112" s="107" t="s">
        <v>512</v>
      </c>
      <c r="G4112" s="107" t="s">
        <v>155</v>
      </c>
      <c r="H4112" s="107" t="s">
        <v>540</v>
      </c>
      <c r="I4112" s="107" t="s">
        <v>21</v>
      </c>
      <c r="J4112" s="107" t="s">
        <v>1</v>
      </c>
      <c r="K4112" s="108">
        <v>160.52600000000001</v>
      </c>
    </row>
    <row r="4113" spans="5:11" x14ac:dyDescent="0.25">
      <c r="E4113" s="109">
        <v>2018</v>
      </c>
      <c r="F4113" s="109" t="s">
        <v>512</v>
      </c>
      <c r="G4113" s="109" t="s">
        <v>155</v>
      </c>
      <c r="H4113" s="109" t="s">
        <v>540</v>
      </c>
      <c r="I4113" s="109" t="s">
        <v>21</v>
      </c>
      <c r="J4113" s="109" t="s">
        <v>554</v>
      </c>
      <c r="K4113" s="110">
        <v>160.52600000000001</v>
      </c>
    </row>
    <row r="4114" spans="5:11" x14ac:dyDescent="0.25">
      <c r="E4114" s="107">
        <v>2018</v>
      </c>
      <c r="F4114" s="107" t="s">
        <v>512</v>
      </c>
      <c r="G4114" s="107" t="s">
        <v>155</v>
      </c>
      <c r="H4114" s="107" t="s">
        <v>540</v>
      </c>
      <c r="I4114" s="107" t="s">
        <v>21</v>
      </c>
      <c r="J4114" s="107" t="s">
        <v>725</v>
      </c>
      <c r="K4114" s="108">
        <v>0</v>
      </c>
    </row>
    <row r="4115" spans="5:11" x14ac:dyDescent="0.25">
      <c r="E4115" s="109">
        <v>2018</v>
      </c>
      <c r="F4115" s="109" t="s">
        <v>534</v>
      </c>
      <c r="G4115" s="109" t="s">
        <v>163</v>
      </c>
      <c r="H4115" s="109" t="s">
        <v>540</v>
      </c>
      <c r="I4115" s="109" t="s">
        <v>27</v>
      </c>
      <c r="J4115" s="109" t="s">
        <v>1</v>
      </c>
      <c r="K4115" s="110">
        <v>346.733</v>
      </c>
    </row>
    <row r="4116" spans="5:11" x14ac:dyDescent="0.25">
      <c r="E4116" s="107">
        <v>2018</v>
      </c>
      <c r="F4116" s="107" t="s">
        <v>534</v>
      </c>
      <c r="G4116" s="107" t="s">
        <v>163</v>
      </c>
      <c r="H4116" s="107" t="s">
        <v>540</v>
      </c>
      <c r="I4116" s="107" t="s">
        <v>27</v>
      </c>
      <c r="J4116" s="107" t="s">
        <v>554</v>
      </c>
      <c r="K4116" s="108">
        <v>341.48200000000003</v>
      </c>
    </row>
    <row r="4117" spans="5:11" x14ac:dyDescent="0.25">
      <c r="E4117" s="109">
        <v>2018</v>
      </c>
      <c r="F4117" s="109" t="s">
        <v>534</v>
      </c>
      <c r="G4117" s="109" t="s">
        <v>163</v>
      </c>
      <c r="H4117" s="109" t="s">
        <v>540</v>
      </c>
      <c r="I4117" s="109" t="s">
        <v>27</v>
      </c>
      <c r="J4117" s="109" t="s">
        <v>725</v>
      </c>
      <c r="K4117" s="110">
        <v>5.2510000000000003</v>
      </c>
    </row>
    <row r="4118" spans="5:11" x14ac:dyDescent="0.25">
      <c r="E4118" s="107">
        <v>2018</v>
      </c>
      <c r="F4118" s="107" t="s">
        <v>523</v>
      </c>
      <c r="G4118" s="107" t="s">
        <v>968</v>
      </c>
      <c r="H4118" s="107" t="s">
        <v>540</v>
      </c>
      <c r="I4118" s="107" t="s">
        <v>60</v>
      </c>
      <c r="J4118" s="107" t="s">
        <v>1</v>
      </c>
      <c r="K4118" s="108">
        <v>0</v>
      </c>
    </row>
    <row r="4119" spans="5:11" x14ac:dyDescent="0.25">
      <c r="E4119" s="109">
        <v>2018</v>
      </c>
      <c r="F4119" s="109" t="s">
        <v>523</v>
      </c>
      <c r="G4119" s="109" t="s">
        <v>968</v>
      </c>
      <c r="H4119" s="109" t="s">
        <v>540</v>
      </c>
      <c r="I4119" s="109" t="s">
        <v>60</v>
      </c>
      <c r="J4119" s="109" t="s">
        <v>554</v>
      </c>
      <c r="K4119" s="110">
        <v>0</v>
      </c>
    </row>
    <row r="4120" spans="5:11" x14ac:dyDescent="0.25">
      <c r="E4120" s="107">
        <v>2018</v>
      </c>
      <c r="F4120" s="107" t="s">
        <v>523</v>
      </c>
      <c r="G4120" s="107" t="s">
        <v>968</v>
      </c>
      <c r="H4120" s="107" t="s">
        <v>540</v>
      </c>
      <c r="I4120" s="107" t="s">
        <v>60</v>
      </c>
      <c r="J4120" s="107" t="s">
        <v>725</v>
      </c>
      <c r="K4120" s="108">
        <v>0</v>
      </c>
    </row>
    <row r="4121" spans="5:11" x14ac:dyDescent="0.25">
      <c r="E4121" s="109">
        <v>2018</v>
      </c>
      <c r="F4121" s="109" t="s">
        <v>528</v>
      </c>
      <c r="G4121" s="109" t="s">
        <v>160</v>
      </c>
      <c r="H4121" s="109" t="s">
        <v>540</v>
      </c>
      <c r="I4121" s="109" t="s">
        <v>21</v>
      </c>
      <c r="J4121" s="109" t="s">
        <v>1</v>
      </c>
      <c r="K4121" s="110">
        <v>73.56</v>
      </c>
    </row>
    <row r="4122" spans="5:11" x14ac:dyDescent="0.25">
      <c r="E4122" s="107">
        <v>2018</v>
      </c>
      <c r="F4122" s="107" t="s">
        <v>528</v>
      </c>
      <c r="G4122" s="107" t="s">
        <v>160</v>
      </c>
      <c r="H4122" s="107" t="s">
        <v>540</v>
      </c>
      <c r="I4122" s="107" t="s">
        <v>21</v>
      </c>
      <c r="J4122" s="107" t="s">
        <v>554</v>
      </c>
      <c r="K4122" s="108">
        <v>73.56</v>
      </c>
    </row>
    <row r="4123" spans="5:11" x14ac:dyDescent="0.25">
      <c r="E4123" s="109">
        <v>2018</v>
      </c>
      <c r="F4123" s="109" t="s">
        <v>528</v>
      </c>
      <c r="G4123" s="109" t="s">
        <v>160</v>
      </c>
      <c r="H4123" s="109" t="s">
        <v>540</v>
      </c>
      <c r="I4123" s="109" t="s">
        <v>21</v>
      </c>
      <c r="J4123" s="109" t="s">
        <v>725</v>
      </c>
      <c r="K4123" s="110">
        <v>0</v>
      </c>
    </row>
    <row r="4124" spans="5:11" x14ac:dyDescent="0.25">
      <c r="E4124" s="107">
        <v>2019</v>
      </c>
      <c r="F4124" s="107" t="s">
        <v>476</v>
      </c>
      <c r="G4124" s="107" t="s">
        <v>477</v>
      </c>
      <c r="H4124" s="107" t="s">
        <v>540</v>
      </c>
      <c r="I4124" s="107" t="s">
        <v>33</v>
      </c>
      <c r="J4124" s="107" t="s">
        <v>1</v>
      </c>
      <c r="K4124" s="108">
        <v>118.53100000000001</v>
      </c>
    </row>
    <row r="4125" spans="5:11" x14ac:dyDescent="0.25">
      <c r="E4125" s="109">
        <v>2019</v>
      </c>
      <c r="F4125" s="109" t="s">
        <v>476</v>
      </c>
      <c r="G4125" s="109" t="s">
        <v>477</v>
      </c>
      <c r="H4125" s="109" t="s">
        <v>540</v>
      </c>
      <c r="I4125" s="109" t="s">
        <v>33</v>
      </c>
      <c r="J4125" s="109" t="s">
        <v>554</v>
      </c>
      <c r="K4125" s="110">
        <v>118.53100000000001</v>
      </c>
    </row>
    <row r="4126" spans="5:11" x14ac:dyDescent="0.25">
      <c r="E4126" s="107">
        <v>2019</v>
      </c>
      <c r="F4126" s="107" t="s">
        <v>476</v>
      </c>
      <c r="G4126" s="107" t="s">
        <v>477</v>
      </c>
      <c r="H4126" s="107" t="s">
        <v>540</v>
      </c>
      <c r="I4126" s="107" t="s">
        <v>33</v>
      </c>
      <c r="J4126" s="107" t="s">
        <v>725</v>
      </c>
      <c r="K4126" s="108">
        <v>0</v>
      </c>
    </row>
    <row r="4127" spans="5:11" x14ac:dyDescent="0.25">
      <c r="E4127" s="109">
        <v>2019</v>
      </c>
      <c r="F4127" s="109" t="s">
        <v>310</v>
      </c>
      <c r="G4127" s="109" t="s">
        <v>67</v>
      </c>
      <c r="H4127" s="109" t="s">
        <v>540</v>
      </c>
      <c r="I4127" s="109" t="s">
        <v>16</v>
      </c>
      <c r="J4127" s="109" t="s">
        <v>1</v>
      </c>
      <c r="K4127" s="110">
        <v>0</v>
      </c>
    </row>
    <row r="4128" spans="5:11" x14ac:dyDescent="0.25">
      <c r="E4128" s="107">
        <v>2019</v>
      </c>
      <c r="F4128" s="107" t="s">
        <v>310</v>
      </c>
      <c r="G4128" s="107" t="s">
        <v>67</v>
      </c>
      <c r="H4128" s="107" t="s">
        <v>540</v>
      </c>
      <c r="I4128" s="107" t="s">
        <v>16</v>
      </c>
      <c r="J4128" s="107" t="s">
        <v>554</v>
      </c>
      <c r="K4128" s="108">
        <v>0</v>
      </c>
    </row>
    <row r="4129" spans="5:11" x14ac:dyDescent="0.25">
      <c r="E4129" s="109">
        <v>2019</v>
      </c>
      <c r="F4129" s="109" t="s">
        <v>310</v>
      </c>
      <c r="G4129" s="109" t="s">
        <v>67</v>
      </c>
      <c r="H4129" s="109" t="s">
        <v>540</v>
      </c>
      <c r="I4129" s="109" t="s">
        <v>16</v>
      </c>
      <c r="J4129" s="109" t="s">
        <v>725</v>
      </c>
      <c r="K4129" s="110">
        <v>0</v>
      </c>
    </row>
    <row r="4130" spans="5:11" x14ac:dyDescent="0.25">
      <c r="E4130" s="107">
        <v>2019</v>
      </c>
      <c r="F4130" s="107" t="s">
        <v>312</v>
      </c>
      <c r="G4130" s="107" t="s">
        <v>68</v>
      </c>
      <c r="H4130" s="107" t="s">
        <v>544</v>
      </c>
      <c r="I4130" s="107" t="s">
        <v>17</v>
      </c>
      <c r="J4130" s="107" t="s">
        <v>1</v>
      </c>
      <c r="K4130" s="108">
        <v>61.680999999999997</v>
      </c>
    </row>
    <row r="4131" spans="5:11" x14ac:dyDescent="0.25">
      <c r="E4131" s="109">
        <v>2019</v>
      </c>
      <c r="F4131" s="109" t="s">
        <v>312</v>
      </c>
      <c r="G4131" s="109" t="s">
        <v>68</v>
      </c>
      <c r="H4131" s="109" t="s">
        <v>544</v>
      </c>
      <c r="I4131" s="109" t="s">
        <v>17</v>
      </c>
      <c r="J4131" s="109" t="s">
        <v>554</v>
      </c>
      <c r="K4131" s="110">
        <v>0</v>
      </c>
    </row>
    <row r="4132" spans="5:11" x14ac:dyDescent="0.25">
      <c r="E4132" s="107">
        <v>2019</v>
      </c>
      <c r="F4132" s="107" t="s">
        <v>312</v>
      </c>
      <c r="G4132" s="107" t="s">
        <v>68</v>
      </c>
      <c r="H4132" s="107" t="s">
        <v>544</v>
      </c>
      <c r="I4132" s="107" t="s">
        <v>17</v>
      </c>
      <c r="J4132" s="107" t="s">
        <v>725</v>
      </c>
      <c r="K4132" s="108">
        <v>61.680999999999997</v>
      </c>
    </row>
    <row r="4133" spans="5:11" x14ac:dyDescent="0.25">
      <c r="E4133" s="109">
        <v>2019</v>
      </c>
      <c r="F4133" s="109" t="s">
        <v>314</v>
      </c>
      <c r="G4133" s="109" t="s">
        <v>69</v>
      </c>
      <c r="H4133" s="109" t="s">
        <v>544</v>
      </c>
      <c r="I4133" s="109" t="s">
        <v>17</v>
      </c>
      <c r="J4133" s="109" t="s">
        <v>1</v>
      </c>
      <c r="K4133" s="110">
        <v>339.12400000000002</v>
      </c>
    </row>
    <row r="4134" spans="5:11" x14ac:dyDescent="0.25">
      <c r="E4134" s="107">
        <v>2019</v>
      </c>
      <c r="F4134" s="107" t="s">
        <v>314</v>
      </c>
      <c r="G4134" s="107" t="s">
        <v>69</v>
      </c>
      <c r="H4134" s="107" t="s">
        <v>544</v>
      </c>
      <c r="I4134" s="107" t="s">
        <v>17</v>
      </c>
      <c r="J4134" s="107" t="s">
        <v>554</v>
      </c>
      <c r="K4134" s="108">
        <v>235.47</v>
      </c>
    </row>
    <row r="4135" spans="5:11" x14ac:dyDescent="0.25">
      <c r="E4135" s="109">
        <v>2019</v>
      </c>
      <c r="F4135" s="109" t="s">
        <v>314</v>
      </c>
      <c r="G4135" s="109" t="s">
        <v>69</v>
      </c>
      <c r="H4135" s="109" t="s">
        <v>544</v>
      </c>
      <c r="I4135" s="109" t="s">
        <v>17</v>
      </c>
      <c r="J4135" s="109" t="s">
        <v>725</v>
      </c>
      <c r="K4135" s="110">
        <v>103.654</v>
      </c>
    </row>
    <row r="4136" spans="5:11" x14ac:dyDescent="0.25">
      <c r="E4136" s="107">
        <v>2019</v>
      </c>
      <c r="F4136" s="107" t="s">
        <v>325</v>
      </c>
      <c r="G4136" s="107" t="s">
        <v>73</v>
      </c>
      <c r="H4136" s="107" t="s">
        <v>542</v>
      </c>
      <c r="I4136" s="107" t="s">
        <v>16</v>
      </c>
      <c r="J4136" s="107" t="s">
        <v>1</v>
      </c>
      <c r="K4136" s="108">
        <v>246.53299999999999</v>
      </c>
    </row>
    <row r="4137" spans="5:11" x14ac:dyDescent="0.25">
      <c r="E4137" s="109">
        <v>2019</v>
      </c>
      <c r="F4137" s="109" t="s">
        <v>325</v>
      </c>
      <c r="G4137" s="109" t="s">
        <v>73</v>
      </c>
      <c r="H4137" s="109" t="s">
        <v>542</v>
      </c>
      <c r="I4137" s="109" t="s">
        <v>16</v>
      </c>
      <c r="J4137" s="109" t="s">
        <v>554</v>
      </c>
      <c r="K4137" s="110">
        <v>156.98099999999999</v>
      </c>
    </row>
    <row r="4138" spans="5:11" x14ac:dyDescent="0.25">
      <c r="E4138" s="107">
        <v>2019</v>
      </c>
      <c r="F4138" s="107" t="s">
        <v>325</v>
      </c>
      <c r="G4138" s="107" t="s">
        <v>73</v>
      </c>
      <c r="H4138" s="107" t="s">
        <v>542</v>
      </c>
      <c r="I4138" s="107" t="s">
        <v>16</v>
      </c>
      <c r="J4138" s="107" t="s">
        <v>725</v>
      </c>
      <c r="K4138" s="108">
        <v>89.552000000000007</v>
      </c>
    </row>
    <row r="4139" spans="5:11" x14ac:dyDescent="0.25">
      <c r="E4139" s="109">
        <v>2019</v>
      </c>
      <c r="F4139" s="109" t="s">
        <v>329</v>
      </c>
      <c r="G4139" s="109" t="s">
        <v>75</v>
      </c>
      <c r="H4139" s="109" t="s">
        <v>540</v>
      </c>
      <c r="I4139" s="109" t="s">
        <v>16</v>
      </c>
      <c r="J4139" s="109" t="s">
        <v>1</v>
      </c>
      <c r="K4139" s="110">
        <v>8.58</v>
      </c>
    </row>
    <row r="4140" spans="5:11" x14ac:dyDescent="0.25">
      <c r="E4140" s="107">
        <v>2019</v>
      </c>
      <c r="F4140" s="107" t="s">
        <v>329</v>
      </c>
      <c r="G4140" s="107" t="s">
        <v>75</v>
      </c>
      <c r="H4140" s="107" t="s">
        <v>540</v>
      </c>
      <c r="I4140" s="107" t="s">
        <v>16</v>
      </c>
      <c r="J4140" s="107" t="s">
        <v>554</v>
      </c>
      <c r="K4140" s="108">
        <v>0</v>
      </c>
    </row>
    <row r="4141" spans="5:11" x14ac:dyDescent="0.25">
      <c r="E4141" s="109">
        <v>2019</v>
      </c>
      <c r="F4141" s="109" t="s">
        <v>329</v>
      </c>
      <c r="G4141" s="109" t="s">
        <v>75</v>
      </c>
      <c r="H4141" s="109" t="s">
        <v>540</v>
      </c>
      <c r="I4141" s="109" t="s">
        <v>16</v>
      </c>
      <c r="J4141" s="109" t="s">
        <v>725</v>
      </c>
      <c r="K4141" s="110">
        <v>8.58</v>
      </c>
    </row>
    <row r="4142" spans="5:11" x14ac:dyDescent="0.25">
      <c r="E4142" s="107">
        <v>2019</v>
      </c>
      <c r="F4142" s="107" t="s">
        <v>323</v>
      </c>
      <c r="G4142" s="107" t="s">
        <v>944</v>
      </c>
      <c r="H4142" s="107" t="s">
        <v>540</v>
      </c>
      <c r="I4142" s="107" t="s">
        <v>27</v>
      </c>
      <c r="J4142" s="107" t="s">
        <v>1</v>
      </c>
      <c r="K4142" s="108">
        <v>144.20699999999999</v>
      </c>
    </row>
    <row r="4143" spans="5:11" x14ac:dyDescent="0.25">
      <c r="E4143" s="109">
        <v>2019</v>
      </c>
      <c r="F4143" s="109" t="s">
        <v>323</v>
      </c>
      <c r="G4143" s="109" t="s">
        <v>944</v>
      </c>
      <c r="H4143" s="109" t="s">
        <v>540</v>
      </c>
      <c r="I4143" s="109" t="s">
        <v>27</v>
      </c>
      <c r="J4143" s="109" t="s">
        <v>554</v>
      </c>
      <c r="K4143" s="110">
        <v>122.69799999999999</v>
      </c>
    </row>
    <row r="4144" spans="5:11" x14ac:dyDescent="0.25">
      <c r="E4144" s="107">
        <v>2019</v>
      </c>
      <c r="F4144" s="107" t="s">
        <v>323</v>
      </c>
      <c r="G4144" s="107" t="s">
        <v>944</v>
      </c>
      <c r="H4144" s="107" t="s">
        <v>540</v>
      </c>
      <c r="I4144" s="107" t="s">
        <v>27</v>
      </c>
      <c r="J4144" s="107" t="s">
        <v>725</v>
      </c>
      <c r="K4144" s="108">
        <v>21.509</v>
      </c>
    </row>
    <row r="4145" spans="5:11" x14ac:dyDescent="0.25">
      <c r="E4145" s="109">
        <v>2019</v>
      </c>
      <c r="F4145" s="109" t="s">
        <v>337</v>
      </c>
      <c r="G4145" s="109" t="s">
        <v>338</v>
      </c>
      <c r="H4145" s="109" t="s">
        <v>540</v>
      </c>
      <c r="I4145" s="109" t="s">
        <v>21</v>
      </c>
      <c r="J4145" s="109" t="s">
        <v>1</v>
      </c>
      <c r="K4145" s="110">
        <v>85.344999999999999</v>
      </c>
    </row>
    <row r="4146" spans="5:11" x14ac:dyDescent="0.25">
      <c r="E4146" s="107">
        <v>2019</v>
      </c>
      <c r="F4146" s="107" t="s">
        <v>337</v>
      </c>
      <c r="G4146" s="107" t="s">
        <v>338</v>
      </c>
      <c r="H4146" s="107" t="s">
        <v>540</v>
      </c>
      <c r="I4146" s="107" t="s">
        <v>21</v>
      </c>
      <c r="J4146" s="107" t="s">
        <v>554</v>
      </c>
      <c r="K4146" s="108">
        <v>34.499000000000002</v>
      </c>
    </row>
    <row r="4147" spans="5:11" x14ac:dyDescent="0.25">
      <c r="E4147" s="109">
        <v>2019</v>
      </c>
      <c r="F4147" s="109" t="s">
        <v>337</v>
      </c>
      <c r="G4147" s="109" t="s">
        <v>338</v>
      </c>
      <c r="H4147" s="109" t="s">
        <v>540</v>
      </c>
      <c r="I4147" s="109" t="s">
        <v>21</v>
      </c>
      <c r="J4147" s="109" t="s">
        <v>725</v>
      </c>
      <c r="K4147" s="110">
        <v>50.845999999999997</v>
      </c>
    </row>
    <row r="4148" spans="5:11" x14ac:dyDescent="0.25">
      <c r="E4148" s="107">
        <v>2019</v>
      </c>
      <c r="F4148" s="107" t="s">
        <v>331</v>
      </c>
      <c r="G4148" s="107" t="s">
        <v>76</v>
      </c>
      <c r="H4148" s="107" t="s">
        <v>540</v>
      </c>
      <c r="I4148" s="107" t="s">
        <v>60</v>
      </c>
      <c r="J4148" s="107" t="s">
        <v>1</v>
      </c>
      <c r="K4148" s="108">
        <v>568.09799999999996</v>
      </c>
    </row>
    <row r="4149" spans="5:11" x14ac:dyDescent="0.25">
      <c r="E4149" s="109">
        <v>2019</v>
      </c>
      <c r="F4149" s="109" t="s">
        <v>331</v>
      </c>
      <c r="G4149" s="109" t="s">
        <v>76</v>
      </c>
      <c r="H4149" s="109" t="s">
        <v>540</v>
      </c>
      <c r="I4149" s="109" t="s">
        <v>60</v>
      </c>
      <c r="J4149" s="109" t="s">
        <v>554</v>
      </c>
      <c r="K4149" s="110">
        <v>379.09100000000001</v>
      </c>
    </row>
    <row r="4150" spans="5:11" x14ac:dyDescent="0.25">
      <c r="E4150" s="107">
        <v>2019</v>
      </c>
      <c r="F4150" s="107" t="s">
        <v>331</v>
      </c>
      <c r="G4150" s="107" t="s">
        <v>76</v>
      </c>
      <c r="H4150" s="107" t="s">
        <v>540</v>
      </c>
      <c r="I4150" s="107" t="s">
        <v>60</v>
      </c>
      <c r="J4150" s="107" t="s">
        <v>725</v>
      </c>
      <c r="K4150" s="108">
        <v>189.00700000000001</v>
      </c>
    </row>
    <row r="4151" spans="5:11" x14ac:dyDescent="0.25">
      <c r="E4151" s="109">
        <v>2019</v>
      </c>
      <c r="F4151" s="109" t="s">
        <v>318</v>
      </c>
      <c r="G4151" s="109" t="s">
        <v>319</v>
      </c>
      <c r="H4151" s="109" t="s">
        <v>540</v>
      </c>
      <c r="I4151" s="109" t="s">
        <v>16</v>
      </c>
      <c r="J4151" s="109" t="s">
        <v>1</v>
      </c>
      <c r="K4151" s="110">
        <v>0</v>
      </c>
    </row>
    <row r="4152" spans="5:11" x14ac:dyDescent="0.25">
      <c r="E4152" s="107">
        <v>2019</v>
      </c>
      <c r="F4152" s="107" t="s">
        <v>318</v>
      </c>
      <c r="G4152" s="107" t="s">
        <v>319</v>
      </c>
      <c r="H4152" s="107" t="s">
        <v>540</v>
      </c>
      <c r="I4152" s="107" t="s">
        <v>16</v>
      </c>
      <c r="J4152" s="107" t="s">
        <v>554</v>
      </c>
      <c r="K4152" s="108">
        <v>0</v>
      </c>
    </row>
    <row r="4153" spans="5:11" x14ac:dyDescent="0.25">
      <c r="E4153" s="109">
        <v>2019</v>
      </c>
      <c r="F4153" s="109" t="s">
        <v>318</v>
      </c>
      <c r="G4153" s="109" t="s">
        <v>319</v>
      </c>
      <c r="H4153" s="109" t="s">
        <v>540</v>
      </c>
      <c r="I4153" s="109" t="s">
        <v>16</v>
      </c>
      <c r="J4153" s="109" t="s">
        <v>725</v>
      </c>
      <c r="K4153" s="110">
        <v>0</v>
      </c>
    </row>
    <row r="4154" spans="5:11" x14ac:dyDescent="0.25">
      <c r="E4154" s="107">
        <v>2019</v>
      </c>
      <c r="F4154" s="107" t="s">
        <v>344</v>
      </c>
      <c r="G4154" s="107" t="s">
        <v>81</v>
      </c>
      <c r="H4154" s="107" t="s">
        <v>542</v>
      </c>
      <c r="I4154" s="107" t="s">
        <v>16</v>
      </c>
      <c r="J4154" s="107" t="s">
        <v>1</v>
      </c>
      <c r="K4154" s="108">
        <v>158.44999999999999</v>
      </c>
    </row>
    <row r="4155" spans="5:11" x14ac:dyDescent="0.25">
      <c r="E4155" s="109">
        <v>2019</v>
      </c>
      <c r="F4155" s="109" t="s">
        <v>344</v>
      </c>
      <c r="G4155" s="109" t="s">
        <v>81</v>
      </c>
      <c r="H4155" s="109" t="s">
        <v>542</v>
      </c>
      <c r="I4155" s="109" t="s">
        <v>16</v>
      </c>
      <c r="J4155" s="109" t="s">
        <v>554</v>
      </c>
      <c r="K4155" s="110">
        <v>158.44999999999999</v>
      </c>
    </row>
    <row r="4156" spans="5:11" x14ac:dyDescent="0.25">
      <c r="E4156" s="107">
        <v>2019</v>
      </c>
      <c r="F4156" s="107" t="s">
        <v>344</v>
      </c>
      <c r="G4156" s="107" t="s">
        <v>81</v>
      </c>
      <c r="H4156" s="107" t="s">
        <v>542</v>
      </c>
      <c r="I4156" s="107" t="s">
        <v>16</v>
      </c>
      <c r="J4156" s="107" t="s">
        <v>725</v>
      </c>
      <c r="K4156" s="108">
        <v>0</v>
      </c>
    </row>
    <row r="4157" spans="5:11" x14ac:dyDescent="0.25">
      <c r="E4157" s="109">
        <v>2019</v>
      </c>
      <c r="F4157" s="109" t="s">
        <v>333</v>
      </c>
      <c r="G4157" s="109" t="s">
        <v>77</v>
      </c>
      <c r="H4157" s="109" t="s">
        <v>540</v>
      </c>
      <c r="I4157" s="109" t="s">
        <v>16</v>
      </c>
      <c r="J4157" s="109" t="s">
        <v>1</v>
      </c>
      <c r="K4157" s="110">
        <v>31.111000000000001</v>
      </c>
    </row>
    <row r="4158" spans="5:11" x14ac:dyDescent="0.25">
      <c r="E4158" s="107">
        <v>2019</v>
      </c>
      <c r="F4158" s="107" t="s">
        <v>333</v>
      </c>
      <c r="G4158" s="107" t="s">
        <v>77</v>
      </c>
      <c r="H4158" s="107" t="s">
        <v>540</v>
      </c>
      <c r="I4158" s="107" t="s">
        <v>16</v>
      </c>
      <c r="J4158" s="107" t="s">
        <v>554</v>
      </c>
      <c r="K4158" s="108">
        <v>31.111000000000001</v>
      </c>
    </row>
    <row r="4159" spans="5:11" x14ac:dyDescent="0.25">
      <c r="E4159" s="109">
        <v>2019</v>
      </c>
      <c r="F4159" s="109" t="s">
        <v>333</v>
      </c>
      <c r="G4159" s="109" t="s">
        <v>77</v>
      </c>
      <c r="H4159" s="109" t="s">
        <v>540</v>
      </c>
      <c r="I4159" s="109" t="s">
        <v>16</v>
      </c>
      <c r="J4159" s="109" t="s">
        <v>725</v>
      </c>
      <c r="K4159" s="110">
        <v>0</v>
      </c>
    </row>
    <row r="4160" spans="5:11" x14ac:dyDescent="0.25">
      <c r="E4160" s="107">
        <v>2019</v>
      </c>
      <c r="F4160" s="107" t="s">
        <v>340</v>
      </c>
      <c r="G4160" s="107" t="s">
        <v>79</v>
      </c>
      <c r="H4160" s="107" t="s">
        <v>544</v>
      </c>
      <c r="I4160" s="107" t="s">
        <v>9</v>
      </c>
      <c r="J4160" s="107" t="s">
        <v>1</v>
      </c>
      <c r="K4160" s="108">
        <v>75.722999999999999</v>
      </c>
    </row>
    <row r="4161" spans="5:11" x14ac:dyDescent="0.25">
      <c r="E4161" s="109">
        <v>2019</v>
      </c>
      <c r="F4161" s="109" t="s">
        <v>340</v>
      </c>
      <c r="G4161" s="109" t="s">
        <v>79</v>
      </c>
      <c r="H4161" s="109" t="s">
        <v>544</v>
      </c>
      <c r="I4161" s="109" t="s">
        <v>9</v>
      </c>
      <c r="J4161" s="109" t="s">
        <v>554</v>
      </c>
      <c r="K4161" s="110">
        <v>64.682000000000002</v>
      </c>
    </row>
    <row r="4162" spans="5:11" x14ac:dyDescent="0.25">
      <c r="E4162" s="107">
        <v>2019</v>
      </c>
      <c r="F4162" s="107" t="s">
        <v>340</v>
      </c>
      <c r="G4162" s="107" t="s">
        <v>79</v>
      </c>
      <c r="H4162" s="107" t="s">
        <v>544</v>
      </c>
      <c r="I4162" s="107" t="s">
        <v>9</v>
      </c>
      <c r="J4162" s="107" t="s">
        <v>725</v>
      </c>
      <c r="K4162" s="108">
        <v>11.041</v>
      </c>
    </row>
    <row r="4163" spans="5:11" x14ac:dyDescent="0.25">
      <c r="E4163" s="109">
        <v>2019</v>
      </c>
      <c r="F4163" s="109" t="s">
        <v>327</v>
      </c>
      <c r="G4163" s="109" t="s">
        <v>74</v>
      </c>
      <c r="H4163" s="109" t="s">
        <v>540</v>
      </c>
      <c r="I4163" s="109" t="s">
        <v>60</v>
      </c>
      <c r="J4163" s="109" t="s">
        <v>1</v>
      </c>
      <c r="K4163" s="110">
        <v>45.628999999999998</v>
      </c>
    </row>
    <row r="4164" spans="5:11" x14ac:dyDescent="0.25">
      <c r="E4164" s="107">
        <v>2019</v>
      </c>
      <c r="F4164" s="107" t="s">
        <v>327</v>
      </c>
      <c r="G4164" s="107" t="s">
        <v>74</v>
      </c>
      <c r="H4164" s="107" t="s">
        <v>540</v>
      </c>
      <c r="I4164" s="107" t="s">
        <v>60</v>
      </c>
      <c r="J4164" s="107" t="s">
        <v>554</v>
      </c>
      <c r="K4164" s="108">
        <v>30.588000000000001</v>
      </c>
    </row>
    <row r="4165" spans="5:11" x14ac:dyDescent="0.25">
      <c r="E4165" s="109">
        <v>2019</v>
      </c>
      <c r="F4165" s="109" t="s">
        <v>327</v>
      </c>
      <c r="G4165" s="109" t="s">
        <v>74</v>
      </c>
      <c r="H4165" s="109" t="s">
        <v>540</v>
      </c>
      <c r="I4165" s="109" t="s">
        <v>60</v>
      </c>
      <c r="J4165" s="109" t="s">
        <v>725</v>
      </c>
      <c r="K4165" s="110">
        <v>15.041</v>
      </c>
    </row>
    <row r="4166" spans="5:11" x14ac:dyDescent="0.25">
      <c r="E4166" s="107">
        <v>2019</v>
      </c>
      <c r="F4166" s="107" t="s">
        <v>444</v>
      </c>
      <c r="G4166" s="107" t="s">
        <v>125</v>
      </c>
      <c r="H4166" s="107" t="s">
        <v>542</v>
      </c>
      <c r="I4166" s="107" t="s">
        <v>26</v>
      </c>
      <c r="J4166" s="107" t="s">
        <v>1</v>
      </c>
      <c r="K4166" s="108">
        <v>2.86</v>
      </c>
    </row>
    <row r="4167" spans="5:11" x14ac:dyDescent="0.25">
      <c r="E4167" s="109">
        <v>2019</v>
      </c>
      <c r="F4167" s="109" t="s">
        <v>444</v>
      </c>
      <c r="G4167" s="109" t="s">
        <v>125</v>
      </c>
      <c r="H4167" s="109" t="s">
        <v>542</v>
      </c>
      <c r="I4167" s="109" t="s">
        <v>26</v>
      </c>
      <c r="J4167" s="109" t="s">
        <v>554</v>
      </c>
      <c r="K4167" s="110">
        <v>1.254</v>
      </c>
    </row>
    <row r="4168" spans="5:11" x14ac:dyDescent="0.25">
      <c r="E4168" s="107">
        <v>2019</v>
      </c>
      <c r="F4168" s="107" t="s">
        <v>444</v>
      </c>
      <c r="G4168" s="107" t="s">
        <v>125</v>
      </c>
      <c r="H4168" s="107" t="s">
        <v>542</v>
      </c>
      <c r="I4168" s="107" t="s">
        <v>26</v>
      </c>
      <c r="J4168" s="107" t="s">
        <v>725</v>
      </c>
      <c r="K4168" s="108">
        <v>1.6060000000000001</v>
      </c>
    </row>
    <row r="4169" spans="5:11" x14ac:dyDescent="0.25">
      <c r="E4169" s="109">
        <v>2019</v>
      </c>
      <c r="F4169" s="109" t="s">
        <v>356</v>
      </c>
      <c r="G4169" s="109" t="s">
        <v>87</v>
      </c>
      <c r="H4169" s="109" t="s">
        <v>12</v>
      </c>
      <c r="I4169" s="109" t="s">
        <v>12</v>
      </c>
      <c r="J4169" s="109" t="s">
        <v>1</v>
      </c>
      <c r="K4169" s="110">
        <v>43.404000000000003</v>
      </c>
    </row>
    <row r="4170" spans="5:11" x14ac:dyDescent="0.25">
      <c r="E4170" s="107">
        <v>2019</v>
      </c>
      <c r="F4170" s="107" t="s">
        <v>356</v>
      </c>
      <c r="G4170" s="107" t="s">
        <v>87</v>
      </c>
      <c r="H4170" s="107" t="s">
        <v>12</v>
      </c>
      <c r="I4170" s="107" t="s">
        <v>12</v>
      </c>
      <c r="J4170" s="107" t="s">
        <v>554</v>
      </c>
      <c r="K4170" s="108">
        <v>0</v>
      </c>
    </row>
    <row r="4171" spans="5:11" x14ac:dyDescent="0.25">
      <c r="E4171" s="109">
        <v>2019</v>
      </c>
      <c r="F4171" s="109" t="s">
        <v>356</v>
      </c>
      <c r="G4171" s="109" t="s">
        <v>87</v>
      </c>
      <c r="H4171" s="109" t="s">
        <v>12</v>
      </c>
      <c r="I4171" s="109" t="s">
        <v>12</v>
      </c>
      <c r="J4171" s="109" t="s">
        <v>725</v>
      </c>
      <c r="K4171" s="110">
        <v>43.404000000000003</v>
      </c>
    </row>
    <row r="4172" spans="5:11" x14ac:dyDescent="0.25">
      <c r="E4172" s="107">
        <v>2019</v>
      </c>
      <c r="F4172" s="107" t="s">
        <v>358</v>
      </c>
      <c r="G4172" s="107" t="s">
        <v>88</v>
      </c>
      <c r="H4172" s="107" t="s">
        <v>544</v>
      </c>
      <c r="I4172" s="107" t="s">
        <v>17</v>
      </c>
      <c r="J4172" s="107" t="s">
        <v>1</v>
      </c>
      <c r="K4172" s="108">
        <v>211.6</v>
      </c>
    </row>
    <row r="4173" spans="5:11" x14ac:dyDescent="0.25">
      <c r="E4173" s="109">
        <v>2019</v>
      </c>
      <c r="F4173" s="109" t="s">
        <v>358</v>
      </c>
      <c r="G4173" s="109" t="s">
        <v>88</v>
      </c>
      <c r="H4173" s="109" t="s">
        <v>544</v>
      </c>
      <c r="I4173" s="109" t="s">
        <v>17</v>
      </c>
      <c r="J4173" s="109" t="s">
        <v>554</v>
      </c>
      <c r="K4173" s="110">
        <v>77.2</v>
      </c>
    </row>
    <row r="4174" spans="5:11" x14ac:dyDescent="0.25">
      <c r="E4174" s="107">
        <v>2019</v>
      </c>
      <c r="F4174" s="107" t="s">
        <v>358</v>
      </c>
      <c r="G4174" s="107" t="s">
        <v>88</v>
      </c>
      <c r="H4174" s="107" t="s">
        <v>544</v>
      </c>
      <c r="I4174" s="107" t="s">
        <v>17</v>
      </c>
      <c r="J4174" s="107" t="s">
        <v>725</v>
      </c>
      <c r="K4174" s="108">
        <v>134.4</v>
      </c>
    </row>
    <row r="4175" spans="5:11" x14ac:dyDescent="0.25">
      <c r="E4175" s="109">
        <v>2019</v>
      </c>
      <c r="F4175" s="109" t="s">
        <v>360</v>
      </c>
      <c r="G4175" s="109" t="s">
        <v>89</v>
      </c>
      <c r="H4175" s="109" t="s">
        <v>540</v>
      </c>
      <c r="I4175" s="109" t="s">
        <v>47</v>
      </c>
      <c r="J4175" s="109" t="s">
        <v>1</v>
      </c>
      <c r="K4175" s="110">
        <v>218.51400000000001</v>
      </c>
    </row>
    <row r="4176" spans="5:11" x14ac:dyDescent="0.25">
      <c r="E4176" s="107">
        <v>2019</v>
      </c>
      <c r="F4176" s="107" t="s">
        <v>360</v>
      </c>
      <c r="G4176" s="107" t="s">
        <v>89</v>
      </c>
      <c r="H4176" s="107" t="s">
        <v>540</v>
      </c>
      <c r="I4176" s="107" t="s">
        <v>47</v>
      </c>
      <c r="J4176" s="107" t="s">
        <v>554</v>
      </c>
      <c r="K4176" s="108">
        <v>184.596</v>
      </c>
    </row>
    <row r="4177" spans="5:11" x14ac:dyDescent="0.25">
      <c r="E4177" s="109">
        <v>2019</v>
      </c>
      <c r="F4177" s="109" t="s">
        <v>360</v>
      </c>
      <c r="G4177" s="109" t="s">
        <v>89</v>
      </c>
      <c r="H4177" s="109" t="s">
        <v>540</v>
      </c>
      <c r="I4177" s="109" t="s">
        <v>47</v>
      </c>
      <c r="J4177" s="109" t="s">
        <v>725</v>
      </c>
      <c r="K4177" s="110">
        <v>33.917999999999999</v>
      </c>
    </row>
    <row r="4178" spans="5:11" x14ac:dyDescent="0.25">
      <c r="E4178" s="107">
        <v>2019</v>
      </c>
      <c r="F4178" s="107" t="s">
        <v>352</v>
      </c>
      <c r="G4178" s="107" t="s">
        <v>85</v>
      </c>
      <c r="H4178" s="107" t="s">
        <v>540</v>
      </c>
      <c r="I4178" s="107" t="s">
        <v>47</v>
      </c>
      <c r="J4178" s="107" t="s">
        <v>1</v>
      </c>
      <c r="K4178" s="108">
        <v>29.614000000000001</v>
      </c>
    </row>
    <row r="4179" spans="5:11" x14ac:dyDescent="0.25">
      <c r="E4179" s="109">
        <v>2019</v>
      </c>
      <c r="F4179" s="109" t="s">
        <v>352</v>
      </c>
      <c r="G4179" s="109" t="s">
        <v>85</v>
      </c>
      <c r="H4179" s="109" t="s">
        <v>540</v>
      </c>
      <c r="I4179" s="109" t="s">
        <v>47</v>
      </c>
      <c r="J4179" s="109" t="s">
        <v>554</v>
      </c>
      <c r="K4179" s="110">
        <v>29.614000000000001</v>
      </c>
    </row>
    <row r="4180" spans="5:11" x14ac:dyDescent="0.25">
      <c r="E4180" s="107">
        <v>2019</v>
      </c>
      <c r="F4180" s="107" t="s">
        <v>352</v>
      </c>
      <c r="G4180" s="107" t="s">
        <v>85</v>
      </c>
      <c r="H4180" s="107" t="s">
        <v>540</v>
      </c>
      <c r="I4180" s="107" t="s">
        <v>47</v>
      </c>
      <c r="J4180" s="107" t="s">
        <v>725</v>
      </c>
      <c r="K4180" s="108">
        <v>0</v>
      </c>
    </row>
    <row r="4181" spans="5:11" x14ac:dyDescent="0.25">
      <c r="E4181" s="109">
        <v>2019</v>
      </c>
      <c r="F4181" s="109" t="s">
        <v>372</v>
      </c>
      <c r="G4181" s="109" t="s">
        <v>95</v>
      </c>
      <c r="H4181" s="109" t="s">
        <v>540</v>
      </c>
      <c r="I4181" s="109" t="s">
        <v>30</v>
      </c>
      <c r="J4181" s="109" t="s">
        <v>1</v>
      </c>
      <c r="K4181" s="110">
        <v>223.02799999999999</v>
      </c>
    </row>
    <row r="4182" spans="5:11" x14ac:dyDescent="0.25">
      <c r="E4182" s="107">
        <v>2019</v>
      </c>
      <c r="F4182" s="107" t="s">
        <v>372</v>
      </c>
      <c r="G4182" s="107" t="s">
        <v>95</v>
      </c>
      <c r="H4182" s="107" t="s">
        <v>540</v>
      </c>
      <c r="I4182" s="107" t="s">
        <v>30</v>
      </c>
      <c r="J4182" s="107" t="s">
        <v>554</v>
      </c>
      <c r="K4182" s="108">
        <v>196.80600000000001</v>
      </c>
    </row>
    <row r="4183" spans="5:11" x14ac:dyDescent="0.25">
      <c r="E4183" s="109">
        <v>2019</v>
      </c>
      <c r="F4183" s="109" t="s">
        <v>372</v>
      </c>
      <c r="G4183" s="109" t="s">
        <v>95</v>
      </c>
      <c r="H4183" s="109" t="s">
        <v>540</v>
      </c>
      <c r="I4183" s="109" t="s">
        <v>30</v>
      </c>
      <c r="J4183" s="109" t="s">
        <v>725</v>
      </c>
      <c r="K4183" s="110">
        <v>26.222000000000001</v>
      </c>
    </row>
    <row r="4184" spans="5:11" x14ac:dyDescent="0.25">
      <c r="E4184" s="107">
        <v>2019</v>
      </c>
      <c r="F4184" s="107" t="s">
        <v>380</v>
      </c>
      <c r="G4184" s="107" t="s">
        <v>99</v>
      </c>
      <c r="H4184" s="107" t="s">
        <v>544</v>
      </c>
      <c r="I4184" s="107" t="s">
        <v>9</v>
      </c>
      <c r="J4184" s="107" t="s">
        <v>1</v>
      </c>
      <c r="K4184" s="108">
        <v>69.941000000000003</v>
      </c>
    </row>
    <row r="4185" spans="5:11" x14ac:dyDescent="0.25">
      <c r="E4185" s="109">
        <v>2019</v>
      </c>
      <c r="F4185" s="109" t="s">
        <v>380</v>
      </c>
      <c r="G4185" s="109" t="s">
        <v>99</v>
      </c>
      <c r="H4185" s="109" t="s">
        <v>544</v>
      </c>
      <c r="I4185" s="109" t="s">
        <v>9</v>
      </c>
      <c r="J4185" s="109" t="s">
        <v>554</v>
      </c>
      <c r="K4185" s="110">
        <v>49.348999999999997</v>
      </c>
    </row>
    <row r="4186" spans="5:11" x14ac:dyDescent="0.25">
      <c r="E4186" s="107">
        <v>2019</v>
      </c>
      <c r="F4186" s="107" t="s">
        <v>380</v>
      </c>
      <c r="G4186" s="107" t="s">
        <v>99</v>
      </c>
      <c r="H4186" s="107" t="s">
        <v>544</v>
      </c>
      <c r="I4186" s="107" t="s">
        <v>9</v>
      </c>
      <c r="J4186" s="107" t="s">
        <v>725</v>
      </c>
      <c r="K4186" s="108">
        <v>20.591999999999999</v>
      </c>
    </row>
    <row r="4187" spans="5:11" x14ac:dyDescent="0.25">
      <c r="E4187" s="109">
        <v>2019</v>
      </c>
      <c r="F4187" s="109" t="s">
        <v>384</v>
      </c>
      <c r="G4187" s="109" t="s">
        <v>385</v>
      </c>
      <c r="H4187" s="109" t="s">
        <v>540</v>
      </c>
      <c r="I4187" s="109" t="s">
        <v>27</v>
      </c>
      <c r="J4187" s="109" t="s">
        <v>1</v>
      </c>
      <c r="K4187" s="110">
        <v>490</v>
      </c>
    </row>
    <row r="4188" spans="5:11" x14ac:dyDescent="0.25">
      <c r="E4188" s="107">
        <v>2019</v>
      </c>
      <c r="F4188" s="107" t="s">
        <v>384</v>
      </c>
      <c r="G4188" s="107" t="s">
        <v>385</v>
      </c>
      <c r="H4188" s="107" t="s">
        <v>540</v>
      </c>
      <c r="I4188" s="107" t="s">
        <v>27</v>
      </c>
      <c r="J4188" s="107" t="s">
        <v>554</v>
      </c>
      <c r="K4188" s="108">
        <v>466</v>
      </c>
    </row>
    <row r="4189" spans="5:11" x14ac:dyDescent="0.25">
      <c r="E4189" s="109">
        <v>2019</v>
      </c>
      <c r="F4189" s="109" t="s">
        <v>384</v>
      </c>
      <c r="G4189" s="109" t="s">
        <v>385</v>
      </c>
      <c r="H4189" s="109" t="s">
        <v>540</v>
      </c>
      <c r="I4189" s="109" t="s">
        <v>27</v>
      </c>
      <c r="J4189" s="109" t="s">
        <v>725</v>
      </c>
      <c r="K4189" s="110">
        <v>24</v>
      </c>
    </row>
    <row r="4190" spans="5:11" x14ac:dyDescent="0.25">
      <c r="E4190" s="107">
        <v>2019</v>
      </c>
      <c r="F4190" s="107" t="s">
        <v>394</v>
      </c>
      <c r="G4190" s="107" t="s">
        <v>103</v>
      </c>
      <c r="H4190" s="107" t="s">
        <v>540</v>
      </c>
      <c r="I4190" s="107" t="s">
        <v>30</v>
      </c>
      <c r="J4190" s="107" t="s">
        <v>1</v>
      </c>
      <c r="K4190" s="108">
        <v>13.154999999999999</v>
      </c>
    </row>
    <row r="4191" spans="5:11" x14ac:dyDescent="0.25">
      <c r="E4191" s="109">
        <v>2019</v>
      </c>
      <c r="F4191" s="109" t="s">
        <v>394</v>
      </c>
      <c r="G4191" s="109" t="s">
        <v>103</v>
      </c>
      <c r="H4191" s="109" t="s">
        <v>540</v>
      </c>
      <c r="I4191" s="109" t="s">
        <v>30</v>
      </c>
      <c r="J4191" s="109" t="s">
        <v>554</v>
      </c>
      <c r="K4191" s="110">
        <v>10.49</v>
      </c>
    </row>
    <row r="4192" spans="5:11" x14ac:dyDescent="0.25">
      <c r="E4192" s="107">
        <v>2019</v>
      </c>
      <c r="F4192" s="107" t="s">
        <v>394</v>
      </c>
      <c r="G4192" s="107" t="s">
        <v>103</v>
      </c>
      <c r="H4192" s="107" t="s">
        <v>540</v>
      </c>
      <c r="I4192" s="107" t="s">
        <v>30</v>
      </c>
      <c r="J4192" s="107" t="s">
        <v>725</v>
      </c>
      <c r="K4192" s="108">
        <v>2.665</v>
      </c>
    </row>
    <row r="4193" spans="5:11" x14ac:dyDescent="0.25">
      <c r="E4193" s="109">
        <v>2019</v>
      </c>
      <c r="F4193" s="109" t="s">
        <v>387</v>
      </c>
      <c r="G4193" s="109" t="s">
        <v>388</v>
      </c>
      <c r="H4193" s="109" t="s">
        <v>544</v>
      </c>
      <c r="I4193" s="109" t="s">
        <v>9</v>
      </c>
      <c r="J4193" s="109" t="s">
        <v>1</v>
      </c>
      <c r="K4193" s="110">
        <v>72.962999999999994</v>
      </c>
    </row>
    <row r="4194" spans="5:11" x14ac:dyDescent="0.25">
      <c r="E4194" s="107">
        <v>2019</v>
      </c>
      <c r="F4194" s="107" t="s">
        <v>387</v>
      </c>
      <c r="G4194" s="107" t="s">
        <v>388</v>
      </c>
      <c r="H4194" s="107" t="s">
        <v>544</v>
      </c>
      <c r="I4194" s="107" t="s">
        <v>9</v>
      </c>
      <c r="J4194" s="107" t="s">
        <v>554</v>
      </c>
      <c r="K4194" s="108">
        <v>36.761000000000003</v>
      </c>
    </row>
    <row r="4195" spans="5:11" x14ac:dyDescent="0.25">
      <c r="E4195" s="109">
        <v>2019</v>
      </c>
      <c r="F4195" s="109" t="s">
        <v>387</v>
      </c>
      <c r="G4195" s="109" t="s">
        <v>388</v>
      </c>
      <c r="H4195" s="109" t="s">
        <v>544</v>
      </c>
      <c r="I4195" s="109" t="s">
        <v>9</v>
      </c>
      <c r="J4195" s="109" t="s">
        <v>725</v>
      </c>
      <c r="K4195" s="110">
        <v>36.201999999999998</v>
      </c>
    </row>
    <row r="4196" spans="5:11" x14ac:dyDescent="0.25">
      <c r="E4196" s="107">
        <v>2019</v>
      </c>
      <c r="F4196" s="107" t="s">
        <v>396</v>
      </c>
      <c r="G4196" s="107" t="s">
        <v>397</v>
      </c>
      <c r="H4196" s="107" t="s">
        <v>544</v>
      </c>
      <c r="I4196" s="107" t="s">
        <v>9</v>
      </c>
      <c r="J4196" s="107" t="s">
        <v>1</v>
      </c>
      <c r="K4196" s="108">
        <v>157.86600000000001</v>
      </c>
    </row>
    <row r="4197" spans="5:11" x14ac:dyDescent="0.25">
      <c r="E4197" s="109">
        <v>2019</v>
      </c>
      <c r="F4197" s="109" t="s">
        <v>396</v>
      </c>
      <c r="G4197" s="109" t="s">
        <v>397</v>
      </c>
      <c r="H4197" s="109" t="s">
        <v>544</v>
      </c>
      <c r="I4197" s="109" t="s">
        <v>9</v>
      </c>
      <c r="J4197" s="109" t="s">
        <v>554</v>
      </c>
      <c r="K4197" s="110">
        <v>49.866</v>
      </c>
    </row>
    <row r="4198" spans="5:11" x14ac:dyDescent="0.25">
      <c r="E4198" s="107">
        <v>2019</v>
      </c>
      <c r="F4198" s="107" t="s">
        <v>396</v>
      </c>
      <c r="G4198" s="107" t="s">
        <v>397</v>
      </c>
      <c r="H4198" s="107" t="s">
        <v>544</v>
      </c>
      <c r="I4198" s="107" t="s">
        <v>9</v>
      </c>
      <c r="J4198" s="107" t="s">
        <v>725</v>
      </c>
      <c r="K4198" s="108">
        <v>108</v>
      </c>
    </row>
    <row r="4199" spans="5:11" x14ac:dyDescent="0.25">
      <c r="E4199" s="109">
        <v>2019</v>
      </c>
      <c r="F4199" s="109" t="s">
        <v>399</v>
      </c>
      <c r="G4199" s="109" t="s">
        <v>104</v>
      </c>
      <c r="H4199" s="109" t="s">
        <v>544</v>
      </c>
      <c r="I4199" s="109" t="s">
        <v>9</v>
      </c>
      <c r="J4199" s="109" t="s">
        <v>1</v>
      </c>
      <c r="K4199" s="110">
        <v>645.48699999999997</v>
      </c>
    </row>
    <row r="4200" spans="5:11" x14ac:dyDescent="0.25">
      <c r="E4200" s="107">
        <v>2019</v>
      </c>
      <c r="F4200" s="107" t="s">
        <v>399</v>
      </c>
      <c r="G4200" s="107" t="s">
        <v>104</v>
      </c>
      <c r="H4200" s="107" t="s">
        <v>544</v>
      </c>
      <c r="I4200" s="107" t="s">
        <v>9</v>
      </c>
      <c r="J4200" s="107" t="s">
        <v>554</v>
      </c>
      <c r="K4200" s="108">
        <v>460.05200000000002</v>
      </c>
    </row>
    <row r="4201" spans="5:11" x14ac:dyDescent="0.25">
      <c r="E4201" s="109">
        <v>2019</v>
      </c>
      <c r="F4201" s="109" t="s">
        <v>399</v>
      </c>
      <c r="G4201" s="109" t="s">
        <v>104</v>
      </c>
      <c r="H4201" s="109" t="s">
        <v>544</v>
      </c>
      <c r="I4201" s="109" t="s">
        <v>9</v>
      </c>
      <c r="J4201" s="109" t="s">
        <v>725</v>
      </c>
      <c r="K4201" s="110">
        <v>185.435</v>
      </c>
    </row>
    <row r="4202" spans="5:11" x14ac:dyDescent="0.25">
      <c r="E4202" s="107">
        <v>2019</v>
      </c>
      <c r="F4202" s="107" t="s">
        <v>407</v>
      </c>
      <c r="G4202" s="107" t="s">
        <v>408</v>
      </c>
      <c r="H4202" s="107" t="s">
        <v>540</v>
      </c>
      <c r="I4202" s="107" t="s">
        <v>925</v>
      </c>
      <c r="J4202" s="107" t="s">
        <v>1</v>
      </c>
      <c r="K4202" s="108">
        <v>410.35199999999998</v>
      </c>
    </row>
    <row r="4203" spans="5:11" x14ac:dyDescent="0.25">
      <c r="E4203" s="109">
        <v>2019</v>
      </c>
      <c r="F4203" s="109" t="s">
        <v>407</v>
      </c>
      <c r="G4203" s="109" t="s">
        <v>408</v>
      </c>
      <c r="H4203" s="109" t="s">
        <v>540</v>
      </c>
      <c r="I4203" s="109" t="s">
        <v>925</v>
      </c>
      <c r="J4203" s="109" t="s">
        <v>554</v>
      </c>
      <c r="K4203" s="110">
        <v>167.374</v>
      </c>
    </row>
    <row r="4204" spans="5:11" x14ac:dyDescent="0.25">
      <c r="E4204" s="107">
        <v>2019</v>
      </c>
      <c r="F4204" s="107" t="s">
        <v>407</v>
      </c>
      <c r="G4204" s="107" t="s">
        <v>408</v>
      </c>
      <c r="H4204" s="107" t="s">
        <v>540</v>
      </c>
      <c r="I4204" s="107" t="s">
        <v>925</v>
      </c>
      <c r="J4204" s="107" t="s">
        <v>725</v>
      </c>
      <c r="K4204" s="108">
        <v>242.97800000000001</v>
      </c>
    </row>
    <row r="4205" spans="5:11" x14ac:dyDescent="0.25">
      <c r="E4205" s="109">
        <v>2019</v>
      </c>
      <c r="F4205" s="109" t="s">
        <v>405</v>
      </c>
      <c r="G4205" s="109" t="s">
        <v>107</v>
      </c>
      <c r="H4205" s="109" t="s">
        <v>12</v>
      </c>
      <c r="I4205" s="109" t="s">
        <v>12</v>
      </c>
      <c r="J4205" s="109" t="s">
        <v>1</v>
      </c>
      <c r="K4205" s="110">
        <v>326.25200000000001</v>
      </c>
    </row>
    <row r="4206" spans="5:11" x14ac:dyDescent="0.25">
      <c r="E4206" s="107">
        <v>2019</v>
      </c>
      <c r="F4206" s="107" t="s">
        <v>405</v>
      </c>
      <c r="G4206" s="107" t="s">
        <v>107</v>
      </c>
      <c r="H4206" s="107" t="s">
        <v>12</v>
      </c>
      <c r="I4206" s="107" t="s">
        <v>12</v>
      </c>
      <c r="J4206" s="107" t="s">
        <v>554</v>
      </c>
      <c r="K4206" s="108">
        <v>0</v>
      </c>
    </row>
    <row r="4207" spans="5:11" x14ac:dyDescent="0.25">
      <c r="E4207" s="109">
        <v>2019</v>
      </c>
      <c r="F4207" s="109" t="s">
        <v>405</v>
      </c>
      <c r="G4207" s="109" t="s">
        <v>107</v>
      </c>
      <c r="H4207" s="109" t="s">
        <v>12</v>
      </c>
      <c r="I4207" s="109" t="s">
        <v>12</v>
      </c>
      <c r="J4207" s="109" t="s">
        <v>725</v>
      </c>
      <c r="K4207" s="110">
        <v>326.25200000000001</v>
      </c>
    </row>
    <row r="4208" spans="5:11" x14ac:dyDescent="0.25">
      <c r="E4208" s="107">
        <v>2019</v>
      </c>
      <c r="F4208" s="107" t="s">
        <v>969</v>
      </c>
      <c r="G4208" s="107" t="s">
        <v>109</v>
      </c>
      <c r="H4208" s="107" t="s">
        <v>544</v>
      </c>
      <c r="I4208" s="107" t="s">
        <v>17</v>
      </c>
      <c r="J4208" s="107" t="s">
        <v>1</v>
      </c>
      <c r="K4208" s="108">
        <v>16.727</v>
      </c>
    </row>
    <row r="4209" spans="5:11" x14ac:dyDescent="0.25">
      <c r="E4209" s="109">
        <v>2019</v>
      </c>
      <c r="F4209" s="109" t="s">
        <v>969</v>
      </c>
      <c r="G4209" s="109" t="s">
        <v>109</v>
      </c>
      <c r="H4209" s="109" t="s">
        <v>544</v>
      </c>
      <c r="I4209" s="109" t="s">
        <v>17</v>
      </c>
      <c r="J4209" s="109" t="s">
        <v>554</v>
      </c>
      <c r="K4209" s="110">
        <v>7.38</v>
      </c>
    </row>
    <row r="4210" spans="5:11" x14ac:dyDescent="0.25">
      <c r="E4210" s="107">
        <v>2019</v>
      </c>
      <c r="F4210" s="107" t="s">
        <v>969</v>
      </c>
      <c r="G4210" s="107" t="s">
        <v>109</v>
      </c>
      <c r="H4210" s="107" t="s">
        <v>544</v>
      </c>
      <c r="I4210" s="107" t="s">
        <v>17</v>
      </c>
      <c r="J4210" s="107" t="s">
        <v>725</v>
      </c>
      <c r="K4210" s="108">
        <v>9.3469999999999995</v>
      </c>
    </row>
    <row r="4211" spans="5:11" x14ac:dyDescent="0.25">
      <c r="E4211" s="109">
        <v>2019</v>
      </c>
      <c r="F4211" s="109" t="s">
        <v>414</v>
      </c>
      <c r="G4211" s="109" t="s">
        <v>110</v>
      </c>
      <c r="H4211" s="109" t="s">
        <v>540</v>
      </c>
      <c r="I4211" s="109" t="s">
        <v>27</v>
      </c>
      <c r="J4211" s="109" t="s">
        <v>1</v>
      </c>
      <c r="K4211" s="110">
        <v>144.45099999999999</v>
      </c>
    </row>
    <row r="4212" spans="5:11" x14ac:dyDescent="0.25">
      <c r="E4212" s="107">
        <v>2019</v>
      </c>
      <c r="F4212" s="107" t="s">
        <v>414</v>
      </c>
      <c r="G4212" s="107" t="s">
        <v>110</v>
      </c>
      <c r="H4212" s="107" t="s">
        <v>540</v>
      </c>
      <c r="I4212" s="107" t="s">
        <v>27</v>
      </c>
      <c r="J4212" s="107" t="s">
        <v>554</v>
      </c>
      <c r="K4212" s="108">
        <v>116.946</v>
      </c>
    </row>
    <row r="4213" spans="5:11" x14ac:dyDescent="0.25">
      <c r="E4213" s="109">
        <v>2019</v>
      </c>
      <c r="F4213" s="109" t="s">
        <v>414</v>
      </c>
      <c r="G4213" s="109" t="s">
        <v>110</v>
      </c>
      <c r="H4213" s="109" t="s">
        <v>540</v>
      </c>
      <c r="I4213" s="109" t="s">
        <v>27</v>
      </c>
      <c r="J4213" s="109" t="s">
        <v>725</v>
      </c>
      <c r="K4213" s="110">
        <v>27.504999999999999</v>
      </c>
    </row>
    <row r="4214" spans="5:11" x14ac:dyDescent="0.25">
      <c r="E4214" s="107">
        <v>2019</v>
      </c>
      <c r="F4214" s="107" t="s">
        <v>418</v>
      </c>
      <c r="G4214" s="107" t="s">
        <v>112</v>
      </c>
      <c r="H4214" s="107" t="s">
        <v>544</v>
      </c>
      <c r="I4214" s="107" t="s">
        <v>9</v>
      </c>
      <c r="J4214" s="107" t="s">
        <v>1</v>
      </c>
      <c r="K4214" s="108">
        <v>547.71600000000001</v>
      </c>
    </row>
    <row r="4215" spans="5:11" x14ac:dyDescent="0.25">
      <c r="E4215" s="109">
        <v>2019</v>
      </c>
      <c r="F4215" s="109" t="s">
        <v>418</v>
      </c>
      <c r="G4215" s="109" t="s">
        <v>112</v>
      </c>
      <c r="H4215" s="109" t="s">
        <v>544</v>
      </c>
      <c r="I4215" s="109" t="s">
        <v>9</v>
      </c>
      <c r="J4215" s="109" t="s">
        <v>554</v>
      </c>
      <c r="K4215" s="110">
        <v>278.69099999999997</v>
      </c>
    </row>
    <row r="4216" spans="5:11" x14ac:dyDescent="0.25">
      <c r="E4216" s="107">
        <v>2019</v>
      </c>
      <c r="F4216" s="107" t="s">
        <v>418</v>
      </c>
      <c r="G4216" s="107" t="s">
        <v>112</v>
      </c>
      <c r="H4216" s="107" t="s">
        <v>544</v>
      </c>
      <c r="I4216" s="107" t="s">
        <v>9</v>
      </c>
      <c r="J4216" s="107" t="s">
        <v>725</v>
      </c>
      <c r="K4216" s="108">
        <v>269.02499999999998</v>
      </c>
    </row>
    <row r="4217" spans="5:11" x14ac:dyDescent="0.25">
      <c r="E4217" s="109">
        <v>2019</v>
      </c>
      <c r="F4217" s="109" t="s">
        <v>420</v>
      </c>
      <c r="G4217" s="109" t="s">
        <v>113</v>
      </c>
      <c r="H4217" s="109" t="s">
        <v>540</v>
      </c>
      <c r="I4217" s="109" t="s">
        <v>47</v>
      </c>
      <c r="J4217" s="109" t="s">
        <v>1</v>
      </c>
      <c r="K4217" s="110">
        <v>30.581</v>
      </c>
    </row>
    <row r="4218" spans="5:11" x14ac:dyDescent="0.25">
      <c r="E4218" s="107">
        <v>2019</v>
      </c>
      <c r="F4218" s="107" t="s">
        <v>420</v>
      </c>
      <c r="G4218" s="107" t="s">
        <v>113</v>
      </c>
      <c r="H4218" s="107" t="s">
        <v>540</v>
      </c>
      <c r="I4218" s="107" t="s">
        <v>47</v>
      </c>
      <c r="J4218" s="107" t="s">
        <v>554</v>
      </c>
      <c r="K4218" s="108">
        <v>30.581</v>
      </c>
    </row>
    <row r="4219" spans="5:11" x14ac:dyDescent="0.25">
      <c r="E4219" s="109">
        <v>2019</v>
      </c>
      <c r="F4219" s="109" t="s">
        <v>420</v>
      </c>
      <c r="G4219" s="109" t="s">
        <v>113</v>
      </c>
      <c r="H4219" s="109" t="s">
        <v>540</v>
      </c>
      <c r="I4219" s="109" t="s">
        <v>47</v>
      </c>
      <c r="J4219" s="109" t="s">
        <v>725</v>
      </c>
      <c r="K4219" s="110">
        <v>0</v>
      </c>
    </row>
    <row r="4220" spans="5:11" x14ac:dyDescent="0.25">
      <c r="E4220" s="107">
        <v>2019</v>
      </c>
      <c r="F4220" s="107" t="s">
        <v>422</v>
      </c>
      <c r="G4220" s="107" t="s">
        <v>114</v>
      </c>
      <c r="H4220" s="107" t="s">
        <v>542</v>
      </c>
      <c r="I4220" s="107" t="s">
        <v>26</v>
      </c>
      <c r="J4220" s="107" t="s">
        <v>1</v>
      </c>
      <c r="K4220" s="108">
        <v>232.92400000000001</v>
      </c>
    </row>
    <row r="4221" spans="5:11" x14ac:dyDescent="0.25">
      <c r="E4221" s="109">
        <v>2019</v>
      </c>
      <c r="F4221" s="109" t="s">
        <v>422</v>
      </c>
      <c r="G4221" s="109" t="s">
        <v>114</v>
      </c>
      <c r="H4221" s="109" t="s">
        <v>542</v>
      </c>
      <c r="I4221" s="109" t="s">
        <v>26</v>
      </c>
      <c r="J4221" s="109" t="s">
        <v>554</v>
      </c>
      <c r="K4221" s="110">
        <v>0</v>
      </c>
    </row>
    <row r="4222" spans="5:11" x14ac:dyDescent="0.25">
      <c r="E4222" s="107">
        <v>2019</v>
      </c>
      <c r="F4222" s="107" t="s">
        <v>422</v>
      </c>
      <c r="G4222" s="107" t="s">
        <v>114</v>
      </c>
      <c r="H4222" s="107" t="s">
        <v>542</v>
      </c>
      <c r="I4222" s="107" t="s">
        <v>26</v>
      </c>
      <c r="J4222" s="107" t="s">
        <v>725</v>
      </c>
      <c r="K4222" s="108">
        <v>232.92400000000001</v>
      </c>
    </row>
    <row r="4223" spans="5:11" x14ac:dyDescent="0.25">
      <c r="E4223" s="109">
        <v>2019</v>
      </c>
      <c r="F4223" s="109" t="s">
        <v>432</v>
      </c>
      <c r="G4223" s="109" t="s">
        <v>119</v>
      </c>
      <c r="H4223" s="109" t="s">
        <v>540</v>
      </c>
      <c r="I4223" s="109" t="s">
        <v>925</v>
      </c>
      <c r="J4223" s="109" t="s">
        <v>1</v>
      </c>
      <c r="K4223" s="110">
        <v>90.475999999999999</v>
      </c>
    </row>
    <row r="4224" spans="5:11" x14ac:dyDescent="0.25">
      <c r="E4224" s="107">
        <v>2019</v>
      </c>
      <c r="F4224" s="107" t="s">
        <v>432</v>
      </c>
      <c r="G4224" s="107" t="s">
        <v>119</v>
      </c>
      <c r="H4224" s="107" t="s">
        <v>540</v>
      </c>
      <c r="I4224" s="107" t="s">
        <v>925</v>
      </c>
      <c r="J4224" s="107" t="s">
        <v>554</v>
      </c>
      <c r="K4224" s="108">
        <v>0</v>
      </c>
    </row>
    <row r="4225" spans="5:11" x14ac:dyDescent="0.25">
      <c r="E4225" s="109">
        <v>2019</v>
      </c>
      <c r="F4225" s="109" t="s">
        <v>432</v>
      </c>
      <c r="G4225" s="109" t="s">
        <v>119</v>
      </c>
      <c r="H4225" s="109" t="s">
        <v>540</v>
      </c>
      <c r="I4225" s="109" t="s">
        <v>925</v>
      </c>
      <c r="J4225" s="109" t="s">
        <v>725</v>
      </c>
      <c r="K4225" s="110">
        <v>90.475999999999999</v>
      </c>
    </row>
    <row r="4226" spans="5:11" x14ac:dyDescent="0.25">
      <c r="E4226" s="107">
        <v>2019</v>
      </c>
      <c r="F4226" s="107" t="s">
        <v>438</v>
      </c>
      <c r="G4226" s="107" t="s">
        <v>122</v>
      </c>
      <c r="H4226" s="107" t="s">
        <v>540</v>
      </c>
      <c r="I4226" s="107" t="s">
        <v>21</v>
      </c>
      <c r="J4226" s="107" t="s">
        <v>1</v>
      </c>
      <c r="K4226" s="108">
        <v>0</v>
      </c>
    </row>
    <row r="4227" spans="5:11" x14ac:dyDescent="0.25">
      <c r="E4227" s="109">
        <v>2019</v>
      </c>
      <c r="F4227" s="109" t="s">
        <v>438</v>
      </c>
      <c r="G4227" s="109" t="s">
        <v>122</v>
      </c>
      <c r="H4227" s="109" t="s">
        <v>540</v>
      </c>
      <c r="I4227" s="109" t="s">
        <v>21</v>
      </c>
      <c r="J4227" s="109" t="s">
        <v>554</v>
      </c>
      <c r="K4227" s="110">
        <v>0</v>
      </c>
    </row>
    <row r="4228" spans="5:11" x14ac:dyDescent="0.25">
      <c r="E4228" s="107">
        <v>2019</v>
      </c>
      <c r="F4228" s="107" t="s">
        <v>438</v>
      </c>
      <c r="G4228" s="107" t="s">
        <v>122</v>
      </c>
      <c r="H4228" s="107" t="s">
        <v>540</v>
      </c>
      <c r="I4228" s="107" t="s">
        <v>21</v>
      </c>
      <c r="J4228" s="107" t="s">
        <v>725</v>
      </c>
      <c r="K4228" s="108">
        <v>0</v>
      </c>
    </row>
    <row r="4229" spans="5:11" x14ac:dyDescent="0.25">
      <c r="E4229" s="109">
        <v>2019</v>
      </c>
      <c r="F4229" s="109" t="s">
        <v>434</v>
      </c>
      <c r="G4229" s="109" t="s">
        <v>120</v>
      </c>
      <c r="H4229" s="109" t="s">
        <v>544</v>
      </c>
      <c r="I4229" s="109" t="s">
        <v>9</v>
      </c>
      <c r="J4229" s="109" t="s">
        <v>1</v>
      </c>
      <c r="K4229" s="110">
        <v>0</v>
      </c>
    </row>
    <row r="4230" spans="5:11" x14ac:dyDescent="0.25">
      <c r="E4230" s="107">
        <v>2019</v>
      </c>
      <c r="F4230" s="107" t="s">
        <v>434</v>
      </c>
      <c r="G4230" s="107" t="s">
        <v>120</v>
      </c>
      <c r="H4230" s="107" t="s">
        <v>544</v>
      </c>
      <c r="I4230" s="107" t="s">
        <v>9</v>
      </c>
      <c r="J4230" s="107" t="s">
        <v>554</v>
      </c>
      <c r="K4230" s="108">
        <v>0</v>
      </c>
    </row>
    <row r="4231" spans="5:11" x14ac:dyDescent="0.25">
      <c r="E4231" s="109">
        <v>2019</v>
      </c>
      <c r="F4231" s="109" t="s">
        <v>434</v>
      </c>
      <c r="G4231" s="109" t="s">
        <v>120</v>
      </c>
      <c r="H4231" s="109" t="s">
        <v>544</v>
      </c>
      <c r="I4231" s="109" t="s">
        <v>9</v>
      </c>
      <c r="J4231" s="109" t="s">
        <v>725</v>
      </c>
      <c r="K4231" s="110">
        <v>0</v>
      </c>
    </row>
    <row r="4232" spans="5:11" x14ac:dyDescent="0.25">
      <c r="E4232" s="107">
        <v>2019</v>
      </c>
      <c r="F4232" s="107" t="s">
        <v>440</v>
      </c>
      <c r="G4232" s="107" t="s">
        <v>123</v>
      </c>
      <c r="H4232" s="107" t="s">
        <v>540</v>
      </c>
      <c r="I4232" s="107" t="s">
        <v>24</v>
      </c>
      <c r="J4232" s="107" t="s">
        <v>1</v>
      </c>
      <c r="K4232" s="108">
        <v>109.735</v>
      </c>
    </row>
    <row r="4233" spans="5:11" x14ac:dyDescent="0.25">
      <c r="E4233" s="109">
        <v>2019</v>
      </c>
      <c r="F4233" s="109" t="s">
        <v>440</v>
      </c>
      <c r="G4233" s="109" t="s">
        <v>123</v>
      </c>
      <c r="H4233" s="109" t="s">
        <v>540</v>
      </c>
      <c r="I4233" s="109" t="s">
        <v>24</v>
      </c>
      <c r="J4233" s="109" t="s">
        <v>554</v>
      </c>
      <c r="K4233" s="110">
        <v>84.075000000000003</v>
      </c>
    </row>
    <row r="4234" spans="5:11" x14ac:dyDescent="0.25">
      <c r="E4234" s="107">
        <v>2019</v>
      </c>
      <c r="F4234" s="107" t="s">
        <v>440</v>
      </c>
      <c r="G4234" s="107" t="s">
        <v>123</v>
      </c>
      <c r="H4234" s="107" t="s">
        <v>540</v>
      </c>
      <c r="I4234" s="107" t="s">
        <v>24</v>
      </c>
      <c r="J4234" s="107" t="s">
        <v>725</v>
      </c>
      <c r="K4234" s="108">
        <v>25.66</v>
      </c>
    </row>
    <row r="4235" spans="5:11" x14ac:dyDescent="0.25">
      <c r="E4235" s="109">
        <v>2019</v>
      </c>
      <c r="F4235" s="109" t="s">
        <v>442</v>
      </c>
      <c r="G4235" s="109" t="s">
        <v>124</v>
      </c>
      <c r="H4235" s="109" t="s">
        <v>544</v>
      </c>
      <c r="I4235" s="109" t="s">
        <v>9</v>
      </c>
      <c r="J4235" s="109" t="s">
        <v>1</v>
      </c>
      <c r="K4235" s="110">
        <v>533.96500000000003</v>
      </c>
    </row>
    <row r="4236" spans="5:11" x14ac:dyDescent="0.25">
      <c r="E4236" s="107">
        <v>2019</v>
      </c>
      <c r="F4236" s="107" t="s">
        <v>442</v>
      </c>
      <c r="G4236" s="107" t="s">
        <v>124</v>
      </c>
      <c r="H4236" s="107" t="s">
        <v>544</v>
      </c>
      <c r="I4236" s="107" t="s">
        <v>9</v>
      </c>
      <c r="J4236" s="107" t="s">
        <v>554</v>
      </c>
      <c r="K4236" s="108">
        <v>361.86099999999999</v>
      </c>
    </row>
    <row r="4237" spans="5:11" x14ac:dyDescent="0.25">
      <c r="E4237" s="109">
        <v>2019</v>
      </c>
      <c r="F4237" s="109" t="s">
        <v>442</v>
      </c>
      <c r="G4237" s="109" t="s">
        <v>124</v>
      </c>
      <c r="H4237" s="109" t="s">
        <v>544</v>
      </c>
      <c r="I4237" s="109" t="s">
        <v>9</v>
      </c>
      <c r="J4237" s="109" t="s">
        <v>725</v>
      </c>
      <c r="K4237" s="110">
        <v>172.10400000000001</v>
      </c>
    </row>
    <row r="4238" spans="5:11" x14ac:dyDescent="0.25">
      <c r="E4238" s="107">
        <v>2019</v>
      </c>
      <c r="F4238" s="107" t="s">
        <v>446</v>
      </c>
      <c r="G4238" s="107" t="s">
        <v>126</v>
      </c>
      <c r="H4238" s="107" t="s">
        <v>542</v>
      </c>
      <c r="I4238" s="107" t="s">
        <v>16</v>
      </c>
      <c r="J4238" s="107" t="s">
        <v>1</v>
      </c>
      <c r="K4238" s="108">
        <v>26.62</v>
      </c>
    </row>
    <row r="4239" spans="5:11" x14ac:dyDescent="0.25">
      <c r="E4239" s="109">
        <v>2019</v>
      </c>
      <c r="F4239" s="109" t="s">
        <v>446</v>
      </c>
      <c r="G4239" s="109" t="s">
        <v>126</v>
      </c>
      <c r="H4239" s="109" t="s">
        <v>542</v>
      </c>
      <c r="I4239" s="109" t="s">
        <v>16</v>
      </c>
      <c r="J4239" s="109" t="s">
        <v>554</v>
      </c>
      <c r="K4239" s="110">
        <v>16.835999999999999</v>
      </c>
    </row>
    <row r="4240" spans="5:11" x14ac:dyDescent="0.25">
      <c r="E4240" s="107">
        <v>2019</v>
      </c>
      <c r="F4240" s="107" t="s">
        <v>446</v>
      </c>
      <c r="G4240" s="107" t="s">
        <v>126</v>
      </c>
      <c r="H4240" s="107" t="s">
        <v>542</v>
      </c>
      <c r="I4240" s="107" t="s">
        <v>16</v>
      </c>
      <c r="J4240" s="107" t="s">
        <v>725</v>
      </c>
      <c r="K4240" s="108">
        <v>9.7840000000000007</v>
      </c>
    </row>
    <row r="4241" spans="5:11" x14ac:dyDescent="0.25">
      <c r="E4241" s="109">
        <v>2019</v>
      </c>
      <c r="F4241" s="109" t="s">
        <v>450</v>
      </c>
      <c r="G4241" s="109" t="s">
        <v>128</v>
      </c>
      <c r="H4241" s="109" t="s">
        <v>540</v>
      </c>
      <c r="I4241" s="109" t="s">
        <v>47</v>
      </c>
      <c r="J4241" s="109" t="s">
        <v>1</v>
      </c>
      <c r="K4241" s="110">
        <v>9.84</v>
      </c>
    </row>
    <row r="4242" spans="5:11" x14ac:dyDescent="0.25">
      <c r="E4242" s="107">
        <v>2019</v>
      </c>
      <c r="F4242" s="107" t="s">
        <v>450</v>
      </c>
      <c r="G4242" s="107" t="s">
        <v>128</v>
      </c>
      <c r="H4242" s="107" t="s">
        <v>540</v>
      </c>
      <c r="I4242" s="107" t="s">
        <v>47</v>
      </c>
      <c r="J4242" s="107" t="s">
        <v>554</v>
      </c>
      <c r="K4242" s="108">
        <v>3.82</v>
      </c>
    </row>
    <row r="4243" spans="5:11" x14ac:dyDescent="0.25">
      <c r="E4243" s="109">
        <v>2019</v>
      </c>
      <c r="F4243" s="109" t="s">
        <v>450</v>
      </c>
      <c r="G4243" s="109" t="s">
        <v>128</v>
      </c>
      <c r="H4243" s="109" t="s">
        <v>540</v>
      </c>
      <c r="I4243" s="109" t="s">
        <v>47</v>
      </c>
      <c r="J4243" s="109" t="s">
        <v>725</v>
      </c>
      <c r="K4243" s="110">
        <v>6.02</v>
      </c>
    </row>
    <row r="4244" spans="5:11" x14ac:dyDescent="0.25">
      <c r="E4244" s="107">
        <v>2019</v>
      </c>
      <c r="F4244" s="107" t="s">
        <v>452</v>
      </c>
      <c r="G4244" s="107" t="s">
        <v>129</v>
      </c>
      <c r="H4244" s="107" t="s">
        <v>540</v>
      </c>
      <c r="I4244" s="107" t="s">
        <v>30</v>
      </c>
      <c r="J4244" s="107" t="s">
        <v>1</v>
      </c>
      <c r="K4244" s="108">
        <v>206.227</v>
      </c>
    </row>
    <row r="4245" spans="5:11" x14ac:dyDescent="0.25">
      <c r="E4245" s="109">
        <v>2019</v>
      </c>
      <c r="F4245" s="109" t="s">
        <v>452</v>
      </c>
      <c r="G4245" s="109" t="s">
        <v>129</v>
      </c>
      <c r="H4245" s="109" t="s">
        <v>540</v>
      </c>
      <c r="I4245" s="109" t="s">
        <v>30</v>
      </c>
      <c r="J4245" s="109" t="s">
        <v>554</v>
      </c>
      <c r="K4245" s="110">
        <v>206.227</v>
      </c>
    </row>
    <row r="4246" spans="5:11" x14ac:dyDescent="0.25">
      <c r="E4246" s="107">
        <v>2019</v>
      </c>
      <c r="F4246" s="107" t="s">
        <v>452</v>
      </c>
      <c r="G4246" s="107" t="s">
        <v>129</v>
      </c>
      <c r="H4246" s="107" t="s">
        <v>540</v>
      </c>
      <c r="I4246" s="107" t="s">
        <v>30</v>
      </c>
      <c r="J4246" s="107" t="s">
        <v>725</v>
      </c>
      <c r="K4246" s="108">
        <v>0</v>
      </c>
    </row>
    <row r="4247" spans="5:11" x14ac:dyDescent="0.25">
      <c r="E4247" s="109">
        <v>2019</v>
      </c>
      <c r="F4247" s="109" t="s">
        <v>460</v>
      </c>
      <c r="G4247" s="109" t="s">
        <v>133</v>
      </c>
      <c r="H4247" s="109" t="s">
        <v>540</v>
      </c>
      <c r="I4247" s="109" t="s">
        <v>30</v>
      </c>
      <c r="J4247" s="109" t="s">
        <v>1</v>
      </c>
      <c r="K4247" s="110">
        <v>14.446999999999999</v>
      </c>
    </row>
    <row r="4248" spans="5:11" x14ac:dyDescent="0.25">
      <c r="E4248" s="107">
        <v>2019</v>
      </c>
      <c r="F4248" s="107" t="s">
        <v>460</v>
      </c>
      <c r="G4248" s="107" t="s">
        <v>133</v>
      </c>
      <c r="H4248" s="107" t="s">
        <v>540</v>
      </c>
      <c r="I4248" s="107" t="s">
        <v>30</v>
      </c>
      <c r="J4248" s="107" t="s">
        <v>554</v>
      </c>
      <c r="K4248" s="108">
        <v>2.677</v>
      </c>
    </row>
    <row r="4249" spans="5:11" x14ac:dyDescent="0.25">
      <c r="E4249" s="109">
        <v>2019</v>
      </c>
      <c r="F4249" s="109" t="s">
        <v>460</v>
      </c>
      <c r="G4249" s="109" t="s">
        <v>133</v>
      </c>
      <c r="H4249" s="109" t="s">
        <v>540</v>
      </c>
      <c r="I4249" s="109" t="s">
        <v>30</v>
      </c>
      <c r="J4249" s="109" t="s">
        <v>725</v>
      </c>
      <c r="K4249" s="110">
        <v>11.77</v>
      </c>
    </row>
    <row r="4250" spans="5:11" x14ac:dyDescent="0.25">
      <c r="E4250" s="107">
        <v>2019</v>
      </c>
      <c r="F4250" s="107" t="s">
        <v>462</v>
      </c>
      <c r="G4250" s="107" t="s">
        <v>134</v>
      </c>
      <c r="H4250" s="107" t="s">
        <v>544</v>
      </c>
      <c r="I4250" s="107" t="s">
        <v>9</v>
      </c>
      <c r="J4250" s="107" t="s">
        <v>1</v>
      </c>
      <c r="K4250" s="108">
        <v>29.481999999999999</v>
      </c>
    </row>
    <row r="4251" spans="5:11" x14ac:dyDescent="0.25">
      <c r="E4251" s="109">
        <v>2019</v>
      </c>
      <c r="F4251" s="109" t="s">
        <v>462</v>
      </c>
      <c r="G4251" s="109" t="s">
        <v>134</v>
      </c>
      <c r="H4251" s="109" t="s">
        <v>544</v>
      </c>
      <c r="I4251" s="109" t="s">
        <v>9</v>
      </c>
      <c r="J4251" s="109" t="s">
        <v>554</v>
      </c>
      <c r="K4251" s="110">
        <v>29.481999999999999</v>
      </c>
    </row>
    <row r="4252" spans="5:11" x14ac:dyDescent="0.25">
      <c r="E4252" s="107">
        <v>2019</v>
      </c>
      <c r="F4252" s="107" t="s">
        <v>462</v>
      </c>
      <c r="G4252" s="107" t="s">
        <v>134</v>
      </c>
      <c r="H4252" s="107" t="s">
        <v>544</v>
      </c>
      <c r="I4252" s="107" t="s">
        <v>9</v>
      </c>
      <c r="J4252" s="107" t="s">
        <v>725</v>
      </c>
      <c r="K4252" s="108">
        <v>0</v>
      </c>
    </row>
    <row r="4253" spans="5:11" x14ac:dyDescent="0.25">
      <c r="E4253" s="109">
        <v>2019</v>
      </c>
      <c r="F4253" s="109" t="s">
        <v>468</v>
      </c>
      <c r="G4253" s="109" t="s">
        <v>137</v>
      </c>
      <c r="H4253" s="109" t="s">
        <v>540</v>
      </c>
      <c r="I4253" s="109" t="s">
        <v>30</v>
      </c>
      <c r="J4253" s="109" t="s">
        <v>1</v>
      </c>
      <c r="K4253" s="110">
        <v>76.122</v>
      </c>
    </row>
    <row r="4254" spans="5:11" x14ac:dyDescent="0.25">
      <c r="E4254" s="107">
        <v>2019</v>
      </c>
      <c r="F4254" s="107" t="s">
        <v>468</v>
      </c>
      <c r="G4254" s="107" t="s">
        <v>137</v>
      </c>
      <c r="H4254" s="107" t="s">
        <v>540</v>
      </c>
      <c r="I4254" s="107" t="s">
        <v>30</v>
      </c>
      <c r="J4254" s="107" t="s">
        <v>554</v>
      </c>
      <c r="K4254" s="108">
        <v>0</v>
      </c>
    </row>
    <row r="4255" spans="5:11" x14ac:dyDescent="0.25">
      <c r="E4255" s="109">
        <v>2019</v>
      </c>
      <c r="F4255" s="109" t="s">
        <v>468</v>
      </c>
      <c r="G4255" s="109" t="s">
        <v>137</v>
      </c>
      <c r="H4255" s="109" t="s">
        <v>540</v>
      </c>
      <c r="I4255" s="109" t="s">
        <v>30</v>
      </c>
      <c r="J4255" s="109" t="s">
        <v>725</v>
      </c>
      <c r="K4255" s="110">
        <v>76.122</v>
      </c>
    </row>
    <row r="4256" spans="5:11" x14ac:dyDescent="0.25">
      <c r="E4256" s="107">
        <v>2019</v>
      </c>
      <c r="F4256" s="107" t="s">
        <v>466</v>
      </c>
      <c r="G4256" s="107" t="s">
        <v>136</v>
      </c>
      <c r="H4256" s="107" t="s">
        <v>542</v>
      </c>
      <c r="I4256" s="107" t="s">
        <v>26</v>
      </c>
      <c r="J4256" s="107" t="s">
        <v>1</v>
      </c>
      <c r="K4256" s="108">
        <v>36.345999999999997</v>
      </c>
    </row>
    <row r="4257" spans="5:11" x14ac:dyDescent="0.25">
      <c r="E4257" s="109">
        <v>2019</v>
      </c>
      <c r="F4257" s="109" t="s">
        <v>466</v>
      </c>
      <c r="G4257" s="109" t="s">
        <v>136</v>
      </c>
      <c r="H4257" s="109" t="s">
        <v>542</v>
      </c>
      <c r="I4257" s="109" t="s">
        <v>26</v>
      </c>
      <c r="J4257" s="109" t="s">
        <v>554</v>
      </c>
      <c r="K4257" s="110">
        <v>21.963000000000001</v>
      </c>
    </row>
    <row r="4258" spans="5:11" x14ac:dyDescent="0.25">
      <c r="E4258" s="107">
        <v>2019</v>
      </c>
      <c r="F4258" s="107" t="s">
        <v>466</v>
      </c>
      <c r="G4258" s="107" t="s">
        <v>136</v>
      </c>
      <c r="H4258" s="107" t="s">
        <v>542</v>
      </c>
      <c r="I4258" s="107" t="s">
        <v>26</v>
      </c>
      <c r="J4258" s="107" t="s">
        <v>725</v>
      </c>
      <c r="K4258" s="108">
        <v>14.382999999999999</v>
      </c>
    </row>
    <row r="4259" spans="5:11" x14ac:dyDescent="0.25">
      <c r="E4259" s="109">
        <v>2019</v>
      </c>
      <c r="F4259" s="109" t="s">
        <v>498</v>
      </c>
      <c r="G4259" s="109" t="s">
        <v>967</v>
      </c>
      <c r="H4259" s="109" t="s">
        <v>540</v>
      </c>
      <c r="I4259" s="109" t="s">
        <v>925</v>
      </c>
      <c r="J4259" s="109" t="s">
        <v>1</v>
      </c>
      <c r="K4259" s="110">
        <v>209.65</v>
      </c>
    </row>
    <row r="4260" spans="5:11" x14ac:dyDescent="0.25">
      <c r="E4260" s="107">
        <v>2019</v>
      </c>
      <c r="F4260" s="107" t="s">
        <v>498</v>
      </c>
      <c r="G4260" s="107" t="s">
        <v>967</v>
      </c>
      <c r="H4260" s="107" t="s">
        <v>540</v>
      </c>
      <c r="I4260" s="107" t="s">
        <v>925</v>
      </c>
      <c r="J4260" s="107" t="s">
        <v>554</v>
      </c>
      <c r="K4260" s="108">
        <v>176.57300000000001</v>
      </c>
    </row>
    <row r="4261" spans="5:11" x14ac:dyDescent="0.25">
      <c r="E4261" s="109">
        <v>2019</v>
      </c>
      <c r="F4261" s="109" t="s">
        <v>498</v>
      </c>
      <c r="G4261" s="109" t="s">
        <v>967</v>
      </c>
      <c r="H4261" s="109" t="s">
        <v>540</v>
      </c>
      <c r="I4261" s="109" t="s">
        <v>925</v>
      </c>
      <c r="J4261" s="109" t="s">
        <v>725</v>
      </c>
      <c r="K4261" s="110">
        <v>33.076999999999998</v>
      </c>
    </row>
    <row r="4262" spans="5:11" x14ac:dyDescent="0.25">
      <c r="E4262" s="107">
        <v>2019</v>
      </c>
      <c r="F4262" s="107" t="s">
        <v>479</v>
      </c>
      <c r="G4262" s="107" t="s">
        <v>141</v>
      </c>
      <c r="H4262" s="107" t="s">
        <v>540</v>
      </c>
      <c r="I4262" s="107" t="s">
        <v>21</v>
      </c>
      <c r="J4262" s="107" t="s">
        <v>1</v>
      </c>
      <c r="K4262" s="108">
        <v>58.292000000000002</v>
      </c>
    </row>
    <row r="4263" spans="5:11" x14ac:dyDescent="0.25">
      <c r="E4263" s="109">
        <v>2019</v>
      </c>
      <c r="F4263" s="109" t="s">
        <v>479</v>
      </c>
      <c r="G4263" s="109" t="s">
        <v>141</v>
      </c>
      <c r="H4263" s="109" t="s">
        <v>540</v>
      </c>
      <c r="I4263" s="109" t="s">
        <v>21</v>
      </c>
      <c r="J4263" s="109" t="s">
        <v>554</v>
      </c>
      <c r="K4263" s="110">
        <v>53.634</v>
      </c>
    </row>
    <row r="4264" spans="5:11" x14ac:dyDescent="0.25">
      <c r="E4264" s="107">
        <v>2019</v>
      </c>
      <c r="F4264" s="107" t="s">
        <v>479</v>
      </c>
      <c r="G4264" s="107" t="s">
        <v>141</v>
      </c>
      <c r="H4264" s="107" t="s">
        <v>540</v>
      </c>
      <c r="I4264" s="107" t="s">
        <v>21</v>
      </c>
      <c r="J4264" s="107" t="s">
        <v>725</v>
      </c>
      <c r="K4264" s="108">
        <v>4.6580000000000004</v>
      </c>
    </row>
    <row r="4265" spans="5:11" x14ac:dyDescent="0.25">
      <c r="E4265" s="109">
        <v>2019</v>
      </c>
      <c r="F4265" s="109" t="s">
        <v>486</v>
      </c>
      <c r="G4265" s="109" t="s">
        <v>143</v>
      </c>
      <c r="H4265" s="109" t="s">
        <v>544</v>
      </c>
      <c r="I4265" s="109" t="s">
        <v>9</v>
      </c>
      <c r="J4265" s="109" t="s">
        <v>1</v>
      </c>
      <c r="K4265" s="110">
        <v>127.009</v>
      </c>
    </row>
    <row r="4266" spans="5:11" x14ac:dyDescent="0.25">
      <c r="E4266" s="107">
        <v>2019</v>
      </c>
      <c r="F4266" s="107" t="s">
        <v>486</v>
      </c>
      <c r="G4266" s="107" t="s">
        <v>143</v>
      </c>
      <c r="H4266" s="107" t="s">
        <v>544</v>
      </c>
      <c r="I4266" s="107" t="s">
        <v>9</v>
      </c>
      <c r="J4266" s="107" t="s">
        <v>554</v>
      </c>
      <c r="K4266" s="108">
        <v>82.3</v>
      </c>
    </row>
    <row r="4267" spans="5:11" x14ac:dyDescent="0.25">
      <c r="E4267" s="109">
        <v>2019</v>
      </c>
      <c r="F4267" s="109" t="s">
        <v>486</v>
      </c>
      <c r="G4267" s="109" t="s">
        <v>143</v>
      </c>
      <c r="H4267" s="109" t="s">
        <v>544</v>
      </c>
      <c r="I4267" s="109" t="s">
        <v>9</v>
      </c>
      <c r="J4267" s="109" t="s">
        <v>725</v>
      </c>
      <c r="K4267" s="110">
        <v>44.709000000000003</v>
      </c>
    </row>
    <row r="4268" spans="5:11" x14ac:dyDescent="0.25">
      <c r="E4268" s="107">
        <v>2019</v>
      </c>
      <c r="F4268" s="107" t="s">
        <v>488</v>
      </c>
      <c r="G4268" s="107" t="s">
        <v>144</v>
      </c>
      <c r="H4268" s="107" t="s">
        <v>540</v>
      </c>
      <c r="I4268" s="107" t="s">
        <v>60</v>
      </c>
      <c r="J4268" s="107" t="s">
        <v>1</v>
      </c>
      <c r="K4268" s="108">
        <v>477.214</v>
      </c>
    </row>
    <row r="4269" spans="5:11" x14ac:dyDescent="0.25">
      <c r="E4269" s="109">
        <v>2019</v>
      </c>
      <c r="F4269" s="109" t="s">
        <v>488</v>
      </c>
      <c r="G4269" s="109" t="s">
        <v>144</v>
      </c>
      <c r="H4269" s="109" t="s">
        <v>540</v>
      </c>
      <c r="I4269" s="109" t="s">
        <v>60</v>
      </c>
      <c r="J4269" s="109" t="s">
        <v>554</v>
      </c>
      <c r="K4269" s="110">
        <v>383.57400000000001</v>
      </c>
    </row>
    <row r="4270" spans="5:11" x14ac:dyDescent="0.25">
      <c r="E4270" s="107">
        <v>2019</v>
      </c>
      <c r="F4270" s="107" t="s">
        <v>488</v>
      </c>
      <c r="G4270" s="107" t="s">
        <v>144</v>
      </c>
      <c r="H4270" s="107" t="s">
        <v>540</v>
      </c>
      <c r="I4270" s="107" t="s">
        <v>60</v>
      </c>
      <c r="J4270" s="107" t="s">
        <v>725</v>
      </c>
      <c r="K4270" s="108">
        <v>93.64</v>
      </c>
    </row>
    <row r="4271" spans="5:11" x14ac:dyDescent="0.25">
      <c r="E4271" s="109">
        <v>2019</v>
      </c>
      <c r="F4271" s="109" t="s">
        <v>494</v>
      </c>
      <c r="G4271" s="109" t="s">
        <v>147</v>
      </c>
      <c r="H4271" s="109" t="s">
        <v>540</v>
      </c>
      <c r="I4271" s="109" t="s">
        <v>27</v>
      </c>
      <c r="J4271" s="109" t="s">
        <v>1</v>
      </c>
      <c r="K4271" s="110">
        <v>164.94399999999999</v>
      </c>
    </row>
    <row r="4272" spans="5:11" x14ac:dyDescent="0.25">
      <c r="E4272" s="107">
        <v>2019</v>
      </c>
      <c r="F4272" s="107" t="s">
        <v>494</v>
      </c>
      <c r="G4272" s="107" t="s">
        <v>147</v>
      </c>
      <c r="H4272" s="107" t="s">
        <v>540</v>
      </c>
      <c r="I4272" s="107" t="s">
        <v>27</v>
      </c>
      <c r="J4272" s="107" t="s">
        <v>554</v>
      </c>
      <c r="K4272" s="108">
        <v>164.94399999999999</v>
      </c>
    </row>
    <row r="4273" spans="5:11" x14ac:dyDescent="0.25">
      <c r="E4273" s="109">
        <v>2019</v>
      </c>
      <c r="F4273" s="109" t="s">
        <v>494</v>
      </c>
      <c r="G4273" s="109" t="s">
        <v>147</v>
      </c>
      <c r="H4273" s="109" t="s">
        <v>540</v>
      </c>
      <c r="I4273" s="109" t="s">
        <v>27</v>
      </c>
      <c r="J4273" s="109" t="s">
        <v>725</v>
      </c>
      <c r="K4273" s="110">
        <v>0</v>
      </c>
    </row>
    <row r="4274" spans="5:11" x14ac:dyDescent="0.25">
      <c r="E4274" s="107">
        <v>2019</v>
      </c>
      <c r="F4274" s="107" t="s">
        <v>490</v>
      </c>
      <c r="G4274" s="107" t="s">
        <v>145</v>
      </c>
      <c r="H4274" s="107" t="s">
        <v>540</v>
      </c>
      <c r="I4274" s="107" t="s">
        <v>16</v>
      </c>
      <c r="J4274" s="107" t="s">
        <v>1</v>
      </c>
      <c r="K4274" s="108">
        <v>507.66899999999998</v>
      </c>
    </row>
    <row r="4275" spans="5:11" x14ac:dyDescent="0.25">
      <c r="E4275" s="109">
        <v>2019</v>
      </c>
      <c r="F4275" s="109" t="s">
        <v>490</v>
      </c>
      <c r="G4275" s="109" t="s">
        <v>145</v>
      </c>
      <c r="H4275" s="109" t="s">
        <v>540</v>
      </c>
      <c r="I4275" s="109" t="s">
        <v>16</v>
      </c>
      <c r="J4275" s="109" t="s">
        <v>554</v>
      </c>
      <c r="K4275" s="110">
        <v>414.411</v>
      </c>
    </row>
    <row r="4276" spans="5:11" x14ac:dyDescent="0.25">
      <c r="E4276" s="107">
        <v>2019</v>
      </c>
      <c r="F4276" s="107" t="s">
        <v>490</v>
      </c>
      <c r="G4276" s="107" t="s">
        <v>145</v>
      </c>
      <c r="H4276" s="107" t="s">
        <v>540</v>
      </c>
      <c r="I4276" s="107" t="s">
        <v>16</v>
      </c>
      <c r="J4276" s="107" t="s">
        <v>725</v>
      </c>
      <c r="K4276" s="108">
        <v>93.257999999999996</v>
      </c>
    </row>
    <row r="4277" spans="5:11" x14ac:dyDescent="0.25">
      <c r="E4277" s="109">
        <v>2019</v>
      </c>
      <c r="F4277" s="109" t="s">
        <v>496</v>
      </c>
      <c r="G4277" s="109" t="s">
        <v>148</v>
      </c>
      <c r="H4277" s="109" t="s">
        <v>544</v>
      </c>
      <c r="I4277" s="109" t="s">
        <v>17</v>
      </c>
      <c r="J4277" s="109" t="s">
        <v>1</v>
      </c>
      <c r="K4277" s="110">
        <v>218.149</v>
      </c>
    </row>
    <row r="4278" spans="5:11" x14ac:dyDescent="0.25">
      <c r="E4278" s="107">
        <v>2019</v>
      </c>
      <c r="F4278" s="107" t="s">
        <v>496</v>
      </c>
      <c r="G4278" s="107" t="s">
        <v>148</v>
      </c>
      <c r="H4278" s="107" t="s">
        <v>544</v>
      </c>
      <c r="I4278" s="107" t="s">
        <v>17</v>
      </c>
      <c r="J4278" s="107" t="s">
        <v>554</v>
      </c>
      <c r="K4278" s="108">
        <v>141.376</v>
      </c>
    </row>
    <row r="4279" spans="5:11" x14ac:dyDescent="0.25">
      <c r="E4279" s="109">
        <v>2019</v>
      </c>
      <c r="F4279" s="109" t="s">
        <v>496</v>
      </c>
      <c r="G4279" s="109" t="s">
        <v>148</v>
      </c>
      <c r="H4279" s="109" t="s">
        <v>544</v>
      </c>
      <c r="I4279" s="109" t="s">
        <v>17</v>
      </c>
      <c r="J4279" s="109" t="s">
        <v>725</v>
      </c>
      <c r="K4279" s="110">
        <v>76.772999999999996</v>
      </c>
    </row>
    <row r="4280" spans="5:11" x14ac:dyDescent="0.25">
      <c r="E4280" s="107">
        <v>2019</v>
      </c>
      <c r="F4280" s="107" t="s">
        <v>483</v>
      </c>
      <c r="G4280" s="107" t="s">
        <v>484</v>
      </c>
      <c r="H4280" s="107" t="s">
        <v>544</v>
      </c>
      <c r="I4280" s="107" t="s">
        <v>9</v>
      </c>
      <c r="J4280" s="107" t="s">
        <v>1</v>
      </c>
      <c r="K4280" s="108">
        <v>25.867999999999999</v>
      </c>
    </row>
    <row r="4281" spans="5:11" x14ac:dyDescent="0.25">
      <c r="E4281" s="109">
        <v>2019</v>
      </c>
      <c r="F4281" s="109" t="s">
        <v>483</v>
      </c>
      <c r="G4281" s="109" t="s">
        <v>484</v>
      </c>
      <c r="H4281" s="109" t="s">
        <v>544</v>
      </c>
      <c r="I4281" s="109" t="s">
        <v>9</v>
      </c>
      <c r="J4281" s="109" t="s">
        <v>554</v>
      </c>
      <c r="K4281" s="110">
        <v>11.468999999999999</v>
      </c>
    </row>
    <row r="4282" spans="5:11" x14ac:dyDescent="0.25">
      <c r="E4282" s="107">
        <v>2019</v>
      </c>
      <c r="F4282" s="107" t="s">
        <v>483</v>
      </c>
      <c r="G4282" s="107" t="s">
        <v>484</v>
      </c>
      <c r="H4282" s="107" t="s">
        <v>544</v>
      </c>
      <c r="I4282" s="107" t="s">
        <v>9</v>
      </c>
      <c r="J4282" s="107" t="s">
        <v>725</v>
      </c>
      <c r="K4282" s="108">
        <v>14.398999999999999</v>
      </c>
    </row>
    <row r="4283" spans="5:11" x14ac:dyDescent="0.25">
      <c r="E4283" s="109">
        <v>2019</v>
      </c>
      <c r="F4283" s="109" t="s">
        <v>502</v>
      </c>
      <c r="G4283" s="109" t="s">
        <v>151</v>
      </c>
      <c r="H4283" s="109" t="s">
        <v>540</v>
      </c>
      <c r="I4283" s="109" t="s">
        <v>30</v>
      </c>
      <c r="J4283" s="109" t="s">
        <v>1</v>
      </c>
      <c r="K4283" s="110">
        <v>372.666</v>
      </c>
    </row>
    <row r="4284" spans="5:11" x14ac:dyDescent="0.25">
      <c r="E4284" s="107">
        <v>2019</v>
      </c>
      <c r="F4284" s="107" t="s">
        <v>502</v>
      </c>
      <c r="G4284" s="107" t="s">
        <v>151</v>
      </c>
      <c r="H4284" s="107" t="s">
        <v>540</v>
      </c>
      <c r="I4284" s="107" t="s">
        <v>30</v>
      </c>
      <c r="J4284" s="107" t="s">
        <v>554</v>
      </c>
      <c r="K4284" s="108">
        <v>200.345</v>
      </c>
    </row>
    <row r="4285" spans="5:11" x14ac:dyDescent="0.25">
      <c r="E4285" s="109">
        <v>2019</v>
      </c>
      <c r="F4285" s="109" t="s">
        <v>502</v>
      </c>
      <c r="G4285" s="109" t="s">
        <v>151</v>
      </c>
      <c r="H4285" s="109" t="s">
        <v>540</v>
      </c>
      <c r="I4285" s="109" t="s">
        <v>30</v>
      </c>
      <c r="J4285" s="109" t="s">
        <v>725</v>
      </c>
      <c r="K4285" s="110">
        <v>172.321</v>
      </c>
    </row>
    <row r="4286" spans="5:11" x14ac:dyDescent="0.25">
      <c r="E4286" s="107">
        <v>2019</v>
      </c>
      <c r="F4286" s="107" t="s">
        <v>504</v>
      </c>
      <c r="G4286" s="107" t="s">
        <v>152</v>
      </c>
      <c r="H4286" s="107" t="s">
        <v>540</v>
      </c>
      <c r="I4286" s="107" t="s">
        <v>30</v>
      </c>
      <c r="J4286" s="107" t="s">
        <v>1</v>
      </c>
      <c r="K4286" s="108">
        <v>2E-3</v>
      </c>
    </row>
    <row r="4287" spans="5:11" x14ac:dyDescent="0.25">
      <c r="E4287" s="109">
        <v>2019</v>
      </c>
      <c r="F4287" s="109" t="s">
        <v>504</v>
      </c>
      <c r="G4287" s="109" t="s">
        <v>152</v>
      </c>
      <c r="H4287" s="109" t="s">
        <v>540</v>
      </c>
      <c r="I4287" s="109" t="s">
        <v>30</v>
      </c>
      <c r="J4287" s="109" t="s">
        <v>554</v>
      </c>
      <c r="K4287" s="110">
        <v>2E-3</v>
      </c>
    </row>
    <row r="4288" spans="5:11" x14ac:dyDescent="0.25">
      <c r="E4288" s="107">
        <v>2019</v>
      </c>
      <c r="F4288" s="107" t="s">
        <v>504</v>
      </c>
      <c r="G4288" s="107" t="s">
        <v>152</v>
      </c>
      <c r="H4288" s="107" t="s">
        <v>540</v>
      </c>
      <c r="I4288" s="107" t="s">
        <v>30</v>
      </c>
      <c r="J4288" s="107" t="s">
        <v>725</v>
      </c>
      <c r="K4288" s="108">
        <v>0</v>
      </c>
    </row>
    <row r="4289" spans="5:11" x14ac:dyDescent="0.25">
      <c r="E4289" s="109">
        <v>2019</v>
      </c>
      <c r="F4289" s="109" t="s">
        <v>506</v>
      </c>
      <c r="G4289" s="109" t="s">
        <v>153</v>
      </c>
      <c r="H4289" s="109" t="s">
        <v>544</v>
      </c>
      <c r="I4289" s="109" t="s">
        <v>17</v>
      </c>
      <c r="J4289" s="109" t="s">
        <v>1</v>
      </c>
      <c r="K4289" s="110">
        <v>135.483</v>
      </c>
    </row>
    <row r="4290" spans="5:11" x14ac:dyDescent="0.25">
      <c r="E4290" s="107">
        <v>2019</v>
      </c>
      <c r="F4290" s="107" t="s">
        <v>506</v>
      </c>
      <c r="G4290" s="107" t="s">
        <v>153</v>
      </c>
      <c r="H4290" s="107" t="s">
        <v>544</v>
      </c>
      <c r="I4290" s="107" t="s">
        <v>17</v>
      </c>
      <c r="J4290" s="107" t="s">
        <v>554</v>
      </c>
      <c r="K4290" s="108">
        <v>135.483</v>
      </c>
    </row>
    <row r="4291" spans="5:11" x14ac:dyDescent="0.25">
      <c r="E4291" s="109">
        <v>2019</v>
      </c>
      <c r="F4291" s="109" t="s">
        <v>506</v>
      </c>
      <c r="G4291" s="109" t="s">
        <v>153</v>
      </c>
      <c r="H4291" s="109" t="s">
        <v>544</v>
      </c>
      <c r="I4291" s="109" t="s">
        <v>17</v>
      </c>
      <c r="J4291" s="109" t="s">
        <v>725</v>
      </c>
      <c r="K4291" s="110">
        <v>0</v>
      </c>
    </row>
    <row r="4292" spans="5:11" x14ac:dyDescent="0.25">
      <c r="E4292" s="107">
        <v>2019</v>
      </c>
      <c r="F4292" s="107" t="s">
        <v>508</v>
      </c>
      <c r="G4292" s="107" t="s">
        <v>154</v>
      </c>
      <c r="H4292" s="107" t="s">
        <v>540</v>
      </c>
      <c r="I4292" s="107" t="s">
        <v>30</v>
      </c>
      <c r="J4292" s="107" t="s">
        <v>1</v>
      </c>
      <c r="K4292" s="108">
        <v>13.356</v>
      </c>
    </row>
    <row r="4293" spans="5:11" x14ac:dyDescent="0.25">
      <c r="E4293" s="109">
        <v>2019</v>
      </c>
      <c r="F4293" s="109" t="s">
        <v>508</v>
      </c>
      <c r="G4293" s="109" t="s">
        <v>154</v>
      </c>
      <c r="H4293" s="109" t="s">
        <v>540</v>
      </c>
      <c r="I4293" s="109" t="s">
        <v>30</v>
      </c>
      <c r="J4293" s="109" t="s">
        <v>554</v>
      </c>
      <c r="K4293" s="110">
        <v>0</v>
      </c>
    </row>
    <row r="4294" spans="5:11" x14ac:dyDescent="0.25">
      <c r="E4294" s="107">
        <v>2019</v>
      </c>
      <c r="F4294" s="107" t="s">
        <v>508</v>
      </c>
      <c r="G4294" s="107" t="s">
        <v>154</v>
      </c>
      <c r="H4294" s="107" t="s">
        <v>540</v>
      </c>
      <c r="I4294" s="107" t="s">
        <v>30</v>
      </c>
      <c r="J4294" s="107" t="s">
        <v>725</v>
      </c>
      <c r="K4294" s="108">
        <v>13.356</v>
      </c>
    </row>
    <row r="4295" spans="5:11" x14ac:dyDescent="0.25">
      <c r="E4295" s="109">
        <v>2019</v>
      </c>
      <c r="F4295" s="109" t="s">
        <v>509</v>
      </c>
      <c r="G4295" s="109" t="s">
        <v>510</v>
      </c>
      <c r="H4295" s="109" t="s">
        <v>544</v>
      </c>
      <c r="I4295" s="109" t="s">
        <v>17</v>
      </c>
      <c r="J4295" s="109" t="s">
        <v>1</v>
      </c>
      <c r="K4295" s="110">
        <v>302.65899999999999</v>
      </c>
    </row>
    <row r="4296" spans="5:11" x14ac:dyDescent="0.25">
      <c r="E4296" s="107">
        <v>2019</v>
      </c>
      <c r="F4296" s="107" t="s">
        <v>509</v>
      </c>
      <c r="G4296" s="107" t="s">
        <v>510</v>
      </c>
      <c r="H4296" s="107" t="s">
        <v>544</v>
      </c>
      <c r="I4296" s="107" t="s">
        <v>17</v>
      </c>
      <c r="J4296" s="107" t="s">
        <v>554</v>
      </c>
      <c r="K4296" s="108">
        <v>126.874</v>
      </c>
    </row>
    <row r="4297" spans="5:11" x14ac:dyDescent="0.25">
      <c r="E4297" s="109">
        <v>2019</v>
      </c>
      <c r="F4297" s="109" t="s">
        <v>509</v>
      </c>
      <c r="G4297" s="109" t="s">
        <v>510</v>
      </c>
      <c r="H4297" s="109" t="s">
        <v>544</v>
      </c>
      <c r="I4297" s="109" t="s">
        <v>17</v>
      </c>
      <c r="J4297" s="109" t="s">
        <v>725</v>
      </c>
      <c r="K4297" s="110">
        <v>175.785</v>
      </c>
    </row>
    <row r="4298" spans="5:11" x14ac:dyDescent="0.25">
      <c r="E4298" s="107">
        <v>2019</v>
      </c>
      <c r="F4298" s="107" t="s">
        <v>520</v>
      </c>
      <c r="G4298" s="107" t="s">
        <v>927</v>
      </c>
      <c r="H4298" s="107" t="s">
        <v>540</v>
      </c>
      <c r="I4298" s="107" t="s">
        <v>30</v>
      </c>
      <c r="J4298" s="107" t="s">
        <v>1</v>
      </c>
      <c r="K4298" s="108">
        <v>529.97199999999998</v>
      </c>
    </row>
    <row r="4299" spans="5:11" x14ac:dyDescent="0.25">
      <c r="E4299" s="109">
        <v>2019</v>
      </c>
      <c r="F4299" s="109" t="s">
        <v>520</v>
      </c>
      <c r="G4299" s="109" t="s">
        <v>927</v>
      </c>
      <c r="H4299" s="109" t="s">
        <v>540</v>
      </c>
      <c r="I4299" s="109" t="s">
        <v>30</v>
      </c>
      <c r="J4299" s="109" t="s">
        <v>554</v>
      </c>
      <c r="K4299" s="110">
        <v>526.77800000000002</v>
      </c>
    </row>
    <row r="4300" spans="5:11" x14ac:dyDescent="0.25">
      <c r="E4300" s="107">
        <v>2019</v>
      </c>
      <c r="F4300" s="107" t="s">
        <v>520</v>
      </c>
      <c r="G4300" s="107" t="s">
        <v>927</v>
      </c>
      <c r="H4300" s="107" t="s">
        <v>540</v>
      </c>
      <c r="I4300" s="107" t="s">
        <v>30</v>
      </c>
      <c r="J4300" s="107" t="s">
        <v>725</v>
      </c>
      <c r="K4300" s="108">
        <v>3.194</v>
      </c>
    </row>
    <row r="4301" spans="5:11" x14ac:dyDescent="0.25">
      <c r="E4301" s="109">
        <v>2019</v>
      </c>
      <c r="F4301" s="109" t="s">
        <v>530</v>
      </c>
      <c r="G4301" s="109" t="s">
        <v>161</v>
      </c>
      <c r="H4301" s="109" t="s">
        <v>544</v>
      </c>
      <c r="I4301" s="109" t="s">
        <v>9</v>
      </c>
      <c r="J4301" s="109" t="s">
        <v>1</v>
      </c>
      <c r="K4301" s="110">
        <v>29.044</v>
      </c>
    </row>
    <row r="4302" spans="5:11" x14ac:dyDescent="0.25">
      <c r="E4302" s="107">
        <v>2019</v>
      </c>
      <c r="F4302" s="107" t="s">
        <v>530</v>
      </c>
      <c r="G4302" s="107" t="s">
        <v>161</v>
      </c>
      <c r="H4302" s="107" t="s">
        <v>544</v>
      </c>
      <c r="I4302" s="107" t="s">
        <v>9</v>
      </c>
      <c r="J4302" s="107" t="s">
        <v>554</v>
      </c>
      <c r="K4302" s="108">
        <v>29.044</v>
      </c>
    </row>
    <row r="4303" spans="5:11" x14ac:dyDescent="0.25">
      <c r="E4303" s="109">
        <v>2019</v>
      </c>
      <c r="F4303" s="109" t="s">
        <v>530</v>
      </c>
      <c r="G4303" s="109" t="s">
        <v>161</v>
      </c>
      <c r="H4303" s="109" t="s">
        <v>544</v>
      </c>
      <c r="I4303" s="109" t="s">
        <v>9</v>
      </c>
      <c r="J4303" s="109" t="s">
        <v>725</v>
      </c>
      <c r="K4303" s="110">
        <v>0</v>
      </c>
    </row>
    <row r="4304" spans="5:11" x14ac:dyDescent="0.25">
      <c r="E4304" s="107">
        <v>2019</v>
      </c>
      <c r="F4304" s="107" t="s">
        <v>532</v>
      </c>
      <c r="G4304" s="107" t="s">
        <v>162</v>
      </c>
      <c r="H4304" s="107" t="s">
        <v>540</v>
      </c>
      <c r="I4304" s="107" t="s">
        <v>925</v>
      </c>
      <c r="J4304" s="107" t="s">
        <v>1</v>
      </c>
      <c r="K4304" s="108">
        <v>106.15300000000001</v>
      </c>
    </row>
    <row r="4305" spans="5:11" x14ac:dyDescent="0.25">
      <c r="E4305" s="109">
        <v>2019</v>
      </c>
      <c r="F4305" s="109" t="s">
        <v>532</v>
      </c>
      <c r="G4305" s="109" t="s">
        <v>162</v>
      </c>
      <c r="H4305" s="109" t="s">
        <v>540</v>
      </c>
      <c r="I4305" s="109" t="s">
        <v>925</v>
      </c>
      <c r="J4305" s="109" t="s">
        <v>554</v>
      </c>
      <c r="K4305" s="110">
        <v>106.15300000000001</v>
      </c>
    </row>
    <row r="4306" spans="5:11" x14ac:dyDescent="0.25">
      <c r="E4306" s="107">
        <v>2019</v>
      </c>
      <c r="F4306" s="107" t="s">
        <v>532</v>
      </c>
      <c r="G4306" s="107" t="s">
        <v>162</v>
      </c>
      <c r="H4306" s="107" t="s">
        <v>540</v>
      </c>
      <c r="I4306" s="107" t="s">
        <v>925</v>
      </c>
      <c r="J4306" s="107" t="s">
        <v>725</v>
      </c>
      <c r="K4306" s="108">
        <v>0</v>
      </c>
    </row>
    <row r="4307" spans="5:11" x14ac:dyDescent="0.25">
      <c r="E4307" s="109">
        <v>2019</v>
      </c>
      <c r="F4307" s="109" t="s">
        <v>512</v>
      </c>
      <c r="G4307" s="109" t="s">
        <v>155</v>
      </c>
      <c r="H4307" s="109" t="s">
        <v>540</v>
      </c>
      <c r="I4307" s="109" t="s">
        <v>21</v>
      </c>
      <c r="J4307" s="109" t="s">
        <v>1</v>
      </c>
      <c r="K4307" s="110">
        <v>186.994</v>
      </c>
    </row>
    <row r="4308" spans="5:11" x14ac:dyDescent="0.25">
      <c r="E4308" s="107">
        <v>2019</v>
      </c>
      <c r="F4308" s="107" t="s">
        <v>512</v>
      </c>
      <c r="G4308" s="107" t="s">
        <v>155</v>
      </c>
      <c r="H4308" s="107" t="s">
        <v>540</v>
      </c>
      <c r="I4308" s="107" t="s">
        <v>21</v>
      </c>
      <c r="J4308" s="107" t="s">
        <v>554</v>
      </c>
      <c r="K4308" s="108">
        <v>186.994</v>
      </c>
    </row>
    <row r="4309" spans="5:11" x14ac:dyDescent="0.25">
      <c r="E4309" s="109">
        <v>2019</v>
      </c>
      <c r="F4309" s="109" t="s">
        <v>512</v>
      </c>
      <c r="G4309" s="109" t="s">
        <v>155</v>
      </c>
      <c r="H4309" s="109" t="s">
        <v>540</v>
      </c>
      <c r="I4309" s="109" t="s">
        <v>21</v>
      </c>
      <c r="J4309" s="109" t="s">
        <v>725</v>
      </c>
      <c r="K4309" s="110">
        <v>0</v>
      </c>
    </row>
    <row r="4310" spans="5:11" x14ac:dyDescent="0.25">
      <c r="E4310" s="107">
        <v>2019</v>
      </c>
      <c r="F4310" s="107" t="s">
        <v>534</v>
      </c>
      <c r="G4310" s="107" t="s">
        <v>163</v>
      </c>
      <c r="H4310" s="107" t="s">
        <v>540</v>
      </c>
      <c r="I4310" s="107" t="s">
        <v>27</v>
      </c>
      <c r="J4310" s="107" t="s">
        <v>1</v>
      </c>
      <c r="K4310" s="108">
        <v>319.14400000000001</v>
      </c>
    </row>
    <row r="4311" spans="5:11" x14ac:dyDescent="0.25">
      <c r="E4311" s="109">
        <v>2019</v>
      </c>
      <c r="F4311" s="109" t="s">
        <v>534</v>
      </c>
      <c r="G4311" s="109" t="s">
        <v>163</v>
      </c>
      <c r="H4311" s="109" t="s">
        <v>540</v>
      </c>
      <c r="I4311" s="109" t="s">
        <v>27</v>
      </c>
      <c r="J4311" s="109" t="s">
        <v>554</v>
      </c>
      <c r="K4311" s="110">
        <v>319.14400000000001</v>
      </c>
    </row>
    <row r="4312" spans="5:11" x14ac:dyDescent="0.25">
      <c r="E4312" s="107">
        <v>2019</v>
      </c>
      <c r="F4312" s="107" t="s">
        <v>534</v>
      </c>
      <c r="G4312" s="107" t="s">
        <v>163</v>
      </c>
      <c r="H4312" s="107" t="s">
        <v>540</v>
      </c>
      <c r="I4312" s="107" t="s">
        <v>27</v>
      </c>
      <c r="J4312" s="107" t="s">
        <v>725</v>
      </c>
      <c r="K4312" s="108">
        <v>0</v>
      </c>
    </row>
    <row r="4313" spans="5:11" x14ac:dyDescent="0.25">
      <c r="E4313" s="109">
        <v>2019</v>
      </c>
      <c r="F4313" s="109" t="s">
        <v>523</v>
      </c>
      <c r="G4313" s="109" t="s">
        <v>968</v>
      </c>
      <c r="H4313" s="109" t="s">
        <v>540</v>
      </c>
      <c r="I4313" s="109" t="s">
        <v>60</v>
      </c>
      <c r="J4313" s="109" t="s">
        <v>1</v>
      </c>
      <c r="K4313" s="110">
        <v>0</v>
      </c>
    </row>
    <row r="4314" spans="5:11" x14ac:dyDescent="0.25">
      <c r="E4314" s="107">
        <v>2019</v>
      </c>
      <c r="F4314" s="107" t="s">
        <v>523</v>
      </c>
      <c r="G4314" s="107" t="s">
        <v>968</v>
      </c>
      <c r="H4314" s="107" t="s">
        <v>540</v>
      </c>
      <c r="I4314" s="107" t="s">
        <v>60</v>
      </c>
      <c r="J4314" s="107" t="s">
        <v>554</v>
      </c>
      <c r="K4314" s="108">
        <v>0</v>
      </c>
    </row>
    <row r="4315" spans="5:11" x14ac:dyDescent="0.25">
      <c r="E4315" s="109">
        <v>2019</v>
      </c>
      <c r="F4315" s="109" t="s">
        <v>523</v>
      </c>
      <c r="G4315" s="109" t="s">
        <v>968</v>
      </c>
      <c r="H4315" s="109" t="s">
        <v>540</v>
      </c>
      <c r="I4315" s="109" t="s">
        <v>60</v>
      </c>
      <c r="J4315" s="109" t="s">
        <v>725</v>
      </c>
      <c r="K4315" s="110">
        <v>0</v>
      </c>
    </row>
    <row r="4316" spans="5:11" x14ac:dyDescent="0.25">
      <c r="E4316" s="107">
        <v>2019</v>
      </c>
      <c r="F4316" s="107" t="s">
        <v>528</v>
      </c>
      <c r="G4316" s="107" t="s">
        <v>160</v>
      </c>
      <c r="H4316" s="107" t="s">
        <v>540</v>
      </c>
      <c r="I4316" s="107" t="s">
        <v>21</v>
      </c>
      <c r="J4316" s="107" t="s">
        <v>1</v>
      </c>
      <c r="K4316" s="108">
        <v>63</v>
      </c>
    </row>
    <row r="4317" spans="5:11" x14ac:dyDescent="0.25">
      <c r="E4317" s="109">
        <v>2019</v>
      </c>
      <c r="F4317" s="109" t="s">
        <v>528</v>
      </c>
      <c r="G4317" s="109" t="s">
        <v>160</v>
      </c>
      <c r="H4317" s="109" t="s">
        <v>540</v>
      </c>
      <c r="I4317" s="109" t="s">
        <v>21</v>
      </c>
      <c r="J4317" s="109" t="s">
        <v>554</v>
      </c>
      <c r="K4317" s="110">
        <v>63</v>
      </c>
    </row>
    <row r="4318" spans="5:11" x14ac:dyDescent="0.25">
      <c r="E4318" s="107">
        <v>2019</v>
      </c>
      <c r="F4318" s="107" t="s">
        <v>528</v>
      </c>
      <c r="G4318" s="107" t="s">
        <v>160</v>
      </c>
      <c r="H4318" s="107" t="s">
        <v>540</v>
      </c>
      <c r="I4318" s="107" t="s">
        <v>21</v>
      </c>
      <c r="J4318" s="107" t="s">
        <v>725</v>
      </c>
      <c r="K4318" s="108">
        <v>0</v>
      </c>
    </row>
    <row r="4319" spans="5:11" x14ac:dyDescent="0.25">
      <c r="E4319" s="109">
        <v>2020</v>
      </c>
      <c r="F4319" s="109" t="s">
        <v>476</v>
      </c>
      <c r="G4319" s="109" t="s">
        <v>477</v>
      </c>
      <c r="H4319" s="109" t="s">
        <v>540</v>
      </c>
      <c r="I4319" s="109" t="s">
        <v>33</v>
      </c>
      <c r="J4319" s="109" t="s">
        <v>1</v>
      </c>
      <c r="K4319" s="110">
        <v>93.768000000000001</v>
      </c>
    </row>
    <row r="4320" spans="5:11" x14ac:dyDescent="0.25">
      <c r="E4320" s="107">
        <v>2020</v>
      </c>
      <c r="F4320" s="107" t="s">
        <v>476</v>
      </c>
      <c r="G4320" s="107" t="s">
        <v>477</v>
      </c>
      <c r="H4320" s="107" t="s">
        <v>540</v>
      </c>
      <c r="I4320" s="107" t="s">
        <v>33</v>
      </c>
      <c r="J4320" s="107" t="s">
        <v>554</v>
      </c>
      <c r="K4320" s="108">
        <v>93.768000000000001</v>
      </c>
    </row>
    <row r="4321" spans="5:11" x14ac:dyDescent="0.25">
      <c r="E4321" s="109">
        <v>2020</v>
      </c>
      <c r="F4321" s="109" t="s">
        <v>476</v>
      </c>
      <c r="G4321" s="109" t="s">
        <v>477</v>
      </c>
      <c r="H4321" s="109" t="s">
        <v>540</v>
      </c>
      <c r="I4321" s="109" t="s">
        <v>33</v>
      </c>
      <c r="J4321" s="109" t="s">
        <v>725</v>
      </c>
      <c r="K4321" s="110">
        <v>0</v>
      </c>
    </row>
    <row r="4322" spans="5:11" x14ac:dyDescent="0.25">
      <c r="E4322" s="107">
        <v>2020</v>
      </c>
      <c r="F4322" s="107" t="s">
        <v>310</v>
      </c>
      <c r="G4322" s="107" t="s">
        <v>67</v>
      </c>
      <c r="H4322" s="107" t="s">
        <v>540</v>
      </c>
      <c r="I4322" s="107" t="s">
        <v>16</v>
      </c>
      <c r="J4322" s="107" t="s">
        <v>1</v>
      </c>
      <c r="K4322" s="108">
        <v>0</v>
      </c>
    </row>
    <row r="4323" spans="5:11" x14ac:dyDescent="0.25">
      <c r="E4323" s="109">
        <v>2020</v>
      </c>
      <c r="F4323" s="109" t="s">
        <v>310</v>
      </c>
      <c r="G4323" s="109" t="s">
        <v>67</v>
      </c>
      <c r="H4323" s="109" t="s">
        <v>540</v>
      </c>
      <c r="I4323" s="109" t="s">
        <v>16</v>
      </c>
      <c r="J4323" s="109" t="s">
        <v>554</v>
      </c>
      <c r="K4323" s="110">
        <v>0</v>
      </c>
    </row>
    <row r="4324" spans="5:11" x14ac:dyDescent="0.25">
      <c r="E4324" s="107">
        <v>2020</v>
      </c>
      <c r="F4324" s="107" t="s">
        <v>310</v>
      </c>
      <c r="G4324" s="107" t="s">
        <v>67</v>
      </c>
      <c r="H4324" s="107" t="s">
        <v>540</v>
      </c>
      <c r="I4324" s="107" t="s">
        <v>16</v>
      </c>
      <c r="J4324" s="107" t="s">
        <v>725</v>
      </c>
      <c r="K4324" s="108">
        <v>0</v>
      </c>
    </row>
    <row r="4325" spans="5:11" x14ac:dyDescent="0.25">
      <c r="E4325" s="109">
        <v>2020</v>
      </c>
      <c r="F4325" s="109" t="s">
        <v>312</v>
      </c>
      <c r="G4325" s="109" t="s">
        <v>68</v>
      </c>
      <c r="H4325" s="109" t="s">
        <v>544</v>
      </c>
      <c r="I4325" s="109" t="s">
        <v>17</v>
      </c>
      <c r="J4325" s="109" t="s">
        <v>1</v>
      </c>
      <c r="K4325" s="110">
        <v>65.38</v>
      </c>
    </row>
    <row r="4326" spans="5:11" x14ac:dyDescent="0.25">
      <c r="E4326" s="107">
        <v>2020</v>
      </c>
      <c r="F4326" s="107" t="s">
        <v>312</v>
      </c>
      <c r="G4326" s="107" t="s">
        <v>68</v>
      </c>
      <c r="H4326" s="107" t="s">
        <v>544</v>
      </c>
      <c r="I4326" s="107" t="s">
        <v>17</v>
      </c>
      <c r="J4326" s="107" t="s">
        <v>554</v>
      </c>
      <c r="K4326" s="108">
        <v>0</v>
      </c>
    </row>
    <row r="4327" spans="5:11" x14ac:dyDescent="0.25">
      <c r="E4327" s="109">
        <v>2020</v>
      </c>
      <c r="F4327" s="109" t="s">
        <v>312</v>
      </c>
      <c r="G4327" s="109" t="s">
        <v>68</v>
      </c>
      <c r="H4327" s="109" t="s">
        <v>544</v>
      </c>
      <c r="I4327" s="109" t="s">
        <v>17</v>
      </c>
      <c r="J4327" s="109" t="s">
        <v>725</v>
      </c>
      <c r="K4327" s="110">
        <v>65.38</v>
      </c>
    </row>
    <row r="4328" spans="5:11" x14ac:dyDescent="0.25">
      <c r="E4328" s="107">
        <v>2020</v>
      </c>
      <c r="F4328" s="107" t="s">
        <v>314</v>
      </c>
      <c r="G4328" s="107" t="s">
        <v>69</v>
      </c>
      <c r="H4328" s="107" t="s">
        <v>544</v>
      </c>
      <c r="I4328" s="107" t="s">
        <v>17</v>
      </c>
      <c r="J4328" s="107" t="s">
        <v>1</v>
      </c>
      <c r="K4328" s="108">
        <v>281.31799999999998</v>
      </c>
    </row>
    <row r="4329" spans="5:11" x14ac:dyDescent="0.25">
      <c r="E4329" s="109">
        <v>2020</v>
      </c>
      <c r="F4329" s="109" t="s">
        <v>314</v>
      </c>
      <c r="G4329" s="109" t="s">
        <v>69</v>
      </c>
      <c r="H4329" s="109" t="s">
        <v>544</v>
      </c>
      <c r="I4329" s="109" t="s">
        <v>17</v>
      </c>
      <c r="J4329" s="109" t="s">
        <v>554</v>
      </c>
      <c r="K4329" s="110">
        <v>214.14699999999999</v>
      </c>
    </row>
    <row r="4330" spans="5:11" x14ac:dyDescent="0.25">
      <c r="E4330" s="107">
        <v>2020</v>
      </c>
      <c r="F4330" s="107" t="s">
        <v>314</v>
      </c>
      <c r="G4330" s="107" t="s">
        <v>69</v>
      </c>
      <c r="H4330" s="107" t="s">
        <v>544</v>
      </c>
      <c r="I4330" s="107" t="s">
        <v>17</v>
      </c>
      <c r="J4330" s="107" t="s">
        <v>725</v>
      </c>
      <c r="K4330" s="108">
        <v>67.171000000000006</v>
      </c>
    </row>
    <row r="4331" spans="5:11" x14ac:dyDescent="0.25">
      <c r="E4331" s="109">
        <v>2020</v>
      </c>
      <c r="F4331" s="109" t="s">
        <v>325</v>
      </c>
      <c r="G4331" s="109" t="s">
        <v>73</v>
      </c>
      <c r="H4331" s="109" t="s">
        <v>542</v>
      </c>
      <c r="I4331" s="109" t="s">
        <v>16</v>
      </c>
      <c r="J4331" s="109" t="s">
        <v>1</v>
      </c>
      <c r="K4331" s="110">
        <v>215.393</v>
      </c>
    </row>
    <row r="4332" spans="5:11" x14ac:dyDescent="0.25">
      <c r="E4332" s="107">
        <v>2020</v>
      </c>
      <c r="F4332" s="107" t="s">
        <v>325</v>
      </c>
      <c r="G4332" s="107" t="s">
        <v>73</v>
      </c>
      <c r="H4332" s="107" t="s">
        <v>542</v>
      </c>
      <c r="I4332" s="107" t="s">
        <v>16</v>
      </c>
      <c r="J4332" s="107" t="s">
        <v>554</v>
      </c>
      <c r="K4332" s="108">
        <v>145.95500000000001</v>
      </c>
    </row>
    <row r="4333" spans="5:11" x14ac:dyDescent="0.25">
      <c r="E4333" s="109">
        <v>2020</v>
      </c>
      <c r="F4333" s="109" t="s">
        <v>325</v>
      </c>
      <c r="G4333" s="109" t="s">
        <v>73</v>
      </c>
      <c r="H4333" s="109" t="s">
        <v>542</v>
      </c>
      <c r="I4333" s="109" t="s">
        <v>16</v>
      </c>
      <c r="J4333" s="109" t="s">
        <v>725</v>
      </c>
      <c r="K4333" s="110">
        <v>69.438000000000002</v>
      </c>
    </row>
    <row r="4334" spans="5:11" x14ac:dyDescent="0.25">
      <c r="E4334" s="107">
        <v>2020</v>
      </c>
      <c r="F4334" s="107" t="s">
        <v>329</v>
      </c>
      <c r="G4334" s="107" t="s">
        <v>75</v>
      </c>
      <c r="H4334" s="107" t="s">
        <v>540</v>
      </c>
      <c r="I4334" s="107" t="s">
        <v>16</v>
      </c>
      <c r="J4334" s="107" t="s">
        <v>1</v>
      </c>
      <c r="K4334" s="108">
        <v>8.07</v>
      </c>
    </row>
    <row r="4335" spans="5:11" x14ac:dyDescent="0.25">
      <c r="E4335" s="109">
        <v>2020</v>
      </c>
      <c r="F4335" s="109" t="s">
        <v>329</v>
      </c>
      <c r="G4335" s="109" t="s">
        <v>75</v>
      </c>
      <c r="H4335" s="109" t="s">
        <v>540</v>
      </c>
      <c r="I4335" s="109" t="s">
        <v>16</v>
      </c>
      <c r="J4335" s="109" t="s">
        <v>554</v>
      </c>
      <c r="K4335" s="110">
        <v>0</v>
      </c>
    </row>
    <row r="4336" spans="5:11" x14ac:dyDescent="0.25">
      <c r="E4336" s="107">
        <v>2020</v>
      </c>
      <c r="F4336" s="107" t="s">
        <v>329</v>
      </c>
      <c r="G4336" s="107" t="s">
        <v>75</v>
      </c>
      <c r="H4336" s="107" t="s">
        <v>540</v>
      </c>
      <c r="I4336" s="107" t="s">
        <v>16</v>
      </c>
      <c r="J4336" s="107" t="s">
        <v>725</v>
      </c>
      <c r="K4336" s="108">
        <v>8.07</v>
      </c>
    </row>
    <row r="4337" spans="5:11" x14ac:dyDescent="0.25">
      <c r="E4337" s="109">
        <v>2020</v>
      </c>
      <c r="F4337" s="109" t="s">
        <v>323</v>
      </c>
      <c r="G4337" s="109" t="s">
        <v>944</v>
      </c>
      <c r="H4337" s="109" t="s">
        <v>540</v>
      </c>
      <c r="I4337" s="109" t="s">
        <v>27</v>
      </c>
      <c r="J4337" s="109" t="s">
        <v>1</v>
      </c>
      <c r="K4337" s="110">
        <v>112.979</v>
      </c>
    </row>
    <row r="4338" spans="5:11" x14ac:dyDescent="0.25">
      <c r="E4338" s="107">
        <v>2020</v>
      </c>
      <c r="F4338" s="107" t="s">
        <v>323</v>
      </c>
      <c r="G4338" s="107" t="s">
        <v>944</v>
      </c>
      <c r="H4338" s="107" t="s">
        <v>540</v>
      </c>
      <c r="I4338" s="107" t="s">
        <v>27</v>
      </c>
      <c r="J4338" s="107" t="s">
        <v>554</v>
      </c>
      <c r="K4338" s="108">
        <v>108.075</v>
      </c>
    </row>
    <row r="4339" spans="5:11" x14ac:dyDescent="0.25">
      <c r="E4339" s="109">
        <v>2020</v>
      </c>
      <c r="F4339" s="109" t="s">
        <v>323</v>
      </c>
      <c r="G4339" s="109" t="s">
        <v>944</v>
      </c>
      <c r="H4339" s="109" t="s">
        <v>540</v>
      </c>
      <c r="I4339" s="109" t="s">
        <v>27</v>
      </c>
      <c r="J4339" s="109" t="s">
        <v>725</v>
      </c>
      <c r="K4339" s="110">
        <v>4.9039999999999999</v>
      </c>
    </row>
    <row r="4340" spans="5:11" x14ac:dyDescent="0.25">
      <c r="E4340" s="107">
        <v>2020</v>
      </c>
      <c r="F4340" s="107" t="s">
        <v>337</v>
      </c>
      <c r="G4340" s="107" t="s">
        <v>338</v>
      </c>
      <c r="H4340" s="107" t="s">
        <v>540</v>
      </c>
      <c r="I4340" s="107" t="s">
        <v>21</v>
      </c>
      <c r="J4340" s="107" t="s">
        <v>1</v>
      </c>
      <c r="K4340" s="108">
        <v>55.61</v>
      </c>
    </row>
    <row r="4341" spans="5:11" x14ac:dyDescent="0.25">
      <c r="E4341" s="109">
        <v>2020</v>
      </c>
      <c r="F4341" s="109" t="s">
        <v>337</v>
      </c>
      <c r="G4341" s="109" t="s">
        <v>338</v>
      </c>
      <c r="H4341" s="109" t="s">
        <v>540</v>
      </c>
      <c r="I4341" s="109" t="s">
        <v>21</v>
      </c>
      <c r="J4341" s="109" t="s">
        <v>554</v>
      </c>
      <c r="K4341" s="110">
        <v>30.331</v>
      </c>
    </row>
    <row r="4342" spans="5:11" x14ac:dyDescent="0.25">
      <c r="E4342" s="107">
        <v>2020</v>
      </c>
      <c r="F4342" s="107" t="s">
        <v>337</v>
      </c>
      <c r="G4342" s="107" t="s">
        <v>338</v>
      </c>
      <c r="H4342" s="107" t="s">
        <v>540</v>
      </c>
      <c r="I4342" s="107" t="s">
        <v>21</v>
      </c>
      <c r="J4342" s="107" t="s">
        <v>725</v>
      </c>
      <c r="K4342" s="108">
        <v>25.279</v>
      </c>
    </row>
    <row r="4343" spans="5:11" x14ac:dyDescent="0.25">
      <c r="E4343" s="109">
        <v>2020</v>
      </c>
      <c r="F4343" s="109" t="s">
        <v>331</v>
      </c>
      <c r="G4343" s="109" t="s">
        <v>76</v>
      </c>
      <c r="H4343" s="109" t="s">
        <v>540</v>
      </c>
      <c r="I4343" s="109" t="s">
        <v>60</v>
      </c>
      <c r="J4343" s="109" t="s">
        <v>1</v>
      </c>
      <c r="K4343" s="110">
        <v>448.95699999999999</v>
      </c>
    </row>
    <row r="4344" spans="5:11" x14ac:dyDescent="0.25">
      <c r="E4344" s="107">
        <v>2020</v>
      </c>
      <c r="F4344" s="107" t="s">
        <v>331</v>
      </c>
      <c r="G4344" s="107" t="s">
        <v>76</v>
      </c>
      <c r="H4344" s="107" t="s">
        <v>540</v>
      </c>
      <c r="I4344" s="107" t="s">
        <v>60</v>
      </c>
      <c r="J4344" s="107" t="s">
        <v>554</v>
      </c>
      <c r="K4344" s="108">
        <v>291.82900000000001</v>
      </c>
    </row>
    <row r="4345" spans="5:11" x14ac:dyDescent="0.25">
      <c r="E4345" s="109">
        <v>2020</v>
      </c>
      <c r="F4345" s="109" t="s">
        <v>331</v>
      </c>
      <c r="G4345" s="109" t="s">
        <v>76</v>
      </c>
      <c r="H4345" s="109" t="s">
        <v>540</v>
      </c>
      <c r="I4345" s="109" t="s">
        <v>60</v>
      </c>
      <c r="J4345" s="109" t="s">
        <v>725</v>
      </c>
      <c r="K4345" s="110">
        <v>157.12799999999999</v>
      </c>
    </row>
    <row r="4346" spans="5:11" x14ac:dyDescent="0.25">
      <c r="E4346" s="107">
        <v>2020</v>
      </c>
      <c r="F4346" s="107" t="s">
        <v>318</v>
      </c>
      <c r="G4346" s="107" t="s">
        <v>319</v>
      </c>
      <c r="H4346" s="107" t="s">
        <v>540</v>
      </c>
      <c r="I4346" s="107" t="s">
        <v>16</v>
      </c>
      <c r="J4346" s="107" t="s">
        <v>1</v>
      </c>
      <c r="K4346" s="108">
        <v>0</v>
      </c>
    </row>
    <row r="4347" spans="5:11" x14ac:dyDescent="0.25">
      <c r="E4347" s="109">
        <v>2020</v>
      </c>
      <c r="F4347" s="109" t="s">
        <v>318</v>
      </c>
      <c r="G4347" s="109" t="s">
        <v>319</v>
      </c>
      <c r="H4347" s="109" t="s">
        <v>540</v>
      </c>
      <c r="I4347" s="109" t="s">
        <v>16</v>
      </c>
      <c r="J4347" s="109" t="s">
        <v>554</v>
      </c>
      <c r="K4347" s="110">
        <v>0</v>
      </c>
    </row>
    <row r="4348" spans="5:11" x14ac:dyDescent="0.25">
      <c r="E4348" s="107">
        <v>2020</v>
      </c>
      <c r="F4348" s="107" t="s">
        <v>318</v>
      </c>
      <c r="G4348" s="107" t="s">
        <v>319</v>
      </c>
      <c r="H4348" s="107" t="s">
        <v>540</v>
      </c>
      <c r="I4348" s="107" t="s">
        <v>16</v>
      </c>
      <c r="J4348" s="107" t="s">
        <v>725</v>
      </c>
      <c r="K4348" s="108">
        <v>0</v>
      </c>
    </row>
    <row r="4349" spans="5:11" x14ac:dyDescent="0.25">
      <c r="E4349" s="109">
        <v>2020</v>
      </c>
      <c r="F4349" s="109" t="s">
        <v>344</v>
      </c>
      <c r="G4349" s="109" t="s">
        <v>81</v>
      </c>
      <c r="H4349" s="109" t="s">
        <v>542</v>
      </c>
      <c r="I4349" s="109" t="s">
        <v>16</v>
      </c>
      <c r="J4349" s="109" t="s">
        <v>1</v>
      </c>
      <c r="K4349" s="110">
        <v>177.685</v>
      </c>
    </row>
    <row r="4350" spans="5:11" x14ac:dyDescent="0.25">
      <c r="E4350" s="107">
        <v>2020</v>
      </c>
      <c r="F4350" s="107" t="s">
        <v>344</v>
      </c>
      <c r="G4350" s="107" t="s">
        <v>81</v>
      </c>
      <c r="H4350" s="107" t="s">
        <v>542</v>
      </c>
      <c r="I4350" s="107" t="s">
        <v>16</v>
      </c>
      <c r="J4350" s="107" t="s">
        <v>554</v>
      </c>
      <c r="K4350" s="108">
        <v>177.685</v>
      </c>
    </row>
    <row r="4351" spans="5:11" x14ac:dyDescent="0.25">
      <c r="E4351" s="109">
        <v>2020</v>
      </c>
      <c r="F4351" s="109" t="s">
        <v>344</v>
      </c>
      <c r="G4351" s="109" t="s">
        <v>81</v>
      </c>
      <c r="H4351" s="109" t="s">
        <v>542</v>
      </c>
      <c r="I4351" s="109" t="s">
        <v>16</v>
      </c>
      <c r="J4351" s="109" t="s">
        <v>725</v>
      </c>
      <c r="K4351" s="110">
        <v>0</v>
      </c>
    </row>
    <row r="4352" spans="5:11" x14ac:dyDescent="0.25">
      <c r="E4352" s="107">
        <v>2020</v>
      </c>
      <c r="F4352" s="107" t="s">
        <v>333</v>
      </c>
      <c r="G4352" s="107" t="s">
        <v>77</v>
      </c>
      <c r="H4352" s="107" t="s">
        <v>540</v>
      </c>
      <c r="I4352" s="107" t="s">
        <v>16</v>
      </c>
      <c r="J4352" s="107" t="s">
        <v>1</v>
      </c>
      <c r="K4352" s="108">
        <v>9.8569999999999993</v>
      </c>
    </row>
    <row r="4353" spans="5:11" x14ac:dyDescent="0.25">
      <c r="E4353" s="109">
        <v>2020</v>
      </c>
      <c r="F4353" s="109" t="s">
        <v>333</v>
      </c>
      <c r="G4353" s="109" t="s">
        <v>77</v>
      </c>
      <c r="H4353" s="109" t="s">
        <v>540</v>
      </c>
      <c r="I4353" s="109" t="s">
        <v>16</v>
      </c>
      <c r="J4353" s="109" t="s">
        <v>554</v>
      </c>
      <c r="K4353" s="110">
        <v>9.8569999999999993</v>
      </c>
    </row>
    <row r="4354" spans="5:11" x14ac:dyDescent="0.25">
      <c r="E4354" s="107">
        <v>2020</v>
      </c>
      <c r="F4354" s="107" t="s">
        <v>333</v>
      </c>
      <c r="G4354" s="107" t="s">
        <v>77</v>
      </c>
      <c r="H4354" s="107" t="s">
        <v>540</v>
      </c>
      <c r="I4354" s="107" t="s">
        <v>16</v>
      </c>
      <c r="J4354" s="107" t="s">
        <v>725</v>
      </c>
      <c r="K4354" s="108">
        <v>0</v>
      </c>
    </row>
    <row r="4355" spans="5:11" x14ac:dyDescent="0.25">
      <c r="E4355" s="109">
        <v>2020</v>
      </c>
      <c r="F4355" s="109" t="s">
        <v>340</v>
      </c>
      <c r="G4355" s="109" t="s">
        <v>79</v>
      </c>
      <c r="H4355" s="109" t="s">
        <v>544</v>
      </c>
      <c r="I4355" s="109" t="s">
        <v>9</v>
      </c>
      <c r="J4355" s="109" t="s">
        <v>1</v>
      </c>
      <c r="K4355" s="110">
        <v>98.575000000000003</v>
      </c>
    </row>
    <row r="4356" spans="5:11" x14ac:dyDescent="0.25">
      <c r="E4356" s="107">
        <v>2020</v>
      </c>
      <c r="F4356" s="107" t="s">
        <v>340</v>
      </c>
      <c r="G4356" s="107" t="s">
        <v>79</v>
      </c>
      <c r="H4356" s="107" t="s">
        <v>544</v>
      </c>
      <c r="I4356" s="107" t="s">
        <v>9</v>
      </c>
      <c r="J4356" s="107" t="s">
        <v>554</v>
      </c>
      <c r="K4356" s="108">
        <v>71.317999999999998</v>
      </c>
    </row>
    <row r="4357" spans="5:11" x14ac:dyDescent="0.25">
      <c r="E4357" s="109">
        <v>2020</v>
      </c>
      <c r="F4357" s="109" t="s">
        <v>340</v>
      </c>
      <c r="G4357" s="109" t="s">
        <v>79</v>
      </c>
      <c r="H4357" s="109" t="s">
        <v>544</v>
      </c>
      <c r="I4357" s="109" t="s">
        <v>9</v>
      </c>
      <c r="J4357" s="109" t="s">
        <v>725</v>
      </c>
      <c r="K4357" s="110">
        <v>27.257000000000001</v>
      </c>
    </row>
    <row r="4358" spans="5:11" x14ac:dyDescent="0.25">
      <c r="E4358" s="107">
        <v>2020</v>
      </c>
      <c r="F4358" s="107" t="s">
        <v>327</v>
      </c>
      <c r="G4358" s="107" t="s">
        <v>74</v>
      </c>
      <c r="H4358" s="107" t="s">
        <v>540</v>
      </c>
      <c r="I4358" s="107" t="s">
        <v>60</v>
      </c>
      <c r="J4358" s="107" t="s">
        <v>1</v>
      </c>
      <c r="K4358" s="108">
        <v>28.756</v>
      </c>
    </row>
    <row r="4359" spans="5:11" x14ac:dyDescent="0.25">
      <c r="E4359" s="109">
        <v>2020</v>
      </c>
      <c r="F4359" s="109" t="s">
        <v>327</v>
      </c>
      <c r="G4359" s="109" t="s">
        <v>74</v>
      </c>
      <c r="H4359" s="109" t="s">
        <v>540</v>
      </c>
      <c r="I4359" s="109" t="s">
        <v>60</v>
      </c>
      <c r="J4359" s="109" t="s">
        <v>554</v>
      </c>
      <c r="K4359" s="110">
        <v>16.218</v>
      </c>
    </row>
    <row r="4360" spans="5:11" x14ac:dyDescent="0.25">
      <c r="E4360" s="107">
        <v>2020</v>
      </c>
      <c r="F4360" s="107" t="s">
        <v>327</v>
      </c>
      <c r="G4360" s="107" t="s">
        <v>74</v>
      </c>
      <c r="H4360" s="107" t="s">
        <v>540</v>
      </c>
      <c r="I4360" s="107" t="s">
        <v>60</v>
      </c>
      <c r="J4360" s="107" t="s">
        <v>725</v>
      </c>
      <c r="K4360" s="108">
        <v>12.538</v>
      </c>
    </row>
    <row r="4361" spans="5:11" x14ac:dyDescent="0.25">
      <c r="E4361" s="109">
        <v>2020</v>
      </c>
      <c r="F4361" s="109" t="s">
        <v>444</v>
      </c>
      <c r="G4361" s="109" t="s">
        <v>125</v>
      </c>
      <c r="H4361" s="109" t="s">
        <v>542</v>
      </c>
      <c r="I4361" s="109" t="s">
        <v>26</v>
      </c>
      <c r="J4361" s="109" t="s">
        <v>1</v>
      </c>
      <c r="K4361" s="110">
        <v>8.8480000000000008</v>
      </c>
    </row>
    <row r="4362" spans="5:11" x14ac:dyDescent="0.25">
      <c r="E4362" s="107">
        <v>2020</v>
      </c>
      <c r="F4362" s="107" t="s">
        <v>444</v>
      </c>
      <c r="G4362" s="107" t="s">
        <v>125</v>
      </c>
      <c r="H4362" s="107" t="s">
        <v>542</v>
      </c>
      <c r="I4362" s="107" t="s">
        <v>26</v>
      </c>
      <c r="J4362" s="107" t="s">
        <v>554</v>
      </c>
      <c r="K4362" s="108">
        <v>4.5279999999999996</v>
      </c>
    </row>
    <row r="4363" spans="5:11" x14ac:dyDescent="0.25">
      <c r="E4363" s="109">
        <v>2020</v>
      </c>
      <c r="F4363" s="109" t="s">
        <v>444</v>
      </c>
      <c r="G4363" s="109" t="s">
        <v>125</v>
      </c>
      <c r="H4363" s="109" t="s">
        <v>542</v>
      </c>
      <c r="I4363" s="109" t="s">
        <v>26</v>
      </c>
      <c r="J4363" s="109" t="s">
        <v>725</v>
      </c>
      <c r="K4363" s="110">
        <v>4.32</v>
      </c>
    </row>
    <row r="4364" spans="5:11" x14ac:dyDescent="0.25">
      <c r="E4364" s="107">
        <v>2020</v>
      </c>
      <c r="F4364" s="107" t="s">
        <v>356</v>
      </c>
      <c r="G4364" s="107" t="s">
        <v>87</v>
      </c>
      <c r="H4364" s="107" t="s">
        <v>12</v>
      </c>
      <c r="I4364" s="107" t="s">
        <v>12</v>
      </c>
      <c r="J4364" s="107" t="s">
        <v>1</v>
      </c>
      <c r="K4364" s="108">
        <v>26.681999999999999</v>
      </c>
    </row>
    <row r="4365" spans="5:11" x14ac:dyDescent="0.25">
      <c r="E4365" s="109">
        <v>2020</v>
      </c>
      <c r="F4365" s="109" t="s">
        <v>356</v>
      </c>
      <c r="G4365" s="109" t="s">
        <v>87</v>
      </c>
      <c r="H4365" s="109" t="s">
        <v>12</v>
      </c>
      <c r="I4365" s="109" t="s">
        <v>12</v>
      </c>
      <c r="J4365" s="109" t="s">
        <v>554</v>
      </c>
      <c r="K4365" s="110">
        <v>0</v>
      </c>
    </row>
    <row r="4366" spans="5:11" x14ac:dyDescent="0.25">
      <c r="E4366" s="107">
        <v>2020</v>
      </c>
      <c r="F4366" s="107" t="s">
        <v>356</v>
      </c>
      <c r="G4366" s="107" t="s">
        <v>87</v>
      </c>
      <c r="H4366" s="107" t="s">
        <v>12</v>
      </c>
      <c r="I4366" s="107" t="s">
        <v>12</v>
      </c>
      <c r="J4366" s="107" t="s">
        <v>725</v>
      </c>
      <c r="K4366" s="108">
        <v>26.681999999999999</v>
      </c>
    </row>
    <row r="4367" spans="5:11" x14ac:dyDescent="0.25">
      <c r="E4367" s="109">
        <v>2020</v>
      </c>
      <c r="F4367" s="109" t="s">
        <v>358</v>
      </c>
      <c r="G4367" s="109" t="s">
        <v>88</v>
      </c>
      <c r="H4367" s="109" t="s">
        <v>544</v>
      </c>
      <c r="I4367" s="109" t="s">
        <v>17</v>
      </c>
      <c r="J4367" s="109" t="s">
        <v>1</v>
      </c>
      <c r="K4367" s="110">
        <v>129.386</v>
      </c>
    </row>
    <row r="4368" spans="5:11" x14ac:dyDescent="0.25">
      <c r="E4368" s="107">
        <v>2020</v>
      </c>
      <c r="F4368" s="107" t="s">
        <v>358</v>
      </c>
      <c r="G4368" s="107" t="s">
        <v>88</v>
      </c>
      <c r="H4368" s="107" t="s">
        <v>544</v>
      </c>
      <c r="I4368" s="107" t="s">
        <v>17</v>
      </c>
      <c r="J4368" s="107" t="s">
        <v>554</v>
      </c>
      <c r="K4368" s="108">
        <v>45.95</v>
      </c>
    </row>
    <row r="4369" spans="5:11" x14ac:dyDescent="0.25">
      <c r="E4369" s="109">
        <v>2020</v>
      </c>
      <c r="F4369" s="109" t="s">
        <v>358</v>
      </c>
      <c r="G4369" s="109" t="s">
        <v>88</v>
      </c>
      <c r="H4369" s="109" t="s">
        <v>544</v>
      </c>
      <c r="I4369" s="109" t="s">
        <v>17</v>
      </c>
      <c r="J4369" s="109" t="s">
        <v>725</v>
      </c>
      <c r="K4369" s="110">
        <v>83.436000000000007</v>
      </c>
    </row>
    <row r="4370" spans="5:11" x14ac:dyDescent="0.25">
      <c r="E4370" s="107">
        <v>2020</v>
      </c>
      <c r="F4370" s="107" t="s">
        <v>360</v>
      </c>
      <c r="G4370" s="107" t="s">
        <v>89</v>
      </c>
      <c r="H4370" s="107" t="s">
        <v>540</v>
      </c>
      <c r="I4370" s="107" t="s">
        <v>47</v>
      </c>
      <c r="J4370" s="107" t="s">
        <v>1</v>
      </c>
      <c r="K4370" s="108">
        <v>154.53899999999999</v>
      </c>
    </row>
    <row r="4371" spans="5:11" x14ac:dyDescent="0.25">
      <c r="E4371" s="109">
        <v>2020</v>
      </c>
      <c r="F4371" s="109" t="s">
        <v>360</v>
      </c>
      <c r="G4371" s="109" t="s">
        <v>89</v>
      </c>
      <c r="H4371" s="109" t="s">
        <v>540</v>
      </c>
      <c r="I4371" s="109" t="s">
        <v>47</v>
      </c>
      <c r="J4371" s="109" t="s">
        <v>554</v>
      </c>
      <c r="K4371" s="110">
        <v>130.279</v>
      </c>
    </row>
    <row r="4372" spans="5:11" x14ac:dyDescent="0.25">
      <c r="E4372" s="107">
        <v>2020</v>
      </c>
      <c r="F4372" s="107" t="s">
        <v>360</v>
      </c>
      <c r="G4372" s="107" t="s">
        <v>89</v>
      </c>
      <c r="H4372" s="107" t="s">
        <v>540</v>
      </c>
      <c r="I4372" s="107" t="s">
        <v>47</v>
      </c>
      <c r="J4372" s="107" t="s">
        <v>725</v>
      </c>
      <c r="K4372" s="108">
        <v>24.26</v>
      </c>
    </row>
    <row r="4373" spans="5:11" x14ac:dyDescent="0.25">
      <c r="E4373" s="109">
        <v>2020</v>
      </c>
      <c r="F4373" s="109" t="s">
        <v>352</v>
      </c>
      <c r="G4373" s="109" t="s">
        <v>85</v>
      </c>
      <c r="H4373" s="109" t="s">
        <v>540</v>
      </c>
      <c r="I4373" s="109" t="s">
        <v>47</v>
      </c>
      <c r="J4373" s="109" t="s">
        <v>1</v>
      </c>
      <c r="K4373" s="110">
        <v>0</v>
      </c>
    </row>
    <row r="4374" spans="5:11" x14ac:dyDescent="0.25">
      <c r="E4374" s="107">
        <v>2020</v>
      </c>
      <c r="F4374" s="107" t="s">
        <v>352</v>
      </c>
      <c r="G4374" s="107" t="s">
        <v>85</v>
      </c>
      <c r="H4374" s="107" t="s">
        <v>540</v>
      </c>
      <c r="I4374" s="107" t="s">
        <v>47</v>
      </c>
      <c r="J4374" s="107" t="s">
        <v>554</v>
      </c>
      <c r="K4374" s="108">
        <v>0</v>
      </c>
    </row>
    <row r="4375" spans="5:11" x14ac:dyDescent="0.25">
      <c r="E4375" s="109">
        <v>2020</v>
      </c>
      <c r="F4375" s="109" t="s">
        <v>352</v>
      </c>
      <c r="G4375" s="109" t="s">
        <v>85</v>
      </c>
      <c r="H4375" s="109" t="s">
        <v>540</v>
      </c>
      <c r="I4375" s="109" t="s">
        <v>47</v>
      </c>
      <c r="J4375" s="109" t="s">
        <v>725</v>
      </c>
      <c r="K4375" s="110">
        <v>0</v>
      </c>
    </row>
    <row r="4376" spans="5:11" x14ac:dyDescent="0.25">
      <c r="E4376" s="107">
        <v>2020</v>
      </c>
      <c r="F4376" s="107" t="s">
        <v>372</v>
      </c>
      <c r="G4376" s="107" t="s">
        <v>95</v>
      </c>
      <c r="H4376" s="107" t="s">
        <v>540</v>
      </c>
      <c r="I4376" s="107" t="s">
        <v>30</v>
      </c>
      <c r="J4376" s="107" t="s">
        <v>1</v>
      </c>
      <c r="K4376" s="108">
        <v>152.07300000000001</v>
      </c>
    </row>
    <row r="4377" spans="5:11" x14ac:dyDescent="0.25">
      <c r="E4377" s="109">
        <v>2020</v>
      </c>
      <c r="F4377" s="109" t="s">
        <v>372</v>
      </c>
      <c r="G4377" s="109" t="s">
        <v>95</v>
      </c>
      <c r="H4377" s="109" t="s">
        <v>540</v>
      </c>
      <c r="I4377" s="109" t="s">
        <v>30</v>
      </c>
      <c r="J4377" s="109" t="s">
        <v>554</v>
      </c>
      <c r="K4377" s="110">
        <v>130.542</v>
      </c>
    </row>
    <row r="4378" spans="5:11" x14ac:dyDescent="0.25">
      <c r="E4378" s="107">
        <v>2020</v>
      </c>
      <c r="F4378" s="107" t="s">
        <v>372</v>
      </c>
      <c r="G4378" s="107" t="s">
        <v>95</v>
      </c>
      <c r="H4378" s="107" t="s">
        <v>540</v>
      </c>
      <c r="I4378" s="107" t="s">
        <v>30</v>
      </c>
      <c r="J4378" s="107" t="s">
        <v>725</v>
      </c>
      <c r="K4378" s="108">
        <v>21.530999999999999</v>
      </c>
    </row>
    <row r="4379" spans="5:11" x14ac:dyDescent="0.25">
      <c r="E4379" s="109">
        <v>2020</v>
      </c>
      <c r="F4379" s="109" t="s">
        <v>380</v>
      </c>
      <c r="G4379" s="109" t="s">
        <v>99</v>
      </c>
      <c r="H4379" s="109" t="s">
        <v>544</v>
      </c>
      <c r="I4379" s="109" t="s">
        <v>9</v>
      </c>
      <c r="J4379" s="109" t="s">
        <v>1</v>
      </c>
      <c r="K4379" s="110">
        <v>33.76</v>
      </c>
    </row>
    <row r="4380" spans="5:11" x14ac:dyDescent="0.25">
      <c r="E4380" s="107">
        <v>2020</v>
      </c>
      <c r="F4380" s="107" t="s">
        <v>380</v>
      </c>
      <c r="G4380" s="107" t="s">
        <v>99</v>
      </c>
      <c r="H4380" s="107" t="s">
        <v>544</v>
      </c>
      <c r="I4380" s="107" t="s">
        <v>9</v>
      </c>
      <c r="J4380" s="107" t="s">
        <v>554</v>
      </c>
      <c r="K4380" s="108">
        <v>29.436</v>
      </c>
    </row>
    <row r="4381" spans="5:11" x14ac:dyDescent="0.25">
      <c r="E4381" s="109">
        <v>2020</v>
      </c>
      <c r="F4381" s="109" t="s">
        <v>380</v>
      </c>
      <c r="G4381" s="109" t="s">
        <v>99</v>
      </c>
      <c r="H4381" s="109" t="s">
        <v>544</v>
      </c>
      <c r="I4381" s="109" t="s">
        <v>9</v>
      </c>
      <c r="J4381" s="109" t="s">
        <v>725</v>
      </c>
      <c r="K4381" s="110">
        <v>4.3239999999999998</v>
      </c>
    </row>
    <row r="4382" spans="5:11" x14ac:dyDescent="0.25">
      <c r="E4382" s="107">
        <v>2020</v>
      </c>
      <c r="F4382" s="107" t="s">
        <v>384</v>
      </c>
      <c r="G4382" s="107" t="s">
        <v>385</v>
      </c>
      <c r="H4382" s="107" t="s">
        <v>540</v>
      </c>
      <c r="I4382" s="107" t="s">
        <v>27</v>
      </c>
      <c r="J4382" s="107" t="s">
        <v>1</v>
      </c>
      <c r="K4382" s="108">
        <v>475.71199999999999</v>
      </c>
    </row>
    <row r="4383" spans="5:11" x14ac:dyDescent="0.25">
      <c r="E4383" s="109">
        <v>2020</v>
      </c>
      <c r="F4383" s="109" t="s">
        <v>384</v>
      </c>
      <c r="G4383" s="109" t="s">
        <v>385</v>
      </c>
      <c r="H4383" s="109" t="s">
        <v>540</v>
      </c>
      <c r="I4383" s="109" t="s">
        <v>27</v>
      </c>
      <c r="J4383" s="109" t="s">
        <v>554</v>
      </c>
      <c r="K4383" s="110">
        <v>475.71199999999999</v>
      </c>
    </row>
    <row r="4384" spans="5:11" x14ac:dyDescent="0.25">
      <c r="E4384" s="107">
        <v>2020</v>
      </c>
      <c r="F4384" s="107" t="s">
        <v>384</v>
      </c>
      <c r="G4384" s="107" t="s">
        <v>385</v>
      </c>
      <c r="H4384" s="107" t="s">
        <v>540</v>
      </c>
      <c r="I4384" s="107" t="s">
        <v>27</v>
      </c>
      <c r="J4384" s="107" t="s">
        <v>725</v>
      </c>
      <c r="K4384" s="108">
        <v>0</v>
      </c>
    </row>
    <row r="4385" spans="5:11" x14ac:dyDescent="0.25">
      <c r="E4385" s="109">
        <v>2020</v>
      </c>
      <c r="F4385" s="109" t="s">
        <v>394</v>
      </c>
      <c r="G4385" s="109" t="s">
        <v>103</v>
      </c>
      <c r="H4385" s="109" t="s">
        <v>540</v>
      </c>
      <c r="I4385" s="109" t="s">
        <v>30</v>
      </c>
      <c r="J4385" s="109" t="s">
        <v>1</v>
      </c>
      <c r="K4385" s="110">
        <v>10.919</v>
      </c>
    </row>
    <row r="4386" spans="5:11" x14ac:dyDescent="0.25">
      <c r="E4386" s="107">
        <v>2020</v>
      </c>
      <c r="F4386" s="107" t="s">
        <v>394</v>
      </c>
      <c r="G4386" s="107" t="s">
        <v>103</v>
      </c>
      <c r="H4386" s="107" t="s">
        <v>540</v>
      </c>
      <c r="I4386" s="107" t="s">
        <v>30</v>
      </c>
      <c r="J4386" s="107" t="s">
        <v>554</v>
      </c>
      <c r="K4386" s="108">
        <v>8.8879999999999999</v>
      </c>
    </row>
    <row r="4387" spans="5:11" x14ac:dyDescent="0.25">
      <c r="E4387" s="109">
        <v>2020</v>
      </c>
      <c r="F4387" s="109" t="s">
        <v>394</v>
      </c>
      <c r="G4387" s="109" t="s">
        <v>103</v>
      </c>
      <c r="H4387" s="109" t="s">
        <v>540</v>
      </c>
      <c r="I4387" s="109" t="s">
        <v>30</v>
      </c>
      <c r="J4387" s="109" t="s">
        <v>725</v>
      </c>
      <c r="K4387" s="110">
        <v>2.0310000000000001</v>
      </c>
    </row>
    <row r="4388" spans="5:11" x14ac:dyDescent="0.25">
      <c r="E4388" s="107">
        <v>2020</v>
      </c>
      <c r="F4388" s="107" t="s">
        <v>387</v>
      </c>
      <c r="G4388" s="107" t="s">
        <v>388</v>
      </c>
      <c r="H4388" s="107" t="s">
        <v>544</v>
      </c>
      <c r="I4388" s="107" t="s">
        <v>9</v>
      </c>
      <c r="J4388" s="107" t="s">
        <v>1</v>
      </c>
      <c r="K4388" s="108">
        <v>80.837000000000003</v>
      </c>
    </row>
    <row r="4389" spans="5:11" x14ac:dyDescent="0.25">
      <c r="E4389" s="109">
        <v>2020</v>
      </c>
      <c r="F4389" s="109" t="s">
        <v>387</v>
      </c>
      <c r="G4389" s="109" t="s">
        <v>388</v>
      </c>
      <c r="H4389" s="109" t="s">
        <v>544</v>
      </c>
      <c r="I4389" s="109" t="s">
        <v>9</v>
      </c>
      <c r="J4389" s="109" t="s">
        <v>554</v>
      </c>
      <c r="K4389" s="110">
        <v>34.902000000000001</v>
      </c>
    </row>
    <row r="4390" spans="5:11" x14ac:dyDescent="0.25">
      <c r="E4390" s="107">
        <v>2020</v>
      </c>
      <c r="F4390" s="107" t="s">
        <v>387</v>
      </c>
      <c r="G4390" s="107" t="s">
        <v>388</v>
      </c>
      <c r="H4390" s="107" t="s">
        <v>544</v>
      </c>
      <c r="I4390" s="107" t="s">
        <v>9</v>
      </c>
      <c r="J4390" s="107" t="s">
        <v>725</v>
      </c>
      <c r="K4390" s="108">
        <v>45.935000000000002</v>
      </c>
    </row>
    <row r="4391" spans="5:11" x14ac:dyDescent="0.25">
      <c r="E4391" s="109">
        <v>2020</v>
      </c>
      <c r="F4391" s="109" t="s">
        <v>396</v>
      </c>
      <c r="G4391" s="109" t="s">
        <v>397</v>
      </c>
      <c r="H4391" s="109" t="s">
        <v>544</v>
      </c>
      <c r="I4391" s="109" t="s">
        <v>9</v>
      </c>
      <c r="J4391" s="109" t="s">
        <v>1</v>
      </c>
      <c r="K4391" s="110">
        <v>126.72199999999999</v>
      </c>
    </row>
    <row r="4392" spans="5:11" x14ac:dyDescent="0.25">
      <c r="E4392" s="107">
        <v>2020</v>
      </c>
      <c r="F4392" s="107" t="s">
        <v>396</v>
      </c>
      <c r="G4392" s="107" t="s">
        <v>397</v>
      </c>
      <c r="H4392" s="107" t="s">
        <v>544</v>
      </c>
      <c r="I4392" s="107" t="s">
        <v>9</v>
      </c>
      <c r="J4392" s="107" t="s">
        <v>554</v>
      </c>
      <c r="K4392" s="108">
        <v>33.183</v>
      </c>
    </row>
    <row r="4393" spans="5:11" x14ac:dyDescent="0.25">
      <c r="E4393" s="109">
        <v>2020</v>
      </c>
      <c r="F4393" s="109" t="s">
        <v>396</v>
      </c>
      <c r="G4393" s="109" t="s">
        <v>397</v>
      </c>
      <c r="H4393" s="109" t="s">
        <v>544</v>
      </c>
      <c r="I4393" s="109" t="s">
        <v>9</v>
      </c>
      <c r="J4393" s="109" t="s">
        <v>725</v>
      </c>
      <c r="K4393" s="110">
        <v>93.539000000000001</v>
      </c>
    </row>
    <row r="4394" spans="5:11" x14ac:dyDescent="0.25">
      <c r="E4394" s="107">
        <v>2020</v>
      </c>
      <c r="F4394" s="107" t="s">
        <v>399</v>
      </c>
      <c r="G4394" s="107" t="s">
        <v>104</v>
      </c>
      <c r="H4394" s="107" t="s">
        <v>544</v>
      </c>
      <c r="I4394" s="107" t="s">
        <v>9</v>
      </c>
      <c r="J4394" s="107" t="s">
        <v>1</v>
      </c>
      <c r="K4394" s="108">
        <v>571.75599999999997</v>
      </c>
    </row>
    <row r="4395" spans="5:11" x14ac:dyDescent="0.25">
      <c r="E4395" s="109">
        <v>2020</v>
      </c>
      <c r="F4395" s="109" t="s">
        <v>399</v>
      </c>
      <c r="G4395" s="109" t="s">
        <v>104</v>
      </c>
      <c r="H4395" s="109" t="s">
        <v>544</v>
      </c>
      <c r="I4395" s="109" t="s">
        <v>9</v>
      </c>
      <c r="J4395" s="109" t="s">
        <v>554</v>
      </c>
      <c r="K4395" s="110">
        <v>402.73500000000001</v>
      </c>
    </row>
    <row r="4396" spans="5:11" x14ac:dyDescent="0.25">
      <c r="E4396" s="107">
        <v>2020</v>
      </c>
      <c r="F4396" s="107" t="s">
        <v>399</v>
      </c>
      <c r="G4396" s="107" t="s">
        <v>104</v>
      </c>
      <c r="H4396" s="107" t="s">
        <v>544</v>
      </c>
      <c r="I4396" s="107" t="s">
        <v>9</v>
      </c>
      <c r="J4396" s="107" t="s">
        <v>725</v>
      </c>
      <c r="K4396" s="108">
        <v>169.02099999999999</v>
      </c>
    </row>
    <row r="4397" spans="5:11" x14ac:dyDescent="0.25">
      <c r="E4397" s="109">
        <v>2020</v>
      </c>
      <c r="F4397" s="109" t="s">
        <v>407</v>
      </c>
      <c r="G4397" s="109" t="s">
        <v>408</v>
      </c>
      <c r="H4397" s="109" t="s">
        <v>540</v>
      </c>
      <c r="I4397" s="109" t="s">
        <v>925</v>
      </c>
      <c r="J4397" s="109" t="s">
        <v>1</v>
      </c>
      <c r="K4397" s="110">
        <v>486.762</v>
      </c>
    </row>
    <row r="4398" spans="5:11" x14ac:dyDescent="0.25">
      <c r="E4398" s="107">
        <v>2020</v>
      </c>
      <c r="F4398" s="107" t="s">
        <v>407</v>
      </c>
      <c r="G4398" s="107" t="s">
        <v>408</v>
      </c>
      <c r="H4398" s="107" t="s">
        <v>540</v>
      </c>
      <c r="I4398" s="107" t="s">
        <v>925</v>
      </c>
      <c r="J4398" s="107" t="s">
        <v>554</v>
      </c>
      <c r="K4398" s="108">
        <v>199.91</v>
      </c>
    </row>
    <row r="4399" spans="5:11" x14ac:dyDescent="0.25">
      <c r="E4399" s="109">
        <v>2020</v>
      </c>
      <c r="F4399" s="109" t="s">
        <v>407</v>
      </c>
      <c r="G4399" s="109" t="s">
        <v>408</v>
      </c>
      <c r="H4399" s="109" t="s">
        <v>540</v>
      </c>
      <c r="I4399" s="109" t="s">
        <v>925</v>
      </c>
      <c r="J4399" s="109" t="s">
        <v>725</v>
      </c>
      <c r="K4399" s="110">
        <v>286.85199999999998</v>
      </c>
    </row>
    <row r="4400" spans="5:11" x14ac:dyDescent="0.25">
      <c r="E4400" s="107">
        <v>2020</v>
      </c>
      <c r="F4400" s="107" t="s">
        <v>405</v>
      </c>
      <c r="G4400" s="107" t="s">
        <v>107</v>
      </c>
      <c r="H4400" s="107" t="s">
        <v>12</v>
      </c>
      <c r="I4400" s="107" t="s">
        <v>12</v>
      </c>
      <c r="J4400" s="107" t="s">
        <v>1</v>
      </c>
      <c r="K4400" s="108">
        <v>284.58600000000001</v>
      </c>
    </row>
    <row r="4401" spans="5:11" x14ac:dyDescent="0.25">
      <c r="E4401" s="109">
        <v>2020</v>
      </c>
      <c r="F4401" s="109" t="s">
        <v>405</v>
      </c>
      <c r="G4401" s="109" t="s">
        <v>107</v>
      </c>
      <c r="H4401" s="109" t="s">
        <v>12</v>
      </c>
      <c r="I4401" s="109" t="s">
        <v>12</v>
      </c>
      <c r="J4401" s="109" t="s">
        <v>554</v>
      </c>
      <c r="K4401" s="110">
        <v>0</v>
      </c>
    </row>
    <row r="4402" spans="5:11" x14ac:dyDescent="0.25">
      <c r="E4402" s="107">
        <v>2020</v>
      </c>
      <c r="F4402" s="107" t="s">
        <v>405</v>
      </c>
      <c r="G4402" s="107" t="s">
        <v>107</v>
      </c>
      <c r="H4402" s="107" t="s">
        <v>12</v>
      </c>
      <c r="I4402" s="107" t="s">
        <v>12</v>
      </c>
      <c r="J4402" s="107" t="s">
        <v>725</v>
      </c>
      <c r="K4402" s="108">
        <v>284.58600000000001</v>
      </c>
    </row>
    <row r="4403" spans="5:11" x14ac:dyDescent="0.25">
      <c r="E4403" s="109">
        <v>2020</v>
      </c>
      <c r="F4403" s="109" t="s">
        <v>969</v>
      </c>
      <c r="G4403" s="109" t="s">
        <v>109</v>
      </c>
      <c r="H4403" s="109" t="s">
        <v>544</v>
      </c>
      <c r="I4403" s="109" t="s">
        <v>17</v>
      </c>
      <c r="J4403" s="109" t="s">
        <v>1</v>
      </c>
      <c r="K4403" s="110">
        <v>14.786</v>
      </c>
    </row>
    <row r="4404" spans="5:11" x14ac:dyDescent="0.25">
      <c r="E4404" s="107">
        <v>2020</v>
      </c>
      <c r="F4404" s="107" t="s">
        <v>969</v>
      </c>
      <c r="G4404" s="107" t="s">
        <v>109</v>
      </c>
      <c r="H4404" s="107" t="s">
        <v>544</v>
      </c>
      <c r="I4404" s="107" t="s">
        <v>17</v>
      </c>
      <c r="J4404" s="107" t="s">
        <v>554</v>
      </c>
      <c r="K4404" s="108">
        <v>8.7899999999999991</v>
      </c>
    </row>
    <row r="4405" spans="5:11" x14ac:dyDescent="0.25">
      <c r="E4405" s="109">
        <v>2020</v>
      </c>
      <c r="F4405" s="109" t="s">
        <v>969</v>
      </c>
      <c r="G4405" s="109" t="s">
        <v>109</v>
      </c>
      <c r="H4405" s="109" t="s">
        <v>544</v>
      </c>
      <c r="I4405" s="109" t="s">
        <v>17</v>
      </c>
      <c r="J4405" s="109" t="s">
        <v>725</v>
      </c>
      <c r="K4405" s="110">
        <v>5.9960000000000004</v>
      </c>
    </row>
    <row r="4406" spans="5:11" x14ac:dyDescent="0.25">
      <c r="E4406" s="107">
        <v>2020</v>
      </c>
      <c r="F4406" s="107" t="s">
        <v>414</v>
      </c>
      <c r="G4406" s="107" t="s">
        <v>110</v>
      </c>
      <c r="H4406" s="107" t="s">
        <v>540</v>
      </c>
      <c r="I4406" s="107" t="s">
        <v>27</v>
      </c>
      <c r="J4406" s="107" t="s">
        <v>1</v>
      </c>
      <c r="K4406" s="108">
        <v>138.68299999999999</v>
      </c>
    </row>
    <row r="4407" spans="5:11" x14ac:dyDescent="0.25">
      <c r="E4407" s="109">
        <v>2020</v>
      </c>
      <c r="F4407" s="109" t="s">
        <v>414</v>
      </c>
      <c r="G4407" s="109" t="s">
        <v>110</v>
      </c>
      <c r="H4407" s="109" t="s">
        <v>540</v>
      </c>
      <c r="I4407" s="109" t="s">
        <v>27</v>
      </c>
      <c r="J4407" s="109" t="s">
        <v>554</v>
      </c>
      <c r="K4407" s="110">
        <v>109.82599999999999</v>
      </c>
    </row>
    <row r="4408" spans="5:11" x14ac:dyDescent="0.25">
      <c r="E4408" s="107">
        <v>2020</v>
      </c>
      <c r="F4408" s="107" t="s">
        <v>414</v>
      </c>
      <c r="G4408" s="107" t="s">
        <v>110</v>
      </c>
      <c r="H4408" s="107" t="s">
        <v>540</v>
      </c>
      <c r="I4408" s="107" t="s">
        <v>27</v>
      </c>
      <c r="J4408" s="107" t="s">
        <v>725</v>
      </c>
      <c r="K4408" s="108">
        <v>28.856999999999999</v>
      </c>
    </row>
    <row r="4409" spans="5:11" x14ac:dyDescent="0.25">
      <c r="E4409" s="109">
        <v>2020</v>
      </c>
      <c r="F4409" s="109" t="s">
        <v>418</v>
      </c>
      <c r="G4409" s="109" t="s">
        <v>112</v>
      </c>
      <c r="H4409" s="109" t="s">
        <v>544</v>
      </c>
      <c r="I4409" s="109" t="s">
        <v>9</v>
      </c>
      <c r="J4409" s="109" t="s">
        <v>1</v>
      </c>
      <c r="K4409" s="110">
        <v>756.00300000000004</v>
      </c>
    </row>
    <row r="4410" spans="5:11" x14ac:dyDescent="0.25">
      <c r="E4410" s="107">
        <v>2020</v>
      </c>
      <c r="F4410" s="107" t="s">
        <v>418</v>
      </c>
      <c r="G4410" s="107" t="s">
        <v>112</v>
      </c>
      <c r="H4410" s="107" t="s">
        <v>544</v>
      </c>
      <c r="I4410" s="107" t="s">
        <v>9</v>
      </c>
      <c r="J4410" s="107" t="s">
        <v>554</v>
      </c>
      <c r="K4410" s="108">
        <v>363.779</v>
      </c>
    </row>
    <row r="4411" spans="5:11" x14ac:dyDescent="0.25">
      <c r="E4411" s="109">
        <v>2020</v>
      </c>
      <c r="F4411" s="109" t="s">
        <v>418</v>
      </c>
      <c r="G4411" s="109" t="s">
        <v>112</v>
      </c>
      <c r="H4411" s="109" t="s">
        <v>544</v>
      </c>
      <c r="I4411" s="109" t="s">
        <v>9</v>
      </c>
      <c r="J4411" s="109" t="s">
        <v>725</v>
      </c>
      <c r="K4411" s="110">
        <v>392.22399999999999</v>
      </c>
    </row>
    <row r="4412" spans="5:11" x14ac:dyDescent="0.25">
      <c r="E4412" s="107">
        <v>2020</v>
      </c>
      <c r="F4412" s="107" t="s">
        <v>420</v>
      </c>
      <c r="G4412" s="107" t="s">
        <v>113</v>
      </c>
      <c r="H4412" s="107" t="s">
        <v>540</v>
      </c>
      <c r="I4412" s="107" t="s">
        <v>47</v>
      </c>
      <c r="J4412" s="107" t="s">
        <v>1</v>
      </c>
      <c r="K4412" s="108">
        <v>13.374000000000001</v>
      </c>
    </row>
    <row r="4413" spans="5:11" x14ac:dyDescent="0.25">
      <c r="E4413" s="109">
        <v>2020</v>
      </c>
      <c r="F4413" s="109" t="s">
        <v>420</v>
      </c>
      <c r="G4413" s="109" t="s">
        <v>113</v>
      </c>
      <c r="H4413" s="109" t="s">
        <v>540</v>
      </c>
      <c r="I4413" s="109" t="s">
        <v>47</v>
      </c>
      <c r="J4413" s="109" t="s">
        <v>554</v>
      </c>
      <c r="K4413" s="110">
        <v>13.374000000000001</v>
      </c>
    </row>
    <row r="4414" spans="5:11" x14ac:dyDescent="0.25">
      <c r="E4414" s="107">
        <v>2020</v>
      </c>
      <c r="F4414" s="107" t="s">
        <v>420</v>
      </c>
      <c r="G4414" s="107" t="s">
        <v>113</v>
      </c>
      <c r="H4414" s="107" t="s">
        <v>540</v>
      </c>
      <c r="I4414" s="107" t="s">
        <v>47</v>
      </c>
      <c r="J4414" s="107" t="s">
        <v>725</v>
      </c>
      <c r="K4414" s="108">
        <v>0</v>
      </c>
    </row>
    <row r="4415" spans="5:11" x14ac:dyDescent="0.25">
      <c r="E4415" s="109">
        <v>2020</v>
      </c>
      <c r="F4415" s="109" t="s">
        <v>422</v>
      </c>
      <c r="G4415" s="109" t="s">
        <v>114</v>
      </c>
      <c r="H4415" s="109" t="s">
        <v>542</v>
      </c>
      <c r="I4415" s="109" t="s">
        <v>26</v>
      </c>
      <c r="J4415" s="109" t="s">
        <v>1</v>
      </c>
      <c r="K4415" s="110">
        <v>172.917</v>
      </c>
    </row>
    <row r="4416" spans="5:11" x14ac:dyDescent="0.25">
      <c r="E4416" s="107">
        <v>2020</v>
      </c>
      <c r="F4416" s="107" t="s">
        <v>422</v>
      </c>
      <c r="G4416" s="107" t="s">
        <v>114</v>
      </c>
      <c r="H4416" s="107" t="s">
        <v>542</v>
      </c>
      <c r="I4416" s="107" t="s">
        <v>26</v>
      </c>
      <c r="J4416" s="107" t="s">
        <v>554</v>
      </c>
      <c r="K4416" s="108">
        <v>0</v>
      </c>
    </row>
    <row r="4417" spans="5:11" x14ac:dyDescent="0.25">
      <c r="E4417" s="109">
        <v>2020</v>
      </c>
      <c r="F4417" s="109" t="s">
        <v>422</v>
      </c>
      <c r="G4417" s="109" t="s">
        <v>114</v>
      </c>
      <c r="H4417" s="109" t="s">
        <v>542</v>
      </c>
      <c r="I4417" s="109" t="s">
        <v>26</v>
      </c>
      <c r="J4417" s="109" t="s">
        <v>725</v>
      </c>
      <c r="K4417" s="110">
        <v>172.917</v>
      </c>
    </row>
    <row r="4418" spans="5:11" x14ac:dyDescent="0.25">
      <c r="E4418" s="107">
        <v>2020</v>
      </c>
      <c r="F4418" s="107" t="s">
        <v>432</v>
      </c>
      <c r="G4418" s="107" t="s">
        <v>119</v>
      </c>
      <c r="H4418" s="107" t="s">
        <v>540</v>
      </c>
      <c r="I4418" s="107" t="s">
        <v>925</v>
      </c>
      <c r="J4418" s="107" t="s">
        <v>1</v>
      </c>
      <c r="K4418" s="108">
        <v>64.328999999999994</v>
      </c>
    </row>
    <row r="4419" spans="5:11" x14ac:dyDescent="0.25">
      <c r="E4419" s="109">
        <v>2020</v>
      </c>
      <c r="F4419" s="109" t="s">
        <v>432</v>
      </c>
      <c r="G4419" s="109" t="s">
        <v>119</v>
      </c>
      <c r="H4419" s="109" t="s">
        <v>540</v>
      </c>
      <c r="I4419" s="109" t="s">
        <v>925</v>
      </c>
      <c r="J4419" s="109" t="s">
        <v>554</v>
      </c>
      <c r="K4419" s="110">
        <v>0</v>
      </c>
    </row>
    <row r="4420" spans="5:11" x14ac:dyDescent="0.25">
      <c r="E4420" s="107">
        <v>2020</v>
      </c>
      <c r="F4420" s="107" t="s">
        <v>432</v>
      </c>
      <c r="G4420" s="107" t="s">
        <v>119</v>
      </c>
      <c r="H4420" s="107" t="s">
        <v>540</v>
      </c>
      <c r="I4420" s="107" t="s">
        <v>925</v>
      </c>
      <c r="J4420" s="107" t="s">
        <v>725</v>
      </c>
      <c r="K4420" s="108">
        <v>64.328999999999994</v>
      </c>
    </row>
    <row r="4421" spans="5:11" x14ac:dyDescent="0.25">
      <c r="E4421" s="109">
        <v>2020</v>
      </c>
      <c r="F4421" s="109" t="s">
        <v>438</v>
      </c>
      <c r="G4421" s="109" t="s">
        <v>122</v>
      </c>
      <c r="H4421" s="109" t="s">
        <v>540</v>
      </c>
      <c r="I4421" s="109" t="s">
        <v>21</v>
      </c>
      <c r="J4421" s="109" t="s">
        <v>1</v>
      </c>
      <c r="K4421" s="110">
        <v>0.11600000000000001</v>
      </c>
    </row>
    <row r="4422" spans="5:11" x14ac:dyDescent="0.25">
      <c r="E4422" s="107">
        <v>2020</v>
      </c>
      <c r="F4422" s="107" t="s">
        <v>438</v>
      </c>
      <c r="G4422" s="107" t="s">
        <v>122</v>
      </c>
      <c r="H4422" s="107" t="s">
        <v>540</v>
      </c>
      <c r="I4422" s="107" t="s">
        <v>21</v>
      </c>
      <c r="J4422" s="107" t="s">
        <v>554</v>
      </c>
      <c r="K4422" s="108">
        <v>0</v>
      </c>
    </row>
    <row r="4423" spans="5:11" x14ac:dyDescent="0.25">
      <c r="E4423" s="109">
        <v>2020</v>
      </c>
      <c r="F4423" s="109" t="s">
        <v>438</v>
      </c>
      <c r="G4423" s="109" t="s">
        <v>122</v>
      </c>
      <c r="H4423" s="109" t="s">
        <v>540</v>
      </c>
      <c r="I4423" s="109" t="s">
        <v>21</v>
      </c>
      <c r="J4423" s="109" t="s">
        <v>725</v>
      </c>
      <c r="K4423" s="110">
        <v>0.11600000000000001</v>
      </c>
    </row>
    <row r="4424" spans="5:11" x14ac:dyDescent="0.25">
      <c r="E4424" s="107">
        <v>2020</v>
      </c>
      <c r="F4424" s="107" t="s">
        <v>434</v>
      </c>
      <c r="G4424" s="107" t="s">
        <v>120</v>
      </c>
      <c r="H4424" s="107" t="s">
        <v>544</v>
      </c>
      <c r="I4424" s="107" t="s">
        <v>9</v>
      </c>
      <c r="J4424" s="107" t="s">
        <v>1</v>
      </c>
      <c r="K4424" s="108">
        <v>0</v>
      </c>
    </row>
    <row r="4425" spans="5:11" x14ac:dyDescent="0.25">
      <c r="E4425" s="109">
        <v>2020</v>
      </c>
      <c r="F4425" s="109" t="s">
        <v>434</v>
      </c>
      <c r="G4425" s="109" t="s">
        <v>120</v>
      </c>
      <c r="H4425" s="109" t="s">
        <v>544</v>
      </c>
      <c r="I4425" s="109" t="s">
        <v>9</v>
      </c>
      <c r="J4425" s="109" t="s">
        <v>554</v>
      </c>
      <c r="K4425" s="110">
        <v>0</v>
      </c>
    </row>
    <row r="4426" spans="5:11" x14ac:dyDescent="0.25">
      <c r="E4426" s="107">
        <v>2020</v>
      </c>
      <c r="F4426" s="107" t="s">
        <v>434</v>
      </c>
      <c r="G4426" s="107" t="s">
        <v>120</v>
      </c>
      <c r="H4426" s="107" t="s">
        <v>544</v>
      </c>
      <c r="I4426" s="107" t="s">
        <v>9</v>
      </c>
      <c r="J4426" s="107" t="s">
        <v>725</v>
      </c>
      <c r="K4426" s="108">
        <v>0</v>
      </c>
    </row>
    <row r="4427" spans="5:11" x14ac:dyDescent="0.25">
      <c r="E4427" s="109">
        <v>2020</v>
      </c>
      <c r="F4427" s="109" t="s">
        <v>440</v>
      </c>
      <c r="G4427" s="109" t="s">
        <v>123</v>
      </c>
      <c r="H4427" s="109" t="s">
        <v>540</v>
      </c>
      <c r="I4427" s="109" t="s">
        <v>24</v>
      </c>
      <c r="J4427" s="109" t="s">
        <v>1</v>
      </c>
      <c r="K4427" s="110">
        <v>74.566000000000003</v>
      </c>
    </row>
    <row r="4428" spans="5:11" x14ac:dyDescent="0.25">
      <c r="E4428" s="107">
        <v>2020</v>
      </c>
      <c r="F4428" s="107" t="s">
        <v>440</v>
      </c>
      <c r="G4428" s="107" t="s">
        <v>123</v>
      </c>
      <c r="H4428" s="107" t="s">
        <v>540</v>
      </c>
      <c r="I4428" s="107" t="s">
        <v>24</v>
      </c>
      <c r="J4428" s="107" t="s">
        <v>554</v>
      </c>
      <c r="K4428" s="108">
        <v>62.194000000000003</v>
      </c>
    </row>
    <row r="4429" spans="5:11" x14ac:dyDescent="0.25">
      <c r="E4429" s="109">
        <v>2020</v>
      </c>
      <c r="F4429" s="109" t="s">
        <v>440</v>
      </c>
      <c r="G4429" s="109" t="s">
        <v>123</v>
      </c>
      <c r="H4429" s="109" t="s">
        <v>540</v>
      </c>
      <c r="I4429" s="109" t="s">
        <v>24</v>
      </c>
      <c r="J4429" s="109" t="s">
        <v>725</v>
      </c>
      <c r="K4429" s="110">
        <v>12.372</v>
      </c>
    </row>
    <row r="4430" spans="5:11" x14ac:dyDescent="0.25">
      <c r="E4430" s="107">
        <v>2020</v>
      </c>
      <c r="F4430" s="107" t="s">
        <v>442</v>
      </c>
      <c r="G4430" s="107" t="s">
        <v>124</v>
      </c>
      <c r="H4430" s="107" t="s">
        <v>544</v>
      </c>
      <c r="I4430" s="107" t="s">
        <v>9</v>
      </c>
      <c r="J4430" s="107" t="s">
        <v>1</v>
      </c>
      <c r="K4430" s="108">
        <v>559.02200000000005</v>
      </c>
    </row>
    <row r="4431" spans="5:11" x14ac:dyDescent="0.25">
      <c r="E4431" s="109">
        <v>2020</v>
      </c>
      <c r="F4431" s="109" t="s">
        <v>442</v>
      </c>
      <c r="G4431" s="109" t="s">
        <v>124</v>
      </c>
      <c r="H4431" s="109" t="s">
        <v>544</v>
      </c>
      <c r="I4431" s="109" t="s">
        <v>9</v>
      </c>
      <c r="J4431" s="109" t="s">
        <v>554</v>
      </c>
      <c r="K4431" s="110">
        <v>322.39100000000002</v>
      </c>
    </row>
    <row r="4432" spans="5:11" x14ac:dyDescent="0.25">
      <c r="E4432" s="107">
        <v>2020</v>
      </c>
      <c r="F4432" s="107" t="s">
        <v>442</v>
      </c>
      <c r="G4432" s="107" t="s">
        <v>124</v>
      </c>
      <c r="H4432" s="107" t="s">
        <v>544</v>
      </c>
      <c r="I4432" s="107" t="s">
        <v>9</v>
      </c>
      <c r="J4432" s="107" t="s">
        <v>725</v>
      </c>
      <c r="K4432" s="108">
        <v>236.631</v>
      </c>
    </row>
    <row r="4433" spans="5:11" x14ac:dyDescent="0.25">
      <c r="E4433" s="109">
        <v>2020</v>
      </c>
      <c r="F4433" s="109" t="s">
        <v>446</v>
      </c>
      <c r="G4433" s="109" t="s">
        <v>126</v>
      </c>
      <c r="H4433" s="109" t="s">
        <v>542</v>
      </c>
      <c r="I4433" s="109" t="s">
        <v>16</v>
      </c>
      <c r="J4433" s="109" t="s">
        <v>1</v>
      </c>
      <c r="K4433" s="110">
        <v>39.752000000000002</v>
      </c>
    </row>
    <row r="4434" spans="5:11" x14ac:dyDescent="0.25">
      <c r="E4434" s="107">
        <v>2020</v>
      </c>
      <c r="F4434" s="107" t="s">
        <v>446</v>
      </c>
      <c r="G4434" s="107" t="s">
        <v>126</v>
      </c>
      <c r="H4434" s="107" t="s">
        <v>542</v>
      </c>
      <c r="I4434" s="107" t="s">
        <v>16</v>
      </c>
      <c r="J4434" s="107" t="s">
        <v>554</v>
      </c>
      <c r="K4434" s="108">
        <v>11.298</v>
      </c>
    </row>
    <row r="4435" spans="5:11" x14ac:dyDescent="0.25">
      <c r="E4435" s="109">
        <v>2020</v>
      </c>
      <c r="F4435" s="109" t="s">
        <v>446</v>
      </c>
      <c r="G4435" s="109" t="s">
        <v>126</v>
      </c>
      <c r="H4435" s="109" t="s">
        <v>542</v>
      </c>
      <c r="I4435" s="109" t="s">
        <v>16</v>
      </c>
      <c r="J4435" s="109" t="s">
        <v>725</v>
      </c>
      <c r="K4435" s="110">
        <v>28.454000000000001</v>
      </c>
    </row>
    <row r="4436" spans="5:11" x14ac:dyDescent="0.25">
      <c r="E4436" s="107">
        <v>2020</v>
      </c>
      <c r="F4436" s="107" t="s">
        <v>450</v>
      </c>
      <c r="G4436" s="107" t="s">
        <v>128</v>
      </c>
      <c r="H4436" s="107" t="s">
        <v>540</v>
      </c>
      <c r="I4436" s="107" t="s">
        <v>47</v>
      </c>
      <c r="J4436" s="107" t="s">
        <v>1</v>
      </c>
      <c r="K4436" s="108">
        <v>8.5310000000000006</v>
      </c>
    </row>
    <row r="4437" spans="5:11" x14ac:dyDescent="0.25">
      <c r="E4437" s="109">
        <v>2020</v>
      </c>
      <c r="F4437" s="109" t="s">
        <v>450</v>
      </c>
      <c r="G4437" s="109" t="s">
        <v>128</v>
      </c>
      <c r="H4437" s="109" t="s">
        <v>540</v>
      </c>
      <c r="I4437" s="109" t="s">
        <v>47</v>
      </c>
      <c r="J4437" s="109" t="s">
        <v>554</v>
      </c>
      <c r="K4437" s="110">
        <v>0</v>
      </c>
    </row>
    <row r="4438" spans="5:11" x14ac:dyDescent="0.25">
      <c r="E4438" s="107">
        <v>2020</v>
      </c>
      <c r="F4438" s="107" t="s">
        <v>450</v>
      </c>
      <c r="G4438" s="107" t="s">
        <v>128</v>
      </c>
      <c r="H4438" s="107" t="s">
        <v>540</v>
      </c>
      <c r="I4438" s="107" t="s">
        <v>47</v>
      </c>
      <c r="J4438" s="107" t="s">
        <v>725</v>
      </c>
      <c r="K4438" s="108">
        <v>8.5310000000000006</v>
      </c>
    </row>
    <row r="4439" spans="5:11" x14ac:dyDescent="0.25">
      <c r="E4439" s="109">
        <v>2020</v>
      </c>
      <c r="F4439" s="109" t="s">
        <v>452</v>
      </c>
      <c r="G4439" s="109" t="s">
        <v>129</v>
      </c>
      <c r="H4439" s="109" t="s">
        <v>540</v>
      </c>
      <c r="I4439" s="109" t="s">
        <v>30</v>
      </c>
      <c r="J4439" s="109" t="s">
        <v>1</v>
      </c>
      <c r="K4439" s="110">
        <v>181.86799999999999</v>
      </c>
    </row>
    <row r="4440" spans="5:11" x14ac:dyDescent="0.25">
      <c r="E4440" s="107">
        <v>2020</v>
      </c>
      <c r="F4440" s="107" t="s">
        <v>452</v>
      </c>
      <c r="G4440" s="107" t="s">
        <v>129</v>
      </c>
      <c r="H4440" s="107" t="s">
        <v>540</v>
      </c>
      <c r="I4440" s="107" t="s">
        <v>30</v>
      </c>
      <c r="J4440" s="107" t="s">
        <v>554</v>
      </c>
      <c r="K4440" s="108">
        <v>181.86799999999999</v>
      </c>
    </row>
    <row r="4441" spans="5:11" x14ac:dyDescent="0.25">
      <c r="E4441" s="109">
        <v>2020</v>
      </c>
      <c r="F4441" s="109" t="s">
        <v>452</v>
      </c>
      <c r="G4441" s="109" t="s">
        <v>129</v>
      </c>
      <c r="H4441" s="109" t="s">
        <v>540</v>
      </c>
      <c r="I4441" s="109" t="s">
        <v>30</v>
      </c>
      <c r="J4441" s="109" t="s">
        <v>725</v>
      </c>
      <c r="K4441" s="110">
        <v>0</v>
      </c>
    </row>
    <row r="4442" spans="5:11" x14ac:dyDescent="0.25">
      <c r="E4442" s="107">
        <v>2020</v>
      </c>
      <c r="F4442" s="107" t="s">
        <v>460</v>
      </c>
      <c r="G4442" s="107" t="s">
        <v>133</v>
      </c>
      <c r="H4442" s="107" t="s">
        <v>540</v>
      </c>
      <c r="I4442" s="107" t="s">
        <v>30</v>
      </c>
      <c r="J4442" s="107" t="s">
        <v>1</v>
      </c>
      <c r="K4442" s="108">
        <v>11.154999999999999</v>
      </c>
    </row>
    <row r="4443" spans="5:11" x14ac:dyDescent="0.25">
      <c r="E4443" s="109">
        <v>2020</v>
      </c>
      <c r="F4443" s="109" t="s">
        <v>460</v>
      </c>
      <c r="G4443" s="109" t="s">
        <v>133</v>
      </c>
      <c r="H4443" s="109" t="s">
        <v>540</v>
      </c>
      <c r="I4443" s="109" t="s">
        <v>30</v>
      </c>
      <c r="J4443" s="109" t="s">
        <v>554</v>
      </c>
      <c r="K4443" s="110">
        <v>2.15</v>
      </c>
    </row>
    <row r="4444" spans="5:11" x14ac:dyDescent="0.25">
      <c r="E4444" s="107">
        <v>2020</v>
      </c>
      <c r="F4444" s="107" t="s">
        <v>460</v>
      </c>
      <c r="G4444" s="107" t="s">
        <v>133</v>
      </c>
      <c r="H4444" s="107" t="s">
        <v>540</v>
      </c>
      <c r="I4444" s="107" t="s">
        <v>30</v>
      </c>
      <c r="J4444" s="107" t="s">
        <v>725</v>
      </c>
      <c r="K4444" s="108">
        <v>9.0050000000000008</v>
      </c>
    </row>
    <row r="4445" spans="5:11" x14ac:dyDescent="0.25">
      <c r="E4445" s="109">
        <v>2020</v>
      </c>
      <c r="F4445" s="109" t="s">
        <v>462</v>
      </c>
      <c r="G4445" s="109" t="s">
        <v>134</v>
      </c>
      <c r="H4445" s="109" t="s">
        <v>544</v>
      </c>
      <c r="I4445" s="109" t="s">
        <v>9</v>
      </c>
      <c r="J4445" s="109" t="s">
        <v>1</v>
      </c>
      <c r="K4445" s="110">
        <v>23.361000000000001</v>
      </c>
    </row>
    <row r="4446" spans="5:11" x14ac:dyDescent="0.25">
      <c r="E4446" s="107">
        <v>2020</v>
      </c>
      <c r="F4446" s="107" t="s">
        <v>462</v>
      </c>
      <c r="G4446" s="107" t="s">
        <v>134</v>
      </c>
      <c r="H4446" s="107" t="s">
        <v>544</v>
      </c>
      <c r="I4446" s="107" t="s">
        <v>9</v>
      </c>
      <c r="J4446" s="107" t="s">
        <v>554</v>
      </c>
      <c r="K4446" s="108">
        <v>23.361000000000001</v>
      </c>
    </row>
    <row r="4447" spans="5:11" x14ac:dyDescent="0.25">
      <c r="E4447" s="109">
        <v>2020</v>
      </c>
      <c r="F4447" s="109" t="s">
        <v>462</v>
      </c>
      <c r="G4447" s="109" t="s">
        <v>134</v>
      </c>
      <c r="H4447" s="109" t="s">
        <v>544</v>
      </c>
      <c r="I4447" s="109" t="s">
        <v>9</v>
      </c>
      <c r="J4447" s="109" t="s">
        <v>725</v>
      </c>
      <c r="K4447" s="110">
        <v>0</v>
      </c>
    </row>
    <row r="4448" spans="5:11" x14ac:dyDescent="0.25">
      <c r="E4448" s="107">
        <v>2020</v>
      </c>
      <c r="F4448" s="107" t="s">
        <v>468</v>
      </c>
      <c r="G4448" s="107" t="s">
        <v>137</v>
      </c>
      <c r="H4448" s="107" t="s">
        <v>540</v>
      </c>
      <c r="I4448" s="107" t="s">
        <v>30</v>
      </c>
      <c r="J4448" s="107" t="s">
        <v>1</v>
      </c>
      <c r="K4448" s="108">
        <v>85.575000000000003</v>
      </c>
    </row>
    <row r="4449" spans="5:11" x14ac:dyDescent="0.25">
      <c r="E4449" s="109">
        <v>2020</v>
      </c>
      <c r="F4449" s="109" t="s">
        <v>468</v>
      </c>
      <c r="G4449" s="109" t="s">
        <v>137</v>
      </c>
      <c r="H4449" s="109" t="s">
        <v>540</v>
      </c>
      <c r="I4449" s="109" t="s">
        <v>30</v>
      </c>
      <c r="J4449" s="109" t="s">
        <v>554</v>
      </c>
      <c r="K4449" s="110">
        <v>0</v>
      </c>
    </row>
    <row r="4450" spans="5:11" x14ac:dyDescent="0.25">
      <c r="E4450" s="107">
        <v>2020</v>
      </c>
      <c r="F4450" s="107" t="s">
        <v>468</v>
      </c>
      <c r="G4450" s="107" t="s">
        <v>137</v>
      </c>
      <c r="H4450" s="107" t="s">
        <v>540</v>
      </c>
      <c r="I4450" s="107" t="s">
        <v>30</v>
      </c>
      <c r="J4450" s="107" t="s">
        <v>725</v>
      </c>
      <c r="K4450" s="108">
        <v>85.575000000000003</v>
      </c>
    </row>
    <row r="4451" spans="5:11" x14ac:dyDescent="0.25">
      <c r="E4451" s="109">
        <v>2020</v>
      </c>
      <c r="F4451" s="109" t="s">
        <v>466</v>
      </c>
      <c r="G4451" s="109" t="s">
        <v>136</v>
      </c>
      <c r="H4451" s="109" t="s">
        <v>542</v>
      </c>
      <c r="I4451" s="109" t="s">
        <v>26</v>
      </c>
      <c r="J4451" s="109" t="s">
        <v>1</v>
      </c>
      <c r="K4451" s="110">
        <v>20.879000000000001</v>
      </c>
    </row>
    <row r="4452" spans="5:11" x14ac:dyDescent="0.25">
      <c r="E4452" s="107">
        <v>2020</v>
      </c>
      <c r="F4452" s="107" t="s">
        <v>466</v>
      </c>
      <c r="G4452" s="107" t="s">
        <v>136</v>
      </c>
      <c r="H4452" s="107" t="s">
        <v>542</v>
      </c>
      <c r="I4452" s="107" t="s">
        <v>26</v>
      </c>
      <c r="J4452" s="107" t="s">
        <v>554</v>
      </c>
      <c r="K4452" s="108">
        <v>14.929</v>
      </c>
    </row>
    <row r="4453" spans="5:11" x14ac:dyDescent="0.25">
      <c r="E4453" s="109">
        <v>2020</v>
      </c>
      <c r="F4453" s="109" t="s">
        <v>466</v>
      </c>
      <c r="G4453" s="109" t="s">
        <v>136</v>
      </c>
      <c r="H4453" s="109" t="s">
        <v>542</v>
      </c>
      <c r="I4453" s="109" t="s">
        <v>26</v>
      </c>
      <c r="J4453" s="109" t="s">
        <v>725</v>
      </c>
      <c r="K4453" s="110">
        <v>5.95</v>
      </c>
    </row>
    <row r="4454" spans="5:11" x14ac:dyDescent="0.25">
      <c r="E4454" s="107">
        <v>2020</v>
      </c>
      <c r="F4454" s="107" t="s">
        <v>498</v>
      </c>
      <c r="G4454" s="107" t="s">
        <v>967</v>
      </c>
      <c r="H4454" s="107" t="s">
        <v>540</v>
      </c>
      <c r="I4454" s="107" t="s">
        <v>925</v>
      </c>
      <c r="J4454" s="107" t="s">
        <v>1</v>
      </c>
      <c r="K4454" s="108">
        <v>195.084</v>
      </c>
    </row>
    <row r="4455" spans="5:11" x14ac:dyDescent="0.25">
      <c r="E4455" s="109">
        <v>2020</v>
      </c>
      <c r="F4455" s="109" t="s">
        <v>498</v>
      </c>
      <c r="G4455" s="109" t="s">
        <v>967</v>
      </c>
      <c r="H4455" s="109" t="s">
        <v>540</v>
      </c>
      <c r="I4455" s="109" t="s">
        <v>925</v>
      </c>
      <c r="J4455" s="109" t="s">
        <v>554</v>
      </c>
      <c r="K4455" s="110">
        <v>179.28800000000001</v>
      </c>
    </row>
    <row r="4456" spans="5:11" x14ac:dyDescent="0.25">
      <c r="E4456" s="107">
        <v>2020</v>
      </c>
      <c r="F4456" s="107" t="s">
        <v>498</v>
      </c>
      <c r="G4456" s="107" t="s">
        <v>967</v>
      </c>
      <c r="H4456" s="107" t="s">
        <v>540</v>
      </c>
      <c r="I4456" s="107" t="s">
        <v>925</v>
      </c>
      <c r="J4456" s="107" t="s">
        <v>725</v>
      </c>
      <c r="K4456" s="108">
        <v>15.795999999999999</v>
      </c>
    </row>
    <row r="4457" spans="5:11" x14ac:dyDescent="0.25">
      <c r="E4457" s="109">
        <v>2020</v>
      </c>
      <c r="F4457" s="109" t="s">
        <v>479</v>
      </c>
      <c r="G4457" s="109" t="s">
        <v>141</v>
      </c>
      <c r="H4457" s="109" t="s">
        <v>540</v>
      </c>
      <c r="I4457" s="109" t="s">
        <v>21</v>
      </c>
      <c r="J4457" s="109" t="s">
        <v>1</v>
      </c>
      <c r="K4457" s="110">
        <v>71.876999999999995</v>
      </c>
    </row>
    <row r="4458" spans="5:11" x14ac:dyDescent="0.25">
      <c r="E4458" s="107">
        <v>2020</v>
      </c>
      <c r="F4458" s="107" t="s">
        <v>479</v>
      </c>
      <c r="G4458" s="107" t="s">
        <v>141</v>
      </c>
      <c r="H4458" s="107" t="s">
        <v>540</v>
      </c>
      <c r="I4458" s="107" t="s">
        <v>21</v>
      </c>
      <c r="J4458" s="107" t="s">
        <v>554</v>
      </c>
      <c r="K4458" s="108">
        <v>61.54</v>
      </c>
    </row>
    <row r="4459" spans="5:11" x14ac:dyDescent="0.25">
      <c r="E4459" s="109">
        <v>2020</v>
      </c>
      <c r="F4459" s="109" t="s">
        <v>479</v>
      </c>
      <c r="G4459" s="109" t="s">
        <v>141</v>
      </c>
      <c r="H4459" s="109" t="s">
        <v>540</v>
      </c>
      <c r="I4459" s="109" t="s">
        <v>21</v>
      </c>
      <c r="J4459" s="109" t="s">
        <v>725</v>
      </c>
      <c r="K4459" s="110">
        <v>10.337</v>
      </c>
    </row>
    <row r="4460" spans="5:11" x14ac:dyDescent="0.25">
      <c r="E4460" s="107">
        <v>2020</v>
      </c>
      <c r="F4460" s="107" t="s">
        <v>486</v>
      </c>
      <c r="G4460" s="107" t="s">
        <v>143</v>
      </c>
      <c r="H4460" s="107" t="s">
        <v>544</v>
      </c>
      <c r="I4460" s="107" t="s">
        <v>9</v>
      </c>
      <c r="J4460" s="107" t="s">
        <v>1</v>
      </c>
      <c r="K4460" s="108">
        <v>152.26300000000001</v>
      </c>
    </row>
    <row r="4461" spans="5:11" x14ac:dyDescent="0.25">
      <c r="E4461" s="109">
        <v>2020</v>
      </c>
      <c r="F4461" s="109" t="s">
        <v>486</v>
      </c>
      <c r="G4461" s="109" t="s">
        <v>143</v>
      </c>
      <c r="H4461" s="109" t="s">
        <v>544</v>
      </c>
      <c r="I4461" s="109" t="s">
        <v>9</v>
      </c>
      <c r="J4461" s="109" t="s">
        <v>554</v>
      </c>
      <c r="K4461" s="110">
        <v>74.343999999999994</v>
      </c>
    </row>
    <row r="4462" spans="5:11" x14ac:dyDescent="0.25">
      <c r="E4462" s="107">
        <v>2020</v>
      </c>
      <c r="F4462" s="107" t="s">
        <v>486</v>
      </c>
      <c r="G4462" s="107" t="s">
        <v>143</v>
      </c>
      <c r="H4462" s="107" t="s">
        <v>544</v>
      </c>
      <c r="I4462" s="107" t="s">
        <v>9</v>
      </c>
      <c r="J4462" s="107" t="s">
        <v>725</v>
      </c>
      <c r="K4462" s="108">
        <v>77.918999999999997</v>
      </c>
    </row>
    <row r="4463" spans="5:11" x14ac:dyDescent="0.25">
      <c r="E4463" s="109">
        <v>2020</v>
      </c>
      <c r="F4463" s="109" t="s">
        <v>488</v>
      </c>
      <c r="G4463" s="109" t="s">
        <v>144</v>
      </c>
      <c r="H4463" s="109" t="s">
        <v>540</v>
      </c>
      <c r="I4463" s="109" t="s">
        <v>60</v>
      </c>
      <c r="J4463" s="109" t="s">
        <v>1</v>
      </c>
      <c r="K4463" s="110">
        <v>463.85399999999998</v>
      </c>
    </row>
    <row r="4464" spans="5:11" x14ac:dyDescent="0.25">
      <c r="E4464" s="107">
        <v>2020</v>
      </c>
      <c r="F4464" s="107" t="s">
        <v>488</v>
      </c>
      <c r="G4464" s="107" t="s">
        <v>144</v>
      </c>
      <c r="H4464" s="107" t="s">
        <v>540</v>
      </c>
      <c r="I4464" s="107" t="s">
        <v>60</v>
      </c>
      <c r="J4464" s="107" t="s">
        <v>554</v>
      </c>
      <c r="K4464" s="108">
        <v>370.214</v>
      </c>
    </row>
    <row r="4465" spans="5:11" x14ac:dyDescent="0.25">
      <c r="E4465" s="109">
        <v>2020</v>
      </c>
      <c r="F4465" s="109" t="s">
        <v>488</v>
      </c>
      <c r="G4465" s="109" t="s">
        <v>144</v>
      </c>
      <c r="H4465" s="109" t="s">
        <v>540</v>
      </c>
      <c r="I4465" s="109" t="s">
        <v>60</v>
      </c>
      <c r="J4465" s="109" t="s">
        <v>725</v>
      </c>
      <c r="K4465" s="110">
        <v>93.64</v>
      </c>
    </row>
    <row r="4466" spans="5:11" x14ac:dyDescent="0.25">
      <c r="E4466" s="107">
        <v>2020</v>
      </c>
      <c r="F4466" s="107" t="s">
        <v>494</v>
      </c>
      <c r="G4466" s="107" t="s">
        <v>147</v>
      </c>
      <c r="H4466" s="107" t="s">
        <v>540</v>
      </c>
      <c r="I4466" s="107" t="s">
        <v>27</v>
      </c>
      <c r="J4466" s="107" t="s">
        <v>1</v>
      </c>
      <c r="K4466" s="108">
        <v>116.928</v>
      </c>
    </row>
    <row r="4467" spans="5:11" x14ac:dyDescent="0.25">
      <c r="E4467" s="109">
        <v>2020</v>
      </c>
      <c r="F4467" s="109" t="s">
        <v>494</v>
      </c>
      <c r="G4467" s="109" t="s">
        <v>147</v>
      </c>
      <c r="H4467" s="109" t="s">
        <v>540</v>
      </c>
      <c r="I4467" s="109" t="s">
        <v>27</v>
      </c>
      <c r="J4467" s="109" t="s">
        <v>554</v>
      </c>
      <c r="K4467" s="110">
        <v>116.928</v>
      </c>
    </row>
    <row r="4468" spans="5:11" x14ac:dyDescent="0.25">
      <c r="E4468" s="107">
        <v>2020</v>
      </c>
      <c r="F4468" s="107" t="s">
        <v>494</v>
      </c>
      <c r="G4468" s="107" t="s">
        <v>147</v>
      </c>
      <c r="H4468" s="107" t="s">
        <v>540</v>
      </c>
      <c r="I4468" s="107" t="s">
        <v>27</v>
      </c>
      <c r="J4468" s="107" t="s">
        <v>725</v>
      </c>
      <c r="K4468" s="108">
        <v>0</v>
      </c>
    </row>
    <row r="4469" spans="5:11" x14ac:dyDescent="0.25">
      <c r="E4469" s="109">
        <v>2020</v>
      </c>
      <c r="F4469" s="109" t="s">
        <v>490</v>
      </c>
      <c r="G4469" s="109" t="s">
        <v>145</v>
      </c>
      <c r="H4469" s="109" t="s">
        <v>540</v>
      </c>
      <c r="I4469" s="109" t="s">
        <v>16</v>
      </c>
      <c r="J4469" s="109" t="s">
        <v>1</v>
      </c>
      <c r="K4469" s="110">
        <v>466.827</v>
      </c>
    </row>
    <row r="4470" spans="5:11" x14ac:dyDescent="0.25">
      <c r="E4470" s="107">
        <v>2020</v>
      </c>
      <c r="F4470" s="107" t="s">
        <v>490</v>
      </c>
      <c r="G4470" s="107" t="s">
        <v>145</v>
      </c>
      <c r="H4470" s="107" t="s">
        <v>540</v>
      </c>
      <c r="I4470" s="107" t="s">
        <v>16</v>
      </c>
      <c r="J4470" s="107" t="s">
        <v>554</v>
      </c>
      <c r="K4470" s="108">
        <v>411.04199999999997</v>
      </c>
    </row>
    <row r="4471" spans="5:11" x14ac:dyDescent="0.25">
      <c r="E4471" s="109">
        <v>2020</v>
      </c>
      <c r="F4471" s="109" t="s">
        <v>490</v>
      </c>
      <c r="G4471" s="109" t="s">
        <v>145</v>
      </c>
      <c r="H4471" s="109" t="s">
        <v>540</v>
      </c>
      <c r="I4471" s="109" t="s">
        <v>16</v>
      </c>
      <c r="J4471" s="109" t="s">
        <v>725</v>
      </c>
      <c r="K4471" s="110">
        <v>55.784999999999997</v>
      </c>
    </row>
    <row r="4472" spans="5:11" x14ac:dyDescent="0.25">
      <c r="E4472" s="107">
        <v>2020</v>
      </c>
      <c r="F4472" s="107" t="s">
        <v>496</v>
      </c>
      <c r="G4472" s="107" t="s">
        <v>148</v>
      </c>
      <c r="H4472" s="107" t="s">
        <v>544</v>
      </c>
      <c r="I4472" s="107" t="s">
        <v>17</v>
      </c>
      <c r="J4472" s="107" t="s">
        <v>1</v>
      </c>
      <c r="K4472" s="108">
        <v>199.26499999999999</v>
      </c>
    </row>
    <row r="4473" spans="5:11" x14ac:dyDescent="0.25">
      <c r="E4473" s="109">
        <v>2020</v>
      </c>
      <c r="F4473" s="109" t="s">
        <v>496</v>
      </c>
      <c r="G4473" s="109" t="s">
        <v>148</v>
      </c>
      <c r="H4473" s="109" t="s">
        <v>544</v>
      </c>
      <c r="I4473" s="109" t="s">
        <v>17</v>
      </c>
      <c r="J4473" s="109" t="s">
        <v>554</v>
      </c>
      <c r="K4473" s="110">
        <v>136.62700000000001</v>
      </c>
    </row>
    <row r="4474" spans="5:11" x14ac:dyDescent="0.25">
      <c r="E4474" s="107">
        <v>2020</v>
      </c>
      <c r="F4474" s="107" t="s">
        <v>496</v>
      </c>
      <c r="G4474" s="107" t="s">
        <v>148</v>
      </c>
      <c r="H4474" s="107" t="s">
        <v>544</v>
      </c>
      <c r="I4474" s="107" t="s">
        <v>17</v>
      </c>
      <c r="J4474" s="107" t="s">
        <v>725</v>
      </c>
      <c r="K4474" s="108">
        <v>62.637999999999998</v>
      </c>
    </row>
    <row r="4475" spans="5:11" x14ac:dyDescent="0.25">
      <c r="E4475" s="109">
        <v>2020</v>
      </c>
      <c r="F4475" s="109" t="s">
        <v>483</v>
      </c>
      <c r="G4475" s="109" t="s">
        <v>484</v>
      </c>
      <c r="H4475" s="109" t="s">
        <v>544</v>
      </c>
      <c r="I4475" s="109" t="s">
        <v>9</v>
      </c>
      <c r="J4475" s="109" t="s">
        <v>1</v>
      </c>
      <c r="K4475" s="110">
        <v>10.869</v>
      </c>
    </row>
    <row r="4476" spans="5:11" x14ac:dyDescent="0.25">
      <c r="E4476" s="107">
        <v>2020</v>
      </c>
      <c r="F4476" s="107" t="s">
        <v>483</v>
      </c>
      <c r="G4476" s="107" t="s">
        <v>484</v>
      </c>
      <c r="H4476" s="107" t="s">
        <v>544</v>
      </c>
      <c r="I4476" s="107" t="s">
        <v>9</v>
      </c>
      <c r="J4476" s="107" t="s">
        <v>554</v>
      </c>
      <c r="K4476" s="108">
        <v>5.0949999999999998</v>
      </c>
    </row>
    <row r="4477" spans="5:11" x14ac:dyDescent="0.25">
      <c r="E4477" s="109">
        <v>2020</v>
      </c>
      <c r="F4477" s="109" t="s">
        <v>483</v>
      </c>
      <c r="G4477" s="109" t="s">
        <v>484</v>
      </c>
      <c r="H4477" s="109" t="s">
        <v>544</v>
      </c>
      <c r="I4477" s="109" t="s">
        <v>9</v>
      </c>
      <c r="J4477" s="109" t="s">
        <v>725</v>
      </c>
      <c r="K4477" s="110">
        <v>5.774</v>
      </c>
    </row>
    <row r="4478" spans="5:11" x14ac:dyDescent="0.25">
      <c r="E4478" s="107">
        <v>2020</v>
      </c>
      <c r="F4478" s="107" t="s">
        <v>502</v>
      </c>
      <c r="G4478" s="107" t="s">
        <v>151</v>
      </c>
      <c r="H4478" s="107" t="s">
        <v>540</v>
      </c>
      <c r="I4478" s="107" t="s">
        <v>30</v>
      </c>
      <c r="J4478" s="107" t="s">
        <v>1</v>
      </c>
      <c r="K4478" s="108">
        <v>379.38600000000002</v>
      </c>
    </row>
    <row r="4479" spans="5:11" x14ac:dyDescent="0.25">
      <c r="E4479" s="109">
        <v>2020</v>
      </c>
      <c r="F4479" s="109" t="s">
        <v>502</v>
      </c>
      <c r="G4479" s="109" t="s">
        <v>151</v>
      </c>
      <c r="H4479" s="109" t="s">
        <v>540</v>
      </c>
      <c r="I4479" s="109" t="s">
        <v>30</v>
      </c>
      <c r="J4479" s="109" t="s">
        <v>554</v>
      </c>
      <c r="K4479" s="110">
        <v>230.94</v>
      </c>
    </row>
    <row r="4480" spans="5:11" x14ac:dyDescent="0.25">
      <c r="E4480" s="107">
        <v>2020</v>
      </c>
      <c r="F4480" s="107" t="s">
        <v>502</v>
      </c>
      <c r="G4480" s="107" t="s">
        <v>151</v>
      </c>
      <c r="H4480" s="107" t="s">
        <v>540</v>
      </c>
      <c r="I4480" s="107" t="s">
        <v>30</v>
      </c>
      <c r="J4480" s="107" t="s">
        <v>725</v>
      </c>
      <c r="K4480" s="108">
        <v>148.446</v>
      </c>
    </row>
    <row r="4481" spans="5:11" x14ac:dyDescent="0.25">
      <c r="E4481" s="109">
        <v>2020</v>
      </c>
      <c r="F4481" s="109" t="s">
        <v>504</v>
      </c>
      <c r="G4481" s="109" t="s">
        <v>152</v>
      </c>
      <c r="H4481" s="109" t="s">
        <v>540</v>
      </c>
      <c r="I4481" s="109" t="s">
        <v>30</v>
      </c>
      <c r="J4481" s="109" t="s">
        <v>1</v>
      </c>
      <c r="K4481" s="110">
        <v>0</v>
      </c>
    </row>
    <row r="4482" spans="5:11" x14ac:dyDescent="0.25">
      <c r="E4482" s="107">
        <v>2020</v>
      </c>
      <c r="F4482" s="107" t="s">
        <v>504</v>
      </c>
      <c r="G4482" s="107" t="s">
        <v>152</v>
      </c>
      <c r="H4482" s="107" t="s">
        <v>540</v>
      </c>
      <c r="I4482" s="107" t="s">
        <v>30</v>
      </c>
      <c r="J4482" s="107" t="s">
        <v>554</v>
      </c>
      <c r="K4482" s="108">
        <v>0</v>
      </c>
    </row>
    <row r="4483" spans="5:11" x14ac:dyDescent="0.25">
      <c r="E4483" s="109">
        <v>2020</v>
      </c>
      <c r="F4483" s="109" t="s">
        <v>504</v>
      </c>
      <c r="G4483" s="109" t="s">
        <v>152</v>
      </c>
      <c r="H4483" s="109" t="s">
        <v>540</v>
      </c>
      <c r="I4483" s="109" t="s">
        <v>30</v>
      </c>
      <c r="J4483" s="109" t="s">
        <v>725</v>
      </c>
      <c r="K4483" s="110">
        <v>0</v>
      </c>
    </row>
    <row r="4484" spans="5:11" x14ac:dyDescent="0.25">
      <c r="E4484" s="107">
        <v>2020</v>
      </c>
      <c r="F4484" s="107" t="s">
        <v>506</v>
      </c>
      <c r="G4484" s="107" t="s">
        <v>153</v>
      </c>
      <c r="H4484" s="107" t="s">
        <v>544</v>
      </c>
      <c r="I4484" s="107" t="s">
        <v>17</v>
      </c>
      <c r="J4484" s="107" t="s">
        <v>1</v>
      </c>
      <c r="K4484" s="108">
        <v>95.287999999999997</v>
      </c>
    </row>
    <row r="4485" spans="5:11" x14ac:dyDescent="0.25">
      <c r="E4485" s="109">
        <v>2020</v>
      </c>
      <c r="F4485" s="109" t="s">
        <v>506</v>
      </c>
      <c r="G4485" s="109" t="s">
        <v>153</v>
      </c>
      <c r="H4485" s="109" t="s">
        <v>544</v>
      </c>
      <c r="I4485" s="109" t="s">
        <v>17</v>
      </c>
      <c r="J4485" s="109" t="s">
        <v>554</v>
      </c>
      <c r="K4485" s="110">
        <v>95.287999999999997</v>
      </c>
    </row>
    <row r="4486" spans="5:11" x14ac:dyDescent="0.25">
      <c r="E4486" s="107">
        <v>2020</v>
      </c>
      <c r="F4486" s="107" t="s">
        <v>506</v>
      </c>
      <c r="G4486" s="107" t="s">
        <v>153</v>
      </c>
      <c r="H4486" s="107" t="s">
        <v>544</v>
      </c>
      <c r="I4486" s="107" t="s">
        <v>17</v>
      </c>
      <c r="J4486" s="107" t="s">
        <v>725</v>
      </c>
      <c r="K4486" s="108">
        <v>0</v>
      </c>
    </row>
    <row r="4487" spans="5:11" x14ac:dyDescent="0.25">
      <c r="E4487" s="109">
        <v>2020</v>
      </c>
      <c r="F4487" s="109" t="s">
        <v>508</v>
      </c>
      <c r="G4487" s="109" t="s">
        <v>154</v>
      </c>
      <c r="H4487" s="109" t="s">
        <v>540</v>
      </c>
      <c r="I4487" s="109" t="s">
        <v>30</v>
      </c>
      <c r="J4487" s="109" t="s">
        <v>1</v>
      </c>
      <c r="K4487" s="110">
        <v>9.9600000000000009</v>
      </c>
    </row>
    <row r="4488" spans="5:11" x14ac:dyDescent="0.25">
      <c r="E4488" s="107">
        <v>2020</v>
      </c>
      <c r="F4488" s="107" t="s">
        <v>508</v>
      </c>
      <c r="G4488" s="107" t="s">
        <v>154</v>
      </c>
      <c r="H4488" s="107" t="s">
        <v>540</v>
      </c>
      <c r="I4488" s="107" t="s">
        <v>30</v>
      </c>
      <c r="J4488" s="107" t="s">
        <v>554</v>
      </c>
      <c r="K4488" s="108">
        <v>0</v>
      </c>
    </row>
    <row r="4489" spans="5:11" x14ac:dyDescent="0.25">
      <c r="E4489" s="109">
        <v>2020</v>
      </c>
      <c r="F4489" s="109" t="s">
        <v>508</v>
      </c>
      <c r="G4489" s="109" t="s">
        <v>154</v>
      </c>
      <c r="H4489" s="109" t="s">
        <v>540</v>
      </c>
      <c r="I4489" s="109" t="s">
        <v>30</v>
      </c>
      <c r="J4489" s="109" t="s">
        <v>725</v>
      </c>
      <c r="K4489" s="110">
        <v>9.9600000000000009</v>
      </c>
    </row>
    <row r="4490" spans="5:11" x14ac:dyDescent="0.25">
      <c r="E4490" s="107">
        <v>2020</v>
      </c>
      <c r="F4490" s="107" t="s">
        <v>509</v>
      </c>
      <c r="G4490" s="107" t="s">
        <v>510</v>
      </c>
      <c r="H4490" s="107" t="s">
        <v>544</v>
      </c>
      <c r="I4490" s="107" t="s">
        <v>17</v>
      </c>
      <c r="J4490" s="107" t="s">
        <v>1</v>
      </c>
      <c r="K4490" s="108">
        <v>288.71499999999997</v>
      </c>
    </row>
    <row r="4491" spans="5:11" x14ac:dyDescent="0.25">
      <c r="E4491" s="109">
        <v>2020</v>
      </c>
      <c r="F4491" s="109" t="s">
        <v>509</v>
      </c>
      <c r="G4491" s="109" t="s">
        <v>510</v>
      </c>
      <c r="H4491" s="109" t="s">
        <v>544</v>
      </c>
      <c r="I4491" s="109" t="s">
        <v>17</v>
      </c>
      <c r="J4491" s="109" t="s">
        <v>554</v>
      </c>
      <c r="K4491" s="110">
        <v>125.97799999999999</v>
      </c>
    </row>
    <row r="4492" spans="5:11" x14ac:dyDescent="0.25">
      <c r="E4492" s="107">
        <v>2020</v>
      </c>
      <c r="F4492" s="107" t="s">
        <v>509</v>
      </c>
      <c r="G4492" s="107" t="s">
        <v>510</v>
      </c>
      <c r="H4492" s="107" t="s">
        <v>544</v>
      </c>
      <c r="I4492" s="107" t="s">
        <v>17</v>
      </c>
      <c r="J4492" s="107" t="s">
        <v>725</v>
      </c>
      <c r="K4492" s="108">
        <v>162.73699999999999</v>
      </c>
    </row>
    <row r="4493" spans="5:11" x14ac:dyDescent="0.25">
      <c r="E4493" s="109">
        <v>2020</v>
      </c>
      <c r="F4493" s="109" t="s">
        <v>520</v>
      </c>
      <c r="G4493" s="109" t="s">
        <v>927</v>
      </c>
      <c r="H4493" s="109" t="s">
        <v>540</v>
      </c>
      <c r="I4493" s="109" t="s">
        <v>30</v>
      </c>
      <c r="J4493" s="109" t="s">
        <v>1</v>
      </c>
      <c r="K4493" s="110">
        <v>463.83800000000002</v>
      </c>
    </row>
    <row r="4494" spans="5:11" x14ac:dyDescent="0.25">
      <c r="E4494" s="107">
        <v>2020</v>
      </c>
      <c r="F4494" s="107" t="s">
        <v>520</v>
      </c>
      <c r="G4494" s="107" t="s">
        <v>927</v>
      </c>
      <c r="H4494" s="107" t="s">
        <v>540</v>
      </c>
      <c r="I4494" s="107" t="s">
        <v>30</v>
      </c>
      <c r="J4494" s="107" t="s">
        <v>554</v>
      </c>
      <c r="K4494" s="108">
        <v>462.435</v>
      </c>
    </row>
    <row r="4495" spans="5:11" x14ac:dyDescent="0.25">
      <c r="E4495" s="109">
        <v>2020</v>
      </c>
      <c r="F4495" s="109" t="s">
        <v>520</v>
      </c>
      <c r="G4495" s="109" t="s">
        <v>927</v>
      </c>
      <c r="H4495" s="109" t="s">
        <v>540</v>
      </c>
      <c r="I4495" s="109" t="s">
        <v>30</v>
      </c>
      <c r="J4495" s="109" t="s">
        <v>725</v>
      </c>
      <c r="K4495" s="110">
        <v>1.403</v>
      </c>
    </row>
    <row r="4496" spans="5:11" x14ac:dyDescent="0.25">
      <c r="E4496" s="107">
        <v>2020</v>
      </c>
      <c r="F4496" s="107" t="s">
        <v>530</v>
      </c>
      <c r="G4496" s="107" t="s">
        <v>161</v>
      </c>
      <c r="H4496" s="107" t="s">
        <v>544</v>
      </c>
      <c r="I4496" s="107" t="s">
        <v>9</v>
      </c>
      <c r="J4496" s="107" t="s">
        <v>1</v>
      </c>
      <c r="K4496" s="108">
        <v>16.053000000000001</v>
      </c>
    </row>
    <row r="4497" spans="5:11" x14ac:dyDescent="0.25">
      <c r="E4497" s="109">
        <v>2020</v>
      </c>
      <c r="F4497" s="109" t="s">
        <v>530</v>
      </c>
      <c r="G4497" s="109" t="s">
        <v>161</v>
      </c>
      <c r="H4497" s="109" t="s">
        <v>544</v>
      </c>
      <c r="I4497" s="109" t="s">
        <v>9</v>
      </c>
      <c r="J4497" s="109" t="s">
        <v>554</v>
      </c>
      <c r="K4497" s="110">
        <v>16.032</v>
      </c>
    </row>
    <row r="4498" spans="5:11" x14ac:dyDescent="0.25">
      <c r="E4498" s="107">
        <v>2020</v>
      </c>
      <c r="F4498" s="107" t="s">
        <v>530</v>
      </c>
      <c r="G4498" s="107" t="s">
        <v>161</v>
      </c>
      <c r="H4498" s="107" t="s">
        <v>544</v>
      </c>
      <c r="I4498" s="107" t="s">
        <v>9</v>
      </c>
      <c r="J4498" s="107" t="s">
        <v>725</v>
      </c>
      <c r="K4498" s="108">
        <v>2.1000000000000001E-2</v>
      </c>
    </row>
    <row r="4499" spans="5:11" x14ac:dyDescent="0.25">
      <c r="E4499" s="109">
        <v>2020</v>
      </c>
      <c r="F4499" s="109" t="s">
        <v>532</v>
      </c>
      <c r="G4499" s="109" t="s">
        <v>162</v>
      </c>
      <c r="H4499" s="109" t="s">
        <v>540</v>
      </c>
      <c r="I4499" s="109" t="s">
        <v>925</v>
      </c>
      <c r="J4499" s="109" t="s">
        <v>1</v>
      </c>
      <c r="K4499" s="110">
        <v>97.29</v>
      </c>
    </row>
    <row r="4500" spans="5:11" x14ac:dyDescent="0.25">
      <c r="E4500" s="107">
        <v>2020</v>
      </c>
      <c r="F4500" s="107" t="s">
        <v>532</v>
      </c>
      <c r="G4500" s="107" t="s">
        <v>162</v>
      </c>
      <c r="H4500" s="107" t="s">
        <v>540</v>
      </c>
      <c r="I4500" s="107" t="s">
        <v>925</v>
      </c>
      <c r="J4500" s="107" t="s">
        <v>554</v>
      </c>
      <c r="K4500" s="108">
        <v>97.29</v>
      </c>
    </row>
    <row r="4501" spans="5:11" x14ac:dyDescent="0.25">
      <c r="E4501" s="109">
        <v>2020</v>
      </c>
      <c r="F4501" s="109" t="s">
        <v>532</v>
      </c>
      <c r="G4501" s="109" t="s">
        <v>162</v>
      </c>
      <c r="H4501" s="109" t="s">
        <v>540</v>
      </c>
      <c r="I4501" s="109" t="s">
        <v>925</v>
      </c>
      <c r="J4501" s="109" t="s">
        <v>725</v>
      </c>
      <c r="K4501" s="110">
        <v>0</v>
      </c>
    </row>
    <row r="4502" spans="5:11" x14ac:dyDescent="0.25">
      <c r="E4502" s="107">
        <v>2020</v>
      </c>
      <c r="F4502" s="107" t="s">
        <v>512</v>
      </c>
      <c r="G4502" s="107" t="s">
        <v>155</v>
      </c>
      <c r="H4502" s="107" t="s">
        <v>540</v>
      </c>
      <c r="I4502" s="107" t="s">
        <v>21</v>
      </c>
      <c r="J4502" s="107" t="s">
        <v>1</v>
      </c>
      <c r="K4502" s="108">
        <v>180.32400000000001</v>
      </c>
    </row>
    <row r="4503" spans="5:11" x14ac:dyDescent="0.25">
      <c r="E4503" s="109">
        <v>2020</v>
      </c>
      <c r="F4503" s="109" t="s">
        <v>512</v>
      </c>
      <c r="G4503" s="109" t="s">
        <v>155</v>
      </c>
      <c r="H4503" s="109" t="s">
        <v>540</v>
      </c>
      <c r="I4503" s="109" t="s">
        <v>21</v>
      </c>
      <c r="J4503" s="109" t="s">
        <v>554</v>
      </c>
      <c r="K4503" s="110">
        <v>180.32400000000001</v>
      </c>
    </row>
    <row r="4504" spans="5:11" x14ac:dyDescent="0.25">
      <c r="E4504" s="107">
        <v>2020</v>
      </c>
      <c r="F4504" s="107" t="s">
        <v>512</v>
      </c>
      <c r="G4504" s="107" t="s">
        <v>155</v>
      </c>
      <c r="H4504" s="107" t="s">
        <v>540</v>
      </c>
      <c r="I4504" s="107" t="s">
        <v>21</v>
      </c>
      <c r="J4504" s="107" t="s">
        <v>725</v>
      </c>
      <c r="K4504" s="108">
        <v>0</v>
      </c>
    </row>
    <row r="4505" spans="5:11" x14ac:dyDescent="0.25">
      <c r="E4505" s="109">
        <v>2020</v>
      </c>
      <c r="F4505" s="109" t="s">
        <v>534</v>
      </c>
      <c r="G4505" s="109" t="s">
        <v>163</v>
      </c>
      <c r="H4505" s="109" t="s">
        <v>540</v>
      </c>
      <c r="I4505" s="109" t="s">
        <v>27</v>
      </c>
      <c r="J4505" s="109" t="s">
        <v>1</v>
      </c>
      <c r="K4505" s="110">
        <v>310.15199999999999</v>
      </c>
    </row>
    <row r="4506" spans="5:11" x14ac:dyDescent="0.25">
      <c r="E4506" s="107">
        <v>2020</v>
      </c>
      <c r="F4506" s="107" t="s">
        <v>534</v>
      </c>
      <c r="G4506" s="107" t="s">
        <v>163</v>
      </c>
      <c r="H4506" s="107" t="s">
        <v>540</v>
      </c>
      <c r="I4506" s="107" t="s">
        <v>27</v>
      </c>
      <c r="J4506" s="107" t="s">
        <v>554</v>
      </c>
      <c r="K4506" s="108">
        <v>309.76</v>
      </c>
    </row>
    <row r="4507" spans="5:11" x14ac:dyDescent="0.25">
      <c r="E4507" s="109">
        <v>2020</v>
      </c>
      <c r="F4507" s="109" t="s">
        <v>534</v>
      </c>
      <c r="G4507" s="109" t="s">
        <v>163</v>
      </c>
      <c r="H4507" s="109" t="s">
        <v>540</v>
      </c>
      <c r="I4507" s="109" t="s">
        <v>27</v>
      </c>
      <c r="J4507" s="109" t="s">
        <v>725</v>
      </c>
      <c r="K4507" s="110">
        <v>0.39200000000000002</v>
      </c>
    </row>
    <row r="4508" spans="5:11" x14ac:dyDescent="0.25">
      <c r="E4508" s="107">
        <v>2020</v>
      </c>
      <c r="F4508" s="107" t="s">
        <v>523</v>
      </c>
      <c r="G4508" s="107" t="s">
        <v>968</v>
      </c>
      <c r="H4508" s="107" t="s">
        <v>540</v>
      </c>
      <c r="I4508" s="107" t="s">
        <v>60</v>
      </c>
      <c r="J4508" s="107" t="s">
        <v>1</v>
      </c>
      <c r="K4508" s="108">
        <v>0</v>
      </c>
    </row>
    <row r="4509" spans="5:11" x14ac:dyDescent="0.25">
      <c r="E4509" s="109">
        <v>2020</v>
      </c>
      <c r="F4509" s="109" t="s">
        <v>523</v>
      </c>
      <c r="G4509" s="109" t="s">
        <v>968</v>
      </c>
      <c r="H4509" s="109" t="s">
        <v>540</v>
      </c>
      <c r="I4509" s="109" t="s">
        <v>60</v>
      </c>
      <c r="J4509" s="109" t="s">
        <v>554</v>
      </c>
      <c r="K4509" s="110">
        <v>0</v>
      </c>
    </row>
    <row r="4510" spans="5:11" x14ac:dyDescent="0.25">
      <c r="E4510" s="107">
        <v>2020</v>
      </c>
      <c r="F4510" s="107" t="s">
        <v>523</v>
      </c>
      <c r="G4510" s="107" t="s">
        <v>968</v>
      </c>
      <c r="H4510" s="107" t="s">
        <v>540</v>
      </c>
      <c r="I4510" s="107" t="s">
        <v>60</v>
      </c>
      <c r="J4510" s="107" t="s">
        <v>725</v>
      </c>
      <c r="K4510" s="108">
        <v>0</v>
      </c>
    </row>
    <row r="4511" spans="5:11" x14ac:dyDescent="0.25">
      <c r="E4511" s="109">
        <v>2020</v>
      </c>
      <c r="F4511" s="109" t="s">
        <v>528</v>
      </c>
      <c r="G4511" s="109" t="s">
        <v>160</v>
      </c>
      <c r="H4511" s="109" t="s">
        <v>540</v>
      </c>
      <c r="I4511" s="109" t="s">
        <v>21</v>
      </c>
      <c r="J4511" s="109" t="s">
        <v>1</v>
      </c>
      <c r="K4511" s="110">
        <v>47.95</v>
      </c>
    </row>
    <row r="4512" spans="5:11" x14ac:dyDescent="0.25">
      <c r="E4512" s="107">
        <v>2020</v>
      </c>
      <c r="F4512" s="107" t="s">
        <v>528</v>
      </c>
      <c r="G4512" s="107" t="s">
        <v>160</v>
      </c>
      <c r="H4512" s="107" t="s">
        <v>540</v>
      </c>
      <c r="I4512" s="107" t="s">
        <v>21</v>
      </c>
      <c r="J4512" s="107" t="s">
        <v>554</v>
      </c>
      <c r="K4512" s="108">
        <v>47.95</v>
      </c>
    </row>
    <row r="4513" spans="5:11" x14ac:dyDescent="0.25">
      <c r="E4513" s="109">
        <v>2020</v>
      </c>
      <c r="F4513" s="109" t="s">
        <v>528</v>
      </c>
      <c r="G4513" s="109" t="s">
        <v>160</v>
      </c>
      <c r="H4513" s="109" t="s">
        <v>540</v>
      </c>
      <c r="I4513" s="109" t="s">
        <v>21</v>
      </c>
      <c r="J4513" s="109" t="s">
        <v>725</v>
      </c>
      <c r="K4513" s="110">
        <v>0</v>
      </c>
    </row>
    <row r="4514" spans="5:11" x14ac:dyDescent="0.25">
      <c r="E4514">
        <v>2021</v>
      </c>
      <c r="F4514" t="s">
        <v>476</v>
      </c>
      <c r="G4514" t="s">
        <v>477</v>
      </c>
      <c r="H4514" t="s">
        <v>540</v>
      </c>
      <c r="I4514" t="s">
        <v>33</v>
      </c>
      <c r="J4514" t="s">
        <v>1</v>
      </c>
      <c r="K4514">
        <v>95.998000000000005</v>
      </c>
    </row>
    <row r="4515" spans="5:11" x14ac:dyDescent="0.25">
      <c r="E4515">
        <v>2021</v>
      </c>
      <c r="F4515" t="s">
        <v>476</v>
      </c>
      <c r="G4515" t="s">
        <v>477</v>
      </c>
      <c r="H4515" t="s">
        <v>540</v>
      </c>
      <c r="I4515" t="s">
        <v>33</v>
      </c>
      <c r="J4515" t="s">
        <v>554</v>
      </c>
      <c r="K4515">
        <v>95.998000000000005</v>
      </c>
    </row>
    <row r="4516" spans="5:11" x14ac:dyDescent="0.25">
      <c r="E4516">
        <v>2021</v>
      </c>
      <c r="F4516" t="s">
        <v>476</v>
      </c>
      <c r="G4516" t="s">
        <v>477</v>
      </c>
      <c r="H4516" t="s">
        <v>540</v>
      </c>
      <c r="I4516" t="s">
        <v>33</v>
      </c>
      <c r="J4516" t="s">
        <v>725</v>
      </c>
      <c r="K4516">
        <v>0</v>
      </c>
    </row>
    <row r="4517" spans="5:11" x14ac:dyDescent="0.25">
      <c r="E4517">
        <v>2021</v>
      </c>
      <c r="F4517" t="s">
        <v>310</v>
      </c>
      <c r="G4517" t="s">
        <v>67</v>
      </c>
      <c r="H4517" t="s">
        <v>540</v>
      </c>
      <c r="I4517" t="s">
        <v>16</v>
      </c>
      <c r="J4517" t="s">
        <v>1</v>
      </c>
      <c r="K4517">
        <v>0</v>
      </c>
    </row>
    <row r="4518" spans="5:11" x14ac:dyDescent="0.25">
      <c r="E4518">
        <v>2021</v>
      </c>
      <c r="F4518" t="s">
        <v>310</v>
      </c>
      <c r="G4518" t="s">
        <v>67</v>
      </c>
      <c r="H4518" t="s">
        <v>540</v>
      </c>
      <c r="I4518" t="s">
        <v>16</v>
      </c>
      <c r="J4518" t="s">
        <v>554</v>
      </c>
      <c r="K4518">
        <v>0</v>
      </c>
    </row>
    <row r="4519" spans="5:11" x14ac:dyDescent="0.25">
      <c r="E4519">
        <v>2021</v>
      </c>
      <c r="F4519" t="s">
        <v>310</v>
      </c>
      <c r="G4519" t="s">
        <v>67</v>
      </c>
      <c r="H4519" t="s">
        <v>540</v>
      </c>
      <c r="I4519" t="s">
        <v>16</v>
      </c>
      <c r="J4519" t="s">
        <v>725</v>
      </c>
      <c r="K4519">
        <v>0</v>
      </c>
    </row>
    <row r="4520" spans="5:11" x14ac:dyDescent="0.25">
      <c r="E4520">
        <v>2021</v>
      </c>
      <c r="F4520" t="s">
        <v>312</v>
      </c>
      <c r="G4520" t="s">
        <v>68</v>
      </c>
      <c r="H4520" t="s">
        <v>544</v>
      </c>
      <c r="I4520" t="s">
        <v>17</v>
      </c>
      <c r="J4520" t="s">
        <v>1</v>
      </c>
      <c r="K4520">
        <v>26.135999999999999</v>
      </c>
    </row>
    <row r="4521" spans="5:11" x14ac:dyDescent="0.25">
      <c r="E4521">
        <v>2021</v>
      </c>
      <c r="F4521" t="s">
        <v>312</v>
      </c>
      <c r="G4521" t="s">
        <v>68</v>
      </c>
      <c r="H4521" t="s">
        <v>544</v>
      </c>
      <c r="I4521" t="s">
        <v>17</v>
      </c>
      <c r="J4521" t="s">
        <v>554</v>
      </c>
      <c r="K4521">
        <v>1.8</v>
      </c>
    </row>
    <row r="4522" spans="5:11" x14ac:dyDescent="0.25">
      <c r="E4522">
        <v>2021</v>
      </c>
      <c r="F4522" t="s">
        <v>312</v>
      </c>
      <c r="G4522" t="s">
        <v>68</v>
      </c>
      <c r="H4522" t="s">
        <v>544</v>
      </c>
      <c r="I4522" t="s">
        <v>17</v>
      </c>
      <c r="J4522" t="s">
        <v>725</v>
      </c>
      <c r="K4522">
        <v>24.335999999999999</v>
      </c>
    </row>
    <row r="4523" spans="5:11" x14ac:dyDescent="0.25">
      <c r="E4523">
        <v>2021</v>
      </c>
      <c r="F4523" t="s">
        <v>314</v>
      </c>
      <c r="G4523" t="s">
        <v>69</v>
      </c>
      <c r="H4523" t="s">
        <v>544</v>
      </c>
      <c r="I4523" t="s">
        <v>17</v>
      </c>
      <c r="J4523" t="s">
        <v>1</v>
      </c>
      <c r="K4523">
        <v>281.31799999999998</v>
      </c>
    </row>
    <row r="4524" spans="5:11" x14ac:dyDescent="0.25">
      <c r="E4524">
        <v>2021</v>
      </c>
      <c r="F4524" t="s">
        <v>314</v>
      </c>
      <c r="G4524" t="s">
        <v>69</v>
      </c>
      <c r="H4524" t="s">
        <v>544</v>
      </c>
      <c r="I4524" t="s">
        <v>17</v>
      </c>
      <c r="J4524" t="s">
        <v>554</v>
      </c>
      <c r="K4524">
        <v>214.14699999999999</v>
      </c>
    </row>
    <row r="4525" spans="5:11" x14ac:dyDescent="0.25">
      <c r="E4525">
        <v>2021</v>
      </c>
      <c r="F4525" t="s">
        <v>314</v>
      </c>
      <c r="G4525" t="s">
        <v>69</v>
      </c>
      <c r="H4525" t="s">
        <v>544</v>
      </c>
      <c r="I4525" t="s">
        <v>17</v>
      </c>
      <c r="J4525" t="s">
        <v>725</v>
      </c>
      <c r="K4525">
        <v>67.171000000000006</v>
      </c>
    </row>
    <row r="4526" spans="5:11" x14ac:dyDescent="0.25">
      <c r="E4526">
        <v>2021</v>
      </c>
      <c r="F4526" t="s">
        <v>325</v>
      </c>
      <c r="G4526" t="s">
        <v>73</v>
      </c>
      <c r="H4526" t="s">
        <v>542</v>
      </c>
      <c r="I4526" t="s">
        <v>16</v>
      </c>
      <c r="J4526" t="s">
        <v>1</v>
      </c>
      <c r="K4526">
        <v>202.15</v>
      </c>
    </row>
    <row r="4527" spans="5:11" x14ac:dyDescent="0.25">
      <c r="E4527">
        <v>2021</v>
      </c>
      <c r="F4527" t="s">
        <v>325</v>
      </c>
      <c r="G4527" t="s">
        <v>73</v>
      </c>
      <c r="H4527" t="s">
        <v>542</v>
      </c>
      <c r="I4527" t="s">
        <v>16</v>
      </c>
      <c r="J4527" t="s">
        <v>554</v>
      </c>
      <c r="K4527">
        <v>142.834</v>
      </c>
    </row>
    <row r="4528" spans="5:11" x14ac:dyDescent="0.25">
      <c r="E4528">
        <v>2021</v>
      </c>
      <c r="F4528" t="s">
        <v>325</v>
      </c>
      <c r="G4528" t="s">
        <v>73</v>
      </c>
      <c r="H4528" t="s">
        <v>542</v>
      </c>
      <c r="I4528" t="s">
        <v>16</v>
      </c>
      <c r="J4528" t="s">
        <v>725</v>
      </c>
      <c r="K4528">
        <v>59.316000000000003</v>
      </c>
    </row>
    <row r="4529" spans="5:11" x14ac:dyDescent="0.25">
      <c r="E4529">
        <v>2021</v>
      </c>
      <c r="F4529" t="s">
        <v>329</v>
      </c>
      <c r="G4529" t="s">
        <v>75</v>
      </c>
      <c r="H4529" t="s">
        <v>540</v>
      </c>
      <c r="I4529" t="s">
        <v>16</v>
      </c>
      <c r="J4529" t="s">
        <v>1</v>
      </c>
      <c r="K4529">
        <v>11.25</v>
      </c>
    </row>
    <row r="4530" spans="5:11" x14ac:dyDescent="0.25">
      <c r="E4530">
        <v>2021</v>
      </c>
      <c r="F4530" t="s">
        <v>329</v>
      </c>
      <c r="G4530" t="s">
        <v>75</v>
      </c>
      <c r="H4530" t="s">
        <v>540</v>
      </c>
      <c r="I4530" t="s">
        <v>16</v>
      </c>
      <c r="J4530" t="s">
        <v>554</v>
      </c>
      <c r="K4530">
        <v>0</v>
      </c>
    </row>
    <row r="4531" spans="5:11" x14ac:dyDescent="0.25">
      <c r="E4531">
        <v>2021</v>
      </c>
      <c r="F4531" t="s">
        <v>329</v>
      </c>
      <c r="G4531" t="s">
        <v>75</v>
      </c>
      <c r="H4531" t="s">
        <v>540</v>
      </c>
      <c r="I4531" t="s">
        <v>16</v>
      </c>
      <c r="J4531" t="s">
        <v>725</v>
      </c>
      <c r="K4531">
        <v>11.25</v>
      </c>
    </row>
    <row r="4532" spans="5:11" x14ac:dyDescent="0.25">
      <c r="E4532">
        <v>2021</v>
      </c>
      <c r="F4532" t="s">
        <v>323</v>
      </c>
      <c r="G4532" t="s">
        <v>944</v>
      </c>
      <c r="H4532" t="s">
        <v>540</v>
      </c>
      <c r="I4532" t="s">
        <v>27</v>
      </c>
      <c r="J4532" t="s">
        <v>1</v>
      </c>
      <c r="K4532">
        <v>101.30800000000001</v>
      </c>
    </row>
    <row r="4533" spans="5:11" x14ac:dyDescent="0.25">
      <c r="E4533">
        <v>2021</v>
      </c>
      <c r="F4533" t="s">
        <v>323</v>
      </c>
      <c r="G4533" t="s">
        <v>944</v>
      </c>
      <c r="H4533" t="s">
        <v>540</v>
      </c>
      <c r="I4533" t="s">
        <v>27</v>
      </c>
      <c r="J4533" t="s">
        <v>554</v>
      </c>
      <c r="K4533">
        <v>94.911000000000001</v>
      </c>
    </row>
    <row r="4534" spans="5:11" x14ac:dyDescent="0.25">
      <c r="E4534">
        <v>2021</v>
      </c>
      <c r="F4534" t="s">
        <v>323</v>
      </c>
      <c r="G4534" t="s">
        <v>944</v>
      </c>
      <c r="H4534" t="s">
        <v>540</v>
      </c>
      <c r="I4534" t="s">
        <v>27</v>
      </c>
      <c r="J4534" t="s">
        <v>725</v>
      </c>
      <c r="K4534">
        <v>6.3970000000000002</v>
      </c>
    </row>
    <row r="4535" spans="5:11" x14ac:dyDescent="0.25">
      <c r="E4535">
        <v>2021</v>
      </c>
      <c r="F4535" t="s">
        <v>337</v>
      </c>
      <c r="G4535" t="s">
        <v>338</v>
      </c>
      <c r="H4535" t="s">
        <v>540</v>
      </c>
      <c r="I4535" t="s">
        <v>21</v>
      </c>
      <c r="J4535" t="s">
        <v>1</v>
      </c>
      <c r="K4535">
        <v>55.61</v>
      </c>
    </row>
    <row r="4536" spans="5:11" x14ac:dyDescent="0.25">
      <c r="E4536">
        <v>2021</v>
      </c>
      <c r="F4536" t="s">
        <v>337</v>
      </c>
      <c r="G4536" t="s">
        <v>338</v>
      </c>
      <c r="H4536" t="s">
        <v>540</v>
      </c>
      <c r="I4536" t="s">
        <v>21</v>
      </c>
      <c r="J4536" t="s">
        <v>554</v>
      </c>
      <c r="K4536">
        <v>30.331</v>
      </c>
    </row>
    <row r="4537" spans="5:11" x14ac:dyDescent="0.25">
      <c r="E4537">
        <v>2021</v>
      </c>
      <c r="F4537" t="s">
        <v>337</v>
      </c>
      <c r="G4537" t="s">
        <v>338</v>
      </c>
      <c r="H4537" t="s">
        <v>540</v>
      </c>
      <c r="I4537" t="s">
        <v>21</v>
      </c>
      <c r="J4537" t="s">
        <v>725</v>
      </c>
      <c r="K4537">
        <v>25.279</v>
      </c>
    </row>
    <row r="4538" spans="5:11" x14ac:dyDescent="0.25">
      <c r="E4538">
        <v>2021</v>
      </c>
      <c r="F4538" t="s">
        <v>331</v>
      </c>
      <c r="G4538" t="s">
        <v>76</v>
      </c>
      <c r="H4538" t="s">
        <v>540</v>
      </c>
      <c r="I4538" t="s">
        <v>60</v>
      </c>
      <c r="J4538" t="s">
        <v>1</v>
      </c>
      <c r="K4538">
        <v>598.33500000000004</v>
      </c>
    </row>
    <row r="4539" spans="5:11" x14ac:dyDescent="0.25">
      <c r="E4539">
        <v>2021</v>
      </c>
      <c r="F4539" t="s">
        <v>331</v>
      </c>
      <c r="G4539" t="s">
        <v>76</v>
      </c>
      <c r="H4539" t="s">
        <v>540</v>
      </c>
      <c r="I4539" t="s">
        <v>60</v>
      </c>
      <c r="J4539" t="s">
        <v>554</v>
      </c>
      <c r="K4539">
        <v>386.89600000000002</v>
      </c>
    </row>
    <row r="4540" spans="5:11" x14ac:dyDescent="0.25">
      <c r="E4540">
        <v>2021</v>
      </c>
      <c r="F4540" t="s">
        <v>331</v>
      </c>
      <c r="G4540" t="s">
        <v>76</v>
      </c>
      <c r="H4540" t="s">
        <v>540</v>
      </c>
      <c r="I4540" t="s">
        <v>60</v>
      </c>
      <c r="J4540" t="s">
        <v>725</v>
      </c>
      <c r="K4540">
        <v>211.43899999999999</v>
      </c>
    </row>
    <row r="4541" spans="5:11" x14ac:dyDescent="0.25">
      <c r="E4541">
        <v>2021</v>
      </c>
      <c r="F4541" t="s">
        <v>318</v>
      </c>
      <c r="G4541" t="s">
        <v>319</v>
      </c>
      <c r="H4541" t="s">
        <v>540</v>
      </c>
      <c r="I4541" t="s">
        <v>16</v>
      </c>
      <c r="J4541" t="s">
        <v>1</v>
      </c>
      <c r="K4541">
        <v>0</v>
      </c>
    </row>
    <row r="4542" spans="5:11" x14ac:dyDescent="0.25">
      <c r="E4542">
        <v>2021</v>
      </c>
      <c r="F4542" t="s">
        <v>318</v>
      </c>
      <c r="G4542" t="s">
        <v>319</v>
      </c>
      <c r="H4542" t="s">
        <v>540</v>
      </c>
      <c r="I4542" t="s">
        <v>16</v>
      </c>
      <c r="J4542" t="s">
        <v>554</v>
      </c>
      <c r="K4542">
        <v>0</v>
      </c>
    </row>
    <row r="4543" spans="5:11" x14ac:dyDescent="0.25">
      <c r="E4543">
        <v>2021</v>
      </c>
      <c r="F4543" t="s">
        <v>318</v>
      </c>
      <c r="G4543" t="s">
        <v>319</v>
      </c>
      <c r="H4543" t="s">
        <v>540</v>
      </c>
      <c r="I4543" t="s">
        <v>16</v>
      </c>
      <c r="J4543" t="s">
        <v>725</v>
      </c>
      <c r="K4543">
        <v>0</v>
      </c>
    </row>
    <row r="4544" spans="5:11" x14ac:dyDescent="0.25">
      <c r="E4544">
        <v>2021</v>
      </c>
      <c r="F4544" t="s">
        <v>344</v>
      </c>
      <c r="G4544" t="s">
        <v>81</v>
      </c>
      <c r="H4544" t="s">
        <v>542</v>
      </c>
      <c r="I4544" t="s">
        <v>16</v>
      </c>
      <c r="J4544" t="s">
        <v>1</v>
      </c>
      <c r="K4544">
        <v>152.471</v>
      </c>
    </row>
    <row r="4545" spans="5:11" x14ac:dyDescent="0.25">
      <c r="E4545">
        <v>2021</v>
      </c>
      <c r="F4545" t="s">
        <v>344</v>
      </c>
      <c r="G4545" t="s">
        <v>81</v>
      </c>
      <c r="H4545" t="s">
        <v>542</v>
      </c>
      <c r="I4545" t="s">
        <v>16</v>
      </c>
      <c r="J4545" t="s">
        <v>554</v>
      </c>
      <c r="K4545">
        <v>152.471</v>
      </c>
    </row>
    <row r="4546" spans="5:11" x14ac:dyDescent="0.25">
      <c r="E4546">
        <v>2021</v>
      </c>
      <c r="F4546" t="s">
        <v>344</v>
      </c>
      <c r="G4546" t="s">
        <v>81</v>
      </c>
      <c r="H4546" t="s">
        <v>542</v>
      </c>
      <c r="I4546" t="s">
        <v>16</v>
      </c>
      <c r="J4546" t="s">
        <v>725</v>
      </c>
      <c r="K4546">
        <v>0</v>
      </c>
    </row>
    <row r="4547" spans="5:11" x14ac:dyDescent="0.25">
      <c r="E4547">
        <v>2021</v>
      </c>
      <c r="F4547" t="s">
        <v>333</v>
      </c>
      <c r="G4547" t="s">
        <v>77</v>
      </c>
      <c r="H4547" t="s">
        <v>540</v>
      </c>
      <c r="I4547" t="s">
        <v>16</v>
      </c>
      <c r="J4547" t="s">
        <v>1</v>
      </c>
      <c r="K4547">
        <v>0.71199999999999997</v>
      </c>
    </row>
    <row r="4548" spans="5:11" x14ac:dyDescent="0.25">
      <c r="E4548">
        <v>2021</v>
      </c>
      <c r="F4548" t="s">
        <v>333</v>
      </c>
      <c r="G4548" t="s">
        <v>77</v>
      </c>
      <c r="H4548" t="s">
        <v>540</v>
      </c>
      <c r="I4548" t="s">
        <v>16</v>
      </c>
      <c r="J4548" t="s">
        <v>554</v>
      </c>
      <c r="K4548">
        <v>0.71199999999999997</v>
      </c>
    </row>
    <row r="4549" spans="5:11" x14ac:dyDescent="0.25">
      <c r="E4549">
        <v>2021</v>
      </c>
      <c r="F4549" t="s">
        <v>333</v>
      </c>
      <c r="G4549" t="s">
        <v>77</v>
      </c>
      <c r="H4549" t="s">
        <v>540</v>
      </c>
      <c r="I4549" t="s">
        <v>16</v>
      </c>
      <c r="J4549" t="s">
        <v>725</v>
      </c>
      <c r="K4549">
        <v>0</v>
      </c>
    </row>
    <row r="4550" spans="5:11" x14ac:dyDescent="0.25">
      <c r="E4550">
        <v>2021</v>
      </c>
      <c r="F4550" t="s">
        <v>340</v>
      </c>
      <c r="G4550" t="s">
        <v>79</v>
      </c>
      <c r="H4550" t="s">
        <v>544</v>
      </c>
      <c r="I4550" t="s">
        <v>9</v>
      </c>
      <c r="J4550" t="s">
        <v>1</v>
      </c>
      <c r="K4550">
        <v>81.408000000000001</v>
      </c>
    </row>
    <row r="4551" spans="5:11" x14ac:dyDescent="0.25">
      <c r="E4551">
        <v>2021</v>
      </c>
      <c r="F4551" t="s">
        <v>340</v>
      </c>
      <c r="G4551" t="s">
        <v>79</v>
      </c>
      <c r="H4551" t="s">
        <v>544</v>
      </c>
      <c r="I4551" t="s">
        <v>9</v>
      </c>
      <c r="J4551" t="s">
        <v>554</v>
      </c>
      <c r="K4551">
        <v>65.596999999999994</v>
      </c>
    </row>
    <row r="4552" spans="5:11" x14ac:dyDescent="0.25">
      <c r="E4552">
        <v>2021</v>
      </c>
      <c r="F4552" t="s">
        <v>340</v>
      </c>
      <c r="G4552" t="s">
        <v>79</v>
      </c>
      <c r="H4552" t="s">
        <v>544</v>
      </c>
      <c r="I4552" t="s">
        <v>9</v>
      </c>
      <c r="J4552" t="s">
        <v>725</v>
      </c>
      <c r="K4552">
        <v>15.811</v>
      </c>
    </row>
    <row r="4553" spans="5:11" x14ac:dyDescent="0.25">
      <c r="E4553">
        <v>2021</v>
      </c>
      <c r="F4553" t="s">
        <v>327</v>
      </c>
      <c r="G4553" t="s">
        <v>74</v>
      </c>
      <c r="H4553" t="s">
        <v>540</v>
      </c>
      <c r="I4553" t="s">
        <v>60</v>
      </c>
      <c r="J4553" t="s">
        <v>1</v>
      </c>
      <c r="K4553">
        <v>28.888000000000002</v>
      </c>
    </row>
    <row r="4554" spans="5:11" x14ac:dyDescent="0.25">
      <c r="E4554">
        <v>2021</v>
      </c>
      <c r="F4554" t="s">
        <v>327</v>
      </c>
      <c r="G4554" t="s">
        <v>74</v>
      </c>
      <c r="H4554" t="s">
        <v>540</v>
      </c>
      <c r="I4554" t="s">
        <v>60</v>
      </c>
      <c r="J4554" t="s">
        <v>554</v>
      </c>
      <c r="K4554">
        <v>18.388000000000002</v>
      </c>
    </row>
    <row r="4555" spans="5:11" x14ac:dyDescent="0.25">
      <c r="E4555">
        <v>2021</v>
      </c>
      <c r="F4555" t="s">
        <v>327</v>
      </c>
      <c r="G4555" t="s">
        <v>74</v>
      </c>
      <c r="H4555" t="s">
        <v>540</v>
      </c>
      <c r="I4555" t="s">
        <v>60</v>
      </c>
      <c r="J4555" t="s">
        <v>725</v>
      </c>
      <c r="K4555">
        <v>10.5</v>
      </c>
    </row>
    <row r="4556" spans="5:11" x14ac:dyDescent="0.25">
      <c r="E4556">
        <v>2021</v>
      </c>
      <c r="F4556" t="s">
        <v>444</v>
      </c>
      <c r="G4556" t="s">
        <v>125</v>
      </c>
      <c r="H4556" t="s">
        <v>542</v>
      </c>
      <c r="I4556" t="s">
        <v>26</v>
      </c>
      <c r="J4556" t="s">
        <v>1</v>
      </c>
      <c r="K4556">
        <v>1.79</v>
      </c>
    </row>
    <row r="4557" spans="5:11" x14ac:dyDescent="0.25">
      <c r="E4557">
        <v>2021</v>
      </c>
      <c r="F4557" t="s">
        <v>444</v>
      </c>
      <c r="G4557" t="s">
        <v>125</v>
      </c>
      <c r="H4557" t="s">
        <v>542</v>
      </c>
      <c r="I4557" t="s">
        <v>26</v>
      </c>
      <c r="J4557" t="s">
        <v>554</v>
      </c>
      <c r="K4557">
        <v>1.6619999999999999</v>
      </c>
    </row>
    <row r="4558" spans="5:11" x14ac:dyDescent="0.25">
      <c r="E4558">
        <v>2021</v>
      </c>
      <c r="F4558" t="s">
        <v>444</v>
      </c>
      <c r="G4558" t="s">
        <v>125</v>
      </c>
      <c r="H4558" t="s">
        <v>542</v>
      </c>
      <c r="I4558" t="s">
        <v>26</v>
      </c>
      <c r="J4558" t="s">
        <v>725</v>
      </c>
      <c r="K4558">
        <v>0.128</v>
      </c>
    </row>
    <row r="4559" spans="5:11" x14ac:dyDescent="0.25">
      <c r="E4559">
        <v>2021</v>
      </c>
      <c r="F4559" t="s">
        <v>356</v>
      </c>
      <c r="G4559" t="s">
        <v>87</v>
      </c>
      <c r="H4559" t="s">
        <v>12</v>
      </c>
      <c r="I4559" t="s">
        <v>12</v>
      </c>
      <c r="J4559" t="s">
        <v>1</v>
      </c>
      <c r="K4559">
        <v>41.475000000000001</v>
      </c>
    </row>
    <row r="4560" spans="5:11" x14ac:dyDescent="0.25">
      <c r="E4560">
        <v>2021</v>
      </c>
      <c r="F4560" t="s">
        <v>356</v>
      </c>
      <c r="G4560" t="s">
        <v>87</v>
      </c>
      <c r="H4560" t="s">
        <v>12</v>
      </c>
      <c r="I4560" t="s">
        <v>12</v>
      </c>
      <c r="J4560" t="s">
        <v>554</v>
      </c>
      <c r="K4560">
        <v>0</v>
      </c>
    </row>
    <row r="4561" spans="5:11" x14ac:dyDescent="0.25">
      <c r="E4561">
        <v>2021</v>
      </c>
      <c r="F4561" t="s">
        <v>356</v>
      </c>
      <c r="G4561" t="s">
        <v>87</v>
      </c>
      <c r="H4561" t="s">
        <v>12</v>
      </c>
      <c r="I4561" t="s">
        <v>12</v>
      </c>
      <c r="J4561" t="s">
        <v>725</v>
      </c>
      <c r="K4561">
        <v>41.475000000000001</v>
      </c>
    </row>
    <row r="4562" spans="5:11" x14ac:dyDescent="0.25">
      <c r="E4562">
        <v>2021</v>
      </c>
      <c r="F4562" t="s">
        <v>358</v>
      </c>
      <c r="G4562" t="s">
        <v>88</v>
      </c>
      <c r="H4562" t="s">
        <v>544</v>
      </c>
      <c r="I4562" t="s">
        <v>17</v>
      </c>
      <c r="J4562" t="s">
        <v>1</v>
      </c>
      <c r="K4562">
        <v>129.386</v>
      </c>
    </row>
    <row r="4563" spans="5:11" x14ac:dyDescent="0.25">
      <c r="E4563">
        <v>2021</v>
      </c>
      <c r="F4563" t="s">
        <v>358</v>
      </c>
      <c r="G4563" t="s">
        <v>88</v>
      </c>
      <c r="H4563" t="s">
        <v>544</v>
      </c>
      <c r="I4563" t="s">
        <v>17</v>
      </c>
      <c r="J4563" t="s">
        <v>554</v>
      </c>
      <c r="K4563">
        <v>45.95</v>
      </c>
    </row>
    <row r="4564" spans="5:11" x14ac:dyDescent="0.25">
      <c r="E4564">
        <v>2021</v>
      </c>
      <c r="F4564" t="s">
        <v>358</v>
      </c>
      <c r="G4564" t="s">
        <v>88</v>
      </c>
      <c r="H4564" t="s">
        <v>544</v>
      </c>
      <c r="I4564" t="s">
        <v>17</v>
      </c>
      <c r="J4564" t="s">
        <v>725</v>
      </c>
      <c r="K4564">
        <v>83.436000000000007</v>
      </c>
    </row>
    <row r="4565" spans="5:11" x14ac:dyDescent="0.25">
      <c r="E4565">
        <v>2021</v>
      </c>
      <c r="F4565" t="s">
        <v>360</v>
      </c>
      <c r="G4565" t="s">
        <v>89</v>
      </c>
      <c r="H4565" t="s">
        <v>540</v>
      </c>
      <c r="I4565" t="s">
        <v>47</v>
      </c>
      <c r="J4565" t="s">
        <v>1</v>
      </c>
      <c r="K4565">
        <v>161.41</v>
      </c>
    </row>
    <row r="4566" spans="5:11" x14ac:dyDescent="0.25">
      <c r="E4566">
        <v>2021</v>
      </c>
      <c r="F4566" t="s">
        <v>360</v>
      </c>
      <c r="G4566" t="s">
        <v>89</v>
      </c>
      <c r="H4566" t="s">
        <v>540</v>
      </c>
      <c r="I4566" t="s">
        <v>47</v>
      </c>
      <c r="J4566" t="s">
        <v>554</v>
      </c>
      <c r="K4566">
        <v>143.22200000000001</v>
      </c>
    </row>
    <row r="4567" spans="5:11" x14ac:dyDescent="0.25">
      <c r="E4567">
        <v>2021</v>
      </c>
      <c r="F4567" t="s">
        <v>360</v>
      </c>
      <c r="G4567" t="s">
        <v>89</v>
      </c>
      <c r="H4567" t="s">
        <v>540</v>
      </c>
      <c r="I4567" t="s">
        <v>47</v>
      </c>
      <c r="J4567" t="s">
        <v>725</v>
      </c>
      <c r="K4567">
        <v>18.187999999999999</v>
      </c>
    </row>
    <row r="4568" spans="5:11" x14ac:dyDescent="0.25">
      <c r="E4568">
        <v>2021</v>
      </c>
      <c r="F4568" t="s">
        <v>352</v>
      </c>
      <c r="G4568" t="s">
        <v>85</v>
      </c>
      <c r="H4568" t="s">
        <v>540</v>
      </c>
      <c r="I4568" t="s">
        <v>47</v>
      </c>
      <c r="J4568" t="s">
        <v>1</v>
      </c>
      <c r="K4568">
        <v>0</v>
      </c>
    </row>
    <row r="4569" spans="5:11" x14ac:dyDescent="0.25">
      <c r="E4569">
        <v>2021</v>
      </c>
      <c r="F4569" t="s">
        <v>352</v>
      </c>
      <c r="G4569" t="s">
        <v>85</v>
      </c>
      <c r="H4569" t="s">
        <v>540</v>
      </c>
      <c r="I4569" t="s">
        <v>47</v>
      </c>
      <c r="J4569" t="s">
        <v>554</v>
      </c>
      <c r="K4569">
        <v>0</v>
      </c>
    </row>
    <row r="4570" spans="5:11" x14ac:dyDescent="0.25">
      <c r="E4570">
        <v>2021</v>
      </c>
      <c r="F4570" t="s">
        <v>352</v>
      </c>
      <c r="G4570" t="s">
        <v>85</v>
      </c>
      <c r="H4570" t="s">
        <v>540</v>
      </c>
      <c r="I4570" t="s">
        <v>47</v>
      </c>
      <c r="J4570" t="s">
        <v>725</v>
      </c>
      <c r="K4570">
        <v>0</v>
      </c>
    </row>
    <row r="4571" spans="5:11" x14ac:dyDescent="0.25">
      <c r="E4571">
        <v>2021</v>
      </c>
      <c r="F4571" t="s">
        <v>372</v>
      </c>
      <c r="G4571" t="s">
        <v>95</v>
      </c>
      <c r="H4571" t="s">
        <v>540</v>
      </c>
      <c r="I4571" t="s">
        <v>30</v>
      </c>
      <c r="J4571" t="s">
        <v>1</v>
      </c>
      <c r="K4571">
        <v>120.309</v>
      </c>
    </row>
    <row r="4572" spans="5:11" x14ac:dyDescent="0.25">
      <c r="E4572">
        <v>2021</v>
      </c>
      <c r="F4572" t="s">
        <v>372</v>
      </c>
      <c r="G4572" t="s">
        <v>95</v>
      </c>
      <c r="H4572" t="s">
        <v>540</v>
      </c>
      <c r="I4572" t="s">
        <v>30</v>
      </c>
      <c r="J4572" t="s">
        <v>554</v>
      </c>
      <c r="K4572">
        <v>91.858999999999995</v>
      </c>
    </row>
    <row r="4573" spans="5:11" x14ac:dyDescent="0.25">
      <c r="E4573">
        <v>2021</v>
      </c>
      <c r="F4573" t="s">
        <v>372</v>
      </c>
      <c r="G4573" t="s">
        <v>95</v>
      </c>
      <c r="H4573" t="s">
        <v>540</v>
      </c>
      <c r="I4573" t="s">
        <v>30</v>
      </c>
      <c r="J4573" t="s">
        <v>725</v>
      </c>
      <c r="K4573">
        <v>28.45</v>
      </c>
    </row>
    <row r="4574" spans="5:11" x14ac:dyDescent="0.25">
      <c r="E4574">
        <v>2021</v>
      </c>
      <c r="F4574" t="s">
        <v>380</v>
      </c>
      <c r="G4574" t="s">
        <v>99</v>
      </c>
      <c r="H4574" t="s">
        <v>544</v>
      </c>
      <c r="I4574" t="s">
        <v>9</v>
      </c>
      <c r="J4574" t="s">
        <v>1</v>
      </c>
      <c r="K4574">
        <v>45.713000000000001</v>
      </c>
    </row>
    <row r="4575" spans="5:11" x14ac:dyDescent="0.25">
      <c r="E4575">
        <v>2021</v>
      </c>
      <c r="F4575" t="s">
        <v>380</v>
      </c>
      <c r="G4575" t="s">
        <v>99</v>
      </c>
      <c r="H4575" t="s">
        <v>544</v>
      </c>
      <c r="I4575" t="s">
        <v>9</v>
      </c>
      <c r="J4575" t="s">
        <v>554</v>
      </c>
      <c r="K4575">
        <v>32.045000000000002</v>
      </c>
    </row>
    <row r="4576" spans="5:11" x14ac:dyDescent="0.25">
      <c r="E4576">
        <v>2021</v>
      </c>
      <c r="F4576" t="s">
        <v>380</v>
      </c>
      <c r="G4576" t="s">
        <v>99</v>
      </c>
      <c r="H4576" t="s">
        <v>544</v>
      </c>
      <c r="I4576" t="s">
        <v>9</v>
      </c>
      <c r="J4576" t="s">
        <v>725</v>
      </c>
      <c r="K4576">
        <v>13.667999999999999</v>
      </c>
    </row>
    <row r="4577" spans="5:11" x14ac:dyDescent="0.25">
      <c r="E4577">
        <v>2021</v>
      </c>
      <c r="F4577" t="s">
        <v>384</v>
      </c>
      <c r="G4577" t="s">
        <v>385</v>
      </c>
      <c r="H4577" t="s">
        <v>540</v>
      </c>
      <c r="I4577" t="s">
        <v>27</v>
      </c>
      <c r="J4577" t="s">
        <v>1</v>
      </c>
      <c r="K4577">
        <v>612.47299999999996</v>
      </c>
    </row>
    <row r="4578" spans="5:11" x14ac:dyDescent="0.25">
      <c r="E4578">
        <v>2021</v>
      </c>
      <c r="F4578" t="s">
        <v>384</v>
      </c>
      <c r="G4578" t="s">
        <v>385</v>
      </c>
      <c r="H4578" t="s">
        <v>540</v>
      </c>
      <c r="I4578" t="s">
        <v>27</v>
      </c>
      <c r="J4578" t="s">
        <v>554</v>
      </c>
      <c r="K4578">
        <v>612.47299999999996</v>
      </c>
    </row>
    <row r="4579" spans="5:11" x14ac:dyDescent="0.25">
      <c r="E4579">
        <v>2021</v>
      </c>
      <c r="F4579" t="s">
        <v>384</v>
      </c>
      <c r="G4579" t="s">
        <v>385</v>
      </c>
      <c r="H4579" t="s">
        <v>540</v>
      </c>
      <c r="I4579" t="s">
        <v>27</v>
      </c>
      <c r="J4579" t="s">
        <v>725</v>
      </c>
      <c r="K4579">
        <v>0</v>
      </c>
    </row>
    <row r="4580" spans="5:11" x14ac:dyDescent="0.25">
      <c r="E4580">
        <v>2021</v>
      </c>
      <c r="F4580" t="s">
        <v>394</v>
      </c>
      <c r="G4580" t="s">
        <v>103</v>
      </c>
      <c r="H4580" t="s">
        <v>540</v>
      </c>
      <c r="I4580" t="s">
        <v>30</v>
      </c>
      <c r="J4580" t="s">
        <v>1</v>
      </c>
      <c r="K4580">
        <v>14.326000000000001</v>
      </c>
    </row>
    <row r="4581" spans="5:11" x14ac:dyDescent="0.25">
      <c r="E4581">
        <v>2021</v>
      </c>
      <c r="F4581" t="s">
        <v>394</v>
      </c>
      <c r="G4581" t="s">
        <v>103</v>
      </c>
      <c r="H4581" t="s">
        <v>540</v>
      </c>
      <c r="I4581" t="s">
        <v>30</v>
      </c>
      <c r="J4581" t="s">
        <v>554</v>
      </c>
      <c r="K4581">
        <v>11.672000000000001</v>
      </c>
    </row>
    <row r="4582" spans="5:11" x14ac:dyDescent="0.25">
      <c r="E4582">
        <v>2021</v>
      </c>
      <c r="F4582" t="s">
        <v>394</v>
      </c>
      <c r="G4582" t="s">
        <v>103</v>
      </c>
      <c r="H4582" t="s">
        <v>540</v>
      </c>
      <c r="I4582" t="s">
        <v>30</v>
      </c>
      <c r="J4582" t="s">
        <v>725</v>
      </c>
      <c r="K4582">
        <v>2.6539999999999999</v>
      </c>
    </row>
    <row r="4583" spans="5:11" x14ac:dyDescent="0.25">
      <c r="E4583">
        <v>2021</v>
      </c>
      <c r="F4583" t="s">
        <v>387</v>
      </c>
      <c r="G4583" t="s">
        <v>388</v>
      </c>
      <c r="H4583" t="s">
        <v>544</v>
      </c>
      <c r="I4583" t="s">
        <v>9</v>
      </c>
      <c r="J4583" t="s">
        <v>1</v>
      </c>
      <c r="K4583">
        <v>74.575999999999993</v>
      </c>
    </row>
    <row r="4584" spans="5:11" x14ac:dyDescent="0.25">
      <c r="E4584">
        <v>2021</v>
      </c>
      <c r="F4584" t="s">
        <v>387</v>
      </c>
      <c r="G4584" t="s">
        <v>388</v>
      </c>
      <c r="H4584" t="s">
        <v>544</v>
      </c>
      <c r="I4584" t="s">
        <v>9</v>
      </c>
      <c r="J4584" t="s">
        <v>554</v>
      </c>
      <c r="K4584">
        <v>46.093000000000004</v>
      </c>
    </row>
    <row r="4585" spans="5:11" x14ac:dyDescent="0.25">
      <c r="E4585">
        <v>2021</v>
      </c>
      <c r="F4585" t="s">
        <v>387</v>
      </c>
      <c r="G4585" t="s">
        <v>388</v>
      </c>
      <c r="H4585" t="s">
        <v>544</v>
      </c>
      <c r="I4585" t="s">
        <v>9</v>
      </c>
      <c r="J4585" t="s">
        <v>725</v>
      </c>
      <c r="K4585">
        <v>28.483000000000001</v>
      </c>
    </row>
    <row r="4586" spans="5:11" x14ac:dyDescent="0.25">
      <c r="E4586">
        <v>2021</v>
      </c>
      <c r="F4586" t="s">
        <v>396</v>
      </c>
      <c r="G4586" t="s">
        <v>397</v>
      </c>
      <c r="H4586" t="s">
        <v>544</v>
      </c>
      <c r="I4586" t="s">
        <v>9</v>
      </c>
      <c r="J4586" t="s">
        <v>1</v>
      </c>
      <c r="K4586">
        <v>146.761</v>
      </c>
    </row>
    <row r="4587" spans="5:11" x14ac:dyDescent="0.25">
      <c r="E4587">
        <v>2021</v>
      </c>
      <c r="F4587" t="s">
        <v>396</v>
      </c>
      <c r="G4587" t="s">
        <v>397</v>
      </c>
      <c r="H4587" t="s">
        <v>544</v>
      </c>
      <c r="I4587" t="s">
        <v>9</v>
      </c>
      <c r="J4587" t="s">
        <v>554</v>
      </c>
      <c r="K4587">
        <v>22.864999999999998</v>
      </c>
    </row>
    <row r="4588" spans="5:11" x14ac:dyDescent="0.25">
      <c r="E4588">
        <v>2021</v>
      </c>
      <c r="F4588" t="s">
        <v>396</v>
      </c>
      <c r="G4588" t="s">
        <v>397</v>
      </c>
      <c r="H4588" t="s">
        <v>544</v>
      </c>
      <c r="I4588" t="s">
        <v>9</v>
      </c>
      <c r="J4588" t="s">
        <v>725</v>
      </c>
      <c r="K4588">
        <v>123.896</v>
      </c>
    </row>
    <row r="4589" spans="5:11" x14ac:dyDescent="0.25">
      <c r="E4589">
        <v>2021</v>
      </c>
      <c r="F4589" t="s">
        <v>399</v>
      </c>
      <c r="G4589" t="s">
        <v>104</v>
      </c>
      <c r="H4589" t="s">
        <v>544</v>
      </c>
      <c r="I4589" t="s">
        <v>9</v>
      </c>
      <c r="J4589" t="s">
        <v>1</v>
      </c>
      <c r="K4589">
        <v>766.60400000000004</v>
      </c>
    </row>
    <row r="4590" spans="5:11" x14ac:dyDescent="0.25">
      <c r="E4590">
        <v>2021</v>
      </c>
      <c r="F4590" t="s">
        <v>399</v>
      </c>
      <c r="G4590" t="s">
        <v>104</v>
      </c>
      <c r="H4590" t="s">
        <v>544</v>
      </c>
      <c r="I4590" t="s">
        <v>9</v>
      </c>
      <c r="J4590" t="s">
        <v>554</v>
      </c>
      <c r="K4590">
        <v>585.97199999999998</v>
      </c>
    </row>
    <row r="4591" spans="5:11" x14ac:dyDescent="0.25">
      <c r="E4591">
        <v>2021</v>
      </c>
      <c r="F4591" t="s">
        <v>399</v>
      </c>
      <c r="G4591" t="s">
        <v>104</v>
      </c>
      <c r="H4591" t="s">
        <v>544</v>
      </c>
      <c r="I4591" t="s">
        <v>9</v>
      </c>
      <c r="J4591" t="s">
        <v>725</v>
      </c>
      <c r="K4591">
        <v>180.63200000000001</v>
      </c>
    </row>
    <row r="4592" spans="5:11" x14ac:dyDescent="0.25">
      <c r="E4592">
        <v>2021</v>
      </c>
      <c r="F4592" t="s">
        <v>407</v>
      </c>
      <c r="G4592" t="s">
        <v>408</v>
      </c>
      <c r="H4592" t="s">
        <v>540</v>
      </c>
      <c r="I4592" t="s">
        <v>925</v>
      </c>
      <c r="J4592" t="s">
        <v>1</v>
      </c>
      <c r="K4592">
        <v>495.58</v>
      </c>
    </row>
    <row r="4593" spans="5:11" x14ac:dyDescent="0.25">
      <c r="E4593">
        <v>2021</v>
      </c>
      <c r="F4593" t="s">
        <v>407</v>
      </c>
      <c r="G4593" t="s">
        <v>408</v>
      </c>
      <c r="H4593" t="s">
        <v>540</v>
      </c>
      <c r="I4593" t="s">
        <v>925</v>
      </c>
      <c r="J4593" t="s">
        <v>554</v>
      </c>
      <c r="K4593">
        <v>227.40299999999999</v>
      </c>
    </row>
    <row r="4594" spans="5:11" x14ac:dyDescent="0.25">
      <c r="E4594">
        <v>2021</v>
      </c>
      <c r="F4594" t="s">
        <v>407</v>
      </c>
      <c r="G4594" t="s">
        <v>408</v>
      </c>
      <c r="H4594" t="s">
        <v>540</v>
      </c>
      <c r="I4594" t="s">
        <v>925</v>
      </c>
      <c r="J4594" t="s">
        <v>725</v>
      </c>
      <c r="K4594">
        <v>268.17700000000002</v>
      </c>
    </row>
    <row r="4595" spans="5:11" x14ac:dyDescent="0.25">
      <c r="E4595">
        <v>2021</v>
      </c>
      <c r="F4595" t="s">
        <v>405</v>
      </c>
      <c r="G4595" t="s">
        <v>107</v>
      </c>
      <c r="H4595" t="s">
        <v>12</v>
      </c>
      <c r="I4595" t="s">
        <v>12</v>
      </c>
      <c r="J4595" t="s">
        <v>1</v>
      </c>
      <c r="K4595">
        <v>479.01499999999999</v>
      </c>
    </row>
    <row r="4596" spans="5:11" x14ac:dyDescent="0.25">
      <c r="E4596">
        <v>2021</v>
      </c>
      <c r="F4596" t="s">
        <v>405</v>
      </c>
      <c r="G4596" t="s">
        <v>107</v>
      </c>
      <c r="H4596" t="s">
        <v>12</v>
      </c>
      <c r="I4596" t="s">
        <v>12</v>
      </c>
      <c r="J4596" t="s">
        <v>554</v>
      </c>
      <c r="K4596">
        <v>0</v>
      </c>
    </row>
    <row r="4597" spans="5:11" x14ac:dyDescent="0.25">
      <c r="E4597">
        <v>2021</v>
      </c>
      <c r="F4597" t="s">
        <v>405</v>
      </c>
      <c r="G4597" t="s">
        <v>107</v>
      </c>
      <c r="H4597" t="s">
        <v>12</v>
      </c>
      <c r="I4597" t="s">
        <v>12</v>
      </c>
      <c r="J4597" t="s">
        <v>725</v>
      </c>
      <c r="K4597">
        <v>479.01499999999999</v>
      </c>
    </row>
    <row r="4598" spans="5:11" x14ac:dyDescent="0.25">
      <c r="E4598">
        <v>2021</v>
      </c>
      <c r="F4598" t="s">
        <v>969</v>
      </c>
      <c r="G4598" t="s">
        <v>109</v>
      </c>
      <c r="H4598" t="s">
        <v>544</v>
      </c>
      <c r="I4598" t="s">
        <v>17</v>
      </c>
      <c r="J4598" t="s">
        <v>1</v>
      </c>
      <c r="K4598">
        <v>11.340999999999999</v>
      </c>
    </row>
    <row r="4599" spans="5:11" x14ac:dyDescent="0.25">
      <c r="E4599">
        <v>2021</v>
      </c>
      <c r="F4599" t="s">
        <v>969</v>
      </c>
      <c r="G4599" t="s">
        <v>109</v>
      </c>
      <c r="H4599" t="s">
        <v>544</v>
      </c>
      <c r="I4599" t="s">
        <v>17</v>
      </c>
      <c r="J4599" t="s">
        <v>554</v>
      </c>
      <c r="K4599">
        <v>8.3010000000000002</v>
      </c>
    </row>
    <row r="4600" spans="5:11" x14ac:dyDescent="0.25">
      <c r="E4600">
        <v>2021</v>
      </c>
      <c r="F4600" t="s">
        <v>969</v>
      </c>
      <c r="G4600" t="s">
        <v>109</v>
      </c>
      <c r="H4600" t="s">
        <v>544</v>
      </c>
      <c r="I4600" t="s">
        <v>17</v>
      </c>
      <c r="J4600" t="s">
        <v>725</v>
      </c>
      <c r="K4600">
        <v>3.04</v>
      </c>
    </row>
    <row r="4601" spans="5:11" x14ac:dyDescent="0.25">
      <c r="E4601">
        <v>2021</v>
      </c>
      <c r="F4601" t="s">
        <v>414</v>
      </c>
      <c r="G4601" t="s">
        <v>110</v>
      </c>
      <c r="H4601" t="s">
        <v>540</v>
      </c>
      <c r="I4601" t="s">
        <v>27</v>
      </c>
      <c r="J4601" t="s">
        <v>1</v>
      </c>
      <c r="K4601">
        <v>93.03</v>
      </c>
    </row>
    <row r="4602" spans="5:11" x14ac:dyDescent="0.25">
      <c r="E4602">
        <v>2021</v>
      </c>
      <c r="F4602" t="s">
        <v>414</v>
      </c>
      <c r="G4602" t="s">
        <v>110</v>
      </c>
      <c r="H4602" t="s">
        <v>540</v>
      </c>
      <c r="I4602" t="s">
        <v>27</v>
      </c>
      <c r="J4602" t="s">
        <v>554</v>
      </c>
      <c r="K4602">
        <v>58.298000000000002</v>
      </c>
    </row>
    <row r="4603" spans="5:11" x14ac:dyDescent="0.25">
      <c r="E4603">
        <v>2021</v>
      </c>
      <c r="F4603" t="s">
        <v>414</v>
      </c>
      <c r="G4603" t="s">
        <v>110</v>
      </c>
      <c r="H4603" t="s">
        <v>540</v>
      </c>
      <c r="I4603" t="s">
        <v>27</v>
      </c>
      <c r="J4603" t="s">
        <v>725</v>
      </c>
      <c r="K4603">
        <v>34.731999999999999</v>
      </c>
    </row>
    <row r="4604" spans="5:11" x14ac:dyDescent="0.25">
      <c r="E4604">
        <v>2021</v>
      </c>
      <c r="F4604" t="s">
        <v>418</v>
      </c>
      <c r="G4604" t="s">
        <v>112</v>
      </c>
      <c r="H4604" t="s">
        <v>544</v>
      </c>
      <c r="I4604" t="s">
        <v>9</v>
      </c>
      <c r="J4604" t="s">
        <v>1</v>
      </c>
      <c r="K4604">
        <v>558.68600000000004</v>
      </c>
    </row>
    <row r="4605" spans="5:11" x14ac:dyDescent="0.25">
      <c r="E4605">
        <v>2021</v>
      </c>
      <c r="F4605" t="s">
        <v>418</v>
      </c>
      <c r="G4605" t="s">
        <v>112</v>
      </c>
      <c r="H4605" t="s">
        <v>544</v>
      </c>
      <c r="I4605" t="s">
        <v>9</v>
      </c>
      <c r="J4605" t="s">
        <v>554</v>
      </c>
      <c r="K4605">
        <v>303.089</v>
      </c>
    </row>
    <row r="4606" spans="5:11" x14ac:dyDescent="0.25">
      <c r="E4606">
        <v>2021</v>
      </c>
      <c r="F4606" t="s">
        <v>418</v>
      </c>
      <c r="G4606" t="s">
        <v>112</v>
      </c>
      <c r="H4606" t="s">
        <v>544</v>
      </c>
      <c r="I4606" t="s">
        <v>9</v>
      </c>
      <c r="J4606" t="s">
        <v>725</v>
      </c>
      <c r="K4606">
        <v>255.59700000000001</v>
      </c>
    </row>
    <row r="4607" spans="5:11" x14ac:dyDescent="0.25">
      <c r="E4607">
        <v>2021</v>
      </c>
      <c r="F4607" t="s">
        <v>420</v>
      </c>
      <c r="G4607" t="s">
        <v>113</v>
      </c>
      <c r="H4607" t="s">
        <v>540</v>
      </c>
      <c r="I4607" t="s">
        <v>47</v>
      </c>
      <c r="J4607" t="s">
        <v>1</v>
      </c>
      <c r="K4607">
        <v>11.634</v>
      </c>
    </row>
    <row r="4608" spans="5:11" x14ac:dyDescent="0.25">
      <c r="E4608">
        <v>2021</v>
      </c>
      <c r="F4608" t="s">
        <v>420</v>
      </c>
      <c r="G4608" t="s">
        <v>113</v>
      </c>
      <c r="H4608" t="s">
        <v>540</v>
      </c>
      <c r="I4608" t="s">
        <v>47</v>
      </c>
      <c r="J4608" t="s">
        <v>554</v>
      </c>
      <c r="K4608">
        <v>11.634</v>
      </c>
    </row>
    <row r="4609" spans="5:11" x14ac:dyDescent="0.25">
      <c r="E4609">
        <v>2021</v>
      </c>
      <c r="F4609" t="s">
        <v>420</v>
      </c>
      <c r="G4609" t="s">
        <v>113</v>
      </c>
      <c r="H4609" t="s">
        <v>540</v>
      </c>
      <c r="I4609" t="s">
        <v>47</v>
      </c>
      <c r="J4609" t="s">
        <v>725</v>
      </c>
      <c r="K4609">
        <v>0</v>
      </c>
    </row>
    <row r="4610" spans="5:11" x14ac:dyDescent="0.25">
      <c r="E4610">
        <v>2021</v>
      </c>
      <c r="F4610" t="s">
        <v>422</v>
      </c>
      <c r="G4610" t="s">
        <v>114</v>
      </c>
      <c r="H4610" t="s">
        <v>542</v>
      </c>
      <c r="I4610" t="s">
        <v>26</v>
      </c>
      <c r="J4610" t="s">
        <v>1</v>
      </c>
      <c r="K4610">
        <v>154.65199999999999</v>
      </c>
    </row>
    <row r="4611" spans="5:11" x14ac:dyDescent="0.25">
      <c r="E4611">
        <v>2021</v>
      </c>
      <c r="F4611" t="s">
        <v>422</v>
      </c>
      <c r="G4611" t="s">
        <v>114</v>
      </c>
      <c r="H4611" t="s">
        <v>542</v>
      </c>
      <c r="I4611" t="s">
        <v>26</v>
      </c>
      <c r="J4611" t="s">
        <v>554</v>
      </c>
      <c r="K4611">
        <v>0</v>
      </c>
    </row>
    <row r="4612" spans="5:11" x14ac:dyDescent="0.25">
      <c r="E4612">
        <v>2021</v>
      </c>
      <c r="F4612" t="s">
        <v>422</v>
      </c>
      <c r="G4612" t="s">
        <v>114</v>
      </c>
      <c r="H4612" t="s">
        <v>542</v>
      </c>
      <c r="I4612" t="s">
        <v>26</v>
      </c>
      <c r="J4612" t="s">
        <v>725</v>
      </c>
      <c r="K4612">
        <v>154.65199999999999</v>
      </c>
    </row>
    <row r="4613" spans="5:11" x14ac:dyDescent="0.25">
      <c r="E4613">
        <v>2021</v>
      </c>
      <c r="F4613" t="s">
        <v>432</v>
      </c>
      <c r="G4613" t="s">
        <v>119</v>
      </c>
      <c r="H4613" t="s">
        <v>540</v>
      </c>
      <c r="I4613" t="s">
        <v>925</v>
      </c>
      <c r="J4613" t="s">
        <v>1</v>
      </c>
      <c r="K4613">
        <v>11.028</v>
      </c>
    </row>
    <row r="4614" spans="5:11" x14ac:dyDescent="0.25">
      <c r="E4614">
        <v>2021</v>
      </c>
      <c r="F4614" t="s">
        <v>432</v>
      </c>
      <c r="G4614" t="s">
        <v>119</v>
      </c>
      <c r="H4614" t="s">
        <v>540</v>
      </c>
      <c r="I4614" t="s">
        <v>925</v>
      </c>
      <c r="J4614" t="s">
        <v>554</v>
      </c>
      <c r="K4614">
        <v>6.6749999999999998</v>
      </c>
    </row>
    <row r="4615" spans="5:11" x14ac:dyDescent="0.25">
      <c r="E4615">
        <v>2021</v>
      </c>
      <c r="F4615" t="s">
        <v>432</v>
      </c>
      <c r="G4615" t="s">
        <v>119</v>
      </c>
      <c r="H4615" t="s">
        <v>540</v>
      </c>
      <c r="I4615" t="s">
        <v>925</v>
      </c>
      <c r="J4615" t="s">
        <v>725</v>
      </c>
      <c r="K4615">
        <v>4.3529999999999998</v>
      </c>
    </row>
    <row r="4616" spans="5:11" x14ac:dyDescent="0.25">
      <c r="E4616">
        <v>2021</v>
      </c>
      <c r="F4616" t="s">
        <v>438</v>
      </c>
      <c r="G4616" t="s">
        <v>122</v>
      </c>
      <c r="H4616" t="s">
        <v>540</v>
      </c>
      <c r="I4616" t="s">
        <v>21</v>
      </c>
      <c r="J4616" t="s">
        <v>1</v>
      </c>
      <c r="K4616">
        <v>0.4</v>
      </c>
    </row>
    <row r="4617" spans="5:11" x14ac:dyDescent="0.25">
      <c r="E4617">
        <v>2021</v>
      </c>
      <c r="F4617" t="s">
        <v>438</v>
      </c>
      <c r="G4617" t="s">
        <v>122</v>
      </c>
      <c r="H4617" t="s">
        <v>540</v>
      </c>
      <c r="I4617" t="s">
        <v>21</v>
      </c>
      <c r="J4617" t="s">
        <v>554</v>
      </c>
      <c r="K4617">
        <v>0</v>
      </c>
    </row>
    <row r="4618" spans="5:11" x14ac:dyDescent="0.25">
      <c r="E4618">
        <v>2021</v>
      </c>
      <c r="F4618" t="s">
        <v>438</v>
      </c>
      <c r="G4618" t="s">
        <v>122</v>
      </c>
      <c r="H4618" t="s">
        <v>540</v>
      </c>
      <c r="I4618" t="s">
        <v>21</v>
      </c>
      <c r="J4618" t="s">
        <v>725</v>
      </c>
      <c r="K4618">
        <v>0.4</v>
      </c>
    </row>
    <row r="4619" spans="5:11" x14ac:dyDescent="0.25">
      <c r="E4619">
        <v>2021</v>
      </c>
      <c r="F4619" t="s">
        <v>434</v>
      </c>
      <c r="G4619" t="s">
        <v>120</v>
      </c>
      <c r="H4619" t="s">
        <v>544</v>
      </c>
      <c r="I4619" t="s">
        <v>9</v>
      </c>
      <c r="J4619" t="s">
        <v>1</v>
      </c>
      <c r="K4619">
        <v>0</v>
      </c>
    </row>
    <row r="4620" spans="5:11" x14ac:dyDescent="0.25">
      <c r="E4620">
        <v>2021</v>
      </c>
      <c r="F4620" t="s">
        <v>434</v>
      </c>
      <c r="G4620" t="s">
        <v>120</v>
      </c>
      <c r="H4620" t="s">
        <v>544</v>
      </c>
      <c r="I4620" t="s">
        <v>9</v>
      </c>
      <c r="J4620" t="s">
        <v>554</v>
      </c>
      <c r="K4620">
        <v>0</v>
      </c>
    </row>
    <row r="4621" spans="5:11" x14ac:dyDescent="0.25">
      <c r="E4621">
        <v>2021</v>
      </c>
      <c r="F4621" t="s">
        <v>434</v>
      </c>
      <c r="G4621" t="s">
        <v>120</v>
      </c>
      <c r="H4621" t="s">
        <v>544</v>
      </c>
      <c r="I4621" t="s">
        <v>9</v>
      </c>
      <c r="J4621" t="s">
        <v>725</v>
      </c>
      <c r="K4621">
        <v>0</v>
      </c>
    </row>
    <row r="4622" spans="5:11" x14ac:dyDescent="0.25">
      <c r="E4622">
        <v>2021</v>
      </c>
      <c r="F4622" t="s">
        <v>440</v>
      </c>
      <c r="G4622" t="s">
        <v>123</v>
      </c>
      <c r="H4622" t="s">
        <v>540</v>
      </c>
      <c r="I4622" t="s">
        <v>24</v>
      </c>
      <c r="J4622" t="s">
        <v>1</v>
      </c>
      <c r="K4622">
        <v>87.531999999999996</v>
      </c>
    </row>
    <row r="4623" spans="5:11" x14ac:dyDescent="0.25">
      <c r="E4623">
        <v>2021</v>
      </c>
      <c r="F4623" t="s">
        <v>440</v>
      </c>
      <c r="G4623" t="s">
        <v>123</v>
      </c>
      <c r="H4623" t="s">
        <v>540</v>
      </c>
      <c r="I4623" t="s">
        <v>24</v>
      </c>
      <c r="J4623" t="s">
        <v>554</v>
      </c>
      <c r="K4623">
        <v>69.015000000000001</v>
      </c>
    </row>
    <row r="4624" spans="5:11" x14ac:dyDescent="0.25">
      <c r="E4624">
        <v>2021</v>
      </c>
      <c r="F4624" t="s">
        <v>440</v>
      </c>
      <c r="G4624" t="s">
        <v>123</v>
      </c>
      <c r="H4624" t="s">
        <v>540</v>
      </c>
      <c r="I4624" t="s">
        <v>24</v>
      </c>
      <c r="J4624" t="s">
        <v>725</v>
      </c>
      <c r="K4624">
        <v>18.516999999999999</v>
      </c>
    </row>
    <row r="4625" spans="5:11" x14ac:dyDescent="0.25">
      <c r="E4625">
        <v>2021</v>
      </c>
      <c r="F4625" t="s">
        <v>442</v>
      </c>
      <c r="G4625" t="s">
        <v>124</v>
      </c>
      <c r="H4625" t="s">
        <v>544</v>
      </c>
      <c r="I4625" t="s">
        <v>9</v>
      </c>
      <c r="J4625" t="s">
        <v>1</v>
      </c>
      <c r="K4625">
        <v>589.22299999999996</v>
      </c>
    </row>
    <row r="4626" spans="5:11" x14ac:dyDescent="0.25">
      <c r="E4626">
        <v>2021</v>
      </c>
      <c r="F4626" t="s">
        <v>442</v>
      </c>
      <c r="G4626" t="s">
        <v>124</v>
      </c>
      <c r="H4626" t="s">
        <v>544</v>
      </c>
      <c r="I4626" t="s">
        <v>9</v>
      </c>
      <c r="J4626" t="s">
        <v>554</v>
      </c>
      <c r="K4626">
        <v>356.214</v>
      </c>
    </row>
    <row r="4627" spans="5:11" x14ac:dyDescent="0.25">
      <c r="E4627">
        <v>2021</v>
      </c>
      <c r="F4627" t="s">
        <v>442</v>
      </c>
      <c r="G4627" t="s">
        <v>124</v>
      </c>
      <c r="H4627" t="s">
        <v>544</v>
      </c>
      <c r="I4627" t="s">
        <v>9</v>
      </c>
      <c r="J4627" t="s">
        <v>725</v>
      </c>
      <c r="K4627">
        <v>233.00899999999999</v>
      </c>
    </row>
    <row r="4628" spans="5:11" x14ac:dyDescent="0.25">
      <c r="E4628">
        <v>2021</v>
      </c>
      <c r="F4628" t="s">
        <v>446</v>
      </c>
      <c r="G4628" t="s">
        <v>126</v>
      </c>
      <c r="H4628" t="s">
        <v>542</v>
      </c>
      <c r="I4628" t="s">
        <v>16</v>
      </c>
      <c r="J4628" t="s">
        <v>1</v>
      </c>
      <c r="K4628">
        <v>85.379000000000005</v>
      </c>
    </row>
    <row r="4629" spans="5:11" x14ac:dyDescent="0.25">
      <c r="E4629">
        <v>2021</v>
      </c>
      <c r="F4629" t="s">
        <v>446</v>
      </c>
      <c r="G4629" t="s">
        <v>126</v>
      </c>
      <c r="H4629" t="s">
        <v>542</v>
      </c>
      <c r="I4629" t="s">
        <v>16</v>
      </c>
      <c r="J4629" t="s">
        <v>554</v>
      </c>
      <c r="K4629">
        <v>29.006</v>
      </c>
    </row>
    <row r="4630" spans="5:11" x14ac:dyDescent="0.25">
      <c r="E4630">
        <v>2021</v>
      </c>
      <c r="F4630" t="s">
        <v>446</v>
      </c>
      <c r="G4630" t="s">
        <v>126</v>
      </c>
      <c r="H4630" t="s">
        <v>542</v>
      </c>
      <c r="I4630" t="s">
        <v>16</v>
      </c>
      <c r="J4630" t="s">
        <v>725</v>
      </c>
      <c r="K4630">
        <v>56.372999999999998</v>
      </c>
    </row>
    <row r="4631" spans="5:11" x14ac:dyDescent="0.25">
      <c r="E4631">
        <v>2021</v>
      </c>
      <c r="F4631" t="s">
        <v>450</v>
      </c>
      <c r="G4631" t="s">
        <v>128</v>
      </c>
      <c r="H4631" t="s">
        <v>540</v>
      </c>
      <c r="I4631" t="s">
        <v>47</v>
      </c>
      <c r="J4631" t="s">
        <v>1</v>
      </c>
      <c r="K4631">
        <v>8.0500000000000007</v>
      </c>
    </row>
    <row r="4632" spans="5:11" x14ac:dyDescent="0.25">
      <c r="E4632">
        <v>2021</v>
      </c>
      <c r="F4632" t="s">
        <v>450</v>
      </c>
      <c r="G4632" t="s">
        <v>128</v>
      </c>
      <c r="H4632" t="s">
        <v>540</v>
      </c>
      <c r="I4632" t="s">
        <v>47</v>
      </c>
      <c r="J4632" t="s">
        <v>554</v>
      </c>
      <c r="K4632">
        <v>0</v>
      </c>
    </row>
    <row r="4633" spans="5:11" x14ac:dyDescent="0.25">
      <c r="E4633">
        <v>2021</v>
      </c>
      <c r="F4633" t="s">
        <v>450</v>
      </c>
      <c r="G4633" t="s">
        <v>128</v>
      </c>
      <c r="H4633" t="s">
        <v>540</v>
      </c>
      <c r="I4633" t="s">
        <v>47</v>
      </c>
      <c r="J4633" t="s">
        <v>725</v>
      </c>
      <c r="K4633">
        <v>8.0500000000000007</v>
      </c>
    </row>
    <row r="4634" spans="5:11" x14ac:dyDescent="0.25">
      <c r="E4634">
        <v>2021</v>
      </c>
      <c r="F4634" t="s">
        <v>452</v>
      </c>
      <c r="G4634" t="s">
        <v>129</v>
      </c>
      <c r="H4634" t="s">
        <v>540</v>
      </c>
      <c r="I4634" t="s">
        <v>30</v>
      </c>
      <c r="J4634" t="s">
        <v>1</v>
      </c>
      <c r="K4634">
        <v>191.81399999999999</v>
      </c>
    </row>
    <row r="4635" spans="5:11" x14ac:dyDescent="0.25">
      <c r="E4635">
        <v>2021</v>
      </c>
      <c r="F4635" t="s">
        <v>452</v>
      </c>
      <c r="G4635" t="s">
        <v>129</v>
      </c>
      <c r="H4635" t="s">
        <v>540</v>
      </c>
      <c r="I4635" t="s">
        <v>30</v>
      </c>
      <c r="J4635" t="s">
        <v>554</v>
      </c>
      <c r="K4635">
        <v>191.81399999999999</v>
      </c>
    </row>
    <row r="4636" spans="5:11" x14ac:dyDescent="0.25">
      <c r="E4636">
        <v>2021</v>
      </c>
      <c r="F4636" t="s">
        <v>452</v>
      </c>
      <c r="G4636" t="s">
        <v>129</v>
      </c>
      <c r="H4636" t="s">
        <v>540</v>
      </c>
      <c r="I4636" t="s">
        <v>30</v>
      </c>
      <c r="J4636" t="s">
        <v>725</v>
      </c>
      <c r="K4636">
        <v>0</v>
      </c>
    </row>
    <row r="4637" spans="5:11" x14ac:dyDescent="0.25">
      <c r="E4637">
        <v>2021</v>
      </c>
      <c r="F4637" t="s">
        <v>460</v>
      </c>
      <c r="G4637" t="s">
        <v>133</v>
      </c>
      <c r="H4637" t="s">
        <v>540</v>
      </c>
      <c r="I4637" t="s">
        <v>30</v>
      </c>
      <c r="J4637" t="s">
        <v>1</v>
      </c>
      <c r="K4637">
        <v>18.879000000000001</v>
      </c>
    </row>
    <row r="4638" spans="5:11" x14ac:dyDescent="0.25">
      <c r="E4638">
        <v>2021</v>
      </c>
      <c r="F4638" t="s">
        <v>460</v>
      </c>
      <c r="G4638" t="s">
        <v>133</v>
      </c>
      <c r="H4638" t="s">
        <v>540</v>
      </c>
      <c r="I4638" t="s">
        <v>30</v>
      </c>
      <c r="J4638" t="s">
        <v>554</v>
      </c>
      <c r="K4638">
        <v>3.202</v>
      </c>
    </row>
    <row r="4639" spans="5:11" x14ac:dyDescent="0.25">
      <c r="E4639">
        <v>2021</v>
      </c>
      <c r="F4639" t="s">
        <v>460</v>
      </c>
      <c r="G4639" t="s">
        <v>133</v>
      </c>
      <c r="H4639" t="s">
        <v>540</v>
      </c>
      <c r="I4639" t="s">
        <v>30</v>
      </c>
      <c r="J4639" t="s">
        <v>725</v>
      </c>
      <c r="K4639">
        <v>15.677</v>
      </c>
    </row>
    <row r="4640" spans="5:11" x14ac:dyDescent="0.25">
      <c r="E4640">
        <v>2021</v>
      </c>
      <c r="F4640" t="s">
        <v>462</v>
      </c>
      <c r="G4640" t="s">
        <v>134</v>
      </c>
      <c r="H4640" t="s">
        <v>544</v>
      </c>
      <c r="I4640" t="s">
        <v>9</v>
      </c>
      <c r="J4640" t="s">
        <v>1</v>
      </c>
      <c r="K4640">
        <v>16.233000000000001</v>
      </c>
    </row>
    <row r="4641" spans="5:11" x14ac:dyDescent="0.25">
      <c r="E4641">
        <v>2021</v>
      </c>
      <c r="F4641" t="s">
        <v>462</v>
      </c>
      <c r="G4641" t="s">
        <v>134</v>
      </c>
      <c r="H4641" t="s">
        <v>544</v>
      </c>
      <c r="I4641" t="s">
        <v>9</v>
      </c>
      <c r="J4641" t="s">
        <v>554</v>
      </c>
      <c r="K4641">
        <v>16.233000000000001</v>
      </c>
    </row>
    <row r="4642" spans="5:11" x14ac:dyDescent="0.25">
      <c r="E4642">
        <v>2021</v>
      </c>
      <c r="F4642" t="s">
        <v>462</v>
      </c>
      <c r="G4642" t="s">
        <v>134</v>
      </c>
      <c r="H4642" t="s">
        <v>544</v>
      </c>
      <c r="I4642" t="s">
        <v>9</v>
      </c>
      <c r="J4642" t="s">
        <v>725</v>
      </c>
      <c r="K4642">
        <v>0</v>
      </c>
    </row>
    <row r="4643" spans="5:11" x14ac:dyDescent="0.25">
      <c r="E4643">
        <v>2021</v>
      </c>
      <c r="F4643" t="s">
        <v>468</v>
      </c>
      <c r="G4643" t="s">
        <v>137</v>
      </c>
      <c r="H4643" t="s">
        <v>540</v>
      </c>
      <c r="I4643" t="s">
        <v>30</v>
      </c>
      <c r="J4643" t="s">
        <v>1</v>
      </c>
      <c r="K4643">
        <v>80.518000000000001</v>
      </c>
    </row>
    <row r="4644" spans="5:11" x14ac:dyDescent="0.25">
      <c r="E4644">
        <v>2021</v>
      </c>
      <c r="F4644" t="s">
        <v>468</v>
      </c>
      <c r="G4644" t="s">
        <v>137</v>
      </c>
      <c r="H4644" t="s">
        <v>540</v>
      </c>
      <c r="I4644" t="s">
        <v>30</v>
      </c>
      <c r="J4644" t="s">
        <v>554</v>
      </c>
      <c r="K4644">
        <v>0</v>
      </c>
    </row>
    <row r="4645" spans="5:11" x14ac:dyDescent="0.25">
      <c r="E4645">
        <v>2021</v>
      </c>
      <c r="F4645" t="s">
        <v>468</v>
      </c>
      <c r="G4645" t="s">
        <v>137</v>
      </c>
      <c r="H4645" t="s">
        <v>540</v>
      </c>
      <c r="I4645" t="s">
        <v>30</v>
      </c>
      <c r="J4645" t="s">
        <v>725</v>
      </c>
      <c r="K4645">
        <v>80.518000000000001</v>
      </c>
    </row>
    <row r="4646" spans="5:11" x14ac:dyDescent="0.25">
      <c r="E4646">
        <v>2021</v>
      </c>
      <c r="F4646" t="s">
        <v>466</v>
      </c>
      <c r="G4646" t="s">
        <v>136</v>
      </c>
      <c r="H4646" t="s">
        <v>542</v>
      </c>
      <c r="I4646" t="s">
        <v>26</v>
      </c>
      <c r="J4646" t="s">
        <v>1</v>
      </c>
      <c r="K4646">
        <v>16.344999999999999</v>
      </c>
    </row>
    <row r="4647" spans="5:11" x14ac:dyDescent="0.25">
      <c r="E4647">
        <v>2021</v>
      </c>
      <c r="F4647" t="s">
        <v>466</v>
      </c>
      <c r="G4647" t="s">
        <v>136</v>
      </c>
      <c r="H4647" t="s">
        <v>542</v>
      </c>
      <c r="I4647" t="s">
        <v>26</v>
      </c>
      <c r="J4647" t="s">
        <v>554</v>
      </c>
      <c r="K4647">
        <v>0.23400000000000001</v>
      </c>
    </row>
    <row r="4648" spans="5:11" x14ac:dyDescent="0.25">
      <c r="E4648">
        <v>2021</v>
      </c>
      <c r="F4648" t="s">
        <v>466</v>
      </c>
      <c r="G4648" t="s">
        <v>136</v>
      </c>
      <c r="H4648" t="s">
        <v>542</v>
      </c>
      <c r="I4648" t="s">
        <v>26</v>
      </c>
      <c r="J4648" t="s">
        <v>725</v>
      </c>
      <c r="K4648">
        <v>16.111000000000001</v>
      </c>
    </row>
    <row r="4649" spans="5:11" x14ac:dyDescent="0.25">
      <c r="E4649">
        <v>2021</v>
      </c>
      <c r="F4649" t="s">
        <v>498</v>
      </c>
      <c r="G4649" t="s">
        <v>967</v>
      </c>
      <c r="H4649" t="s">
        <v>540</v>
      </c>
      <c r="I4649" t="s">
        <v>925</v>
      </c>
      <c r="J4649" t="s">
        <v>1</v>
      </c>
      <c r="K4649">
        <v>108.53400000000001</v>
      </c>
    </row>
    <row r="4650" spans="5:11" x14ac:dyDescent="0.25">
      <c r="E4650">
        <v>2021</v>
      </c>
      <c r="F4650" t="s">
        <v>498</v>
      </c>
      <c r="G4650" t="s">
        <v>967</v>
      </c>
      <c r="H4650" t="s">
        <v>540</v>
      </c>
      <c r="I4650" t="s">
        <v>925</v>
      </c>
      <c r="J4650" t="s">
        <v>554</v>
      </c>
      <c r="K4650">
        <v>108.53400000000001</v>
      </c>
    </row>
    <row r="4651" spans="5:11" x14ac:dyDescent="0.25">
      <c r="E4651">
        <v>2021</v>
      </c>
      <c r="F4651" t="s">
        <v>498</v>
      </c>
      <c r="G4651" t="s">
        <v>967</v>
      </c>
      <c r="H4651" t="s">
        <v>540</v>
      </c>
      <c r="I4651" t="s">
        <v>925</v>
      </c>
      <c r="J4651" t="s">
        <v>725</v>
      </c>
      <c r="K4651">
        <v>0</v>
      </c>
    </row>
    <row r="4652" spans="5:11" x14ac:dyDescent="0.25">
      <c r="E4652">
        <v>2021</v>
      </c>
      <c r="F4652" t="s">
        <v>479</v>
      </c>
      <c r="G4652" t="s">
        <v>141</v>
      </c>
      <c r="H4652" t="s">
        <v>540</v>
      </c>
      <c r="I4652" t="s">
        <v>21</v>
      </c>
      <c r="J4652" t="s">
        <v>1</v>
      </c>
      <c r="K4652">
        <v>77.900000000000006</v>
      </c>
    </row>
    <row r="4653" spans="5:11" x14ac:dyDescent="0.25">
      <c r="E4653">
        <v>2021</v>
      </c>
      <c r="F4653" t="s">
        <v>479</v>
      </c>
      <c r="G4653" t="s">
        <v>141</v>
      </c>
      <c r="H4653" t="s">
        <v>540</v>
      </c>
      <c r="I4653" t="s">
        <v>21</v>
      </c>
      <c r="J4653" t="s">
        <v>554</v>
      </c>
      <c r="K4653">
        <v>70.42</v>
      </c>
    </row>
    <row r="4654" spans="5:11" x14ac:dyDescent="0.25">
      <c r="E4654">
        <v>2021</v>
      </c>
      <c r="F4654" t="s">
        <v>479</v>
      </c>
      <c r="G4654" t="s">
        <v>141</v>
      </c>
      <c r="H4654" t="s">
        <v>540</v>
      </c>
      <c r="I4654" t="s">
        <v>21</v>
      </c>
      <c r="J4654" t="s">
        <v>725</v>
      </c>
      <c r="K4654">
        <v>7.48</v>
      </c>
    </row>
    <row r="4655" spans="5:11" x14ac:dyDescent="0.25">
      <c r="E4655">
        <v>2021</v>
      </c>
      <c r="F4655" t="s">
        <v>486</v>
      </c>
      <c r="G4655" t="s">
        <v>143</v>
      </c>
      <c r="H4655" t="s">
        <v>544</v>
      </c>
      <c r="I4655" t="s">
        <v>9</v>
      </c>
      <c r="J4655" t="s">
        <v>1</v>
      </c>
      <c r="K4655">
        <v>112.675</v>
      </c>
    </row>
    <row r="4656" spans="5:11" x14ac:dyDescent="0.25">
      <c r="E4656">
        <v>2021</v>
      </c>
      <c r="F4656" t="s">
        <v>486</v>
      </c>
      <c r="G4656" t="s">
        <v>143</v>
      </c>
      <c r="H4656" t="s">
        <v>544</v>
      </c>
      <c r="I4656" t="s">
        <v>9</v>
      </c>
      <c r="J4656" t="s">
        <v>554</v>
      </c>
      <c r="K4656">
        <v>79.866</v>
      </c>
    </row>
    <row r="4657" spans="5:11" x14ac:dyDescent="0.25">
      <c r="E4657">
        <v>2021</v>
      </c>
      <c r="F4657" t="s">
        <v>486</v>
      </c>
      <c r="G4657" t="s">
        <v>143</v>
      </c>
      <c r="H4657" t="s">
        <v>544</v>
      </c>
      <c r="I4657" t="s">
        <v>9</v>
      </c>
      <c r="J4657" t="s">
        <v>725</v>
      </c>
      <c r="K4657">
        <v>32.808999999999997</v>
      </c>
    </row>
    <row r="4658" spans="5:11" x14ac:dyDescent="0.25">
      <c r="E4658">
        <v>2021</v>
      </c>
      <c r="F4658" t="s">
        <v>488</v>
      </c>
      <c r="G4658" t="s">
        <v>144</v>
      </c>
      <c r="H4658" t="s">
        <v>540</v>
      </c>
      <c r="I4658" t="s">
        <v>60</v>
      </c>
      <c r="J4658" t="s">
        <v>1</v>
      </c>
      <c r="K4658">
        <v>428.22399999999999</v>
      </c>
    </row>
    <row r="4659" spans="5:11" x14ac:dyDescent="0.25">
      <c r="E4659">
        <v>2021</v>
      </c>
      <c r="F4659" t="s">
        <v>488</v>
      </c>
      <c r="G4659" t="s">
        <v>144</v>
      </c>
      <c r="H4659" t="s">
        <v>540</v>
      </c>
      <c r="I4659" t="s">
        <v>60</v>
      </c>
      <c r="J4659" t="s">
        <v>554</v>
      </c>
      <c r="K4659">
        <v>380.51299999999998</v>
      </c>
    </row>
    <row r="4660" spans="5:11" x14ac:dyDescent="0.25">
      <c r="E4660">
        <v>2021</v>
      </c>
      <c r="F4660" t="s">
        <v>488</v>
      </c>
      <c r="G4660" t="s">
        <v>144</v>
      </c>
      <c r="H4660" t="s">
        <v>540</v>
      </c>
      <c r="I4660" t="s">
        <v>60</v>
      </c>
      <c r="J4660" t="s">
        <v>725</v>
      </c>
      <c r="K4660">
        <v>47.710999999999999</v>
      </c>
    </row>
    <row r="4661" spans="5:11" x14ac:dyDescent="0.25">
      <c r="E4661">
        <v>2021</v>
      </c>
      <c r="F4661" t="s">
        <v>494</v>
      </c>
      <c r="G4661" t="s">
        <v>147</v>
      </c>
      <c r="H4661" t="s">
        <v>540</v>
      </c>
      <c r="I4661" t="s">
        <v>27</v>
      </c>
      <c r="J4661" t="s">
        <v>1</v>
      </c>
      <c r="K4661">
        <v>121.703</v>
      </c>
    </row>
    <row r="4662" spans="5:11" x14ac:dyDescent="0.25">
      <c r="E4662">
        <v>2021</v>
      </c>
      <c r="F4662" t="s">
        <v>494</v>
      </c>
      <c r="G4662" t="s">
        <v>147</v>
      </c>
      <c r="H4662" t="s">
        <v>540</v>
      </c>
      <c r="I4662" t="s">
        <v>27</v>
      </c>
      <c r="J4662" t="s">
        <v>554</v>
      </c>
      <c r="K4662">
        <v>121.703</v>
      </c>
    </row>
    <row r="4663" spans="5:11" x14ac:dyDescent="0.25">
      <c r="E4663">
        <v>2021</v>
      </c>
      <c r="F4663" t="s">
        <v>494</v>
      </c>
      <c r="G4663" t="s">
        <v>147</v>
      </c>
      <c r="H4663" t="s">
        <v>540</v>
      </c>
      <c r="I4663" t="s">
        <v>27</v>
      </c>
      <c r="J4663" t="s">
        <v>725</v>
      </c>
      <c r="K4663">
        <v>0</v>
      </c>
    </row>
    <row r="4664" spans="5:11" x14ac:dyDescent="0.25">
      <c r="E4664">
        <v>2021</v>
      </c>
      <c r="F4664" t="s">
        <v>490</v>
      </c>
      <c r="G4664" t="s">
        <v>145</v>
      </c>
      <c r="H4664" t="s">
        <v>540</v>
      </c>
      <c r="I4664" t="s">
        <v>16</v>
      </c>
      <c r="J4664" t="s">
        <v>1</v>
      </c>
      <c r="K4664">
        <v>436.29899999999998</v>
      </c>
    </row>
    <row r="4665" spans="5:11" x14ac:dyDescent="0.25">
      <c r="E4665">
        <v>2021</v>
      </c>
      <c r="F4665" t="s">
        <v>490</v>
      </c>
      <c r="G4665" t="s">
        <v>145</v>
      </c>
      <c r="H4665" t="s">
        <v>540</v>
      </c>
      <c r="I4665" t="s">
        <v>16</v>
      </c>
      <c r="J4665" t="s">
        <v>554</v>
      </c>
      <c r="K4665">
        <v>424.43099999999998</v>
      </c>
    </row>
    <row r="4666" spans="5:11" x14ac:dyDescent="0.25">
      <c r="E4666">
        <v>2021</v>
      </c>
      <c r="F4666" t="s">
        <v>490</v>
      </c>
      <c r="G4666" t="s">
        <v>145</v>
      </c>
      <c r="H4666" t="s">
        <v>540</v>
      </c>
      <c r="I4666" t="s">
        <v>16</v>
      </c>
      <c r="J4666" t="s">
        <v>725</v>
      </c>
      <c r="K4666">
        <v>11.868</v>
      </c>
    </row>
    <row r="4667" spans="5:11" x14ac:dyDescent="0.25">
      <c r="E4667">
        <v>2021</v>
      </c>
      <c r="F4667" t="s">
        <v>496</v>
      </c>
      <c r="G4667" t="s">
        <v>148</v>
      </c>
      <c r="H4667" t="s">
        <v>544</v>
      </c>
      <c r="I4667" t="s">
        <v>17</v>
      </c>
      <c r="J4667" t="s">
        <v>1</v>
      </c>
      <c r="K4667">
        <v>237.22200000000001</v>
      </c>
    </row>
    <row r="4668" spans="5:11" x14ac:dyDescent="0.25">
      <c r="E4668">
        <v>2021</v>
      </c>
      <c r="F4668" t="s">
        <v>496</v>
      </c>
      <c r="G4668" t="s">
        <v>148</v>
      </c>
      <c r="H4668" t="s">
        <v>544</v>
      </c>
      <c r="I4668" t="s">
        <v>17</v>
      </c>
      <c r="J4668" t="s">
        <v>554</v>
      </c>
      <c r="K4668">
        <v>165.26499999999999</v>
      </c>
    </row>
    <row r="4669" spans="5:11" x14ac:dyDescent="0.25">
      <c r="E4669">
        <v>2021</v>
      </c>
      <c r="F4669" t="s">
        <v>496</v>
      </c>
      <c r="G4669" t="s">
        <v>148</v>
      </c>
      <c r="H4669" t="s">
        <v>544</v>
      </c>
      <c r="I4669" t="s">
        <v>17</v>
      </c>
      <c r="J4669" t="s">
        <v>725</v>
      </c>
      <c r="K4669">
        <v>71.956999999999994</v>
      </c>
    </row>
    <row r="4670" spans="5:11" x14ac:dyDescent="0.25">
      <c r="E4670">
        <v>2021</v>
      </c>
      <c r="F4670" t="s">
        <v>483</v>
      </c>
      <c r="G4670" t="s">
        <v>484</v>
      </c>
      <c r="H4670" t="s">
        <v>544</v>
      </c>
      <c r="I4670" t="s">
        <v>9</v>
      </c>
      <c r="J4670" t="s">
        <v>1</v>
      </c>
      <c r="K4670">
        <v>22.518000000000001</v>
      </c>
    </row>
    <row r="4671" spans="5:11" x14ac:dyDescent="0.25">
      <c r="E4671">
        <v>2021</v>
      </c>
      <c r="F4671" t="s">
        <v>483</v>
      </c>
      <c r="G4671" t="s">
        <v>484</v>
      </c>
      <c r="H4671" t="s">
        <v>544</v>
      </c>
      <c r="I4671" t="s">
        <v>9</v>
      </c>
      <c r="J4671" t="s">
        <v>554</v>
      </c>
      <c r="K4671">
        <v>14.016999999999999</v>
      </c>
    </row>
    <row r="4672" spans="5:11" x14ac:dyDescent="0.25">
      <c r="E4672">
        <v>2021</v>
      </c>
      <c r="F4672" t="s">
        <v>483</v>
      </c>
      <c r="G4672" t="s">
        <v>484</v>
      </c>
      <c r="H4672" t="s">
        <v>544</v>
      </c>
      <c r="I4672" t="s">
        <v>9</v>
      </c>
      <c r="J4672" t="s">
        <v>725</v>
      </c>
      <c r="K4672">
        <v>8.5009999999999994</v>
      </c>
    </row>
    <row r="4673" spans="5:11" x14ac:dyDescent="0.25">
      <c r="E4673">
        <v>2021</v>
      </c>
      <c r="F4673" t="s">
        <v>502</v>
      </c>
      <c r="G4673" t="s">
        <v>151</v>
      </c>
      <c r="H4673" t="s">
        <v>540</v>
      </c>
      <c r="I4673" t="s">
        <v>30</v>
      </c>
      <c r="J4673" t="s">
        <v>1</v>
      </c>
      <c r="K4673">
        <v>399.36599999999999</v>
      </c>
    </row>
    <row r="4674" spans="5:11" x14ac:dyDescent="0.25">
      <c r="E4674">
        <v>2021</v>
      </c>
      <c r="F4674" t="s">
        <v>502</v>
      </c>
      <c r="G4674" t="s">
        <v>151</v>
      </c>
      <c r="H4674" t="s">
        <v>540</v>
      </c>
      <c r="I4674" t="s">
        <v>30</v>
      </c>
      <c r="J4674" t="s">
        <v>554</v>
      </c>
      <c r="K4674">
        <v>170.09100000000001</v>
      </c>
    </row>
    <row r="4675" spans="5:11" x14ac:dyDescent="0.25">
      <c r="E4675">
        <v>2021</v>
      </c>
      <c r="F4675" t="s">
        <v>502</v>
      </c>
      <c r="G4675" t="s">
        <v>151</v>
      </c>
      <c r="H4675" t="s">
        <v>540</v>
      </c>
      <c r="I4675" t="s">
        <v>30</v>
      </c>
      <c r="J4675" t="s">
        <v>725</v>
      </c>
      <c r="K4675">
        <v>229.27500000000001</v>
      </c>
    </row>
    <row r="4676" spans="5:11" x14ac:dyDescent="0.25">
      <c r="E4676">
        <v>2021</v>
      </c>
      <c r="F4676" t="s">
        <v>504</v>
      </c>
      <c r="G4676" t="s">
        <v>152</v>
      </c>
      <c r="H4676" t="s">
        <v>540</v>
      </c>
      <c r="I4676" t="s">
        <v>30</v>
      </c>
      <c r="J4676" t="s">
        <v>1</v>
      </c>
      <c r="K4676">
        <v>0</v>
      </c>
    </row>
    <row r="4677" spans="5:11" x14ac:dyDescent="0.25">
      <c r="E4677">
        <v>2021</v>
      </c>
      <c r="F4677" t="s">
        <v>504</v>
      </c>
      <c r="G4677" t="s">
        <v>152</v>
      </c>
      <c r="H4677" t="s">
        <v>540</v>
      </c>
      <c r="I4677" t="s">
        <v>30</v>
      </c>
      <c r="J4677" t="s">
        <v>554</v>
      </c>
      <c r="K4677">
        <v>0</v>
      </c>
    </row>
    <row r="4678" spans="5:11" x14ac:dyDescent="0.25">
      <c r="E4678">
        <v>2021</v>
      </c>
      <c r="F4678" t="s">
        <v>504</v>
      </c>
      <c r="G4678" t="s">
        <v>152</v>
      </c>
      <c r="H4678" t="s">
        <v>540</v>
      </c>
      <c r="I4678" t="s">
        <v>30</v>
      </c>
      <c r="J4678" t="s">
        <v>725</v>
      </c>
      <c r="K4678">
        <v>0</v>
      </c>
    </row>
    <row r="4679" spans="5:11" x14ac:dyDescent="0.25">
      <c r="E4679">
        <v>2021</v>
      </c>
      <c r="F4679" t="s">
        <v>506</v>
      </c>
      <c r="G4679" t="s">
        <v>153</v>
      </c>
      <c r="H4679" t="s">
        <v>544</v>
      </c>
      <c r="I4679" t="s">
        <v>17</v>
      </c>
      <c r="J4679" t="s">
        <v>1</v>
      </c>
      <c r="K4679">
        <v>95.287999999999997</v>
      </c>
    </row>
    <row r="4680" spans="5:11" x14ac:dyDescent="0.25">
      <c r="E4680">
        <v>2021</v>
      </c>
      <c r="F4680" t="s">
        <v>506</v>
      </c>
      <c r="G4680" t="s">
        <v>153</v>
      </c>
      <c r="H4680" t="s">
        <v>544</v>
      </c>
      <c r="I4680" t="s">
        <v>17</v>
      </c>
      <c r="J4680" t="s">
        <v>554</v>
      </c>
      <c r="K4680">
        <v>95.287999999999997</v>
      </c>
    </row>
    <row r="4681" spans="5:11" x14ac:dyDescent="0.25">
      <c r="E4681">
        <v>2021</v>
      </c>
      <c r="F4681" t="s">
        <v>506</v>
      </c>
      <c r="G4681" t="s">
        <v>153</v>
      </c>
      <c r="H4681" t="s">
        <v>544</v>
      </c>
      <c r="I4681" t="s">
        <v>17</v>
      </c>
      <c r="J4681" t="s">
        <v>725</v>
      </c>
      <c r="K4681">
        <v>0</v>
      </c>
    </row>
    <row r="4682" spans="5:11" x14ac:dyDescent="0.25">
      <c r="E4682">
        <v>2021</v>
      </c>
      <c r="F4682" t="s">
        <v>508</v>
      </c>
      <c r="G4682" t="s">
        <v>154</v>
      </c>
      <c r="H4682" t="s">
        <v>540</v>
      </c>
      <c r="I4682" t="s">
        <v>30</v>
      </c>
      <c r="J4682" t="s">
        <v>1</v>
      </c>
      <c r="K4682">
        <v>7.694</v>
      </c>
    </row>
    <row r="4683" spans="5:11" x14ac:dyDescent="0.25">
      <c r="E4683">
        <v>2021</v>
      </c>
      <c r="F4683" t="s">
        <v>508</v>
      </c>
      <c r="G4683" t="s">
        <v>154</v>
      </c>
      <c r="H4683" t="s">
        <v>540</v>
      </c>
      <c r="I4683" t="s">
        <v>30</v>
      </c>
      <c r="J4683" t="s">
        <v>554</v>
      </c>
      <c r="K4683">
        <v>0</v>
      </c>
    </row>
    <row r="4684" spans="5:11" x14ac:dyDescent="0.25">
      <c r="E4684">
        <v>2021</v>
      </c>
      <c r="F4684" t="s">
        <v>508</v>
      </c>
      <c r="G4684" t="s">
        <v>154</v>
      </c>
      <c r="H4684" t="s">
        <v>540</v>
      </c>
      <c r="I4684" t="s">
        <v>30</v>
      </c>
      <c r="J4684" t="s">
        <v>725</v>
      </c>
      <c r="K4684">
        <v>7.694</v>
      </c>
    </row>
    <row r="4685" spans="5:11" x14ac:dyDescent="0.25">
      <c r="E4685">
        <v>2021</v>
      </c>
      <c r="F4685" t="s">
        <v>509</v>
      </c>
      <c r="G4685" t="s">
        <v>510</v>
      </c>
      <c r="H4685" t="s">
        <v>544</v>
      </c>
      <c r="I4685" t="s">
        <v>17</v>
      </c>
      <c r="J4685" t="s">
        <v>1</v>
      </c>
      <c r="K4685">
        <v>331.09199999999998</v>
      </c>
    </row>
    <row r="4686" spans="5:11" x14ac:dyDescent="0.25">
      <c r="E4686">
        <v>2021</v>
      </c>
      <c r="F4686" t="s">
        <v>509</v>
      </c>
      <c r="G4686" t="s">
        <v>510</v>
      </c>
      <c r="H4686" t="s">
        <v>544</v>
      </c>
      <c r="I4686" t="s">
        <v>17</v>
      </c>
      <c r="J4686" t="s">
        <v>554</v>
      </c>
      <c r="K4686">
        <v>146.55600000000001</v>
      </c>
    </row>
    <row r="4687" spans="5:11" x14ac:dyDescent="0.25">
      <c r="E4687">
        <v>2021</v>
      </c>
      <c r="F4687" t="s">
        <v>509</v>
      </c>
      <c r="G4687" t="s">
        <v>510</v>
      </c>
      <c r="H4687" t="s">
        <v>544</v>
      </c>
      <c r="I4687" t="s">
        <v>17</v>
      </c>
      <c r="J4687" t="s">
        <v>725</v>
      </c>
      <c r="K4687">
        <v>184.536</v>
      </c>
    </row>
    <row r="4688" spans="5:11" x14ac:dyDescent="0.25">
      <c r="E4688">
        <v>2021</v>
      </c>
      <c r="F4688" t="s">
        <v>520</v>
      </c>
      <c r="G4688" t="s">
        <v>927</v>
      </c>
      <c r="H4688" t="s">
        <v>540</v>
      </c>
      <c r="I4688" t="s">
        <v>30</v>
      </c>
      <c r="J4688" t="s">
        <v>1</v>
      </c>
      <c r="K4688">
        <v>520.43700000000001</v>
      </c>
    </row>
    <row r="4689" spans="5:11" x14ac:dyDescent="0.25">
      <c r="E4689">
        <v>2021</v>
      </c>
      <c r="F4689" t="s">
        <v>520</v>
      </c>
      <c r="G4689" t="s">
        <v>927</v>
      </c>
      <c r="H4689" t="s">
        <v>540</v>
      </c>
      <c r="I4689" t="s">
        <v>30</v>
      </c>
      <c r="J4689" t="s">
        <v>554</v>
      </c>
      <c r="K4689">
        <v>516.07100000000003</v>
      </c>
    </row>
    <row r="4690" spans="5:11" x14ac:dyDescent="0.25">
      <c r="E4690">
        <v>2021</v>
      </c>
      <c r="F4690" t="s">
        <v>520</v>
      </c>
      <c r="G4690" t="s">
        <v>927</v>
      </c>
      <c r="H4690" t="s">
        <v>540</v>
      </c>
      <c r="I4690" t="s">
        <v>30</v>
      </c>
      <c r="J4690" t="s">
        <v>725</v>
      </c>
      <c r="K4690">
        <v>4.3659999999999997</v>
      </c>
    </row>
    <row r="4691" spans="5:11" x14ac:dyDescent="0.25">
      <c r="E4691">
        <v>2021</v>
      </c>
      <c r="F4691" t="s">
        <v>530</v>
      </c>
      <c r="G4691" t="s">
        <v>161</v>
      </c>
      <c r="H4691" t="s">
        <v>544</v>
      </c>
      <c r="I4691" t="s">
        <v>9</v>
      </c>
      <c r="J4691" t="s">
        <v>1</v>
      </c>
      <c r="K4691">
        <v>8.2550000000000008</v>
      </c>
    </row>
    <row r="4692" spans="5:11" x14ac:dyDescent="0.25">
      <c r="E4692">
        <v>2021</v>
      </c>
      <c r="F4692" t="s">
        <v>530</v>
      </c>
      <c r="G4692" t="s">
        <v>161</v>
      </c>
      <c r="H4692" t="s">
        <v>544</v>
      </c>
      <c r="I4692" t="s">
        <v>9</v>
      </c>
      <c r="J4692" t="s">
        <v>554</v>
      </c>
      <c r="K4692">
        <v>8.1280000000000001</v>
      </c>
    </row>
    <row r="4693" spans="5:11" x14ac:dyDescent="0.25">
      <c r="E4693">
        <v>2021</v>
      </c>
      <c r="F4693" t="s">
        <v>530</v>
      </c>
      <c r="G4693" t="s">
        <v>161</v>
      </c>
      <c r="H4693" t="s">
        <v>544</v>
      </c>
      <c r="I4693" t="s">
        <v>9</v>
      </c>
      <c r="J4693" t="s">
        <v>725</v>
      </c>
      <c r="K4693">
        <v>0.127</v>
      </c>
    </row>
    <row r="4694" spans="5:11" x14ac:dyDescent="0.25">
      <c r="E4694">
        <v>2021</v>
      </c>
      <c r="F4694" t="s">
        <v>532</v>
      </c>
      <c r="G4694" t="s">
        <v>162</v>
      </c>
      <c r="H4694" t="s">
        <v>540</v>
      </c>
      <c r="I4694" t="s">
        <v>925</v>
      </c>
      <c r="J4694" t="s">
        <v>1</v>
      </c>
      <c r="K4694">
        <v>122.465</v>
      </c>
    </row>
    <row r="4695" spans="5:11" x14ac:dyDescent="0.25">
      <c r="E4695">
        <v>2021</v>
      </c>
      <c r="F4695" t="s">
        <v>532</v>
      </c>
      <c r="G4695" t="s">
        <v>162</v>
      </c>
      <c r="H4695" t="s">
        <v>540</v>
      </c>
      <c r="I4695" t="s">
        <v>925</v>
      </c>
      <c r="J4695" t="s">
        <v>554</v>
      </c>
      <c r="K4695">
        <v>122.465</v>
      </c>
    </row>
    <row r="4696" spans="5:11" x14ac:dyDescent="0.25">
      <c r="E4696">
        <v>2021</v>
      </c>
      <c r="F4696" t="s">
        <v>532</v>
      </c>
      <c r="G4696" t="s">
        <v>162</v>
      </c>
      <c r="H4696" t="s">
        <v>540</v>
      </c>
      <c r="I4696" t="s">
        <v>925</v>
      </c>
      <c r="J4696" t="s">
        <v>725</v>
      </c>
      <c r="K4696">
        <v>0</v>
      </c>
    </row>
    <row r="4697" spans="5:11" x14ac:dyDescent="0.25">
      <c r="E4697">
        <v>2021</v>
      </c>
      <c r="F4697" t="s">
        <v>512</v>
      </c>
      <c r="G4697" t="s">
        <v>155</v>
      </c>
      <c r="H4697" t="s">
        <v>540</v>
      </c>
      <c r="I4697" t="s">
        <v>21</v>
      </c>
      <c r="J4697" t="s">
        <v>1</v>
      </c>
      <c r="K4697">
        <v>220.30799999999999</v>
      </c>
    </row>
    <row r="4698" spans="5:11" x14ac:dyDescent="0.25">
      <c r="E4698">
        <v>2021</v>
      </c>
      <c r="F4698" t="s">
        <v>512</v>
      </c>
      <c r="G4698" t="s">
        <v>155</v>
      </c>
      <c r="H4698" t="s">
        <v>540</v>
      </c>
      <c r="I4698" t="s">
        <v>21</v>
      </c>
      <c r="J4698" t="s">
        <v>554</v>
      </c>
      <c r="K4698">
        <v>220.30799999999999</v>
      </c>
    </row>
    <row r="4699" spans="5:11" x14ac:dyDescent="0.25">
      <c r="E4699">
        <v>2021</v>
      </c>
      <c r="F4699" t="s">
        <v>512</v>
      </c>
      <c r="G4699" t="s">
        <v>155</v>
      </c>
      <c r="H4699" t="s">
        <v>540</v>
      </c>
      <c r="I4699" t="s">
        <v>21</v>
      </c>
      <c r="J4699" t="s">
        <v>725</v>
      </c>
      <c r="K4699">
        <v>0</v>
      </c>
    </row>
    <row r="4700" spans="5:11" x14ac:dyDescent="0.25">
      <c r="E4700">
        <v>2021</v>
      </c>
      <c r="F4700" t="s">
        <v>534</v>
      </c>
      <c r="G4700" t="s">
        <v>163</v>
      </c>
      <c r="H4700" t="s">
        <v>540</v>
      </c>
      <c r="I4700" t="s">
        <v>27</v>
      </c>
      <c r="J4700" t="s">
        <v>1</v>
      </c>
      <c r="K4700">
        <v>287.11900000000003</v>
      </c>
    </row>
    <row r="4701" spans="5:11" x14ac:dyDescent="0.25">
      <c r="E4701">
        <v>2021</v>
      </c>
      <c r="F4701" t="s">
        <v>534</v>
      </c>
      <c r="G4701" t="s">
        <v>163</v>
      </c>
      <c r="H4701" t="s">
        <v>540</v>
      </c>
      <c r="I4701" t="s">
        <v>27</v>
      </c>
      <c r="J4701" t="s">
        <v>554</v>
      </c>
      <c r="K4701">
        <v>273.66500000000002</v>
      </c>
    </row>
    <row r="4702" spans="5:11" x14ac:dyDescent="0.25">
      <c r="E4702">
        <v>2021</v>
      </c>
      <c r="F4702" t="s">
        <v>534</v>
      </c>
      <c r="G4702" t="s">
        <v>163</v>
      </c>
      <c r="H4702" t="s">
        <v>540</v>
      </c>
      <c r="I4702" t="s">
        <v>27</v>
      </c>
      <c r="J4702" t="s">
        <v>725</v>
      </c>
      <c r="K4702">
        <v>13.454000000000001</v>
      </c>
    </row>
    <row r="4703" spans="5:11" x14ac:dyDescent="0.25">
      <c r="E4703">
        <v>2021</v>
      </c>
      <c r="F4703" t="s">
        <v>523</v>
      </c>
      <c r="G4703" t="s">
        <v>968</v>
      </c>
      <c r="H4703" t="s">
        <v>540</v>
      </c>
      <c r="I4703" t="s">
        <v>60</v>
      </c>
      <c r="J4703" t="s">
        <v>1</v>
      </c>
      <c r="K4703">
        <v>0</v>
      </c>
    </row>
    <row r="4704" spans="5:11" x14ac:dyDescent="0.25">
      <c r="E4704">
        <v>2021</v>
      </c>
      <c r="F4704" t="s">
        <v>523</v>
      </c>
      <c r="G4704" t="s">
        <v>968</v>
      </c>
      <c r="H4704" t="s">
        <v>540</v>
      </c>
      <c r="I4704" t="s">
        <v>60</v>
      </c>
      <c r="J4704" t="s">
        <v>554</v>
      </c>
      <c r="K4704">
        <v>0</v>
      </c>
    </row>
    <row r="4705" spans="5:11" x14ac:dyDescent="0.25">
      <c r="E4705">
        <v>2021</v>
      </c>
      <c r="F4705" t="s">
        <v>523</v>
      </c>
      <c r="G4705" t="s">
        <v>968</v>
      </c>
      <c r="H4705" t="s">
        <v>540</v>
      </c>
      <c r="I4705" t="s">
        <v>60</v>
      </c>
      <c r="J4705" t="s">
        <v>725</v>
      </c>
      <c r="K4705">
        <v>0</v>
      </c>
    </row>
    <row r="4706" spans="5:11" x14ac:dyDescent="0.25">
      <c r="E4706">
        <v>2021</v>
      </c>
      <c r="F4706" t="s">
        <v>528</v>
      </c>
      <c r="G4706" t="s">
        <v>160</v>
      </c>
      <c r="H4706" t="s">
        <v>540</v>
      </c>
      <c r="I4706" t="s">
        <v>21</v>
      </c>
      <c r="J4706" t="s">
        <v>1</v>
      </c>
      <c r="K4706">
        <v>70.647000000000006</v>
      </c>
    </row>
    <row r="4707" spans="5:11" x14ac:dyDescent="0.25">
      <c r="E4707">
        <v>2021</v>
      </c>
      <c r="F4707" t="s">
        <v>528</v>
      </c>
      <c r="G4707" t="s">
        <v>160</v>
      </c>
      <c r="H4707" t="s">
        <v>540</v>
      </c>
      <c r="I4707" t="s">
        <v>21</v>
      </c>
      <c r="J4707" t="s">
        <v>554</v>
      </c>
      <c r="K4707">
        <v>70.647000000000006</v>
      </c>
    </row>
    <row r="4708" spans="5:11" x14ac:dyDescent="0.25">
      <c r="E4708">
        <v>2021</v>
      </c>
      <c r="F4708" t="s">
        <v>528</v>
      </c>
      <c r="G4708" t="s">
        <v>160</v>
      </c>
      <c r="H4708" t="s">
        <v>540</v>
      </c>
      <c r="I4708" t="s">
        <v>21</v>
      </c>
      <c r="J4708" t="s">
        <v>725</v>
      </c>
      <c r="K4708">
        <v>0</v>
      </c>
    </row>
    <row r="4709" spans="5:11" x14ac:dyDescent="0.25">
      <c r="E4709">
        <v>2022</v>
      </c>
      <c r="F4709" t="s">
        <v>476</v>
      </c>
      <c r="G4709" t="s">
        <v>477</v>
      </c>
      <c r="H4709" t="s">
        <v>540</v>
      </c>
      <c r="I4709" t="s">
        <v>33</v>
      </c>
      <c r="J4709" t="s">
        <v>1</v>
      </c>
      <c r="K4709">
        <v>91.748999999999995</v>
      </c>
    </row>
    <row r="4710" spans="5:11" x14ac:dyDescent="0.25">
      <c r="E4710">
        <v>2022</v>
      </c>
      <c r="F4710" t="s">
        <v>476</v>
      </c>
      <c r="G4710" t="s">
        <v>477</v>
      </c>
      <c r="H4710" t="s">
        <v>540</v>
      </c>
      <c r="I4710" t="s">
        <v>33</v>
      </c>
      <c r="J4710" t="s">
        <v>554</v>
      </c>
      <c r="K4710">
        <v>91.748999999999995</v>
      </c>
    </row>
    <row r="4711" spans="5:11" x14ac:dyDescent="0.25">
      <c r="E4711">
        <v>2022</v>
      </c>
      <c r="F4711" t="s">
        <v>476</v>
      </c>
      <c r="G4711" t="s">
        <v>477</v>
      </c>
      <c r="H4711" t="s">
        <v>540</v>
      </c>
      <c r="I4711" t="s">
        <v>33</v>
      </c>
      <c r="J4711" t="s">
        <v>725</v>
      </c>
      <c r="K4711">
        <v>0</v>
      </c>
    </row>
    <row r="4712" spans="5:11" x14ac:dyDescent="0.25">
      <c r="E4712">
        <v>2022</v>
      </c>
      <c r="F4712" t="s">
        <v>312</v>
      </c>
      <c r="G4712" t="s">
        <v>68</v>
      </c>
      <c r="H4712" t="s">
        <v>544</v>
      </c>
      <c r="I4712" t="s">
        <v>17</v>
      </c>
      <c r="J4712" t="s">
        <v>1</v>
      </c>
      <c r="K4712">
        <v>24.998999999999999</v>
      </c>
    </row>
    <row r="4713" spans="5:11" x14ac:dyDescent="0.25">
      <c r="E4713">
        <v>2022</v>
      </c>
      <c r="F4713" t="s">
        <v>312</v>
      </c>
      <c r="G4713" t="s">
        <v>68</v>
      </c>
      <c r="H4713" t="s">
        <v>544</v>
      </c>
      <c r="I4713" t="s">
        <v>17</v>
      </c>
      <c r="J4713" t="s">
        <v>554</v>
      </c>
      <c r="K4713">
        <v>1.175</v>
      </c>
    </row>
    <row r="4714" spans="5:11" x14ac:dyDescent="0.25">
      <c r="E4714">
        <v>2022</v>
      </c>
      <c r="F4714" t="s">
        <v>312</v>
      </c>
      <c r="G4714" t="s">
        <v>68</v>
      </c>
      <c r="H4714" t="s">
        <v>544</v>
      </c>
      <c r="I4714" t="s">
        <v>17</v>
      </c>
      <c r="J4714" t="s">
        <v>725</v>
      </c>
      <c r="K4714">
        <v>23.824000000000002</v>
      </c>
    </row>
    <row r="4715" spans="5:11" x14ac:dyDescent="0.25">
      <c r="E4715">
        <v>2022</v>
      </c>
      <c r="F4715" t="s">
        <v>314</v>
      </c>
      <c r="G4715" t="s">
        <v>69</v>
      </c>
      <c r="H4715" t="s">
        <v>544</v>
      </c>
      <c r="I4715" t="s">
        <v>17</v>
      </c>
      <c r="J4715" t="s">
        <v>1</v>
      </c>
      <c r="K4715">
        <v>232.81700000000001</v>
      </c>
    </row>
    <row r="4716" spans="5:11" x14ac:dyDescent="0.25">
      <c r="E4716">
        <v>2022</v>
      </c>
      <c r="F4716" t="s">
        <v>314</v>
      </c>
      <c r="G4716" t="s">
        <v>69</v>
      </c>
      <c r="H4716" t="s">
        <v>544</v>
      </c>
      <c r="I4716" t="s">
        <v>17</v>
      </c>
      <c r="J4716" t="s">
        <v>554</v>
      </c>
      <c r="K4716">
        <v>228.65899999999999</v>
      </c>
    </row>
    <row r="4717" spans="5:11" x14ac:dyDescent="0.25">
      <c r="E4717">
        <v>2022</v>
      </c>
      <c r="F4717" t="s">
        <v>314</v>
      </c>
      <c r="G4717" t="s">
        <v>69</v>
      </c>
      <c r="H4717" t="s">
        <v>544</v>
      </c>
      <c r="I4717" t="s">
        <v>17</v>
      </c>
      <c r="J4717" t="s">
        <v>725</v>
      </c>
      <c r="K4717">
        <v>4.1580000000000004</v>
      </c>
    </row>
    <row r="4718" spans="5:11" x14ac:dyDescent="0.25">
      <c r="E4718">
        <v>2022</v>
      </c>
      <c r="F4718" t="s">
        <v>325</v>
      </c>
      <c r="G4718" t="s">
        <v>73</v>
      </c>
      <c r="H4718" t="s">
        <v>542</v>
      </c>
      <c r="I4718" t="s">
        <v>16</v>
      </c>
      <c r="J4718" t="s">
        <v>1</v>
      </c>
      <c r="K4718">
        <v>147.98599999999999</v>
      </c>
    </row>
    <row r="4719" spans="5:11" x14ac:dyDescent="0.25">
      <c r="E4719">
        <v>2022</v>
      </c>
      <c r="F4719" t="s">
        <v>325</v>
      </c>
      <c r="G4719" t="s">
        <v>73</v>
      </c>
      <c r="H4719" t="s">
        <v>542</v>
      </c>
      <c r="I4719" t="s">
        <v>16</v>
      </c>
      <c r="J4719" t="s">
        <v>554</v>
      </c>
      <c r="K4719">
        <v>109.614</v>
      </c>
    </row>
    <row r="4720" spans="5:11" x14ac:dyDescent="0.25">
      <c r="E4720">
        <v>2022</v>
      </c>
      <c r="F4720" t="s">
        <v>325</v>
      </c>
      <c r="G4720" t="s">
        <v>73</v>
      </c>
      <c r="H4720" t="s">
        <v>542</v>
      </c>
      <c r="I4720" t="s">
        <v>16</v>
      </c>
      <c r="J4720" t="s">
        <v>725</v>
      </c>
      <c r="K4720">
        <v>38.372</v>
      </c>
    </row>
    <row r="4721" spans="5:11" x14ac:dyDescent="0.25">
      <c r="E4721">
        <v>2022</v>
      </c>
      <c r="F4721" t="s">
        <v>329</v>
      </c>
      <c r="G4721" t="s">
        <v>75</v>
      </c>
      <c r="H4721" t="s">
        <v>540</v>
      </c>
      <c r="I4721" t="s">
        <v>16</v>
      </c>
      <c r="J4721" t="s">
        <v>1</v>
      </c>
      <c r="K4721">
        <v>3.05</v>
      </c>
    </row>
    <row r="4722" spans="5:11" x14ac:dyDescent="0.25">
      <c r="E4722">
        <v>2022</v>
      </c>
      <c r="F4722" t="s">
        <v>329</v>
      </c>
      <c r="G4722" t="s">
        <v>75</v>
      </c>
      <c r="H4722" t="s">
        <v>540</v>
      </c>
      <c r="I4722" t="s">
        <v>16</v>
      </c>
      <c r="J4722" t="s">
        <v>554</v>
      </c>
      <c r="K4722">
        <v>0</v>
      </c>
    </row>
    <row r="4723" spans="5:11" x14ac:dyDescent="0.25">
      <c r="E4723">
        <v>2022</v>
      </c>
      <c r="F4723" t="s">
        <v>329</v>
      </c>
      <c r="G4723" t="s">
        <v>75</v>
      </c>
      <c r="H4723" t="s">
        <v>540</v>
      </c>
      <c r="I4723" t="s">
        <v>16</v>
      </c>
      <c r="J4723" t="s">
        <v>725</v>
      </c>
      <c r="K4723">
        <v>3.05</v>
      </c>
    </row>
    <row r="4724" spans="5:11" x14ac:dyDescent="0.25">
      <c r="E4724">
        <v>2022</v>
      </c>
      <c r="F4724" t="s">
        <v>323</v>
      </c>
      <c r="G4724" t="s">
        <v>944</v>
      </c>
      <c r="H4724" t="s">
        <v>540</v>
      </c>
      <c r="I4724" t="s">
        <v>27</v>
      </c>
      <c r="J4724" t="s">
        <v>1</v>
      </c>
      <c r="K4724">
        <v>180.01499999999999</v>
      </c>
    </row>
    <row r="4725" spans="5:11" x14ac:dyDescent="0.25">
      <c r="E4725">
        <v>2022</v>
      </c>
      <c r="F4725" t="s">
        <v>323</v>
      </c>
      <c r="G4725" t="s">
        <v>944</v>
      </c>
      <c r="H4725" t="s">
        <v>540</v>
      </c>
      <c r="I4725" t="s">
        <v>27</v>
      </c>
      <c r="J4725" t="s">
        <v>554</v>
      </c>
      <c r="K4725">
        <v>179.489</v>
      </c>
    </row>
    <row r="4726" spans="5:11" x14ac:dyDescent="0.25">
      <c r="E4726">
        <v>2022</v>
      </c>
      <c r="F4726" t="s">
        <v>323</v>
      </c>
      <c r="G4726" t="s">
        <v>944</v>
      </c>
      <c r="H4726" t="s">
        <v>540</v>
      </c>
      <c r="I4726" t="s">
        <v>27</v>
      </c>
      <c r="J4726" t="s">
        <v>725</v>
      </c>
      <c r="K4726">
        <v>0.52600000000000002</v>
      </c>
    </row>
    <row r="4727" spans="5:11" x14ac:dyDescent="0.25">
      <c r="E4727">
        <v>2022</v>
      </c>
      <c r="F4727" t="s">
        <v>337</v>
      </c>
      <c r="G4727" t="s">
        <v>338</v>
      </c>
      <c r="H4727" t="s">
        <v>540</v>
      </c>
      <c r="I4727" t="s">
        <v>21</v>
      </c>
      <c r="J4727" t="s">
        <v>1</v>
      </c>
      <c r="K4727">
        <v>55.61</v>
      </c>
    </row>
    <row r="4728" spans="5:11" x14ac:dyDescent="0.25">
      <c r="E4728">
        <v>2022</v>
      </c>
      <c r="F4728" t="s">
        <v>337</v>
      </c>
      <c r="G4728" t="s">
        <v>338</v>
      </c>
      <c r="H4728" t="s">
        <v>540</v>
      </c>
      <c r="I4728" t="s">
        <v>21</v>
      </c>
      <c r="J4728" t="s">
        <v>554</v>
      </c>
      <c r="K4728">
        <v>30.331</v>
      </c>
    </row>
    <row r="4729" spans="5:11" x14ac:dyDescent="0.25">
      <c r="E4729">
        <v>2022</v>
      </c>
      <c r="F4729" t="s">
        <v>337</v>
      </c>
      <c r="G4729" t="s">
        <v>338</v>
      </c>
      <c r="H4729" t="s">
        <v>540</v>
      </c>
      <c r="I4729" t="s">
        <v>21</v>
      </c>
      <c r="J4729" t="s">
        <v>725</v>
      </c>
      <c r="K4729">
        <v>25.279</v>
      </c>
    </row>
    <row r="4730" spans="5:11" x14ac:dyDescent="0.25">
      <c r="E4730">
        <v>2022</v>
      </c>
      <c r="F4730" t="s">
        <v>331</v>
      </c>
      <c r="G4730" t="s">
        <v>76</v>
      </c>
      <c r="H4730" t="s">
        <v>540</v>
      </c>
      <c r="I4730" t="s">
        <v>60</v>
      </c>
      <c r="J4730" t="s">
        <v>1</v>
      </c>
      <c r="K4730">
        <v>527.95100000000002</v>
      </c>
    </row>
    <row r="4731" spans="5:11" x14ac:dyDescent="0.25">
      <c r="E4731">
        <v>2022</v>
      </c>
      <c r="F4731" t="s">
        <v>331</v>
      </c>
      <c r="G4731" t="s">
        <v>76</v>
      </c>
      <c r="H4731" t="s">
        <v>540</v>
      </c>
      <c r="I4731" t="s">
        <v>60</v>
      </c>
      <c r="J4731" t="s">
        <v>554</v>
      </c>
      <c r="K4731">
        <v>397</v>
      </c>
    </row>
    <row r="4732" spans="5:11" x14ac:dyDescent="0.25">
      <c r="E4732">
        <v>2022</v>
      </c>
      <c r="F4732" t="s">
        <v>331</v>
      </c>
      <c r="G4732" t="s">
        <v>76</v>
      </c>
      <c r="H4732" t="s">
        <v>540</v>
      </c>
      <c r="I4732" t="s">
        <v>60</v>
      </c>
      <c r="J4732" t="s">
        <v>725</v>
      </c>
      <c r="K4732">
        <v>130.95099999999999</v>
      </c>
    </row>
    <row r="4733" spans="5:11" x14ac:dyDescent="0.25">
      <c r="E4733">
        <v>2022</v>
      </c>
      <c r="F4733" t="s">
        <v>344</v>
      </c>
      <c r="G4733" t="s">
        <v>81</v>
      </c>
      <c r="H4733" t="s">
        <v>542</v>
      </c>
      <c r="I4733" t="s">
        <v>16</v>
      </c>
      <c r="J4733" t="s">
        <v>1</v>
      </c>
      <c r="K4733">
        <v>138.261</v>
      </c>
    </row>
    <row r="4734" spans="5:11" x14ac:dyDescent="0.25">
      <c r="E4734">
        <v>2022</v>
      </c>
      <c r="F4734" t="s">
        <v>344</v>
      </c>
      <c r="G4734" t="s">
        <v>81</v>
      </c>
      <c r="H4734" t="s">
        <v>542</v>
      </c>
      <c r="I4734" t="s">
        <v>16</v>
      </c>
      <c r="J4734" t="s">
        <v>554</v>
      </c>
      <c r="K4734">
        <v>138.261</v>
      </c>
    </row>
    <row r="4735" spans="5:11" x14ac:dyDescent="0.25">
      <c r="E4735">
        <v>2022</v>
      </c>
      <c r="F4735" t="s">
        <v>344</v>
      </c>
      <c r="G4735" t="s">
        <v>81</v>
      </c>
      <c r="H4735" t="s">
        <v>542</v>
      </c>
      <c r="I4735" t="s">
        <v>16</v>
      </c>
      <c r="J4735" t="s">
        <v>725</v>
      </c>
      <c r="K4735">
        <v>0</v>
      </c>
    </row>
    <row r="4736" spans="5:11" x14ac:dyDescent="0.25">
      <c r="E4736">
        <v>2022</v>
      </c>
      <c r="F4736" t="s">
        <v>333</v>
      </c>
      <c r="G4736" t="s">
        <v>77</v>
      </c>
      <c r="H4736" t="s">
        <v>540</v>
      </c>
      <c r="I4736" t="s">
        <v>16</v>
      </c>
      <c r="J4736" t="s">
        <v>1</v>
      </c>
      <c r="K4736">
        <v>1.0429999999999999</v>
      </c>
    </row>
    <row r="4737" spans="5:11" x14ac:dyDescent="0.25">
      <c r="E4737">
        <v>2022</v>
      </c>
      <c r="F4737" t="s">
        <v>333</v>
      </c>
      <c r="G4737" t="s">
        <v>77</v>
      </c>
      <c r="H4737" t="s">
        <v>540</v>
      </c>
      <c r="I4737" t="s">
        <v>16</v>
      </c>
      <c r="J4737" t="s">
        <v>554</v>
      </c>
      <c r="K4737">
        <v>1.0429999999999999</v>
      </c>
    </row>
    <row r="4738" spans="5:11" x14ac:dyDescent="0.25">
      <c r="E4738">
        <v>2022</v>
      </c>
      <c r="F4738" t="s">
        <v>333</v>
      </c>
      <c r="G4738" t="s">
        <v>77</v>
      </c>
      <c r="H4738" t="s">
        <v>540</v>
      </c>
      <c r="I4738" t="s">
        <v>16</v>
      </c>
      <c r="J4738" t="s">
        <v>725</v>
      </c>
      <c r="K4738">
        <v>0</v>
      </c>
    </row>
    <row r="4739" spans="5:11" x14ac:dyDescent="0.25">
      <c r="E4739">
        <v>2022</v>
      </c>
      <c r="F4739" t="s">
        <v>340</v>
      </c>
      <c r="G4739" t="s">
        <v>79</v>
      </c>
      <c r="H4739" t="s">
        <v>544</v>
      </c>
      <c r="I4739" t="s">
        <v>9</v>
      </c>
      <c r="J4739" t="s">
        <v>1</v>
      </c>
      <c r="K4739">
        <v>107.94</v>
      </c>
    </row>
    <row r="4740" spans="5:11" x14ac:dyDescent="0.25">
      <c r="E4740">
        <v>2022</v>
      </c>
      <c r="F4740" t="s">
        <v>340</v>
      </c>
      <c r="G4740" t="s">
        <v>79</v>
      </c>
      <c r="H4740" t="s">
        <v>544</v>
      </c>
      <c r="I4740" t="s">
        <v>9</v>
      </c>
      <c r="J4740" t="s">
        <v>554</v>
      </c>
      <c r="K4740">
        <v>89.528999999999996</v>
      </c>
    </row>
    <row r="4741" spans="5:11" x14ac:dyDescent="0.25">
      <c r="E4741">
        <v>2022</v>
      </c>
      <c r="F4741" t="s">
        <v>340</v>
      </c>
      <c r="G4741" t="s">
        <v>79</v>
      </c>
      <c r="H4741" t="s">
        <v>544</v>
      </c>
      <c r="I4741" t="s">
        <v>9</v>
      </c>
      <c r="J4741" t="s">
        <v>725</v>
      </c>
      <c r="K4741">
        <v>18.411000000000001</v>
      </c>
    </row>
    <row r="4742" spans="5:11" x14ac:dyDescent="0.25">
      <c r="E4742">
        <v>2022</v>
      </c>
      <c r="F4742" t="s">
        <v>327</v>
      </c>
      <c r="G4742" t="s">
        <v>74</v>
      </c>
      <c r="H4742" t="s">
        <v>540</v>
      </c>
      <c r="I4742" t="s">
        <v>60</v>
      </c>
      <c r="J4742" t="s">
        <v>1</v>
      </c>
      <c r="K4742">
        <v>85.596000000000004</v>
      </c>
    </row>
    <row r="4743" spans="5:11" x14ac:dyDescent="0.25">
      <c r="E4743">
        <v>2022</v>
      </c>
      <c r="F4743" t="s">
        <v>327</v>
      </c>
      <c r="G4743" t="s">
        <v>74</v>
      </c>
      <c r="H4743" t="s">
        <v>540</v>
      </c>
      <c r="I4743" t="s">
        <v>60</v>
      </c>
      <c r="J4743" t="s">
        <v>554</v>
      </c>
      <c r="K4743">
        <v>35.392000000000003</v>
      </c>
    </row>
    <row r="4744" spans="5:11" x14ac:dyDescent="0.25">
      <c r="E4744">
        <v>2022</v>
      </c>
      <c r="F4744" t="s">
        <v>327</v>
      </c>
      <c r="G4744" t="s">
        <v>74</v>
      </c>
      <c r="H4744" t="s">
        <v>540</v>
      </c>
      <c r="I4744" t="s">
        <v>60</v>
      </c>
      <c r="J4744" t="s">
        <v>725</v>
      </c>
      <c r="K4744">
        <v>50.204000000000001</v>
      </c>
    </row>
    <row r="4745" spans="5:11" x14ac:dyDescent="0.25">
      <c r="E4745">
        <v>2022</v>
      </c>
      <c r="F4745" t="s">
        <v>444</v>
      </c>
      <c r="G4745" t="s">
        <v>125</v>
      </c>
      <c r="H4745" t="s">
        <v>542</v>
      </c>
      <c r="I4745" t="s">
        <v>26</v>
      </c>
      <c r="J4745" t="s">
        <v>1</v>
      </c>
      <c r="K4745">
        <v>1.1100000000000001</v>
      </c>
    </row>
    <row r="4746" spans="5:11" x14ac:dyDescent="0.25">
      <c r="E4746">
        <v>2022</v>
      </c>
      <c r="F4746" t="s">
        <v>444</v>
      </c>
      <c r="G4746" t="s">
        <v>125</v>
      </c>
      <c r="H4746" t="s">
        <v>542</v>
      </c>
      <c r="I4746" t="s">
        <v>26</v>
      </c>
      <c r="J4746" t="s">
        <v>554</v>
      </c>
      <c r="K4746">
        <v>0.51500000000000001</v>
      </c>
    </row>
    <row r="4747" spans="5:11" x14ac:dyDescent="0.25">
      <c r="E4747">
        <v>2022</v>
      </c>
      <c r="F4747" t="s">
        <v>444</v>
      </c>
      <c r="G4747" t="s">
        <v>125</v>
      </c>
      <c r="H4747" t="s">
        <v>542</v>
      </c>
      <c r="I4747" t="s">
        <v>26</v>
      </c>
      <c r="J4747" t="s">
        <v>725</v>
      </c>
      <c r="K4747">
        <v>0.59499999999999997</v>
      </c>
    </row>
    <row r="4748" spans="5:11" x14ac:dyDescent="0.25">
      <c r="E4748">
        <v>2022</v>
      </c>
      <c r="F4748" t="s">
        <v>356</v>
      </c>
      <c r="G4748" t="s">
        <v>87</v>
      </c>
      <c r="H4748" t="s">
        <v>12</v>
      </c>
      <c r="I4748" t="s">
        <v>12</v>
      </c>
      <c r="J4748" t="s">
        <v>1</v>
      </c>
      <c r="K4748">
        <v>42.052999999999997</v>
      </c>
    </row>
    <row r="4749" spans="5:11" x14ac:dyDescent="0.25">
      <c r="E4749">
        <v>2022</v>
      </c>
      <c r="F4749" t="s">
        <v>356</v>
      </c>
      <c r="G4749" t="s">
        <v>87</v>
      </c>
      <c r="H4749" t="s">
        <v>12</v>
      </c>
      <c r="I4749" t="s">
        <v>12</v>
      </c>
      <c r="J4749" t="s">
        <v>554</v>
      </c>
      <c r="K4749">
        <v>0</v>
      </c>
    </row>
    <row r="4750" spans="5:11" x14ac:dyDescent="0.25">
      <c r="E4750">
        <v>2022</v>
      </c>
      <c r="F4750" t="s">
        <v>356</v>
      </c>
      <c r="G4750" t="s">
        <v>87</v>
      </c>
      <c r="H4750" t="s">
        <v>12</v>
      </c>
      <c r="I4750" t="s">
        <v>12</v>
      </c>
      <c r="J4750" t="s">
        <v>725</v>
      </c>
      <c r="K4750">
        <v>42.052999999999997</v>
      </c>
    </row>
    <row r="4751" spans="5:11" x14ac:dyDescent="0.25">
      <c r="E4751">
        <v>2022</v>
      </c>
      <c r="F4751" t="s">
        <v>358</v>
      </c>
      <c r="G4751" t="s">
        <v>88</v>
      </c>
      <c r="H4751" t="s">
        <v>544</v>
      </c>
      <c r="I4751" t="s">
        <v>17</v>
      </c>
      <c r="J4751" t="s">
        <v>1</v>
      </c>
      <c r="K4751">
        <v>129.386</v>
      </c>
    </row>
    <row r="4752" spans="5:11" x14ac:dyDescent="0.25">
      <c r="E4752">
        <v>2022</v>
      </c>
      <c r="F4752" t="s">
        <v>358</v>
      </c>
      <c r="G4752" t="s">
        <v>88</v>
      </c>
      <c r="H4752" t="s">
        <v>544</v>
      </c>
      <c r="I4752" t="s">
        <v>17</v>
      </c>
      <c r="J4752" t="s">
        <v>554</v>
      </c>
      <c r="K4752">
        <v>45.95</v>
      </c>
    </row>
    <row r="4753" spans="5:11" x14ac:dyDescent="0.25">
      <c r="E4753">
        <v>2022</v>
      </c>
      <c r="F4753" t="s">
        <v>358</v>
      </c>
      <c r="G4753" t="s">
        <v>88</v>
      </c>
      <c r="H4753" t="s">
        <v>544</v>
      </c>
      <c r="I4753" t="s">
        <v>17</v>
      </c>
      <c r="J4753" t="s">
        <v>725</v>
      </c>
      <c r="K4753">
        <v>83.436000000000007</v>
      </c>
    </row>
    <row r="4754" spans="5:11" x14ac:dyDescent="0.25">
      <c r="E4754">
        <v>2022</v>
      </c>
      <c r="F4754" t="s">
        <v>360</v>
      </c>
      <c r="G4754" t="s">
        <v>89</v>
      </c>
      <c r="H4754" t="s">
        <v>540</v>
      </c>
      <c r="I4754" t="s">
        <v>47</v>
      </c>
      <c r="J4754" t="s">
        <v>1</v>
      </c>
      <c r="K4754">
        <v>122.23099999999999</v>
      </c>
    </row>
    <row r="4755" spans="5:11" x14ac:dyDescent="0.25">
      <c r="E4755">
        <v>2022</v>
      </c>
      <c r="F4755" t="s">
        <v>360</v>
      </c>
      <c r="G4755" t="s">
        <v>89</v>
      </c>
      <c r="H4755" t="s">
        <v>540</v>
      </c>
      <c r="I4755" t="s">
        <v>47</v>
      </c>
      <c r="J4755" t="s">
        <v>554</v>
      </c>
      <c r="K4755">
        <v>97.055999999999997</v>
      </c>
    </row>
    <row r="4756" spans="5:11" x14ac:dyDescent="0.25">
      <c r="E4756">
        <v>2022</v>
      </c>
      <c r="F4756" t="s">
        <v>360</v>
      </c>
      <c r="G4756" t="s">
        <v>89</v>
      </c>
      <c r="H4756" t="s">
        <v>540</v>
      </c>
      <c r="I4756" t="s">
        <v>47</v>
      </c>
      <c r="J4756" t="s">
        <v>725</v>
      </c>
      <c r="K4756">
        <v>25.175000000000001</v>
      </c>
    </row>
    <row r="4757" spans="5:11" x14ac:dyDescent="0.25">
      <c r="E4757">
        <v>2022</v>
      </c>
      <c r="F4757" t="s">
        <v>352</v>
      </c>
      <c r="G4757" t="s">
        <v>85</v>
      </c>
      <c r="H4757" t="s">
        <v>540</v>
      </c>
      <c r="I4757" t="s">
        <v>47</v>
      </c>
      <c r="J4757" t="s">
        <v>1</v>
      </c>
      <c r="K4757">
        <v>0</v>
      </c>
    </row>
    <row r="4758" spans="5:11" x14ac:dyDescent="0.25">
      <c r="E4758">
        <v>2022</v>
      </c>
      <c r="F4758" t="s">
        <v>352</v>
      </c>
      <c r="G4758" t="s">
        <v>85</v>
      </c>
      <c r="H4758" t="s">
        <v>540</v>
      </c>
      <c r="I4758" t="s">
        <v>47</v>
      </c>
      <c r="J4758" t="s">
        <v>554</v>
      </c>
      <c r="K4758">
        <v>0</v>
      </c>
    </row>
    <row r="4759" spans="5:11" x14ac:dyDescent="0.25">
      <c r="E4759">
        <v>2022</v>
      </c>
      <c r="F4759" t="s">
        <v>352</v>
      </c>
      <c r="G4759" t="s">
        <v>85</v>
      </c>
      <c r="H4759" t="s">
        <v>540</v>
      </c>
      <c r="I4759" t="s">
        <v>47</v>
      </c>
      <c r="J4759" t="s">
        <v>725</v>
      </c>
      <c r="K4759">
        <v>0</v>
      </c>
    </row>
    <row r="4760" spans="5:11" x14ac:dyDescent="0.25">
      <c r="E4760">
        <v>2022</v>
      </c>
      <c r="F4760" t="s">
        <v>372</v>
      </c>
      <c r="G4760" t="s">
        <v>95</v>
      </c>
      <c r="H4760" t="s">
        <v>540</v>
      </c>
      <c r="I4760" t="s">
        <v>30</v>
      </c>
      <c r="J4760" t="s">
        <v>1</v>
      </c>
      <c r="K4760">
        <v>86.284999999999997</v>
      </c>
    </row>
    <row r="4761" spans="5:11" x14ac:dyDescent="0.25">
      <c r="E4761">
        <v>2022</v>
      </c>
      <c r="F4761" t="s">
        <v>372</v>
      </c>
      <c r="G4761" t="s">
        <v>95</v>
      </c>
      <c r="H4761" t="s">
        <v>540</v>
      </c>
      <c r="I4761" t="s">
        <v>30</v>
      </c>
      <c r="J4761" t="s">
        <v>554</v>
      </c>
      <c r="K4761">
        <v>45.024999999999999</v>
      </c>
    </row>
    <row r="4762" spans="5:11" x14ac:dyDescent="0.25">
      <c r="E4762">
        <v>2022</v>
      </c>
      <c r="F4762" t="s">
        <v>372</v>
      </c>
      <c r="G4762" t="s">
        <v>95</v>
      </c>
      <c r="H4762" t="s">
        <v>540</v>
      </c>
      <c r="I4762" t="s">
        <v>30</v>
      </c>
      <c r="J4762" t="s">
        <v>725</v>
      </c>
      <c r="K4762">
        <v>41.26</v>
      </c>
    </row>
    <row r="4763" spans="5:11" x14ac:dyDescent="0.25">
      <c r="E4763">
        <v>2022</v>
      </c>
      <c r="F4763" t="s">
        <v>380</v>
      </c>
      <c r="G4763" t="s">
        <v>99</v>
      </c>
      <c r="H4763" t="s">
        <v>544</v>
      </c>
      <c r="I4763" t="s">
        <v>9</v>
      </c>
      <c r="J4763" t="s">
        <v>1</v>
      </c>
      <c r="K4763">
        <v>53.863</v>
      </c>
    </row>
    <row r="4764" spans="5:11" x14ac:dyDescent="0.25">
      <c r="E4764">
        <v>2022</v>
      </c>
      <c r="F4764" t="s">
        <v>380</v>
      </c>
      <c r="G4764" t="s">
        <v>99</v>
      </c>
      <c r="H4764" t="s">
        <v>544</v>
      </c>
      <c r="I4764" t="s">
        <v>9</v>
      </c>
      <c r="J4764" t="s">
        <v>554</v>
      </c>
      <c r="K4764">
        <v>11.414</v>
      </c>
    </row>
    <row r="4765" spans="5:11" x14ac:dyDescent="0.25">
      <c r="E4765">
        <v>2022</v>
      </c>
      <c r="F4765" t="s">
        <v>380</v>
      </c>
      <c r="G4765" t="s">
        <v>99</v>
      </c>
      <c r="H4765" t="s">
        <v>544</v>
      </c>
      <c r="I4765" t="s">
        <v>9</v>
      </c>
      <c r="J4765" t="s">
        <v>725</v>
      </c>
      <c r="K4765">
        <v>42.448999999999998</v>
      </c>
    </row>
    <row r="4766" spans="5:11" x14ac:dyDescent="0.25">
      <c r="E4766">
        <v>2022</v>
      </c>
      <c r="F4766" t="s">
        <v>384</v>
      </c>
      <c r="G4766" t="s">
        <v>385</v>
      </c>
      <c r="H4766" t="s">
        <v>540</v>
      </c>
      <c r="I4766" t="s">
        <v>27</v>
      </c>
      <c r="J4766" t="s">
        <v>1</v>
      </c>
      <c r="K4766">
        <v>496.18799999999999</v>
      </c>
    </row>
    <row r="4767" spans="5:11" x14ac:dyDescent="0.25">
      <c r="E4767">
        <v>2022</v>
      </c>
      <c r="F4767" t="s">
        <v>384</v>
      </c>
      <c r="G4767" t="s">
        <v>385</v>
      </c>
      <c r="H4767" t="s">
        <v>540</v>
      </c>
      <c r="I4767" t="s">
        <v>27</v>
      </c>
      <c r="J4767" t="s">
        <v>554</v>
      </c>
      <c r="K4767">
        <v>486.46800000000002</v>
      </c>
    </row>
    <row r="4768" spans="5:11" x14ac:dyDescent="0.25">
      <c r="E4768">
        <v>2022</v>
      </c>
      <c r="F4768" t="s">
        <v>384</v>
      </c>
      <c r="G4768" t="s">
        <v>385</v>
      </c>
      <c r="H4768" t="s">
        <v>540</v>
      </c>
      <c r="I4768" t="s">
        <v>27</v>
      </c>
      <c r="J4768" t="s">
        <v>725</v>
      </c>
      <c r="K4768">
        <v>9.7200000000000006</v>
      </c>
    </row>
    <row r="4769" spans="5:11" x14ac:dyDescent="0.25">
      <c r="E4769">
        <v>2022</v>
      </c>
      <c r="F4769" t="s">
        <v>394</v>
      </c>
      <c r="G4769" t="s">
        <v>103</v>
      </c>
      <c r="H4769" t="s">
        <v>540</v>
      </c>
      <c r="I4769" t="s">
        <v>30</v>
      </c>
      <c r="J4769" t="s">
        <v>1</v>
      </c>
      <c r="K4769">
        <v>12.625</v>
      </c>
    </row>
    <row r="4770" spans="5:11" x14ac:dyDescent="0.25">
      <c r="E4770">
        <v>2022</v>
      </c>
      <c r="F4770" t="s">
        <v>394</v>
      </c>
      <c r="G4770" t="s">
        <v>103</v>
      </c>
      <c r="H4770" t="s">
        <v>540</v>
      </c>
      <c r="I4770" t="s">
        <v>30</v>
      </c>
      <c r="J4770" t="s">
        <v>554</v>
      </c>
      <c r="K4770">
        <v>10.484</v>
      </c>
    </row>
    <row r="4771" spans="5:11" x14ac:dyDescent="0.25">
      <c r="E4771">
        <v>2022</v>
      </c>
      <c r="F4771" t="s">
        <v>394</v>
      </c>
      <c r="G4771" t="s">
        <v>103</v>
      </c>
      <c r="H4771" t="s">
        <v>540</v>
      </c>
      <c r="I4771" t="s">
        <v>30</v>
      </c>
      <c r="J4771" t="s">
        <v>725</v>
      </c>
      <c r="K4771">
        <v>2.141</v>
      </c>
    </row>
    <row r="4772" spans="5:11" x14ac:dyDescent="0.25">
      <c r="E4772">
        <v>2022</v>
      </c>
      <c r="F4772" t="s">
        <v>387</v>
      </c>
      <c r="G4772" t="s">
        <v>388</v>
      </c>
      <c r="H4772" t="s">
        <v>544</v>
      </c>
      <c r="I4772" t="s">
        <v>9</v>
      </c>
      <c r="J4772" t="s">
        <v>1</v>
      </c>
      <c r="K4772">
        <v>64.197000000000003</v>
      </c>
    </row>
    <row r="4773" spans="5:11" x14ac:dyDescent="0.25">
      <c r="E4773">
        <v>2022</v>
      </c>
      <c r="F4773" t="s">
        <v>387</v>
      </c>
      <c r="G4773" t="s">
        <v>388</v>
      </c>
      <c r="H4773" t="s">
        <v>544</v>
      </c>
      <c r="I4773" t="s">
        <v>9</v>
      </c>
      <c r="J4773" t="s">
        <v>554</v>
      </c>
      <c r="K4773">
        <v>38.493000000000002</v>
      </c>
    </row>
    <row r="4774" spans="5:11" x14ac:dyDescent="0.25">
      <c r="E4774">
        <v>2022</v>
      </c>
      <c r="F4774" t="s">
        <v>387</v>
      </c>
      <c r="G4774" t="s">
        <v>388</v>
      </c>
      <c r="H4774" t="s">
        <v>544</v>
      </c>
      <c r="I4774" t="s">
        <v>9</v>
      </c>
      <c r="J4774" t="s">
        <v>725</v>
      </c>
      <c r="K4774">
        <v>25.704000000000001</v>
      </c>
    </row>
    <row r="4775" spans="5:11" x14ac:dyDescent="0.25">
      <c r="E4775">
        <v>2022</v>
      </c>
      <c r="F4775" t="s">
        <v>396</v>
      </c>
      <c r="G4775" t="s">
        <v>397</v>
      </c>
      <c r="H4775" t="s">
        <v>544</v>
      </c>
      <c r="I4775" t="s">
        <v>9</v>
      </c>
      <c r="J4775" t="s">
        <v>1</v>
      </c>
      <c r="K4775">
        <v>177.892</v>
      </c>
    </row>
    <row r="4776" spans="5:11" x14ac:dyDescent="0.25">
      <c r="E4776">
        <v>2022</v>
      </c>
      <c r="F4776" t="s">
        <v>396</v>
      </c>
      <c r="G4776" t="s">
        <v>397</v>
      </c>
      <c r="H4776" t="s">
        <v>544</v>
      </c>
      <c r="I4776" t="s">
        <v>9</v>
      </c>
      <c r="J4776" t="s">
        <v>554</v>
      </c>
      <c r="K4776">
        <v>29.029</v>
      </c>
    </row>
    <row r="4777" spans="5:11" x14ac:dyDescent="0.25">
      <c r="E4777">
        <v>2022</v>
      </c>
      <c r="F4777" t="s">
        <v>396</v>
      </c>
      <c r="G4777" t="s">
        <v>397</v>
      </c>
      <c r="H4777" t="s">
        <v>544</v>
      </c>
      <c r="I4777" t="s">
        <v>9</v>
      </c>
      <c r="J4777" t="s">
        <v>725</v>
      </c>
      <c r="K4777">
        <v>148.863</v>
      </c>
    </row>
    <row r="4778" spans="5:11" x14ac:dyDescent="0.25">
      <c r="E4778">
        <v>2022</v>
      </c>
      <c r="F4778" t="s">
        <v>399</v>
      </c>
      <c r="G4778" t="s">
        <v>104</v>
      </c>
      <c r="H4778" t="s">
        <v>544</v>
      </c>
      <c r="I4778" t="s">
        <v>9</v>
      </c>
      <c r="J4778" t="s">
        <v>1</v>
      </c>
      <c r="K4778">
        <v>672.88699999999994</v>
      </c>
    </row>
    <row r="4779" spans="5:11" x14ac:dyDescent="0.25">
      <c r="E4779">
        <v>2022</v>
      </c>
      <c r="F4779" t="s">
        <v>399</v>
      </c>
      <c r="G4779" t="s">
        <v>104</v>
      </c>
      <c r="H4779" t="s">
        <v>544</v>
      </c>
      <c r="I4779" t="s">
        <v>9</v>
      </c>
      <c r="J4779" t="s">
        <v>554</v>
      </c>
      <c r="K4779">
        <v>452.99200000000002</v>
      </c>
    </row>
    <row r="4780" spans="5:11" x14ac:dyDescent="0.25">
      <c r="E4780">
        <v>2022</v>
      </c>
      <c r="F4780" t="s">
        <v>399</v>
      </c>
      <c r="G4780" t="s">
        <v>104</v>
      </c>
      <c r="H4780" t="s">
        <v>544</v>
      </c>
      <c r="I4780" t="s">
        <v>9</v>
      </c>
      <c r="J4780" t="s">
        <v>725</v>
      </c>
      <c r="K4780">
        <v>219.89500000000001</v>
      </c>
    </row>
    <row r="4781" spans="5:11" x14ac:dyDescent="0.25">
      <c r="E4781">
        <v>2022</v>
      </c>
      <c r="F4781" t="s">
        <v>407</v>
      </c>
      <c r="G4781" t="s">
        <v>408</v>
      </c>
      <c r="H4781" t="s">
        <v>540</v>
      </c>
      <c r="I4781" t="s">
        <v>925</v>
      </c>
      <c r="J4781" t="s">
        <v>1</v>
      </c>
      <c r="K4781">
        <v>420.93900000000002</v>
      </c>
    </row>
    <row r="4782" spans="5:11" x14ac:dyDescent="0.25">
      <c r="E4782">
        <v>2022</v>
      </c>
      <c r="F4782" t="s">
        <v>407</v>
      </c>
      <c r="G4782" t="s">
        <v>408</v>
      </c>
      <c r="H4782" t="s">
        <v>540</v>
      </c>
      <c r="I4782" t="s">
        <v>925</v>
      </c>
      <c r="J4782" t="s">
        <v>554</v>
      </c>
      <c r="K4782">
        <v>186.744</v>
      </c>
    </row>
    <row r="4783" spans="5:11" x14ac:dyDescent="0.25">
      <c r="E4783">
        <v>2022</v>
      </c>
      <c r="F4783" t="s">
        <v>407</v>
      </c>
      <c r="G4783" t="s">
        <v>408</v>
      </c>
      <c r="H4783" t="s">
        <v>540</v>
      </c>
      <c r="I4783" t="s">
        <v>925</v>
      </c>
      <c r="J4783" t="s">
        <v>725</v>
      </c>
      <c r="K4783">
        <v>234.19499999999999</v>
      </c>
    </row>
    <row r="4784" spans="5:11" x14ac:dyDescent="0.25">
      <c r="E4784">
        <v>2022</v>
      </c>
      <c r="F4784" t="s">
        <v>405</v>
      </c>
      <c r="G4784" t="s">
        <v>107</v>
      </c>
      <c r="H4784" t="s">
        <v>12</v>
      </c>
      <c r="I4784" t="s">
        <v>12</v>
      </c>
      <c r="J4784" t="s">
        <v>1</v>
      </c>
      <c r="K4784">
        <v>298.94</v>
      </c>
    </row>
    <row r="4785" spans="5:11" x14ac:dyDescent="0.25">
      <c r="E4785">
        <v>2022</v>
      </c>
      <c r="F4785" t="s">
        <v>405</v>
      </c>
      <c r="G4785" t="s">
        <v>107</v>
      </c>
      <c r="H4785" t="s">
        <v>12</v>
      </c>
      <c r="I4785" t="s">
        <v>12</v>
      </c>
      <c r="J4785" t="s">
        <v>554</v>
      </c>
      <c r="K4785">
        <v>0</v>
      </c>
    </row>
    <row r="4786" spans="5:11" x14ac:dyDescent="0.25">
      <c r="E4786">
        <v>2022</v>
      </c>
      <c r="F4786" t="s">
        <v>405</v>
      </c>
      <c r="G4786" t="s">
        <v>107</v>
      </c>
      <c r="H4786" t="s">
        <v>12</v>
      </c>
      <c r="I4786" t="s">
        <v>12</v>
      </c>
      <c r="J4786" t="s">
        <v>725</v>
      </c>
      <c r="K4786">
        <v>298.94</v>
      </c>
    </row>
    <row r="4787" spans="5:11" x14ac:dyDescent="0.25">
      <c r="E4787">
        <v>2022</v>
      </c>
      <c r="F4787" t="s">
        <v>969</v>
      </c>
      <c r="G4787" t="s">
        <v>109</v>
      </c>
      <c r="H4787" t="s">
        <v>544</v>
      </c>
      <c r="I4787" t="s">
        <v>17</v>
      </c>
      <c r="J4787" t="s">
        <v>1</v>
      </c>
      <c r="K4787">
        <v>2.4</v>
      </c>
    </row>
    <row r="4788" spans="5:11" x14ac:dyDescent="0.25">
      <c r="E4788">
        <v>2022</v>
      </c>
      <c r="F4788" t="s">
        <v>969</v>
      </c>
      <c r="G4788" t="s">
        <v>109</v>
      </c>
      <c r="H4788" t="s">
        <v>544</v>
      </c>
      <c r="I4788" t="s">
        <v>17</v>
      </c>
      <c r="J4788" t="s">
        <v>554</v>
      </c>
      <c r="K4788">
        <v>2.4</v>
      </c>
    </row>
    <row r="4789" spans="5:11" x14ac:dyDescent="0.25">
      <c r="E4789">
        <v>2022</v>
      </c>
      <c r="F4789" t="s">
        <v>969</v>
      </c>
      <c r="G4789" t="s">
        <v>109</v>
      </c>
      <c r="H4789" t="s">
        <v>544</v>
      </c>
      <c r="I4789" t="s">
        <v>17</v>
      </c>
      <c r="J4789" t="s">
        <v>725</v>
      </c>
      <c r="K4789">
        <v>0</v>
      </c>
    </row>
    <row r="4790" spans="5:11" x14ac:dyDescent="0.25">
      <c r="E4790">
        <v>2022</v>
      </c>
      <c r="F4790" t="s">
        <v>414</v>
      </c>
      <c r="G4790" t="s">
        <v>110</v>
      </c>
      <c r="H4790" t="s">
        <v>540</v>
      </c>
      <c r="I4790" t="s">
        <v>27</v>
      </c>
      <c r="J4790" t="s">
        <v>1</v>
      </c>
      <c r="K4790">
        <v>83.346999999999994</v>
      </c>
    </row>
    <row r="4791" spans="5:11" x14ac:dyDescent="0.25">
      <c r="E4791">
        <v>2022</v>
      </c>
      <c r="F4791" t="s">
        <v>414</v>
      </c>
      <c r="G4791" t="s">
        <v>110</v>
      </c>
      <c r="H4791" t="s">
        <v>540</v>
      </c>
      <c r="I4791" t="s">
        <v>27</v>
      </c>
      <c r="J4791" t="s">
        <v>554</v>
      </c>
      <c r="K4791">
        <v>54.921999999999997</v>
      </c>
    </row>
    <row r="4792" spans="5:11" x14ac:dyDescent="0.25">
      <c r="E4792">
        <v>2022</v>
      </c>
      <c r="F4792" t="s">
        <v>414</v>
      </c>
      <c r="G4792" t="s">
        <v>110</v>
      </c>
      <c r="H4792" t="s">
        <v>540</v>
      </c>
      <c r="I4792" t="s">
        <v>27</v>
      </c>
      <c r="J4792" t="s">
        <v>725</v>
      </c>
      <c r="K4792">
        <v>28.425000000000001</v>
      </c>
    </row>
    <row r="4793" spans="5:11" x14ac:dyDescent="0.25">
      <c r="E4793">
        <v>2022</v>
      </c>
      <c r="F4793" t="s">
        <v>418</v>
      </c>
      <c r="G4793" t="s">
        <v>112</v>
      </c>
      <c r="H4793" t="s">
        <v>544</v>
      </c>
      <c r="I4793" t="s">
        <v>9</v>
      </c>
      <c r="J4793" t="s">
        <v>1</v>
      </c>
      <c r="K4793">
        <v>599.35</v>
      </c>
    </row>
    <row r="4794" spans="5:11" x14ac:dyDescent="0.25">
      <c r="E4794">
        <v>2022</v>
      </c>
      <c r="F4794" t="s">
        <v>418</v>
      </c>
      <c r="G4794" t="s">
        <v>112</v>
      </c>
      <c r="H4794" t="s">
        <v>544</v>
      </c>
      <c r="I4794" t="s">
        <v>9</v>
      </c>
      <c r="J4794" t="s">
        <v>554</v>
      </c>
      <c r="K4794">
        <v>318.70600000000002</v>
      </c>
    </row>
    <row r="4795" spans="5:11" x14ac:dyDescent="0.25">
      <c r="E4795">
        <v>2022</v>
      </c>
      <c r="F4795" t="s">
        <v>418</v>
      </c>
      <c r="G4795" t="s">
        <v>112</v>
      </c>
      <c r="H4795" t="s">
        <v>544</v>
      </c>
      <c r="I4795" t="s">
        <v>9</v>
      </c>
      <c r="J4795" t="s">
        <v>725</v>
      </c>
      <c r="K4795">
        <v>280.64400000000001</v>
      </c>
    </row>
    <row r="4796" spans="5:11" x14ac:dyDescent="0.25">
      <c r="E4796">
        <v>2022</v>
      </c>
      <c r="F4796" t="s">
        <v>420</v>
      </c>
      <c r="G4796" t="s">
        <v>113</v>
      </c>
      <c r="H4796" t="s">
        <v>540</v>
      </c>
      <c r="I4796" t="s">
        <v>47</v>
      </c>
      <c r="J4796" t="s">
        <v>1</v>
      </c>
      <c r="K4796">
        <v>16.033999999999999</v>
      </c>
    </row>
    <row r="4797" spans="5:11" x14ac:dyDescent="0.25">
      <c r="E4797">
        <v>2022</v>
      </c>
      <c r="F4797" t="s">
        <v>420</v>
      </c>
      <c r="G4797" t="s">
        <v>113</v>
      </c>
      <c r="H4797" t="s">
        <v>540</v>
      </c>
      <c r="I4797" t="s">
        <v>47</v>
      </c>
      <c r="J4797" t="s">
        <v>554</v>
      </c>
      <c r="K4797">
        <v>16.033999999999999</v>
      </c>
    </row>
    <row r="4798" spans="5:11" x14ac:dyDescent="0.25">
      <c r="E4798">
        <v>2022</v>
      </c>
      <c r="F4798" t="s">
        <v>420</v>
      </c>
      <c r="G4798" t="s">
        <v>113</v>
      </c>
      <c r="H4798" t="s">
        <v>540</v>
      </c>
      <c r="I4798" t="s">
        <v>47</v>
      </c>
      <c r="J4798" t="s">
        <v>725</v>
      </c>
      <c r="K4798">
        <v>0</v>
      </c>
    </row>
    <row r="4799" spans="5:11" x14ac:dyDescent="0.25">
      <c r="E4799">
        <v>2022</v>
      </c>
      <c r="F4799" t="s">
        <v>422</v>
      </c>
      <c r="G4799" t="s">
        <v>114</v>
      </c>
      <c r="H4799" t="s">
        <v>542</v>
      </c>
      <c r="I4799" t="s">
        <v>26</v>
      </c>
      <c r="J4799" t="s">
        <v>1</v>
      </c>
      <c r="K4799">
        <v>100.548</v>
      </c>
    </row>
    <row r="4800" spans="5:11" x14ac:dyDescent="0.25">
      <c r="E4800">
        <v>2022</v>
      </c>
      <c r="F4800" t="s">
        <v>422</v>
      </c>
      <c r="G4800" t="s">
        <v>114</v>
      </c>
      <c r="H4800" t="s">
        <v>542</v>
      </c>
      <c r="I4800" t="s">
        <v>26</v>
      </c>
      <c r="J4800" t="s">
        <v>554</v>
      </c>
      <c r="K4800">
        <v>0</v>
      </c>
    </row>
    <row r="4801" spans="5:11" x14ac:dyDescent="0.25">
      <c r="E4801">
        <v>2022</v>
      </c>
      <c r="F4801" t="s">
        <v>422</v>
      </c>
      <c r="G4801" t="s">
        <v>114</v>
      </c>
      <c r="H4801" t="s">
        <v>542</v>
      </c>
      <c r="I4801" t="s">
        <v>26</v>
      </c>
      <c r="J4801" t="s">
        <v>725</v>
      </c>
      <c r="K4801">
        <v>100.548</v>
      </c>
    </row>
    <row r="4802" spans="5:11" x14ac:dyDescent="0.25">
      <c r="E4802">
        <v>2022</v>
      </c>
      <c r="F4802" t="s">
        <v>432</v>
      </c>
      <c r="G4802" t="s">
        <v>119</v>
      </c>
      <c r="H4802" t="s">
        <v>540</v>
      </c>
      <c r="I4802" t="s">
        <v>925</v>
      </c>
      <c r="J4802" t="s">
        <v>1</v>
      </c>
      <c r="K4802">
        <v>14.384</v>
      </c>
    </row>
    <row r="4803" spans="5:11" x14ac:dyDescent="0.25">
      <c r="E4803">
        <v>2022</v>
      </c>
      <c r="F4803" t="s">
        <v>432</v>
      </c>
      <c r="G4803" t="s">
        <v>119</v>
      </c>
      <c r="H4803" t="s">
        <v>540</v>
      </c>
      <c r="I4803" t="s">
        <v>925</v>
      </c>
      <c r="J4803" t="s">
        <v>554</v>
      </c>
      <c r="K4803">
        <v>14.384</v>
      </c>
    </row>
    <row r="4804" spans="5:11" x14ac:dyDescent="0.25">
      <c r="E4804">
        <v>2022</v>
      </c>
      <c r="F4804" t="s">
        <v>432</v>
      </c>
      <c r="G4804" t="s">
        <v>119</v>
      </c>
      <c r="H4804" t="s">
        <v>540</v>
      </c>
      <c r="I4804" t="s">
        <v>925</v>
      </c>
      <c r="J4804" t="s">
        <v>725</v>
      </c>
      <c r="K4804">
        <v>0</v>
      </c>
    </row>
    <row r="4805" spans="5:11" x14ac:dyDescent="0.25">
      <c r="E4805">
        <v>2022</v>
      </c>
      <c r="F4805" t="s">
        <v>438</v>
      </c>
      <c r="G4805" t="s">
        <v>122</v>
      </c>
      <c r="H4805" t="s">
        <v>540</v>
      </c>
      <c r="I4805" t="s">
        <v>21</v>
      </c>
      <c r="J4805" t="s">
        <v>1</v>
      </c>
      <c r="K4805">
        <v>0.69799999999999995</v>
      </c>
    </row>
    <row r="4806" spans="5:11" x14ac:dyDescent="0.25">
      <c r="E4806">
        <v>2022</v>
      </c>
      <c r="F4806" t="s">
        <v>438</v>
      </c>
      <c r="G4806" t="s">
        <v>122</v>
      </c>
      <c r="H4806" t="s">
        <v>540</v>
      </c>
      <c r="I4806" t="s">
        <v>21</v>
      </c>
      <c r="J4806" t="s">
        <v>554</v>
      </c>
      <c r="K4806">
        <v>8.0000000000000002E-3</v>
      </c>
    </row>
    <row r="4807" spans="5:11" x14ac:dyDescent="0.25">
      <c r="E4807">
        <v>2022</v>
      </c>
      <c r="F4807" t="s">
        <v>438</v>
      </c>
      <c r="G4807" t="s">
        <v>122</v>
      </c>
      <c r="H4807" t="s">
        <v>540</v>
      </c>
      <c r="I4807" t="s">
        <v>21</v>
      </c>
      <c r="J4807" t="s">
        <v>725</v>
      </c>
      <c r="K4807">
        <v>0.69</v>
      </c>
    </row>
    <row r="4808" spans="5:11" x14ac:dyDescent="0.25">
      <c r="E4808">
        <v>2022</v>
      </c>
      <c r="F4808" t="s">
        <v>440</v>
      </c>
      <c r="G4808" t="s">
        <v>123</v>
      </c>
      <c r="H4808" t="s">
        <v>540</v>
      </c>
      <c r="I4808" t="s">
        <v>24</v>
      </c>
      <c r="J4808" t="s">
        <v>1</v>
      </c>
      <c r="K4808">
        <v>74.825000000000003</v>
      </c>
    </row>
    <row r="4809" spans="5:11" x14ac:dyDescent="0.25">
      <c r="E4809">
        <v>2022</v>
      </c>
      <c r="F4809" t="s">
        <v>440</v>
      </c>
      <c r="G4809" t="s">
        <v>123</v>
      </c>
      <c r="H4809" t="s">
        <v>540</v>
      </c>
      <c r="I4809" t="s">
        <v>24</v>
      </c>
      <c r="J4809" t="s">
        <v>554</v>
      </c>
      <c r="K4809">
        <v>62.475999999999999</v>
      </c>
    </row>
    <row r="4810" spans="5:11" x14ac:dyDescent="0.25">
      <c r="E4810">
        <v>2022</v>
      </c>
      <c r="F4810" t="s">
        <v>440</v>
      </c>
      <c r="G4810" t="s">
        <v>123</v>
      </c>
      <c r="H4810" t="s">
        <v>540</v>
      </c>
      <c r="I4810" t="s">
        <v>24</v>
      </c>
      <c r="J4810" t="s">
        <v>725</v>
      </c>
      <c r="K4810">
        <v>12.349</v>
      </c>
    </row>
    <row r="4811" spans="5:11" x14ac:dyDescent="0.25">
      <c r="E4811">
        <v>2022</v>
      </c>
      <c r="F4811" t="s">
        <v>442</v>
      </c>
      <c r="G4811" t="s">
        <v>124</v>
      </c>
      <c r="H4811" t="s">
        <v>544</v>
      </c>
      <c r="I4811" t="s">
        <v>9</v>
      </c>
      <c r="J4811" t="s">
        <v>1</v>
      </c>
      <c r="K4811">
        <v>515.24699999999996</v>
      </c>
    </row>
    <row r="4812" spans="5:11" x14ac:dyDescent="0.25">
      <c r="E4812">
        <v>2022</v>
      </c>
      <c r="F4812" t="s">
        <v>442</v>
      </c>
      <c r="G4812" t="s">
        <v>124</v>
      </c>
      <c r="H4812" t="s">
        <v>544</v>
      </c>
      <c r="I4812" t="s">
        <v>9</v>
      </c>
      <c r="J4812" t="s">
        <v>554</v>
      </c>
      <c r="K4812">
        <v>290.81400000000002</v>
      </c>
    </row>
    <row r="4813" spans="5:11" x14ac:dyDescent="0.25">
      <c r="E4813">
        <v>2022</v>
      </c>
      <c r="F4813" t="s">
        <v>442</v>
      </c>
      <c r="G4813" t="s">
        <v>124</v>
      </c>
      <c r="H4813" t="s">
        <v>544</v>
      </c>
      <c r="I4813" t="s">
        <v>9</v>
      </c>
      <c r="J4813" t="s">
        <v>725</v>
      </c>
      <c r="K4813">
        <v>224.43299999999999</v>
      </c>
    </row>
    <row r="4814" spans="5:11" x14ac:dyDescent="0.25">
      <c r="E4814">
        <v>2022</v>
      </c>
      <c r="F4814" t="s">
        <v>446</v>
      </c>
      <c r="G4814" t="s">
        <v>126</v>
      </c>
      <c r="H4814" t="s">
        <v>542</v>
      </c>
      <c r="I4814" t="s">
        <v>16</v>
      </c>
      <c r="J4814" t="s">
        <v>1</v>
      </c>
      <c r="K4814">
        <v>43.05</v>
      </c>
    </row>
    <row r="4815" spans="5:11" x14ac:dyDescent="0.25">
      <c r="E4815">
        <v>2022</v>
      </c>
      <c r="F4815" t="s">
        <v>446</v>
      </c>
      <c r="G4815" t="s">
        <v>126</v>
      </c>
      <c r="H4815" t="s">
        <v>542</v>
      </c>
      <c r="I4815" t="s">
        <v>16</v>
      </c>
      <c r="J4815" t="s">
        <v>554</v>
      </c>
      <c r="K4815">
        <v>13.897</v>
      </c>
    </row>
    <row r="4816" spans="5:11" x14ac:dyDescent="0.25">
      <c r="E4816">
        <v>2022</v>
      </c>
      <c r="F4816" t="s">
        <v>446</v>
      </c>
      <c r="G4816" t="s">
        <v>126</v>
      </c>
      <c r="H4816" t="s">
        <v>542</v>
      </c>
      <c r="I4816" t="s">
        <v>16</v>
      </c>
      <c r="J4816" t="s">
        <v>725</v>
      </c>
      <c r="K4816">
        <v>29.152999999999999</v>
      </c>
    </row>
    <row r="4817" spans="5:11" x14ac:dyDescent="0.25">
      <c r="E4817">
        <v>2022</v>
      </c>
      <c r="F4817" t="s">
        <v>450</v>
      </c>
      <c r="G4817" t="s">
        <v>128</v>
      </c>
      <c r="H4817" t="s">
        <v>540</v>
      </c>
      <c r="I4817" t="s">
        <v>47</v>
      </c>
      <c r="J4817" t="s">
        <v>1</v>
      </c>
      <c r="K4817">
        <v>6.51</v>
      </c>
    </row>
    <row r="4818" spans="5:11" x14ac:dyDescent="0.25">
      <c r="E4818">
        <v>2022</v>
      </c>
      <c r="F4818" t="s">
        <v>450</v>
      </c>
      <c r="G4818" t="s">
        <v>128</v>
      </c>
      <c r="H4818" t="s">
        <v>540</v>
      </c>
      <c r="I4818" t="s">
        <v>47</v>
      </c>
      <c r="J4818" t="s">
        <v>554</v>
      </c>
      <c r="K4818">
        <v>0</v>
      </c>
    </row>
    <row r="4819" spans="5:11" x14ac:dyDescent="0.25">
      <c r="E4819">
        <v>2022</v>
      </c>
      <c r="F4819" t="s">
        <v>450</v>
      </c>
      <c r="G4819" t="s">
        <v>128</v>
      </c>
      <c r="H4819" t="s">
        <v>540</v>
      </c>
      <c r="I4819" t="s">
        <v>47</v>
      </c>
      <c r="J4819" t="s">
        <v>725</v>
      </c>
      <c r="K4819">
        <v>6.51</v>
      </c>
    </row>
    <row r="4820" spans="5:11" x14ac:dyDescent="0.25">
      <c r="E4820">
        <v>2022</v>
      </c>
      <c r="F4820" t="s">
        <v>452</v>
      </c>
      <c r="G4820" t="s">
        <v>129</v>
      </c>
      <c r="H4820" t="s">
        <v>540</v>
      </c>
      <c r="I4820" t="s">
        <v>30</v>
      </c>
      <c r="J4820" t="s">
        <v>1</v>
      </c>
      <c r="K4820">
        <v>186.09899999999999</v>
      </c>
    </row>
    <row r="4821" spans="5:11" x14ac:dyDescent="0.25">
      <c r="E4821">
        <v>2022</v>
      </c>
      <c r="F4821" t="s">
        <v>452</v>
      </c>
      <c r="G4821" t="s">
        <v>129</v>
      </c>
      <c r="H4821" t="s">
        <v>540</v>
      </c>
      <c r="I4821" t="s">
        <v>30</v>
      </c>
      <c r="J4821" t="s">
        <v>554</v>
      </c>
      <c r="K4821">
        <v>186.09899999999999</v>
      </c>
    </row>
    <row r="4822" spans="5:11" x14ac:dyDescent="0.25">
      <c r="E4822">
        <v>2022</v>
      </c>
      <c r="F4822" t="s">
        <v>452</v>
      </c>
      <c r="G4822" t="s">
        <v>129</v>
      </c>
      <c r="H4822" t="s">
        <v>540</v>
      </c>
      <c r="I4822" t="s">
        <v>30</v>
      </c>
      <c r="J4822" t="s">
        <v>725</v>
      </c>
      <c r="K4822">
        <v>0</v>
      </c>
    </row>
    <row r="4823" spans="5:11" x14ac:dyDescent="0.25">
      <c r="E4823">
        <v>2022</v>
      </c>
      <c r="F4823" t="s">
        <v>460</v>
      </c>
      <c r="G4823" t="s">
        <v>133</v>
      </c>
      <c r="H4823" t="s">
        <v>540</v>
      </c>
      <c r="I4823" t="s">
        <v>30</v>
      </c>
      <c r="J4823" t="s">
        <v>1</v>
      </c>
      <c r="K4823">
        <v>15.4</v>
      </c>
    </row>
    <row r="4824" spans="5:11" x14ac:dyDescent="0.25">
      <c r="E4824">
        <v>2022</v>
      </c>
      <c r="F4824" t="s">
        <v>460</v>
      </c>
      <c r="G4824" t="s">
        <v>133</v>
      </c>
      <c r="H4824" t="s">
        <v>540</v>
      </c>
      <c r="I4824" t="s">
        <v>30</v>
      </c>
      <c r="J4824" t="s">
        <v>554</v>
      </c>
      <c r="K4824">
        <v>3.1</v>
      </c>
    </row>
    <row r="4825" spans="5:11" x14ac:dyDescent="0.25">
      <c r="E4825">
        <v>2022</v>
      </c>
      <c r="F4825" t="s">
        <v>460</v>
      </c>
      <c r="G4825" t="s">
        <v>133</v>
      </c>
      <c r="H4825" t="s">
        <v>540</v>
      </c>
      <c r="I4825" t="s">
        <v>30</v>
      </c>
      <c r="J4825" t="s">
        <v>725</v>
      </c>
      <c r="K4825">
        <v>12.3</v>
      </c>
    </row>
    <row r="4826" spans="5:11" x14ac:dyDescent="0.25">
      <c r="E4826">
        <v>2022</v>
      </c>
      <c r="F4826" t="s">
        <v>462</v>
      </c>
      <c r="G4826" t="s">
        <v>134</v>
      </c>
      <c r="H4826" t="s">
        <v>544</v>
      </c>
      <c r="I4826" t="s">
        <v>9</v>
      </c>
      <c r="J4826" t="s">
        <v>1</v>
      </c>
      <c r="K4826">
        <v>5.8289999999999997</v>
      </c>
    </row>
    <row r="4827" spans="5:11" x14ac:dyDescent="0.25">
      <c r="E4827">
        <v>2022</v>
      </c>
      <c r="F4827" t="s">
        <v>462</v>
      </c>
      <c r="G4827" t="s">
        <v>134</v>
      </c>
      <c r="H4827" t="s">
        <v>544</v>
      </c>
      <c r="I4827" t="s">
        <v>9</v>
      </c>
      <c r="J4827" t="s">
        <v>554</v>
      </c>
      <c r="K4827">
        <v>4.7290000000000001</v>
      </c>
    </row>
    <row r="4828" spans="5:11" x14ac:dyDescent="0.25">
      <c r="E4828">
        <v>2022</v>
      </c>
      <c r="F4828" t="s">
        <v>462</v>
      </c>
      <c r="G4828" t="s">
        <v>134</v>
      </c>
      <c r="H4828" t="s">
        <v>544</v>
      </c>
      <c r="I4828" t="s">
        <v>9</v>
      </c>
      <c r="J4828" t="s">
        <v>725</v>
      </c>
      <c r="K4828">
        <v>1.1000000000000001</v>
      </c>
    </row>
    <row r="4829" spans="5:11" x14ac:dyDescent="0.25">
      <c r="E4829">
        <v>2022</v>
      </c>
      <c r="F4829" t="s">
        <v>468</v>
      </c>
      <c r="G4829" t="s">
        <v>137</v>
      </c>
      <c r="H4829" t="s">
        <v>540</v>
      </c>
      <c r="I4829" t="s">
        <v>30</v>
      </c>
      <c r="J4829" t="s">
        <v>1</v>
      </c>
      <c r="K4829">
        <v>51.625</v>
      </c>
    </row>
    <row r="4830" spans="5:11" x14ac:dyDescent="0.25">
      <c r="E4830">
        <v>2022</v>
      </c>
      <c r="F4830" t="s">
        <v>468</v>
      </c>
      <c r="G4830" t="s">
        <v>137</v>
      </c>
      <c r="H4830" t="s">
        <v>540</v>
      </c>
      <c r="I4830" t="s">
        <v>30</v>
      </c>
      <c r="J4830" t="s">
        <v>554</v>
      </c>
      <c r="K4830">
        <v>0</v>
      </c>
    </row>
    <row r="4831" spans="5:11" x14ac:dyDescent="0.25">
      <c r="E4831">
        <v>2022</v>
      </c>
      <c r="F4831" t="s">
        <v>468</v>
      </c>
      <c r="G4831" t="s">
        <v>137</v>
      </c>
      <c r="H4831" t="s">
        <v>540</v>
      </c>
      <c r="I4831" t="s">
        <v>30</v>
      </c>
      <c r="J4831" t="s">
        <v>725</v>
      </c>
      <c r="K4831">
        <v>51.625</v>
      </c>
    </row>
    <row r="4832" spans="5:11" x14ac:dyDescent="0.25">
      <c r="E4832">
        <v>2022</v>
      </c>
      <c r="F4832" t="s">
        <v>466</v>
      </c>
      <c r="G4832" t="s">
        <v>136</v>
      </c>
      <c r="H4832" t="s">
        <v>542</v>
      </c>
      <c r="I4832" t="s">
        <v>26</v>
      </c>
      <c r="J4832" t="s">
        <v>1</v>
      </c>
      <c r="K4832">
        <v>10.47</v>
      </c>
    </row>
    <row r="4833" spans="5:11" x14ac:dyDescent="0.25">
      <c r="E4833">
        <v>2022</v>
      </c>
      <c r="F4833" t="s">
        <v>466</v>
      </c>
      <c r="G4833" t="s">
        <v>136</v>
      </c>
      <c r="H4833" t="s">
        <v>542</v>
      </c>
      <c r="I4833" t="s">
        <v>26</v>
      </c>
      <c r="J4833" t="s">
        <v>554</v>
      </c>
      <c r="K4833">
        <v>5.92</v>
      </c>
    </row>
    <row r="4834" spans="5:11" x14ac:dyDescent="0.25">
      <c r="E4834">
        <v>2022</v>
      </c>
      <c r="F4834" t="s">
        <v>466</v>
      </c>
      <c r="G4834" t="s">
        <v>136</v>
      </c>
      <c r="H4834" t="s">
        <v>542</v>
      </c>
      <c r="I4834" t="s">
        <v>26</v>
      </c>
      <c r="J4834" t="s">
        <v>725</v>
      </c>
      <c r="K4834">
        <v>4.55</v>
      </c>
    </row>
    <row r="4835" spans="5:11" x14ac:dyDescent="0.25">
      <c r="E4835">
        <v>2022</v>
      </c>
      <c r="F4835" t="s">
        <v>479</v>
      </c>
      <c r="G4835" t="s">
        <v>141</v>
      </c>
      <c r="H4835" t="s">
        <v>540</v>
      </c>
      <c r="I4835" t="s">
        <v>21</v>
      </c>
      <c r="J4835" t="s">
        <v>1</v>
      </c>
      <c r="K4835">
        <v>66.628</v>
      </c>
    </row>
    <row r="4836" spans="5:11" x14ac:dyDescent="0.25">
      <c r="E4836">
        <v>2022</v>
      </c>
      <c r="F4836" t="s">
        <v>479</v>
      </c>
      <c r="G4836" t="s">
        <v>141</v>
      </c>
      <c r="H4836" t="s">
        <v>540</v>
      </c>
      <c r="I4836" t="s">
        <v>21</v>
      </c>
      <c r="J4836" t="s">
        <v>554</v>
      </c>
      <c r="K4836">
        <v>62.204999999999998</v>
      </c>
    </row>
    <row r="4837" spans="5:11" x14ac:dyDescent="0.25">
      <c r="E4837">
        <v>2022</v>
      </c>
      <c r="F4837" t="s">
        <v>479</v>
      </c>
      <c r="G4837" t="s">
        <v>141</v>
      </c>
      <c r="H4837" t="s">
        <v>540</v>
      </c>
      <c r="I4837" t="s">
        <v>21</v>
      </c>
      <c r="J4837" t="s">
        <v>725</v>
      </c>
      <c r="K4837">
        <v>4.423</v>
      </c>
    </row>
    <row r="4838" spans="5:11" x14ac:dyDescent="0.25">
      <c r="E4838">
        <v>2022</v>
      </c>
      <c r="F4838" t="s">
        <v>486</v>
      </c>
      <c r="G4838" t="s">
        <v>143</v>
      </c>
      <c r="H4838" t="s">
        <v>544</v>
      </c>
      <c r="I4838" t="s">
        <v>9</v>
      </c>
      <c r="J4838" t="s">
        <v>1</v>
      </c>
      <c r="K4838">
        <v>100.788</v>
      </c>
    </row>
    <row r="4839" spans="5:11" x14ac:dyDescent="0.25">
      <c r="E4839">
        <v>2022</v>
      </c>
      <c r="F4839" t="s">
        <v>486</v>
      </c>
      <c r="G4839" t="s">
        <v>143</v>
      </c>
      <c r="H4839" t="s">
        <v>544</v>
      </c>
      <c r="I4839" t="s">
        <v>9</v>
      </c>
      <c r="J4839" t="s">
        <v>554</v>
      </c>
      <c r="K4839">
        <v>76.861999999999995</v>
      </c>
    </row>
    <row r="4840" spans="5:11" x14ac:dyDescent="0.25">
      <c r="E4840">
        <v>2022</v>
      </c>
      <c r="F4840" t="s">
        <v>486</v>
      </c>
      <c r="G4840" t="s">
        <v>143</v>
      </c>
      <c r="H4840" t="s">
        <v>544</v>
      </c>
      <c r="I4840" t="s">
        <v>9</v>
      </c>
      <c r="J4840" t="s">
        <v>725</v>
      </c>
      <c r="K4840">
        <v>23.925999999999998</v>
      </c>
    </row>
    <row r="4841" spans="5:11" x14ac:dyDescent="0.25">
      <c r="E4841">
        <v>2022</v>
      </c>
      <c r="F4841" t="s">
        <v>488</v>
      </c>
      <c r="G4841" t="s">
        <v>144</v>
      </c>
      <c r="H4841" t="s">
        <v>540</v>
      </c>
      <c r="I4841" t="s">
        <v>60</v>
      </c>
      <c r="J4841" t="s">
        <v>1</v>
      </c>
      <c r="K4841">
        <v>345.43</v>
      </c>
    </row>
    <row r="4842" spans="5:11" x14ac:dyDescent="0.25">
      <c r="E4842">
        <v>2022</v>
      </c>
      <c r="F4842" t="s">
        <v>488</v>
      </c>
      <c r="G4842" t="s">
        <v>144</v>
      </c>
      <c r="H4842" t="s">
        <v>540</v>
      </c>
      <c r="I4842" t="s">
        <v>60</v>
      </c>
      <c r="J4842" t="s">
        <v>554</v>
      </c>
      <c r="K4842">
        <v>288.69200000000001</v>
      </c>
    </row>
    <row r="4843" spans="5:11" x14ac:dyDescent="0.25">
      <c r="E4843">
        <v>2022</v>
      </c>
      <c r="F4843" t="s">
        <v>488</v>
      </c>
      <c r="G4843" t="s">
        <v>144</v>
      </c>
      <c r="H4843" t="s">
        <v>540</v>
      </c>
      <c r="I4843" t="s">
        <v>60</v>
      </c>
      <c r="J4843" t="s">
        <v>725</v>
      </c>
      <c r="K4843">
        <v>56.738</v>
      </c>
    </row>
    <row r="4844" spans="5:11" x14ac:dyDescent="0.25">
      <c r="E4844">
        <v>2022</v>
      </c>
      <c r="F4844" t="s">
        <v>494</v>
      </c>
      <c r="G4844" t="s">
        <v>147</v>
      </c>
      <c r="H4844" t="s">
        <v>540</v>
      </c>
      <c r="I4844" t="s">
        <v>27</v>
      </c>
      <c r="J4844" t="s">
        <v>1</v>
      </c>
      <c r="K4844">
        <v>84.472999999999999</v>
      </c>
    </row>
    <row r="4845" spans="5:11" x14ac:dyDescent="0.25">
      <c r="E4845">
        <v>2022</v>
      </c>
      <c r="F4845" t="s">
        <v>494</v>
      </c>
      <c r="G4845" t="s">
        <v>147</v>
      </c>
      <c r="H4845" t="s">
        <v>540</v>
      </c>
      <c r="I4845" t="s">
        <v>27</v>
      </c>
      <c r="J4845" t="s">
        <v>554</v>
      </c>
      <c r="K4845">
        <v>84.472999999999999</v>
      </c>
    </row>
    <row r="4846" spans="5:11" x14ac:dyDescent="0.25">
      <c r="E4846">
        <v>2022</v>
      </c>
      <c r="F4846" t="s">
        <v>494</v>
      </c>
      <c r="G4846" t="s">
        <v>147</v>
      </c>
      <c r="H4846" t="s">
        <v>540</v>
      </c>
      <c r="I4846" t="s">
        <v>27</v>
      </c>
      <c r="J4846" t="s">
        <v>725</v>
      </c>
      <c r="K4846">
        <v>0</v>
      </c>
    </row>
    <row r="4847" spans="5:11" x14ac:dyDescent="0.25">
      <c r="E4847">
        <v>2022</v>
      </c>
      <c r="F4847" t="s">
        <v>490</v>
      </c>
      <c r="G4847" t="s">
        <v>145</v>
      </c>
      <c r="H4847" t="s">
        <v>540</v>
      </c>
      <c r="I4847" t="s">
        <v>16</v>
      </c>
      <c r="J4847" t="s">
        <v>1</v>
      </c>
      <c r="K4847">
        <v>456.46699999999998</v>
      </c>
    </row>
    <row r="4848" spans="5:11" x14ac:dyDescent="0.25">
      <c r="E4848">
        <v>2022</v>
      </c>
      <c r="F4848" t="s">
        <v>490</v>
      </c>
      <c r="G4848" t="s">
        <v>145</v>
      </c>
      <c r="H4848" t="s">
        <v>540</v>
      </c>
      <c r="I4848" t="s">
        <v>16</v>
      </c>
      <c r="J4848" t="s">
        <v>554</v>
      </c>
      <c r="K4848">
        <v>390.54</v>
      </c>
    </row>
    <row r="4849" spans="5:11" x14ac:dyDescent="0.25">
      <c r="E4849">
        <v>2022</v>
      </c>
      <c r="F4849" t="s">
        <v>490</v>
      </c>
      <c r="G4849" t="s">
        <v>145</v>
      </c>
      <c r="H4849" t="s">
        <v>540</v>
      </c>
      <c r="I4849" t="s">
        <v>16</v>
      </c>
      <c r="J4849" t="s">
        <v>725</v>
      </c>
      <c r="K4849">
        <v>65.927000000000007</v>
      </c>
    </row>
    <row r="4850" spans="5:11" x14ac:dyDescent="0.25">
      <c r="E4850">
        <v>2022</v>
      </c>
      <c r="F4850" t="s">
        <v>496</v>
      </c>
      <c r="G4850" t="s">
        <v>148</v>
      </c>
      <c r="H4850" t="s">
        <v>544</v>
      </c>
      <c r="I4850" t="s">
        <v>17</v>
      </c>
      <c r="J4850" t="s">
        <v>1</v>
      </c>
      <c r="K4850">
        <v>297.52300000000002</v>
      </c>
    </row>
    <row r="4851" spans="5:11" x14ac:dyDescent="0.25">
      <c r="E4851">
        <v>2022</v>
      </c>
      <c r="F4851" t="s">
        <v>496</v>
      </c>
      <c r="G4851" t="s">
        <v>148</v>
      </c>
      <c r="H4851" t="s">
        <v>544</v>
      </c>
      <c r="I4851" t="s">
        <v>17</v>
      </c>
      <c r="J4851" t="s">
        <v>554</v>
      </c>
      <c r="K4851">
        <v>230.53299999999999</v>
      </c>
    </row>
    <row r="4852" spans="5:11" x14ac:dyDescent="0.25">
      <c r="E4852">
        <v>2022</v>
      </c>
      <c r="F4852" t="s">
        <v>496</v>
      </c>
      <c r="G4852" t="s">
        <v>148</v>
      </c>
      <c r="H4852" t="s">
        <v>544</v>
      </c>
      <c r="I4852" t="s">
        <v>17</v>
      </c>
      <c r="J4852" t="s">
        <v>725</v>
      </c>
      <c r="K4852">
        <v>66.989999999999995</v>
      </c>
    </row>
    <row r="4853" spans="5:11" x14ac:dyDescent="0.25">
      <c r="E4853">
        <v>2022</v>
      </c>
      <c r="F4853" t="s">
        <v>483</v>
      </c>
      <c r="G4853" t="s">
        <v>484</v>
      </c>
      <c r="H4853" t="s">
        <v>544</v>
      </c>
      <c r="I4853" t="s">
        <v>9</v>
      </c>
      <c r="J4853" t="s">
        <v>1</v>
      </c>
      <c r="K4853">
        <v>20.100000000000001</v>
      </c>
    </row>
    <row r="4854" spans="5:11" x14ac:dyDescent="0.25">
      <c r="E4854">
        <v>2022</v>
      </c>
      <c r="F4854" t="s">
        <v>483</v>
      </c>
      <c r="G4854" t="s">
        <v>484</v>
      </c>
      <c r="H4854" t="s">
        <v>544</v>
      </c>
      <c r="I4854" t="s">
        <v>9</v>
      </c>
      <c r="J4854" t="s">
        <v>554</v>
      </c>
      <c r="K4854">
        <v>10.26</v>
      </c>
    </row>
    <row r="4855" spans="5:11" x14ac:dyDescent="0.25">
      <c r="E4855">
        <v>2022</v>
      </c>
      <c r="F4855" t="s">
        <v>483</v>
      </c>
      <c r="G4855" t="s">
        <v>484</v>
      </c>
      <c r="H4855" t="s">
        <v>544</v>
      </c>
      <c r="I4855" t="s">
        <v>9</v>
      </c>
      <c r="J4855" t="s">
        <v>725</v>
      </c>
      <c r="K4855">
        <v>9.84</v>
      </c>
    </row>
    <row r="4856" spans="5:11" x14ac:dyDescent="0.25">
      <c r="E4856">
        <v>2022</v>
      </c>
      <c r="F4856" t="s">
        <v>502</v>
      </c>
      <c r="G4856" t="s">
        <v>151</v>
      </c>
      <c r="H4856" t="s">
        <v>540</v>
      </c>
      <c r="I4856" t="s">
        <v>30</v>
      </c>
      <c r="J4856" t="s">
        <v>1</v>
      </c>
      <c r="K4856">
        <v>341.38200000000001</v>
      </c>
    </row>
    <row r="4857" spans="5:11" x14ac:dyDescent="0.25">
      <c r="E4857">
        <v>2022</v>
      </c>
      <c r="F4857" t="s">
        <v>502</v>
      </c>
      <c r="G4857" t="s">
        <v>151</v>
      </c>
      <c r="H4857" t="s">
        <v>540</v>
      </c>
      <c r="I4857" t="s">
        <v>30</v>
      </c>
      <c r="J4857" t="s">
        <v>554</v>
      </c>
      <c r="K4857">
        <v>175.285</v>
      </c>
    </row>
    <row r="4858" spans="5:11" x14ac:dyDescent="0.25">
      <c r="E4858">
        <v>2022</v>
      </c>
      <c r="F4858" t="s">
        <v>502</v>
      </c>
      <c r="G4858" t="s">
        <v>151</v>
      </c>
      <c r="H4858" t="s">
        <v>540</v>
      </c>
      <c r="I4858" t="s">
        <v>30</v>
      </c>
      <c r="J4858" t="s">
        <v>725</v>
      </c>
      <c r="K4858">
        <v>166.09700000000001</v>
      </c>
    </row>
    <row r="4859" spans="5:11" x14ac:dyDescent="0.25">
      <c r="E4859">
        <v>2022</v>
      </c>
      <c r="F4859" t="s">
        <v>504</v>
      </c>
      <c r="G4859" t="s">
        <v>152</v>
      </c>
      <c r="H4859" t="s">
        <v>540</v>
      </c>
      <c r="I4859" t="s">
        <v>30</v>
      </c>
      <c r="J4859" t="s">
        <v>1</v>
      </c>
      <c r="K4859">
        <v>0</v>
      </c>
    </row>
    <row r="4860" spans="5:11" x14ac:dyDescent="0.25">
      <c r="E4860">
        <v>2022</v>
      </c>
      <c r="F4860" t="s">
        <v>504</v>
      </c>
      <c r="G4860" t="s">
        <v>152</v>
      </c>
      <c r="H4860" t="s">
        <v>540</v>
      </c>
      <c r="I4860" t="s">
        <v>30</v>
      </c>
      <c r="J4860" t="s">
        <v>554</v>
      </c>
      <c r="K4860">
        <v>0</v>
      </c>
    </row>
    <row r="4861" spans="5:11" x14ac:dyDescent="0.25">
      <c r="E4861">
        <v>2022</v>
      </c>
      <c r="F4861" t="s">
        <v>504</v>
      </c>
      <c r="G4861" t="s">
        <v>152</v>
      </c>
      <c r="H4861" t="s">
        <v>540</v>
      </c>
      <c r="I4861" t="s">
        <v>30</v>
      </c>
      <c r="J4861" t="s">
        <v>725</v>
      </c>
      <c r="K4861">
        <v>0</v>
      </c>
    </row>
    <row r="4862" spans="5:11" x14ac:dyDescent="0.25">
      <c r="E4862">
        <v>2022</v>
      </c>
      <c r="F4862" t="s">
        <v>506</v>
      </c>
      <c r="G4862" t="s">
        <v>153</v>
      </c>
      <c r="H4862" t="s">
        <v>544</v>
      </c>
      <c r="I4862" t="s">
        <v>17</v>
      </c>
      <c r="J4862" t="s">
        <v>1</v>
      </c>
      <c r="K4862">
        <v>94.296999999999997</v>
      </c>
    </row>
    <row r="4863" spans="5:11" x14ac:dyDescent="0.25">
      <c r="E4863">
        <v>2022</v>
      </c>
      <c r="F4863" t="s">
        <v>506</v>
      </c>
      <c r="G4863" t="s">
        <v>153</v>
      </c>
      <c r="H4863" t="s">
        <v>544</v>
      </c>
      <c r="I4863" t="s">
        <v>17</v>
      </c>
      <c r="J4863" t="s">
        <v>554</v>
      </c>
      <c r="K4863">
        <v>94.296999999999997</v>
      </c>
    </row>
    <row r="4864" spans="5:11" x14ac:dyDescent="0.25">
      <c r="E4864">
        <v>2022</v>
      </c>
      <c r="F4864" t="s">
        <v>506</v>
      </c>
      <c r="G4864" t="s">
        <v>153</v>
      </c>
      <c r="H4864" t="s">
        <v>544</v>
      </c>
      <c r="I4864" t="s">
        <v>17</v>
      </c>
      <c r="J4864" t="s">
        <v>725</v>
      </c>
      <c r="K4864">
        <v>0</v>
      </c>
    </row>
    <row r="4865" spans="5:11" x14ac:dyDescent="0.25">
      <c r="E4865">
        <v>2022</v>
      </c>
      <c r="F4865" t="s">
        <v>508</v>
      </c>
      <c r="G4865" t="s">
        <v>154</v>
      </c>
      <c r="H4865" t="s">
        <v>540</v>
      </c>
      <c r="I4865" t="s">
        <v>30</v>
      </c>
      <c r="J4865" t="s">
        <v>1</v>
      </c>
      <c r="K4865">
        <v>4.484</v>
      </c>
    </row>
    <row r="4866" spans="5:11" x14ac:dyDescent="0.25">
      <c r="E4866">
        <v>2022</v>
      </c>
      <c r="F4866" t="s">
        <v>508</v>
      </c>
      <c r="G4866" t="s">
        <v>154</v>
      </c>
      <c r="H4866" t="s">
        <v>540</v>
      </c>
      <c r="I4866" t="s">
        <v>30</v>
      </c>
      <c r="J4866" t="s">
        <v>554</v>
      </c>
      <c r="K4866">
        <v>0</v>
      </c>
    </row>
    <row r="4867" spans="5:11" x14ac:dyDescent="0.25">
      <c r="E4867">
        <v>2022</v>
      </c>
      <c r="F4867" t="s">
        <v>508</v>
      </c>
      <c r="G4867" t="s">
        <v>154</v>
      </c>
      <c r="H4867" t="s">
        <v>540</v>
      </c>
      <c r="I4867" t="s">
        <v>30</v>
      </c>
      <c r="J4867" t="s">
        <v>725</v>
      </c>
      <c r="K4867">
        <v>4.484</v>
      </c>
    </row>
    <row r="4868" spans="5:11" x14ac:dyDescent="0.25">
      <c r="E4868">
        <v>2022</v>
      </c>
      <c r="F4868" t="s">
        <v>509</v>
      </c>
      <c r="G4868" t="s">
        <v>510</v>
      </c>
      <c r="H4868" t="s">
        <v>544</v>
      </c>
      <c r="I4868" t="s">
        <v>17</v>
      </c>
      <c r="J4868" t="s">
        <v>1</v>
      </c>
      <c r="K4868">
        <v>300.53800000000001</v>
      </c>
    </row>
    <row r="4869" spans="5:11" x14ac:dyDescent="0.25">
      <c r="E4869">
        <v>2022</v>
      </c>
      <c r="F4869" t="s">
        <v>509</v>
      </c>
      <c r="G4869" t="s">
        <v>510</v>
      </c>
      <c r="H4869" t="s">
        <v>544</v>
      </c>
      <c r="I4869" t="s">
        <v>17</v>
      </c>
      <c r="J4869" t="s">
        <v>554</v>
      </c>
      <c r="K4869">
        <v>131.334</v>
      </c>
    </row>
    <row r="4870" spans="5:11" x14ac:dyDescent="0.25">
      <c r="E4870">
        <v>2022</v>
      </c>
      <c r="F4870" t="s">
        <v>509</v>
      </c>
      <c r="G4870" t="s">
        <v>510</v>
      </c>
      <c r="H4870" t="s">
        <v>544</v>
      </c>
      <c r="I4870" t="s">
        <v>17</v>
      </c>
      <c r="J4870" t="s">
        <v>725</v>
      </c>
      <c r="K4870">
        <v>169.20400000000001</v>
      </c>
    </row>
    <row r="4871" spans="5:11" x14ac:dyDescent="0.25">
      <c r="E4871">
        <v>2022</v>
      </c>
      <c r="F4871" t="s">
        <v>520</v>
      </c>
      <c r="G4871" t="s">
        <v>927</v>
      </c>
      <c r="H4871" t="s">
        <v>540</v>
      </c>
      <c r="I4871" t="s">
        <v>30</v>
      </c>
      <c r="J4871" t="s">
        <v>1</v>
      </c>
      <c r="K4871">
        <v>674.29600000000005</v>
      </c>
    </row>
    <row r="4872" spans="5:11" x14ac:dyDescent="0.25">
      <c r="E4872">
        <v>2022</v>
      </c>
      <c r="F4872" t="s">
        <v>520</v>
      </c>
      <c r="G4872" t="s">
        <v>927</v>
      </c>
      <c r="H4872" t="s">
        <v>540</v>
      </c>
      <c r="I4872" t="s">
        <v>30</v>
      </c>
      <c r="J4872" t="s">
        <v>554</v>
      </c>
      <c r="K4872">
        <v>670.072</v>
      </c>
    </row>
    <row r="4873" spans="5:11" x14ac:dyDescent="0.25">
      <c r="E4873">
        <v>2022</v>
      </c>
      <c r="F4873" t="s">
        <v>520</v>
      </c>
      <c r="G4873" t="s">
        <v>927</v>
      </c>
      <c r="H4873" t="s">
        <v>540</v>
      </c>
      <c r="I4873" t="s">
        <v>30</v>
      </c>
      <c r="J4873" t="s">
        <v>725</v>
      </c>
      <c r="K4873">
        <v>4.2240000000000002</v>
      </c>
    </row>
    <row r="4874" spans="5:11" x14ac:dyDescent="0.25">
      <c r="E4874">
        <v>2022</v>
      </c>
      <c r="F4874" t="s">
        <v>530</v>
      </c>
      <c r="G4874" t="s">
        <v>161</v>
      </c>
      <c r="H4874" t="s">
        <v>544</v>
      </c>
      <c r="I4874" t="s">
        <v>9</v>
      </c>
      <c r="J4874" t="s">
        <v>1</v>
      </c>
      <c r="K4874">
        <v>4.4809999999999999</v>
      </c>
    </row>
    <row r="4875" spans="5:11" x14ac:dyDescent="0.25">
      <c r="E4875">
        <v>2022</v>
      </c>
      <c r="F4875" t="s">
        <v>530</v>
      </c>
      <c r="G4875" t="s">
        <v>161</v>
      </c>
      <c r="H4875" t="s">
        <v>544</v>
      </c>
      <c r="I4875" t="s">
        <v>9</v>
      </c>
      <c r="J4875" t="s">
        <v>554</v>
      </c>
      <c r="K4875">
        <v>4.46</v>
      </c>
    </row>
    <row r="4876" spans="5:11" x14ac:dyDescent="0.25">
      <c r="E4876">
        <v>2022</v>
      </c>
      <c r="F4876" t="s">
        <v>530</v>
      </c>
      <c r="G4876" t="s">
        <v>161</v>
      </c>
      <c r="H4876" t="s">
        <v>544</v>
      </c>
      <c r="I4876" t="s">
        <v>9</v>
      </c>
      <c r="J4876" t="s">
        <v>725</v>
      </c>
      <c r="K4876">
        <v>2.1000000000000001E-2</v>
      </c>
    </row>
    <row r="4877" spans="5:11" x14ac:dyDescent="0.25">
      <c r="E4877">
        <v>2022</v>
      </c>
      <c r="F4877" t="s">
        <v>532</v>
      </c>
      <c r="G4877" t="s">
        <v>162</v>
      </c>
      <c r="H4877" t="s">
        <v>540</v>
      </c>
      <c r="I4877" t="s">
        <v>925</v>
      </c>
      <c r="J4877" t="s">
        <v>1</v>
      </c>
      <c r="K4877">
        <v>94.278000000000006</v>
      </c>
    </row>
    <row r="4878" spans="5:11" x14ac:dyDescent="0.25">
      <c r="E4878">
        <v>2022</v>
      </c>
      <c r="F4878" t="s">
        <v>532</v>
      </c>
      <c r="G4878" t="s">
        <v>162</v>
      </c>
      <c r="H4878" t="s">
        <v>540</v>
      </c>
      <c r="I4878" t="s">
        <v>925</v>
      </c>
      <c r="J4878" t="s">
        <v>554</v>
      </c>
      <c r="K4878">
        <v>94.278000000000006</v>
      </c>
    </row>
    <row r="4879" spans="5:11" x14ac:dyDescent="0.25">
      <c r="E4879">
        <v>2022</v>
      </c>
      <c r="F4879" t="s">
        <v>532</v>
      </c>
      <c r="G4879" t="s">
        <v>162</v>
      </c>
      <c r="H4879" t="s">
        <v>540</v>
      </c>
      <c r="I4879" t="s">
        <v>925</v>
      </c>
      <c r="J4879" t="s">
        <v>725</v>
      </c>
      <c r="K4879">
        <v>0</v>
      </c>
    </row>
    <row r="4880" spans="5:11" x14ac:dyDescent="0.25">
      <c r="E4880">
        <v>2022</v>
      </c>
      <c r="F4880" t="s">
        <v>512</v>
      </c>
      <c r="G4880" t="s">
        <v>155</v>
      </c>
      <c r="H4880" t="s">
        <v>540</v>
      </c>
      <c r="I4880" t="s">
        <v>21</v>
      </c>
      <c r="J4880" t="s">
        <v>1</v>
      </c>
      <c r="K4880">
        <v>195</v>
      </c>
    </row>
    <row r="4881" spans="5:11" x14ac:dyDescent="0.25">
      <c r="E4881">
        <v>2022</v>
      </c>
      <c r="F4881" t="s">
        <v>512</v>
      </c>
      <c r="G4881" t="s">
        <v>155</v>
      </c>
      <c r="H4881" t="s">
        <v>540</v>
      </c>
      <c r="I4881" t="s">
        <v>21</v>
      </c>
      <c r="J4881" t="s">
        <v>554</v>
      </c>
      <c r="K4881">
        <v>195</v>
      </c>
    </row>
    <row r="4882" spans="5:11" x14ac:dyDescent="0.25">
      <c r="E4882">
        <v>2022</v>
      </c>
      <c r="F4882" t="s">
        <v>512</v>
      </c>
      <c r="G4882" t="s">
        <v>155</v>
      </c>
      <c r="H4882" t="s">
        <v>540</v>
      </c>
      <c r="I4882" t="s">
        <v>21</v>
      </c>
      <c r="J4882" t="s">
        <v>725</v>
      </c>
      <c r="K4882">
        <v>0</v>
      </c>
    </row>
    <row r="4883" spans="5:11" x14ac:dyDescent="0.25">
      <c r="E4883">
        <v>2022</v>
      </c>
      <c r="F4883" t="s">
        <v>534</v>
      </c>
      <c r="G4883" t="s">
        <v>163</v>
      </c>
      <c r="H4883" t="s">
        <v>540</v>
      </c>
      <c r="I4883" t="s">
        <v>27</v>
      </c>
      <c r="J4883" t="s">
        <v>1</v>
      </c>
      <c r="K4883">
        <v>285.99</v>
      </c>
    </row>
    <row r="4884" spans="5:11" x14ac:dyDescent="0.25">
      <c r="E4884">
        <v>2022</v>
      </c>
      <c r="F4884" t="s">
        <v>534</v>
      </c>
      <c r="G4884" t="s">
        <v>163</v>
      </c>
      <c r="H4884" t="s">
        <v>540</v>
      </c>
      <c r="I4884" t="s">
        <v>27</v>
      </c>
      <c r="J4884" t="s">
        <v>554</v>
      </c>
      <c r="K4884">
        <v>265.44900000000001</v>
      </c>
    </row>
    <row r="4885" spans="5:11" x14ac:dyDescent="0.25">
      <c r="E4885">
        <v>2022</v>
      </c>
      <c r="F4885" t="s">
        <v>534</v>
      </c>
      <c r="G4885" t="s">
        <v>163</v>
      </c>
      <c r="H4885" t="s">
        <v>540</v>
      </c>
      <c r="I4885" t="s">
        <v>27</v>
      </c>
      <c r="J4885" t="s">
        <v>725</v>
      </c>
      <c r="K4885">
        <v>20.541</v>
      </c>
    </row>
    <row r="4886" spans="5:11" x14ac:dyDescent="0.25">
      <c r="E4886">
        <v>2022</v>
      </c>
      <c r="F4886" t="s">
        <v>523</v>
      </c>
      <c r="G4886" t="s">
        <v>968</v>
      </c>
      <c r="H4886" t="s">
        <v>540</v>
      </c>
      <c r="I4886" t="s">
        <v>60</v>
      </c>
      <c r="J4886" t="s">
        <v>1</v>
      </c>
      <c r="K4886">
        <v>0</v>
      </c>
    </row>
    <row r="4887" spans="5:11" x14ac:dyDescent="0.25">
      <c r="E4887">
        <v>2022</v>
      </c>
      <c r="F4887" t="s">
        <v>523</v>
      </c>
      <c r="G4887" t="s">
        <v>968</v>
      </c>
      <c r="H4887" t="s">
        <v>540</v>
      </c>
      <c r="I4887" t="s">
        <v>60</v>
      </c>
      <c r="J4887" t="s">
        <v>554</v>
      </c>
      <c r="K4887">
        <v>0</v>
      </c>
    </row>
    <row r="4888" spans="5:11" x14ac:dyDescent="0.25">
      <c r="E4888">
        <v>2022</v>
      </c>
      <c r="F4888" t="s">
        <v>523</v>
      </c>
      <c r="G4888" t="s">
        <v>968</v>
      </c>
      <c r="H4888" t="s">
        <v>540</v>
      </c>
      <c r="I4888" t="s">
        <v>60</v>
      </c>
      <c r="J4888" t="s">
        <v>725</v>
      </c>
      <c r="K4888">
        <v>0</v>
      </c>
    </row>
    <row r="4889" spans="5:11" x14ac:dyDescent="0.25">
      <c r="E4889">
        <v>2022</v>
      </c>
      <c r="F4889" t="s">
        <v>528</v>
      </c>
      <c r="G4889" t="s">
        <v>160</v>
      </c>
      <c r="H4889" t="s">
        <v>540</v>
      </c>
      <c r="I4889" t="s">
        <v>21</v>
      </c>
      <c r="J4889" t="s">
        <v>1</v>
      </c>
      <c r="K4889">
        <v>66.463999999999999</v>
      </c>
    </row>
    <row r="4890" spans="5:11" x14ac:dyDescent="0.25">
      <c r="E4890">
        <v>2022</v>
      </c>
      <c r="F4890" t="s">
        <v>528</v>
      </c>
      <c r="G4890" t="s">
        <v>160</v>
      </c>
      <c r="H4890" t="s">
        <v>540</v>
      </c>
      <c r="I4890" t="s">
        <v>21</v>
      </c>
      <c r="J4890" t="s">
        <v>554</v>
      </c>
      <c r="K4890">
        <v>66.463999999999999</v>
      </c>
    </row>
    <row r="4891" spans="5:11" x14ac:dyDescent="0.25">
      <c r="E4891">
        <v>2022</v>
      </c>
      <c r="F4891" t="s">
        <v>528</v>
      </c>
      <c r="G4891" t="s">
        <v>160</v>
      </c>
      <c r="H4891" t="s">
        <v>540</v>
      </c>
      <c r="I4891" t="s">
        <v>21</v>
      </c>
      <c r="J4891" t="s">
        <v>725</v>
      </c>
      <c r="K4891">
        <v>0</v>
      </c>
    </row>
    <row r="4892" spans="5:11" x14ac:dyDescent="0.25">
      <c r="E4892">
        <v>2023</v>
      </c>
      <c r="F4892" t="s">
        <v>476</v>
      </c>
      <c r="G4892" t="s">
        <v>477</v>
      </c>
      <c r="H4892" t="s">
        <v>540</v>
      </c>
      <c r="I4892" t="s">
        <v>33</v>
      </c>
      <c r="J4892" t="s">
        <v>1</v>
      </c>
      <c r="K4892">
        <v>80.177999999999997</v>
      </c>
    </row>
    <row r="4893" spans="5:11" x14ac:dyDescent="0.25">
      <c r="E4893">
        <v>2023</v>
      </c>
      <c r="F4893" t="s">
        <v>476</v>
      </c>
      <c r="G4893" t="s">
        <v>477</v>
      </c>
      <c r="H4893" t="s">
        <v>540</v>
      </c>
      <c r="I4893" t="s">
        <v>33</v>
      </c>
      <c r="J4893" t="s">
        <v>554</v>
      </c>
      <c r="K4893">
        <v>80.177999999999997</v>
      </c>
    </row>
    <row r="4894" spans="5:11" x14ac:dyDescent="0.25">
      <c r="E4894">
        <v>2023</v>
      </c>
      <c r="F4894" t="s">
        <v>476</v>
      </c>
      <c r="G4894" t="s">
        <v>477</v>
      </c>
      <c r="H4894" t="s">
        <v>540</v>
      </c>
      <c r="I4894" t="s">
        <v>33</v>
      </c>
      <c r="J4894" t="s">
        <v>725</v>
      </c>
      <c r="K4894">
        <v>0</v>
      </c>
    </row>
    <row r="4895" spans="5:11" x14ac:dyDescent="0.25">
      <c r="E4895">
        <v>2023</v>
      </c>
      <c r="F4895" t="s">
        <v>312</v>
      </c>
      <c r="G4895" t="s">
        <v>68</v>
      </c>
      <c r="H4895" t="s">
        <v>544</v>
      </c>
      <c r="I4895" t="s">
        <v>17</v>
      </c>
      <c r="J4895" t="s">
        <v>1</v>
      </c>
      <c r="K4895">
        <v>45.710999999999999</v>
      </c>
    </row>
    <row r="4896" spans="5:11" x14ac:dyDescent="0.25">
      <c r="E4896">
        <v>2023</v>
      </c>
      <c r="F4896" t="s">
        <v>312</v>
      </c>
      <c r="G4896" t="s">
        <v>68</v>
      </c>
      <c r="H4896" t="s">
        <v>544</v>
      </c>
      <c r="I4896" t="s">
        <v>17</v>
      </c>
      <c r="J4896" t="s">
        <v>554</v>
      </c>
      <c r="K4896">
        <v>2.25</v>
      </c>
    </row>
    <row r="4897" spans="5:11" x14ac:dyDescent="0.25">
      <c r="E4897">
        <v>2023</v>
      </c>
      <c r="F4897" t="s">
        <v>312</v>
      </c>
      <c r="G4897" t="s">
        <v>68</v>
      </c>
      <c r="H4897" t="s">
        <v>544</v>
      </c>
      <c r="I4897" t="s">
        <v>17</v>
      </c>
      <c r="J4897" t="s">
        <v>725</v>
      </c>
      <c r="K4897">
        <v>43.460999999999999</v>
      </c>
    </row>
    <row r="4898" spans="5:11" x14ac:dyDescent="0.25">
      <c r="E4898">
        <v>2023</v>
      </c>
      <c r="F4898" t="s">
        <v>314</v>
      </c>
      <c r="G4898" t="s">
        <v>69</v>
      </c>
      <c r="H4898" t="s">
        <v>544</v>
      </c>
      <c r="I4898" t="s">
        <v>17</v>
      </c>
      <c r="J4898" t="s">
        <v>1</v>
      </c>
      <c r="K4898">
        <v>251.45400000000001</v>
      </c>
    </row>
    <row r="4899" spans="5:11" x14ac:dyDescent="0.25">
      <c r="E4899">
        <v>2023</v>
      </c>
      <c r="F4899" t="s">
        <v>314</v>
      </c>
      <c r="G4899" t="s">
        <v>69</v>
      </c>
      <c r="H4899" t="s">
        <v>544</v>
      </c>
      <c r="I4899" t="s">
        <v>17</v>
      </c>
      <c r="J4899" t="s">
        <v>554</v>
      </c>
      <c r="K4899">
        <v>237.38300000000001</v>
      </c>
    </row>
    <row r="4900" spans="5:11" x14ac:dyDescent="0.25">
      <c r="E4900">
        <v>2023</v>
      </c>
      <c r="F4900" t="s">
        <v>314</v>
      </c>
      <c r="G4900" t="s">
        <v>69</v>
      </c>
      <c r="H4900" t="s">
        <v>544</v>
      </c>
      <c r="I4900" t="s">
        <v>17</v>
      </c>
      <c r="J4900" t="s">
        <v>725</v>
      </c>
      <c r="K4900">
        <v>14.071</v>
      </c>
    </row>
    <row r="4901" spans="5:11" x14ac:dyDescent="0.25">
      <c r="E4901">
        <v>2023</v>
      </c>
      <c r="F4901" t="s">
        <v>325</v>
      </c>
      <c r="G4901" t="s">
        <v>73</v>
      </c>
      <c r="H4901" t="s">
        <v>542</v>
      </c>
      <c r="I4901" t="s">
        <v>16</v>
      </c>
      <c r="J4901" t="s">
        <v>1</v>
      </c>
      <c r="K4901">
        <v>125.36499999999999</v>
      </c>
    </row>
    <row r="4902" spans="5:11" x14ac:dyDescent="0.25">
      <c r="E4902">
        <v>2023</v>
      </c>
      <c r="F4902" t="s">
        <v>325</v>
      </c>
      <c r="G4902" t="s">
        <v>73</v>
      </c>
      <c r="H4902" t="s">
        <v>542</v>
      </c>
      <c r="I4902" t="s">
        <v>16</v>
      </c>
      <c r="J4902" t="s">
        <v>554</v>
      </c>
      <c r="K4902">
        <v>96.426000000000002</v>
      </c>
    </row>
    <row r="4903" spans="5:11" x14ac:dyDescent="0.25">
      <c r="E4903">
        <v>2023</v>
      </c>
      <c r="F4903" t="s">
        <v>325</v>
      </c>
      <c r="G4903" t="s">
        <v>73</v>
      </c>
      <c r="H4903" t="s">
        <v>542</v>
      </c>
      <c r="I4903" t="s">
        <v>16</v>
      </c>
      <c r="J4903" t="s">
        <v>725</v>
      </c>
      <c r="K4903">
        <v>28.939</v>
      </c>
    </row>
    <row r="4904" spans="5:11" x14ac:dyDescent="0.25">
      <c r="E4904">
        <v>2023</v>
      </c>
      <c r="F4904" t="s">
        <v>329</v>
      </c>
      <c r="G4904" t="s">
        <v>75</v>
      </c>
      <c r="H4904" t="s">
        <v>540</v>
      </c>
      <c r="I4904" t="s">
        <v>16</v>
      </c>
      <c r="J4904" t="s">
        <v>1</v>
      </c>
      <c r="K4904">
        <v>0</v>
      </c>
    </row>
    <row r="4905" spans="5:11" x14ac:dyDescent="0.25">
      <c r="E4905">
        <v>2023</v>
      </c>
      <c r="F4905" t="s">
        <v>329</v>
      </c>
      <c r="G4905" t="s">
        <v>75</v>
      </c>
      <c r="H4905" t="s">
        <v>540</v>
      </c>
      <c r="I4905" t="s">
        <v>16</v>
      </c>
      <c r="J4905" t="s">
        <v>554</v>
      </c>
      <c r="K4905">
        <v>0</v>
      </c>
    </row>
    <row r="4906" spans="5:11" x14ac:dyDescent="0.25">
      <c r="E4906">
        <v>2023</v>
      </c>
      <c r="F4906" t="s">
        <v>329</v>
      </c>
      <c r="G4906" t="s">
        <v>75</v>
      </c>
      <c r="H4906" t="s">
        <v>540</v>
      </c>
      <c r="I4906" t="s">
        <v>16</v>
      </c>
      <c r="J4906" t="s">
        <v>725</v>
      </c>
      <c r="K4906">
        <v>0</v>
      </c>
    </row>
    <row r="4907" spans="5:11" x14ac:dyDescent="0.25">
      <c r="E4907">
        <v>2023</v>
      </c>
      <c r="F4907" t="s">
        <v>323</v>
      </c>
      <c r="G4907" t="s">
        <v>944</v>
      </c>
      <c r="H4907" t="s">
        <v>540</v>
      </c>
      <c r="I4907" t="s">
        <v>27</v>
      </c>
      <c r="J4907" t="s">
        <v>1</v>
      </c>
      <c r="K4907">
        <v>138.935</v>
      </c>
    </row>
    <row r="4908" spans="5:11" x14ac:dyDescent="0.25">
      <c r="E4908">
        <v>2023</v>
      </c>
      <c r="F4908" t="s">
        <v>323</v>
      </c>
      <c r="G4908" t="s">
        <v>944</v>
      </c>
      <c r="H4908" t="s">
        <v>540</v>
      </c>
      <c r="I4908" t="s">
        <v>27</v>
      </c>
      <c r="J4908" t="s">
        <v>554</v>
      </c>
      <c r="K4908">
        <v>138.935</v>
      </c>
    </row>
    <row r="4909" spans="5:11" x14ac:dyDescent="0.25">
      <c r="E4909">
        <v>2023</v>
      </c>
      <c r="F4909" t="s">
        <v>323</v>
      </c>
      <c r="G4909" t="s">
        <v>944</v>
      </c>
      <c r="H4909" t="s">
        <v>540</v>
      </c>
      <c r="I4909" t="s">
        <v>27</v>
      </c>
      <c r="J4909" t="s">
        <v>725</v>
      </c>
      <c r="K4909">
        <v>0</v>
      </c>
    </row>
    <row r="4910" spans="5:11" x14ac:dyDescent="0.25">
      <c r="E4910">
        <v>2023</v>
      </c>
      <c r="F4910" t="s">
        <v>337</v>
      </c>
      <c r="G4910" t="s">
        <v>338</v>
      </c>
      <c r="H4910" t="s">
        <v>540</v>
      </c>
      <c r="I4910" t="s">
        <v>21</v>
      </c>
      <c r="J4910" t="s">
        <v>1</v>
      </c>
      <c r="K4910">
        <v>55.61</v>
      </c>
    </row>
    <row r="4911" spans="5:11" x14ac:dyDescent="0.25">
      <c r="E4911">
        <v>2023</v>
      </c>
      <c r="F4911" t="s">
        <v>337</v>
      </c>
      <c r="G4911" t="s">
        <v>338</v>
      </c>
      <c r="H4911" t="s">
        <v>540</v>
      </c>
      <c r="I4911" t="s">
        <v>21</v>
      </c>
      <c r="J4911" t="s">
        <v>554</v>
      </c>
      <c r="K4911">
        <v>30.331</v>
      </c>
    </row>
    <row r="4912" spans="5:11" x14ac:dyDescent="0.25">
      <c r="E4912">
        <v>2023</v>
      </c>
      <c r="F4912" t="s">
        <v>337</v>
      </c>
      <c r="G4912" t="s">
        <v>338</v>
      </c>
      <c r="H4912" t="s">
        <v>540</v>
      </c>
      <c r="I4912" t="s">
        <v>21</v>
      </c>
      <c r="J4912" t="s">
        <v>725</v>
      </c>
      <c r="K4912">
        <v>25.279</v>
      </c>
    </row>
    <row r="4913" spans="5:11" x14ac:dyDescent="0.25">
      <c r="E4913">
        <v>2023</v>
      </c>
      <c r="F4913" t="s">
        <v>331</v>
      </c>
      <c r="G4913" t="s">
        <v>76</v>
      </c>
      <c r="H4913" t="s">
        <v>540</v>
      </c>
      <c r="I4913" t="s">
        <v>60</v>
      </c>
      <c r="J4913" t="s">
        <v>1</v>
      </c>
      <c r="K4913">
        <v>507.911</v>
      </c>
    </row>
    <row r="4914" spans="5:11" x14ac:dyDescent="0.25">
      <c r="E4914">
        <v>2023</v>
      </c>
      <c r="F4914" t="s">
        <v>331</v>
      </c>
      <c r="G4914" t="s">
        <v>76</v>
      </c>
      <c r="H4914" t="s">
        <v>540</v>
      </c>
      <c r="I4914" t="s">
        <v>60</v>
      </c>
      <c r="J4914" t="s">
        <v>554</v>
      </c>
      <c r="K4914">
        <v>395.11799999999999</v>
      </c>
    </row>
    <row r="4915" spans="5:11" x14ac:dyDescent="0.25">
      <c r="E4915">
        <v>2023</v>
      </c>
      <c r="F4915" t="s">
        <v>331</v>
      </c>
      <c r="G4915" t="s">
        <v>76</v>
      </c>
      <c r="H4915" t="s">
        <v>540</v>
      </c>
      <c r="I4915" t="s">
        <v>60</v>
      </c>
      <c r="J4915" t="s">
        <v>725</v>
      </c>
      <c r="K4915">
        <v>112.79300000000001</v>
      </c>
    </row>
    <row r="4916" spans="5:11" x14ac:dyDescent="0.25">
      <c r="E4916">
        <v>2023</v>
      </c>
      <c r="F4916" t="s">
        <v>344</v>
      </c>
      <c r="G4916" t="s">
        <v>81</v>
      </c>
      <c r="H4916" t="s">
        <v>542</v>
      </c>
      <c r="I4916" t="s">
        <v>16</v>
      </c>
      <c r="J4916" t="s">
        <v>1</v>
      </c>
      <c r="K4916">
        <v>163.559</v>
      </c>
    </row>
    <row r="4917" spans="5:11" x14ac:dyDescent="0.25">
      <c r="E4917">
        <v>2023</v>
      </c>
      <c r="F4917" t="s">
        <v>344</v>
      </c>
      <c r="G4917" t="s">
        <v>81</v>
      </c>
      <c r="H4917" t="s">
        <v>542</v>
      </c>
      <c r="I4917" t="s">
        <v>16</v>
      </c>
      <c r="J4917" t="s">
        <v>554</v>
      </c>
      <c r="K4917">
        <v>163.559</v>
      </c>
    </row>
    <row r="4918" spans="5:11" x14ac:dyDescent="0.25">
      <c r="E4918">
        <v>2023</v>
      </c>
      <c r="F4918" t="s">
        <v>344</v>
      </c>
      <c r="G4918" t="s">
        <v>81</v>
      </c>
      <c r="H4918" t="s">
        <v>542</v>
      </c>
      <c r="I4918" t="s">
        <v>16</v>
      </c>
      <c r="J4918" t="s">
        <v>725</v>
      </c>
      <c r="K4918">
        <v>0</v>
      </c>
    </row>
    <row r="4919" spans="5:11" x14ac:dyDescent="0.25">
      <c r="E4919">
        <v>2023</v>
      </c>
      <c r="F4919" t="s">
        <v>333</v>
      </c>
      <c r="G4919" t="s">
        <v>77</v>
      </c>
      <c r="H4919" t="s">
        <v>540</v>
      </c>
      <c r="I4919" t="s">
        <v>16</v>
      </c>
      <c r="J4919" t="s">
        <v>1</v>
      </c>
      <c r="K4919">
        <v>2.073</v>
      </c>
    </row>
    <row r="4920" spans="5:11" x14ac:dyDescent="0.25">
      <c r="E4920">
        <v>2023</v>
      </c>
      <c r="F4920" t="s">
        <v>333</v>
      </c>
      <c r="G4920" t="s">
        <v>77</v>
      </c>
      <c r="H4920" t="s">
        <v>540</v>
      </c>
      <c r="I4920" t="s">
        <v>16</v>
      </c>
      <c r="J4920" t="s">
        <v>554</v>
      </c>
      <c r="K4920">
        <v>2.073</v>
      </c>
    </row>
    <row r="4921" spans="5:11" x14ac:dyDescent="0.25">
      <c r="E4921">
        <v>2023</v>
      </c>
      <c r="F4921" t="s">
        <v>333</v>
      </c>
      <c r="G4921" t="s">
        <v>77</v>
      </c>
      <c r="H4921" t="s">
        <v>540</v>
      </c>
      <c r="I4921" t="s">
        <v>16</v>
      </c>
      <c r="J4921" t="s">
        <v>725</v>
      </c>
      <c r="K4921">
        <v>0</v>
      </c>
    </row>
    <row r="4922" spans="5:11" x14ac:dyDescent="0.25">
      <c r="E4922">
        <v>2023</v>
      </c>
      <c r="F4922" t="s">
        <v>340</v>
      </c>
      <c r="G4922" t="s">
        <v>79</v>
      </c>
      <c r="H4922" t="s">
        <v>544</v>
      </c>
      <c r="I4922" t="s">
        <v>9</v>
      </c>
      <c r="J4922" t="s">
        <v>1</v>
      </c>
      <c r="K4922">
        <v>107.988</v>
      </c>
    </row>
    <row r="4923" spans="5:11" x14ac:dyDescent="0.25">
      <c r="E4923">
        <v>2023</v>
      </c>
      <c r="F4923" t="s">
        <v>340</v>
      </c>
      <c r="G4923" t="s">
        <v>79</v>
      </c>
      <c r="H4923" t="s">
        <v>544</v>
      </c>
      <c r="I4923" t="s">
        <v>9</v>
      </c>
      <c r="J4923" t="s">
        <v>554</v>
      </c>
      <c r="K4923">
        <v>89.29</v>
      </c>
    </row>
    <row r="4924" spans="5:11" x14ac:dyDescent="0.25">
      <c r="E4924">
        <v>2023</v>
      </c>
      <c r="F4924" t="s">
        <v>340</v>
      </c>
      <c r="G4924" t="s">
        <v>79</v>
      </c>
      <c r="H4924" t="s">
        <v>544</v>
      </c>
      <c r="I4924" t="s">
        <v>9</v>
      </c>
      <c r="J4924" t="s">
        <v>725</v>
      </c>
      <c r="K4924">
        <v>18.698</v>
      </c>
    </row>
    <row r="4925" spans="5:11" x14ac:dyDescent="0.25">
      <c r="E4925">
        <v>2023</v>
      </c>
      <c r="F4925" t="s">
        <v>327</v>
      </c>
      <c r="G4925" t="s">
        <v>74</v>
      </c>
      <c r="H4925" t="s">
        <v>540</v>
      </c>
      <c r="I4925" t="s">
        <v>60</v>
      </c>
      <c r="J4925" t="s">
        <v>1</v>
      </c>
      <c r="K4925">
        <v>98.861000000000004</v>
      </c>
    </row>
    <row r="4926" spans="5:11" x14ac:dyDescent="0.25">
      <c r="E4926">
        <v>2023</v>
      </c>
      <c r="F4926" t="s">
        <v>327</v>
      </c>
      <c r="G4926" t="s">
        <v>74</v>
      </c>
      <c r="H4926" t="s">
        <v>540</v>
      </c>
      <c r="I4926" t="s">
        <v>60</v>
      </c>
      <c r="J4926" t="s">
        <v>554</v>
      </c>
      <c r="K4926">
        <v>51.423000000000002</v>
      </c>
    </row>
    <row r="4927" spans="5:11" x14ac:dyDescent="0.25">
      <c r="E4927">
        <v>2023</v>
      </c>
      <c r="F4927" t="s">
        <v>327</v>
      </c>
      <c r="G4927" t="s">
        <v>74</v>
      </c>
      <c r="H4927" t="s">
        <v>540</v>
      </c>
      <c r="I4927" t="s">
        <v>60</v>
      </c>
      <c r="J4927" t="s">
        <v>725</v>
      </c>
      <c r="K4927">
        <v>47.438000000000002</v>
      </c>
    </row>
    <row r="4928" spans="5:11" x14ac:dyDescent="0.25">
      <c r="E4928">
        <v>2023</v>
      </c>
      <c r="F4928" t="s">
        <v>444</v>
      </c>
      <c r="G4928" t="s">
        <v>125</v>
      </c>
      <c r="H4928" t="s">
        <v>542</v>
      </c>
      <c r="I4928" t="s">
        <v>26</v>
      </c>
      <c r="J4928" t="s">
        <v>1</v>
      </c>
      <c r="K4928">
        <v>0</v>
      </c>
    </row>
    <row r="4929" spans="5:11" x14ac:dyDescent="0.25">
      <c r="E4929">
        <v>2023</v>
      </c>
      <c r="F4929" t="s">
        <v>444</v>
      </c>
      <c r="G4929" t="s">
        <v>125</v>
      </c>
      <c r="H4929" t="s">
        <v>542</v>
      </c>
      <c r="I4929" t="s">
        <v>26</v>
      </c>
      <c r="J4929" t="s">
        <v>554</v>
      </c>
      <c r="K4929">
        <v>0</v>
      </c>
    </row>
    <row r="4930" spans="5:11" x14ac:dyDescent="0.25">
      <c r="E4930">
        <v>2023</v>
      </c>
      <c r="F4930" t="s">
        <v>444</v>
      </c>
      <c r="G4930" t="s">
        <v>125</v>
      </c>
      <c r="H4930" t="s">
        <v>542</v>
      </c>
      <c r="I4930" t="s">
        <v>26</v>
      </c>
      <c r="J4930" t="s">
        <v>725</v>
      </c>
      <c r="K4930">
        <v>0</v>
      </c>
    </row>
    <row r="4931" spans="5:11" x14ac:dyDescent="0.25">
      <c r="E4931">
        <v>2023</v>
      </c>
      <c r="F4931" t="s">
        <v>356</v>
      </c>
      <c r="G4931" t="s">
        <v>87</v>
      </c>
      <c r="H4931" t="s">
        <v>12</v>
      </c>
      <c r="I4931" t="s">
        <v>12</v>
      </c>
      <c r="J4931" t="s">
        <v>1</v>
      </c>
      <c r="K4931">
        <v>33.052999999999997</v>
      </c>
    </row>
    <row r="4932" spans="5:11" x14ac:dyDescent="0.25">
      <c r="E4932">
        <v>2023</v>
      </c>
      <c r="F4932" t="s">
        <v>356</v>
      </c>
      <c r="G4932" t="s">
        <v>87</v>
      </c>
      <c r="H4932" t="s">
        <v>12</v>
      </c>
      <c r="I4932" t="s">
        <v>12</v>
      </c>
      <c r="J4932" t="s">
        <v>554</v>
      </c>
      <c r="K4932">
        <v>0</v>
      </c>
    </row>
    <row r="4933" spans="5:11" x14ac:dyDescent="0.25">
      <c r="E4933">
        <v>2023</v>
      </c>
      <c r="F4933" t="s">
        <v>356</v>
      </c>
      <c r="G4933" t="s">
        <v>87</v>
      </c>
      <c r="H4933" t="s">
        <v>12</v>
      </c>
      <c r="I4933" t="s">
        <v>12</v>
      </c>
      <c r="J4933" t="s">
        <v>725</v>
      </c>
      <c r="K4933">
        <v>33.052999999999997</v>
      </c>
    </row>
    <row r="4934" spans="5:11" x14ac:dyDescent="0.25">
      <c r="E4934">
        <v>2023</v>
      </c>
      <c r="F4934" t="s">
        <v>358</v>
      </c>
      <c r="G4934" t="s">
        <v>88</v>
      </c>
      <c r="H4934" t="s">
        <v>544</v>
      </c>
      <c r="I4934" t="s">
        <v>17</v>
      </c>
      <c r="J4934" t="s">
        <v>1</v>
      </c>
      <c r="K4934">
        <v>129.386</v>
      </c>
    </row>
    <row r="4935" spans="5:11" x14ac:dyDescent="0.25">
      <c r="E4935">
        <v>2023</v>
      </c>
      <c r="F4935" t="s">
        <v>358</v>
      </c>
      <c r="G4935" t="s">
        <v>88</v>
      </c>
      <c r="H4935" t="s">
        <v>544</v>
      </c>
      <c r="I4935" t="s">
        <v>17</v>
      </c>
      <c r="J4935" t="s">
        <v>554</v>
      </c>
      <c r="K4935">
        <v>45.95</v>
      </c>
    </row>
    <row r="4936" spans="5:11" x14ac:dyDescent="0.25">
      <c r="E4936">
        <v>2023</v>
      </c>
      <c r="F4936" t="s">
        <v>358</v>
      </c>
      <c r="G4936" t="s">
        <v>88</v>
      </c>
      <c r="H4936" t="s">
        <v>544</v>
      </c>
      <c r="I4936" t="s">
        <v>17</v>
      </c>
      <c r="J4936" t="s">
        <v>725</v>
      </c>
      <c r="K4936">
        <v>83.436000000000007</v>
      </c>
    </row>
    <row r="4937" spans="5:11" x14ac:dyDescent="0.25">
      <c r="E4937">
        <v>2023</v>
      </c>
      <c r="F4937" t="s">
        <v>360</v>
      </c>
      <c r="G4937" t="s">
        <v>89</v>
      </c>
      <c r="H4937" t="s">
        <v>540</v>
      </c>
      <c r="I4937" t="s">
        <v>47</v>
      </c>
      <c r="J4937" t="s">
        <v>1</v>
      </c>
      <c r="K4937">
        <v>101.694</v>
      </c>
    </row>
    <row r="4938" spans="5:11" x14ac:dyDescent="0.25">
      <c r="E4938">
        <v>2023</v>
      </c>
      <c r="F4938" t="s">
        <v>360</v>
      </c>
      <c r="G4938" t="s">
        <v>89</v>
      </c>
      <c r="H4938" t="s">
        <v>540</v>
      </c>
      <c r="I4938" t="s">
        <v>47</v>
      </c>
      <c r="J4938" t="s">
        <v>554</v>
      </c>
      <c r="K4938">
        <v>82.567999999999998</v>
      </c>
    </row>
    <row r="4939" spans="5:11" x14ac:dyDescent="0.25">
      <c r="E4939">
        <v>2023</v>
      </c>
      <c r="F4939" t="s">
        <v>360</v>
      </c>
      <c r="G4939" t="s">
        <v>89</v>
      </c>
      <c r="H4939" t="s">
        <v>540</v>
      </c>
      <c r="I4939" t="s">
        <v>47</v>
      </c>
      <c r="J4939" t="s">
        <v>725</v>
      </c>
      <c r="K4939">
        <v>19.126000000000001</v>
      </c>
    </row>
    <row r="4940" spans="5:11" x14ac:dyDescent="0.25">
      <c r="E4940">
        <v>2023</v>
      </c>
      <c r="F4940" t="s">
        <v>352</v>
      </c>
      <c r="G4940" t="s">
        <v>85</v>
      </c>
      <c r="H4940" t="s">
        <v>540</v>
      </c>
      <c r="I4940" t="s">
        <v>47</v>
      </c>
      <c r="J4940" t="s">
        <v>1</v>
      </c>
      <c r="K4940">
        <v>0</v>
      </c>
    </row>
    <row r="4941" spans="5:11" x14ac:dyDescent="0.25">
      <c r="E4941">
        <v>2023</v>
      </c>
      <c r="F4941" t="s">
        <v>352</v>
      </c>
      <c r="G4941" t="s">
        <v>85</v>
      </c>
      <c r="H4941" t="s">
        <v>540</v>
      </c>
      <c r="I4941" t="s">
        <v>47</v>
      </c>
      <c r="J4941" t="s">
        <v>554</v>
      </c>
      <c r="K4941">
        <v>0</v>
      </c>
    </row>
    <row r="4942" spans="5:11" x14ac:dyDescent="0.25">
      <c r="E4942">
        <v>2023</v>
      </c>
      <c r="F4942" t="s">
        <v>352</v>
      </c>
      <c r="G4942" t="s">
        <v>85</v>
      </c>
      <c r="H4942" t="s">
        <v>540</v>
      </c>
      <c r="I4942" t="s">
        <v>47</v>
      </c>
      <c r="J4942" t="s">
        <v>725</v>
      </c>
      <c r="K4942">
        <v>0</v>
      </c>
    </row>
    <row r="4943" spans="5:11" x14ac:dyDescent="0.25">
      <c r="E4943">
        <v>2023</v>
      </c>
      <c r="F4943" t="s">
        <v>372</v>
      </c>
      <c r="G4943" t="s">
        <v>95</v>
      </c>
      <c r="H4943" t="s">
        <v>540</v>
      </c>
      <c r="I4943" t="s">
        <v>30</v>
      </c>
      <c r="J4943" t="s">
        <v>1</v>
      </c>
      <c r="K4943">
        <v>105.355</v>
      </c>
    </row>
    <row r="4944" spans="5:11" x14ac:dyDescent="0.25">
      <c r="E4944">
        <v>2023</v>
      </c>
      <c r="F4944" t="s">
        <v>372</v>
      </c>
      <c r="G4944" t="s">
        <v>95</v>
      </c>
      <c r="H4944" t="s">
        <v>540</v>
      </c>
      <c r="I4944" t="s">
        <v>30</v>
      </c>
      <c r="J4944" t="s">
        <v>554</v>
      </c>
      <c r="K4944">
        <v>86.784999999999997</v>
      </c>
    </row>
    <row r="4945" spans="5:11" x14ac:dyDescent="0.25">
      <c r="E4945">
        <v>2023</v>
      </c>
      <c r="F4945" t="s">
        <v>372</v>
      </c>
      <c r="G4945" t="s">
        <v>95</v>
      </c>
      <c r="H4945" t="s">
        <v>540</v>
      </c>
      <c r="I4945" t="s">
        <v>30</v>
      </c>
      <c r="J4945" t="s">
        <v>725</v>
      </c>
      <c r="K4945">
        <v>18.57</v>
      </c>
    </row>
    <row r="4946" spans="5:11" x14ac:dyDescent="0.25">
      <c r="E4946">
        <v>2023</v>
      </c>
      <c r="F4946" t="s">
        <v>380</v>
      </c>
      <c r="G4946" t="s">
        <v>99</v>
      </c>
      <c r="H4946" t="s">
        <v>544</v>
      </c>
      <c r="I4946" t="s">
        <v>9</v>
      </c>
      <c r="J4946" t="s">
        <v>1</v>
      </c>
      <c r="K4946">
        <v>56.366999999999997</v>
      </c>
    </row>
    <row r="4947" spans="5:11" x14ac:dyDescent="0.25">
      <c r="E4947">
        <v>2023</v>
      </c>
      <c r="F4947" t="s">
        <v>380</v>
      </c>
      <c r="G4947" t="s">
        <v>99</v>
      </c>
      <c r="H4947" t="s">
        <v>544</v>
      </c>
      <c r="I4947" t="s">
        <v>9</v>
      </c>
      <c r="J4947" t="s">
        <v>554</v>
      </c>
      <c r="K4947">
        <v>17.228000000000002</v>
      </c>
    </row>
    <row r="4948" spans="5:11" x14ac:dyDescent="0.25">
      <c r="E4948">
        <v>2023</v>
      </c>
      <c r="F4948" t="s">
        <v>380</v>
      </c>
      <c r="G4948" t="s">
        <v>99</v>
      </c>
      <c r="H4948" t="s">
        <v>544</v>
      </c>
      <c r="I4948" t="s">
        <v>9</v>
      </c>
      <c r="J4948" t="s">
        <v>725</v>
      </c>
      <c r="K4948">
        <v>39.139000000000003</v>
      </c>
    </row>
    <row r="4949" spans="5:11" x14ac:dyDescent="0.25">
      <c r="E4949">
        <v>2023</v>
      </c>
      <c r="F4949" t="s">
        <v>384</v>
      </c>
      <c r="G4949" t="s">
        <v>385</v>
      </c>
      <c r="H4949" t="s">
        <v>540</v>
      </c>
      <c r="I4949" t="s">
        <v>27</v>
      </c>
      <c r="J4949" t="s">
        <v>1</v>
      </c>
      <c r="K4949">
        <v>518.18399999999997</v>
      </c>
    </row>
    <row r="4950" spans="5:11" x14ac:dyDescent="0.25">
      <c r="E4950">
        <v>2023</v>
      </c>
      <c r="F4950" t="s">
        <v>384</v>
      </c>
      <c r="G4950" t="s">
        <v>385</v>
      </c>
      <c r="H4950" t="s">
        <v>540</v>
      </c>
      <c r="I4950" t="s">
        <v>27</v>
      </c>
      <c r="J4950" t="s">
        <v>554</v>
      </c>
      <c r="K4950">
        <v>518.18399999999997</v>
      </c>
    </row>
    <row r="4951" spans="5:11" x14ac:dyDescent="0.25">
      <c r="E4951">
        <v>2023</v>
      </c>
      <c r="F4951" t="s">
        <v>384</v>
      </c>
      <c r="G4951" t="s">
        <v>385</v>
      </c>
      <c r="H4951" t="s">
        <v>540</v>
      </c>
      <c r="I4951" t="s">
        <v>27</v>
      </c>
      <c r="J4951" t="s">
        <v>725</v>
      </c>
      <c r="K4951">
        <v>0</v>
      </c>
    </row>
    <row r="4952" spans="5:11" x14ac:dyDescent="0.25">
      <c r="E4952">
        <v>2023</v>
      </c>
      <c r="F4952" t="s">
        <v>394</v>
      </c>
      <c r="G4952" t="s">
        <v>103</v>
      </c>
      <c r="H4952" t="s">
        <v>540</v>
      </c>
      <c r="I4952" t="s">
        <v>30</v>
      </c>
      <c r="J4952" t="s">
        <v>1</v>
      </c>
      <c r="K4952">
        <v>12.327999999999999</v>
      </c>
    </row>
    <row r="4953" spans="5:11" x14ac:dyDescent="0.25">
      <c r="E4953">
        <v>2023</v>
      </c>
      <c r="F4953" t="s">
        <v>394</v>
      </c>
      <c r="G4953" t="s">
        <v>103</v>
      </c>
      <c r="H4953" t="s">
        <v>540</v>
      </c>
      <c r="I4953" t="s">
        <v>30</v>
      </c>
      <c r="J4953" t="s">
        <v>554</v>
      </c>
      <c r="K4953">
        <v>10.036</v>
      </c>
    </row>
    <row r="4954" spans="5:11" x14ac:dyDescent="0.25">
      <c r="E4954">
        <v>2023</v>
      </c>
      <c r="F4954" t="s">
        <v>394</v>
      </c>
      <c r="G4954" t="s">
        <v>103</v>
      </c>
      <c r="H4954" t="s">
        <v>540</v>
      </c>
      <c r="I4954" t="s">
        <v>30</v>
      </c>
      <c r="J4954" t="s">
        <v>725</v>
      </c>
      <c r="K4954">
        <v>2.2919999999999998</v>
      </c>
    </row>
    <row r="4955" spans="5:11" x14ac:dyDescent="0.25">
      <c r="E4955">
        <v>2023</v>
      </c>
      <c r="F4955" t="s">
        <v>396</v>
      </c>
      <c r="G4955" t="s">
        <v>397</v>
      </c>
      <c r="H4955" t="s">
        <v>544</v>
      </c>
      <c r="I4955" t="s">
        <v>9</v>
      </c>
      <c r="J4955" t="s">
        <v>1</v>
      </c>
      <c r="K4955">
        <v>160.131</v>
      </c>
    </row>
    <row r="4956" spans="5:11" x14ac:dyDescent="0.25">
      <c r="E4956">
        <v>2023</v>
      </c>
      <c r="F4956" t="s">
        <v>396</v>
      </c>
      <c r="G4956" t="s">
        <v>397</v>
      </c>
      <c r="H4956" t="s">
        <v>544</v>
      </c>
      <c r="I4956" t="s">
        <v>9</v>
      </c>
      <c r="J4956" t="s">
        <v>554</v>
      </c>
      <c r="K4956">
        <v>36.173000000000002</v>
      </c>
    </row>
    <row r="4957" spans="5:11" x14ac:dyDescent="0.25">
      <c r="E4957">
        <v>2023</v>
      </c>
      <c r="F4957" t="s">
        <v>396</v>
      </c>
      <c r="G4957" t="s">
        <v>397</v>
      </c>
      <c r="H4957" t="s">
        <v>544</v>
      </c>
      <c r="I4957" t="s">
        <v>9</v>
      </c>
      <c r="J4957" t="s">
        <v>725</v>
      </c>
      <c r="K4957">
        <v>123.958</v>
      </c>
    </row>
    <row r="4958" spans="5:11" x14ac:dyDescent="0.25">
      <c r="E4958">
        <v>2023</v>
      </c>
      <c r="F4958" t="s">
        <v>399</v>
      </c>
      <c r="G4958" t="s">
        <v>104</v>
      </c>
      <c r="H4958" t="s">
        <v>544</v>
      </c>
      <c r="I4958" t="s">
        <v>9</v>
      </c>
      <c r="J4958" t="s">
        <v>1</v>
      </c>
      <c r="K4958">
        <v>636.20399999999995</v>
      </c>
    </row>
    <row r="4959" spans="5:11" x14ac:dyDescent="0.25">
      <c r="E4959">
        <v>2023</v>
      </c>
      <c r="F4959" t="s">
        <v>399</v>
      </c>
      <c r="G4959" t="s">
        <v>104</v>
      </c>
      <c r="H4959" t="s">
        <v>544</v>
      </c>
      <c r="I4959" t="s">
        <v>9</v>
      </c>
      <c r="J4959" t="s">
        <v>554</v>
      </c>
      <c r="K4959">
        <v>442.298</v>
      </c>
    </row>
    <row r="4960" spans="5:11" x14ac:dyDescent="0.25">
      <c r="E4960">
        <v>2023</v>
      </c>
      <c r="F4960" t="s">
        <v>399</v>
      </c>
      <c r="G4960" t="s">
        <v>104</v>
      </c>
      <c r="H4960" t="s">
        <v>544</v>
      </c>
      <c r="I4960" t="s">
        <v>9</v>
      </c>
      <c r="J4960" t="s">
        <v>725</v>
      </c>
      <c r="K4960">
        <v>193.90600000000001</v>
      </c>
    </row>
    <row r="4961" spans="5:11" x14ac:dyDescent="0.25">
      <c r="E4961">
        <v>2023</v>
      </c>
      <c r="F4961" t="s">
        <v>407</v>
      </c>
      <c r="G4961" t="s">
        <v>408</v>
      </c>
      <c r="H4961" t="s">
        <v>540</v>
      </c>
      <c r="I4961" t="s">
        <v>925</v>
      </c>
      <c r="J4961" t="s">
        <v>1</v>
      </c>
      <c r="K4961">
        <v>463.82</v>
      </c>
    </row>
    <row r="4962" spans="5:11" x14ac:dyDescent="0.25">
      <c r="E4962">
        <v>2023</v>
      </c>
      <c r="F4962" t="s">
        <v>407</v>
      </c>
      <c r="G4962" t="s">
        <v>408</v>
      </c>
      <c r="H4962" t="s">
        <v>540</v>
      </c>
      <c r="I4962" t="s">
        <v>925</v>
      </c>
      <c r="J4962" t="s">
        <v>554</v>
      </c>
      <c r="K4962">
        <v>212.017</v>
      </c>
    </row>
    <row r="4963" spans="5:11" x14ac:dyDescent="0.25">
      <c r="E4963">
        <v>2023</v>
      </c>
      <c r="F4963" t="s">
        <v>407</v>
      </c>
      <c r="G4963" t="s">
        <v>408</v>
      </c>
      <c r="H4963" t="s">
        <v>540</v>
      </c>
      <c r="I4963" t="s">
        <v>925</v>
      </c>
      <c r="J4963" t="s">
        <v>725</v>
      </c>
      <c r="K4963">
        <v>251.803</v>
      </c>
    </row>
    <row r="4964" spans="5:11" x14ac:dyDescent="0.25">
      <c r="E4964">
        <v>2023</v>
      </c>
      <c r="F4964" t="s">
        <v>405</v>
      </c>
      <c r="G4964" t="s">
        <v>107</v>
      </c>
      <c r="H4964" t="s">
        <v>12</v>
      </c>
      <c r="I4964" t="s">
        <v>12</v>
      </c>
      <c r="J4964" t="s">
        <v>1</v>
      </c>
      <c r="K4964">
        <v>385.18900000000002</v>
      </c>
    </row>
    <row r="4965" spans="5:11" x14ac:dyDescent="0.25">
      <c r="E4965">
        <v>2023</v>
      </c>
      <c r="F4965" t="s">
        <v>405</v>
      </c>
      <c r="G4965" t="s">
        <v>107</v>
      </c>
      <c r="H4965" t="s">
        <v>12</v>
      </c>
      <c r="I4965" t="s">
        <v>12</v>
      </c>
      <c r="J4965" t="s">
        <v>554</v>
      </c>
      <c r="K4965">
        <v>0</v>
      </c>
    </row>
    <row r="4966" spans="5:11" x14ac:dyDescent="0.25">
      <c r="E4966">
        <v>2023</v>
      </c>
      <c r="F4966" t="s">
        <v>405</v>
      </c>
      <c r="G4966" t="s">
        <v>107</v>
      </c>
      <c r="H4966" t="s">
        <v>12</v>
      </c>
      <c r="I4966" t="s">
        <v>12</v>
      </c>
      <c r="J4966" t="s">
        <v>725</v>
      </c>
      <c r="K4966">
        <v>385.18900000000002</v>
      </c>
    </row>
    <row r="4967" spans="5:11" x14ac:dyDescent="0.25">
      <c r="E4967">
        <v>2023</v>
      </c>
      <c r="F4967" t="s">
        <v>969</v>
      </c>
      <c r="G4967" t="s">
        <v>109</v>
      </c>
      <c r="H4967" t="s">
        <v>544</v>
      </c>
      <c r="I4967" t="s">
        <v>17</v>
      </c>
      <c r="J4967" t="s">
        <v>1</v>
      </c>
      <c r="K4967">
        <v>15.256</v>
      </c>
    </row>
    <row r="4968" spans="5:11" x14ac:dyDescent="0.25">
      <c r="E4968">
        <v>2023</v>
      </c>
      <c r="F4968" t="s">
        <v>969</v>
      </c>
      <c r="G4968" t="s">
        <v>109</v>
      </c>
      <c r="H4968" t="s">
        <v>544</v>
      </c>
      <c r="I4968" t="s">
        <v>17</v>
      </c>
      <c r="J4968" t="s">
        <v>554</v>
      </c>
      <c r="K4968">
        <v>4.2009999999999996</v>
      </c>
    </row>
    <row r="4969" spans="5:11" x14ac:dyDescent="0.25">
      <c r="E4969">
        <v>2023</v>
      </c>
      <c r="F4969" t="s">
        <v>969</v>
      </c>
      <c r="G4969" t="s">
        <v>109</v>
      </c>
      <c r="H4969" t="s">
        <v>544</v>
      </c>
      <c r="I4969" t="s">
        <v>17</v>
      </c>
      <c r="J4969" t="s">
        <v>725</v>
      </c>
      <c r="K4969">
        <v>11.055</v>
      </c>
    </row>
    <row r="4970" spans="5:11" x14ac:dyDescent="0.25">
      <c r="E4970">
        <v>2023</v>
      </c>
      <c r="F4970" t="s">
        <v>414</v>
      </c>
      <c r="G4970" t="s">
        <v>110</v>
      </c>
      <c r="H4970" t="s">
        <v>540</v>
      </c>
      <c r="I4970" t="s">
        <v>27</v>
      </c>
      <c r="J4970" t="s">
        <v>1</v>
      </c>
      <c r="K4970">
        <v>75.144999999999996</v>
      </c>
    </row>
    <row r="4971" spans="5:11" x14ac:dyDescent="0.25">
      <c r="E4971">
        <v>2023</v>
      </c>
      <c r="F4971" t="s">
        <v>414</v>
      </c>
      <c r="G4971" t="s">
        <v>110</v>
      </c>
      <c r="H4971" t="s">
        <v>540</v>
      </c>
      <c r="I4971" t="s">
        <v>27</v>
      </c>
      <c r="J4971" t="s">
        <v>554</v>
      </c>
      <c r="K4971">
        <v>51.393999999999998</v>
      </c>
    </row>
    <row r="4972" spans="5:11" x14ac:dyDescent="0.25">
      <c r="E4972">
        <v>2023</v>
      </c>
      <c r="F4972" t="s">
        <v>414</v>
      </c>
      <c r="G4972" t="s">
        <v>110</v>
      </c>
      <c r="H4972" t="s">
        <v>540</v>
      </c>
      <c r="I4972" t="s">
        <v>27</v>
      </c>
      <c r="J4972" t="s">
        <v>725</v>
      </c>
      <c r="K4972">
        <v>23.751000000000001</v>
      </c>
    </row>
    <row r="4973" spans="5:11" x14ac:dyDescent="0.25">
      <c r="E4973">
        <v>2023</v>
      </c>
      <c r="F4973" t="s">
        <v>418</v>
      </c>
      <c r="G4973" t="s">
        <v>112</v>
      </c>
      <c r="H4973" t="s">
        <v>544</v>
      </c>
      <c r="I4973" t="s">
        <v>9</v>
      </c>
      <c r="J4973" t="s">
        <v>1</v>
      </c>
      <c r="K4973">
        <v>600.96400000000006</v>
      </c>
    </row>
    <row r="4974" spans="5:11" x14ac:dyDescent="0.25">
      <c r="E4974">
        <v>2023</v>
      </c>
      <c r="F4974" t="s">
        <v>418</v>
      </c>
      <c r="G4974" t="s">
        <v>112</v>
      </c>
      <c r="H4974" t="s">
        <v>544</v>
      </c>
      <c r="I4974" t="s">
        <v>9</v>
      </c>
      <c r="J4974" t="s">
        <v>554</v>
      </c>
      <c r="K4974">
        <v>290.92200000000003</v>
      </c>
    </row>
    <row r="4975" spans="5:11" x14ac:dyDescent="0.25">
      <c r="E4975">
        <v>2023</v>
      </c>
      <c r="F4975" t="s">
        <v>418</v>
      </c>
      <c r="G4975" t="s">
        <v>112</v>
      </c>
      <c r="H4975" t="s">
        <v>544</v>
      </c>
      <c r="I4975" t="s">
        <v>9</v>
      </c>
      <c r="J4975" t="s">
        <v>725</v>
      </c>
      <c r="K4975">
        <v>310.04199999999997</v>
      </c>
    </row>
    <row r="4976" spans="5:11" x14ac:dyDescent="0.25">
      <c r="E4976">
        <v>2023</v>
      </c>
      <c r="F4976" t="s">
        <v>420</v>
      </c>
      <c r="G4976" t="s">
        <v>113</v>
      </c>
      <c r="H4976" t="s">
        <v>540</v>
      </c>
      <c r="I4976" t="s">
        <v>47</v>
      </c>
      <c r="J4976" t="s">
        <v>1</v>
      </c>
      <c r="K4976">
        <v>13.592000000000001</v>
      </c>
    </row>
    <row r="4977" spans="5:11" x14ac:dyDescent="0.25">
      <c r="E4977">
        <v>2023</v>
      </c>
      <c r="F4977" t="s">
        <v>420</v>
      </c>
      <c r="G4977" t="s">
        <v>113</v>
      </c>
      <c r="H4977" t="s">
        <v>540</v>
      </c>
      <c r="I4977" t="s">
        <v>47</v>
      </c>
      <c r="J4977" t="s">
        <v>554</v>
      </c>
      <c r="K4977">
        <v>13.592000000000001</v>
      </c>
    </row>
    <row r="4978" spans="5:11" x14ac:dyDescent="0.25">
      <c r="E4978">
        <v>2023</v>
      </c>
      <c r="F4978" t="s">
        <v>420</v>
      </c>
      <c r="G4978" t="s">
        <v>113</v>
      </c>
      <c r="H4978" t="s">
        <v>540</v>
      </c>
      <c r="I4978" t="s">
        <v>47</v>
      </c>
      <c r="J4978" t="s">
        <v>725</v>
      </c>
      <c r="K4978">
        <v>0</v>
      </c>
    </row>
    <row r="4979" spans="5:11" x14ac:dyDescent="0.25">
      <c r="E4979">
        <v>2023</v>
      </c>
      <c r="F4979" t="s">
        <v>422</v>
      </c>
      <c r="G4979" t="s">
        <v>114</v>
      </c>
      <c r="H4979" t="s">
        <v>542</v>
      </c>
      <c r="I4979" t="s">
        <v>26</v>
      </c>
      <c r="J4979" t="s">
        <v>1</v>
      </c>
      <c r="K4979">
        <v>110.86</v>
      </c>
    </row>
    <row r="4980" spans="5:11" x14ac:dyDescent="0.25">
      <c r="E4980">
        <v>2023</v>
      </c>
      <c r="F4980" t="s">
        <v>422</v>
      </c>
      <c r="G4980" t="s">
        <v>114</v>
      </c>
      <c r="H4980" t="s">
        <v>542</v>
      </c>
      <c r="I4980" t="s">
        <v>26</v>
      </c>
      <c r="J4980" t="s">
        <v>554</v>
      </c>
      <c r="K4980">
        <v>0</v>
      </c>
    </row>
    <row r="4981" spans="5:11" x14ac:dyDescent="0.25">
      <c r="E4981">
        <v>2023</v>
      </c>
      <c r="F4981" t="s">
        <v>422</v>
      </c>
      <c r="G4981" t="s">
        <v>114</v>
      </c>
      <c r="H4981" t="s">
        <v>542</v>
      </c>
      <c r="I4981" t="s">
        <v>26</v>
      </c>
      <c r="J4981" t="s">
        <v>725</v>
      </c>
      <c r="K4981">
        <v>110.86</v>
      </c>
    </row>
    <row r="4982" spans="5:11" x14ac:dyDescent="0.25">
      <c r="E4982">
        <v>2023</v>
      </c>
      <c r="F4982" t="s">
        <v>432</v>
      </c>
      <c r="G4982" t="s">
        <v>119</v>
      </c>
      <c r="H4982" t="s">
        <v>540</v>
      </c>
      <c r="I4982" t="s">
        <v>925</v>
      </c>
      <c r="J4982" t="s">
        <v>1</v>
      </c>
      <c r="K4982">
        <v>101.13500000000001</v>
      </c>
    </row>
    <row r="4983" spans="5:11" x14ac:dyDescent="0.25">
      <c r="E4983">
        <v>2023</v>
      </c>
      <c r="F4983" t="s">
        <v>432</v>
      </c>
      <c r="G4983" t="s">
        <v>119</v>
      </c>
      <c r="H4983" t="s">
        <v>540</v>
      </c>
      <c r="I4983" t="s">
        <v>925</v>
      </c>
      <c r="J4983" t="s">
        <v>554</v>
      </c>
      <c r="K4983">
        <v>101.13500000000001</v>
      </c>
    </row>
    <row r="4984" spans="5:11" x14ac:dyDescent="0.25">
      <c r="E4984">
        <v>2023</v>
      </c>
      <c r="F4984" t="s">
        <v>432</v>
      </c>
      <c r="G4984" t="s">
        <v>119</v>
      </c>
      <c r="H4984" t="s">
        <v>540</v>
      </c>
      <c r="I4984" t="s">
        <v>925</v>
      </c>
      <c r="J4984" t="s">
        <v>725</v>
      </c>
      <c r="K4984">
        <v>0</v>
      </c>
    </row>
    <row r="4985" spans="5:11" x14ac:dyDescent="0.25">
      <c r="E4985">
        <v>2023</v>
      </c>
      <c r="F4985" t="s">
        <v>438</v>
      </c>
      <c r="G4985" t="s">
        <v>122</v>
      </c>
      <c r="H4985" t="s">
        <v>540</v>
      </c>
      <c r="I4985" t="s">
        <v>21</v>
      </c>
      <c r="J4985" t="s">
        <v>1</v>
      </c>
      <c r="K4985">
        <v>0</v>
      </c>
    </row>
    <row r="4986" spans="5:11" x14ac:dyDescent="0.25">
      <c r="E4986">
        <v>2023</v>
      </c>
      <c r="F4986" t="s">
        <v>438</v>
      </c>
      <c r="G4986" t="s">
        <v>122</v>
      </c>
      <c r="H4986" t="s">
        <v>540</v>
      </c>
      <c r="I4986" t="s">
        <v>21</v>
      </c>
      <c r="J4986" t="s">
        <v>554</v>
      </c>
      <c r="K4986">
        <v>0</v>
      </c>
    </row>
    <row r="4987" spans="5:11" x14ac:dyDescent="0.25">
      <c r="E4987">
        <v>2023</v>
      </c>
      <c r="F4987" t="s">
        <v>438</v>
      </c>
      <c r="G4987" t="s">
        <v>122</v>
      </c>
      <c r="H4987" t="s">
        <v>540</v>
      </c>
      <c r="I4987" t="s">
        <v>21</v>
      </c>
      <c r="J4987" t="s">
        <v>725</v>
      </c>
      <c r="K4987">
        <v>0</v>
      </c>
    </row>
    <row r="4988" spans="5:11" x14ac:dyDescent="0.25">
      <c r="E4988">
        <v>2023</v>
      </c>
      <c r="F4988" t="s">
        <v>440</v>
      </c>
      <c r="G4988" t="s">
        <v>123</v>
      </c>
      <c r="H4988" t="s">
        <v>540</v>
      </c>
      <c r="I4988" t="s">
        <v>24</v>
      </c>
      <c r="J4988" t="s">
        <v>1</v>
      </c>
      <c r="K4988">
        <v>93.504000000000005</v>
      </c>
    </row>
    <row r="4989" spans="5:11" x14ac:dyDescent="0.25">
      <c r="E4989">
        <v>2023</v>
      </c>
      <c r="F4989" t="s">
        <v>440</v>
      </c>
      <c r="G4989" t="s">
        <v>123</v>
      </c>
      <c r="H4989" t="s">
        <v>540</v>
      </c>
      <c r="I4989" t="s">
        <v>24</v>
      </c>
      <c r="J4989" t="s">
        <v>554</v>
      </c>
      <c r="K4989">
        <v>84.888999999999996</v>
      </c>
    </row>
    <row r="4990" spans="5:11" x14ac:dyDescent="0.25">
      <c r="E4990">
        <v>2023</v>
      </c>
      <c r="F4990" t="s">
        <v>440</v>
      </c>
      <c r="G4990" t="s">
        <v>123</v>
      </c>
      <c r="H4990" t="s">
        <v>540</v>
      </c>
      <c r="I4990" t="s">
        <v>24</v>
      </c>
      <c r="J4990" t="s">
        <v>725</v>
      </c>
      <c r="K4990">
        <v>8.6150000000000002</v>
      </c>
    </row>
    <row r="4991" spans="5:11" x14ac:dyDescent="0.25">
      <c r="E4991">
        <v>2023</v>
      </c>
      <c r="F4991" t="s">
        <v>442</v>
      </c>
      <c r="G4991" t="s">
        <v>124</v>
      </c>
      <c r="H4991" t="s">
        <v>544</v>
      </c>
      <c r="I4991" t="s">
        <v>9</v>
      </c>
      <c r="J4991" t="s">
        <v>1</v>
      </c>
      <c r="K4991">
        <v>532.32299999999998</v>
      </c>
    </row>
    <row r="4992" spans="5:11" x14ac:dyDescent="0.25">
      <c r="E4992">
        <v>2023</v>
      </c>
      <c r="F4992" t="s">
        <v>442</v>
      </c>
      <c r="G4992" t="s">
        <v>124</v>
      </c>
      <c r="H4992" t="s">
        <v>544</v>
      </c>
      <c r="I4992" t="s">
        <v>9</v>
      </c>
      <c r="J4992" t="s">
        <v>554</v>
      </c>
      <c r="K4992">
        <v>310.47000000000003</v>
      </c>
    </row>
    <row r="4993" spans="5:11" x14ac:dyDescent="0.25">
      <c r="E4993">
        <v>2023</v>
      </c>
      <c r="F4993" t="s">
        <v>442</v>
      </c>
      <c r="G4993" t="s">
        <v>124</v>
      </c>
      <c r="H4993" t="s">
        <v>544</v>
      </c>
      <c r="I4993" t="s">
        <v>9</v>
      </c>
      <c r="J4993" t="s">
        <v>725</v>
      </c>
      <c r="K4993">
        <v>221.85300000000001</v>
      </c>
    </row>
    <row r="4994" spans="5:11" x14ac:dyDescent="0.25">
      <c r="E4994">
        <v>2023</v>
      </c>
      <c r="F4994" t="s">
        <v>446</v>
      </c>
      <c r="G4994" t="s">
        <v>126</v>
      </c>
      <c r="H4994" t="s">
        <v>542</v>
      </c>
      <c r="I4994" t="s">
        <v>16</v>
      </c>
      <c r="J4994" t="s">
        <v>1</v>
      </c>
      <c r="K4994">
        <v>27.994</v>
      </c>
    </row>
    <row r="4995" spans="5:11" x14ac:dyDescent="0.25">
      <c r="E4995">
        <v>2023</v>
      </c>
      <c r="F4995" t="s">
        <v>446</v>
      </c>
      <c r="G4995" t="s">
        <v>126</v>
      </c>
      <c r="H4995" t="s">
        <v>542</v>
      </c>
      <c r="I4995" t="s">
        <v>16</v>
      </c>
      <c r="J4995" t="s">
        <v>554</v>
      </c>
      <c r="K4995">
        <v>3.3380000000000001</v>
      </c>
    </row>
    <row r="4996" spans="5:11" x14ac:dyDescent="0.25">
      <c r="E4996">
        <v>2023</v>
      </c>
      <c r="F4996" t="s">
        <v>446</v>
      </c>
      <c r="G4996" t="s">
        <v>126</v>
      </c>
      <c r="H4996" t="s">
        <v>542</v>
      </c>
      <c r="I4996" t="s">
        <v>16</v>
      </c>
      <c r="J4996" t="s">
        <v>725</v>
      </c>
      <c r="K4996">
        <v>24.655999999999999</v>
      </c>
    </row>
    <row r="4997" spans="5:11" x14ac:dyDescent="0.25">
      <c r="E4997">
        <v>2023</v>
      </c>
      <c r="F4997" t="s">
        <v>450</v>
      </c>
      <c r="G4997" t="s">
        <v>128</v>
      </c>
      <c r="H4997" t="s">
        <v>540</v>
      </c>
      <c r="I4997" t="s">
        <v>47</v>
      </c>
      <c r="J4997" t="s">
        <v>1</v>
      </c>
      <c r="K4997">
        <v>4.9059999999999997</v>
      </c>
    </row>
    <row r="4998" spans="5:11" x14ac:dyDescent="0.25">
      <c r="E4998">
        <v>2023</v>
      </c>
      <c r="F4998" t="s">
        <v>450</v>
      </c>
      <c r="G4998" t="s">
        <v>128</v>
      </c>
      <c r="H4998" t="s">
        <v>540</v>
      </c>
      <c r="I4998" t="s">
        <v>47</v>
      </c>
      <c r="J4998" t="s">
        <v>554</v>
      </c>
      <c r="K4998">
        <v>0</v>
      </c>
    </row>
    <row r="4999" spans="5:11" x14ac:dyDescent="0.25">
      <c r="E4999">
        <v>2023</v>
      </c>
      <c r="F4999" t="s">
        <v>450</v>
      </c>
      <c r="G4999" t="s">
        <v>128</v>
      </c>
      <c r="H4999" t="s">
        <v>540</v>
      </c>
      <c r="I4999" t="s">
        <v>47</v>
      </c>
      <c r="J4999" t="s">
        <v>725</v>
      </c>
      <c r="K4999">
        <v>4.9059999999999997</v>
      </c>
    </row>
    <row r="5000" spans="5:11" x14ac:dyDescent="0.25">
      <c r="E5000">
        <v>2023</v>
      </c>
      <c r="F5000" t="s">
        <v>452</v>
      </c>
      <c r="G5000" t="s">
        <v>129</v>
      </c>
      <c r="H5000" t="s">
        <v>540</v>
      </c>
      <c r="I5000" t="s">
        <v>30</v>
      </c>
      <c r="J5000" t="s">
        <v>1</v>
      </c>
      <c r="K5000">
        <v>163.31</v>
      </c>
    </row>
    <row r="5001" spans="5:11" x14ac:dyDescent="0.25">
      <c r="E5001">
        <v>2023</v>
      </c>
      <c r="F5001" t="s">
        <v>452</v>
      </c>
      <c r="G5001" t="s">
        <v>129</v>
      </c>
      <c r="H5001" t="s">
        <v>540</v>
      </c>
      <c r="I5001" t="s">
        <v>30</v>
      </c>
      <c r="J5001" t="s">
        <v>554</v>
      </c>
      <c r="K5001">
        <v>163.31</v>
      </c>
    </row>
    <row r="5002" spans="5:11" x14ac:dyDescent="0.25">
      <c r="E5002">
        <v>2023</v>
      </c>
      <c r="F5002" t="s">
        <v>452</v>
      </c>
      <c r="G5002" t="s">
        <v>129</v>
      </c>
      <c r="H5002" t="s">
        <v>540</v>
      </c>
      <c r="I5002" t="s">
        <v>30</v>
      </c>
      <c r="J5002" t="s">
        <v>725</v>
      </c>
      <c r="K5002">
        <v>0</v>
      </c>
    </row>
    <row r="5003" spans="5:11" x14ac:dyDescent="0.25">
      <c r="E5003">
        <v>2023</v>
      </c>
      <c r="F5003" t="s">
        <v>460</v>
      </c>
      <c r="G5003" t="s">
        <v>133</v>
      </c>
      <c r="H5003" t="s">
        <v>540</v>
      </c>
      <c r="I5003" t="s">
        <v>30</v>
      </c>
      <c r="J5003" t="s">
        <v>1</v>
      </c>
      <c r="K5003">
        <v>14.898999999999999</v>
      </c>
    </row>
    <row r="5004" spans="5:11" x14ac:dyDescent="0.25">
      <c r="E5004">
        <v>2023</v>
      </c>
      <c r="F5004" t="s">
        <v>460</v>
      </c>
      <c r="G5004" t="s">
        <v>133</v>
      </c>
      <c r="H5004" t="s">
        <v>540</v>
      </c>
      <c r="I5004" t="s">
        <v>30</v>
      </c>
      <c r="J5004" t="s">
        <v>554</v>
      </c>
      <c r="K5004">
        <v>2.8380000000000001</v>
      </c>
    </row>
    <row r="5005" spans="5:11" x14ac:dyDescent="0.25">
      <c r="E5005">
        <v>2023</v>
      </c>
      <c r="F5005" t="s">
        <v>460</v>
      </c>
      <c r="G5005" t="s">
        <v>133</v>
      </c>
      <c r="H5005" t="s">
        <v>540</v>
      </c>
      <c r="I5005" t="s">
        <v>30</v>
      </c>
      <c r="J5005" t="s">
        <v>725</v>
      </c>
      <c r="K5005">
        <v>12.061</v>
      </c>
    </row>
    <row r="5006" spans="5:11" x14ac:dyDescent="0.25">
      <c r="E5006">
        <v>2023</v>
      </c>
      <c r="F5006" t="s">
        <v>462</v>
      </c>
      <c r="G5006" t="s">
        <v>134</v>
      </c>
      <c r="H5006" t="s">
        <v>544</v>
      </c>
      <c r="I5006" t="s">
        <v>9</v>
      </c>
      <c r="J5006" t="s">
        <v>1</v>
      </c>
      <c r="K5006">
        <v>6.1639999999999997</v>
      </c>
    </row>
    <row r="5007" spans="5:11" x14ac:dyDescent="0.25">
      <c r="E5007">
        <v>2023</v>
      </c>
      <c r="F5007" t="s">
        <v>462</v>
      </c>
      <c r="G5007" t="s">
        <v>134</v>
      </c>
      <c r="H5007" t="s">
        <v>544</v>
      </c>
      <c r="I5007" t="s">
        <v>9</v>
      </c>
      <c r="J5007" t="s">
        <v>554</v>
      </c>
      <c r="K5007">
        <v>5.4909999999999997</v>
      </c>
    </row>
    <row r="5008" spans="5:11" x14ac:dyDescent="0.25">
      <c r="E5008">
        <v>2023</v>
      </c>
      <c r="F5008" t="s">
        <v>462</v>
      </c>
      <c r="G5008" t="s">
        <v>134</v>
      </c>
      <c r="H5008" t="s">
        <v>544</v>
      </c>
      <c r="I5008" t="s">
        <v>9</v>
      </c>
      <c r="J5008" t="s">
        <v>725</v>
      </c>
      <c r="K5008">
        <v>0.67300000000000004</v>
      </c>
    </row>
    <row r="5009" spans="5:11" x14ac:dyDescent="0.25">
      <c r="E5009">
        <v>2023</v>
      </c>
      <c r="F5009" t="s">
        <v>468</v>
      </c>
      <c r="G5009" t="s">
        <v>137</v>
      </c>
      <c r="H5009" t="s">
        <v>540</v>
      </c>
      <c r="I5009" t="s">
        <v>30</v>
      </c>
      <c r="J5009" t="s">
        <v>1</v>
      </c>
      <c r="K5009">
        <v>35.53</v>
      </c>
    </row>
    <row r="5010" spans="5:11" x14ac:dyDescent="0.25">
      <c r="E5010">
        <v>2023</v>
      </c>
      <c r="F5010" t="s">
        <v>468</v>
      </c>
      <c r="G5010" t="s">
        <v>137</v>
      </c>
      <c r="H5010" t="s">
        <v>540</v>
      </c>
      <c r="I5010" t="s">
        <v>30</v>
      </c>
      <c r="J5010" t="s">
        <v>554</v>
      </c>
      <c r="K5010">
        <v>0</v>
      </c>
    </row>
    <row r="5011" spans="5:11" x14ac:dyDescent="0.25">
      <c r="E5011">
        <v>2023</v>
      </c>
      <c r="F5011" t="s">
        <v>468</v>
      </c>
      <c r="G5011" t="s">
        <v>137</v>
      </c>
      <c r="H5011" t="s">
        <v>540</v>
      </c>
      <c r="I5011" t="s">
        <v>30</v>
      </c>
      <c r="J5011" t="s">
        <v>725</v>
      </c>
      <c r="K5011">
        <v>35.53</v>
      </c>
    </row>
    <row r="5012" spans="5:11" x14ac:dyDescent="0.25">
      <c r="E5012">
        <v>2023</v>
      </c>
      <c r="F5012" t="s">
        <v>466</v>
      </c>
      <c r="G5012" t="s">
        <v>136</v>
      </c>
      <c r="H5012" t="s">
        <v>542</v>
      </c>
      <c r="I5012" t="s">
        <v>26</v>
      </c>
      <c r="J5012" t="s">
        <v>1</v>
      </c>
      <c r="K5012">
        <v>11.92</v>
      </c>
    </row>
    <row r="5013" spans="5:11" x14ac:dyDescent="0.25">
      <c r="E5013">
        <v>2023</v>
      </c>
      <c r="F5013" t="s">
        <v>466</v>
      </c>
      <c r="G5013" t="s">
        <v>136</v>
      </c>
      <c r="H5013" t="s">
        <v>542</v>
      </c>
      <c r="I5013" t="s">
        <v>26</v>
      </c>
      <c r="J5013" t="s">
        <v>554</v>
      </c>
      <c r="K5013">
        <v>9.3049999999999997</v>
      </c>
    </row>
    <row r="5014" spans="5:11" x14ac:dyDescent="0.25">
      <c r="E5014">
        <v>2023</v>
      </c>
      <c r="F5014" t="s">
        <v>466</v>
      </c>
      <c r="G5014" t="s">
        <v>136</v>
      </c>
      <c r="H5014" t="s">
        <v>542</v>
      </c>
      <c r="I5014" t="s">
        <v>26</v>
      </c>
      <c r="J5014" t="s">
        <v>725</v>
      </c>
      <c r="K5014">
        <v>2.6150000000000002</v>
      </c>
    </row>
    <row r="5015" spans="5:11" x14ac:dyDescent="0.25">
      <c r="E5015">
        <v>2023</v>
      </c>
      <c r="F5015" t="s">
        <v>498</v>
      </c>
      <c r="G5015" t="s">
        <v>967</v>
      </c>
      <c r="H5015" t="s">
        <v>540</v>
      </c>
      <c r="I5015" t="s">
        <v>925</v>
      </c>
      <c r="J5015" t="s">
        <v>1</v>
      </c>
      <c r="K5015">
        <v>44.401000000000003</v>
      </c>
    </row>
    <row r="5016" spans="5:11" x14ac:dyDescent="0.25">
      <c r="E5016">
        <v>2023</v>
      </c>
      <c r="F5016" t="s">
        <v>498</v>
      </c>
      <c r="G5016" t="s">
        <v>967</v>
      </c>
      <c r="H5016" t="s">
        <v>540</v>
      </c>
      <c r="I5016" t="s">
        <v>925</v>
      </c>
      <c r="J5016" t="s">
        <v>554</v>
      </c>
      <c r="K5016">
        <v>23.968</v>
      </c>
    </row>
    <row r="5017" spans="5:11" x14ac:dyDescent="0.25">
      <c r="E5017">
        <v>2023</v>
      </c>
      <c r="F5017" t="s">
        <v>498</v>
      </c>
      <c r="G5017" t="s">
        <v>967</v>
      </c>
      <c r="H5017" t="s">
        <v>540</v>
      </c>
      <c r="I5017" t="s">
        <v>925</v>
      </c>
      <c r="J5017" t="s">
        <v>725</v>
      </c>
      <c r="K5017">
        <v>20.433</v>
      </c>
    </row>
    <row r="5018" spans="5:11" x14ac:dyDescent="0.25">
      <c r="E5018">
        <v>2023</v>
      </c>
      <c r="F5018" t="s">
        <v>479</v>
      </c>
      <c r="G5018" t="s">
        <v>141</v>
      </c>
      <c r="H5018" t="s">
        <v>540</v>
      </c>
      <c r="I5018" t="s">
        <v>21</v>
      </c>
      <c r="J5018" t="s">
        <v>1</v>
      </c>
      <c r="K5018">
        <v>66.215000000000003</v>
      </c>
    </row>
    <row r="5019" spans="5:11" x14ac:dyDescent="0.25">
      <c r="E5019">
        <v>2023</v>
      </c>
      <c r="F5019" t="s">
        <v>479</v>
      </c>
      <c r="G5019" t="s">
        <v>141</v>
      </c>
      <c r="H5019" t="s">
        <v>540</v>
      </c>
      <c r="I5019" t="s">
        <v>21</v>
      </c>
      <c r="J5019" t="s">
        <v>554</v>
      </c>
      <c r="K5019">
        <v>57.87</v>
      </c>
    </row>
    <row r="5020" spans="5:11" x14ac:dyDescent="0.25">
      <c r="E5020">
        <v>2023</v>
      </c>
      <c r="F5020" t="s">
        <v>479</v>
      </c>
      <c r="G5020" t="s">
        <v>141</v>
      </c>
      <c r="H5020" t="s">
        <v>540</v>
      </c>
      <c r="I5020" t="s">
        <v>21</v>
      </c>
      <c r="J5020" t="s">
        <v>725</v>
      </c>
      <c r="K5020">
        <v>8.3450000000000006</v>
      </c>
    </row>
    <row r="5021" spans="5:11" x14ac:dyDescent="0.25">
      <c r="E5021">
        <v>2023</v>
      </c>
      <c r="F5021" t="s">
        <v>486</v>
      </c>
      <c r="G5021" t="s">
        <v>143</v>
      </c>
      <c r="H5021" t="s">
        <v>544</v>
      </c>
      <c r="I5021" t="s">
        <v>9</v>
      </c>
      <c r="J5021" t="s">
        <v>1</v>
      </c>
      <c r="K5021">
        <v>113.33499999999999</v>
      </c>
    </row>
    <row r="5022" spans="5:11" x14ac:dyDescent="0.25">
      <c r="E5022">
        <v>2023</v>
      </c>
      <c r="F5022" t="s">
        <v>486</v>
      </c>
      <c r="G5022" t="s">
        <v>143</v>
      </c>
      <c r="H5022" t="s">
        <v>544</v>
      </c>
      <c r="I5022" t="s">
        <v>9</v>
      </c>
      <c r="J5022" t="s">
        <v>554</v>
      </c>
      <c r="K5022">
        <v>52.398000000000003</v>
      </c>
    </row>
    <row r="5023" spans="5:11" x14ac:dyDescent="0.25">
      <c r="E5023">
        <v>2023</v>
      </c>
      <c r="F5023" t="s">
        <v>486</v>
      </c>
      <c r="G5023" t="s">
        <v>143</v>
      </c>
      <c r="H5023" t="s">
        <v>544</v>
      </c>
      <c r="I5023" t="s">
        <v>9</v>
      </c>
      <c r="J5023" t="s">
        <v>725</v>
      </c>
      <c r="K5023">
        <v>60.936999999999998</v>
      </c>
    </row>
    <row r="5024" spans="5:11" x14ac:dyDescent="0.25">
      <c r="E5024">
        <v>2023</v>
      </c>
      <c r="F5024" t="s">
        <v>488</v>
      </c>
      <c r="G5024" t="s">
        <v>144</v>
      </c>
      <c r="H5024" t="s">
        <v>540</v>
      </c>
      <c r="I5024" t="s">
        <v>60</v>
      </c>
      <c r="J5024" t="s">
        <v>1</v>
      </c>
      <c r="K5024">
        <v>384.93200000000002</v>
      </c>
    </row>
    <row r="5025" spans="5:11" x14ac:dyDescent="0.25">
      <c r="E5025">
        <v>2023</v>
      </c>
      <c r="F5025" t="s">
        <v>488</v>
      </c>
      <c r="G5025" t="s">
        <v>144</v>
      </c>
      <c r="H5025" t="s">
        <v>540</v>
      </c>
      <c r="I5025" t="s">
        <v>60</v>
      </c>
      <c r="J5025" t="s">
        <v>554</v>
      </c>
      <c r="K5025">
        <v>339.84300000000002</v>
      </c>
    </row>
    <row r="5026" spans="5:11" x14ac:dyDescent="0.25">
      <c r="E5026">
        <v>2023</v>
      </c>
      <c r="F5026" t="s">
        <v>488</v>
      </c>
      <c r="G5026" t="s">
        <v>144</v>
      </c>
      <c r="H5026" t="s">
        <v>540</v>
      </c>
      <c r="I5026" t="s">
        <v>60</v>
      </c>
      <c r="J5026" t="s">
        <v>725</v>
      </c>
      <c r="K5026">
        <v>45.088999999999999</v>
      </c>
    </row>
    <row r="5027" spans="5:11" x14ac:dyDescent="0.25">
      <c r="E5027">
        <v>2023</v>
      </c>
      <c r="F5027" t="s">
        <v>494</v>
      </c>
      <c r="G5027" t="s">
        <v>147</v>
      </c>
      <c r="H5027" t="s">
        <v>540</v>
      </c>
      <c r="I5027" t="s">
        <v>27</v>
      </c>
      <c r="J5027" t="s">
        <v>1</v>
      </c>
      <c r="K5027">
        <v>90.367999999999995</v>
      </c>
    </row>
    <row r="5028" spans="5:11" x14ac:dyDescent="0.25">
      <c r="E5028">
        <v>2023</v>
      </c>
      <c r="F5028" t="s">
        <v>494</v>
      </c>
      <c r="G5028" t="s">
        <v>147</v>
      </c>
      <c r="H5028" t="s">
        <v>540</v>
      </c>
      <c r="I5028" t="s">
        <v>27</v>
      </c>
      <c r="J5028" t="s">
        <v>554</v>
      </c>
      <c r="K5028">
        <v>90.367999999999995</v>
      </c>
    </row>
    <row r="5029" spans="5:11" x14ac:dyDescent="0.25">
      <c r="E5029">
        <v>2023</v>
      </c>
      <c r="F5029" t="s">
        <v>494</v>
      </c>
      <c r="G5029" t="s">
        <v>147</v>
      </c>
      <c r="H5029" t="s">
        <v>540</v>
      </c>
      <c r="I5029" t="s">
        <v>27</v>
      </c>
      <c r="J5029" t="s">
        <v>725</v>
      </c>
      <c r="K5029">
        <v>0</v>
      </c>
    </row>
    <row r="5030" spans="5:11" x14ac:dyDescent="0.25">
      <c r="E5030">
        <v>2023</v>
      </c>
      <c r="F5030" t="s">
        <v>490</v>
      </c>
      <c r="G5030" t="s">
        <v>145</v>
      </c>
      <c r="H5030" t="s">
        <v>540</v>
      </c>
      <c r="I5030" t="s">
        <v>16</v>
      </c>
      <c r="J5030" t="s">
        <v>1</v>
      </c>
      <c r="K5030">
        <v>405.98200000000003</v>
      </c>
    </row>
    <row r="5031" spans="5:11" x14ac:dyDescent="0.25">
      <c r="E5031">
        <v>2023</v>
      </c>
      <c r="F5031" t="s">
        <v>490</v>
      </c>
      <c r="G5031" t="s">
        <v>145</v>
      </c>
      <c r="H5031" t="s">
        <v>540</v>
      </c>
      <c r="I5031" t="s">
        <v>16</v>
      </c>
      <c r="J5031" t="s">
        <v>554</v>
      </c>
      <c r="K5031">
        <v>369.43900000000002</v>
      </c>
    </row>
    <row r="5032" spans="5:11" x14ac:dyDescent="0.25">
      <c r="E5032">
        <v>2023</v>
      </c>
      <c r="F5032" t="s">
        <v>490</v>
      </c>
      <c r="G5032" t="s">
        <v>145</v>
      </c>
      <c r="H5032" t="s">
        <v>540</v>
      </c>
      <c r="I5032" t="s">
        <v>16</v>
      </c>
      <c r="J5032" t="s">
        <v>725</v>
      </c>
      <c r="K5032">
        <v>36.542999999999999</v>
      </c>
    </row>
    <row r="5033" spans="5:11" x14ac:dyDescent="0.25">
      <c r="E5033">
        <v>2023</v>
      </c>
      <c r="F5033" t="s">
        <v>496</v>
      </c>
      <c r="G5033" t="s">
        <v>148</v>
      </c>
      <c r="H5033" t="s">
        <v>544</v>
      </c>
      <c r="I5033" t="s">
        <v>17</v>
      </c>
      <c r="J5033" t="s">
        <v>1</v>
      </c>
      <c r="K5033">
        <v>203.67</v>
      </c>
    </row>
    <row r="5034" spans="5:11" x14ac:dyDescent="0.25">
      <c r="E5034">
        <v>2023</v>
      </c>
      <c r="F5034" t="s">
        <v>496</v>
      </c>
      <c r="G5034" t="s">
        <v>148</v>
      </c>
      <c r="H5034" t="s">
        <v>544</v>
      </c>
      <c r="I5034" t="s">
        <v>17</v>
      </c>
      <c r="J5034" t="s">
        <v>554</v>
      </c>
      <c r="K5034">
        <v>130.56700000000001</v>
      </c>
    </row>
    <row r="5035" spans="5:11" x14ac:dyDescent="0.25">
      <c r="E5035">
        <v>2023</v>
      </c>
      <c r="F5035" t="s">
        <v>496</v>
      </c>
      <c r="G5035" t="s">
        <v>148</v>
      </c>
      <c r="H5035" t="s">
        <v>544</v>
      </c>
      <c r="I5035" t="s">
        <v>17</v>
      </c>
      <c r="J5035" t="s">
        <v>725</v>
      </c>
      <c r="K5035">
        <v>73.102999999999994</v>
      </c>
    </row>
    <row r="5036" spans="5:11" x14ac:dyDescent="0.25">
      <c r="E5036">
        <v>2023</v>
      </c>
      <c r="F5036" t="s">
        <v>483</v>
      </c>
      <c r="G5036" t="s">
        <v>484</v>
      </c>
      <c r="H5036" t="s">
        <v>544</v>
      </c>
      <c r="I5036" t="s">
        <v>9</v>
      </c>
      <c r="J5036" t="s">
        <v>1</v>
      </c>
      <c r="K5036">
        <v>19.411999999999999</v>
      </c>
    </row>
    <row r="5037" spans="5:11" x14ac:dyDescent="0.25">
      <c r="E5037">
        <v>2023</v>
      </c>
      <c r="F5037" t="s">
        <v>483</v>
      </c>
      <c r="G5037" t="s">
        <v>484</v>
      </c>
      <c r="H5037" t="s">
        <v>544</v>
      </c>
      <c r="I5037" t="s">
        <v>9</v>
      </c>
      <c r="J5037" t="s">
        <v>554</v>
      </c>
      <c r="K5037">
        <v>3.2909999999999999</v>
      </c>
    </row>
    <row r="5038" spans="5:11" x14ac:dyDescent="0.25">
      <c r="E5038">
        <v>2023</v>
      </c>
      <c r="F5038" t="s">
        <v>483</v>
      </c>
      <c r="G5038" t="s">
        <v>484</v>
      </c>
      <c r="H5038" t="s">
        <v>544</v>
      </c>
      <c r="I5038" t="s">
        <v>9</v>
      </c>
      <c r="J5038" t="s">
        <v>725</v>
      </c>
      <c r="K5038">
        <v>16.120999999999999</v>
      </c>
    </row>
    <row r="5039" spans="5:11" x14ac:dyDescent="0.25">
      <c r="E5039">
        <v>2023</v>
      </c>
      <c r="F5039" t="s">
        <v>502</v>
      </c>
      <c r="G5039" t="s">
        <v>151</v>
      </c>
      <c r="H5039" t="s">
        <v>540</v>
      </c>
      <c r="I5039" t="s">
        <v>30</v>
      </c>
      <c r="J5039" t="s">
        <v>1</v>
      </c>
      <c r="K5039">
        <v>269.62099999999998</v>
      </c>
    </row>
    <row r="5040" spans="5:11" x14ac:dyDescent="0.25">
      <c r="E5040">
        <v>2023</v>
      </c>
      <c r="F5040" t="s">
        <v>502</v>
      </c>
      <c r="G5040" t="s">
        <v>151</v>
      </c>
      <c r="H5040" t="s">
        <v>540</v>
      </c>
      <c r="I5040" t="s">
        <v>30</v>
      </c>
      <c r="J5040" t="s">
        <v>554</v>
      </c>
      <c r="K5040">
        <v>131.76499999999999</v>
      </c>
    </row>
    <row r="5041" spans="5:11" x14ac:dyDescent="0.25">
      <c r="E5041">
        <v>2023</v>
      </c>
      <c r="F5041" t="s">
        <v>502</v>
      </c>
      <c r="G5041" t="s">
        <v>151</v>
      </c>
      <c r="H5041" t="s">
        <v>540</v>
      </c>
      <c r="I5041" t="s">
        <v>30</v>
      </c>
      <c r="J5041" t="s">
        <v>725</v>
      </c>
      <c r="K5041">
        <v>137.85599999999999</v>
      </c>
    </row>
    <row r="5042" spans="5:11" x14ac:dyDescent="0.25">
      <c r="E5042">
        <v>2023</v>
      </c>
      <c r="F5042" t="s">
        <v>504</v>
      </c>
      <c r="G5042" t="s">
        <v>152</v>
      </c>
      <c r="H5042" t="s">
        <v>540</v>
      </c>
      <c r="I5042" t="s">
        <v>30</v>
      </c>
      <c r="J5042" t="s">
        <v>1</v>
      </c>
      <c r="K5042">
        <v>4.0000000000000001E-3</v>
      </c>
    </row>
    <row r="5043" spans="5:11" x14ac:dyDescent="0.25">
      <c r="E5043">
        <v>2023</v>
      </c>
      <c r="F5043" t="s">
        <v>504</v>
      </c>
      <c r="G5043" t="s">
        <v>152</v>
      </c>
      <c r="H5043" t="s">
        <v>540</v>
      </c>
      <c r="I5043" t="s">
        <v>30</v>
      </c>
      <c r="J5043" t="s">
        <v>554</v>
      </c>
      <c r="K5043">
        <v>4.0000000000000001E-3</v>
      </c>
    </row>
    <row r="5044" spans="5:11" x14ac:dyDescent="0.25">
      <c r="E5044">
        <v>2023</v>
      </c>
      <c r="F5044" t="s">
        <v>504</v>
      </c>
      <c r="G5044" t="s">
        <v>152</v>
      </c>
      <c r="H5044" t="s">
        <v>540</v>
      </c>
      <c r="I5044" t="s">
        <v>30</v>
      </c>
      <c r="J5044" t="s">
        <v>725</v>
      </c>
      <c r="K5044">
        <v>0</v>
      </c>
    </row>
    <row r="5045" spans="5:11" x14ac:dyDescent="0.25">
      <c r="E5045">
        <v>2023</v>
      </c>
      <c r="F5045" t="s">
        <v>506</v>
      </c>
      <c r="G5045" t="s">
        <v>153</v>
      </c>
      <c r="H5045" t="s">
        <v>544</v>
      </c>
      <c r="I5045" t="s">
        <v>17</v>
      </c>
      <c r="J5045" t="s">
        <v>1</v>
      </c>
      <c r="K5045">
        <v>76.951999999999998</v>
      </c>
    </row>
    <row r="5046" spans="5:11" x14ac:dyDescent="0.25">
      <c r="E5046">
        <v>2023</v>
      </c>
      <c r="F5046" t="s">
        <v>506</v>
      </c>
      <c r="G5046" t="s">
        <v>153</v>
      </c>
      <c r="H5046" t="s">
        <v>544</v>
      </c>
      <c r="I5046" t="s">
        <v>17</v>
      </c>
      <c r="J5046" t="s">
        <v>554</v>
      </c>
      <c r="K5046">
        <v>76.951999999999998</v>
      </c>
    </row>
    <row r="5047" spans="5:11" x14ac:dyDescent="0.25">
      <c r="E5047">
        <v>2023</v>
      </c>
      <c r="F5047" t="s">
        <v>506</v>
      </c>
      <c r="G5047" t="s">
        <v>153</v>
      </c>
      <c r="H5047" t="s">
        <v>544</v>
      </c>
      <c r="I5047" t="s">
        <v>17</v>
      </c>
      <c r="J5047" t="s">
        <v>725</v>
      </c>
      <c r="K5047">
        <v>0</v>
      </c>
    </row>
    <row r="5048" spans="5:11" x14ac:dyDescent="0.25">
      <c r="E5048">
        <v>2023</v>
      </c>
      <c r="F5048" t="s">
        <v>508</v>
      </c>
      <c r="G5048" t="s">
        <v>154</v>
      </c>
      <c r="H5048" t="s">
        <v>540</v>
      </c>
      <c r="I5048" t="s">
        <v>30</v>
      </c>
      <c r="J5048" t="s">
        <v>1</v>
      </c>
      <c r="K5048">
        <v>0</v>
      </c>
    </row>
    <row r="5049" spans="5:11" x14ac:dyDescent="0.25">
      <c r="E5049">
        <v>2023</v>
      </c>
      <c r="F5049" t="s">
        <v>508</v>
      </c>
      <c r="G5049" t="s">
        <v>154</v>
      </c>
      <c r="H5049" t="s">
        <v>540</v>
      </c>
      <c r="I5049" t="s">
        <v>30</v>
      </c>
      <c r="J5049" t="s">
        <v>554</v>
      </c>
      <c r="K5049">
        <v>0</v>
      </c>
    </row>
    <row r="5050" spans="5:11" x14ac:dyDescent="0.25">
      <c r="E5050">
        <v>2023</v>
      </c>
      <c r="F5050" t="s">
        <v>508</v>
      </c>
      <c r="G5050" t="s">
        <v>154</v>
      </c>
      <c r="H5050" t="s">
        <v>540</v>
      </c>
      <c r="I5050" t="s">
        <v>30</v>
      </c>
      <c r="J5050" t="s">
        <v>725</v>
      </c>
      <c r="K5050">
        <v>0</v>
      </c>
    </row>
    <row r="5051" spans="5:11" x14ac:dyDescent="0.25">
      <c r="E5051">
        <v>2023</v>
      </c>
      <c r="F5051" t="s">
        <v>509</v>
      </c>
      <c r="G5051" t="s">
        <v>510</v>
      </c>
      <c r="H5051" t="s">
        <v>544</v>
      </c>
      <c r="I5051" t="s">
        <v>17</v>
      </c>
      <c r="J5051" t="s">
        <v>1</v>
      </c>
      <c r="K5051">
        <v>318.34300000000002</v>
      </c>
    </row>
    <row r="5052" spans="5:11" x14ac:dyDescent="0.25">
      <c r="E5052">
        <v>2023</v>
      </c>
      <c r="F5052" t="s">
        <v>509</v>
      </c>
      <c r="G5052" t="s">
        <v>510</v>
      </c>
      <c r="H5052" t="s">
        <v>544</v>
      </c>
      <c r="I5052" t="s">
        <v>17</v>
      </c>
      <c r="J5052" t="s">
        <v>554</v>
      </c>
      <c r="K5052">
        <v>134.52600000000001</v>
      </c>
    </row>
    <row r="5053" spans="5:11" x14ac:dyDescent="0.25">
      <c r="E5053">
        <v>2023</v>
      </c>
      <c r="F5053" t="s">
        <v>509</v>
      </c>
      <c r="G5053" t="s">
        <v>510</v>
      </c>
      <c r="H5053" t="s">
        <v>544</v>
      </c>
      <c r="I5053" t="s">
        <v>17</v>
      </c>
      <c r="J5053" t="s">
        <v>725</v>
      </c>
      <c r="K5053">
        <v>183.81700000000001</v>
      </c>
    </row>
    <row r="5054" spans="5:11" x14ac:dyDescent="0.25">
      <c r="E5054">
        <v>2023</v>
      </c>
      <c r="F5054" t="s">
        <v>520</v>
      </c>
      <c r="G5054" t="s">
        <v>927</v>
      </c>
      <c r="H5054" t="s">
        <v>540</v>
      </c>
      <c r="I5054" t="s">
        <v>30</v>
      </c>
      <c r="J5054" t="s">
        <v>1</v>
      </c>
      <c r="K5054">
        <v>452.952</v>
      </c>
    </row>
    <row r="5055" spans="5:11" x14ac:dyDescent="0.25">
      <c r="E5055">
        <v>2023</v>
      </c>
      <c r="F5055" t="s">
        <v>520</v>
      </c>
      <c r="G5055" t="s">
        <v>927</v>
      </c>
      <c r="H5055" t="s">
        <v>540</v>
      </c>
      <c r="I5055" t="s">
        <v>30</v>
      </c>
      <c r="J5055" t="s">
        <v>554</v>
      </c>
      <c r="K5055">
        <v>442.91300000000001</v>
      </c>
    </row>
    <row r="5056" spans="5:11" x14ac:dyDescent="0.25">
      <c r="E5056">
        <v>2023</v>
      </c>
      <c r="F5056" t="s">
        <v>520</v>
      </c>
      <c r="G5056" t="s">
        <v>927</v>
      </c>
      <c r="H5056" t="s">
        <v>540</v>
      </c>
      <c r="I5056" t="s">
        <v>30</v>
      </c>
      <c r="J5056" t="s">
        <v>725</v>
      </c>
      <c r="K5056">
        <v>10.039</v>
      </c>
    </row>
    <row r="5057" spans="5:11" x14ac:dyDescent="0.25">
      <c r="E5057">
        <v>2023</v>
      </c>
      <c r="F5057" t="s">
        <v>530</v>
      </c>
      <c r="G5057" t="s">
        <v>161</v>
      </c>
      <c r="H5057" t="s">
        <v>544</v>
      </c>
      <c r="I5057" t="s">
        <v>9</v>
      </c>
      <c r="J5057" t="s">
        <v>1</v>
      </c>
      <c r="K5057">
        <v>12.452</v>
      </c>
    </row>
    <row r="5058" spans="5:11" x14ac:dyDescent="0.25">
      <c r="E5058">
        <v>2023</v>
      </c>
      <c r="F5058" t="s">
        <v>530</v>
      </c>
      <c r="G5058" t="s">
        <v>161</v>
      </c>
      <c r="H5058" t="s">
        <v>544</v>
      </c>
      <c r="I5058" t="s">
        <v>9</v>
      </c>
      <c r="J5058" t="s">
        <v>554</v>
      </c>
      <c r="K5058">
        <v>12.452</v>
      </c>
    </row>
    <row r="5059" spans="5:11" x14ac:dyDescent="0.25">
      <c r="E5059">
        <v>2023</v>
      </c>
      <c r="F5059" t="s">
        <v>530</v>
      </c>
      <c r="G5059" t="s">
        <v>161</v>
      </c>
      <c r="H5059" t="s">
        <v>544</v>
      </c>
      <c r="I5059" t="s">
        <v>9</v>
      </c>
      <c r="J5059" t="s">
        <v>725</v>
      </c>
      <c r="K5059">
        <v>0</v>
      </c>
    </row>
    <row r="5060" spans="5:11" x14ac:dyDescent="0.25">
      <c r="E5060">
        <v>2023</v>
      </c>
      <c r="F5060" t="s">
        <v>532</v>
      </c>
      <c r="G5060" t="s">
        <v>162</v>
      </c>
      <c r="H5060" t="s">
        <v>540</v>
      </c>
      <c r="I5060" t="s">
        <v>925</v>
      </c>
      <c r="J5060" t="s">
        <v>1</v>
      </c>
      <c r="K5060">
        <v>55.392000000000003</v>
      </c>
    </row>
    <row r="5061" spans="5:11" x14ac:dyDescent="0.25">
      <c r="E5061">
        <v>2023</v>
      </c>
      <c r="F5061" t="s">
        <v>532</v>
      </c>
      <c r="G5061" t="s">
        <v>162</v>
      </c>
      <c r="H5061" t="s">
        <v>540</v>
      </c>
      <c r="I5061" t="s">
        <v>925</v>
      </c>
      <c r="J5061" t="s">
        <v>554</v>
      </c>
      <c r="K5061">
        <v>55.392000000000003</v>
      </c>
    </row>
    <row r="5062" spans="5:11" x14ac:dyDescent="0.25">
      <c r="E5062">
        <v>2023</v>
      </c>
      <c r="F5062" t="s">
        <v>532</v>
      </c>
      <c r="G5062" t="s">
        <v>162</v>
      </c>
      <c r="H5062" t="s">
        <v>540</v>
      </c>
      <c r="I5062" t="s">
        <v>925</v>
      </c>
      <c r="J5062" t="s">
        <v>725</v>
      </c>
      <c r="K5062">
        <v>0</v>
      </c>
    </row>
    <row r="5063" spans="5:11" x14ac:dyDescent="0.25">
      <c r="E5063">
        <v>2023</v>
      </c>
      <c r="F5063" t="s">
        <v>512</v>
      </c>
      <c r="G5063" t="s">
        <v>155</v>
      </c>
      <c r="H5063" t="s">
        <v>540</v>
      </c>
      <c r="I5063" t="s">
        <v>21</v>
      </c>
      <c r="J5063" t="s">
        <v>1</v>
      </c>
      <c r="K5063">
        <v>180</v>
      </c>
    </row>
    <row r="5064" spans="5:11" x14ac:dyDescent="0.25">
      <c r="E5064">
        <v>2023</v>
      </c>
      <c r="F5064" t="s">
        <v>512</v>
      </c>
      <c r="G5064" t="s">
        <v>155</v>
      </c>
      <c r="H5064" t="s">
        <v>540</v>
      </c>
      <c r="I5064" t="s">
        <v>21</v>
      </c>
      <c r="J5064" t="s">
        <v>554</v>
      </c>
      <c r="K5064">
        <v>180</v>
      </c>
    </row>
    <row r="5065" spans="5:11" x14ac:dyDescent="0.25">
      <c r="E5065">
        <v>2023</v>
      </c>
      <c r="F5065" t="s">
        <v>512</v>
      </c>
      <c r="G5065" t="s">
        <v>155</v>
      </c>
      <c r="H5065" t="s">
        <v>540</v>
      </c>
      <c r="I5065" t="s">
        <v>21</v>
      </c>
      <c r="J5065" t="s">
        <v>725</v>
      </c>
      <c r="K5065">
        <v>0</v>
      </c>
    </row>
    <row r="5066" spans="5:11" x14ac:dyDescent="0.25">
      <c r="E5066">
        <v>2023</v>
      </c>
      <c r="F5066" t="s">
        <v>534</v>
      </c>
      <c r="G5066" t="s">
        <v>163</v>
      </c>
      <c r="H5066" t="s">
        <v>540</v>
      </c>
      <c r="I5066" t="s">
        <v>27</v>
      </c>
      <c r="J5066" t="s">
        <v>1</v>
      </c>
      <c r="K5066">
        <v>263.49099999999999</v>
      </c>
    </row>
    <row r="5067" spans="5:11" x14ac:dyDescent="0.25">
      <c r="E5067">
        <v>2023</v>
      </c>
      <c r="F5067" t="s">
        <v>534</v>
      </c>
      <c r="G5067" t="s">
        <v>163</v>
      </c>
      <c r="H5067" t="s">
        <v>540</v>
      </c>
      <c r="I5067" t="s">
        <v>27</v>
      </c>
      <c r="J5067" t="s">
        <v>554</v>
      </c>
      <c r="K5067">
        <v>254.77099999999999</v>
      </c>
    </row>
    <row r="5068" spans="5:11" x14ac:dyDescent="0.25">
      <c r="E5068">
        <v>2023</v>
      </c>
      <c r="F5068" t="s">
        <v>534</v>
      </c>
      <c r="G5068" t="s">
        <v>163</v>
      </c>
      <c r="H5068" t="s">
        <v>540</v>
      </c>
      <c r="I5068" t="s">
        <v>27</v>
      </c>
      <c r="J5068" t="s">
        <v>725</v>
      </c>
      <c r="K5068">
        <v>8.7200000000000006</v>
      </c>
    </row>
    <row r="5069" spans="5:11" x14ac:dyDescent="0.25">
      <c r="E5069">
        <v>2023</v>
      </c>
      <c r="F5069" t="s">
        <v>523</v>
      </c>
      <c r="G5069" t="s">
        <v>968</v>
      </c>
      <c r="H5069" t="s">
        <v>540</v>
      </c>
      <c r="I5069" t="s">
        <v>60</v>
      </c>
      <c r="J5069" t="s">
        <v>1</v>
      </c>
      <c r="K5069">
        <v>0</v>
      </c>
    </row>
    <row r="5070" spans="5:11" x14ac:dyDescent="0.25">
      <c r="E5070">
        <v>2023</v>
      </c>
      <c r="F5070" t="s">
        <v>523</v>
      </c>
      <c r="G5070" t="s">
        <v>968</v>
      </c>
      <c r="H5070" t="s">
        <v>540</v>
      </c>
      <c r="I5070" t="s">
        <v>60</v>
      </c>
      <c r="J5070" t="s">
        <v>554</v>
      </c>
      <c r="K5070">
        <v>0</v>
      </c>
    </row>
    <row r="5071" spans="5:11" x14ac:dyDescent="0.25">
      <c r="E5071">
        <v>2023</v>
      </c>
      <c r="F5071" t="s">
        <v>523</v>
      </c>
      <c r="G5071" t="s">
        <v>968</v>
      </c>
      <c r="H5071" t="s">
        <v>540</v>
      </c>
      <c r="I5071" t="s">
        <v>60</v>
      </c>
      <c r="J5071" t="s">
        <v>725</v>
      </c>
      <c r="K5071">
        <v>0</v>
      </c>
    </row>
    <row r="5072" spans="5:11" x14ac:dyDescent="0.25">
      <c r="E5072">
        <v>2023</v>
      </c>
      <c r="F5072" t="s">
        <v>528</v>
      </c>
      <c r="G5072" t="s">
        <v>160</v>
      </c>
      <c r="H5072" t="s">
        <v>540</v>
      </c>
      <c r="I5072" t="s">
        <v>21</v>
      </c>
      <c r="J5072" t="s">
        <v>1</v>
      </c>
      <c r="K5072">
        <v>69.778000000000006</v>
      </c>
    </row>
    <row r="5073" spans="5:11" x14ac:dyDescent="0.25">
      <c r="E5073">
        <v>2023</v>
      </c>
      <c r="F5073" t="s">
        <v>528</v>
      </c>
      <c r="G5073" t="s">
        <v>160</v>
      </c>
      <c r="H5073" t="s">
        <v>540</v>
      </c>
      <c r="I5073" t="s">
        <v>21</v>
      </c>
      <c r="J5073" t="s">
        <v>554</v>
      </c>
      <c r="K5073">
        <v>69.778000000000006</v>
      </c>
    </row>
    <row r="5074" spans="5:11" x14ac:dyDescent="0.25">
      <c r="E5074">
        <v>2023</v>
      </c>
      <c r="F5074" t="s">
        <v>528</v>
      </c>
      <c r="G5074" t="s">
        <v>160</v>
      </c>
      <c r="H5074" t="s">
        <v>540</v>
      </c>
      <c r="I5074" t="s">
        <v>21</v>
      </c>
      <c r="J5074" t="s">
        <v>725</v>
      </c>
      <c r="K5074">
        <v>0</v>
      </c>
    </row>
  </sheetData>
  <autoFilter ref="E58:K4891" xr:uid="{C2C01FF6-891A-43A9-9C23-A0F9A91B4F6B}"/>
  <pageMargins left="0.70000000000000007" right="0.70000000000000007" top="0.75" bottom="0.75" header="0.30000000000000004" footer="0.30000000000000004"/>
  <pageSetup paperSize="0" fitToWidth="0" fitToHeight="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56A99-7ABC-4F50-BF53-4F027DA2FF8A}">
  <sheetPr>
    <tabColor rgb="FF00B050"/>
  </sheetPr>
  <dimension ref="B1:BD180"/>
  <sheetViews>
    <sheetView workbookViewId="0"/>
  </sheetViews>
  <sheetFormatPr defaultRowHeight="13.2" x14ac:dyDescent="0.25"/>
  <cols>
    <col min="1" max="3" width="2.88671875" customWidth="1"/>
    <col min="4" max="4" width="10.109375" customWidth="1"/>
    <col min="5" max="5" width="81.5546875" customWidth="1"/>
    <col min="6" max="12" width="9.6640625" customWidth="1"/>
    <col min="13" max="26" width="9.109375" customWidth="1"/>
    <col min="27" max="27" width="10.44140625" customWidth="1"/>
    <col min="28" max="28" width="12.33203125" bestFit="1" customWidth="1"/>
    <col min="29" max="29" width="9.109375" customWidth="1"/>
  </cols>
  <sheetData>
    <row r="1" spans="2:56" s="11" customFormat="1" x14ac:dyDescent="0.25">
      <c r="B1" s="12"/>
      <c r="C1" s="13"/>
    </row>
    <row r="2" spans="2:56" s="11" customFormat="1" ht="21" x14ac:dyDescent="0.4">
      <c r="B2" s="12"/>
      <c r="C2" s="13"/>
      <c r="D2" s="15" t="s">
        <v>970</v>
      </c>
      <c r="E2" s="15"/>
    </row>
    <row r="3" spans="2:56" s="16" customFormat="1" ht="13.8" thickBot="1" x14ac:dyDescent="0.3">
      <c r="B3" s="17"/>
      <c r="C3" s="18"/>
    </row>
    <row r="4" spans="2:56" s="11" customFormat="1" ht="13.8" thickTop="1" x14ac:dyDescent="0.25">
      <c r="B4" s="12"/>
      <c r="C4" s="13"/>
    </row>
    <row r="5" spans="2:56" s="11" customFormat="1" x14ac:dyDescent="0.25">
      <c r="B5" s="12"/>
      <c r="C5" s="13"/>
      <c r="D5" s="11" t="s">
        <v>971</v>
      </c>
    </row>
    <row r="6" spans="2:56" s="11" customFormat="1" x14ac:dyDescent="0.25">
      <c r="B6" s="12"/>
      <c r="C6" s="13"/>
      <c r="D6" s="11" t="s">
        <v>972</v>
      </c>
    </row>
    <row r="7" spans="2:56" s="11" customFormat="1" x14ac:dyDescent="0.25">
      <c r="B7" s="12"/>
      <c r="C7" s="13"/>
    </row>
    <row r="8" spans="2:56" s="11" customFormat="1" x14ac:dyDescent="0.25">
      <c r="B8" s="12" t="s">
        <v>973</v>
      </c>
      <c r="C8" s="13"/>
    </row>
    <row r="9" spans="2:56" s="11" customFormat="1" ht="13.8" thickBot="1" x14ac:dyDescent="0.3">
      <c r="B9" s="12"/>
      <c r="C9" s="13"/>
    </row>
    <row r="10" spans="2:56" x14ac:dyDescent="0.25">
      <c r="D10" s="111"/>
      <c r="E10" s="111"/>
      <c r="F10" s="112">
        <v>1965</v>
      </c>
      <c r="G10" s="112">
        <v>1970</v>
      </c>
      <c r="H10" s="112">
        <v>1975</v>
      </c>
      <c r="I10" s="112" t="s">
        <v>3</v>
      </c>
      <c r="J10" s="112" t="s">
        <v>4</v>
      </c>
      <c r="K10" s="112" t="s">
        <v>5</v>
      </c>
      <c r="L10" s="112" t="s">
        <v>6</v>
      </c>
      <c r="M10" s="112">
        <v>1980</v>
      </c>
      <c r="N10" s="112" t="s">
        <v>7</v>
      </c>
      <c r="O10" s="112">
        <v>1982</v>
      </c>
      <c r="P10" s="112">
        <v>1983</v>
      </c>
      <c r="Q10" s="112">
        <v>1984</v>
      </c>
      <c r="R10" s="112">
        <v>1985</v>
      </c>
      <c r="S10" s="112">
        <v>1986</v>
      </c>
      <c r="T10" s="112">
        <v>1987</v>
      </c>
      <c r="U10" s="112">
        <v>1988</v>
      </c>
      <c r="V10" s="112">
        <v>1989</v>
      </c>
      <c r="W10" s="112">
        <v>1990</v>
      </c>
      <c r="X10" s="112">
        <v>1991</v>
      </c>
      <c r="Y10" s="112">
        <v>1992</v>
      </c>
      <c r="Z10" s="112">
        <v>1993</v>
      </c>
      <c r="AA10" s="112">
        <v>1994</v>
      </c>
      <c r="AB10" s="112">
        <v>1995</v>
      </c>
      <c r="AC10" s="112">
        <v>1996</v>
      </c>
      <c r="AD10" s="112">
        <v>1997</v>
      </c>
      <c r="AE10" s="112">
        <v>1998</v>
      </c>
      <c r="AF10" s="112">
        <v>1999</v>
      </c>
      <c r="AG10" s="112">
        <v>2000</v>
      </c>
      <c r="AH10" s="112">
        <v>2001</v>
      </c>
      <c r="AI10" s="112">
        <v>2002</v>
      </c>
      <c r="AJ10" s="112">
        <v>2003</v>
      </c>
      <c r="AK10" s="112">
        <v>2004</v>
      </c>
      <c r="AL10" s="112">
        <v>2005</v>
      </c>
      <c r="AM10" s="112">
        <v>2006</v>
      </c>
      <c r="AN10" s="112">
        <v>2007</v>
      </c>
      <c r="AO10" s="112">
        <v>2008</v>
      </c>
      <c r="AP10" s="112">
        <v>2009</v>
      </c>
      <c r="AQ10" s="112">
        <v>2010</v>
      </c>
      <c r="AR10" s="112">
        <v>2011</v>
      </c>
      <c r="AS10" s="112">
        <v>2012</v>
      </c>
      <c r="AT10" s="112">
        <v>2013</v>
      </c>
      <c r="AU10" s="112">
        <v>2014</v>
      </c>
      <c r="AV10" s="112">
        <v>2015</v>
      </c>
      <c r="AW10" s="112">
        <v>2016</v>
      </c>
      <c r="AX10" s="112">
        <v>2017</v>
      </c>
      <c r="AY10" s="112">
        <v>2018</v>
      </c>
      <c r="AZ10" s="112">
        <v>2019</v>
      </c>
      <c r="BA10" s="112">
        <v>2020</v>
      </c>
      <c r="BB10" s="112">
        <v>2021</v>
      </c>
      <c r="BC10" s="112">
        <v>2022</v>
      </c>
      <c r="BD10" s="112">
        <v>2023</v>
      </c>
    </row>
    <row r="11" spans="2:56" ht="15" x14ac:dyDescent="0.25">
      <c r="D11" s="113" t="s">
        <v>187</v>
      </c>
      <c r="E11" s="79" t="s">
        <v>8</v>
      </c>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row>
    <row r="12" spans="2:56" ht="15" x14ac:dyDescent="0.25">
      <c r="D12" s="113" t="s">
        <v>190</v>
      </c>
      <c r="E12" s="79" t="s">
        <v>11</v>
      </c>
      <c r="F12" s="114" t="s">
        <v>13</v>
      </c>
      <c r="G12" s="114" t="s">
        <v>13</v>
      </c>
      <c r="H12" s="114" t="s">
        <v>13</v>
      </c>
      <c r="I12" s="114" t="s">
        <v>13</v>
      </c>
      <c r="J12" s="114" t="s">
        <v>13</v>
      </c>
      <c r="K12" s="114" t="s">
        <v>13</v>
      </c>
      <c r="L12" s="114" t="s">
        <v>13</v>
      </c>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row>
    <row r="13" spans="2:56" ht="15" x14ac:dyDescent="0.25">
      <c r="D13" s="113" t="s">
        <v>192</v>
      </c>
      <c r="E13" s="79" t="s">
        <v>14</v>
      </c>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row>
    <row r="14" spans="2:56" ht="15" x14ac:dyDescent="0.25">
      <c r="D14" s="113" t="s">
        <v>195</v>
      </c>
      <c r="E14" s="79" t="s">
        <v>15</v>
      </c>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row>
    <row r="15" spans="2:56" ht="15" x14ac:dyDescent="0.25">
      <c r="D15" s="113" t="s">
        <v>197</v>
      </c>
      <c r="E15" s="79" t="s">
        <v>198</v>
      </c>
      <c r="F15" s="114" t="s">
        <v>13</v>
      </c>
      <c r="G15" s="114" t="s">
        <v>13</v>
      </c>
      <c r="H15" s="114" t="s">
        <v>13</v>
      </c>
      <c r="I15" s="114" t="s">
        <v>13</v>
      </c>
      <c r="J15" s="114" t="s">
        <v>13</v>
      </c>
      <c r="K15" s="114" t="s">
        <v>13</v>
      </c>
      <c r="L15" s="114" t="s">
        <v>13</v>
      </c>
      <c r="M15" s="114"/>
      <c r="N15" s="114" t="s">
        <v>13</v>
      </c>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row>
    <row r="16" spans="2:56" ht="15" x14ac:dyDescent="0.25">
      <c r="D16" s="113" t="s">
        <v>200</v>
      </c>
      <c r="E16" s="79" t="s">
        <v>18</v>
      </c>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row>
    <row r="17" spans="4:56" ht="15" x14ac:dyDescent="0.25">
      <c r="D17" s="113" t="s">
        <v>202</v>
      </c>
      <c r="E17" s="79" t="s">
        <v>19</v>
      </c>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row>
    <row r="18" spans="4:56" ht="15" x14ac:dyDescent="0.25">
      <c r="D18" s="113" t="s">
        <v>204</v>
      </c>
      <c r="E18" s="79" t="s">
        <v>205</v>
      </c>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row>
    <row r="19" spans="4:56" ht="15" x14ac:dyDescent="0.25">
      <c r="D19" s="113" t="s">
        <v>207</v>
      </c>
      <c r="E19" s="79" t="s">
        <v>20</v>
      </c>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row>
    <row r="20" spans="4:56" ht="15" x14ac:dyDescent="0.25">
      <c r="D20" s="113" t="s">
        <v>209</v>
      </c>
      <c r="E20" s="79" t="s">
        <v>22</v>
      </c>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row>
    <row r="21" spans="4:56" ht="15" x14ac:dyDescent="0.25">
      <c r="D21" s="113" t="s">
        <v>211</v>
      </c>
      <c r="E21" s="79" t="s">
        <v>23</v>
      </c>
      <c r="F21" s="114" t="s">
        <v>13</v>
      </c>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row>
    <row r="22" spans="4:56" ht="15" x14ac:dyDescent="0.25">
      <c r="D22" s="113" t="s">
        <v>213</v>
      </c>
      <c r="E22" s="79" t="s">
        <v>25</v>
      </c>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row>
    <row r="23" spans="4:56" ht="15" x14ac:dyDescent="0.25">
      <c r="D23" s="113" t="s">
        <v>215</v>
      </c>
      <c r="E23" s="79" t="s">
        <v>216</v>
      </c>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t="s">
        <v>13</v>
      </c>
      <c r="AS23" s="114" t="s">
        <v>13</v>
      </c>
      <c r="AT23" s="114" t="s">
        <v>13</v>
      </c>
      <c r="AU23" s="114" t="s">
        <v>13</v>
      </c>
      <c r="AV23" s="114" t="s">
        <v>13</v>
      </c>
      <c r="AW23" s="114" t="s">
        <v>13</v>
      </c>
      <c r="AX23" s="114" t="s">
        <v>13</v>
      </c>
      <c r="AY23" s="114" t="s">
        <v>13</v>
      </c>
      <c r="AZ23" s="114" t="s">
        <v>13</v>
      </c>
      <c r="BA23" s="114" t="s">
        <v>13</v>
      </c>
      <c r="BB23" s="114" t="s">
        <v>13</v>
      </c>
      <c r="BC23" s="114" t="s">
        <v>13</v>
      </c>
      <c r="BD23" s="114" t="s">
        <v>13</v>
      </c>
    </row>
    <row r="24" spans="4:56" ht="15" x14ac:dyDescent="0.25">
      <c r="D24" s="113" t="s">
        <v>218</v>
      </c>
      <c r="E24" s="79" t="s">
        <v>28</v>
      </c>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row>
    <row r="25" spans="4:56" ht="15" x14ac:dyDescent="0.25">
      <c r="D25" s="113" t="s">
        <v>220</v>
      </c>
      <c r="E25" s="79" t="s">
        <v>29</v>
      </c>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row>
    <row r="26" spans="4:56" ht="15" x14ac:dyDescent="0.25">
      <c r="D26" s="113" t="s">
        <v>222</v>
      </c>
      <c r="E26" s="79" t="s">
        <v>31</v>
      </c>
      <c r="F26" s="114" t="s">
        <v>13</v>
      </c>
      <c r="G26" s="114" t="s">
        <v>13</v>
      </c>
      <c r="H26" s="114" t="s">
        <v>13</v>
      </c>
      <c r="I26" s="114" t="s">
        <v>13</v>
      </c>
      <c r="J26" s="114" t="s">
        <v>13</v>
      </c>
      <c r="K26" s="114" t="s">
        <v>13</v>
      </c>
      <c r="L26" s="114" t="s">
        <v>13</v>
      </c>
      <c r="M26" s="114" t="s">
        <v>13</v>
      </c>
      <c r="N26" s="114" t="s">
        <v>13</v>
      </c>
      <c r="O26" s="114" t="s">
        <v>13</v>
      </c>
      <c r="P26" s="114" t="s">
        <v>13</v>
      </c>
      <c r="Q26" s="114" t="s">
        <v>13</v>
      </c>
      <c r="R26" s="114" t="s">
        <v>13</v>
      </c>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row>
    <row r="27" spans="4:56" ht="15" x14ac:dyDescent="0.25">
      <c r="D27" s="113" t="s">
        <v>224</v>
      </c>
      <c r="E27" s="79" t="s">
        <v>32</v>
      </c>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row>
    <row r="28" spans="4:56" ht="15" x14ac:dyDescent="0.25">
      <c r="D28" s="113" t="s">
        <v>226</v>
      </c>
      <c r="E28" s="79" t="s">
        <v>34</v>
      </c>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row>
    <row r="29" spans="4:56" ht="15" x14ac:dyDescent="0.25">
      <c r="D29" s="113" t="s">
        <v>228</v>
      </c>
      <c r="E29" s="79" t="s">
        <v>229</v>
      </c>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row>
    <row r="30" spans="4:56" ht="15" x14ac:dyDescent="0.25">
      <c r="D30" s="113" t="s">
        <v>231</v>
      </c>
      <c r="E30" s="79" t="s">
        <v>232</v>
      </c>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row>
    <row r="31" spans="4:56" ht="15" x14ac:dyDescent="0.25">
      <c r="D31" s="113" t="s">
        <v>234</v>
      </c>
      <c r="E31" s="79" t="s">
        <v>35</v>
      </c>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row>
    <row r="32" spans="4:56" ht="15" x14ac:dyDescent="0.25">
      <c r="D32" s="113" t="s">
        <v>236</v>
      </c>
      <c r="E32" s="79" t="s">
        <v>36</v>
      </c>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row>
    <row r="33" spans="4:56" ht="15" x14ac:dyDescent="0.25">
      <c r="D33" s="113" t="s">
        <v>238</v>
      </c>
      <c r="E33" s="79" t="s">
        <v>239</v>
      </c>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row>
    <row r="34" spans="4:56" ht="15" x14ac:dyDescent="0.25">
      <c r="D34" s="113" t="s">
        <v>241</v>
      </c>
      <c r="E34" s="79" t="s">
        <v>37</v>
      </c>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row>
    <row r="35" spans="4:56" ht="15" x14ac:dyDescent="0.25">
      <c r="D35" s="113" t="s">
        <v>243</v>
      </c>
      <c r="E35" s="79" t="s">
        <v>38</v>
      </c>
      <c r="F35" s="114" t="s">
        <v>13</v>
      </c>
      <c r="G35" s="114" t="s">
        <v>13</v>
      </c>
      <c r="H35" s="114" t="s">
        <v>13</v>
      </c>
      <c r="I35" s="114" t="s">
        <v>13</v>
      </c>
      <c r="J35" s="114" t="s">
        <v>13</v>
      </c>
      <c r="K35" s="114" t="s">
        <v>13</v>
      </c>
      <c r="L35" s="114" t="s">
        <v>13</v>
      </c>
      <c r="M35" s="114" t="s">
        <v>13</v>
      </c>
      <c r="N35" s="114" t="s">
        <v>13</v>
      </c>
      <c r="O35" s="114" t="s">
        <v>13</v>
      </c>
      <c r="P35" s="114" t="s">
        <v>13</v>
      </c>
      <c r="Q35" s="114" t="s">
        <v>13</v>
      </c>
      <c r="R35" s="114" t="s">
        <v>13</v>
      </c>
      <c r="S35" s="114" t="s">
        <v>13</v>
      </c>
      <c r="T35" s="114" t="s">
        <v>13</v>
      </c>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row>
    <row r="36" spans="4:56" ht="15" x14ac:dyDescent="0.25">
      <c r="D36" s="113" t="s">
        <v>245</v>
      </c>
      <c r="E36" s="79" t="s">
        <v>39</v>
      </c>
      <c r="F36" s="114" t="s">
        <v>13</v>
      </c>
      <c r="G36" s="114" t="s">
        <v>13</v>
      </c>
      <c r="H36" s="114" t="s">
        <v>13</v>
      </c>
      <c r="I36" s="114" t="s">
        <v>13</v>
      </c>
      <c r="J36" s="114" t="s">
        <v>13</v>
      </c>
      <c r="K36" s="114" t="s">
        <v>13</v>
      </c>
      <c r="L36" s="114" t="s">
        <v>13</v>
      </c>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row>
    <row r="37" spans="4:56" ht="15" x14ac:dyDescent="0.25">
      <c r="D37" s="113" t="s">
        <v>247</v>
      </c>
      <c r="E37" s="79" t="s">
        <v>40</v>
      </c>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row>
    <row r="38" spans="4:56" ht="15" x14ac:dyDescent="0.25">
      <c r="D38" s="113" t="s">
        <v>249</v>
      </c>
      <c r="E38" s="79" t="s">
        <v>250</v>
      </c>
      <c r="F38" s="114" t="s">
        <v>13</v>
      </c>
      <c r="G38" s="114" t="s">
        <v>13</v>
      </c>
      <c r="H38" s="114" t="s">
        <v>13</v>
      </c>
      <c r="I38" s="114" t="s">
        <v>13</v>
      </c>
      <c r="J38" s="114" t="s">
        <v>13</v>
      </c>
      <c r="K38" s="114" t="s">
        <v>13</v>
      </c>
      <c r="L38" s="114" t="s">
        <v>13</v>
      </c>
      <c r="M38" s="114" t="s">
        <v>13</v>
      </c>
      <c r="N38" s="114" t="s">
        <v>13</v>
      </c>
      <c r="O38" s="114" t="s">
        <v>13</v>
      </c>
      <c r="P38" s="114" t="s">
        <v>13</v>
      </c>
      <c r="Q38" s="114" t="s">
        <v>13</v>
      </c>
      <c r="R38" s="114" t="s">
        <v>13</v>
      </c>
      <c r="S38" s="114" t="s">
        <v>13</v>
      </c>
      <c r="T38" s="114" t="s">
        <v>13</v>
      </c>
      <c r="U38" s="114" t="s">
        <v>13</v>
      </c>
      <c r="V38" s="114" t="s">
        <v>13</v>
      </c>
      <c r="W38" s="114" t="s">
        <v>13</v>
      </c>
      <c r="X38" s="114" t="s">
        <v>13</v>
      </c>
      <c r="Y38" s="114" t="s">
        <v>13</v>
      </c>
      <c r="Z38" s="114" t="s">
        <v>13</v>
      </c>
      <c r="AA38" s="114" t="s">
        <v>13</v>
      </c>
      <c r="AB38" s="114" t="s">
        <v>13</v>
      </c>
      <c r="AC38" s="114" t="s">
        <v>13</v>
      </c>
      <c r="AD38" s="114" t="s">
        <v>13</v>
      </c>
      <c r="AE38" s="114" t="s">
        <v>13</v>
      </c>
      <c r="AF38" s="114" t="s">
        <v>13</v>
      </c>
      <c r="AG38" s="114" t="s">
        <v>13</v>
      </c>
      <c r="AH38" s="114" t="s">
        <v>13</v>
      </c>
      <c r="AI38" s="114" t="s">
        <v>13</v>
      </c>
      <c r="AJ38" s="114" t="s">
        <v>13</v>
      </c>
      <c r="AK38" s="114" t="s">
        <v>13</v>
      </c>
      <c r="AL38" s="114" t="s">
        <v>13</v>
      </c>
      <c r="AM38" s="114" t="s">
        <v>13</v>
      </c>
      <c r="AN38" s="114" t="s">
        <v>13</v>
      </c>
      <c r="AO38" s="114" t="s">
        <v>13</v>
      </c>
      <c r="AP38" s="114" t="s">
        <v>13</v>
      </c>
      <c r="AQ38" s="114" t="s">
        <v>13</v>
      </c>
      <c r="AR38" s="114" t="s">
        <v>13</v>
      </c>
      <c r="AS38" s="114"/>
      <c r="AT38" s="114"/>
      <c r="AU38" s="114"/>
      <c r="AV38" s="114"/>
      <c r="AW38" s="114"/>
      <c r="AX38" s="114"/>
      <c r="AY38" s="114"/>
      <c r="AZ38" s="114"/>
      <c r="BA38" s="114"/>
      <c r="BB38" s="114"/>
      <c r="BC38" s="114"/>
      <c r="BD38" s="114"/>
    </row>
    <row r="39" spans="4:56" ht="15" x14ac:dyDescent="0.25">
      <c r="D39" s="113" t="s">
        <v>252</v>
      </c>
      <c r="E39" s="79" t="s">
        <v>41</v>
      </c>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row>
    <row r="40" spans="4:56" ht="15" x14ac:dyDescent="0.25">
      <c r="D40" s="113" t="s">
        <v>254</v>
      </c>
      <c r="E40" s="79" t="s">
        <v>42</v>
      </c>
      <c r="F40" s="114" t="s">
        <v>13</v>
      </c>
      <c r="G40" s="114" t="s">
        <v>13</v>
      </c>
      <c r="H40" s="114" t="s">
        <v>13</v>
      </c>
      <c r="I40" s="114" t="s">
        <v>13</v>
      </c>
      <c r="J40" s="114" t="s">
        <v>13</v>
      </c>
      <c r="K40" s="114" t="s">
        <v>13</v>
      </c>
      <c r="L40" s="114" t="s">
        <v>13</v>
      </c>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row>
    <row r="41" spans="4:56" ht="15" x14ac:dyDescent="0.25">
      <c r="D41" s="113" t="s">
        <v>256</v>
      </c>
      <c r="E41" s="79" t="s">
        <v>43</v>
      </c>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row>
    <row r="42" spans="4:56" ht="15" x14ac:dyDescent="0.25">
      <c r="D42" s="113" t="s">
        <v>258</v>
      </c>
      <c r="E42" s="79" t="s">
        <v>44</v>
      </c>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row>
    <row r="43" spans="4:56" ht="15" x14ac:dyDescent="0.25">
      <c r="D43" s="113" t="s">
        <v>260</v>
      </c>
      <c r="E43" s="79" t="s">
        <v>45</v>
      </c>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row>
    <row r="44" spans="4:56" ht="15" x14ac:dyDescent="0.25">
      <c r="D44" s="113" t="s">
        <v>262</v>
      </c>
      <c r="E44" s="79" t="s">
        <v>46</v>
      </c>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row>
    <row r="45" spans="4:56" ht="15" x14ac:dyDescent="0.25">
      <c r="D45" s="113" t="s">
        <v>264</v>
      </c>
      <c r="E45" s="79" t="s">
        <v>48</v>
      </c>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row>
    <row r="46" spans="4:56" ht="15" x14ac:dyDescent="0.25">
      <c r="D46" s="113" t="s">
        <v>266</v>
      </c>
      <c r="E46" s="79" t="s">
        <v>49</v>
      </c>
      <c r="F46" s="114" t="s">
        <v>13</v>
      </c>
      <c r="G46" s="114" t="s">
        <v>13</v>
      </c>
      <c r="H46" s="114"/>
      <c r="I46" s="114" t="s">
        <v>13</v>
      </c>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row>
    <row r="47" spans="4:56" ht="15" x14ac:dyDescent="0.25">
      <c r="D47" s="113" t="s">
        <v>268</v>
      </c>
      <c r="E47" s="79" t="s">
        <v>50</v>
      </c>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row>
    <row r="48" spans="4:56" ht="15" x14ac:dyDescent="0.25">
      <c r="D48" s="113" t="s">
        <v>270</v>
      </c>
      <c r="E48" s="79" t="s">
        <v>51</v>
      </c>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c r="BA48" s="114"/>
      <c r="BB48" s="114"/>
      <c r="BC48" s="114"/>
      <c r="BD48" s="114"/>
    </row>
    <row r="49" spans="4:56" ht="15" x14ac:dyDescent="0.25">
      <c r="D49" s="113" t="s">
        <v>272</v>
      </c>
      <c r="E49" s="79" t="s">
        <v>52</v>
      </c>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c r="BD49" s="114"/>
    </row>
    <row r="50" spans="4:56" ht="15" x14ac:dyDescent="0.25">
      <c r="D50" s="113" t="s">
        <v>274</v>
      </c>
      <c r="E50" s="79" t="s">
        <v>53</v>
      </c>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row>
    <row r="51" spans="4:56" ht="15" x14ac:dyDescent="0.25">
      <c r="D51" s="113" t="s">
        <v>276</v>
      </c>
      <c r="E51" s="79" t="s">
        <v>54</v>
      </c>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row>
    <row r="52" spans="4:56" ht="15" x14ac:dyDescent="0.25">
      <c r="D52" s="113" t="s">
        <v>278</v>
      </c>
      <c r="E52" s="79" t="s">
        <v>55</v>
      </c>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row>
    <row r="53" spans="4:56" ht="15" x14ac:dyDescent="0.25">
      <c r="D53" s="113" t="s">
        <v>280</v>
      </c>
      <c r="E53" s="79" t="s">
        <v>281</v>
      </c>
      <c r="F53" s="114" t="s">
        <v>13</v>
      </c>
      <c r="G53" s="114" t="s">
        <v>13</v>
      </c>
      <c r="H53" s="114" t="s">
        <v>13</v>
      </c>
      <c r="I53" s="114" t="s">
        <v>13</v>
      </c>
      <c r="J53" s="114" t="s">
        <v>13</v>
      </c>
      <c r="K53" s="114" t="s">
        <v>13</v>
      </c>
      <c r="L53" s="114" t="s">
        <v>13</v>
      </c>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row>
    <row r="54" spans="4:56" ht="15" x14ac:dyDescent="0.25">
      <c r="D54" s="113" t="s">
        <v>283</v>
      </c>
      <c r="E54" s="79" t="s">
        <v>284</v>
      </c>
      <c r="F54" s="114" t="s">
        <v>13</v>
      </c>
      <c r="G54" s="114" t="s">
        <v>13</v>
      </c>
      <c r="H54" s="114" t="s">
        <v>13</v>
      </c>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row>
    <row r="55" spans="4:56" ht="15" x14ac:dyDescent="0.25">
      <c r="D55" s="113" t="s">
        <v>286</v>
      </c>
      <c r="E55" s="79" t="s">
        <v>56</v>
      </c>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c r="BA55" s="114"/>
      <c r="BB55" s="114"/>
      <c r="BC55" s="114"/>
      <c r="BD55" s="114"/>
    </row>
    <row r="56" spans="4:56" ht="15" x14ac:dyDescent="0.25">
      <c r="D56" s="113" t="s">
        <v>288</v>
      </c>
      <c r="E56" s="79" t="s">
        <v>57</v>
      </c>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c r="BA56" s="114"/>
      <c r="BB56" s="114"/>
      <c r="BC56" s="114"/>
      <c r="BD56" s="114"/>
    </row>
    <row r="57" spans="4:56" ht="15" x14ac:dyDescent="0.25">
      <c r="D57" s="113" t="s">
        <v>290</v>
      </c>
      <c r="E57" s="79" t="s">
        <v>291</v>
      </c>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t="s">
        <v>13</v>
      </c>
      <c r="AT57" s="114" t="s">
        <v>13</v>
      </c>
      <c r="AU57" s="114" t="s">
        <v>13</v>
      </c>
      <c r="AV57" s="114" t="s">
        <v>13</v>
      </c>
      <c r="AW57" s="114" t="s">
        <v>13</v>
      </c>
      <c r="AX57" s="114" t="s">
        <v>13</v>
      </c>
      <c r="AY57" s="114" t="s">
        <v>13</v>
      </c>
      <c r="AZ57" s="114" t="s">
        <v>13</v>
      </c>
      <c r="BA57" s="114" t="s">
        <v>13</v>
      </c>
      <c r="BB57" s="114" t="s">
        <v>13</v>
      </c>
      <c r="BC57" s="114" t="s">
        <v>13</v>
      </c>
      <c r="BD57" s="114" t="s">
        <v>13</v>
      </c>
    </row>
    <row r="58" spans="4:56" ht="15" x14ac:dyDescent="0.25">
      <c r="D58" s="113" t="s">
        <v>293</v>
      </c>
      <c r="E58" s="79" t="s">
        <v>58</v>
      </c>
      <c r="F58" s="114" t="s">
        <v>13</v>
      </c>
      <c r="G58" s="114" t="s">
        <v>13</v>
      </c>
      <c r="H58" s="114" t="s">
        <v>13</v>
      </c>
      <c r="I58" s="114" t="s">
        <v>13</v>
      </c>
      <c r="J58" s="114" t="s">
        <v>13</v>
      </c>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A58" s="114"/>
      <c r="BB58" s="114"/>
      <c r="BC58" s="114"/>
      <c r="BD58" s="114"/>
    </row>
    <row r="59" spans="4:56" ht="15" x14ac:dyDescent="0.25">
      <c r="D59" s="113" t="s">
        <v>295</v>
      </c>
      <c r="E59" s="79" t="s">
        <v>59</v>
      </c>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row>
    <row r="60" spans="4:56" ht="15" x14ac:dyDescent="0.25">
      <c r="D60" s="113" t="s">
        <v>297</v>
      </c>
      <c r="E60" s="79" t="s">
        <v>61</v>
      </c>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c r="BA60" s="114"/>
      <c r="BB60" s="114"/>
      <c r="BC60" s="114"/>
      <c r="BD60" s="114"/>
    </row>
    <row r="61" spans="4:56" ht="15" x14ac:dyDescent="0.25">
      <c r="D61" s="113" t="s">
        <v>299</v>
      </c>
      <c r="E61" s="79" t="s">
        <v>300</v>
      </c>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row>
    <row r="62" spans="4:56" ht="15" x14ac:dyDescent="0.25">
      <c r="D62" s="113" t="s">
        <v>302</v>
      </c>
      <c r="E62" s="79" t="s">
        <v>62</v>
      </c>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c r="BB62" s="114"/>
      <c r="BC62" s="114"/>
      <c r="BD62" s="114"/>
    </row>
    <row r="63" spans="4:56" ht="15" x14ac:dyDescent="0.25">
      <c r="D63" s="113" t="s">
        <v>304</v>
      </c>
      <c r="E63" s="79" t="s">
        <v>63</v>
      </c>
      <c r="F63" s="114" t="s">
        <v>13</v>
      </c>
      <c r="G63" s="114" t="s">
        <v>13</v>
      </c>
      <c r="H63" s="114" t="s">
        <v>13</v>
      </c>
      <c r="I63" s="114" t="s">
        <v>13</v>
      </c>
      <c r="J63" s="114" t="s">
        <v>13</v>
      </c>
      <c r="K63" s="114" t="s">
        <v>13</v>
      </c>
      <c r="L63" s="114" t="s">
        <v>13</v>
      </c>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4"/>
      <c r="BD63" s="114"/>
    </row>
    <row r="64" spans="4:56" ht="15" x14ac:dyDescent="0.25">
      <c r="D64" s="113" t="s">
        <v>307</v>
      </c>
      <c r="E64" s="79" t="s">
        <v>65</v>
      </c>
      <c r="F64" s="114" t="s">
        <v>13</v>
      </c>
      <c r="G64" s="114" t="s">
        <v>13</v>
      </c>
      <c r="H64" s="114" t="s">
        <v>13</v>
      </c>
      <c r="I64" s="114" t="s">
        <v>13</v>
      </c>
      <c r="J64" s="114"/>
      <c r="K64" s="114"/>
      <c r="L64" s="114"/>
      <c r="M64" s="114"/>
      <c r="N64" s="114"/>
      <c r="O64" s="114"/>
      <c r="P64" s="114"/>
      <c r="Q64" s="114"/>
      <c r="R64" s="114"/>
      <c r="S64" s="114"/>
      <c r="T64" s="114"/>
      <c r="U64" s="114"/>
      <c r="V64" s="114" t="s">
        <v>13</v>
      </c>
      <c r="W64" s="114" t="s">
        <v>13</v>
      </c>
      <c r="X64" s="114" t="s">
        <v>13</v>
      </c>
      <c r="Y64" s="114" t="s">
        <v>13</v>
      </c>
      <c r="Z64" s="114" t="s">
        <v>13</v>
      </c>
      <c r="AA64" s="114" t="s">
        <v>13</v>
      </c>
      <c r="AB64" s="114" t="s">
        <v>13</v>
      </c>
      <c r="AC64" s="114" t="s">
        <v>13</v>
      </c>
      <c r="AD64" s="114" t="s">
        <v>13</v>
      </c>
      <c r="AE64" s="114" t="s">
        <v>13</v>
      </c>
      <c r="AF64" s="114" t="s">
        <v>13</v>
      </c>
      <c r="AG64" s="114" t="s">
        <v>13</v>
      </c>
      <c r="AH64" s="114" t="s">
        <v>13</v>
      </c>
      <c r="AI64" s="114" t="s">
        <v>13</v>
      </c>
      <c r="AJ64" s="114" t="s">
        <v>13</v>
      </c>
      <c r="AK64" s="114" t="s">
        <v>13</v>
      </c>
      <c r="AL64" s="114" t="s">
        <v>13</v>
      </c>
      <c r="AM64" s="114" t="s">
        <v>13</v>
      </c>
      <c r="AN64" s="114" t="s">
        <v>13</v>
      </c>
      <c r="AO64" s="114" t="s">
        <v>13</v>
      </c>
      <c r="AP64" s="114" t="s">
        <v>13</v>
      </c>
      <c r="AQ64" s="114" t="s">
        <v>13</v>
      </c>
      <c r="AR64" s="114" t="s">
        <v>13</v>
      </c>
      <c r="AS64" s="114" t="s">
        <v>13</v>
      </c>
      <c r="AT64" s="114" t="s">
        <v>13</v>
      </c>
      <c r="AU64" s="114" t="s">
        <v>13</v>
      </c>
      <c r="AV64" s="114" t="s">
        <v>13</v>
      </c>
      <c r="AW64" s="114" t="s">
        <v>13</v>
      </c>
      <c r="AX64" s="114" t="s">
        <v>13</v>
      </c>
      <c r="AY64" s="114" t="s">
        <v>13</v>
      </c>
      <c r="AZ64" s="114" t="s">
        <v>13</v>
      </c>
      <c r="BA64" s="114" t="s">
        <v>13</v>
      </c>
      <c r="BB64" s="114" t="s">
        <v>13</v>
      </c>
      <c r="BC64" s="114" t="s">
        <v>13</v>
      </c>
      <c r="BD64" s="114" t="s">
        <v>13</v>
      </c>
    </row>
    <row r="65" spans="4:56" ht="15" x14ac:dyDescent="0.25">
      <c r="D65" s="113" t="s">
        <v>310</v>
      </c>
      <c r="E65" s="79" t="s">
        <v>67</v>
      </c>
      <c r="F65" s="114" t="s">
        <v>13</v>
      </c>
      <c r="G65" s="114" t="s">
        <v>13</v>
      </c>
      <c r="H65" s="114" t="s">
        <v>13</v>
      </c>
      <c r="I65" s="114" t="s">
        <v>13</v>
      </c>
      <c r="J65" s="114" t="s">
        <v>13</v>
      </c>
      <c r="K65" s="114" t="s">
        <v>13</v>
      </c>
      <c r="L65" s="114" t="s">
        <v>13</v>
      </c>
      <c r="M65" s="114" t="s">
        <v>13</v>
      </c>
      <c r="N65" s="114" t="s">
        <v>13</v>
      </c>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c r="BA65" s="114"/>
      <c r="BB65" s="114"/>
      <c r="BC65" s="114"/>
      <c r="BD65" s="114"/>
    </row>
    <row r="66" spans="4:56" ht="15" x14ac:dyDescent="0.25">
      <c r="D66" s="113" t="s">
        <v>312</v>
      </c>
      <c r="E66" s="79" t="s">
        <v>68</v>
      </c>
      <c r="F66" s="114" t="s">
        <v>13</v>
      </c>
      <c r="G66" s="114" t="s">
        <v>13</v>
      </c>
      <c r="H66" s="114" t="s">
        <v>13</v>
      </c>
      <c r="I66" s="114" t="s">
        <v>13</v>
      </c>
      <c r="J66" s="114" t="s">
        <v>13</v>
      </c>
      <c r="K66" s="114" t="s">
        <v>13</v>
      </c>
      <c r="L66" s="114" t="s">
        <v>13</v>
      </c>
      <c r="M66" s="114" t="s">
        <v>13</v>
      </c>
      <c r="N66" s="114" t="s">
        <v>13</v>
      </c>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c r="BB66" s="114"/>
      <c r="BC66" s="114"/>
      <c r="BD66" s="114"/>
    </row>
    <row r="67" spans="4:56" ht="15" x14ac:dyDescent="0.25">
      <c r="D67" s="113" t="s">
        <v>314</v>
      </c>
      <c r="E67" s="79" t="s">
        <v>69</v>
      </c>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c r="AZ67" s="114"/>
      <c r="BA67" s="114"/>
      <c r="BB67" s="114"/>
      <c r="BC67" s="114"/>
      <c r="BD67" s="114"/>
    </row>
    <row r="68" spans="4:56" ht="15" x14ac:dyDescent="0.25">
      <c r="D68" s="113" t="s">
        <v>316</v>
      </c>
      <c r="E68" s="79" t="s">
        <v>70</v>
      </c>
      <c r="F68" s="114" t="s">
        <v>13</v>
      </c>
      <c r="G68" s="114" t="s">
        <v>13</v>
      </c>
      <c r="H68" s="114" t="s">
        <v>13</v>
      </c>
      <c r="I68" s="114" t="s">
        <v>13</v>
      </c>
      <c r="J68" s="114" t="s">
        <v>13</v>
      </c>
      <c r="K68" s="114" t="s">
        <v>13</v>
      </c>
      <c r="L68" s="114" t="s">
        <v>13</v>
      </c>
      <c r="M68" s="114" t="s">
        <v>13</v>
      </c>
      <c r="N68" s="114" t="s">
        <v>13</v>
      </c>
      <c r="O68" s="114" t="s">
        <v>13</v>
      </c>
      <c r="P68" s="114" t="s">
        <v>13</v>
      </c>
      <c r="Q68" s="114" t="s">
        <v>13</v>
      </c>
      <c r="R68" s="114" t="s">
        <v>13</v>
      </c>
      <c r="S68" s="114" t="s">
        <v>13</v>
      </c>
      <c r="T68" s="114" t="s">
        <v>13</v>
      </c>
      <c r="U68" s="114"/>
      <c r="V68" s="114"/>
      <c r="W68" s="114"/>
      <c r="X68" s="114" t="s">
        <v>13</v>
      </c>
      <c r="Y68" s="114" t="s">
        <v>13</v>
      </c>
      <c r="Z68" s="114" t="s">
        <v>13</v>
      </c>
      <c r="AA68" s="114" t="s">
        <v>13</v>
      </c>
      <c r="AB68" s="114" t="s">
        <v>13</v>
      </c>
      <c r="AC68" s="114" t="s">
        <v>13</v>
      </c>
      <c r="AD68" s="114" t="s">
        <v>13</v>
      </c>
      <c r="AE68" s="114" t="s">
        <v>13</v>
      </c>
      <c r="AF68" s="114" t="s">
        <v>13</v>
      </c>
      <c r="AG68" s="114" t="s">
        <v>13</v>
      </c>
      <c r="AH68" s="114" t="s">
        <v>13</v>
      </c>
      <c r="AI68" s="114" t="s">
        <v>13</v>
      </c>
      <c r="AJ68" s="114" t="s">
        <v>13</v>
      </c>
      <c r="AK68" s="114" t="s">
        <v>13</v>
      </c>
      <c r="AL68" s="114" t="s">
        <v>13</v>
      </c>
      <c r="AM68" s="114" t="s">
        <v>13</v>
      </c>
      <c r="AN68" s="114" t="s">
        <v>13</v>
      </c>
      <c r="AO68" s="114" t="s">
        <v>13</v>
      </c>
      <c r="AP68" s="114" t="s">
        <v>13</v>
      </c>
      <c r="AQ68" s="114" t="s">
        <v>13</v>
      </c>
      <c r="AR68" s="114" t="s">
        <v>13</v>
      </c>
      <c r="AS68" s="114" t="s">
        <v>13</v>
      </c>
      <c r="AT68" s="114" t="s">
        <v>13</v>
      </c>
      <c r="AU68" s="114" t="s">
        <v>13</v>
      </c>
      <c r="AV68" s="114" t="s">
        <v>13</v>
      </c>
      <c r="AW68" s="114" t="s">
        <v>13</v>
      </c>
      <c r="AX68" s="114" t="s">
        <v>13</v>
      </c>
      <c r="AY68" s="114" t="s">
        <v>13</v>
      </c>
      <c r="AZ68" s="114" t="s">
        <v>13</v>
      </c>
      <c r="BA68" s="114" t="s">
        <v>13</v>
      </c>
      <c r="BB68" s="114" t="s">
        <v>13</v>
      </c>
      <c r="BC68" s="114" t="s">
        <v>13</v>
      </c>
      <c r="BD68" s="114" t="s">
        <v>13</v>
      </c>
    </row>
    <row r="69" spans="4:56" ht="15" x14ac:dyDescent="0.25">
      <c r="D69" s="113" t="s">
        <v>318</v>
      </c>
      <c r="E69" s="79" t="s">
        <v>319</v>
      </c>
      <c r="F69" s="114" t="s">
        <v>13</v>
      </c>
      <c r="G69" s="114" t="s">
        <v>13</v>
      </c>
      <c r="H69" s="114" t="s">
        <v>13</v>
      </c>
      <c r="I69" s="114" t="s">
        <v>13</v>
      </c>
      <c r="J69" s="114" t="s">
        <v>13</v>
      </c>
      <c r="K69" s="114" t="s">
        <v>13</v>
      </c>
      <c r="L69" s="114" t="s">
        <v>13</v>
      </c>
      <c r="M69" s="114" t="s">
        <v>13</v>
      </c>
      <c r="N69" s="114" t="s">
        <v>13</v>
      </c>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t="s">
        <v>13</v>
      </c>
      <c r="AO69" s="114" t="s">
        <v>13</v>
      </c>
      <c r="AP69" s="114" t="s">
        <v>13</v>
      </c>
      <c r="AQ69" s="114" t="s">
        <v>13</v>
      </c>
      <c r="AR69" s="114" t="s">
        <v>13</v>
      </c>
      <c r="AS69" s="114" t="s">
        <v>13</v>
      </c>
      <c r="AT69" s="114"/>
      <c r="AU69" s="114"/>
      <c r="AV69" s="114"/>
      <c r="AW69" s="114"/>
      <c r="AX69" s="114"/>
      <c r="AY69" s="114"/>
      <c r="AZ69" s="114"/>
      <c r="BA69" s="114"/>
      <c r="BB69" s="114"/>
      <c r="BC69" s="114"/>
      <c r="BD69" s="114"/>
    </row>
    <row r="70" spans="4:56" ht="15" x14ac:dyDescent="0.25">
      <c r="D70" s="113" t="s">
        <v>321</v>
      </c>
      <c r="E70" s="79" t="s">
        <v>71</v>
      </c>
      <c r="F70" s="114" t="s">
        <v>13</v>
      </c>
      <c r="G70" s="114" t="s">
        <v>13</v>
      </c>
      <c r="H70" s="114" t="s">
        <v>13</v>
      </c>
      <c r="I70" s="114" t="s">
        <v>13</v>
      </c>
      <c r="J70" s="114" t="s">
        <v>13</v>
      </c>
      <c r="K70" s="114" t="s">
        <v>13</v>
      </c>
      <c r="L70" s="114" t="s">
        <v>13</v>
      </c>
      <c r="M70" s="114" t="s">
        <v>13</v>
      </c>
      <c r="N70" s="114" t="s">
        <v>13</v>
      </c>
      <c r="O70" s="114" t="s">
        <v>13</v>
      </c>
      <c r="P70" s="114" t="s">
        <v>13</v>
      </c>
      <c r="Q70" s="114" t="s">
        <v>13</v>
      </c>
      <c r="R70" s="114" t="s">
        <v>13</v>
      </c>
      <c r="S70" s="114" t="s">
        <v>13</v>
      </c>
      <c r="T70" s="114" t="s">
        <v>13</v>
      </c>
      <c r="U70" s="114" t="s">
        <v>13</v>
      </c>
      <c r="V70" s="114" t="s">
        <v>13</v>
      </c>
      <c r="W70" s="114" t="s">
        <v>13</v>
      </c>
      <c r="X70" s="114" t="s">
        <v>13</v>
      </c>
      <c r="Y70" s="114" t="s">
        <v>13</v>
      </c>
      <c r="Z70" s="114" t="s">
        <v>13</v>
      </c>
      <c r="AA70" s="114" t="s">
        <v>13</v>
      </c>
      <c r="AB70" s="114" t="s">
        <v>13</v>
      </c>
      <c r="AC70" s="114" t="s">
        <v>13</v>
      </c>
      <c r="AD70" s="114" t="s">
        <v>13</v>
      </c>
      <c r="AE70" s="114" t="s">
        <v>13</v>
      </c>
      <c r="AF70" s="114" t="s">
        <v>13</v>
      </c>
      <c r="AG70" s="114" t="s">
        <v>13</v>
      </c>
      <c r="AH70" s="114" t="s">
        <v>13</v>
      </c>
      <c r="AI70" s="114" t="s">
        <v>13</v>
      </c>
      <c r="AJ70" s="114" t="s">
        <v>13</v>
      </c>
      <c r="AK70" s="114" t="s">
        <v>13</v>
      </c>
      <c r="AL70" s="114" t="s">
        <v>13</v>
      </c>
      <c r="AM70" s="114" t="s">
        <v>13</v>
      </c>
      <c r="AN70" s="114"/>
      <c r="AO70" s="114" t="s">
        <v>13</v>
      </c>
      <c r="AP70" s="114" t="s">
        <v>13</v>
      </c>
      <c r="AQ70" s="114" t="s">
        <v>13</v>
      </c>
      <c r="AR70" s="114" t="s">
        <v>13</v>
      </c>
      <c r="AS70" s="114" t="s">
        <v>13</v>
      </c>
      <c r="AT70" s="114" t="s">
        <v>13</v>
      </c>
      <c r="AU70" s="114" t="s">
        <v>13</v>
      </c>
      <c r="AV70" s="114" t="s">
        <v>13</v>
      </c>
      <c r="AW70" s="114" t="s">
        <v>13</v>
      </c>
      <c r="AX70" s="114" t="s">
        <v>13</v>
      </c>
      <c r="AY70" s="114" t="s">
        <v>13</v>
      </c>
      <c r="AZ70" s="114" t="s">
        <v>13</v>
      </c>
      <c r="BA70" s="114" t="s">
        <v>13</v>
      </c>
      <c r="BB70" s="114" t="s">
        <v>13</v>
      </c>
      <c r="BC70" s="114" t="s">
        <v>13</v>
      </c>
      <c r="BD70" s="114" t="s">
        <v>13</v>
      </c>
    </row>
    <row r="71" spans="4:56" ht="15" x14ac:dyDescent="0.25">
      <c r="D71" s="113" t="s">
        <v>323</v>
      </c>
      <c r="E71" s="79" t="s">
        <v>72</v>
      </c>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c r="AY71" s="114"/>
      <c r="AZ71" s="114"/>
      <c r="BA71" s="114"/>
      <c r="BB71" s="114"/>
      <c r="BC71" s="114"/>
      <c r="BD71" s="114"/>
    </row>
    <row r="72" spans="4:56" ht="15" x14ac:dyDescent="0.25">
      <c r="D72" s="113" t="s">
        <v>325</v>
      </c>
      <c r="E72" s="79" t="s">
        <v>73</v>
      </c>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c r="AZ72" s="114"/>
      <c r="BA72" s="114"/>
      <c r="BB72" s="114"/>
      <c r="BC72" s="114"/>
      <c r="BD72" s="114"/>
    </row>
    <row r="73" spans="4:56" ht="15" x14ac:dyDescent="0.25">
      <c r="D73" s="113" t="s">
        <v>327</v>
      </c>
      <c r="E73" s="79" t="s">
        <v>74</v>
      </c>
      <c r="F73" s="114" t="s">
        <v>13</v>
      </c>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114"/>
      <c r="BA73" s="114"/>
      <c r="BB73" s="114"/>
      <c r="BC73" s="114"/>
      <c r="BD73" s="114"/>
    </row>
    <row r="74" spans="4:56" ht="15" x14ac:dyDescent="0.25">
      <c r="D74" s="113" t="s">
        <v>329</v>
      </c>
      <c r="E74" s="79" t="s">
        <v>75</v>
      </c>
      <c r="F74" s="114" t="s">
        <v>13</v>
      </c>
      <c r="G74" s="114" t="s">
        <v>13</v>
      </c>
      <c r="H74" s="114" t="s">
        <v>13</v>
      </c>
      <c r="I74" s="114" t="s">
        <v>13</v>
      </c>
      <c r="J74" s="114" t="s">
        <v>13</v>
      </c>
      <c r="K74" s="114" t="s">
        <v>13</v>
      </c>
      <c r="L74" s="114" t="s">
        <v>13</v>
      </c>
      <c r="M74" s="114" t="s">
        <v>13</v>
      </c>
      <c r="N74" s="114" t="s">
        <v>13</v>
      </c>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114"/>
      <c r="BA74" s="114"/>
      <c r="BB74" s="114"/>
      <c r="BC74" s="114"/>
      <c r="BD74" s="114"/>
    </row>
    <row r="75" spans="4:56" ht="15" x14ac:dyDescent="0.25">
      <c r="D75" s="113" t="s">
        <v>331</v>
      </c>
      <c r="E75" s="79" t="s">
        <v>76</v>
      </c>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c r="AY75" s="114"/>
      <c r="AZ75" s="114"/>
      <c r="BA75" s="114"/>
      <c r="BB75" s="114"/>
      <c r="BC75" s="114"/>
      <c r="BD75" s="114"/>
    </row>
    <row r="76" spans="4:56" ht="15" x14ac:dyDescent="0.25">
      <c r="D76" s="113" t="s">
        <v>333</v>
      </c>
      <c r="E76" s="79" t="s">
        <v>77</v>
      </c>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4"/>
      <c r="AY76" s="114"/>
      <c r="AZ76" s="114"/>
      <c r="BA76" s="114"/>
      <c r="BB76" s="114"/>
      <c r="BC76" s="114"/>
      <c r="BD76" s="114"/>
    </row>
    <row r="77" spans="4:56" ht="15" x14ac:dyDescent="0.25">
      <c r="D77" s="113" t="s">
        <v>335</v>
      </c>
      <c r="E77" s="79" t="s">
        <v>78</v>
      </c>
      <c r="F77" s="114" t="s">
        <v>13</v>
      </c>
      <c r="G77" s="114" t="s">
        <v>13</v>
      </c>
      <c r="H77" s="114" t="s">
        <v>13</v>
      </c>
      <c r="I77" s="114" t="s">
        <v>13</v>
      </c>
      <c r="J77" s="114" t="s">
        <v>13</v>
      </c>
      <c r="K77" s="114" t="s">
        <v>13</v>
      </c>
      <c r="L77" s="114" t="s">
        <v>13</v>
      </c>
      <c r="M77" s="114" t="s">
        <v>13</v>
      </c>
      <c r="N77" s="114" t="s">
        <v>13</v>
      </c>
      <c r="O77" s="114"/>
      <c r="P77" s="114"/>
      <c r="Q77" s="114"/>
      <c r="R77" s="114"/>
      <c r="S77" s="114"/>
      <c r="T77" s="114"/>
      <c r="U77" s="114" t="s">
        <v>13</v>
      </c>
      <c r="V77" s="114" t="s">
        <v>13</v>
      </c>
      <c r="W77" s="114" t="s">
        <v>13</v>
      </c>
      <c r="X77" s="114" t="s">
        <v>13</v>
      </c>
      <c r="Y77" s="114" t="s">
        <v>13</v>
      </c>
      <c r="Z77" s="114" t="s">
        <v>13</v>
      </c>
      <c r="AA77" s="114" t="s">
        <v>13</v>
      </c>
      <c r="AB77" s="114" t="s">
        <v>13</v>
      </c>
      <c r="AC77" s="114" t="s">
        <v>13</v>
      </c>
      <c r="AD77" s="114" t="s">
        <v>13</v>
      </c>
      <c r="AE77" s="114" t="s">
        <v>13</v>
      </c>
      <c r="AF77" s="114" t="s">
        <v>13</v>
      </c>
      <c r="AG77" s="114" t="s">
        <v>13</v>
      </c>
      <c r="AH77" s="114" t="s">
        <v>13</v>
      </c>
      <c r="AI77" s="114" t="s">
        <v>13</v>
      </c>
      <c r="AJ77" s="114" t="s">
        <v>13</v>
      </c>
      <c r="AK77" s="114" t="s">
        <v>13</v>
      </c>
      <c r="AL77" s="114" t="s">
        <v>13</v>
      </c>
      <c r="AM77" s="114" t="s">
        <v>13</v>
      </c>
      <c r="AN77" s="114" t="s">
        <v>13</v>
      </c>
      <c r="AO77" s="114" t="s">
        <v>13</v>
      </c>
      <c r="AP77" s="114" t="s">
        <v>13</v>
      </c>
      <c r="AQ77" s="114" t="s">
        <v>13</v>
      </c>
      <c r="AR77" s="114" t="s">
        <v>13</v>
      </c>
      <c r="AS77" s="114" t="s">
        <v>13</v>
      </c>
      <c r="AT77" s="114" t="s">
        <v>13</v>
      </c>
      <c r="AU77" s="114" t="s">
        <v>13</v>
      </c>
      <c r="AV77" s="114" t="s">
        <v>13</v>
      </c>
      <c r="AW77" s="114" t="s">
        <v>13</v>
      </c>
      <c r="AX77" s="114" t="s">
        <v>13</v>
      </c>
      <c r="AY77" s="114" t="s">
        <v>13</v>
      </c>
      <c r="AZ77" s="114" t="s">
        <v>13</v>
      </c>
      <c r="BA77" s="114" t="s">
        <v>13</v>
      </c>
      <c r="BB77" s="114" t="s">
        <v>13</v>
      </c>
      <c r="BC77" s="114" t="s">
        <v>13</v>
      </c>
      <c r="BD77" s="114" t="s">
        <v>13</v>
      </c>
    </row>
    <row r="78" spans="4:56" ht="15" x14ac:dyDescent="0.25">
      <c r="D78" s="113" t="s">
        <v>337</v>
      </c>
      <c r="E78" s="79" t="s">
        <v>338</v>
      </c>
      <c r="F78" s="114" t="s">
        <v>13</v>
      </c>
      <c r="G78" s="114" t="s">
        <v>13</v>
      </c>
      <c r="H78" s="114" t="s">
        <v>13</v>
      </c>
      <c r="I78" s="114" t="s">
        <v>13</v>
      </c>
      <c r="J78" s="114" t="s">
        <v>13</v>
      </c>
      <c r="K78" s="114" t="s">
        <v>13</v>
      </c>
      <c r="L78" s="114" t="s">
        <v>13</v>
      </c>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AY78" s="114"/>
      <c r="AZ78" s="114"/>
      <c r="BA78" s="114"/>
      <c r="BB78" s="114"/>
      <c r="BC78" s="114"/>
      <c r="BD78" s="114"/>
    </row>
    <row r="79" spans="4:56" ht="15" x14ac:dyDescent="0.25">
      <c r="D79" s="113" t="s">
        <v>340</v>
      </c>
      <c r="E79" s="79" t="s">
        <v>79</v>
      </c>
      <c r="F79" s="114" t="s">
        <v>13</v>
      </c>
      <c r="G79" s="114" t="s">
        <v>13</v>
      </c>
      <c r="H79" s="114" t="s">
        <v>13</v>
      </c>
      <c r="I79" s="114" t="s">
        <v>13</v>
      </c>
      <c r="J79" s="114" t="s">
        <v>13</v>
      </c>
      <c r="K79" s="114" t="s">
        <v>13</v>
      </c>
      <c r="L79" s="114" t="s">
        <v>13</v>
      </c>
      <c r="M79" s="114" t="s">
        <v>13</v>
      </c>
      <c r="N79" s="114" t="s">
        <v>13</v>
      </c>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114"/>
      <c r="AS79" s="114"/>
      <c r="AT79" s="114"/>
      <c r="AU79" s="114"/>
      <c r="AV79" s="114"/>
      <c r="AW79" s="114"/>
      <c r="AX79" s="114"/>
      <c r="AY79" s="114"/>
      <c r="AZ79" s="114"/>
      <c r="BA79" s="114"/>
      <c r="BB79" s="114"/>
      <c r="BC79" s="114"/>
      <c r="BD79" s="114"/>
    </row>
    <row r="80" spans="4:56" ht="15" x14ac:dyDescent="0.25">
      <c r="D80" s="113" t="s">
        <v>342</v>
      </c>
      <c r="E80" s="79" t="s">
        <v>80</v>
      </c>
      <c r="F80" s="114" t="s">
        <v>13</v>
      </c>
      <c r="G80" s="114" t="s">
        <v>13</v>
      </c>
      <c r="H80" s="114" t="s">
        <v>13</v>
      </c>
      <c r="I80" s="114" t="s">
        <v>13</v>
      </c>
      <c r="J80" s="114" t="s">
        <v>13</v>
      </c>
      <c r="K80" s="114" t="s">
        <v>13</v>
      </c>
      <c r="L80" s="114" t="s">
        <v>13</v>
      </c>
      <c r="M80" s="114" t="s">
        <v>13</v>
      </c>
      <c r="N80" s="114" t="s">
        <v>13</v>
      </c>
      <c r="O80" s="114"/>
      <c r="P80" s="114"/>
      <c r="Q80" s="114"/>
      <c r="R80" s="114"/>
      <c r="S80" s="114"/>
      <c r="T80" s="114"/>
      <c r="U80" s="114"/>
      <c r="V80" s="114"/>
      <c r="W80" s="114"/>
      <c r="X80" s="114"/>
      <c r="Y80" s="114"/>
      <c r="Z80" s="114"/>
      <c r="AA80" s="114"/>
      <c r="AB80" s="114"/>
      <c r="AC80" s="114"/>
      <c r="AD80" s="114"/>
      <c r="AE80" s="114"/>
      <c r="AF80" s="114"/>
      <c r="AG80" s="114" t="s">
        <v>13</v>
      </c>
      <c r="AH80" s="114" t="s">
        <v>13</v>
      </c>
      <c r="AI80" s="114" t="s">
        <v>13</v>
      </c>
      <c r="AJ80" s="114" t="s">
        <v>13</v>
      </c>
      <c r="AK80" s="114" t="s">
        <v>13</v>
      </c>
      <c r="AL80" s="114" t="s">
        <v>13</v>
      </c>
      <c r="AM80" s="114" t="s">
        <v>13</v>
      </c>
      <c r="AN80" s="114" t="s">
        <v>13</v>
      </c>
      <c r="AO80" s="114" t="s">
        <v>13</v>
      </c>
      <c r="AP80" s="114" t="s">
        <v>13</v>
      </c>
      <c r="AQ80" s="114" t="s">
        <v>13</v>
      </c>
      <c r="AR80" s="114" t="s">
        <v>13</v>
      </c>
      <c r="AS80" s="114" t="s">
        <v>13</v>
      </c>
      <c r="AT80" s="114" t="s">
        <v>13</v>
      </c>
      <c r="AU80" s="114" t="s">
        <v>13</v>
      </c>
      <c r="AV80" s="114" t="s">
        <v>13</v>
      </c>
      <c r="AW80" s="114" t="s">
        <v>13</v>
      </c>
      <c r="AX80" s="114" t="s">
        <v>13</v>
      </c>
      <c r="AY80" s="114" t="s">
        <v>13</v>
      </c>
      <c r="AZ80" s="114" t="s">
        <v>13</v>
      </c>
      <c r="BA80" s="114" t="s">
        <v>13</v>
      </c>
      <c r="BB80" s="114" t="s">
        <v>13</v>
      </c>
      <c r="BC80" s="114" t="s">
        <v>13</v>
      </c>
      <c r="BD80" s="114" t="s">
        <v>13</v>
      </c>
    </row>
    <row r="81" spans="4:56" ht="15" x14ac:dyDescent="0.25">
      <c r="D81" s="113" t="s">
        <v>344</v>
      </c>
      <c r="E81" s="79" t="s">
        <v>81</v>
      </c>
      <c r="F81" s="114" t="s">
        <v>13</v>
      </c>
      <c r="G81" s="114" t="s">
        <v>13</v>
      </c>
      <c r="H81" s="114" t="s">
        <v>13</v>
      </c>
      <c r="I81" s="114" t="s">
        <v>13</v>
      </c>
      <c r="J81" s="114" t="s">
        <v>13</v>
      </c>
      <c r="K81" s="114" t="s">
        <v>13</v>
      </c>
      <c r="L81" s="114" t="s">
        <v>13</v>
      </c>
      <c r="M81" s="114" t="s">
        <v>13</v>
      </c>
      <c r="N81" s="114" t="s">
        <v>13</v>
      </c>
      <c r="O81" s="114" t="s">
        <v>13</v>
      </c>
      <c r="P81" s="114" t="s">
        <v>13</v>
      </c>
      <c r="Q81" s="114" t="s">
        <v>13</v>
      </c>
      <c r="R81" s="114" t="s">
        <v>13</v>
      </c>
      <c r="S81" s="114" t="s">
        <v>13</v>
      </c>
      <c r="T81" s="114" t="s">
        <v>13</v>
      </c>
      <c r="U81" s="114" t="s">
        <v>13</v>
      </c>
      <c r="V81" s="114" t="s">
        <v>13</v>
      </c>
      <c r="W81" s="114" t="s">
        <v>13</v>
      </c>
      <c r="X81" s="114" t="s">
        <v>13</v>
      </c>
      <c r="Y81" s="114" t="s">
        <v>13</v>
      </c>
      <c r="Z81" s="114" t="s">
        <v>13</v>
      </c>
      <c r="AA81" s="114" t="s">
        <v>13</v>
      </c>
      <c r="AB81" s="114" t="s">
        <v>13</v>
      </c>
      <c r="AC81" s="114" t="s">
        <v>13</v>
      </c>
      <c r="AD81" s="114" t="s">
        <v>13</v>
      </c>
      <c r="AE81" s="114" t="s">
        <v>13</v>
      </c>
      <c r="AF81" s="114" t="s">
        <v>13</v>
      </c>
      <c r="AG81" s="114" t="s">
        <v>13</v>
      </c>
      <c r="AH81" s="114" t="s">
        <v>13</v>
      </c>
      <c r="AI81" s="114" t="s">
        <v>13</v>
      </c>
      <c r="AJ81" s="114" t="s">
        <v>13</v>
      </c>
      <c r="AK81" s="114" t="s">
        <v>13</v>
      </c>
      <c r="AL81" s="114" t="s">
        <v>13</v>
      </c>
      <c r="AM81" s="114" t="s">
        <v>13</v>
      </c>
      <c r="AN81" s="114" t="s">
        <v>13</v>
      </c>
      <c r="AO81" s="114"/>
      <c r="AP81" s="114"/>
      <c r="AQ81" s="114"/>
      <c r="AR81" s="114"/>
      <c r="AS81" s="114"/>
      <c r="AT81" s="114"/>
      <c r="AU81" s="114"/>
      <c r="AV81" s="114"/>
      <c r="AW81" s="114"/>
      <c r="AX81" s="114"/>
      <c r="AY81" s="114"/>
      <c r="AZ81" s="114"/>
      <c r="BA81" s="114"/>
      <c r="BB81" s="114"/>
      <c r="BC81" s="114"/>
      <c r="BD81" s="114"/>
    </row>
    <row r="82" spans="4:56" ht="15" x14ac:dyDescent="0.25">
      <c r="D82" s="113" t="s">
        <v>346</v>
      </c>
      <c r="E82" s="79" t="s">
        <v>82</v>
      </c>
      <c r="F82" s="114"/>
      <c r="G82" s="114"/>
      <c r="H82" s="114"/>
      <c r="I82" s="114"/>
      <c r="J82" s="114"/>
      <c r="K82" s="114"/>
      <c r="L82" s="114"/>
      <c r="M82" s="114"/>
      <c r="N82" s="114"/>
      <c r="O82" s="114"/>
      <c r="P82" s="114"/>
      <c r="Q82" s="114"/>
      <c r="R82" s="114"/>
      <c r="S82" s="114"/>
      <c r="T82" s="114"/>
      <c r="U82" s="114"/>
      <c r="V82" s="114"/>
      <c r="W82" s="114" t="s">
        <v>13</v>
      </c>
      <c r="X82" s="114" t="s">
        <v>13</v>
      </c>
      <c r="Y82" s="114" t="s">
        <v>13</v>
      </c>
      <c r="Z82" s="114" t="s">
        <v>13</v>
      </c>
      <c r="AA82" s="114" t="s">
        <v>13</v>
      </c>
      <c r="AB82" s="114" t="s">
        <v>13</v>
      </c>
      <c r="AC82" s="114" t="s">
        <v>13</v>
      </c>
      <c r="AD82" s="114" t="s">
        <v>13</v>
      </c>
      <c r="AE82" s="114" t="s">
        <v>13</v>
      </c>
      <c r="AF82" s="114" t="s">
        <v>13</v>
      </c>
      <c r="AG82" s="114" t="s">
        <v>13</v>
      </c>
      <c r="AH82" s="114" t="s">
        <v>13</v>
      </c>
      <c r="AI82" s="114" t="s">
        <v>13</v>
      </c>
      <c r="AJ82" s="114" t="s">
        <v>13</v>
      </c>
      <c r="AK82" s="114" t="s">
        <v>13</v>
      </c>
      <c r="AL82" s="114" t="s">
        <v>13</v>
      </c>
      <c r="AM82" s="114" t="s">
        <v>13</v>
      </c>
      <c r="AN82" s="114" t="s">
        <v>13</v>
      </c>
      <c r="AO82" s="114" t="s">
        <v>13</v>
      </c>
      <c r="AP82" s="114" t="s">
        <v>13</v>
      </c>
      <c r="AQ82" s="114" t="s">
        <v>13</v>
      </c>
      <c r="AR82" s="114" t="s">
        <v>13</v>
      </c>
      <c r="AS82" s="114" t="s">
        <v>13</v>
      </c>
      <c r="AT82" s="114" t="s">
        <v>13</v>
      </c>
      <c r="AU82" s="114" t="s">
        <v>13</v>
      </c>
      <c r="AV82" s="114" t="s">
        <v>13</v>
      </c>
      <c r="AW82" s="114" t="s">
        <v>13</v>
      </c>
      <c r="AX82" s="114" t="s">
        <v>13</v>
      </c>
      <c r="AY82" s="114" t="s">
        <v>13</v>
      </c>
      <c r="AZ82" s="114" t="s">
        <v>13</v>
      </c>
      <c r="BA82" s="114" t="s">
        <v>13</v>
      </c>
      <c r="BB82" s="114" t="s">
        <v>13</v>
      </c>
      <c r="BC82" s="114" t="s">
        <v>13</v>
      </c>
      <c r="BD82" s="114" t="s">
        <v>13</v>
      </c>
    </row>
    <row r="83" spans="4:56" ht="15" x14ac:dyDescent="0.25">
      <c r="D83" s="113" t="s">
        <v>348</v>
      </c>
      <c r="E83" s="79" t="s">
        <v>83</v>
      </c>
      <c r="F83" s="114" t="s">
        <v>13</v>
      </c>
      <c r="G83" s="114" t="s">
        <v>13</v>
      </c>
      <c r="H83" s="114" t="s">
        <v>13</v>
      </c>
      <c r="I83" s="114" t="s">
        <v>13</v>
      </c>
      <c r="J83" s="114" t="s">
        <v>13</v>
      </c>
      <c r="K83" s="114" t="s">
        <v>13</v>
      </c>
      <c r="L83" s="114" t="s">
        <v>13</v>
      </c>
      <c r="M83" s="114"/>
      <c r="N83" s="114"/>
      <c r="O83" s="114"/>
      <c r="P83" s="114"/>
      <c r="Q83" s="114"/>
      <c r="R83" s="114"/>
      <c r="S83" s="114"/>
      <c r="T83" s="114"/>
      <c r="U83" s="114"/>
      <c r="V83" s="114"/>
      <c r="W83" s="114"/>
      <c r="X83" s="114"/>
      <c r="Y83" s="114"/>
      <c r="Z83" s="114"/>
      <c r="AA83" s="114"/>
      <c r="AB83" s="114"/>
      <c r="AC83" s="114"/>
      <c r="AD83" s="114" t="s">
        <v>13</v>
      </c>
      <c r="AE83" s="114" t="s">
        <v>13</v>
      </c>
      <c r="AF83" s="114" t="s">
        <v>13</v>
      </c>
      <c r="AG83" s="114" t="s">
        <v>13</v>
      </c>
      <c r="AH83" s="114" t="s">
        <v>13</v>
      </c>
      <c r="AI83" s="114" t="s">
        <v>13</v>
      </c>
      <c r="AJ83" s="114" t="s">
        <v>13</v>
      </c>
      <c r="AK83" s="114" t="s">
        <v>13</v>
      </c>
      <c r="AL83" s="114" t="s">
        <v>13</v>
      </c>
      <c r="AM83" s="114" t="s">
        <v>13</v>
      </c>
      <c r="AN83" s="114" t="s">
        <v>13</v>
      </c>
      <c r="AO83" s="114" t="s">
        <v>13</v>
      </c>
      <c r="AP83" s="114" t="s">
        <v>13</v>
      </c>
      <c r="AQ83" s="114" t="s">
        <v>13</v>
      </c>
      <c r="AR83" s="114" t="s">
        <v>13</v>
      </c>
      <c r="AS83" s="114" t="s">
        <v>13</v>
      </c>
      <c r="AT83" s="114" t="s">
        <v>13</v>
      </c>
      <c r="AU83" s="114" t="s">
        <v>13</v>
      </c>
      <c r="AV83" s="114" t="s">
        <v>13</v>
      </c>
      <c r="AW83" s="114" t="s">
        <v>13</v>
      </c>
      <c r="AX83" s="114" t="s">
        <v>13</v>
      </c>
      <c r="AY83" s="114" t="s">
        <v>13</v>
      </c>
      <c r="AZ83" s="114" t="s">
        <v>13</v>
      </c>
      <c r="BA83" s="114" t="s">
        <v>13</v>
      </c>
      <c r="BB83" s="114" t="s">
        <v>13</v>
      </c>
      <c r="BC83" s="114" t="s">
        <v>13</v>
      </c>
      <c r="BD83" s="114" t="s">
        <v>13</v>
      </c>
    </row>
    <row r="84" spans="4:56" ht="15" x14ac:dyDescent="0.25">
      <c r="D84" s="113" t="s">
        <v>350</v>
      </c>
      <c r="E84" s="79" t="s">
        <v>84</v>
      </c>
      <c r="F84" s="114" t="s">
        <v>13</v>
      </c>
      <c r="G84" s="114" t="s">
        <v>13</v>
      </c>
      <c r="H84" s="114" t="s">
        <v>13</v>
      </c>
      <c r="I84" s="114" t="s">
        <v>13</v>
      </c>
      <c r="J84" s="114" t="s">
        <v>13</v>
      </c>
      <c r="K84" s="114" t="s">
        <v>13</v>
      </c>
      <c r="L84" s="114" t="s">
        <v>13</v>
      </c>
      <c r="M84" s="114" t="s">
        <v>13</v>
      </c>
      <c r="N84" s="114" t="s">
        <v>13</v>
      </c>
      <c r="O84" s="114"/>
      <c r="P84" s="114"/>
      <c r="Q84" s="114"/>
      <c r="R84" s="114"/>
      <c r="S84" s="114"/>
      <c r="T84" s="114"/>
      <c r="U84" s="114"/>
      <c r="V84" s="114"/>
      <c r="W84" s="114"/>
      <c r="X84" s="114"/>
      <c r="Y84" s="114"/>
      <c r="Z84" s="114"/>
      <c r="AA84" s="114"/>
      <c r="AB84" s="114"/>
      <c r="AC84" s="114"/>
      <c r="AD84" s="114"/>
      <c r="AE84" s="114"/>
      <c r="AF84" s="114"/>
      <c r="AG84" s="114" t="s">
        <v>13</v>
      </c>
      <c r="AH84" s="114" t="s">
        <v>13</v>
      </c>
      <c r="AI84" s="114" t="s">
        <v>13</v>
      </c>
      <c r="AJ84" s="114" t="s">
        <v>13</v>
      </c>
      <c r="AK84" s="114" t="s">
        <v>13</v>
      </c>
      <c r="AL84" s="114" t="s">
        <v>13</v>
      </c>
      <c r="AM84" s="114" t="s">
        <v>13</v>
      </c>
      <c r="AN84" s="114" t="s">
        <v>13</v>
      </c>
      <c r="AO84" s="114" t="s">
        <v>13</v>
      </c>
      <c r="AP84" s="114" t="s">
        <v>13</v>
      </c>
      <c r="AQ84" s="114" t="s">
        <v>13</v>
      </c>
      <c r="AR84" s="114" t="s">
        <v>13</v>
      </c>
      <c r="AS84" s="114" t="s">
        <v>13</v>
      </c>
      <c r="AT84" s="114" t="s">
        <v>13</v>
      </c>
      <c r="AU84" s="114" t="s">
        <v>13</v>
      </c>
      <c r="AV84" s="114" t="s">
        <v>13</v>
      </c>
      <c r="AW84" s="114" t="s">
        <v>13</v>
      </c>
      <c r="AX84" s="114" t="s">
        <v>13</v>
      </c>
      <c r="AY84" s="114" t="s">
        <v>13</v>
      </c>
      <c r="AZ84" s="114" t="s">
        <v>13</v>
      </c>
      <c r="BA84" s="114" t="s">
        <v>13</v>
      </c>
      <c r="BB84" s="114" t="s">
        <v>13</v>
      </c>
      <c r="BC84" s="114" t="s">
        <v>13</v>
      </c>
      <c r="BD84" s="114" t="s">
        <v>13</v>
      </c>
    </row>
    <row r="85" spans="4:56" ht="15" x14ac:dyDescent="0.25">
      <c r="D85" s="113" t="s">
        <v>352</v>
      </c>
      <c r="E85" s="79" t="s">
        <v>85</v>
      </c>
      <c r="F85" s="114" t="s">
        <v>13</v>
      </c>
      <c r="G85" s="114" t="s">
        <v>13</v>
      </c>
      <c r="H85" s="114" t="s">
        <v>13</v>
      </c>
      <c r="I85" s="114" t="s">
        <v>13</v>
      </c>
      <c r="J85" s="114" t="s">
        <v>13</v>
      </c>
      <c r="K85" s="114" t="s">
        <v>13</v>
      </c>
      <c r="L85" s="114" t="s">
        <v>13</v>
      </c>
      <c r="M85" s="114" t="s">
        <v>13</v>
      </c>
      <c r="N85" s="114" t="s">
        <v>13</v>
      </c>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c r="AO85" s="114"/>
      <c r="AP85" s="114"/>
      <c r="AQ85" s="114"/>
      <c r="AR85" s="114"/>
      <c r="AS85" s="114"/>
      <c r="AT85" s="114"/>
      <c r="AU85" s="114"/>
      <c r="AV85" s="114"/>
      <c r="AW85" s="114"/>
      <c r="AX85" s="114"/>
      <c r="AY85" s="114"/>
      <c r="AZ85" s="114"/>
      <c r="BA85" s="114"/>
      <c r="BB85" s="114"/>
      <c r="BC85" s="114"/>
      <c r="BD85" s="114"/>
    </row>
    <row r="86" spans="4:56" ht="15" x14ac:dyDescent="0.25">
      <c r="D86" s="113" t="s">
        <v>354</v>
      </c>
      <c r="E86" s="79" t="s">
        <v>86</v>
      </c>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t="s">
        <v>13</v>
      </c>
      <c r="AI86" s="114" t="s">
        <v>13</v>
      </c>
      <c r="AJ86" s="114" t="s">
        <v>13</v>
      </c>
      <c r="AK86" s="114" t="s">
        <v>13</v>
      </c>
      <c r="AL86" s="114" t="s">
        <v>13</v>
      </c>
      <c r="AM86" s="114" t="s">
        <v>13</v>
      </c>
      <c r="AN86" s="114" t="s">
        <v>13</v>
      </c>
      <c r="AO86" s="114" t="s">
        <v>13</v>
      </c>
      <c r="AP86" s="114" t="s">
        <v>13</v>
      </c>
      <c r="AQ86" s="114" t="s">
        <v>13</v>
      </c>
      <c r="AR86" s="114" t="s">
        <v>13</v>
      </c>
      <c r="AS86" s="114" t="s">
        <v>13</v>
      </c>
      <c r="AT86" s="114" t="s">
        <v>13</v>
      </c>
      <c r="AU86" s="114" t="s">
        <v>13</v>
      </c>
      <c r="AV86" s="114" t="s">
        <v>13</v>
      </c>
      <c r="AW86" s="114" t="s">
        <v>13</v>
      </c>
      <c r="AX86" s="114" t="s">
        <v>13</v>
      </c>
      <c r="AY86" s="114" t="s">
        <v>13</v>
      </c>
      <c r="AZ86" s="114" t="s">
        <v>13</v>
      </c>
      <c r="BA86" s="114" t="s">
        <v>13</v>
      </c>
      <c r="BB86" s="114" t="s">
        <v>13</v>
      </c>
      <c r="BC86" s="114" t="s">
        <v>13</v>
      </c>
      <c r="BD86" s="114" t="s">
        <v>13</v>
      </c>
    </row>
    <row r="87" spans="4:56" ht="15" x14ac:dyDescent="0.25">
      <c r="D87" s="113" t="s">
        <v>356</v>
      </c>
      <c r="E87" s="79" t="s">
        <v>87</v>
      </c>
      <c r="F87" s="114" t="s">
        <v>13</v>
      </c>
      <c r="G87" s="114" t="s">
        <v>13</v>
      </c>
      <c r="H87" s="114" t="s">
        <v>13</v>
      </c>
      <c r="I87" s="114" t="s">
        <v>13</v>
      </c>
      <c r="J87" s="114" t="s">
        <v>13</v>
      </c>
      <c r="K87" s="114" t="s">
        <v>13</v>
      </c>
      <c r="L87" s="114" t="s">
        <v>13</v>
      </c>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c r="BC87" s="114"/>
      <c r="BD87" s="114"/>
    </row>
    <row r="88" spans="4:56" ht="15" x14ac:dyDescent="0.25">
      <c r="D88" s="113" t="s">
        <v>358</v>
      </c>
      <c r="E88" s="79" t="s">
        <v>88</v>
      </c>
      <c r="F88" s="114" t="s">
        <v>13</v>
      </c>
      <c r="G88" s="114" t="s">
        <v>13</v>
      </c>
      <c r="H88" s="114" t="s">
        <v>13</v>
      </c>
      <c r="I88" s="114" t="s">
        <v>13</v>
      </c>
      <c r="J88" s="114" t="s">
        <v>13</v>
      </c>
      <c r="K88" s="114" t="s">
        <v>13</v>
      </c>
      <c r="L88" s="114" t="s">
        <v>13</v>
      </c>
      <c r="M88" s="114" t="s">
        <v>13</v>
      </c>
      <c r="N88" s="114" t="s">
        <v>13</v>
      </c>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c r="AO88" s="114"/>
      <c r="AP88" s="114"/>
      <c r="AQ88" s="114"/>
      <c r="AR88" s="114"/>
      <c r="AS88" s="114"/>
      <c r="AT88" s="114"/>
      <c r="AU88" s="114"/>
      <c r="AV88" s="114"/>
      <c r="AW88" s="114"/>
      <c r="AX88" s="114"/>
      <c r="AY88" s="114"/>
      <c r="AZ88" s="114"/>
      <c r="BA88" s="114"/>
      <c r="BB88" s="114"/>
      <c r="BC88" s="114"/>
      <c r="BD88" s="114"/>
    </row>
    <row r="89" spans="4:56" ht="15" x14ac:dyDescent="0.25">
      <c r="D89" s="113" t="s">
        <v>360</v>
      </c>
      <c r="E89" s="79" t="s">
        <v>89</v>
      </c>
      <c r="F89" s="114" t="s">
        <v>13</v>
      </c>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c r="AO89" s="114"/>
      <c r="AP89" s="114"/>
      <c r="AQ89" s="114"/>
      <c r="AR89" s="114"/>
      <c r="AS89" s="114"/>
      <c r="AT89" s="114"/>
      <c r="AU89" s="114"/>
      <c r="AV89" s="114"/>
      <c r="AW89" s="114"/>
      <c r="AX89" s="114"/>
      <c r="AY89" s="114"/>
      <c r="AZ89" s="114"/>
      <c r="BA89" s="114"/>
      <c r="BB89" s="114"/>
      <c r="BC89" s="114"/>
      <c r="BD89" s="114"/>
    </row>
    <row r="90" spans="4:56" ht="15" x14ac:dyDescent="0.25">
      <c r="D90" s="113" t="s">
        <v>362</v>
      </c>
      <c r="E90" s="79" t="s">
        <v>90</v>
      </c>
      <c r="F90" s="114" t="s">
        <v>13</v>
      </c>
      <c r="G90" s="114" t="s">
        <v>13</v>
      </c>
      <c r="H90" s="114" t="s">
        <v>13</v>
      </c>
      <c r="I90" s="114" t="s">
        <v>13</v>
      </c>
      <c r="J90" s="114" t="s">
        <v>13</v>
      </c>
      <c r="K90" s="114" t="s">
        <v>13</v>
      </c>
      <c r="L90" s="114" t="s">
        <v>13</v>
      </c>
      <c r="M90" s="114" t="s">
        <v>13</v>
      </c>
      <c r="N90" s="114" t="s">
        <v>13</v>
      </c>
      <c r="O90" s="114" t="s">
        <v>13</v>
      </c>
      <c r="P90" s="114" t="s">
        <v>13</v>
      </c>
      <c r="Q90" s="114" t="s">
        <v>13</v>
      </c>
      <c r="R90" s="114" t="s">
        <v>13</v>
      </c>
      <c r="S90" s="114" t="s">
        <v>13</v>
      </c>
      <c r="T90" s="114" t="s">
        <v>13</v>
      </c>
      <c r="U90" s="114" t="s">
        <v>13</v>
      </c>
      <c r="V90" s="114" t="s">
        <v>13</v>
      </c>
      <c r="W90" s="114" t="s">
        <v>13</v>
      </c>
      <c r="X90" s="114" t="s">
        <v>13</v>
      </c>
      <c r="Y90" s="114" t="s">
        <v>13</v>
      </c>
      <c r="Z90" s="114" t="s">
        <v>13</v>
      </c>
      <c r="AA90" s="114" t="s">
        <v>13</v>
      </c>
      <c r="AB90" s="114" t="s">
        <v>13</v>
      </c>
      <c r="AC90" s="114" t="s">
        <v>13</v>
      </c>
      <c r="AD90" s="114" t="s">
        <v>13</v>
      </c>
      <c r="AE90" s="114" t="s">
        <v>13</v>
      </c>
      <c r="AF90" s="114" t="s">
        <v>13</v>
      </c>
      <c r="AG90" s="114" t="s">
        <v>13</v>
      </c>
      <c r="AH90" s="114" t="s">
        <v>13</v>
      </c>
      <c r="AI90" s="114" t="s">
        <v>13</v>
      </c>
      <c r="AJ90" s="114" t="s">
        <v>13</v>
      </c>
      <c r="AK90" s="114" t="s">
        <v>13</v>
      </c>
      <c r="AL90" s="114" t="s">
        <v>13</v>
      </c>
      <c r="AM90" s="114" t="s">
        <v>13</v>
      </c>
      <c r="AN90" s="114"/>
      <c r="AO90" s="114" t="s">
        <v>13</v>
      </c>
      <c r="AP90" s="114" t="s">
        <v>13</v>
      </c>
      <c r="AQ90" s="114" t="s">
        <v>13</v>
      </c>
      <c r="AR90" s="114" t="s">
        <v>13</v>
      </c>
      <c r="AS90" s="114" t="s">
        <v>13</v>
      </c>
      <c r="AT90" s="114" t="s">
        <v>13</v>
      </c>
      <c r="AU90" s="114" t="s">
        <v>13</v>
      </c>
      <c r="AV90" s="114" t="s">
        <v>13</v>
      </c>
      <c r="AW90" s="114" t="s">
        <v>13</v>
      </c>
      <c r="AX90" s="114" t="s">
        <v>13</v>
      </c>
      <c r="AY90" s="114" t="s">
        <v>13</v>
      </c>
      <c r="AZ90" s="114" t="s">
        <v>13</v>
      </c>
      <c r="BA90" s="114" t="s">
        <v>13</v>
      </c>
      <c r="BB90" s="114" t="s">
        <v>13</v>
      </c>
      <c r="BC90" s="114" t="s">
        <v>13</v>
      </c>
      <c r="BD90" s="114" t="s">
        <v>13</v>
      </c>
    </row>
    <row r="91" spans="4:56" ht="15" x14ac:dyDescent="0.25">
      <c r="D91" s="113" t="s">
        <v>364</v>
      </c>
      <c r="E91" s="79" t="s">
        <v>91</v>
      </c>
      <c r="F91" s="114" t="s">
        <v>13</v>
      </c>
      <c r="G91" s="114" t="s">
        <v>13</v>
      </c>
      <c r="H91" s="114" t="s">
        <v>13</v>
      </c>
      <c r="I91" s="114" t="s">
        <v>13</v>
      </c>
      <c r="J91" s="114" t="s">
        <v>13</v>
      </c>
      <c r="K91" s="114" t="s">
        <v>13</v>
      </c>
      <c r="L91" s="114" t="s">
        <v>13</v>
      </c>
      <c r="M91" s="114" t="s">
        <v>13</v>
      </c>
      <c r="N91" s="114" t="s">
        <v>13</v>
      </c>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t="s">
        <v>13</v>
      </c>
      <c r="AN91" s="114" t="s">
        <v>13</v>
      </c>
      <c r="AO91" s="114" t="s">
        <v>13</v>
      </c>
      <c r="AP91" s="114" t="s">
        <v>13</v>
      </c>
      <c r="AQ91" s="114" t="s">
        <v>13</v>
      </c>
      <c r="AR91" s="114" t="s">
        <v>13</v>
      </c>
      <c r="AS91" s="114" t="s">
        <v>13</v>
      </c>
      <c r="AT91" s="114" t="s">
        <v>13</v>
      </c>
      <c r="AU91" s="114" t="s">
        <v>13</v>
      </c>
      <c r="AV91" s="114" t="s">
        <v>13</v>
      </c>
      <c r="AW91" s="114" t="s">
        <v>13</v>
      </c>
      <c r="AX91" s="114" t="s">
        <v>13</v>
      </c>
      <c r="AY91" s="114" t="s">
        <v>13</v>
      </c>
      <c r="AZ91" s="114" t="s">
        <v>13</v>
      </c>
      <c r="BA91" s="114" t="s">
        <v>13</v>
      </c>
      <c r="BB91" s="114" t="s">
        <v>13</v>
      </c>
      <c r="BC91" s="114" t="s">
        <v>13</v>
      </c>
      <c r="BD91" s="114" t="s">
        <v>13</v>
      </c>
    </row>
    <row r="92" spans="4:56" ht="15" x14ac:dyDescent="0.25">
      <c r="D92" s="113" t="s">
        <v>366</v>
      </c>
      <c r="E92" s="79" t="s">
        <v>92</v>
      </c>
      <c r="F92" s="114" t="s">
        <v>13</v>
      </c>
      <c r="G92" s="114" t="s">
        <v>13</v>
      </c>
      <c r="H92" s="114" t="s">
        <v>13</v>
      </c>
      <c r="I92" s="114" t="s">
        <v>13</v>
      </c>
      <c r="J92" s="114" t="s">
        <v>13</v>
      </c>
      <c r="K92" s="114" t="s">
        <v>13</v>
      </c>
      <c r="L92" s="114" t="s">
        <v>13</v>
      </c>
      <c r="M92" s="114" t="s">
        <v>13</v>
      </c>
      <c r="N92" s="114" t="s">
        <v>13</v>
      </c>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t="s">
        <v>13</v>
      </c>
      <c r="AN92" s="114" t="s">
        <v>13</v>
      </c>
      <c r="AO92" s="114" t="s">
        <v>13</v>
      </c>
      <c r="AP92" s="114" t="s">
        <v>13</v>
      </c>
      <c r="AQ92" s="114" t="s">
        <v>13</v>
      </c>
      <c r="AR92" s="114" t="s">
        <v>13</v>
      </c>
      <c r="AS92" s="114" t="s">
        <v>13</v>
      </c>
      <c r="AT92" s="114" t="s">
        <v>13</v>
      </c>
      <c r="AU92" s="114" t="s">
        <v>13</v>
      </c>
      <c r="AV92" s="114" t="s">
        <v>13</v>
      </c>
      <c r="AW92" s="114" t="s">
        <v>13</v>
      </c>
      <c r="AX92" s="114" t="s">
        <v>13</v>
      </c>
      <c r="AY92" s="114" t="s">
        <v>13</v>
      </c>
      <c r="AZ92" s="114" t="s">
        <v>13</v>
      </c>
      <c r="BA92" s="114" t="s">
        <v>13</v>
      </c>
      <c r="BB92" s="114" t="s">
        <v>13</v>
      </c>
      <c r="BC92" s="114" t="s">
        <v>13</v>
      </c>
      <c r="BD92" s="114" t="s">
        <v>13</v>
      </c>
    </row>
    <row r="93" spans="4:56" ht="15" x14ac:dyDescent="0.25">
      <c r="D93" s="113" t="s">
        <v>368</v>
      </c>
      <c r="E93" s="79" t="s">
        <v>93</v>
      </c>
      <c r="F93" s="114" t="s">
        <v>13</v>
      </c>
      <c r="G93" s="114" t="s">
        <v>13</v>
      </c>
      <c r="H93" s="114" t="s">
        <v>13</v>
      </c>
      <c r="I93" s="114" t="s">
        <v>13</v>
      </c>
      <c r="J93" s="114" t="s">
        <v>13</v>
      </c>
      <c r="K93" s="114" t="s">
        <v>13</v>
      </c>
      <c r="L93" s="114" t="s">
        <v>13</v>
      </c>
      <c r="M93" s="114" t="s">
        <v>13</v>
      </c>
      <c r="N93" s="114" t="s">
        <v>13</v>
      </c>
      <c r="O93" s="114" t="s">
        <v>13</v>
      </c>
      <c r="P93" s="114" t="s">
        <v>13</v>
      </c>
      <c r="Q93" s="114" t="s">
        <v>13</v>
      </c>
      <c r="R93" s="114" t="s">
        <v>13</v>
      </c>
      <c r="S93" s="114" t="s">
        <v>13</v>
      </c>
      <c r="T93" s="114" t="s">
        <v>13</v>
      </c>
      <c r="U93" s="114" t="s">
        <v>13</v>
      </c>
      <c r="V93" s="114" t="s">
        <v>13</v>
      </c>
      <c r="W93" s="114" t="s">
        <v>13</v>
      </c>
      <c r="X93" s="114" t="s">
        <v>13</v>
      </c>
      <c r="Y93" s="114" t="s">
        <v>13</v>
      </c>
      <c r="Z93" s="114" t="s">
        <v>13</v>
      </c>
      <c r="AA93" s="114" t="s">
        <v>13</v>
      </c>
      <c r="AB93" s="114" t="s">
        <v>13</v>
      </c>
      <c r="AC93" s="114" t="s">
        <v>13</v>
      </c>
      <c r="AD93" s="114" t="s">
        <v>13</v>
      </c>
      <c r="AE93" s="114" t="s">
        <v>13</v>
      </c>
      <c r="AF93" s="114" t="s">
        <v>13</v>
      </c>
      <c r="AG93" s="114"/>
      <c r="AH93" s="114"/>
      <c r="AI93" s="114"/>
      <c r="AJ93" s="114"/>
      <c r="AK93" s="114"/>
      <c r="AL93" s="114"/>
      <c r="AM93" s="114"/>
      <c r="AN93" s="114"/>
      <c r="AO93" s="114"/>
      <c r="AP93" s="114"/>
      <c r="AQ93" s="114"/>
      <c r="AR93" s="114"/>
      <c r="AS93" s="114"/>
      <c r="AT93" s="114"/>
      <c r="AU93" s="114"/>
      <c r="AV93" s="114"/>
      <c r="AW93" s="114" t="s">
        <v>13</v>
      </c>
      <c r="AX93" s="114" t="s">
        <v>13</v>
      </c>
      <c r="AY93" s="114" t="s">
        <v>13</v>
      </c>
      <c r="AZ93" s="114" t="s">
        <v>13</v>
      </c>
      <c r="BA93" s="114" t="s">
        <v>13</v>
      </c>
      <c r="BB93" s="114" t="s">
        <v>13</v>
      </c>
      <c r="BC93" s="114" t="s">
        <v>13</v>
      </c>
      <c r="BD93" s="114" t="s">
        <v>13</v>
      </c>
    </row>
    <row r="94" spans="4:56" ht="15" x14ac:dyDescent="0.25">
      <c r="D94" s="113" t="s">
        <v>370</v>
      </c>
      <c r="E94" s="81" t="s">
        <v>94</v>
      </c>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c r="AO94" s="114"/>
      <c r="AP94" s="114"/>
      <c r="AQ94" s="114"/>
      <c r="AR94" s="114"/>
      <c r="AS94" s="114"/>
      <c r="AT94" s="114"/>
      <c r="AU94" s="114"/>
      <c r="AV94" s="114"/>
      <c r="AW94" s="114" t="s">
        <v>13</v>
      </c>
      <c r="AX94" s="114" t="s">
        <v>13</v>
      </c>
      <c r="AY94" s="114" t="s">
        <v>13</v>
      </c>
      <c r="AZ94" s="114" t="s">
        <v>13</v>
      </c>
      <c r="BA94" s="114" t="s">
        <v>13</v>
      </c>
      <c r="BB94" s="114" t="s">
        <v>13</v>
      </c>
      <c r="BC94" s="114" t="s">
        <v>13</v>
      </c>
      <c r="BD94" s="114" t="s">
        <v>13</v>
      </c>
    </row>
    <row r="95" spans="4:56" ht="15" x14ac:dyDescent="0.25">
      <c r="D95" s="113" t="s">
        <v>372</v>
      </c>
      <c r="E95" s="79" t="s">
        <v>95</v>
      </c>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c r="AO95" s="114"/>
      <c r="AP95" s="114"/>
      <c r="AQ95" s="114"/>
      <c r="AR95" s="114"/>
      <c r="AS95" s="114"/>
      <c r="AT95" s="114"/>
      <c r="AU95" s="114"/>
      <c r="AV95" s="114"/>
      <c r="AW95" s="114"/>
      <c r="AX95" s="114"/>
      <c r="AY95" s="114"/>
      <c r="AZ95" s="114"/>
      <c r="BA95" s="114"/>
      <c r="BB95" s="114"/>
      <c r="BC95" s="114"/>
      <c r="BD95" s="114"/>
    </row>
    <row r="96" spans="4:56" ht="15" x14ac:dyDescent="0.25">
      <c r="D96" s="113" t="s">
        <v>374</v>
      </c>
      <c r="E96" s="79" t="s">
        <v>96</v>
      </c>
      <c r="F96" s="114" t="s">
        <v>13</v>
      </c>
      <c r="G96" s="114" t="s">
        <v>13</v>
      </c>
      <c r="H96" s="114" t="s">
        <v>13</v>
      </c>
      <c r="I96" s="114" t="s">
        <v>13</v>
      </c>
      <c r="J96" s="114" t="s">
        <v>13</v>
      </c>
      <c r="K96" s="114" t="s">
        <v>13</v>
      </c>
      <c r="L96" s="114" t="s">
        <v>13</v>
      </c>
      <c r="M96" s="114" t="s">
        <v>13</v>
      </c>
      <c r="N96" s="114" t="s">
        <v>13</v>
      </c>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t="s">
        <v>13</v>
      </c>
      <c r="AO96" s="114" t="s">
        <v>13</v>
      </c>
      <c r="AP96" s="114" t="s">
        <v>13</v>
      </c>
      <c r="AQ96" s="114" t="s">
        <v>13</v>
      </c>
      <c r="AR96" s="114" t="s">
        <v>13</v>
      </c>
      <c r="AS96" s="114" t="s">
        <v>13</v>
      </c>
      <c r="AT96" s="114" t="s">
        <v>13</v>
      </c>
      <c r="AU96" s="114" t="s">
        <v>13</v>
      </c>
      <c r="AV96" s="114" t="s">
        <v>13</v>
      </c>
      <c r="AW96" s="114" t="s">
        <v>13</v>
      </c>
      <c r="AX96" s="114" t="s">
        <v>13</v>
      </c>
      <c r="AY96" s="114" t="s">
        <v>13</v>
      </c>
      <c r="AZ96" s="114" t="s">
        <v>13</v>
      </c>
      <c r="BA96" s="114" t="s">
        <v>13</v>
      </c>
      <c r="BB96" s="114" t="s">
        <v>13</v>
      </c>
      <c r="BC96" s="114" t="s">
        <v>13</v>
      </c>
      <c r="BD96" s="114" t="s">
        <v>13</v>
      </c>
    </row>
    <row r="97" spans="4:56" ht="15" x14ac:dyDescent="0.25">
      <c r="D97" s="113" t="s">
        <v>376</v>
      </c>
      <c r="E97" s="79" t="s">
        <v>97</v>
      </c>
      <c r="F97" s="114"/>
      <c r="G97" s="114" t="s">
        <v>13</v>
      </c>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c r="AO97" s="114" t="s">
        <v>13</v>
      </c>
      <c r="AP97" s="114" t="s">
        <v>13</v>
      </c>
      <c r="AQ97" s="114" t="s">
        <v>13</v>
      </c>
      <c r="AR97" s="114" t="s">
        <v>13</v>
      </c>
      <c r="AS97" s="114" t="s">
        <v>13</v>
      </c>
      <c r="AT97" s="114" t="s">
        <v>13</v>
      </c>
      <c r="AU97" s="114" t="s">
        <v>13</v>
      </c>
      <c r="AV97" s="114" t="s">
        <v>13</v>
      </c>
      <c r="AW97" s="114" t="s">
        <v>13</v>
      </c>
      <c r="AX97" s="114" t="s">
        <v>13</v>
      </c>
      <c r="AY97" s="114" t="s">
        <v>13</v>
      </c>
      <c r="AZ97" s="114" t="s">
        <v>13</v>
      </c>
      <c r="BA97" s="114" t="s">
        <v>13</v>
      </c>
      <c r="BB97" s="114" t="s">
        <v>13</v>
      </c>
      <c r="BC97" s="114" t="s">
        <v>13</v>
      </c>
      <c r="BD97" s="114" t="s">
        <v>13</v>
      </c>
    </row>
    <row r="98" spans="4:56" ht="15" x14ac:dyDescent="0.25">
      <c r="D98" s="113" t="s">
        <v>378</v>
      </c>
      <c r="E98" s="79" t="s">
        <v>98</v>
      </c>
      <c r="F98" s="114" t="s">
        <v>13</v>
      </c>
      <c r="G98" s="114" t="s">
        <v>13</v>
      </c>
      <c r="H98" s="114" t="s">
        <v>13</v>
      </c>
      <c r="I98" s="114" t="s">
        <v>13</v>
      </c>
      <c r="J98" s="114" t="s">
        <v>13</v>
      </c>
      <c r="K98" s="114" t="s">
        <v>13</v>
      </c>
      <c r="L98" s="114" t="s">
        <v>13</v>
      </c>
      <c r="M98" s="114" t="s">
        <v>13</v>
      </c>
      <c r="N98" s="114" t="s">
        <v>13</v>
      </c>
      <c r="O98" s="114"/>
      <c r="P98" s="114"/>
      <c r="Q98" s="114"/>
      <c r="R98" s="114"/>
      <c r="S98" s="114"/>
      <c r="T98" s="114"/>
      <c r="U98" s="114"/>
      <c r="V98" s="114"/>
      <c r="W98" s="114"/>
      <c r="X98" s="114"/>
      <c r="Y98" s="114"/>
      <c r="Z98" s="114"/>
      <c r="AA98" s="114"/>
      <c r="AB98" s="114"/>
      <c r="AC98" s="114"/>
      <c r="AD98" s="114"/>
      <c r="AE98" s="114"/>
      <c r="AF98" s="114"/>
      <c r="AG98" s="114"/>
      <c r="AH98" s="114"/>
      <c r="AI98" s="114" t="s">
        <v>13</v>
      </c>
      <c r="AJ98" s="114" t="s">
        <v>13</v>
      </c>
      <c r="AK98" s="114" t="s">
        <v>13</v>
      </c>
      <c r="AL98" s="114" t="s">
        <v>13</v>
      </c>
      <c r="AM98" s="114" t="s">
        <v>13</v>
      </c>
      <c r="AN98" s="114" t="s">
        <v>13</v>
      </c>
      <c r="AO98" s="114" t="s">
        <v>13</v>
      </c>
      <c r="AP98" s="114" t="s">
        <v>13</v>
      </c>
      <c r="AQ98" s="114" t="s">
        <v>13</v>
      </c>
      <c r="AR98" s="114" t="s">
        <v>13</v>
      </c>
      <c r="AS98" s="114" t="s">
        <v>13</v>
      </c>
      <c r="AT98" s="114" t="s">
        <v>13</v>
      </c>
      <c r="AU98" s="114" t="s">
        <v>13</v>
      </c>
      <c r="AV98" s="114" t="s">
        <v>13</v>
      </c>
      <c r="AW98" s="114" t="s">
        <v>13</v>
      </c>
      <c r="AX98" s="114" t="s">
        <v>13</v>
      </c>
      <c r="AY98" s="114" t="s">
        <v>13</v>
      </c>
      <c r="AZ98" s="114" t="s">
        <v>13</v>
      </c>
      <c r="BA98" s="114" t="s">
        <v>13</v>
      </c>
      <c r="BB98" s="114" t="s">
        <v>13</v>
      </c>
      <c r="BC98" s="114" t="s">
        <v>13</v>
      </c>
      <c r="BD98" s="114" t="s">
        <v>13</v>
      </c>
    </row>
    <row r="99" spans="4:56" ht="15" x14ac:dyDescent="0.25">
      <c r="D99" s="113" t="s">
        <v>380</v>
      </c>
      <c r="E99" s="79" t="s">
        <v>99</v>
      </c>
      <c r="F99" s="114" t="s">
        <v>13</v>
      </c>
      <c r="G99" s="114" t="s">
        <v>13</v>
      </c>
      <c r="H99" s="114" t="s">
        <v>13</v>
      </c>
      <c r="I99" s="114" t="s">
        <v>13</v>
      </c>
      <c r="J99" s="114" t="s">
        <v>13</v>
      </c>
      <c r="K99" s="114" t="s">
        <v>13</v>
      </c>
      <c r="L99" s="114" t="s">
        <v>13</v>
      </c>
      <c r="M99" s="114" t="s">
        <v>13</v>
      </c>
      <c r="N99" s="114" t="s">
        <v>13</v>
      </c>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c r="AO99" s="114"/>
      <c r="AP99" s="114"/>
      <c r="AQ99" s="114"/>
      <c r="AR99" s="114"/>
      <c r="AS99" s="114"/>
      <c r="AT99" s="114"/>
      <c r="AU99" s="114"/>
      <c r="AV99" s="114"/>
      <c r="AW99" s="114"/>
      <c r="AX99" s="114"/>
      <c r="AY99" s="114"/>
      <c r="AZ99" s="114"/>
      <c r="BA99" s="114"/>
      <c r="BB99" s="114"/>
      <c r="BC99" s="114"/>
      <c r="BD99" s="114"/>
    </row>
    <row r="100" spans="4:56" ht="15" x14ac:dyDescent="0.25">
      <c r="D100" s="113" t="s">
        <v>382</v>
      </c>
      <c r="E100" s="79" t="s">
        <v>100</v>
      </c>
      <c r="F100" s="114" t="s">
        <v>13</v>
      </c>
      <c r="G100" s="114" t="s">
        <v>13</v>
      </c>
      <c r="H100" s="114" t="s">
        <v>13</v>
      </c>
      <c r="I100" s="114" t="s">
        <v>13</v>
      </c>
      <c r="J100" s="114" t="s">
        <v>13</v>
      </c>
      <c r="K100" s="114" t="s">
        <v>13</v>
      </c>
      <c r="L100" s="114" t="s">
        <v>13</v>
      </c>
      <c r="M100" s="114" t="s">
        <v>13</v>
      </c>
      <c r="N100" s="114" t="s">
        <v>13</v>
      </c>
      <c r="O100" s="114"/>
      <c r="P100" s="114"/>
      <c r="Q100" s="114"/>
      <c r="R100" s="114"/>
      <c r="S100" s="114"/>
      <c r="T100" s="114"/>
      <c r="U100" s="114"/>
      <c r="V100" s="114"/>
      <c r="W100" s="114"/>
      <c r="X100" s="114" t="s">
        <v>13</v>
      </c>
      <c r="Y100" s="114" t="s">
        <v>13</v>
      </c>
      <c r="Z100" s="114" t="s">
        <v>13</v>
      </c>
      <c r="AA100" s="114" t="s">
        <v>13</v>
      </c>
      <c r="AB100" s="114" t="s">
        <v>13</v>
      </c>
      <c r="AC100" s="114" t="s">
        <v>13</v>
      </c>
      <c r="AD100" s="114" t="s">
        <v>13</v>
      </c>
      <c r="AE100" s="114" t="s">
        <v>13</v>
      </c>
      <c r="AF100" s="114" t="s">
        <v>13</v>
      </c>
      <c r="AG100" s="114" t="s">
        <v>13</v>
      </c>
      <c r="AH100" s="114" t="s">
        <v>13</v>
      </c>
      <c r="AI100" s="114" t="s">
        <v>13</v>
      </c>
      <c r="AJ100" s="114" t="s">
        <v>13</v>
      </c>
      <c r="AK100" s="114" t="s">
        <v>13</v>
      </c>
      <c r="AL100" s="114" t="s">
        <v>13</v>
      </c>
      <c r="AM100" s="114" t="s">
        <v>13</v>
      </c>
      <c r="AN100" s="114" t="s">
        <v>13</v>
      </c>
      <c r="AO100" s="114" t="s">
        <v>13</v>
      </c>
      <c r="AP100" s="114" t="s">
        <v>13</v>
      </c>
      <c r="AQ100" s="114" t="s">
        <v>13</v>
      </c>
      <c r="AR100" s="114" t="s">
        <v>13</v>
      </c>
      <c r="AS100" s="114" t="s">
        <v>13</v>
      </c>
      <c r="AT100" s="114" t="s">
        <v>13</v>
      </c>
      <c r="AU100" s="114" t="s">
        <v>13</v>
      </c>
      <c r="AV100" s="114" t="s">
        <v>13</v>
      </c>
      <c r="AW100" s="114" t="s">
        <v>13</v>
      </c>
      <c r="AX100" s="114" t="s">
        <v>13</v>
      </c>
      <c r="AY100" s="114" t="s">
        <v>13</v>
      </c>
      <c r="AZ100" s="114" t="s">
        <v>13</v>
      </c>
      <c r="BA100" s="114" t="s">
        <v>13</v>
      </c>
      <c r="BB100" s="114" t="s">
        <v>13</v>
      </c>
      <c r="BC100" s="114" t="s">
        <v>13</v>
      </c>
      <c r="BD100" s="114" t="s">
        <v>13</v>
      </c>
    </row>
    <row r="101" spans="4:56" ht="15" x14ac:dyDescent="0.25">
      <c r="D101" s="113" t="s">
        <v>384</v>
      </c>
      <c r="E101" s="79" t="s">
        <v>385</v>
      </c>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c r="AO101" s="114"/>
      <c r="AP101" s="114"/>
      <c r="AQ101" s="114"/>
      <c r="AR101" s="114"/>
      <c r="AS101" s="114"/>
      <c r="AT101" s="114"/>
      <c r="AU101" s="114"/>
      <c r="AV101" s="114"/>
      <c r="AW101" s="114"/>
      <c r="AX101" s="114"/>
      <c r="AY101" s="114"/>
      <c r="AZ101" s="114"/>
      <c r="BA101" s="114"/>
      <c r="BB101" s="114"/>
      <c r="BC101" s="114"/>
      <c r="BD101" s="114"/>
    </row>
    <row r="102" spans="4:56" ht="15" x14ac:dyDescent="0.25">
      <c r="D102" s="113" t="s">
        <v>387</v>
      </c>
      <c r="E102" s="79" t="s">
        <v>388</v>
      </c>
      <c r="F102" s="114" t="s">
        <v>13</v>
      </c>
      <c r="G102" s="114" t="s">
        <v>13</v>
      </c>
      <c r="H102" s="114" t="s">
        <v>13</v>
      </c>
      <c r="I102" s="114" t="s">
        <v>13</v>
      </c>
      <c r="J102" s="114" t="s">
        <v>13</v>
      </c>
      <c r="K102" s="114" t="s">
        <v>13</v>
      </c>
      <c r="L102" s="114" t="s">
        <v>13</v>
      </c>
      <c r="M102" s="114" t="s">
        <v>13</v>
      </c>
      <c r="N102" s="114" t="s">
        <v>13</v>
      </c>
      <c r="O102" s="114" t="s">
        <v>13</v>
      </c>
      <c r="P102" s="114" t="s">
        <v>13</v>
      </c>
      <c r="Q102" s="114" t="s">
        <v>13</v>
      </c>
      <c r="R102" s="114" t="s">
        <v>13</v>
      </c>
      <c r="S102" s="114" t="s">
        <v>13</v>
      </c>
      <c r="T102" s="114" t="s">
        <v>13</v>
      </c>
      <c r="U102" s="114" t="s">
        <v>13</v>
      </c>
      <c r="V102" s="114" t="s">
        <v>13</v>
      </c>
      <c r="W102" s="114" t="s">
        <v>13</v>
      </c>
      <c r="X102" s="114" t="s">
        <v>13</v>
      </c>
      <c r="Y102" s="114" t="s">
        <v>13</v>
      </c>
      <c r="Z102" s="114" t="s">
        <v>13</v>
      </c>
      <c r="AA102" s="114" t="s">
        <v>13</v>
      </c>
      <c r="AB102" s="114" t="s">
        <v>13</v>
      </c>
      <c r="AC102" s="114" t="s">
        <v>13</v>
      </c>
      <c r="AD102" s="114" t="s">
        <v>13</v>
      </c>
      <c r="AE102" s="114" t="s">
        <v>13</v>
      </c>
      <c r="AF102" s="114" t="s">
        <v>13</v>
      </c>
      <c r="AG102" s="114" t="s">
        <v>13</v>
      </c>
      <c r="AH102" s="114" t="s">
        <v>13</v>
      </c>
      <c r="AI102" s="114"/>
      <c r="AJ102" s="114"/>
      <c r="AK102" s="114"/>
      <c r="AL102" s="114"/>
      <c r="AM102" s="114"/>
      <c r="AN102" s="114"/>
      <c r="AO102" s="114"/>
      <c r="AP102" s="114"/>
      <c r="AQ102" s="114"/>
      <c r="AR102" s="114"/>
      <c r="AS102" s="114"/>
      <c r="AT102" s="114"/>
      <c r="AU102" s="114"/>
      <c r="AV102" s="114"/>
      <c r="AW102" s="114"/>
      <c r="AX102" s="114"/>
      <c r="AY102" s="114"/>
      <c r="AZ102" s="114"/>
      <c r="BA102" s="114"/>
      <c r="BB102" s="114"/>
      <c r="BC102" s="114"/>
      <c r="BD102" s="114"/>
    </row>
    <row r="103" spans="4:56" ht="15" x14ac:dyDescent="0.25">
      <c r="D103" s="113" t="s">
        <v>390</v>
      </c>
      <c r="E103" s="79" t="s">
        <v>101</v>
      </c>
      <c r="F103" s="114" t="s">
        <v>13</v>
      </c>
      <c r="G103" s="114" t="s">
        <v>13</v>
      </c>
      <c r="H103" s="114" t="s">
        <v>13</v>
      </c>
      <c r="I103" s="114" t="s">
        <v>13</v>
      </c>
      <c r="J103" s="114" t="s">
        <v>13</v>
      </c>
      <c r="K103" s="114" t="s">
        <v>13</v>
      </c>
      <c r="L103" s="114" t="s">
        <v>13</v>
      </c>
      <c r="M103" s="114" t="s">
        <v>13</v>
      </c>
      <c r="N103" s="114" t="s">
        <v>13</v>
      </c>
      <c r="O103" s="114"/>
      <c r="P103" s="114"/>
      <c r="Q103" s="114"/>
      <c r="R103" s="114"/>
      <c r="S103" s="114"/>
      <c r="T103" s="114"/>
      <c r="U103" s="114"/>
      <c r="V103" s="114"/>
      <c r="W103" s="114"/>
      <c r="X103" s="114"/>
      <c r="Y103" s="114"/>
      <c r="Z103" s="114"/>
      <c r="AA103" s="114"/>
      <c r="AB103" s="114"/>
      <c r="AC103" s="114"/>
      <c r="AD103" s="114"/>
      <c r="AE103" s="114"/>
      <c r="AF103" s="114"/>
      <c r="AG103" s="114"/>
      <c r="AH103" s="114" t="s">
        <v>13</v>
      </c>
      <c r="AI103" s="114" t="s">
        <v>13</v>
      </c>
      <c r="AJ103" s="114" t="s">
        <v>13</v>
      </c>
      <c r="AK103" s="114" t="s">
        <v>13</v>
      </c>
      <c r="AL103" s="114" t="s">
        <v>13</v>
      </c>
      <c r="AM103" s="114" t="s">
        <v>13</v>
      </c>
      <c r="AN103" s="114" t="s">
        <v>13</v>
      </c>
      <c r="AO103" s="114" t="s">
        <v>13</v>
      </c>
      <c r="AP103" s="114" t="s">
        <v>13</v>
      </c>
      <c r="AQ103" s="114" t="s">
        <v>13</v>
      </c>
      <c r="AR103" s="114" t="s">
        <v>13</v>
      </c>
      <c r="AS103" s="114" t="s">
        <v>13</v>
      </c>
      <c r="AT103" s="114" t="s">
        <v>13</v>
      </c>
      <c r="AU103" s="114" t="s">
        <v>13</v>
      </c>
      <c r="AV103" s="114" t="s">
        <v>13</v>
      </c>
      <c r="AW103" s="114" t="s">
        <v>13</v>
      </c>
      <c r="AX103" s="114" t="s">
        <v>13</v>
      </c>
      <c r="AY103" s="114" t="s">
        <v>13</v>
      </c>
      <c r="AZ103" s="114" t="s">
        <v>13</v>
      </c>
      <c r="BA103" s="114" t="s">
        <v>13</v>
      </c>
      <c r="BB103" s="114" t="s">
        <v>13</v>
      </c>
      <c r="BC103" s="114" t="s">
        <v>13</v>
      </c>
      <c r="BD103" s="114" t="s">
        <v>13</v>
      </c>
    </row>
    <row r="104" spans="4:56" ht="15" x14ac:dyDescent="0.25">
      <c r="D104" s="113" t="s">
        <v>392</v>
      </c>
      <c r="E104" s="79" t="s">
        <v>102</v>
      </c>
      <c r="F104" s="114" t="s">
        <v>13</v>
      </c>
      <c r="G104" s="114" t="s">
        <v>13</v>
      </c>
      <c r="H104" s="114" t="s">
        <v>13</v>
      </c>
      <c r="I104" s="114" t="s">
        <v>13</v>
      </c>
      <c r="J104" s="114" t="s">
        <v>13</v>
      </c>
      <c r="K104" s="114" t="s">
        <v>13</v>
      </c>
      <c r="L104" s="114" t="s">
        <v>13</v>
      </c>
      <c r="M104" s="114" t="s">
        <v>13</v>
      </c>
      <c r="N104" s="114" t="s">
        <v>13</v>
      </c>
      <c r="O104" s="114"/>
      <c r="P104" s="114"/>
      <c r="Q104" s="114"/>
      <c r="R104" s="114"/>
      <c r="S104" s="114"/>
      <c r="T104" s="114"/>
      <c r="U104" s="114" t="s">
        <v>13</v>
      </c>
      <c r="V104" s="114" t="s">
        <v>13</v>
      </c>
      <c r="W104" s="114" t="s">
        <v>13</v>
      </c>
      <c r="X104" s="114" t="s">
        <v>13</v>
      </c>
      <c r="Y104" s="114" t="s">
        <v>13</v>
      </c>
      <c r="Z104" s="114" t="s">
        <v>13</v>
      </c>
      <c r="AA104" s="114" t="s">
        <v>13</v>
      </c>
      <c r="AB104" s="114" t="s">
        <v>13</v>
      </c>
      <c r="AC104" s="114" t="s">
        <v>13</v>
      </c>
      <c r="AD104" s="114" t="s">
        <v>13</v>
      </c>
      <c r="AE104" s="114" t="s">
        <v>13</v>
      </c>
      <c r="AF104" s="114" t="s">
        <v>13</v>
      </c>
      <c r="AG104" s="114" t="s">
        <v>13</v>
      </c>
      <c r="AH104" s="114" t="s">
        <v>13</v>
      </c>
      <c r="AI104" s="114" t="s">
        <v>13</v>
      </c>
      <c r="AJ104" s="114" t="s">
        <v>13</v>
      </c>
      <c r="AK104" s="114" t="s">
        <v>13</v>
      </c>
      <c r="AL104" s="114" t="s">
        <v>13</v>
      </c>
      <c r="AM104" s="114" t="s">
        <v>13</v>
      </c>
      <c r="AN104" s="114" t="s">
        <v>13</v>
      </c>
      <c r="AO104" s="114" t="s">
        <v>13</v>
      </c>
      <c r="AP104" s="114" t="s">
        <v>13</v>
      </c>
      <c r="AQ104" s="114" t="s">
        <v>13</v>
      </c>
      <c r="AR104" s="114" t="s">
        <v>13</v>
      </c>
      <c r="AS104" s="114" t="s">
        <v>13</v>
      </c>
      <c r="AT104" s="114" t="s">
        <v>13</v>
      </c>
      <c r="AU104" s="114" t="s">
        <v>13</v>
      </c>
      <c r="AV104" s="114" t="s">
        <v>13</v>
      </c>
      <c r="AW104" s="114" t="s">
        <v>13</v>
      </c>
      <c r="AX104" s="114" t="s">
        <v>13</v>
      </c>
      <c r="AY104" s="114" t="s">
        <v>13</v>
      </c>
      <c r="AZ104" s="114" t="s">
        <v>13</v>
      </c>
      <c r="BA104" s="114" t="s">
        <v>13</v>
      </c>
      <c r="BB104" s="114" t="s">
        <v>13</v>
      </c>
      <c r="BC104" s="114" t="s">
        <v>13</v>
      </c>
      <c r="BD104" s="114" t="s">
        <v>13</v>
      </c>
    </row>
    <row r="105" spans="4:56" ht="15" x14ac:dyDescent="0.25">
      <c r="D105" s="113" t="s">
        <v>394</v>
      </c>
      <c r="E105" s="79" t="s">
        <v>103</v>
      </c>
      <c r="F105" s="114" t="s">
        <v>13</v>
      </c>
      <c r="G105" s="114" t="s">
        <v>13</v>
      </c>
      <c r="H105" s="114" t="s">
        <v>13</v>
      </c>
      <c r="I105" s="114" t="s">
        <v>13</v>
      </c>
      <c r="J105" s="114" t="s">
        <v>13</v>
      </c>
      <c r="K105" s="114" t="s">
        <v>13</v>
      </c>
      <c r="L105" s="114" t="s">
        <v>13</v>
      </c>
      <c r="M105" s="114" t="s">
        <v>13</v>
      </c>
      <c r="N105" s="114" t="s">
        <v>13</v>
      </c>
      <c r="O105" s="114" t="s">
        <v>13</v>
      </c>
      <c r="P105" s="114" t="s">
        <v>13</v>
      </c>
      <c r="Q105" s="114" t="s">
        <v>13</v>
      </c>
      <c r="R105" s="114" t="s">
        <v>13</v>
      </c>
      <c r="S105" s="114" t="s">
        <v>13</v>
      </c>
      <c r="T105" s="114" t="s">
        <v>13</v>
      </c>
      <c r="U105" s="114" t="s">
        <v>13</v>
      </c>
      <c r="V105" s="114" t="s">
        <v>13</v>
      </c>
      <c r="W105" s="114" t="s">
        <v>13</v>
      </c>
      <c r="X105" s="114" t="s">
        <v>13</v>
      </c>
      <c r="Y105" s="114" t="s">
        <v>13</v>
      </c>
      <c r="Z105" s="114" t="s">
        <v>13</v>
      </c>
      <c r="AA105" s="114" t="s">
        <v>13</v>
      </c>
      <c r="AB105" s="114" t="s">
        <v>13</v>
      </c>
      <c r="AC105" s="114" t="s">
        <v>13</v>
      </c>
      <c r="AD105" s="114" t="s">
        <v>13</v>
      </c>
      <c r="AE105" s="114" t="s">
        <v>13</v>
      </c>
      <c r="AF105" s="114" t="s">
        <v>13</v>
      </c>
      <c r="AG105" s="114" t="s">
        <v>13</v>
      </c>
      <c r="AH105" s="114" t="s">
        <v>13</v>
      </c>
      <c r="AI105" s="114" t="s">
        <v>13</v>
      </c>
      <c r="AJ105" s="114" t="s">
        <v>13</v>
      </c>
      <c r="AK105" s="114" t="s">
        <v>13</v>
      </c>
      <c r="AL105" s="114" t="s">
        <v>13</v>
      </c>
      <c r="AM105" s="114" t="s">
        <v>13</v>
      </c>
      <c r="AN105" s="114" t="s">
        <v>13</v>
      </c>
      <c r="AO105" s="114" t="s">
        <v>13</v>
      </c>
      <c r="AP105" s="114"/>
      <c r="AQ105" s="114"/>
      <c r="AR105" s="114"/>
      <c r="AS105" s="114"/>
      <c r="AT105" s="114"/>
      <c r="AU105" s="114"/>
      <c r="AV105" s="114"/>
      <c r="AW105" s="114"/>
      <c r="AX105" s="114"/>
      <c r="AY105" s="114"/>
      <c r="AZ105" s="114"/>
      <c r="BA105" s="114"/>
      <c r="BB105" s="114"/>
      <c r="BC105" s="114"/>
      <c r="BD105" s="114"/>
    </row>
    <row r="106" spans="4:56" ht="15" x14ac:dyDescent="0.25">
      <c r="D106" s="113" t="s">
        <v>396</v>
      </c>
      <c r="E106" s="79" t="s">
        <v>397</v>
      </c>
      <c r="F106" s="114" t="s">
        <v>13</v>
      </c>
      <c r="G106" s="114" t="s">
        <v>13</v>
      </c>
      <c r="H106" s="114" t="s">
        <v>13</v>
      </c>
      <c r="I106" s="114" t="s">
        <v>13</v>
      </c>
      <c r="J106" s="114" t="s">
        <v>13</v>
      </c>
      <c r="K106" s="114" t="s">
        <v>13</v>
      </c>
      <c r="L106" s="114" t="s">
        <v>13</v>
      </c>
      <c r="M106" s="114" t="s">
        <v>13</v>
      </c>
      <c r="N106" s="114" t="s">
        <v>13</v>
      </c>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c r="AO106" s="114"/>
      <c r="AP106" s="114"/>
      <c r="AQ106" s="114"/>
      <c r="AR106" s="114"/>
      <c r="AS106" s="114"/>
      <c r="AT106" s="114"/>
      <c r="AU106" s="114"/>
      <c r="AV106" s="114"/>
      <c r="AW106" s="114"/>
      <c r="AX106" s="114"/>
      <c r="AY106" s="114"/>
      <c r="AZ106" s="114"/>
      <c r="BA106" s="114"/>
      <c r="BB106" s="114"/>
      <c r="BC106" s="114"/>
      <c r="BD106" s="114"/>
    </row>
    <row r="107" spans="4:56" ht="15" x14ac:dyDescent="0.25">
      <c r="D107" s="113" t="s">
        <v>399</v>
      </c>
      <c r="E107" s="79" t="s">
        <v>104</v>
      </c>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c r="AO107" s="114"/>
      <c r="AP107" s="114"/>
      <c r="AQ107" s="114"/>
      <c r="AR107" s="114"/>
      <c r="AS107" s="114"/>
      <c r="AT107" s="114"/>
      <c r="AU107" s="114"/>
      <c r="AV107" s="114"/>
      <c r="AW107" s="114"/>
      <c r="AX107" s="114"/>
      <c r="AY107" s="114"/>
      <c r="AZ107" s="114"/>
      <c r="BA107" s="114"/>
      <c r="BB107" s="114"/>
      <c r="BC107" s="114"/>
      <c r="BD107" s="114"/>
    </row>
    <row r="108" spans="4:56" ht="15" x14ac:dyDescent="0.25">
      <c r="D108" s="113" t="s">
        <v>401</v>
      </c>
      <c r="E108" s="79" t="s">
        <v>105</v>
      </c>
      <c r="F108" s="114" t="s">
        <v>13</v>
      </c>
      <c r="G108" s="114" t="s">
        <v>13</v>
      </c>
      <c r="H108" s="114" t="s">
        <v>13</v>
      </c>
      <c r="I108" s="114" t="s">
        <v>13</v>
      </c>
      <c r="J108" s="114" t="s">
        <v>13</v>
      </c>
      <c r="K108" s="114" t="s">
        <v>13</v>
      </c>
      <c r="L108" s="114" t="s">
        <v>13</v>
      </c>
      <c r="M108" s="114" t="s">
        <v>13</v>
      </c>
      <c r="N108" s="114" t="s">
        <v>13</v>
      </c>
      <c r="O108" s="114"/>
      <c r="P108" s="114"/>
      <c r="Q108" s="114"/>
      <c r="R108" s="114"/>
      <c r="S108" s="114"/>
      <c r="T108" s="114"/>
      <c r="U108" s="114"/>
      <c r="V108" s="114"/>
      <c r="W108" s="114"/>
      <c r="X108" s="114" t="s">
        <v>13</v>
      </c>
      <c r="Y108" s="114" t="s">
        <v>13</v>
      </c>
      <c r="Z108" s="114" t="s">
        <v>13</v>
      </c>
      <c r="AA108" s="114" t="s">
        <v>13</v>
      </c>
      <c r="AB108" s="114" t="s">
        <v>13</v>
      </c>
      <c r="AC108" s="114" t="s">
        <v>13</v>
      </c>
      <c r="AD108" s="114" t="s">
        <v>13</v>
      </c>
      <c r="AE108" s="114" t="s">
        <v>13</v>
      </c>
      <c r="AF108" s="114" t="s">
        <v>13</v>
      </c>
      <c r="AG108" s="114" t="s">
        <v>13</v>
      </c>
      <c r="AH108" s="114" t="s">
        <v>13</v>
      </c>
      <c r="AI108" s="114" t="s">
        <v>13</v>
      </c>
      <c r="AJ108" s="114" t="s">
        <v>13</v>
      </c>
      <c r="AK108" s="114" t="s">
        <v>13</v>
      </c>
      <c r="AL108" s="114" t="s">
        <v>13</v>
      </c>
      <c r="AM108" s="114" t="s">
        <v>13</v>
      </c>
      <c r="AN108" s="114" t="s">
        <v>13</v>
      </c>
      <c r="AO108" s="114" t="s">
        <v>13</v>
      </c>
      <c r="AP108" s="114" t="s">
        <v>13</v>
      </c>
      <c r="AQ108" s="114" t="s">
        <v>13</v>
      </c>
      <c r="AR108" s="114" t="s">
        <v>13</v>
      </c>
      <c r="AS108" s="114" t="s">
        <v>13</v>
      </c>
      <c r="AT108" s="114" t="s">
        <v>13</v>
      </c>
      <c r="AU108" s="114" t="s">
        <v>13</v>
      </c>
      <c r="AV108" s="114" t="s">
        <v>13</v>
      </c>
      <c r="AW108" s="114" t="s">
        <v>13</v>
      </c>
      <c r="AX108" s="114" t="s">
        <v>13</v>
      </c>
      <c r="AY108" s="114" t="s">
        <v>13</v>
      </c>
      <c r="AZ108" s="114" t="s">
        <v>13</v>
      </c>
      <c r="BA108" s="114" t="s">
        <v>13</v>
      </c>
      <c r="BB108" s="114" t="s">
        <v>13</v>
      </c>
      <c r="BC108" s="114" t="s">
        <v>13</v>
      </c>
      <c r="BD108" s="114" t="s">
        <v>13</v>
      </c>
    </row>
    <row r="109" spans="4:56" ht="15" x14ac:dyDescent="0.25">
      <c r="D109" s="113" t="s">
        <v>403</v>
      </c>
      <c r="E109" s="79" t="s">
        <v>106</v>
      </c>
      <c r="F109" s="114" t="s">
        <v>13</v>
      </c>
      <c r="G109" s="114" t="s">
        <v>13</v>
      </c>
      <c r="H109" s="114" t="s">
        <v>13</v>
      </c>
      <c r="I109" s="114" t="s">
        <v>13</v>
      </c>
      <c r="J109" s="114" t="s">
        <v>13</v>
      </c>
      <c r="K109" s="114" t="s">
        <v>13</v>
      </c>
      <c r="L109" s="114" t="s">
        <v>13</v>
      </c>
      <c r="M109" s="114" t="s">
        <v>13</v>
      </c>
      <c r="N109" s="114" t="s">
        <v>13</v>
      </c>
      <c r="O109" s="114" t="s">
        <v>13</v>
      </c>
      <c r="P109" s="114" t="s">
        <v>13</v>
      </c>
      <c r="Q109" s="114" t="s">
        <v>13</v>
      </c>
      <c r="R109" s="114" t="s">
        <v>13</v>
      </c>
      <c r="S109" s="114" t="s">
        <v>13</v>
      </c>
      <c r="T109" s="114" t="s">
        <v>13</v>
      </c>
      <c r="U109" s="114"/>
      <c r="V109" s="114"/>
      <c r="W109" s="114"/>
      <c r="X109" s="114" t="s">
        <v>13</v>
      </c>
      <c r="Y109" s="114" t="s">
        <v>13</v>
      </c>
      <c r="Z109" s="114" t="s">
        <v>13</v>
      </c>
      <c r="AA109" s="114" t="s">
        <v>13</v>
      </c>
      <c r="AB109" s="114" t="s">
        <v>13</v>
      </c>
      <c r="AC109" s="114" t="s">
        <v>13</v>
      </c>
      <c r="AD109" s="114" t="s">
        <v>13</v>
      </c>
      <c r="AE109" s="114" t="s">
        <v>13</v>
      </c>
      <c r="AF109" s="114" t="s">
        <v>13</v>
      </c>
      <c r="AG109" s="114" t="s">
        <v>13</v>
      </c>
      <c r="AH109" s="114" t="s">
        <v>13</v>
      </c>
      <c r="AI109" s="114" t="s">
        <v>13</v>
      </c>
      <c r="AJ109" s="114" t="s">
        <v>13</v>
      </c>
      <c r="AK109" s="114" t="s">
        <v>13</v>
      </c>
      <c r="AL109" s="114" t="s">
        <v>13</v>
      </c>
      <c r="AM109" s="114" t="s">
        <v>13</v>
      </c>
      <c r="AN109" s="114" t="s">
        <v>13</v>
      </c>
      <c r="AO109" s="114" t="s">
        <v>13</v>
      </c>
      <c r="AP109" s="114" t="s">
        <v>13</v>
      </c>
      <c r="AQ109" s="114" t="s">
        <v>13</v>
      </c>
      <c r="AR109" s="114" t="s">
        <v>13</v>
      </c>
      <c r="AS109" s="114" t="s">
        <v>13</v>
      </c>
      <c r="AT109" s="114" t="s">
        <v>13</v>
      </c>
      <c r="AU109" s="114" t="s">
        <v>13</v>
      </c>
      <c r="AV109" s="114" t="s">
        <v>13</v>
      </c>
      <c r="AW109" s="114" t="s">
        <v>13</v>
      </c>
      <c r="AX109" s="114" t="s">
        <v>13</v>
      </c>
      <c r="AY109" s="114" t="s">
        <v>13</v>
      </c>
      <c r="AZ109" s="114" t="s">
        <v>13</v>
      </c>
      <c r="BA109" s="114" t="s">
        <v>13</v>
      </c>
      <c r="BB109" s="114" t="s">
        <v>13</v>
      </c>
      <c r="BC109" s="114" t="s">
        <v>13</v>
      </c>
      <c r="BD109" s="114" t="s">
        <v>13</v>
      </c>
    </row>
    <row r="110" spans="4:56" ht="15" x14ac:dyDescent="0.25">
      <c r="D110" s="113" t="s">
        <v>405</v>
      </c>
      <c r="E110" s="79" t="s">
        <v>107</v>
      </c>
      <c r="F110" s="114" t="s">
        <v>13</v>
      </c>
      <c r="G110" s="114" t="s">
        <v>13</v>
      </c>
      <c r="H110" s="114" t="s">
        <v>13</v>
      </c>
      <c r="I110" s="114" t="s">
        <v>13</v>
      </c>
      <c r="J110" s="114" t="s">
        <v>13</v>
      </c>
      <c r="K110" s="114" t="s">
        <v>13</v>
      </c>
      <c r="L110" s="114" t="s">
        <v>13</v>
      </c>
      <c r="M110" s="114" t="s">
        <v>13</v>
      </c>
      <c r="N110" s="114" t="s">
        <v>13</v>
      </c>
      <c r="O110" s="114" t="s">
        <v>13</v>
      </c>
      <c r="P110" s="114" t="s">
        <v>13</v>
      </c>
      <c r="Q110" s="114" t="s">
        <v>13</v>
      </c>
      <c r="R110" s="114" t="s">
        <v>13</v>
      </c>
      <c r="S110" s="114" t="s">
        <v>13</v>
      </c>
      <c r="T110" s="114" t="s">
        <v>13</v>
      </c>
      <c r="U110" s="114"/>
      <c r="V110" s="114"/>
      <c r="W110" s="114"/>
      <c r="X110" s="114"/>
      <c r="Y110" s="114"/>
      <c r="Z110" s="114"/>
      <c r="AA110" s="114"/>
      <c r="AB110" s="114"/>
      <c r="AC110" s="114"/>
      <c r="AD110" s="114"/>
      <c r="AE110" s="114"/>
      <c r="AF110" s="114"/>
      <c r="AG110" s="114"/>
      <c r="AH110" s="114"/>
      <c r="AI110" s="114"/>
      <c r="AJ110" s="114"/>
      <c r="AK110" s="114"/>
      <c r="AL110" s="114"/>
      <c r="AM110" s="114"/>
      <c r="AN110" s="114"/>
      <c r="AO110" s="114"/>
      <c r="AP110" s="114"/>
      <c r="AQ110" s="114"/>
      <c r="AR110" s="114"/>
      <c r="AS110" s="114"/>
      <c r="AT110" s="114"/>
      <c r="AU110" s="114"/>
      <c r="AV110" s="114"/>
      <c r="AW110" s="114"/>
      <c r="AX110" s="114"/>
      <c r="AY110" s="114"/>
      <c r="AZ110" s="114"/>
      <c r="BA110" s="114"/>
      <c r="BB110" s="114"/>
      <c r="BC110" s="114"/>
      <c r="BD110" s="114"/>
    </row>
    <row r="111" spans="4:56" ht="15" x14ac:dyDescent="0.25">
      <c r="D111" s="113" t="s">
        <v>407</v>
      </c>
      <c r="E111" s="79" t="s">
        <v>408</v>
      </c>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c r="AO111" s="114"/>
      <c r="AP111" s="114"/>
      <c r="AQ111" s="114"/>
      <c r="AR111" s="114"/>
      <c r="AS111" s="114"/>
      <c r="AT111" s="114"/>
      <c r="AU111" s="114"/>
      <c r="AV111" s="114"/>
      <c r="AW111" s="114"/>
      <c r="AX111" s="114"/>
      <c r="AY111" s="114"/>
      <c r="AZ111" s="114"/>
      <c r="BA111" s="114"/>
      <c r="BB111" s="114"/>
      <c r="BC111" s="114"/>
      <c r="BD111" s="114"/>
    </row>
    <row r="112" spans="4:56" ht="15" x14ac:dyDescent="0.25">
      <c r="D112" s="113" t="s">
        <v>410</v>
      </c>
      <c r="E112" s="79" t="s">
        <v>108</v>
      </c>
      <c r="F112" s="114" t="s">
        <v>13</v>
      </c>
      <c r="G112" s="114" t="s">
        <v>13</v>
      </c>
      <c r="H112" s="114" t="s">
        <v>13</v>
      </c>
      <c r="I112" s="114" t="s">
        <v>13</v>
      </c>
      <c r="J112" s="114" t="s">
        <v>13</v>
      </c>
      <c r="K112" s="114" t="s">
        <v>13</v>
      </c>
      <c r="L112" s="114" t="s">
        <v>13</v>
      </c>
      <c r="M112" s="114" t="s">
        <v>13</v>
      </c>
      <c r="N112" s="114" t="s">
        <v>13</v>
      </c>
      <c r="O112" s="114" t="s">
        <v>13</v>
      </c>
      <c r="P112" s="114" t="s">
        <v>13</v>
      </c>
      <c r="Q112" s="114" t="s">
        <v>13</v>
      </c>
      <c r="R112" s="114" t="s">
        <v>13</v>
      </c>
      <c r="S112" s="114" t="s">
        <v>13</v>
      </c>
      <c r="T112" s="114"/>
      <c r="U112" s="114"/>
      <c r="V112" s="114"/>
      <c r="W112" s="114"/>
      <c r="X112" s="114"/>
      <c r="Y112" s="114" t="s">
        <v>13</v>
      </c>
      <c r="Z112" s="114" t="s">
        <v>13</v>
      </c>
      <c r="AA112" s="114" t="s">
        <v>13</v>
      </c>
      <c r="AB112" s="114" t="s">
        <v>13</v>
      </c>
      <c r="AC112" s="114" t="s">
        <v>13</v>
      </c>
      <c r="AD112" s="114" t="s">
        <v>13</v>
      </c>
      <c r="AE112" s="114" t="s">
        <v>13</v>
      </c>
      <c r="AF112" s="114" t="s">
        <v>13</v>
      </c>
      <c r="AG112" s="114" t="s">
        <v>13</v>
      </c>
      <c r="AH112" s="114" t="s">
        <v>13</v>
      </c>
      <c r="AI112" s="114" t="s">
        <v>13</v>
      </c>
      <c r="AJ112" s="114" t="s">
        <v>13</v>
      </c>
      <c r="AK112" s="114" t="s">
        <v>13</v>
      </c>
      <c r="AL112" s="114" t="s">
        <v>13</v>
      </c>
      <c r="AM112" s="114" t="s">
        <v>13</v>
      </c>
      <c r="AN112" s="114" t="s">
        <v>13</v>
      </c>
      <c r="AO112" s="114" t="s">
        <v>13</v>
      </c>
      <c r="AP112" s="114" t="s">
        <v>13</v>
      </c>
      <c r="AQ112" s="114" t="s">
        <v>13</v>
      </c>
      <c r="AR112" s="114" t="s">
        <v>13</v>
      </c>
      <c r="AS112" s="114" t="s">
        <v>13</v>
      </c>
      <c r="AT112" s="114" t="s">
        <v>13</v>
      </c>
      <c r="AU112" s="114" t="s">
        <v>13</v>
      </c>
      <c r="AV112" s="114" t="s">
        <v>13</v>
      </c>
      <c r="AW112" s="114" t="s">
        <v>13</v>
      </c>
      <c r="AX112" s="114" t="s">
        <v>13</v>
      </c>
      <c r="AY112" s="114" t="s">
        <v>13</v>
      </c>
      <c r="AZ112" s="114" t="s">
        <v>13</v>
      </c>
      <c r="BA112" s="114" t="s">
        <v>13</v>
      </c>
      <c r="BB112" s="114" t="s">
        <v>13</v>
      </c>
      <c r="BC112" s="114" t="s">
        <v>13</v>
      </c>
      <c r="BD112" s="114" t="s">
        <v>13</v>
      </c>
    </row>
    <row r="113" spans="4:56" ht="15" x14ac:dyDescent="0.25">
      <c r="D113" s="113" t="s">
        <v>412</v>
      </c>
      <c r="E113" s="79" t="s">
        <v>109</v>
      </c>
      <c r="F113" s="114" t="s">
        <v>13</v>
      </c>
      <c r="G113" s="114" t="s">
        <v>13</v>
      </c>
      <c r="H113" s="114" t="s">
        <v>13</v>
      </c>
      <c r="I113" s="114" t="s">
        <v>13</v>
      </c>
      <c r="J113" s="114" t="s">
        <v>13</v>
      </c>
      <c r="K113" s="114" t="s">
        <v>13</v>
      </c>
      <c r="L113" s="114" t="s">
        <v>13</v>
      </c>
      <c r="M113" s="114" t="s">
        <v>13</v>
      </c>
      <c r="N113" s="114" t="s">
        <v>13</v>
      </c>
      <c r="O113" s="114" t="s">
        <v>13</v>
      </c>
      <c r="P113" s="114" t="s">
        <v>13</v>
      </c>
      <c r="Q113" s="114" t="s">
        <v>13</v>
      </c>
      <c r="R113" s="114" t="s">
        <v>13</v>
      </c>
      <c r="S113" s="114" t="s">
        <v>13</v>
      </c>
      <c r="T113" s="114" t="s">
        <v>13</v>
      </c>
      <c r="U113" s="114" t="s">
        <v>13</v>
      </c>
      <c r="V113" s="114" t="s">
        <v>13</v>
      </c>
      <c r="W113" s="114" t="s">
        <v>13</v>
      </c>
      <c r="X113" s="114" t="s">
        <v>13</v>
      </c>
      <c r="Y113" s="114" t="s">
        <v>13</v>
      </c>
      <c r="Z113" s="114" t="s">
        <v>13</v>
      </c>
      <c r="AA113" s="114" t="s">
        <v>13</v>
      </c>
      <c r="AB113" s="114" t="s">
        <v>13</v>
      </c>
      <c r="AC113" s="114" t="s">
        <v>13</v>
      </c>
      <c r="AD113" s="114" t="s">
        <v>13</v>
      </c>
      <c r="AE113" s="114" t="s">
        <v>13</v>
      </c>
      <c r="AF113" s="114" t="s">
        <v>13</v>
      </c>
      <c r="AG113" s="114" t="s">
        <v>13</v>
      </c>
      <c r="AH113" s="114" t="s">
        <v>13</v>
      </c>
      <c r="AI113" s="114" t="s">
        <v>13</v>
      </c>
      <c r="AJ113" s="114" t="s">
        <v>13</v>
      </c>
      <c r="AK113" s="114" t="s">
        <v>13</v>
      </c>
      <c r="AL113" s="114" t="s">
        <v>13</v>
      </c>
      <c r="AM113" s="114" t="s">
        <v>13</v>
      </c>
      <c r="AN113" s="114" t="s">
        <v>13</v>
      </c>
      <c r="AO113" s="114" t="s">
        <v>13</v>
      </c>
      <c r="AP113" s="114" t="s">
        <v>13</v>
      </c>
      <c r="AQ113" s="114"/>
      <c r="AR113" s="114"/>
      <c r="AS113" s="114"/>
      <c r="AT113" s="114"/>
      <c r="AU113" s="114"/>
      <c r="AV113" s="114"/>
      <c r="AW113" s="114"/>
      <c r="AX113" s="114"/>
      <c r="AY113" s="114"/>
      <c r="AZ113" s="114"/>
      <c r="BA113" s="114"/>
      <c r="BB113" s="114"/>
      <c r="BC113" s="114"/>
      <c r="BD113" s="114"/>
    </row>
    <row r="114" spans="4:56" ht="15" x14ac:dyDescent="0.25">
      <c r="D114" s="113" t="s">
        <v>414</v>
      </c>
      <c r="E114" s="79" t="s">
        <v>110</v>
      </c>
      <c r="F114" s="114" t="s">
        <v>13</v>
      </c>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c r="AO114" s="114"/>
      <c r="AP114" s="114"/>
      <c r="AQ114" s="114"/>
      <c r="AR114" s="114"/>
      <c r="AS114" s="114"/>
      <c r="AT114" s="114"/>
      <c r="AU114" s="114"/>
      <c r="AV114" s="114"/>
      <c r="AW114" s="114"/>
      <c r="AX114" s="114"/>
      <c r="AY114" s="114"/>
      <c r="AZ114" s="114"/>
      <c r="BA114" s="114"/>
      <c r="BB114" s="114"/>
      <c r="BC114" s="114"/>
      <c r="BD114" s="114"/>
    </row>
    <row r="115" spans="4:56" ht="15" x14ac:dyDescent="0.25">
      <c r="D115" s="113" t="s">
        <v>416</v>
      </c>
      <c r="E115" s="79" t="s">
        <v>111</v>
      </c>
      <c r="F115" s="114" t="s">
        <v>13</v>
      </c>
      <c r="G115" s="114" t="s">
        <v>13</v>
      </c>
      <c r="H115" s="114" t="s">
        <v>13</v>
      </c>
      <c r="I115" s="114" t="s">
        <v>13</v>
      </c>
      <c r="J115" s="114" t="s">
        <v>13</v>
      </c>
      <c r="K115" s="114" t="s">
        <v>13</v>
      </c>
      <c r="L115" s="114" t="s">
        <v>13</v>
      </c>
      <c r="M115" s="114" t="s">
        <v>13</v>
      </c>
      <c r="N115" s="114" t="s">
        <v>13</v>
      </c>
      <c r="O115" s="114" t="s">
        <v>13</v>
      </c>
      <c r="P115" s="114" t="s">
        <v>13</v>
      </c>
      <c r="Q115" s="114" t="s">
        <v>13</v>
      </c>
      <c r="R115" s="114" t="s">
        <v>13</v>
      </c>
      <c r="S115" s="114" t="s">
        <v>13</v>
      </c>
      <c r="T115" s="114" t="s">
        <v>13</v>
      </c>
      <c r="U115" s="114"/>
      <c r="V115" s="114"/>
      <c r="W115" s="114"/>
      <c r="X115" s="114"/>
      <c r="Y115" s="114"/>
      <c r="Z115" s="114"/>
      <c r="AA115" s="114"/>
      <c r="AB115" s="114"/>
      <c r="AC115" s="114" t="s">
        <v>13</v>
      </c>
      <c r="AD115" s="114" t="s">
        <v>13</v>
      </c>
      <c r="AE115" s="114" t="s">
        <v>13</v>
      </c>
      <c r="AF115" s="114" t="s">
        <v>13</v>
      </c>
      <c r="AG115" s="114" t="s">
        <v>13</v>
      </c>
      <c r="AH115" s="114" t="s">
        <v>13</v>
      </c>
      <c r="AI115" s="114" t="s">
        <v>13</v>
      </c>
      <c r="AJ115" s="114" t="s">
        <v>13</v>
      </c>
      <c r="AK115" s="114" t="s">
        <v>13</v>
      </c>
      <c r="AL115" s="114" t="s">
        <v>13</v>
      </c>
      <c r="AM115" s="114" t="s">
        <v>13</v>
      </c>
      <c r="AN115" s="114" t="s">
        <v>13</v>
      </c>
      <c r="AO115" s="114" t="s">
        <v>13</v>
      </c>
      <c r="AP115" s="114" t="s">
        <v>13</v>
      </c>
      <c r="AQ115" s="114" t="s">
        <v>13</v>
      </c>
      <c r="AR115" s="114" t="s">
        <v>13</v>
      </c>
      <c r="AS115" s="114" t="s">
        <v>13</v>
      </c>
      <c r="AT115" s="114" t="s">
        <v>13</v>
      </c>
      <c r="AU115" s="114" t="s">
        <v>13</v>
      </c>
      <c r="AV115" s="114" t="s">
        <v>13</v>
      </c>
      <c r="AW115" s="114" t="s">
        <v>13</v>
      </c>
      <c r="AX115" s="114" t="s">
        <v>13</v>
      </c>
      <c r="AY115" s="114" t="s">
        <v>13</v>
      </c>
      <c r="AZ115" s="114" t="s">
        <v>13</v>
      </c>
      <c r="BA115" s="114" t="s">
        <v>13</v>
      </c>
      <c r="BB115" s="114" t="s">
        <v>13</v>
      </c>
      <c r="BC115" s="114" t="s">
        <v>13</v>
      </c>
      <c r="BD115" s="114" t="s">
        <v>13</v>
      </c>
    </row>
    <row r="116" spans="4:56" ht="15" x14ac:dyDescent="0.25">
      <c r="D116" s="113" t="s">
        <v>418</v>
      </c>
      <c r="E116" s="79" t="s">
        <v>112</v>
      </c>
      <c r="F116" s="114" t="s">
        <v>13</v>
      </c>
      <c r="G116" s="114" t="s">
        <v>13</v>
      </c>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c r="AO116" s="114"/>
      <c r="AP116" s="114"/>
      <c r="AQ116" s="114"/>
      <c r="AR116" s="114"/>
      <c r="AS116" s="114"/>
      <c r="AT116" s="114"/>
      <c r="AU116" s="114"/>
      <c r="AV116" s="114"/>
      <c r="AW116" s="114"/>
      <c r="AX116" s="114"/>
      <c r="AY116" s="114"/>
      <c r="AZ116" s="114"/>
      <c r="BA116" s="114"/>
      <c r="BB116" s="114"/>
      <c r="BC116" s="114"/>
      <c r="BD116" s="114"/>
    </row>
    <row r="117" spans="4:56" ht="15" x14ac:dyDescent="0.25">
      <c r="D117" s="113" t="s">
        <v>420</v>
      </c>
      <c r="E117" s="79" t="s">
        <v>113</v>
      </c>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c r="AO117" s="114"/>
      <c r="AP117" s="114"/>
      <c r="AQ117" s="114"/>
      <c r="AR117" s="114"/>
      <c r="AS117" s="114"/>
      <c r="AT117" s="114"/>
      <c r="AU117" s="114"/>
      <c r="AV117" s="114"/>
      <c r="AW117" s="114"/>
      <c r="AX117" s="114"/>
      <c r="AY117" s="114"/>
      <c r="AZ117" s="114"/>
      <c r="BA117" s="114"/>
      <c r="BB117" s="114"/>
      <c r="BC117" s="114"/>
      <c r="BD117" s="114"/>
    </row>
    <row r="118" spans="4:56" ht="15" x14ac:dyDescent="0.25">
      <c r="D118" s="113" t="s">
        <v>422</v>
      </c>
      <c r="E118" s="79" t="s">
        <v>114</v>
      </c>
      <c r="F118" s="114" t="s">
        <v>13</v>
      </c>
      <c r="G118" s="114" t="s">
        <v>13</v>
      </c>
      <c r="H118" s="114" t="s">
        <v>13</v>
      </c>
      <c r="I118" s="114" t="s">
        <v>13</v>
      </c>
      <c r="J118" s="114" t="s">
        <v>13</v>
      </c>
      <c r="K118" s="114" t="s">
        <v>13</v>
      </c>
      <c r="L118" s="114" t="s">
        <v>13</v>
      </c>
      <c r="M118" s="114" t="s">
        <v>13</v>
      </c>
      <c r="N118" s="114" t="s">
        <v>13</v>
      </c>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c r="AO118" s="114"/>
      <c r="AP118" s="114"/>
      <c r="AQ118" s="114"/>
      <c r="AR118" s="114"/>
      <c r="AS118" s="114"/>
      <c r="AT118" s="114"/>
      <c r="AU118" s="114"/>
      <c r="AV118" s="114"/>
      <c r="AW118" s="114"/>
      <c r="AX118" s="114"/>
      <c r="AY118" s="114"/>
      <c r="AZ118" s="114"/>
      <c r="BA118" s="114"/>
      <c r="BB118" s="114"/>
      <c r="BC118" s="114"/>
      <c r="BD118" s="114"/>
    </row>
    <row r="119" spans="4:56" ht="15" x14ac:dyDescent="0.25">
      <c r="D119" s="113" t="s">
        <v>424</v>
      </c>
      <c r="E119" s="79" t="s">
        <v>115</v>
      </c>
      <c r="F119" s="114" t="s">
        <v>13</v>
      </c>
      <c r="G119" s="114" t="s">
        <v>13</v>
      </c>
      <c r="H119" s="114" t="s">
        <v>13</v>
      </c>
      <c r="I119" s="114" t="s">
        <v>13</v>
      </c>
      <c r="J119" s="114" t="s">
        <v>13</v>
      </c>
      <c r="K119" s="114" t="s">
        <v>13</v>
      </c>
      <c r="L119" s="114" t="s">
        <v>13</v>
      </c>
      <c r="M119" s="114" t="s">
        <v>13</v>
      </c>
      <c r="N119" s="114" t="s">
        <v>13</v>
      </c>
      <c r="O119" s="114"/>
      <c r="P119" s="114"/>
      <c r="Q119" s="114"/>
      <c r="R119" s="114"/>
      <c r="S119" s="114"/>
      <c r="T119" s="114"/>
      <c r="U119" s="114"/>
      <c r="V119" s="114"/>
      <c r="W119" s="114"/>
      <c r="X119" s="114" t="s">
        <v>13</v>
      </c>
      <c r="Y119" s="114" t="s">
        <v>13</v>
      </c>
      <c r="Z119" s="114" t="s">
        <v>13</v>
      </c>
      <c r="AA119" s="114" t="s">
        <v>13</v>
      </c>
      <c r="AB119" s="114" t="s">
        <v>13</v>
      </c>
      <c r="AC119" s="114" t="s">
        <v>13</v>
      </c>
      <c r="AD119" s="114" t="s">
        <v>13</v>
      </c>
      <c r="AE119" s="114" t="s">
        <v>13</v>
      </c>
      <c r="AF119" s="114" t="s">
        <v>13</v>
      </c>
      <c r="AG119" s="114" t="s">
        <v>13</v>
      </c>
      <c r="AH119" s="114" t="s">
        <v>13</v>
      </c>
      <c r="AI119" s="114" t="s">
        <v>13</v>
      </c>
      <c r="AJ119" s="114" t="s">
        <v>13</v>
      </c>
      <c r="AK119" s="114" t="s">
        <v>13</v>
      </c>
      <c r="AL119" s="114" t="s">
        <v>13</v>
      </c>
      <c r="AM119" s="114" t="s">
        <v>13</v>
      </c>
      <c r="AN119" s="114" t="s">
        <v>13</v>
      </c>
      <c r="AO119" s="114" t="s">
        <v>13</v>
      </c>
      <c r="AP119" s="114" t="s">
        <v>13</v>
      </c>
      <c r="AQ119" s="114" t="s">
        <v>13</v>
      </c>
      <c r="AR119" s="114" t="s">
        <v>13</v>
      </c>
      <c r="AS119" s="114" t="s">
        <v>13</v>
      </c>
      <c r="AT119" s="114" t="s">
        <v>13</v>
      </c>
      <c r="AU119" s="114" t="s">
        <v>13</v>
      </c>
      <c r="AV119" s="114" t="s">
        <v>13</v>
      </c>
      <c r="AW119" s="114" t="s">
        <v>13</v>
      </c>
      <c r="AX119" s="114" t="s">
        <v>13</v>
      </c>
      <c r="AY119" s="114" t="s">
        <v>13</v>
      </c>
      <c r="AZ119" s="114" t="s">
        <v>13</v>
      </c>
      <c r="BA119" s="114" t="s">
        <v>13</v>
      </c>
      <c r="BB119" s="114" t="s">
        <v>13</v>
      </c>
      <c r="BC119" s="114" t="s">
        <v>13</v>
      </c>
      <c r="BD119" s="114" t="s">
        <v>13</v>
      </c>
    </row>
    <row r="120" spans="4:56" ht="15" x14ac:dyDescent="0.25">
      <c r="D120" s="113" t="s">
        <v>426</v>
      </c>
      <c r="E120" s="79" t="s">
        <v>116</v>
      </c>
      <c r="F120" s="114" t="s">
        <v>13</v>
      </c>
      <c r="G120" s="114" t="s">
        <v>13</v>
      </c>
      <c r="H120" s="114" t="s">
        <v>13</v>
      </c>
      <c r="I120" s="114" t="s">
        <v>13</v>
      </c>
      <c r="J120" s="114" t="s">
        <v>13</v>
      </c>
      <c r="K120" s="114" t="s">
        <v>13</v>
      </c>
      <c r="L120" s="114" t="s">
        <v>13</v>
      </c>
      <c r="M120" s="114" t="s">
        <v>13</v>
      </c>
      <c r="N120" s="114" t="s">
        <v>13</v>
      </c>
      <c r="O120" s="114" t="s">
        <v>13</v>
      </c>
      <c r="P120" s="114" t="s">
        <v>13</v>
      </c>
      <c r="Q120" s="114" t="s">
        <v>13</v>
      </c>
      <c r="R120" s="114" t="s">
        <v>13</v>
      </c>
      <c r="S120" s="114" t="s">
        <v>13</v>
      </c>
      <c r="T120" s="114" t="s">
        <v>13</v>
      </c>
      <c r="U120" s="114" t="s">
        <v>13</v>
      </c>
      <c r="V120" s="114" t="s">
        <v>13</v>
      </c>
      <c r="W120" s="114" t="s">
        <v>13</v>
      </c>
      <c r="X120" s="114" t="s">
        <v>13</v>
      </c>
      <c r="Y120" s="114" t="s">
        <v>13</v>
      </c>
      <c r="Z120" s="114" t="s">
        <v>13</v>
      </c>
      <c r="AA120" s="114" t="s">
        <v>13</v>
      </c>
      <c r="AB120" s="114" t="s">
        <v>13</v>
      </c>
      <c r="AC120" s="114" t="s">
        <v>13</v>
      </c>
      <c r="AD120" s="114" t="s">
        <v>13</v>
      </c>
      <c r="AE120" s="114" t="s">
        <v>13</v>
      </c>
      <c r="AF120" s="114" t="s">
        <v>13</v>
      </c>
      <c r="AG120" s="114" t="s">
        <v>13</v>
      </c>
      <c r="AH120" s="114" t="s">
        <v>13</v>
      </c>
      <c r="AI120" s="114" t="s">
        <v>13</v>
      </c>
      <c r="AJ120" s="114" t="s">
        <v>13</v>
      </c>
      <c r="AK120" s="114" t="s">
        <v>13</v>
      </c>
      <c r="AL120" s="114" t="s">
        <v>13</v>
      </c>
      <c r="AM120" s="114" t="s">
        <v>13</v>
      </c>
      <c r="AN120" s="114"/>
      <c r="AO120" s="114" t="s">
        <v>13</v>
      </c>
      <c r="AP120" s="114" t="s">
        <v>13</v>
      </c>
      <c r="AQ120" s="114" t="s">
        <v>13</v>
      </c>
      <c r="AR120" s="114" t="s">
        <v>13</v>
      </c>
      <c r="AS120" s="114" t="s">
        <v>13</v>
      </c>
      <c r="AT120" s="114" t="s">
        <v>13</v>
      </c>
      <c r="AU120" s="114" t="s">
        <v>13</v>
      </c>
      <c r="AV120" s="114" t="s">
        <v>13</v>
      </c>
      <c r="AW120" s="114" t="s">
        <v>13</v>
      </c>
      <c r="AX120" s="114" t="s">
        <v>13</v>
      </c>
      <c r="AY120" s="114" t="s">
        <v>13</v>
      </c>
      <c r="AZ120" s="114" t="s">
        <v>13</v>
      </c>
      <c r="BA120" s="114" t="s">
        <v>13</v>
      </c>
      <c r="BB120" s="114" t="s">
        <v>13</v>
      </c>
      <c r="BC120" s="114" t="s">
        <v>13</v>
      </c>
      <c r="BD120" s="114" t="s">
        <v>13</v>
      </c>
    </row>
    <row r="121" spans="4:56" ht="15" x14ac:dyDescent="0.25">
      <c r="D121" s="113" t="s">
        <v>428</v>
      </c>
      <c r="E121" s="79" t="s">
        <v>117</v>
      </c>
      <c r="F121" s="114" t="s">
        <v>13</v>
      </c>
      <c r="G121" s="114" t="s">
        <v>13</v>
      </c>
      <c r="H121" s="114" t="s">
        <v>13</v>
      </c>
      <c r="I121" s="114" t="s">
        <v>13</v>
      </c>
      <c r="J121" s="114" t="s">
        <v>13</v>
      </c>
      <c r="K121" s="114" t="s">
        <v>13</v>
      </c>
      <c r="L121" s="114" t="s">
        <v>13</v>
      </c>
      <c r="M121" s="114" t="s">
        <v>13</v>
      </c>
      <c r="N121" s="114" t="s">
        <v>13</v>
      </c>
      <c r="O121" s="114" t="s">
        <v>13</v>
      </c>
      <c r="P121" s="114" t="s">
        <v>13</v>
      </c>
      <c r="Q121" s="114" t="s">
        <v>13</v>
      </c>
      <c r="R121" s="114" t="s">
        <v>13</v>
      </c>
      <c r="S121" s="114" t="s">
        <v>13</v>
      </c>
      <c r="T121" s="114" t="s">
        <v>13</v>
      </c>
      <c r="U121" s="114" t="s">
        <v>13</v>
      </c>
      <c r="V121" s="114" t="s">
        <v>13</v>
      </c>
      <c r="W121" s="114"/>
      <c r="X121" s="114"/>
      <c r="Y121" s="114"/>
      <c r="Z121" s="114"/>
      <c r="AA121" s="114"/>
      <c r="AB121" s="114"/>
      <c r="AC121" s="114"/>
      <c r="AD121" s="114"/>
      <c r="AE121" s="114"/>
      <c r="AF121" s="114"/>
      <c r="AG121" s="114"/>
      <c r="AH121" s="114"/>
      <c r="AI121" s="114"/>
      <c r="AJ121" s="114"/>
      <c r="AK121" s="114"/>
      <c r="AL121" s="114"/>
      <c r="AM121" s="114"/>
      <c r="AN121" s="114"/>
      <c r="AO121" s="114"/>
      <c r="AP121" s="114" t="s">
        <v>13</v>
      </c>
      <c r="AQ121" s="114" t="s">
        <v>13</v>
      </c>
      <c r="AR121" s="114" t="s">
        <v>13</v>
      </c>
      <c r="AS121" s="114" t="s">
        <v>13</v>
      </c>
      <c r="AT121" s="114" t="s">
        <v>13</v>
      </c>
      <c r="AU121" s="114" t="s">
        <v>13</v>
      </c>
      <c r="AV121" s="114" t="s">
        <v>13</v>
      </c>
      <c r="AW121" s="114" t="s">
        <v>13</v>
      </c>
      <c r="AX121" s="114" t="s">
        <v>13</v>
      </c>
      <c r="AY121" s="114" t="s">
        <v>13</v>
      </c>
      <c r="AZ121" s="114" t="s">
        <v>13</v>
      </c>
      <c r="BA121" s="114" t="s">
        <v>13</v>
      </c>
      <c r="BB121" s="114" t="s">
        <v>13</v>
      </c>
      <c r="BC121" s="114" t="s">
        <v>13</v>
      </c>
      <c r="BD121" s="114" t="s">
        <v>13</v>
      </c>
    </row>
    <row r="122" spans="4:56" ht="15" x14ac:dyDescent="0.25">
      <c r="D122" s="113" t="s">
        <v>430</v>
      </c>
      <c r="E122" s="79" t="s">
        <v>118</v>
      </c>
      <c r="F122" s="114" t="s">
        <v>13</v>
      </c>
      <c r="G122" s="114" t="s">
        <v>13</v>
      </c>
      <c r="H122" s="114" t="s">
        <v>13</v>
      </c>
      <c r="I122" s="114" t="s">
        <v>13</v>
      </c>
      <c r="J122" s="114" t="s">
        <v>13</v>
      </c>
      <c r="K122" s="114" t="s">
        <v>13</v>
      </c>
      <c r="L122" s="114" t="s">
        <v>13</v>
      </c>
      <c r="M122" s="114" t="s">
        <v>13</v>
      </c>
      <c r="N122" s="114" t="s">
        <v>13</v>
      </c>
      <c r="O122" s="114"/>
      <c r="P122" s="114"/>
      <c r="Q122" s="114"/>
      <c r="R122" s="114"/>
      <c r="S122" s="114"/>
      <c r="T122" s="114"/>
      <c r="U122" s="114"/>
      <c r="V122" s="114"/>
      <c r="W122" s="114"/>
      <c r="X122" s="114"/>
      <c r="Y122" s="114"/>
      <c r="Z122" s="114"/>
      <c r="AA122" s="114" t="s">
        <v>13</v>
      </c>
      <c r="AB122" s="114" t="s">
        <v>13</v>
      </c>
      <c r="AC122" s="114" t="s">
        <v>13</v>
      </c>
      <c r="AD122" s="114" t="s">
        <v>13</v>
      </c>
      <c r="AE122" s="114" t="s">
        <v>13</v>
      </c>
      <c r="AF122" s="114" t="s">
        <v>13</v>
      </c>
      <c r="AG122" s="114" t="s">
        <v>13</v>
      </c>
      <c r="AH122" s="114" t="s">
        <v>13</v>
      </c>
      <c r="AI122" s="114" t="s">
        <v>13</v>
      </c>
      <c r="AJ122" s="114" t="s">
        <v>13</v>
      </c>
      <c r="AK122" s="114" t="s">
        <v>13</v>
      </c>
      <c r="AL122" s="114" t="s">
        <v>13</v>
      </c>
      <c r="AM122" s="114" t="s">
        <v>13</v>
      </c>
      <c r="AN122" s="114" t="s">
        <v>13</v>
      </c>
      <c r="AO122" s="114" t="s">
        <v>13</v>
      </c>
      <c r="AP122" s="114" t="s">
        <v>13</v>
      </c>
      <c r="AQ122" s="114" t="s">
        <v>13</v>
      </c>
      <c r="AR122" s="114" t="s">
        <v>13</v>
      </c>
      <c r="AS122" s="114" t="s">
        <v>13</v>
      </c>
      <c r="AT122" s="114" t="s">
        <v>13</v>
      </c>
      <c r="AU122" s="114" t="s">
        <v>13</v>
      </c>
      <c r="AV122" s="114" t="s">
        <v>13</v>
      </c>
      <c r="AW122" s="114" t="s">
        <v>13</v>
      </c>
      <c r="AX122" s="114" t="s">
        <v>13</v>
      </c>
      <c r="AY122" s="114" t="s">
        <v>13</v>
      </c>
      <c r="AZ122" s="114" t="s">
        <v>13</v>
      </c>
      <c r="BA122" s="114" t="s">
        <v>13</v>
      </c>
      <c r="BB122" s="114" t="s">
        <v>13</v>
      </c>
      <c r="BC122" s="114" t="s">
        <v>13</v>
      </c>
      <c r="BD122" s="114" t="s">
        <v>13</v>
      </c>
    </row>
    <row r="123" spans="4:56" ht="15" x14ac:dyDescent="0.25">
      <c r="D123" s="113" t="s">
        <v>432</v>
      </c>
      <c r="E123" s="79" t="s">
        <v>119</v>
      </c>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c r="AO123" s="114"/>
      <c r="AP123" s="114"/>
      <c r="AQ123" s="114"/>
      <c r="AR123" s="114"/>
      <c r="AS123" s="114"/>
      <c r="AT123" s="114"/>
      <c r="AU123" s="114"/>
      <c r="AV123" s="114"/>
      <c r="AW123" s="114"/>
      <c r="AX123" s="114"/>
      <c r="AY123" s="114"/>
      <c r="AZ123" s="114"/>
      <c r="BA123" s="114"/>
      <c r="BB123" s="114"/>
      <c r="BC123" s="114"/>
      <c r="BD123" s="114"/>
    </row>
    <row r="124" spans="4:56" ht="15" x14ac:dyDescent="0.25">
      <c r="D124" s="113" t="s">
        <v>434</v>
      </c>
      <c r="E124" s="79" t="s">
        <v>120</v>
      </c>
      <c r="F124" s="114" t="s">
        <v>13</v>
      </c>
      <c r="G124" s="114" t="s">
        <v>13</v>
      </c>
      <c r="H124" s="114" t="s">
        <v>13</v>
      </c>
      <c r="I124" s="114" t="s">
        <v>13</v>
      </c>
      <c r="J124" s="114" t="s">
        <v>13</v>
      </c>
      <c r="K124" s="114" t="s">
        <v>13</v>
      </c>
      <c r="L124" s="114" t="s">
        <v>13</v>
      </c>
      <c r="M124" s="114" t="s">
        <v>13</v>
      </c>
      <c r="N124" s="114" t="s">
        <v>13</v>
      </c>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c r="AO124" s="114"/>
      <c r="AP124" s="114"/>
      <c r="AQ124" s="114"/>
      <c r="AR124" s="114"/>
      <c r="AS124" s="114"/>
      <c r="AT124" s="114"/>
      <c r="AU124" s="114"/>
      <c r="AV124" s="114"/>
      <c r="AW124" s="114" t="s">
        <v>13</v>
      </c>
      <c r="AX124" s="114" t="s">
        <v>13</v>
      </c>
      <c r="AY124" s="114" t="s">
        <v>13</v>
      </c>
      <c r="AZ124" s="114" t="s">
        <v>13</v>
      </c>
      <c r="BA124" s="114" t="s">
        <v>13</v>
      </c>
      <c r="BB124" s="114" t="s">
        <v>13</v>
      </c>
      <c r="BC124" s="114" t="s">
        <v>13</v>
      </c>
      <c r="BD124" s="114" t="s">
        <v>13</v>
      </c>
    </row>
    <row r="125" spans="4:56" ht="15" x14ac:dyDescent="0.25">
      <c r="D125" s="113" t="s">
        <v>436</v>
      </c>
      <c r="E125" s="79" t="s">
        <v>121</v>
      </c>
      <c r="F125" s="114" t="s">
        <v>13</v>
      </c>
      <c r="G125" s="114" t="s">
        <v>13</v>
      </c>
      <c r="H125" s="114" t="s">
        <v>13</v>
      </c>
      <c r="I125" s="114" t="s">
        <v>13</v>
      </c>
      <c r="J125" s="114" t="s">
        <v>13</v>
      </c>
      <c r="K125" s="114" t="s">
        <v>13</v>
      </c>
      <c r="L125" s="114" t="s">
        <v>13</v>
      </c>
      <c r="M125" s="114" t="s">
        <v>13</v>
      </c>
      <c r="N125" s="114" t="s">
        <v>13</v>
      </c>
      <c r="O125" s="114" t="s">
        <v>13</v>
      </c>
      <c r="P125" s="114" t="s">
        <v>13</v>
      </c>
      <c r="Q125" s="114" t="s">
        <v>13</v>
      </c>
      <c r="R125" s="114" t="s">
        <v>13</v>
      </c>
      <c r="S125" s="114" t="s">
        <v>13</v>
      </c>
      <c r="T125" s="114" t="s">
        <v>13</v>
      </c>
      <c r="U125" s="114"/>
      <c r="V125" s="114"/>
      <c r="W125" s="114"/>
      <c r="X125" s="114"/>
      <c r="Y125" s="114"/>
      <c r="Z125" s="114"/>
      <c r="AA125" s="114"/>
      <c r="AB125" s="114"/>
      <c r="AC125" s="114"/>
      <c r="AD125" s="114"/>
      <c r="AE125" s="114"/>
      <c r="AF125" s="114"/>
      <c r="AG125" s="114"/>
      <c r="AH125" s="114"/>
      <c r="AI125" s="114" t="s">
        <v>13</v>
      </c>
      <c r="AJ125" s="114" t="s">
        <v>13</v>
      </c>
      <c r="AK125" s="114" t="s">
        <v>13</v>
      </c>
      <c r="AL125" s="114" t="s">
        <v>13</v>
      </c>
      <c r="AM125" s="114" t="s">
        <v>13</v>
      </c>
      <c r="AN125" s="114" t="s">
        <v>13</v>
      </c>
      <c r="AO125" s="114" t="s">
        <v>13</v>
      </c>
      <c r="AP125" s="114" t="s">
        <v>13</v>
      </c>
      <c r="AQ125" s="114" t="s">
        <v>13</v>
      </c>
      <c r="AR125" s="114" t="s">
        <v>13</v>
      </c>
      <c r="AS125" s="114" t="s">
        <v>13</v>
      </c>
      <c r="AT125" s="114" t="s">
        <v>13</v>
      </c>
      <c r="AU125" s="114" t="s">
        <v>13</v>
      </c>
      <c r="AV125" s="114" t="s">
        <v>13</v>
      </c>
      <c r="AW125" s="114" t="s">
        <v>13</v>
      </c>
      <c r="AX125" s="114" t="s">
        <v>13</v>
      </c>
      <c r="AY125" s="114" t="s">
        <v>13</v>
      </c>
      <c r="AZ125" s="114" t="s">
        <v>13</v>
      </c>
      <c r="BA125" s="114" t="s">
        <v>13</v>
      </c>
      <c r="BB125" s="114" t="s">
        <v>13</v>
      </c>
      <c r="BC125" s="114" t="s">
        <v>13</v>
      </c>
      <c r="BD125" s="114" t="s">
        <v>13</v>
      </c>
    </row>
    <row r="126" spans="4:56" ht="15" x14ac:dyDescent="0.25">
      <c r="D126" s="113" t="s">
        <v>438</v>
      </c>
      <c r="E126" s="79" t="s">
        <v>122</v>
      </c>
      <c r="F126" s="114" t="s">
        <v>13</v>
      </c>
      <c r="G126" s="114" t="s">
        <v>13</v>
      </c>
      <c r="H126" s="114" t="s">
        <v>13</v>
      </c>
      <c r="I126" s="114" t="s">
        <v>13</v>
      </c>
      <c r="J126" s="114" t="s">
        <v>13</v>
      </c>
      <c r="K126" s="114" t="s">
        <v>13</v>
      </c>
      <c r="L126" s="114" t="s">
        <v>13</v>
      </c>
      <c r="M126" s="114" t="s">
        <v>13</v>
      </c>
      <c r="N126" s="114" t="s">
        <v>13</v>
      </c>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c r="AO126" s="114"/>
      <c r="AP126" s="114"/>
      <c r="AQ126" s="114"/>
      <c r="AR126" s="114"/>
      <c r="AS126" s="114"/>
      <c r="AT126" s="114"/>
      <c r="AU126" s="114"/>
      <c r="AV126" s="114"/>
      <c r="AW126" s="114"/>
      <c r="AX126" s="114"/>
      <c r="AY126" s="114"/>
      <c r="AZ126" s="114"/>
      <c r="BA126" s="114"/>
      <c r="BB126" s="114"/>
      <c r="BC126" s="114"/>
      <c r="BD126" s="114"/>
    </row>
    <row r="127" spans="4:56" ht="15" x14ac:dyDescent="0.25">
      <c r="D127" s="113" t="s">
        <v>440</v>
      </c>
      <c r="E127" s="79" t="s">
        <v>123</v>
      </c>
      <c r="F127" s="114" t="s">
        <v>13</v>
      </c>
      <c r="G127" s="114" t="s">
        <v>13</v>
      </c>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c r="AO127" s="114"/>
      <c r="AP127" s="114"/>
      <c r="AQ127" s="114"/>
      <c r="AR127" s="114"/>
      <c r="AS127" s="114"/>
      <c r="AT127" s="114"/>
      <c r="AU127" s="114"/>
      <c r="AV127" s="114"/>
      <c r="AW127" s="114"/>
      <c r="AX127" s="114"/>
      <c r="AY127" s="114"/>
      <c r="AZ127" s="114"/>
      <c r="BA127" s="114"/>
      <c r="BB127" s="114"/>
      <c r="BC127" s="114"/>
      <c r="BD127" s="114"/>
    </row>
    <row r="128" spans="4:56" ht="15" x14ac:dyDescent="0.25">
      <c r="D128" s="113" t="s">
        <v>442</v>
      </c>
      <c r="E128" s="79" t="s">
        <v>124</v>
      </c>
      <c r="F128" s="114" t="s">
        <v>13</v>
      </c>
      <c r="G128" s="114" t="s">
        <v>13</v>
      </c>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c r="AO128" s="114"/>
      <c r="AP128" s="114"/>
      <c r="AQ128" s="114"/>
      <c r="AR128" s="114"/>
      <c r="AS128" s="114"/>
      <c r="AT128" s="114"/>
      <c r="AU128" s="114"/>
      <c r="AV128" s="114"/>
      <c r="AW128" s="114"/>
      <c r="AX128" s="114"/>
      <c r="AY128" s="114"/>
      <c r="AZ128" s="114"/>
      <c r="BA128" s="114"/>
      <c r="BB128" s="114"/>
      <c r="BC128" s="114"/>
      <c r="BD128" s="114"/>
    </row>
    <row r="129" spans="4:56" ht="15" x14ac:dyDescent="0.25">
      <c r="D129" s="113" t="s">
        <v>444</v>
      </c>
      <c r="E129" s="79" t="s">
        <v>125</v>
      </c>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c r="AO129" s="114"/>
      <c r="AP129" s="114"/>
      <c r="AQ129" s="114"/>
      <c r="AR129" s="114"/>
      <c r="AS129" s="114"/>
      <c r="AT129" s="114"/>
      <c r="AU129" s="114"/>
      <c r="AV129" s="114"/>
      <c r="AW129" s="114"/>
      <c r="AX129" s="114"/>
      <c r="AY129" s="114"/>
      <c r="AZ129" s="114"/>
      <c r="BA129" s="114"/>
      <c r="BB129" s="114"/>
      <c r="BC129" s="114"/>
      <c r="BD129" s="114"/>
    </row>
    <row r="130" spans="4:56" ht="15" x14ac:dyDescent="0.25">
      <c r="D130" s="113" t="s">
        <v>446</v>
      </c>
      <c r="E130" s="79" t="s">
        <v>126</v>
      </c>
      <c r="F130" s="114" t="s">
        <v>13</v>
      </c>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c r="AO130" s="114"/>
      <c r="AP130" s="114"/>
      <c r="AQ130" s="114"/>
      <c r="AR130" s="114"/>
      <c r="AS130" s="114"/>
      <c r="AT130" s="114"/>
      <c r="AU130" s="114"/>
      <c r="AV130" s="114"/>
      <c r="AW130" s="114"/>
      <c r="AX130" s="114"/>
      <c r="AY130" s="114"/>
      <c r="AZ130" s="114"/>
      <c r="BA130" s="114"/>
      <c r="BB130" s="114"/>
      <c r="BC130" s="114"/>
      <c r="BD130" s="114"/>
    </row>
    <row r="131" spans="4:56" ht="15" x14ac:dyDescent="0.25">
      <c r="D131" s="113" t="s">
        <v>448</v>
      </c>
      <c r="E131" s="79" t="s">
        <v>127</v>
      </c>
      <c r="F131" s="114" t="s">
        <v>13</v>
      </c>
      <c r="G131" s="114" t="s">
        <v>13</v>
      </c>
      <c r="H131" s="114" t="s">
        <v>13</v>
      </c>
      <c r="I131" s="114" t="s">
        <v>13</v>
      </c>
      <c r="J131" s="114" t="s">
        <v>13</v>
      </c>
      <c r="K131" s="114" t="s">
        <v>13</v>
      </c>
      <c r="L131" s="114" t="s">
        <v>13</v>
      </c>
      <c r="M131" s="114" t="s">
        <v>13</v>
      </c>
      <c r="N131" s="114" t="s">
        <v>13</v>
      </c>
      <c r="O131" s="114"/>
      <c r="P131" s="114"/>
      <c r="Q131" s="114"/>
      <c r="R131" s="114"/>
      <c r="S131" s="114"/>
      <c r="T131" s="114"/>
      <c r="U131" s="114"/>
      <c r="V131" s="114"/>
      <c r="W131" s="114"/>
      <c r="X131" s="114"/>
      <c r="Y131" s="114"/>
      <c r="Z131" s="114"/>
      <c r="AA131" s="114"/>
      <c r="AB131" s="114" t="s">
        <v>13</v>
      </c>
      <c r="AC131" s="114" t="s">
        <v>13</v>
      </c>
      <c r="AD131" s="114" t="s">
        <v>13</v>
      </c>
      <c r="AE131" s="114" t="s">
        <v>13</v>
      </c>
      <c r="AF131" s="114" t="s">
        <v>13</v>
      </c>
      <c r="AG131" s="114" t="s">
        <v>13</v>
      </c>
      <c r="AH131" s="114" t="s">
        <v>13</v>
      </c>
      <c r="AI131" s="114" t="s">
        <v>13</v>
      </c>
      <c r="AJ131" s="114" t="s">
        <v>13</v>
      </c>
      <c r="AK131" s="114" t="s">
        <v>13</v>
      </c>
      <c r="AL131" s="114" t="s">
        <v>13</v>
      </c>
      <c r="AM131" s="114" t="s">
        <v>13</v>
      </c>
      <c r="AN131" s="114" t="s">
        <v>13</v>
      </c>
      <c r="AO131" s="114" t="s">
        <v>13</v>
      </c>
      <c r="AP131" s="114" t="s">
        <v>13</v>
      </c>
      <c r="AQ131" s="114" t="s">
        <v>13</v>
      </c>
      <c r="AR131" s="114" t="s">
        <v>13</v>
      </c>
      <c r="AS131" s="114" t="s">
        <v>13</v>
      </c>
      <c r="AT131" s="114" t="s">
        <v>13</v>
      </c>
      <c r="AU131" s="114" t="s">
        <v>13</v>
      </c>
      <c r="AV131" s="114" t="s">
        <v>13</v>
      </c>
      <c r="AW131" s="114" t="s">
        <v>13</v>
      </c>
      <c r="AX131" s="114" t="s">
        <v>13</v>
      </c>
      <c r="AY131" s="114" t="s">
        <v>13</v>
      </c>
      <c r="AZ131" s="114" t="s">
        <v>13</v>
      </c>
      <c r="BA131" s="114" t="s">
        <v>13</v>
      </c>
      <c r="BB131" s="114" t="s">
        <v>13</v>
      </c>
      <c r="BC131" s="114" t="s">
        <v>13</v>
      </c>
      <c r="BD131" s="114" t="s">
        <v>13</v>
      </c>
    </row>
    <row r="132" spans="4:56" ht="15" x14ac:dyDescent="0.25">
      <c r="D132" s="113" t="s">
        <v>450</v>
      </c>
      <c r="E132" s="79" t="s">
        <v>128</v>
      </c>
      <c r="F132" s="114" t="s">
        <v>13</v>
      </c>
      <c r="G132" s="114" t="s">
        <v>13</v>
      </c>
      <c r="H132" s="114" t="s">
        <v>13</v>
      </c>
      <c r="I132" s="114" t="s">
        <v>13</v>
      </c>
      <c r="J132" s="114" t="s">
        <v>13</v>
      </c>
      <c r="K132" s="114" t="s">
        <v>13</v>
      </c>
      <c r="L132" s="114" t="s">
        <v>13</v>
      </c>
      <c r="M132" s="114" t="s">
        <v>13</v>
      </c>
      <c r="N132" s="114" t="s">
        <v>13</v>
      </c>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c r="AO132" s="114"/>
      <c r="AP132" s="114"/>
      <c r="AQ132" s="114"/>
      <c r="AR132" s="114"/>
      <c r="AS132" s="114"/>
      <c r="AT132" s="114"/>
      <c r="AU132" s="114"/>
      <c r="AV132" s="114"/>
      <c r="AW132" s="114"/>
      <c r="AX132" s="114"/>
      <c r="AY132" s="114"/>
      <c r="AZ132" s="114"/>
      <c r="BA132" s="114"/>
      <c r="BB132" s="114"/>
      <c r="BC132" s="114"/>
      <c r="BD132" s="114"/>
    </row>
    <row r="133" spans="4:56" ht="15" x14ac:dyDescent="0.25">
      <c r="D133" s="113" t="s">
        <v>452</v>
      </c>
      <c r="E133" s="79" t="s">
        <v>129</v>
      </c>
      <c r="F133" s="114" t="s">
        <v>13</v>
      </c>
      <c r="G133" s="114" t="s">
        <v>13</v>
      </c>
      <c r="H133" s="114" t="s">
        <v>13</v>
      </c>
      <c r="I133" s="114" t="s">
        <v>13</v>
      </c>
      <c r="J133" s="114" t="s">
        <v>13</v>
      </c>
      <c r="K133" s="114" t="s">
        <v>13</v>
      </c>
      <c r="L133" s="114" t="s">
        <v>13</v>
      </c>
      <c r="M133" s="114" t="s">
        <v>13</v>
      </c>
      <c r="N133" s="114" t="s">
        <v>13</v>
      </c>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c r="AO133" s="114"/>
      <c r="AP133" s="114"/>
      <c r="AQ133" s="114"/>
      <c r="AR133" s="114"/>
      <c r="AS133" s="114"/>
      <c r="AT133" s="114"/>
      <c r="AU133" s="114"/>
      <c r="AV133" s="114"/>
      <c r="AW133" s="114"/>
      <c r="AX133" s="114"/>
      <c r="AY133" s="114"/>
      <c r="AZ133" s="114"/>
      <c r="BA133" s="114"/>
      <c r="BB133" s="114"/>
      <c r="BC133" s="114"/>
      <c r="BD133" s="114"/>
    </row>
    <row r="134" spans="4:56" ht="15" x14ac:dyDescent="0.25">
      <c r="D134" s="113" t="s">
        <v>454</v>
      </c>
      <c r="E134" s="79" t="s">
        <v>130</v>
      </c>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c r="AO134" s="114" t="s">
        <v>13</v>
      </c>
      <c r="AP134" s="114" t="s">
        <v>13</v>
      </c>
      <c r="AQ134" s="114" t="s">
        <v>13</v>
      </c>
      <c r="AR134" s="114" t="s">
        <v>13</v>
      </c>
      <c r="AS134" s="114" t="s">
        <v>13</v>
      </c>
      <c r="AT134" s="114" t="s">
        <v>13</v>
      </c>
      <c r="AU134" s="114" t="s">
        <v>13</v>
      </c>
      <c r="AV134" s="114" t="s">
        <v>13</v>
      </c>
      <c r="AW134" s="114" t="s">
        <v>13</v>
      </c>
      <c r="AX134" s="114" t="s">
        <v>13</v>
      </c>
      <c r="AY134" s="114" t="s">
        <v>13</v>
      </c>
      <c r="AZ134" s="114" t="s">
        <v>13</v>
      </c>
      <c r="BA134" s="114" t="s">
        <v>13</v>
      </c>
      <c r="BB134" s="114" t="s">
        <v>13</v>
      </c>
      <c r="BC134" s="114" t="s">
        <v>13</v>
      </c>
      <c r="BD134" s="114" t="s">
        <v>13</v>
      </c>
    </row>
    <row r="135" spans="4:56" ht="15" x14ac:dyDescent="0.25">
      <c r="D135" s="113" t="s">
        <v>456</v>
      </c>
      <c r="E135" s="79" t="s">
        <v>131</v>
      </c>
      <c r="F135" s="114"/>
      <c r="G135" s="114"/>
      <c r="H135" s="114"/>
      <c r="I135" s="114"/>
      <c r="J135" s="114"/>
      <c r="K135" s="114"/>
      <c r="L135" s="114"/>
      <c r="M135" s="114"/>
      <c r="N135" s="114"/>
      <c r="O135" s="114"/>
      <c r="P135" s="114"/>
      <c r="Q135" s="114"/>
      <c r="R135" s="114"/>
      <c r="S135" s="114" t="s">
        <v>13</v>
      </c>
      <c r="T135" s="114" t="s">
        <v>13</v>
      </c>
      <c r="U135" s="114" t="s">
        <v>13</v>
      </c>
      <c r="V135" s="114" t="s">
        <v>13</v>
      </c>
      <c r="W135" s="114" t="s">
        <v>13</v>
      </c>
      <c r="X135" s="114" t="s">
        <v>13</v>
      </c>
      <c r="Y135" s="114" t="s">
        <v>13</v>
      </c>
      <c r="Z135" s="114" t="s">
        <v>13</v>
      </c>
      <c r="AA135" s="114" t="s">
        <v>13</v>
      </c>
      <c r="AB135" s="114" t="s">
        <v>13</v>
      </c>
      <c r="AC135" s="114" t="s">
        <v>13</v>
      </c>
      <c r="AD135" s="114" t="s">
        <v>13</v>
      </c>
      <c r="AE135" s="114" t="s">
        <v>13</v>
      </c>
      <c r="AF135" s="114" t="s">
        <v>13</v>
      </c>
      <c r="AG135" s="114" t="s">
        <v>13</v>
      </c>
      <c r="AH135" s="114" t="s">
        <v>13</v>
      </c>
      <c r="AI135" s="114" t="s">
        <v>13</v>
      </c>
      <c r="AJ135" s="114" t="s">
        <v>13</v>
      </c>
      <c r="AK135" s="114" t="s">
        <v>13</v>
      </c>
      <c r="AL135" s="114" t="s">
        <v>13</v>
      </c>
      <c r="AM135" s="114" t="s">
        <v>13</v>
      </c>
      <c r="AN135" s="114" t="s">
        <v>13</v>
      </c>
      <c r="AO135" s="114" t="s">
        <v>13</v>
      </c>
      <c r="AP135" s="114" t="s">
        <v>13</v>
      </c>
      <c r="AQ135" s="114" t="s">
        <v>13</v>
      </c>
      <c r="AR135" s="114" t="s">
        <v>13</v>
      </c>
      <c r="AS135" s="114" t="s">
        <v>13</v>
      </c>
      <c r="AT135" s="114" t="s">
        <v>13</v>
      </c>
      <c r="AU135" s="114" t="s">
        <v>13</v>
      </c>
      <c r="AV135" s="114" t="s">
        <v>13</v>
      </c>
      <c r="AW135" s="114" t="s">
        <v>13</v>
      </c>
      <c r="AX135" s="114" t="s">
        <v>13</v>
      </c>
      <c r="AY135" s="114" t="s">
        <v>13</v>
      </c>
      <c r="AZ135" s="114" t="s">
        <v>13</v>
      </c>
      <c r="BA135" s="114" t="s">
        <v>13</v>
      </c>
      <c r="BB135" s="114" t="s">
        <v>13</v>
      </c>
      <c r="BC135" s="114" t="s">
        <v>13</v>
      </c>
      <c r="BD135" s="114" t="s">
        <v>13</v>
      </c>
    </row>
    <row r="136" spans="4:56" ht="15" x14ac:dyDescent="0.25">
      <c r="D136" s="113" t="s">
        <v>458</v>
      </c>
      <c r="E136" s="79" t="s">
        <v>132</v>
      </c>
      <c r="F136" s="114" t="s">
        <v>13</v>
      </c>
      <c r="G136" s="114" t="s">
        <v>13</v>
      </c>
      <c r="H136" s="114" t="s">
        <v>13</v>
      </c>
      <c r="I136" s="114" t="s">
        <v>13</v>
      </c>
      <c r="J136" s="114" t="s">
        <v>13</v>
      </c>
      <c r="K136" s="114" t="s">
        <v>13</v>
      </c>
      <c r="L136" s="114" t="s">
        <v>13</v>
      </c>
      <c r="M136" s="114" t="s">
        <v>13</v>
      </c>
      <c r="N136" s="114" t="s">
        <v>13</v>
      </c>
      <c r="O136" s="114" t="s">
        <v>13</v>
      </c>
      <c r="P136" s="114" t="s">
        <v>13</v>
      </c>
      <c r="Q136" s="114" t="s">
        <v>13</v>
      </c>
      <c r="R136" s="114" t="s">
        <v>13</v>
      </c>
      <c r="S136" s="114" t="s">
        <v>13</v>
      </c>
      <c r="T136" s="114" t="s">
        <v>13</v>
      </c>
      <c r="U136" s="114" t="s">
        <v>13</v>
      </c>
      <c r="V136" s="114" t="s">
        <v>13</v>
      </c>
      <c r="W136" s="114" t="s">
        <v>13</v>
      </c>
      <c r="X136" s="114" t="s">
        <v>13</v>
      </c>
      <c r="Y136" s="114" t="s">
        <v>13</v>
      </c>
      <c r="Z136" s="114" t="s">
        <v>13</v>
      </c>
      <c r="AA136" s="114" t="s">
        <v>13</v>
      </c>
      <c r="AB136" s="114" t="s">
        <v>13</v>
      </c>
      <c r="AC136" s="114"/>
      <c r="AD136" s="114"/>
      <c r="AE136" s="114"/>
      <c r="AF136" s="114"/>
      <c r="AG136" s="114"/>
      <c r="AH136" s="114"/>
      <c r="AI136" s="114"/>
      <c r="AJ136" s="114"/>
      <c r="AK136" s="114" t="s">
        <v>13</v>
      </c>
      <c r="AL136" s="114" t="s">
        <v>13</v>
      </c>
      <c r="AM136" s="114" t="s">
        <v>13</v>
      </c>
      <c r="AN136" s="114" t="s">
        <v>13</v>
      </c>
      <c r="AO136" s="114" t="s">
        <v>13</v>
      </c>
      <c r="AP136" s="114" t="s">
        <v>13</v>
      </c>
      <c r="AQ136" s="114" t="s">
        <v>13</v>
      </c>
      <c r="AR136" s="114" t="s">
        <v>13</v>
      </c>
      <c r="AS136" s="114" t="s">
        <v>13</v>
      </c>
      <c r="AT136" s="114" t="s">
        <v>13</v>
      </c>
      <c r="AU136" s="114" t="s">
        <v>13</v>
      </c>
      <c r="AV136" s="114" t="s">
        <v>13</v>
      </c>
      <c r="AW136" s="114" t="s">
        <v>13</v>
      </c>
      <c r="AX136" s="114" t="s">
        <v>13</v>
      </c>
      <c r="AY136" s="114" t="s">
        <v>13</v>
      </c>
      <c r="AZ136" s="114" t="s">
        <v>13</v>
      </c>
      <c r="BA136" s="114" t="s">
        <v>13</v>
      </c>
      <c r="BB136" s="114" t="s">
        <v>13</v>
      </c>
      <c r="BC136" s="114" t="s">
        <v>13</v>
      </c>
      <c r="BD136" s="114" t="s">
        <v>13</v>
      </c>
    </row>
    <row r="137" spans="4:56" ht="15" x14ac:dyDescent="0.25">
      <c r="D137" s="113" t="s">
        <v>460</v>
      </c>
      <c r="E137" s="79" t="s">
        <v>133</v>
      </c>
      <c r="F137" s="114" t="s">
        <v>13</v>
      </c>
      <c r="G137" s="114" t="s">
        <v>13</v>
      </c>
      <c r="H137" s="114" t="s">
        <v>13</v>
      </c>
      <c r="I137" s="114" t="s">
        <v>13</v>
      </c>
      <c r="J137" s="114" t="s">
        <v>13</v>
      </c>
      <c r="K137" s="114" t="s">
        <v>13</v>
      </c>
      <c r="L137" s="114" t="s">
        <v>13</v>
      </c>
      <c r="M137" s="114" t="s">
        <v>13</v>
      </c>
      <c r="N137" s="114" t="s">
        <v>13</v>
      </c>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c r="AO137" s="114"/>
      <c r="AP137" s="114"/>
      <c r="AQ137" s="114"/>
      <c r="AR137" s="114"/>
      <c r="AS137" s="114"/>
      <c r="AT137" s="114"/>
      <c r="AU137" s="114"/>
      <c r="AV137" s="114"/>
      <c r="AW137" s="114"/>
      <c r="AX137" s="114"/>
      <c r="AY137" s="114"/>
      <c r="AZ137" s="114"/>
      <c r="BA137" s="114"/>
      <c r="BB137" s="114"/>
      <c r="BC137" s="114"/>
      <c r="BD137" s="114"/>
    </row>
    <row r="138" spans="4:56" ht="15" x14ac:dyDescent="0.25">
      <c r="D138" s="113" t="s">
        <v>462</v>
      </c>
      <c r="E138" s="79" t="s">
        <v>134</v>
      </c>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c r="AO138" s="114"/>
      <c r="AP138" s="114"/>
      <c r="AQ138" s="114"/>
      <c r="AR138" s="114"/>
      <c r="AS138" s="114"/>
      <c r="AT138" s="114"/>
      <c r="AU138" s="114"/>
      <c r="AV138" s="114"/>
      <c r="AW138" s="114"/>
      <c r="AX138" s="114"/>
      <c r="AY138" s="114"/>
      <c r="AZ138" s="114"/>
      <c r="BA138" s="114"/>
      <c r="BB138" s="114"/>
      <c r="BC138" s="114"/>
      <c r="BD138" s="114"/>
    </row>
    <row r="139" spans="4:56" ht="15" x14ac:dyDescent="0.25">
      <c r="D139" s="113" t="s">
        <v>464</v>
      </c>
      <c r="E139" s="79" t="s">
        <v>135</v>
      </c>
      <c r="F139" s="114" t="s">
        <v>13</v>
      </c>
      <c r="G139" s="114" t="s">
        <v>13</v>
      </c>
      <c r="H139" s="114" t="s">
        <v>13</v>
      </c>
      <c r="I139" s="114" t="s">
        <v>13</v>
      </c>
      <c r="J139" s="114" t="s">
        <v>13</v>
      </c>
      <c r="K139" s="114" t="s">
        <v>13</v>
      </c>
      <c r="L139" s="114" t="s">
        <v>13</v>
      </c>
      <c r="M139" s="114" t="s">
        <v>13</v>
      </c>
      <c r="N139" s="114" t="s">
        <v>13</v>
      </c>
      <c r="O139" s="114" t="s">
        <v>13</v>
      </c>
      <c r="P139" s="114"/>
      <c r="Q139" s="114"/>
      <c r="R139" s="114"/>
      <c r="S139" s="114"/>
      <c r="T139" s="114"/>
      <c r="U139" s="114"/>
      <c r="V139" s="114"/>
      <c r="W139" s="114"/>
      <c r="X139" s="114"/>
      <c r="Y139" s="114"/>
      <c r="Z139" s="114"/>
      <c r="AA139" s="114"/>
      <c r="AB139" s="114" t="s">
        <v>13</v>
      </c>
      <c r="AC139" s="114" t="s">
        <v>13</v>
      </c>
      <c r="AD139" s="114" t="s">
        <v>13</v>
      </c>
      <c r="AE139" s="114" t="s">
        <v>13</v>
      </c>
      <c r="AF139" s="114" t="s">
        <v>13</v>
      </c>
      <c r="AG139" s="114" t="s">
        <v>13</v>
      </c>
      <c r="AH139" s="114" t="s">
        <v>13</v>
      </c>
      <c r="AI139" s="114" t="s">
        <v>13</v>
      </c>
      <c r="AJ139" s="114" t="s">
        <v>13</v>
      </c>
      <c r="AK139" s="114" t="s">
        <v>13</v>
      </c>
      <c r="AL139" s="114" t="s">
        <v>13</v>
      </c>
      <c r="AM139" s="114" t="s">
        <v>13</v>
      </c>
      <c r="AN139" s="114" t="s">
        <v>13</v>
      </c>
      <c r="AO139" s="114" t="s">
        <v>13</v>
      </c>
      <c r="AP139" s="114" t="s">
        <v>13</v>
      </c>
      <c r="AQ139" s="114" t="s">
        <v>13</v>
      </c>
      <c r="AR139" s="114" t="s">
        <v>13</v>
      </c>
      <c r="AS139" s="114" t="s">
        <v>13</v>
      </c>
      <c r="AT139" s="114" t="s">
        <v>13</v>
      </c>
      <c r="AU139" s="114" t="s">
        <v>13</v>
      </c>
      <c r="AV139" s="114" t="s">
        <v>13</v>
      </c>
      <c r="AW139" s="114" t="s">
        <v>13</v>
      </c>
      <c r="AX139" s="114" t="s">
        <v>13</v>
      </c>
      <c r="AY139" s="114" t="s">
        <v>13</v>
      </c>
      <c r="AZ139" s="114" t="s">
        <v>13</v>
      </c>
      <c r="BA139" s="114" t="s">
        <v>13</v>
      </c>
      <c r="BB139" s="114" t="s">
        <v>13</v>
      </c>
      <c r="BC139" s="114" t="s">
        <v>13</v>
      </c>
      <c r="BD139" s="114" t="s">
        <v>13</v>
      </c>
    </row>
    <row r="140" spans="4:56" ht="15" x14ac:dyDescent="0.25">
      <c r="D140" s="113" t="s">
        <v>466</v>
      </c>
      <c r="E140" s="79" t="s">
        <v>136</v>
      </c>
      <c r="F140" s="114" t="s">
        <v>13</v>
      </c>
      <c r="G140" s="114" t="s">
        <v>13</v>
      </c>
      <c r="H140" s="114" t="s">
        <v>13</v>
      </c>
      <c r="I140" s="114" t="s">
        <v>13</v>
      </c>
      <c r="J140" s="114" t="s">
        <v>13</v>
      </c>
      <c r="K140" s="114" t="s">
        <v>13</v>
      </c>
      <c r="L140" s="114" t="s">
        <v>13</v>
      </c>
      <c r="M140" s="114" t="s">
        <v>13</v>
      </c>
      <c r="N140" s="114" t="s">
        <v>13</v>
      </c>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c r="AO140" s="114"/>
      <c r="AP140" s="114"/>
      <c r="AQ140" s="114"/>
      <c r="AR140" s="114"/>
      <c r="AS140" s="114"/>
      <c r="AT140" s="114"/>
      <c r="AU140" s="114"/>
      <c r="AV140" s="114"/>
      <c r="AW140" s="114"/>
      <c r="AX140" s="114"/>
      <c r="AY140" s="114"/>
      <c r="AZ140" s="114"/>
      <c r="BA140" s="114"/>
      <c r="BB140" s="114"/>
      <c r="BC140" s="114"/>
      <c r="BD140" s="114"/>
    </row>
    <row r="141" spans="4:56" ht="15" x14ac:dyDescent="0.25">
      <c r="D141" s="113" t="s">
        <v>468</v>
      </c>
      <c r="E141" s="79" t="s">
        <v>137</v>
      </c>
      <c r="F141" s="114" t="s">
        <v>13</v>
      </c>
      <c r="G141" s="114" t="s">
        <v>13</v>
      </c>
      <c r="H141" s="114" t="s">
        <v>13</v>
      </c>
      <c r="I141" s="114" t="s">
        <v>13</v>
      </c>
      <c r="J141" s="114" t="s">
        <v>13</v>
      </c>
      <c r="K141" s="114" t="s">
        <v>13</v>
      </c>
      <c r="L141" s="114" t="s">
        <v>13</v>
      </c>
      <c r="M141" s="114" t="s">
        <v>13</v>
      </c>
      <c r="N141" s="114" t="s">
        <v>13</v>
      </c>
      <c r="O141" s="114" t="s">
        <v>13</v>
      </c>
      <c r="P141" s="114" t="s">
        <v>13</v>
      </c>
      <c r="Q141" s="114" t="s">
        <v>13</v>
      </c>
      <c r="R141" s="114" t="s">
        <v>13</v>
      </c>
      <c r="S141" s="114" t="s">
        <v>13</v>
      </c>
      <c r="T141" s="114" t="s">
        <v>13</v>
      </c>
      <c r="U141" s="114" t="s">
        <v>13</v>
      </c>
      <c r="V141" s="114" t="s">
        <v>13</v>
      </c>
      <c r="W141" s="114" t="s">
        <v>13</v>
      </c>
      <c r="X141" s="114" t="s">
        <v>13</v>
      </c>
      <c r="Y141" s="114" t="s">
        <v>13</v>
      </c>
      <c r="Z141" s="114" t="s">
        <v>13</v>
      </c>
      <c r="AA141" s="114" t="s">
        <v>13</v>
      </c>
      <c r="AB141" s="114" t="s">
        <v>13</v>
      </c>
      <c r="AC141" s="114" t="s">
        <v>13</v>
      </c>
      <c r="AD141" s="114" t="s">
        <v>13</v>
      </c>
      <c r="AE141" s="114" t="s">
        <v>13</v>
      </c>
      <c r="AF141" s="114" t="s">
        <v>13</v>
      </c>
      <c r="AG141" s="114" t="s">
        <v>13</v>
      </c>
      <c r="AH141" s="114" t="s">
        <v>13</v>
      </c>
      <c r="AI141" s="114"/>
      <c r="AJ141" s="114"/>
      <c r="AK141" s="114"/>
      <c r="AL141" s="114"/>
      <c r="AM141" s="114"/>
      <c r="AN141" s="114"/>
      <c r="AO141" s="114"/>
      <c r="AP141" s="114"/>
      <c r="AQ141" s="114"/>
      <c r="AR141" s="114"/>
      <c r="AS141" s="114"/>
      <c r="AT141" s="114"/>
      <c r="AU141" s="114"/>
      <c r="AV141" s="114"/>
      <c r="AW141" s="114"/>
      <c r="AX141" s="114"/>
      <c r="AY141" s="114"/>
      <c r="AZ141" s="114"/>
      <c r="BA141" s="114"/>
      <c r="BB141" s="114"/>
      <c r="BC141" s="114"/>
      <c r="BD141" s="114"/>
    </row>
    <row r="142" spans="4:56" ht="15" x14ac:dyDescent="0.25">
      <c r="D142" s="113" t="s">
        <v>470</v>
      </c>
      <c r="E142" s="79" t="s">
        <v>138</v>
      </c>
      <c r="F142" s="114" t="s">
        <v>13</v>
      </c>
      <c r="G142" s="114" t="s">
        <v>13</v>
      </c>
      <c r="H142" s="114" t="s">
        <v>13</v>
      </c>
      <c r="I142" s="114" t="s">
        <v>13</v>
      </c>
      <c r="J142" s="114" t="s">
        <v>13</v>
      </c>
      <c r="K142" s="114" t="s">
        <v>13</v>
      </c>
      <c r="L142" s="114" t="s">
        <v>13</v>
      </c>
      <c r="M142" s="114" t="s">
        <v>13</v>
      </c>
      <c r="N142" s="114" t="s">
        <v>13</v>
      </c>
      <c r="O142" s="114" t="s">
        <v>13</v>
      </c>
      <c r="P142" s="114" t="s">
        <v>13</v>
      </c>
      <c r="Q142" s="114" t="s">
        <v>13</v>
      </c>
      <c r="R142" s="114" t="s">
        <v>13</v>
      </c>
      <c r="S142" s="114" t="s">
        <v>13</v>
      </c>
      <c r="T142" s="114" t="s">
        <v>13</v>
      </c>
      <c r="U142" s="114"/>
      <c r="V142" s="114"/>
      <c r="W142" s="114"/>
      <c r="X142" s="114"/>
      <c r="Y142" s="114"/>
      <c r="Z142" s="114"/>
      <c r="AA142" s="114"/>
      <c r="AB142" s="114"/>
      <c r="AC142" s="114"/>
      <c r="AD142" s="114"/>
      <c r="AE142" s="114" t="s">
        <v>13</v>
      </c>
      <c r="AF142" s="114" t="s">
        <v>13</v>
      </c>
      <c r="AG142" s="114" t="s">
        <v>13</v>
      </c>
      <c r="AH142" s="114" t="s">
        <v>13</v>
      </c>
      <c r="AI142" s="114" t="s">
        <v>13</v>
      </c>
      <c r="AJ142" s="114" t="s">
        <v>13</v>
      </c>
      <c r="AK142" s="114" t="s">
        <v>13</v>
      </c>
      <c r="AL142" s="114" t="s">
        <v>13</v>
      </c>
      <c r="AM142" s="114" t="s">
        <v>13</v>
      </c>
      <c r="AN142" s="114" t="s">
        <v>13</v>
      </c>
      <c r="AO142" s="114" t="s">
        <v>13</v>
      </c>
      <c r="AP142" s="114" t="s">
        <v>13</v>
      </c>
      <c r="AQ142" s="114" t="s">
        <v>13</v>
      </c>
      <c r="AR142" s="114" t="s">
        <v>13</v>
      </c>
      <c r="AS142" s="114" t="s">
        <v>13</v>
      </c>
      <c r="AT142" s="114" t="s">
        <v>13</v>
      </c>
      <c r="AU142" s="114" t="s">
        <v>13</v>
      </c>
      <c r="AV142" s="114" t="s">
        <v>13</v>
      </c>
      <c r="AW142" s="114" t="s">
        <v>13</v>
      </c>
      <c r="AX142" s="114" t="s">
        <v>13</v>
      </c>
      <c r="AY142" s="114" t="s">
        <v>13</v>
      </c>
      <c r="AZ142" s="114" t="s">
        <v>13</v>
      </c>
      <c r="BA142" s="114" t="s">
        <v>13</v>
      </c>
      <c r="BB142" s="114" t="s">
        <v>13</v>
      </c>
      <c r="BC142" s="114" t="s">
        <v>13</v>
      </c>
      <c r="BD142" s="114" t="s">
        <v>13</v>
      </c>
    </row>
    <row r="143" spans="4:56" ht="15" x14ac:dyDescent="0.25">
      <c r="D143" s="113" t="s">
        <v>472</v>
      </c>
      <c r="E143" s="79" t="s">
        <v>139</v>
      </c>
      <c r="F143" s="114" t="s">
        <v>13</v>
      </c>
      <c r="G143" s="114"/>
      <c r="H143" s="114"/>
      <c r="I143" s="114"/>
      <c r="J143" s="114"/>
      <c r="K143" s="114"/>
      <c r="L143" s="114"/>
      <c r="M143" s="114"/>
      <c r="N143" s="114"/>
      <c r="O143" s="114" t="s">
        <v>13</v>
      </c>
      <c r="P143" s="114" t="s">
        <v>13</v>
      </c>
      <c r="Q143" s="114" t="s">
        <v>13</v>
      </c>
      <c r="R143" s="114" t="s">
        <v>13</v>
      </c>
      <c r="S143" s="114" t="s">
        <v>13</v>
      </c>
      <c r="T143" s="114" t="s">
        <v>13</v>
      </c>
      <c r="U143" s="114" t="s">
        <v>13</v>
      </c>
      <c r="V143" s="114" t="s">
        <v>13</v>
      </c>
      <c r="W143" s="114" t="s">
        <v>13</v>
      </c>
      <c r="X143" s="114" t="s">
        <v>13</v>
      </c>
      <c r="Y143" s="114" t="s">
        <v>13</v>
      </c>
      <c r="Z143" s="114" t="s">
        <v>13</v>
      </c>
      <c r="AA143" s="114" t="s">
        <v>13</v>
      </c>
      <c r="AB143" s="114" t="s">
        <v>13</v>
      </c>
      <c r="AC143" s="114" t="s">
        <v>13</v>
      </c>
      <c r="AD143" s="114" t="s">
        <v>13</v>
      </c>
      <c r="AE143" s="114" t="s">
        <v>13</v>
      </c>
      <c r="AF143" s="114" t="s">
        <v>13</v>
      </c>
      <c r="AG143" s="114" t="s">
        <v>13</v>
      </c>
      <c r="AH143" s="114" t="s">
        <v>13</v>
      </c>
      <c r="AI143" s="114" t="s">
        <v>13</v>
      </c>
      <c r="AJ143" s="114" t="s">
        <v>13</v>
      </c>
      <c r="AK143" s="114" t="s">
        <v>13</v>
      </c>
      <c r="AL143" s="114" t="s">
        <v>13</v>
      </c>
      <c r="AM143" s="114" t="s">
        <v>13</v>
      </c>
      <c r="AN143" s="114" t="s">
        <v>13</v>
      </c>
      <c r="AO143" s="114" t="s">
        <v>13</v>
      </c>
      <c r="AP143" s="114" t="s">
        <v>13</v>
      </c>
      <c r="AQ143" s="114" t="s">
        <v>13</v>
      </c>
      <c r="AR143" s="114" t="s">
        <v>13</v>
      </c>
      <c r="AS143" s="114" t="s">
        <v>13</v>
      </c>
      <c r="AT143" s="114" t="s">
        <v>13</v>
      </c>
      <c r="AU143" s="114" t="s">
        <v>13</v>
      </c>
      <c r="AV143" s="114" t="s">
        <v>13</v>
      </c>
      <c r="AW143" s="114" t="s">
        <v>13</v>
      </c>
      <c r="AX143" s="114" t="s">
        <v>13</v>
      </c>
      <c r="AY143" s="114" t="s">
        <v>13</v>
      </c>
      <c r="AZ143" s="114" t="s">
        <v>13</v>
      </c>
      <c r="BA143" s="114" t="s">
        <v>13</v>
      </c>
      <c r="BB143" s="114" t="s">
        <v>13</v>
      </c>
      <c r="BC143" s="114" t="s">
        <v>13</v>
      </c>
      <c r="BD143" s="114" t="s">
        <v>13</v>
      </c>
    </row>
    <row r="144" spans="4:56" ht="15" x14ac:dyDescent="0.25">
      <c r="D144" s="113" t="s">
        <v>474</v>
      </c>
      <c r="E144" s="79" t="s">
        <v>140</v>
      </c>
      <c r="F144" s="114" t="s">
        <v>13</v>
      </c>
      <c r="G144" s="114" t="s">
        <v>13</v>
      </c>
      <c r="H144" s="114" t="s">
        <v>13</v>
      </c>
      <c r="I144" s="114" t="s">
        <v>13</v>
      </c>
      <c r="J144" s="114" t="s">
        <v>13</v>
      </c>
      <c r="K144" s="114" t="s">
        <v>13</v>
      </c>
      <c r="L144" s="114" t="s">
        <v>13</v>
      </c>
      <c r="M144" s="114" t="s">
        <v>13</v>
      </c>
      <c r="N144" s="114" t="s">
        <v>13</v>
      </c>
      <c r="O144" s="114" t="s">
        <v>13</v>
      </c>
      <c r="P144" s="114" t="s">
        <v>13</v>
      </c>
      <c r="Q144" s="114" t="s">
        <v>13</v>
      </c>
      <c r="R144" s="114" t="s">
        <v>13</v>
      </c>
      <c r="S144" s="114" t="s">
        <v>13</v>
      </c>
      <c r="T144" s="114" t="s">
        <v>13</v>
      </c>
      <c r="U144" s="114"/>
      <c r="V144" s="114"/>
      <c r="W144" s="114"/>
      <c r="X144" s="114"/>
      <c r="Y144" s="114"/>
      <c r="Z144" s="114" t="s">
        <v>13</v>
      </c>
      <c r="AA144" s="114" t="s">
        <v>13</v>
      </c>
      <c r="AB144" s="114" t="s">
        <v>13</v>
      </c>
      <c r="AC144" s="114" t="s">
        <v>13</v>
      </c>
      <c r="AD144" s="114" t="s">
        <v>13</v>
      </c>
      <c r="AE144" s="114" t="s">
        <v>13</v>
      </c>
      <c r="AF144" s="114" t="s">
        <v>13</v>
      </c>
      <c r="AG144" s="114" t="s">
        <v>13</v>
      </c>
      <c r="AH144" s="114" t="s">
        <v>13</v>
      </c>
      <c r="AI144" s="114" t="s">
        <v>13</v>
      </c>
      <c r="AJ144" s="114" t="s">
        <v>13</v>
      </c>
      <c r="AK144" s="114" t="s">
        <v>13</v>
      </c>
      <c r="AL144" s="114" t="s">
        <v>13</v>
      </c>
      <c r="AM144" s="114" t="s">
        <v>13</v>
      </c>
      <c r="AN144" s="114" t="s">
        <v>13</v>
      </c>
      <c r="AO144" s="114" t="s">
        <v>13</v>
      </c>
      <c r="AP144" s="114" t="s">
        <v>13</v>
      </c>
      <c r="AQ144" s="114" t="s">
        <v>13</v>
      </c>
      <c r="AR144" s="114" t="s">
        <v>13</v>
      </c>
      <c r="AS144" s="114" t="s">
        <v>13</v>
      </c>
      <c r="AT144" s="114" t="s">
        <v>13</v>
      </c>
      <c r="AU144" s="114" t="s">
        <v>13</v>
      </c>
      <c r="AV144" s="114" t="s">
        <v>13</v>
      </c>
      <c r="AW144" s="114" t="s">
        <v>13</v>
      </c>
      <c r="AX144" s="114" t="s">
        <v>13</v>
      </c>
      <c r="AY144" s="114" t="s">
        <v>13</v>
      </c>
      <c r="AZ144" s="114" t="s">
        <v>13</v>
      </c>
      <c r="BA144" s="114" t="s">
        <v>13</v>
      </c>
      <c r="BB144" s="114" t="s">
        <v>13</v>
      </c>
      <c r="BC144" s="114" t="s">
        <v>13</v>
      </c>
      <c r="BD144" s="114" t="s">
        <v>13</v>
      </c>
    </row>
    <row r="145" spans="4:56" ht="15" x14ac:dyDescent="0.25">
      <c r="D145" s="113" t="s">
        <v>476</v>
      </c>
      <c r="E145" s="79" t="s">
        <v>477</v>
      </c>
      <c r="F145" s="114" t="s">
        <v>13</v>
      </c>
      <c r="G145" s="114" t="s">
        <v>13</v>
      </c>
      <c r="H145" s="114" t="s">
        <v>13</v>
      </c>
      <c r="I145" s="114" t="s">
        <v>13</v>
      </c>
      <c r="J145" s="114" t="s">
        <v>13</v>
      </c>
      <c r="K145" s="114" t="s">
        <v>13</v>
      </c>
      <c r="L145" s="114" t="s">
        <v>13</v>
      </c>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c r="AO145" s="114"/>
      <c r="AP145" s="114"/>
      <c r="AQ145" s="114"/>
      <c r="AR145" s="114"/>
      <c r="AS145" s="114"/>
      <c r="AT145" s="114"/>
      <c r="AU145" s="114"/>
      <c r="AV145" s="114"/>
      <c r="AW145" s="114"/>
      <c r="AX145" s="114"/>
      <c r="AY145" s="114"/>
      <c r="AZ145" s="114"/>
      <c r="BA145" s="114"/>
      <c r="BB145" s="114"/>
      <c r="BC145" s="114"/>
      <c r="BD145" s="114"/>
    </row>
    <row r="146" spans="4:56" ht="15" x14ac:dyDescent="0.25">
      <c r="D146" s="113" t="s">
        <v>479</v>
      </c>
      <c r="E146" s="79" t="s">
        <v>141</v>
      </c>
      <c r="F146" s="114" t="s">
        <v>13</v>
      </c>
      <c r="G146" s="114" t="s">
        <v>13</v>
      </c>
      <c r="H146" s="114" t="s">
        <v>13</v>
      </c>
      <c r="I146" s="114" t="s">
        <v>13</v>
      </c>
      <c r="J146" s="114" t="s">
        <v>13</v>
      </c>
      <c r="K146" s="114" t="s">
        <v>13</v>
      </c>
      <c r="L146" s="114" t="s">
        <v>13</v>
      </c>
      <c r="M146" s="114" t="s">
        <v>13</v>
      </c>
      <c r="N146" s="114" t="s">
        <v>13</v>
      </c>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c r="AO146" s="114"/>
      <c r="AP146" s="114"/>
      <c r="AQ146" s="114"/>
      <c r="AR146" s="114"/>
      <c r="AS146" s="114"/>
      <c r="AT146" s="114"/>
      <c r="AU146" s="114"/>
      <c r="AV146" s="114"/>
      <c r="AW146" s="114"/>
      <c r="AX146" s="114"/>
      <c r="AY146" s="114"/>
      <c r="AZ146" s="114"/>
      <c r="BA146" s="114"/>
      <c r="BB146" s="114"/>
      <c r="BC146" s="114"/>
      <c r="BD146" s="114"/>
    </row>
    <row r="147" spans="4:56" ht="15" x14ac:dyDescent="0.25">
      <c r="D147" s="113" t="s">
        <v>481</v>
      </c>
      <c r="E147" s="79" t="s">
        <v>142</v>
      </c>
      <c r="F147" s="114" t="s">
        <v>13</v>
      </c>
      <c r="G147" s="114" t="s">
        <v>13</v>
      </c>
      <c r="H147" s="114" t="s">
        <v>13</v>
      </c>
      <c r="I147" s="114" t="s">
        <v>13</v>
      </c>
      <c r="J147" s="114" t="s">
        <v>13</v>
      </c>
      <c r="K147" s="114" t="s">
        <v>13</v>
      </c>
      <c r="L147" s="114" t="s">
        <v>13</v>
      </c>
      <c r="M147" s="114" t="s">
        <v>13</v>
      </c>
      <c r="N147" s="114" t="s">
        <v>13</v>
      </c>
      <c r="O147" s="114"/>
      <c r="P147" s="114"/>
      <c r="Q147" s="114"/>
      <c r="R147" s="114"/>
      <c r="S147" s="114"/>
      <c r="T147" s="114"/>
      <c r="U147" s="114"/>
      <c r="V147" s="114"/>
      <c r="W147" s="114"/>
      <c r="X147" s="114"/>
      <c r="Y147" s="114"/>
      <c r="Z147" s="114"/>
      <c r="AA147" s="114"/>
      <c r="AB147" s="114"/>
      <c r="AC147" s="114"/>
      <c r="AD147" s="114" t="s">
        <v>13</v>
      </c>
      <c r="AE147" s="114" t="s">
        <v>13</v>
      </c>
      <c r="AF147" s="114" t="s">
        <v>13</v>
      </c>
      <c r="AG147" s="114" t="s">
        <v>13</v>
      </c>
      <c r="AH147" s="114" t="s">
        <v>13</v>
      </c>
      <c r="AI147" s="114" t="s">
        <v>13</v>
      </c>
      <c r="AJ147" s="114" t="s">
        <v>13</v>
      </c>
      <c r="AK147" s="114" t="s">
        <v>13</v>
      </c>
      <c r="AL147" s="114" t="s">
        <v>13</v>
      </c>
      <c r="AM147" s="114" t="s">
        <v>13</v>
      </c>
      <c r="AN147" s="114" t="s">
        <v>13</v>
      </c>
      <c r="AO147" s="114" t="s">
        <v>13</v>
      </c>
      <c r="AP147" s="114" t="s">
        <v>13</v>
      </c>
      <c r="AQ147" s="114" t="s">
        <v>13</v>
      </c>
      <c r="AR147" s="114" t="s">
        <v>13</v>
      </c>
      <c r="AS147" s="114" t="s">
        <v>13</v>
      </c>
      <c r="AT147" s="114" t="s">
        <v>13</v>
      </c>
      <c r="AU147" s="114" t="s">
        <v>13</v>
      </c>
      <c r="AV147" s="114" t="s">
        <v>13</v>
      </c>
      <c r="AW147" s="114" t="s">
        <v>13</v>
      </c>
      <c r="AX147" s="114" t="s">
        <v>13</v>
      </c>
      <c r="AY147" s="114" t="s">
        <v>13</v>
      </c>
      <c r="AZ147" s="114" t="s">
        <v>13</v>
      </c>
      <c r="BA147" s="114" t="s">
        <v>13</v>
      </c>
      <c r="BB147" s="114" t="s">
        <v>13</v>
      </c>
      <c r="BC147" s="114" t="s">
        <v>13</v>
      </c>
      <c r="BD147" s="114" t="s">
        <v>13</v>
      </c>
    </row>
    <row r="148" spans="4:56" ht="15" x14ac:dyDescent="0.25">
      <c r="D148" s="113" t="s">
        <v>483</v>
      </c>
      <c r="E148" s="79" t="s">
        <v>484</v>
      </c>
      <c r="F148" s="114" t="s">
        <v>13</v>
      </c>
      <c r="G148" s="114" t="s">
        <v>13</v>
      </c>
      <c r="H148" s="114" t="s">
        <v>13</v>
      </c>
      <c r="I148" s="114" t="s">
        <v>13</v>
      </c>
      <c r="J148" s="114" t="s">
        <v>13</v>
      </c>
      <c r="K148" s="114" t="s">
        <v>13</v>
      </c>
      <c r="L148" s="114" t="s">
        <v>13</v>
      </c>
      <c r="M148" s="114" t="s">
        <v>13</v>
      </c>
      <c r="N148" s="114" t="s">
        <v>13</v>
      </c>
      <c r="O148" s="114" t="s">
        <v>13</v>
      </c>
      <c r="P148" s="114" t="s">
        <v>13</v>
      </c>
      <c r="Q148" s="114" t="s">
        <v>13</v>
      </c>
      <c r="R148" s="114" t="s">
        <v>13</v>
      </c>
      <c r="S148" s="114" t="s">
        <v>13</v>
      </c>
      <c r="T148" s="114" t="s">
        <v>13</v>
      </c>
      <c r="U148" s="114" t="s">
        <v>13</v>
      </c>
      <c r="V148" s="114" t="s">
        <v>13</v>
      </c>
      <c r="W148" s="114" t="s">
        <v>13</v>
      </c>
      <c r="X148" s="114" t="s">
        <v>13</v>
      </c>
      <c r="Y148" s="114" t="s">
        <v>13</v>
      </c>
      <c r="Z148" s="114" t="s">
        <v>13</v>
      </c>
      <c r="AA148" s="114" t="s">
        <v>13</v>
      </c>
      <c r="AB148" s="114" t="s">
        <v>13</v>
      </c>
      <c r="AC148" s="114" t="s">
        <v>13</v>
      </c>
      <c r="AD148" s="114" t="s">
        <v>13</v>
      </c>
      <c r="AE148" s="114" t="s">
        <v>13</v>
      </c>
      <c r="AF148" s="114" t="s">
        <v>13</v>
      </c>
      <c r="AG148" s="114" t="s">
        <v>13</v>
      </c>
      <c r="AH148" s="114" t="s">
        <v>13</v>
      </c>
      <c r="AI148" s="114" t="s">
        <v>13</v>
      </c>
      <c r="AJ148" s="114" t="s">
        <v>13</v>
      </c>
      <c r="AK148" s="114" t="s">
        <v>13</v>
      </c>
      <c r="AL148" s="114" t="s">
        <v>13</v>
      </c>
      <c r="AM148" s="114" t="s">
        <v>13</v>
      </c>
      <c r="AN148" s="114" t="s">
        <v>13</v>
      </c>
      <c r="AO148" s="114" t="s">
        <v>13</v>
      </c>
      <c r="AP148" s="114"/>
      <c r="AQ148" s="114"/>
      <c r="AR148" s="114"/>
      <c r="AS148" s="114"/>
      <c r="AT148" s="114"/>
      <c r="AU148" s="114"/>
      <c r="AV148" s="114"/>
      <c r="AW148" s="114"/>
      <c r="AX148" s="114"/>
      <c r="AY148" s="114"/>
      <c r="AZ148" s="114"/>
      <c r="BA148" s="114"/>
      <c r="BB148" s="114"/>
      <c r="BC148" s="114"/>
      <c r="BD148" s="114"/>
    </row>
    <row r="149" spans="4:56" ht="15" x14ac:dyDescent="0.25">
      <c r="D149" s="113" t="s">
        <v>486</v>
      </c>
      <c r="E149" s="79" t="s">
        <v>143</v>
      </c>
      <c r="F149" s="114" t="s">
        <v>13</v>
      </c>
      <c r="G149" s="114" t="s">
        <v>13</v>
      </c>
      <c r="H149" s="114" t="s">
        <v>13</v>
      </c>
      <c r="I149" s="114" t="s">
        <v>13</v>
      </c>
      <c r="J149" s="114" t="s">
        <v>13</v>
      </c>
      <c r="K149" s="114" t="s">
        <v>13</v>
      </c>
      <c r="L149" s="114" t="s">
        <v>13</v>
      </c>
      <c r="M149" s="114" t="s">
        <v>13</v>
      </c>
      <c r="N149" s="114" t="s">
        <v>13</v>
      </c>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c r="AO149" s="114"/>
      <c r="AP149" s="114"/>
      <c r="AQ149" s="114"/>
      <c r="AR149" s="114"/>
      <c r="AS149" s="114"/>
      <c r="AT149" s="114"/>
      <c r="AU149" s="114"/>
      <c r="AV149" s="114"/>
      <c r="AW149" s="114"/>
      <c r="AX149" s="114"/>
      <c r="AY149" s="114"/>
      <c r="AZ149" s="114"/>
      <c r="BA149" s="114"/>
      <c r="BB149" s="114"/>
      <c r="BC149" s="114"/>
      <c r="BD149" s="114"/>
    </row>
    <row r="150" spans="4:56" ht="15" x14ac:dyDescent="0.25">
      <c r="D150" s="113" t="s">
        <v>488</v>
      </c>
      <c r="E150" s="79" t="s">
        <v>144</v>
      </c>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c r="AO150" s="114"/>
      <c r="AP150" s="114"/>
      <c r="AQ150" s="114"/>
      <c r="AR150" s="114"/>
      <c r="AS150" s="114"/>
      <c r="AT150" s="114"/>
      <c r="AU150" s="114"/>
      <c r="AV150" s="114"/>
      <c r="AW150" s="114"/>
      <c r="AX150" s="114"/>
      <c r="AY150" s="114"/>
      <c r="AZ150" s="114"/>
      <c r="BA150" s="114"/>
      <c r="BB150" s="114"/>
      <c r="BC150" s="114"/>
      <c r="BD150" s="114"/>
    </row>
    <row r="151" spans="4:56" ht="15" x14ac:dyDescent="0.25">
      <c r="D151" s="113" t="s">
        <v>490</v>
      </c>
      <c r="E151" s="79" t="s">
        <v>145</v>
      </c>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c r="AO151" s="114"/>
      <c r="AP151" s="114"/>
      <c r="AQ151" s="114"/>
      <c r="AR151" s="114"/>
      <c r="AS151" s="114"/>
      <c r="AT151" s="114"/>
      <c r="AU151" s="114"/>
      <c r="AV151" s="114"/>
      <c r="AW151" s="114"/>
      <c r="AX151" s="114"/>
      <c r="AY151" s="114"/>
      <c r="AZ151" s="114"/>
      <c r="BA151" s="114"/>
      <c r="BB151" s="114"/>
      <c r="BC151" s="114"/>
      <c r="BD151" s="114"/>
    </row>
    <row r="152" spans="4:56" ht="15" x14ac:dyDescent="0.25">
      <c r="D152" s="113" t="s">
        <v>492</v>
      </c>
      <c r="E152" s="79" t="s">
        <v>146</v>
      </c>
      <c r="F152" s="114" t="s">
        <v>13</v>
      </c>
      <c r="G152" s="114" t="s">
        <v>13</v>
      </c>
      <c r="H152" s="114" t="s">
        <v>13</v>
      </c>
      <c r="I152" s="114" t="s">
        <v>13</v>
      </c>
      <c r="J152" s="114" t="s">
        <v>13</v>
      </c>
      <c r="K152" s="114" t="s">
        <v>13</v>
      </c>
      <c r="L152" s="114" t="s">
        <v>13</v>
      </c>
      <c r="M152" s="114" t="s">
        <v>13</v>
      </c>
      <c r="N152" s="114" t="s">
        <v>13</v>
      </c>
      <c r="O152" s="114"/>
      <c r="P152" s="114"/>
      <c r="Q152" s="114"/>
      <c r="R152" s="114"/>
      <c r="S152" s="114"/>
      <c r="T152" s="114"/>
      <c r="U152" s="114"/>
      <c r="V152" s="114"/>
      <c r="W152" s="114"/>
      <c r="X152" s="114"/>
      <c r="Y152" s="114"/>
      <c r="Z152" s="114"/>
      <c r="AA152" s="114"/>
      <c r="AB152" s="114"/>
      <c r="AC152" s="114"/>
      <c r="AD152" s="114"/>
      <c r="AE152" s="114"/>
      <c r="AF152" s="114" t="s">
        <v>13</v>
      </c>
      <c r="AG152" s="114" t="s">
        <v>13</v>
      </c>
      <c r="AH152" s="114" t="s">
        <v>13</v>
      </c>
      <c r="AI152" s="114" t="s">
        <v>13</v>
      </c>
      <c r="AJ152" s="114" t="s">
        <v>13</v>
      </c>
      <c r="AK152" s="114" t="s">
        <v>13</v>
      </c>
      <c r="AL152" s="114" t="s">
        <v>13</v>
      </c>
      <c r="AM152" s="114" t="s">
        <v>13</v>
      </c>
      <c r="AN152" s="114" t="s">
        <v>13</v>
      </c>
      <c r="AO152" s="114" t="s">
        <v>13</v>
      </c>
      <c r="AP152" s="114" t="s">
        <v>13</v>
      </c>
      <c r="AQ152" s="114" t="s">
        <v>13</v>
      </c>
      <c r="AR152" s="114" t="s">
        <v>13</v>
      </c>
      <c r="AS152" s="114" t="s">
        <v>13</v>
      </c>
      <c r="AT152" s="114" t="s">
        <v>13</v>
      </c>
      <c r="AU152" s="114" t="s">
        <v>13</v>
      </c>
      <c r="AV152" s="114" t="s">
        <v>13</v>
      </c>
      <c r="AW152" s="114" t="s">
        <v>13</v>
      </c>
      <c r="AX152" s="114" t="s">
        <v>13</v>
      </c>
      <c r="AY152" s="114" t="s">
        <v>13</v>
      </c>
      <c r="AZ152" s="114" t="s">
        <v>13</v>
      </c>
      <c r="BA152" s="114" t="s">
        <v>13</v>
      </c>
      <c r="BB152" s="114" t="s">
        <v>13</v>
      </c>
      <c r="BC152" s="114" t="s">
        <v>13</v>
      </c>
      <c r="BD152" s="114" t="s">
        <v>13</v>
      </c>
    </row>
    <row r="153" spans="4:56" ht="15" x14ac:dyDescent="0.25">
      <c r="D153" s="113" t="s">
        <v>494</v>
      </c>
      <c r="E153" s="79" t="s">
        <v>147</v>
      </c>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c r="AO153" s="114"/>
      <c r="AP153" s="114"/>
      <c r="AQ153" s="114"/>
      <c r="AR153" s="114"/>
      <c r="AS153" s="114"/>
      <c r="AT153" s="114"/>
      <c r="AU153" s="114"/>
      <c r="AV153" s="114"/>
      <c r="AW153" s="114"/>
      <c r="AX153" s="114"/>
      <c r="AY153" s="114"/>
      <c r="AZ153" s="114"/>
      <c r="BA153" s="114"/>
      <c r="BB153" s="114"/>
      <c r="BC153" s="114"/>
      <c r="BD153" s="114"/>
    </row>
    <row r="154" spans="4:56" ht="15" x14ac:dyDescent="0.25">
      <c r="D154" s="113" t="s">
        <v>496</v>
      </c>
      <c r="E154" s="79" t="s">
        <v>148</v>
      </c>
      <c r="F154" s="114" t="s">
        <v>13</v>
      </c>
      <c r="G154" s="114" t="s">
        <v>13</v>
      </c>
      <c r="H154" s="114" t="s">
        <v>13</v>
      </c>
      <c r="I154" s="114" t="s">
        <v>13</v>
      </c>
      <c r="J154" s="114" t="s">
        <v>13</v>
      </c>
      <c r="K154" s="114" t="s">
        <v>13</v>
      </c>
      <c r="L154" s="114" t="s">
        <v>13</v>
      </c>
      <c r="M154" s="114" t="s">
        <v>13</v>
      </c>
      <c r="N154" s="114" t="s">
        <v>13</v>
      </c>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c r="AO154" s="114"/>
      <c r="AP154" s="114"/>
      <c r="AQ154" s="114"/>
      <c r="AR154" s="114"/>
      <c r="AS154" s="114"/>
      <c r="AT154" s="114"/>
      <c r="AU154" s="114"/>
      <c r="AV154" s="114"/>
      <c r="AW154" s="114"/>
      <c r="AX154" s="114"/>
      <c r="AY154" s="114"/>
      <c r="AZ154" s="114"/>
      <c r="BA154" s="114"/>
      <c r="BB154" s="114"/>
      <c r="BC154" s="114"/>
      <c r="BD154" s="114"/>
    </row>
    <row r="155" spans="4:56" ht="15" x14ac:dyDescent="0.25">
      <c r="D155" s="113" t="s">
        <v>498</v>
      </c>
      <c r="E155" s="79" t="s">
        <v>149</v>
      </c>
      <c r="F155" s="114" t="s">
        <v>13</v>
      </c>
      <c r="G155" s="114" t="s">
        <v>13</v>
      </c>
      <c r="H155" s="114" t="s">
        <v>13</v>
      </c>
      <c r="I155" s="114" t="s">
        <v>13</v>
      </c>
      <c r="J155" s="114" t="s">
        <v>13</v>
      </c>
      <c r="K155" s="114" t="s">
        <v>13</v>
      </c>
      <c r="L155" s="114" t="s">
        <v>13</v>
      </c>
      <c r="M155" s="114" t="s">
        <v>13</v>
      </c>
      <c r="N155" s="114" t="s">
        <v>13</v>
      </c>
      <c r="O155" s="114" t="s">
        <v>13</v>
      </c>
      <c r="P155" s="114" t="s">
        <v>13</v>
      </c>
      <c r="Q155" s="114" t="s">
        <v>13</v>
      </c>
      <c r="R155" s="114" t="s">
        <v>13</v>
      </c>
      <c r="S155" s="114" t="s">
        <v>13</v>
      </c>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c r="AO155" s="114"/>
      <c r="AP155" s="114"/>
      <c r="AQ155" s="114"/>
      <c r="AR155" s="114"/>
      <c r="AS155" s="114"/>
      <c r="AT155" s="114"/>
      <c r="AU155" s="114"/>
      <c r="AV155" s="114"/>
      <c r="AW155" s="114"/>
      <c r="AX155" s="114"/>
      <c r="AY155" s="114"/>
      <c r="AZ155" s="114"/>
      <c r="BA155" s="114"/>
      <c r="BB155" s="114"/>
      <c r="BC155" s="114"/>
      <c r="BD155" s="114"/>
    </row>
    <row r="156" spans="4:56" ht="15" x14ac:dyDescent="0.25">
      <c r="D156" s="113" t="s">
        <v>500</v>
      </c>
      <c r="E156" s="79" t="s">
        <v>150</v>
      </c>
      <c r="F156" s="114" t="s">
        <v>13</v>
      </c>
      <c r="G156" s="114" t="s">
        <v>13</v>
      </c>
      <c r="H156" s="114" t="s">
        <v>13</v>
      </c>
      <c r="I156" s="114" t="s">
        <v>13</v>
      </c>
      <c r="J156" s="114" t="s">
        <v>13</v>
      </c>
      <c r="K156" s="114" t="s">
        <v>13</v>
      </c>
      <c r="L156" s="114" t="s">
        <v>13</v>
      </c>
      <c r="M156" s="114" t="s">
        <v>13</v>
      </c>
      <c r="N156" s="114" t="s">
        <v>13</v>
      </c>
      <c r="O156" s="114"/>
      <c r="P156" s="114"/>
      <c r="Q156" s="114" t="s">
        <v>13</v>
      </c>
      <c r="R156" s="114" t="s">
        <v>13</v>
      </c>
      <c r="S156" s="114" t="s">
        <v>13</v>
      </c>
      <c r="T156" s="114" t="s">
        <v>13</v>
      </c>
      <c r="U156" s="114" t="s">
        <v>13</v>
      </c>
      <c r="V156" s="114" t="s">
        <v>13</v>
      </c>
      <c r="W156" s="114" t="s">
        <v>13</v>
      </c>
      <c r="X156" s="114" t="s">
        <v>13</v>
      </c>
      <c r="Y156" s="114" t="s">
        <v>13</v>
      </c>
      <c r="Z156" s="114" t="s">
        <v>13</v>
      </c>
      <c r="AA156" s="114" t="s">
        <v>13</v>
      </c>
      <c r="AB156" s="114" t="s">
        <v>13</v>
      </c>
      <c r="AC156" s="114" t="s">
        <v>13</v>
      </c>
      <c r="AD156" s="114" t="s">
        <v>13</v>
      </c>
      <c r="AE156" s="114" t="s">
        <v>13</v>
      </c>
      <c r="AF156" s="114" t="s">
        <v>13</v>
      </c>
      <c r="AG156" s="114" t="s">
        <v>13</v>
      </c>
      <c r="AH156" s="114" t="s">
        <v>13</v>
      </c>
      <c r="AI156" s="114" t="s">
        <v>13</v>
      </c>
      <c r="AJ156" s="114" t="s">
        <v>13</v>
      </c>
      <c r="AK156" s="114" t="s">
        <v>13</v>
      </c>
      <c r="AL156" s="114" t="s">
        <v>13</v>
      </c>
      <c r="AM156" s="114" t="s">
        <v>13</v>
      </c>
      <c r="AN156" s="114" t="s">
        <v>13</v>
      </c>
      <c r="AO156" s="114" t="s">
        <v>13</v>
      </c>
      <c r="AP156" s="114" t="s">
        <v>13</v>
      </c>
      <c r="AQ156" s="114" t="s">
        <v>13</v>
      </c>
      <c r="AR156" s="114" t="s">
        <v>13</v>
      </c>
      <c r="AS156" s="114" t="s">
        <v>13</v>
      </c>
      <c r="AT156" s="114" t="s">
        <v>13</v>
      </c>
      <c r="AU156" s="114" t="s">
        <v>13</v>
      </c>
      <c r="AV156" s="114" t="s">
        <v>13</v>
      </c>
      <c r="AW156" s="114" t="s">
        <v>13</v>
      </c>
      <c r="AX156" s="114" t="s">
        <v>13</v>
      </c>
      <c r="AY156" s="114" t="s">
        <v>13</v>
      </c>
      <c r="AZ156" s="114" t="s">
        <v>13</v>
      </c>
      <c r="BA156" s="114" t="s">
        <v>13</v>
      </c>
      <c r="BB156" s="114" t="s">
        <v>13</v>
      </c>
      <c r="BC156" s="114" t="s">
        <v>13</v>
      </c>
      <c r="BD156" s="114" t="s">
        <v>13</v>
      </c>
    </row>
    <row r="157" spans="4:56" ht="15" x14ac:dyDescent="0.25">
      <c r="D157" s="113" t="s">
        <v>502</v>
      </c>
      <c r="E157" s="79" t="s">
        <v>151</v>
      </c>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c r="AO157" s="114"/>
      <c r="AP157" s="114"/>
      <c r="AQ157" s="114"/>
      <c r="AR157" s="114"/>
      <c r="AS157" s="114"/>
      <c r="AT157" s="114"/>
      <c r="AU157" s="114"/>
      <c r="AV157" s="114"/>
      <c r="AW157" s="114"/>
      <c r="AX157" s="114"/>
      <c r="AY157" s="114"/>
      <c r="AZ157" s="114"/>
      <c r="BA157" s="114"/>
      <c r="BB157" s="114"/>
      <c r="BC157" s="114"/>
      <c r="BD157" s="114"/>
    </row>
    <row r="158" spans="4:56" ht="15" x14ac:dyDescent="0.25">
      <c r="D158" s="113" t="s">
        <v>504</v>
      </c>
      <c r="E158" s="79" t="s">
        <v>152</v>
      </c>
      <c r="F158" s="114" t="s">
        <v>13</v>
      </c>
      <c r="G158" s="114" t="s">
        <v>13</v>
      </c>
      <c r="H158" s="114" t="s">
        <v>13</v>
      </c>
      <c r="I158" s="114" t="s">
        <v>13</v>
      </c>
      <c r="J158" s="114" t="s">
        <v>13</v>
      </c>
      <c r="K158" s="114" t="s">
        <v>13</v>
      </c>
      <c r="L158" s="114" t="s">
        <v>13</v>
      </c>
      <c r="M158" s="114" t="s">
        <v>13</v>
      </c>
      <c r="N158" s="114" t="s">
        <v>13</v>
      </c>
      <c r="O158" s="114" t="s">
        <v>13</v>
      </c>
      <c r="P158" s="114"/>
      <c r="Q158" s="114"/>
      <c r="R158" s="114"/>
      <c r="S158" s="114"/>
      <c r="T158" s="114"/>
      <c r="U158" s="114"/>
      <c r="V158" s="114"/>
      <c r="W158" s="114"/>
      <c r="X158" s="114"/>
      <c r="Y158" s="114"/>
      <c r="Z158" s="114"/>
      <c r="AA158" s="114"/>
      <c r="AB158" s="114"/>
      <c r="AC158" s="114" t="s">
        <v>13</v>
      </c>
      <c r="AD158" s="114" t="s">
        <v>13</v>
      </c>
      <c r="AE158" s="114" t="s">
        <v>13</v>
      </c>
      <c r="AF158" s="114" t="s">
        <v>13</v>
      </c>
      <c r="AG158" s="114" t="s">
        <v>13</v>
      </c>
      <c r="AH158" s="114" t="s">
        <v>13</v>
      </c>
      <c r="AI158" s="114" t="s">
        <v>13</v>
      </c>
      <c r="AJ158" s="114" t="s">
        <v>13</v>
      </c>
      <c r="AK158" s="114" t="s">
        <v>13</v>
      </c>
      <c r="AL158" s="114" t="s">
        <v>13</v>
      </c>
      <c r="AM158" s="114" t="s">
        <v>13</v>
      </c>
      <c r="AN158" s="114" t="s">
        <v>13</v>
      </c>
      <c r="AO158" s="114" t="s">
        <v>13</v>
      </c>
      <c r="AP158" s="114" t="s">
        <v>13</v>
      </c>
      <c r="AQ158" s="114" t="s">
        <v>13</v>
      </c>
      <c r="AR158" s="114" t="s">
        <v>13</v>
      </c>
      <c r="AS158" s="114" t="s">
        <v>13</v>
      </c>
      <c r="AT158" s="114" t="s">
        <v>13</v>
      </c>
      <c r="AU158" s="114" t="s">
        <v>13</v>
      </c>
      <c r="AV158" s="114" t="s">
        <v>13</v>
      </c>
      <c r="AW158" s="114" t="s">
        <v>13</v>
      </c>
      <c r="AX158" s="114" t="s">
        <v>13</v>
      </c>
      <c r="AY158" s="114"/>
      <c r="AZ158" s="114"/>
      <c r="BA158" s="114"/>
      <c r="BB158" s="114"/>
      <c r="BC158" s="114"/>
      <c r="BD158" s="114"/>
    </row>
    <row r="159" spans="4:56" ht="15" x14ac:dyDescent="0.25">
      <c r="D159" s="113" t="s">
        <v>506</v>
      </c>
      <c r="E159" s="79" t="s">
        <v>153</v>
      </c>
      <c r="F159" s="114" t="s">
        <v>13</v>
      </c>
      <c r="G159" s="114" t="s">
        <v>13</v>
      </c>
      <c r="H159" s="114" t="s">
        <v>13</v>
      </c>
      <c r="I159" s="114" t="s">
        <v>13</v>
      </c>
      <c r="J159" s="114" t="s">
        <v>13</v>
      </c>
      <c r="K159" s="114" t="s">
        <v>13</v>
      </c>
      <c r="L159" s="114" t="s">
        <v>13</v>
      </c>
      <c r="M159" s="114" t="s">
        <v>13</v>
      </c>
      <c r="N159" s="114" t="s">
        <v>13</v>
      </c>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c r="AO159" s="114"/>
      <c r="AP159" s="114"/>
      <c r="AQ159" s="114"/>
      <c r="AR159" s="114"/>
      <c r="AS159" s="114"/>
      <c r="AT159" s="114"/>
      <c r="AU159" s="114"/>
      <c r="AV159" s="114"/>
      <c r="AW159" s="114"/>
      <c r="AX159" s="114"/>
      <c r="AY159" s="114"/>
      <c r="AZ159" s="114"/>
      <c r="BA159" s="114"/>
      <c r="BB159" s="114"/>
      <c r="BC159" s="114"/>
      <c r="BD159" s="114"/>
    </row>
    <row r="160" spans="4:56" ht="15" x14ac:dyDescent="0.25">
      <c r="D160" s="113" t="s">
        <v>508</v>
      </c>
      <c r="E160" s="79" t="s">
        <v>154</v>
      </c>
      <c r="F160" s="114" t="s">
        <v>13</v>
      </c>
      <c r="G160" s="114" t="s">
        <v>13</v>
      </c>
      <c r="H160" s="114" t="s">
        <v>13</v>
      </c>
      <c r="I160" s="114" t="s">
        <v>13</v>
      </c>
      <c r="J160" s="114" t="s">
        <v>13</v>
      </c>
      <c r="K160" s="114" t="s">
        <v>13</v>
      </c>
      <c r="L160" s="114" t="s">
        <v>13</v>
      </c>
      <c r="M160" s="114" t="s">
        <v>13</v>
      </c>
      <c r="N160" s="114" t="s">
        <v>13</v>
      </c>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c r="AO160" s="114"/>
      <c r="AP160" s="114"/>
      <c r="AQ160" s="114"/>
      <c r="AR160" s="114"/>
      <c r="AS160" s="114"/>
      <c r="AT160" s="114"/>
      <c r="AU160" s="114"/>
      <c r="AV160" s="114"/>
      <c r="AW160" s="114"/>
      <c r="AX160" s="114"/>
      <c r="AY160" s="114"/>
      <c r="AZ160" s="114"/>
      <c r="BA160" s="114"/>
      <c r="BB160" s="114"/>
      <c r="BC160" s="114"/>
      <c r="BD160" s="114"/>
    </row>
    <row r="161" spans="4:56" ht="15" x14ac:dyDescent="0.25">
      <c r="D161" s="113" t="s">
        <v>509</v>
      </c>
      <c r="E161" s="79" t="s">
        <v>510</v>
      </c>
      <c r="F161" s="114" t="s">
        <v>13</v>
      </c>
      <c r="G161" s="114" t="s">
        <v>13</v>
      </c>
      <c r="H161" s="114" t="s">
        <v>13</v>
      </c>
      <c r="I161" s="114" t="s">
        <v>13</v>
      </c>
      <c r="J161" s="114" t="s">
        <v>13</v>
      </c>
      <c r="K161" s="114" t="s">
        <v>13</v>
      </c>
      <c r="L161" s="114" t="s">
        <v>13</v>
      </c>
      <c r="M161" s="114" t="s">
        <v>13</v>
      </c>
      <c r="N161" s="114" t="s">
        <v>13</v>
      </c>
      <c r="O161" s="114" t="s">
        <v>13</v>
      </c>
      <c r="P161" s="114" t="s">
        <v>13</v>
      </c>
      <c r="Q161" s="114" t="s">
        <v>13</v>
      </c>
      <c r="R161" s="114" t="s">
        <v>13</v>
      </c>
      <c r="S161" s="114" t="s">
        <v>13</v>
      </c>
      <c r="T161" s="114" t="s">
        <v>13</v>
      </c>
      <c r="U161" s="114" t="s">
        <v>13</v>
      </c>
      <c r="V161" s="114" t="s">
        <v>13</v>
      </c>
      <c r="W161" s="114" t="s">
        <v>13</v>
      </c>
      <c r="X161" s="114" t="s">
        <v>13</v>
      </c>
      <c r="Y161" s="114" t="s">
        <v>13</v>
      </c>
      <c r="Z161" s="114" t="s">
        <v>13</v>
      </c>
      <c r="AA161" s="114" t="s">
        <v>13</v>
      </c>
      <c r="AB161" s="114" t="s">
        <v>13</v>
      </c>
      <c r="AC161" s="114" t="s">
        <v>13</v>
      </c>
      <c r="AD161" s="114" t="s">
        <v>13</v>
      </c>
      <c r="AE161" s="114" t="s">
        <v>13</v>
      </c>
      <c r="AF161" s="114" t="s">
        <v>13</v>
      </c>
      <c r="AG161" s="114" t="s">
        <v>13</v>
      </c>
      <c r="AH161" s="114" t="s">
        <v>13</v>
      </c>
      <c r="AI161" s="114" t="s">
        <v>13</v>
      </c>
      <c r="AJ161" s="114" t="s">
        <v>13</v>
      </c>
      <c r="AK161" s="114" t="s">
        <v>13</v>
      </c>
      <c r="AL161" s="114" t="s">
        <v>13</v>
      </c>
      <c r="AM161" s="114" t="s">
        <v>13</v>
      </c>
      <c r="AN161" s="114" t="s">
        <v>13</v>
      </c>
      <c r="AO161" s="114" t="s">
        <v>13</v>
      </c>
      <c r="AP161" s="114" t="s">
        <v>13</v>
      </c>
      <c r="AQ161" s="114" t="s">
        <v>13</v>
      </c>
      <c r="AR161" s="114" t="s">
        <v>13</v>
      </c>
      <c r="AS161" s="114" t="s">
        <v>13</v>
      </c>
      <c r="AT161" s="114" t="s">
        <v>13</v>
      </c>
      <c r="AU161" s="114" t="s">
        <v>13</v>
      </c>
      <c r="AV161" s="114" t="s">
        <v>13</v>
      </c>
      <c r="AW161" s="114"/>
      <c r="AX161" s="114"/>
      <c r="AY161" s="114"/>
      <c r="AZ161" s="114"/>
      <c r="BA161" s="114"/>
      <c r="BB161" s="114"/>
      <c r="BC161" s="114"/>
      <c r="BD161" s="114"/>
    </row>
    <row r="162" spans="4:56" ht="15" x14ac:dyDescent="0.25">
      <c r="D162" s="113" t="s">
        <v>512</v>
      </c>
      <c r="E162" s="79" t="s">
        <v>155</v>
      </c>
      <c r="F162" s="114" t="s">
        <v>13</v>
      </c>
      <c r="G162" s="114" t="s">
        <v>13</v>
      </c>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c r="AO162" s="114"/>
      <c r="AP162" s="114"/>
      <c r="AQ162" s="114"/>
      <c r="AR162" s="114"/>
      <c r="AS162" s="114"/>
      <c r="AT162" s="114"/>
      <c r="AU162" s="114"/>
      <c r="AV162" s="114"/>
      <c r="AW162" s="114"/>
      <c r="AX162" s="114"/>
      <c r="AY162" s="114"/>
      <c r="AZ162" s="114"/>
      <c r="BA162" s="114"/>
      <c r="BB162" s="114"/>
      <c r="BC162" s="114"/>
      <c r="BD162" s="114"/>
    </row>
    <row r="163" spans="4:56" ht="15" x14ac:dyDescent="0.25">
      <c r="D163" s="113" t="s">
        <v>514</v>
      </c>
      <c r="E163" s="79" t="s">
        <v>156</v>
      </c>
      <c r="F163" s="114"/>
      <c r="G163" s="114"/>
      <c r="H163" s="114"/>
      <c r="I163" s="114"/>
      <c r="J163" s="114"/>
      <c r="K163" s="114"/>
      <c r="L163" s="114"/>
      <c r="M163" s="114"/>
      <c r="N163" s="114"/>
      <c r="O163" s="114" t="s">
        <v>13</v>
      </c>
      <c r="P163" s="114" t="s">
        <v>13</v>
      </c>
      <c r="Q163" s="114" t="s">
        <v>13</v>
      </c>
      <c r="R163" s="114" t="s">
        <v>13</v>
      </c>
      <c r="S163" s="114" t="s">
        <v>13</v>
      </c>
      <c r="T163" s="114" t="s">
        <v>13</v>
      </c>
      <c r="U163" s="114" t="s">
        <v>13</v>
      </c>
      <c r="V163" s="114" t="s">
        <v>13</v>
      </c>
      <c r="W163" s="114" t="s">
        <v>13</v>
      </c>
      <c r="X163" s="114" t="s">
        <v>13</v>
      </c>
      <c r="Y163" s="114" t="s">
        <v>13</v>
      </c>
      <c r="Z163" s="114" t="s">
        <v>13</v>
      </c>
      <c r="AA163" s="114" t="s">
        <v>13</v>
      </c>
      <c r="AB163" s="114" t="s">
        <v>13</v>
      </c>
      <c r="AC163" s="114" t="s">
        <v>13</v>
      </c>
      <c r="AD163" s="114" t="s">
        <v>13</v>
      </c>
      <c r="AE163" s="114" t="s">
        <v>13</v>
      </c>
      <c r="AF163" s="114" t="s">
        <v>13</v>
      </c>
      <c r="AG163" s="114" t="s">
        <v>13</v>
      </c>
      <c r="AH163" s="114" t="s">
        <v>13</v>
      </c>
      <c r="AI163" s="114" t="s">
        <v>13</v>
      </c>
      <c r="AJ163" s="114" t="s">
        <v>13</v>
      </c>
      <c r="AK163" s="114" t="s">
        <v>13</v>
      </c>
      <c r="AL163" s="114" t="s">
        <v>13</v>
      </c>
      <c r="AM163" s="114" t="s">
        <v>13</v>
      </c>
      <c r="AN163" s="114" t="s">
        <v>13</v>
      </c>
      <c r="AO163" s="114" t="s">
        <v>13</v>
      </c>
      <c r="AP163" s="114" t="s">
        <v>13</v>
      </c>
      <c r="AQ163" s="114" t="s">
        <v>13</v>
      </c>
      <c r="AR163" s="114" t="s">
        <v>13</v>
      </c>
      <c r="AS163" s="114" t="s">
        <v>13</v>
      </c>
      <c r="AT163" s="114" t="s">
        <v>13</v>
      </c>
      <c r="AU163" s="114" t="s">
        <v>13</v>
      </c>
      <c r="AV163" s="114" t="s">
        <v>13</v>
      </c>
      <c r="AW163" s="114" t="s">
        <v>13</v>
      </c>
      <c r="AX163" s="114" t="s">
        <v>13</v>
      </c>
      <c r="AY163" s="114" t="s">
        <v>13</v>
      </c>
      <c r="AZ163" s="114" t="s">
        <v>13</v>
      </c>
      <c r="BA163" s="114" t="s">
        <v>13</v>
      </c>
      <c r="BB163" s="114" t="s">
        <v>13</v>
      </c>
      <c r="BC163" s="114" t="s">
        <v>13</v>
      </c>
      <c r="BD163" s="114" t="s">
        <v>13</v>
      </c>
    </row>
    <row r="164" spans="4:56" ht="15" x14ac:dyDescent="0.25">
      <c r="D164" s="113" t="s">
        <v>516</v>
      </c>
      <c r="E164" s="79" t="s">
        <v>157</v>
      </c>
      <c r="F164" s="114" t="s">
        <v>13</v>
      </c>
      <c r="G164" s="114"/>
      <c r="H164" s="114"/>
      <c r="I164" s="114"/>
      <c r="J164" s="114"/>
      <c r="K164" s="114"/>
      <c r="L164" s="114"/>
      <c r="M164" s="114"/>
      <c r="N164" s="114"/>
      <c r="O164" s="114"/>
      <c r="P164" s="114"/>
      <c r="Q164" s="114"/>
      <c r="R164" s="114"/>
      <c r="S164" s="114"/>
      <c r="T164" s="114"/>
      <c r="U164" s="114"/>
      <c r="V164" s="114"/>
      <c r="W164" s="114"/>
      <c r="X164" s="114"/>
      <c r="Y164" s="114"/>
      <c r="Z164" s="114"/>
      <c r="AA164" s="114" t="s">
        <v>13</v>
      </c>
      <c r="AB164" s="114" t="s">
        <v>13</v>
      </c>
      <c r="AC164" s="114" t="s">
        <v>13</v>
      </c>
      <c r="AD164" s="114" t="s">
        <v>13</v>
      </c>
      <c r="AE164" s="114" t="s">
        <v>13</v>
      </c>
      <c r="AF164" s="114" t="s">
        <v>13</v>
      </c>
      <c r="AG164" s="114" t="s">
        <v>13</v>
      </c>
      <c r="AH164" s="114" t="s">
        <v>13</v>
      </c>
      <c r="AI164" s="114" t="s">
        <v>13</v>
      </c>
      <c r="AJ164" s="114" t="s">
        <v>13</v>
      </c>
      <c r="AK164" s="114" t="s">
        <v>13</v>
      </c>
      <c r="AL164" s="114" t="s">
        <v>13</v>
      </c>
      <c r="AM164" s="114" t="s">
        <v>13</v>
      </c>
      <c r="AN164" s="114" t="s">
        <v>13</v>
      </c>
      <c r="AO164" s="114" t="s">
        <v>13</v>
      </c>
      <c r="AP164" s="114" t="s">
        <v>13</v>
      </c>
      <c r="AQ164" s="114" t="s">
        <v>13</v>
      </c>
      <c r="AR164" s="114" t="s">
        <v>13</v>
      </c>
      <c r="AS164" s="114" t="s">
        <v>13</v>
      </c>
      <c r="AT164" s="114" t="s">
        <v>13</v>
      </c>
      <c r="AU164" s="114" t="s">
        <v>13</v>
      </c>
      <c r="AV164" s="114" t="s">
        <v>13</v>
      </c>
      <c r="AW164" s="114" t="s">
        <v>13</v>
      </c>
      <c r="AX164" s="114" t="s">
        <v>13</v>
      </c>
      <c r="AY164" s="114" t="s">
        <v>13</v>
      </c>
      <c r="AZ164" s="114" t="s">
        <v>13</v>
      </c>
      <c r="BA164" s="114" t="s">
        <v>13</v>
      </c>
      <c r="BB164" s="114" t="s">
        <v>13</v>
      </c>
      <c r="BC164" s="114" t="s">
        <v>13</v>
      </c>
      <c r="BD164" s="114" t="s">
        <v>13</v>
      </c>
    </row>
    <row r="165" spans="4:56" ht="15" x14ac:dyDescent="0.25">
      <c r="D165" s="113" t="s">
        <v>518</v>
      </c>
      <c r="E165" s="79" t="s">
        <v>158</v>
      </c>
      <c r="F165" s="114" t="s">
        <v>13</v>
      </c>
      <c r="G165" s="114" t="s">
        <v>13</v>
      </c>
      <c r="H165" s="114" t="s">
        <v>13</v>
      </c>
      <c r="I165" s="114" t="s">
        <v>13</v>
      </c>
      <c r="J165" s="114" t="s">
        <v>13</v>
      </c>
      <c r="K165" s="114" t="s">
        <v>13</v>
      </c>
      <c r="L165" s="114" t="s">
        <v>13</v>
      </c>
      <c r="M165" s="114" t="s">
        <v>13</v>
      </c>
      <c r="N165" s="114" t="s">
        <v>13</v>
      </c>
      <c r="O165" s="114"/>
      <c r="P165" s="114"/>
      <c r="Q165" s="114"/>
      <c r="R165" s="114"/>
      <c r="S165" s="114"/>
      <c r="T165" s="114"/>
      <c r="U165" s="114"/>
      <c r="V165" s="114"/>
      <c r="W165" s="114"/>
      <c r="X165" s="114"/>
      <c r="Y165" s="114"/>
      <c r="Z165" s="114"/>
      <c r="AA165" s="114"/>
      <c r="AB165" s="114"/>
      <c r="AC165" s="114"/>
      <c r="AD165" s="114" t="s">
        <v>13</v>
      </c>
      <c r="AE165" s="114" t="s">
        <v>13</v>
      </c>
      <c r="AF165" s="114" t="s">
        <v>13</v>
      </c>
      <c r="AG165" s="114" t="s">
        <v>13</v>
      </c>
      <c r="AH165" s="114" t="s">
        <v>13</v>
      </c>
      <c r="AI165" s="114" t="s">
        <v>13</v>
      </c>
      <c r="AJ165" s="114" t="s">
        <v>13</v>
      </c>
      <c r="AK165" s="114" t="s">
        <v>13</v>
      </c>
      <c r="AL165" s="114" t="s">
        <v>13</v>
      </c>
      <c r="AM165" s="114" t="s">
        <v>13</v>
      </c>
      <c r="AN165" s="114" t="s">
        <v>13</v>
      </c>
      <c r="AO165" s="114" t="s">
        <v>13</v>
      </c>
      <c r="AP165" s="114" t="s">
        <v>13</v>
      </c>
      <c r="AQ165" s="114" t="s">
        <v>13</v>
      </c>
      <c r="AR165" s="114" t="s">
        <v>13</v>
      </c>
      <c r="AS165" s="114" t="s">
        <v>13</v>
      </c>
      <c r="AT165" s="114" t="s">
        <v>13</v>
      </c>
      <c r="AU165" s="114" t="s">
        <v>13</v>
      </c>
      <c r="AV165" s="114" t="s">
        <v>13</v>
      </c>
      <c r="AW165" s="114" t="s">
        <v>13</v>
      </c>
      <c r="AX165" s="114" t="s">
        <v>13</v>
      </c>
      <c r="AY165" s="114" t="s">
        <v>13</v>
      </c>
      <c r="AZ165" s="114" t="s">
        <v>13</v>
      </c>
      <c r="BA165" s="114" t="s">
        <v>13</v>
      </c>
      <c r="BB165" s="114" t="s">
        <v>13</v>
      </c>
      <c r="BC165" s="114" t="s">
        <v>13</v>
      </c>
      <c r="BD165" s="114" t="s">
        <v>13</v>
      </c>
    </row>
    <row r="166" spans="4:56" ht="15" x14ac:dyDescent="0.25">
      <c r="D166" s="113" t="s">
        <v>520</v>
      </c>
      <c r="E166" s="79" t="s">
        <v>521</v>
      </c>
      <c r="F166" s="114" t="s">
        <v>13</v>
      </c>
      <c r="G166" s="114" t="s">
        <v>13</v>
      </c>
      <c r="H166" s="114" t="s">
        <v>13</v>
      </c>
      <c r="I166" s="114" t="s">
        <v>13</v>
      </c>
      <c r="J166" s="114" t="s">
        <v>13</v>
      </c>
      <c r="K166" s="114" t="s">
        <v>13</v>
      </c>
      <c r="L166" s="114" t="s">
        <v>13</v>
      </c>
      <c r="M166" s="114" t="s">
        <v>13</v>
      </c>
      <c r="N166" s="114" t="s">
        <v>13</v>
      </c>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c r="AO166" s="114"/>
      <c r="AP166" s="114"/>
      <c r="AQ166" s="114"/>
      <c r="AR166" s="114"/>
      <c r="AS166" s="114"/>
      <c r="AT166" s="114"/>
      <c r="AU166" s="114"/>
      <c r="AV166" s="114"/>
      <c r="AW166" s="114"/>
      <c r="AX166" s="114"/>
      <c r="AY166" s="114"/>
      <c r="AZ166" s="114"/>
      <c r="BA166" s="114"/>
      <c r="BB166" s="114"/>
      <c r="BC166" s="114"/>
      <c r="BD166" s="114"/>
    </row>
    <row r="167" spans="4:56" ht="15" x14ac:dyDescent="0.25">
      <c r="D167" s="113" t="s">
        <v>523</v>
      </c>
      <c r="E167" s="79" t="s">
        <v>524</v>
      </c>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t="s">
        <v>13</v>
      </c>
      <c r="AM167" s="114" t="s">
        <v>13</v>
      </c>
      <c r="AN167" s="114" t="s">
        <v>13</v>
      </c>
      <c r="AO167" s="114" t="s">
        <v>13</v>
      </c>
      <c r="AP167" s="114" t="s">
        <v>13</v>
      </c>
      <c r="AQ167" s="114" t="s">
        <v>13</v>
      </c>
      <c r="AR167" s="114" t="s">
        <v>13</v>
      </c>
      <c r="AS167" s="114" t="s">
        <v>13</v>
      </c>
      <c r="AT167" s="114" t="s">
        <v>13</v>
      </c>
      <c r="AU167" s="114" t="s">
        <v>13</v>
      </c>
      <c r="AV167" s="114" t="s">
        <v>13</v>
      </c>
      <c r="AW167" s="114" t="s">
        <v>13</v>
      </c>
      <c r="AX167" s="114" t="s">
        <v>13</v>
      </c>
      <c r="AY167" s="114" t="s">
        <v>13</v>
      </c>
      <c r="AZ167" s="114" t="s">
        <v>13</v>
      </c>
      <c r="BA167" s="114" t="s">
        <v>13</v>
      </c>
      <c r="BB167" s="114" t="s">
        <v>13</v>
      </c>
      <c r="BC167" s="114" t="s">
        <v>13</v>
      </c>
      <c r="BD167" s="114" t="s">
        <v>13</v>
      </c>
    </row>
    <row r="168" spans="4:56" ht="15" x14ac:dyDescent="0.25">
      <c r="D168" s="113" t="s">
        <v>526</v>
      </c>
      <c r="E168" s="79" t="s">
        <v>159</v>
      </c>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t="s">
        <v>13</v>
      </c>
      <c r="AD168" s="114" t="s">
        <v>13</v>
      </c>
      <c r="AE168" s="114" t="s">
        <v>13</v>
      </c>
      <c r="AF168" s="114" t="s">
        <v>13</v>
      </c>
      <c r="AG168" s="114" t="s">
        <v>13</v>
      </c>
      <c r="AH168" s="114" t="s">
        <v>13</v>
      </c>
      <c r="AI168" s="114" t="s">
        <v>13</v>
      </c>
      <c r="AJ168" s="114" t="s">
        <v>13</v>
      </c>
      <c r="AK168" s="114" t="s">
        <v>13</v>
      </c>
      <c r="AL168" s="114" t="s">
        <v>13</v>
      </c>
      <c r="AM168" s="114" t="s">
        <v>13</v>
      </c>
      <c r="AN168" s="114" t="s">
        <v>13</v>
      </c>
      <c r="AO168" s="114" t="s">
        <v>13</v>
      </c>
      <c r="AP168" s="114" t="s">
        <v>13</v>
      </c>
      <c r="AQ168" s="114" t="s">
        <v>13</v>
      </c>
      <c r="AR168" s="114" t="s">
        <v>13</v>
      </c>
      <c r="AS168" s="114" t="s">
        <v>13</v>
      </c>
      <c r="AT168" s="114" t="s">
        <v>13</v>
      </c>
      <c r="AU168" s="114" t="s">
        <v>13</v>
      </c>
      <c r="AV168" s="114" t="s">
        <v>13</v>
      </c>
      <c r="AW168" s="114" t="s">
        <v>13</v>
      </c>
      <c r="AX168" s="114" t="s">
        <v>13</v>
      </c>
      <c r="AY168" s="114" t="s">
        <v>13</v>
      </c>
      <c r="AZ168" s="114" t="s">
        <v>13</v>
      </c>
      <c r="BA168" s="114" t="s">
        <v>13</v>
      </c>
      <c r="BB168" s="114" t="s">
        <v>13</v>
      </c>
      <c r="BC168" s="114" t="s">
        <v>13</v>
      </c>
      <c r="BD168" s="114" t="s">
        <v>13</v>
      </c>
    </row>
    <row r="169" spans="4:56" ht="15" x14ac:dyDescent="0.25">
      <c r="D169" s="113" t="s">
        <v>528</v>
      </c>
      <c r="E169" s="79" t="s">
        <v>160</v>
      </c>
      <c r="F169" s="114" t="s">
        <v>13</v>
      </c>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c r="AO169" s="114"/>
      <c r="AP169" s="114"/>
      <c r="AQ169" s="114"/>
      <c r="AR169" s="114"/>
      <c r="AS169" s="114"/>
      <c r="AT169" s="114"/>
      <c r="AU169" s="114"/>
      <c r="AV169" s="114"/>
      <c r="AW169" s="114"/>
      <c r="AX169" s="114"/>
      <c r="AY169" s="114"/>
      <c r="AZ169" s="114"/>
      <c r="BA169" s="114"/>
      <c r="BB169" s="114"/>
      <c r="BC169" s="114"/>
      <c r="BD169" s="114"/>
    </row>
    <row r="170" spans="4:56" ht="15" x14ac:dyDescent="0.25">
      <c r="D170" s="113" t="s">
        <v>530</v>
      </c>
      <c r="E170" s="79" t="s">
        <v>161</v>
      </c>
      <c r="F170" s="114" t="s">
        <v>13</v>
      </c>
      <c r="G170" s="114" t="s">
        <v>13</v>
      </c>
      <c r="H170" s="114" t="s">
        <v>13</v>
      </c>
      <c r="I170" s="114" t="s">
        <v>13</v>
      </c>
      <c r="J170" s="114" t="s">
        <v>13</v>
      </c>
      <c r="K170" s="114" t="s">
        <v>13</v>
      </c>
      <c r="L170" s="114" t="s">
        <v>13</v>
      </c>
      <c r="M170" s="114" t="s">
        <v>13</v>
      </c>
      <c r="N170" s="114" t="s">
        <v>13</v>
      </c>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c r="AO170" s="114"/>
      <c r="AP170" s="114"/>
      <c r="AQ170" s="114"/>
      <c r="AR170" s="114"/>
      <c r="AS170" s="114"/>
      <c r="AT170" s="114"/>
      <c r="AU170" s="114"/>
      <c r="AV170" s="114"/>
      <c r="AW170" s="114"/>
      <c r="AX170" s="114"/>
      <c r="AY170" s="114"/>
      <c r="AZ170" s="114"/>
      <c r="BA170" s="114"/>
      <c r="BB170" s="114"/>
      <c r="BC170" s="114"/>
      <c r="BD170" s="114"/>
    </row>
    <row r="171" spans="4:56" ht="15" x14ac:dyDescent="0.25">
      <c r="D171" s="113" t="s">
        <v>532</v>
      </c>
      <c r="E171" s="79" t="s">
        <v>162</v>
      </c>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c r="AO171" s="114"/>
      <c r="AP171" s="114"/>
      <c r="AQ171" s="114"/>
      <c r="AR171" s="114"/>
      <c r="AS171" s="114"/>
      <c r="AT171" s="114"/>
      <c r="AU171" s="114"/>
      <c r="AV171" s="114"/>
      <c r="AW171" s="114"/>
      <c r="AX171" s="114"/>
      <c r="AY171" s="114"/>
      <c r="AZ171" s="114"/>
      <c r="BA171" s="114"/>
      <c r="BB171" s="114"/>
      <c r="BC171" s="114"/>
      <c r="BD171" s="114"/>
    </row>
    <row r="172" spans="4:56" ht="15" x14ac:dyDescent="0.25">
      <c r="D172" s="113" t="s">
        <v>534</v>
      </c>
      <c r="E172" s="79" t="s">
        <v>163</v>
      </c>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c r="AO172" s="114"/>
      <c r="AP172" s="114"/>
      <c r="AQ172" s="114"/>
      <c r="AR172" s="114"/>
      <c r="AS172" s="114"/>
      <c r="AT172" s="114"/>
      <c r="AU172" s="114"/>
      <c r="AV172" s="114"/>
      <c r="AW172" s="114"/>
      <c r="AX172" s="114"/>
      <c r="AY172" s="114"/>
      <c r="AZ172" s="114"/>
      <c r="BA172" s="114"/>
      <c r="BB172" s="114"/>
      <c r="BC172" s="114"/>
      <c r="BD172" s="114"/>
    </row>
    <row r="173" spans="4:56" ht="15" x14ac:dyDescent="0.25">
      <c r="D173" s="113" t="s">
        <v>536</v>
      </c>
      <c r="E173" s="79" t="s">
        <v>974</v>
      </c>
      <c r="F173" s="114"/>
      <c r="G173" s="114"/>
      <c r="H173" s="114"/>
      <c r="I173" s="114"/>
      <c r="J173" s="114"/>
      <c r="K173" s="114"/>
      <c r="L173" s="114"/>
      <c r="M173" s="114"/>
      <c r="N173" s="114"/>
      <c r="O173" s="114" t="s">
        <v>13</v>
      </c>
      <c r="P173" s="114" t="s">
        <v>13</v>
      </c>
      <c r="Q173" s="114" t="s">
        <v>13</v>
      </c>
      <c r="R173" s="114" t="s">
        <v>13</v>
      </c>
      <c r="S173" s="114" t="s">
        <v>13</v>
      </c>
      <c r="T173" s="114" t="s">
        <v>13</v>
      </c>
      <c r="U173" s="114" t="s">
        <v>13</v>
      </c>
      <c r="V173" s="114" t="s">
        <v>13</v>
      </c>
      <c r="W173" s="114" t="s">
        <v>13</v>
      </c>
      <c r="X173" s="114" t="s">
        <v>13</v>
      </c>
      <c r="Y173" s="114" t="s">
        <v>13</v>
      </c>
      <c r="Z173" s="114" t="s">
        <v>13</v>
      </c>
      <c r="AA173" s="114" t="s">
        <v>13</v>
      </c>
      <c r="AB173" s="114" t="s">
        <v>13</v>
      </c>
      <c r="AC173" s="114" t="s">
        <v>13</v>
      </c>
      <c r="AD173" s="114" t="s">
        <v>13</v>
      </c>
      <c r="AE173" s="114" t="s">
        <v>13</v>
      </c>
      <c r="AF173" s="114" t="s">
        <v>13</v>
      </c>
      <c r="AG173" s="114" t="s">
        <v>13</v>
      </c>
      <c r="AH173" s="114" t="s">
        <v>13</v>
      </c>
      <c r="AI173" s="114" t="s">
        <v>13</v>
      </c>
      <c r="AJ173" s="114" t="s">
        <v>13</v>
      </c>
      <c r="AK173" s="114" t="s">
        <v>13</v>
      </c>
      <c r="AL173" s="114" t="s">
        <v>13</v>
      </c>
      <c r="AM173" s="114" t="s">
        <v>13</v>
      </c>
      <c r="AN173" s="114" t="s">
        <v>13</v>
      </c>
      <c r="AO173" s="114" t="s">
        <v>13</v>
      </c>
      <c r="AP173" s="114" t="s">
        <v>13</v>
      </c>
      <c r="AQ173" s="114" t="s">
        <v>13</v>
      </c>
      <c r="AR173" s="114" t="s">
        <v>13</v>
      </c>
      <c r="AS173" s="114" t="s">
        <v>13</v>
      </c>
      <c r="AT173" s="114" t="s">
        <v>13</v>
      </c>
      <c r="AU173" s="114" t="s">
        <v>13</v>
      </c>
      <c r="AV173" s="114" t="s">
        <v>13</v>
      </c>
      <c r="AW173" s="114" t="s">
        <v>13</v>
      </c>
      <c r="AX173" s="114" t="s">
        <v>13</v>
      </c>
      <c r="AY173" s="114" t="s">
        <v>13</v>
      </c>
      <c r="AZ173" s="114" t="s">
        <v>13</v>
      </c>
      <c r="BA173" s="114" t="s">
        <v>13</v>
      </c>
      <c r="BB173" s="114" t="s">
        <v>13</v>
      </c>
      <c r="BC173" s="114" t="s">
        <v>13</v>
      </c>
      <c r="BD173" s="114" t="s">
        <v>13</v>
      </c>
    </row>
    <row r="180" spans="10:10" x14ac:dyDescent="0.25">
      <c r="J180">
        <f>IF(Closed_Ports!F173="z","z",ROUND(BB180-SUM(BB71:BB178),3))</f>
        <v>0</v>
      </c>
    </row>
  </sheetData>
  <pageMargins left="0.70000000000000007" right="0.70000000000000007" top="0.75" bottom="0.75" header="0.30000000000000004" footer="0.30000000000000004"/>
  <pageSetup paperSize="0" fitToWidth="0" fitToHeight="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33E82-9D4A-4444-AB65-3E3D55FBB956}">
  <sheetPr>
    <tabColor rgb="FFA3C9C1"/>
  </sheetPr>
  <dimension ref="A3:AW1550"/>
  <sheetViews>
    <sheetView workbookViewId="0"/>
  </sheetViews>
  <sheetFormatPr defaultRowHeight="13.2" x14ac:dyDescent="0.25"/>
  <cols>
    <col min="1" max="6" width="9.109375" customWidth="1"/>
    <col min="7" max="7" width="26.44140625" bestFit="1" customWidth="1"/>
    <col min="8" max="8" width="40.88671875" bestFit="1" customWidth="1"/>
    <col min="9" max="9" width="42.44140625" bestFit="1" customWidth="1"/>
    <col min="10" max="10" width="40.88671875" bestFit="1" customWidth="1"/>
    <col min="11" max="11" width="42.44140625" bestFit="1" customWidth="1"/>
    <col min="12" max="12" width="40.88671875" bestFit="1" customWidth="1"/>
    <col min="13" max="13" width="42.44140625" bestFit="1" customWidth="1"/>
    <col min="14" max="14" width="40.88671875" bestFit="1" customWidth="1"/>
    <col min="15" max="15" width="42.44140625" bestFit="1" customWidth="1"/>
    <col min="16" max="16" width="40.88671875" bestFit="1" customWidth="1"/>
    <col min="17" max="17" width="42.44140625" bestFit="1" customWidth="1"/>
    <col min="18" max="18" width="40.88671875" bestFit="1" customWidth="1"/>
    <col min="19" max="19" width="42.44140625" bestFit="1" customWidth="1"/>
    <col min="20" max="20" width="40.88671875" bestFit="1" customWidth="1"/>
    <col min="21" max="21" width="42.44140625" bestFit="1" customWidth="1"/>
    <col min="22" max="22" width="40.88671875" bestFit="1" customWidth="1"/>
    <col min="23" max="23" width="42.44140625" bestFit="1" customWidth="1"/>
    <col min="24" max="24" width="40.88671875" bestFit="1" customWidth="1"/>
    <col min="25" max="25" width="42.44140625" bestFit="1" customWidth="1"/>
    <col min="26" max="26" width="40.88671875" bestFit="1" customWidth="1"/>
    <col min="27" max="27" width="42.44140625" bestFit="1" customWidth="1"/>
    <col min="28" max="28" width="40.88671875" bestFit="1" customWidth="1"/>
    <col min="29" max="29" width="42.44140625" bestFit="1" customWidth="1"/>
    <col min="30" max="30" width="40.88671875" bestFit="1" customWidth="1"/>
    <col min="31" max="31" width="42.44140625" bestFit="1" customWidth="1"/>
    <col min="32" max="32" width="40.88671875" bestFit="1" customWidth="1"/>
    <col min="33" max="33" width="42.44140625" bestFit="1" customWidth="1"/>
    <col min="34" max="34" width="40.88671875" bestFit="1" customWidth="1"/>
    <col min="35" max="35" width="42.44140625" bestFit="1" customWidth="1"/>
    <col min="36" max="36" width="40.88671875" bestFit="1" customWidth="1"/>
    <col min="37" max="37" width="42.44140625" bestFit="1" customWidth="1"/>
    <col min="38" max="38" width="40.88671875" bestFit="1" customWidth="1"/>
    <col min="39" max="39" width="42.44140625" bestFit="1" customWidth="1"/>
    <col min="40" max="40" width="40.88671875" bestFit="1" customWidth="1"/>
    <col min="41" max="41" width="42.44140625" bestFit="1" customWidth="1"/>
    <col min="42" max="42" width="40.88671875" bestFit="1" customWidth="1"/>
    <col min="43" max="43" width="42.44140625" bestFit="1" customWidth="1"/>
    <col min="44" max="44" width="40.88671875" bestFit="1" customWidth="1"/>
    <col min="45" max="45" width="42.44140625" bestFit="1" customWidth="1"/>
    <col min="46" max="46" width="40.88671875" bestFit="1" customWidth="1"/>
    <col min="47" max="47" width="42.44140625" bestFit="1" customWidth="1"/>
    <col min="48" max="48" width="49" bestFit="1" customWidth="1"/>
    <col min="49" max="49" width="50.44140625" bestFit="1" customWidth="1"/>
    <col min="50" max="50" width="9.109375" customWidth="1"/>
  </cols>
  <sheetData>
    <row r="3" spans="1:49" x14ac:dyDescent="0.25">
      <c r="A3" t="s">
        <v>975</v>
      </c>
    </row>
    <row r="4" spans="1:49" x14ac:dyDescent="0.25">
      <c r="A4" t="s">
        <v>976</v>
      </c>
    </row>
    <row r="9" spans="1:49" x14ac:dyDescent="0.25">
      <c r="A9" t="s">
        <v>977</v>
      </c>
      <c r="B9" t="s">
        <v>919</v>
      </c>
      <c r="C9" t="s">
        <v>978</v>
      </c>
      <c r="D9" t="s">
        <v>979</v>
      </c>
    </row>
    <row r="10" spans="1:49" x14ac:dyDescent="0.25">
      <c r="A10" t="s">
        <v>104</v>
      </c>
      <c r="B10">
        <v>2001</v>
      </c>
      <c r="C10">
        <v>602748</v>
      </c>
      <c r="D10">
        <v>111452</v>
      </c>
      <c r="H10" t="s">
        <v>980</v>
      </c>
    </row>
    <row r="11" spans="1:49" x14ac:dyDescent="0.25">
      <c r="A11" t="s">
        <v>966</v>
      </c>
      <c r="B11">
        <v>2001</v>
      </c>
      <c r="C11">
        <v>0</v>
      </c>
      <c r="D11">
        <v>0</v>
      </c>
      <c r="H11">
        <v>2000</v>
      </c>
      <c r="J11">
        <v>2001</v>
      </c>
      <c r="L11">
        <v>2002</v>
      </c>
      <c r="N11">
        <v>2003</v>
      </c>
      <c r="P11">
        <v>2004</v>
      </c>
      <c r="R11">
        <v>2005</v>
      </c>
      <c r="T11">
        <v>2006</v>
      </c>
      <c r="V11">
        <v>2007</v>
      </c>
      <c r="X11">
        <v>2008</v>
      </c>
      <c r="Z11">
        <v>2009</v>
      </c>
      <c r="AB11">
        <v>2010</v>
      </c>
      <c r="AD11">
        <v>2011</v>
      </c>
      <c r="AF11">
        <v>2012</v>
      </c>
      <c r="AH11">
        <v>2013</v>
      </c>
      <c r="AJ11">
        <v>2014</v>
      </c>
      <c r="AL11">
        <v>2015</v>
      </c>
      <c r="AN11">
        <v>2016</v>
      </c>
      <c r="AP11">
        <v>2017</v>
      </c>
      <c r="AR11">
        <v>2018</v>
      </c>
      <c r="AT11">
        <v>2019</v>
      </c>
      <c r="AV11" t="s">
        <v>981</v>
      </c>
      <c r="AW11" t="s">
        <v>982</v>
      </c>
    </row>
    <row r="12" spans="1:49" x14ac:dyDescent="0.25">
      <c r="A12" t="s">
        <v>129</v>
      </c>
      <c r="B12">
        <v>2001</v>
      </c>
      <c r="C12">
        <v>34819</v>
      </c>
      <c r="D12">
        <v>0</v>
      </c>
      <c r="G12" t="s">
        <v>983</v>
      </c>
      <c r="H12" t="s">
        <v>984</v>
      </c>
      <c r="I12" t="s">
        <v>985</v>
      </c>
      <c r="J12" t="s">
        <v>984</v>
      </c>
      <c r="K12" t="s">
        <v>985</v>
      </c>
      <c r="L12" t="s">
        <v>984</v>
      </c>
      <c r="M12" t="s">
        <v>985</v>
      </c>
      <c r="N12" t="s">
        <v>984</v>
      </c>
      <c r="O12" t="s">
        <v>985</v>
      </c>
      <c r="P12" t="s">
        <v>984</v>
      </c>
      <c r="Q12" t="s">
        <v>985</v>
      </c>
      <c r="R12" t="s">
        <v>984</v>
      </c>
      <c r="S12" t="s">
        <v>985</v>
      </c>
      <c r="T12" t="s">
        <v>984</v>
      </c>
      <c r="U12" t="s">
        <v>985</v>
      </c>
      <c r="V12" t="s">
        <v>984</v>
      </c>
      <c r="W12" t="s">
        <v>985</v>
      </c>
      <c r="X12" t="s">
        <v>984</v>
      </c>
      <c r="Y12" t="s">
        <v>985</v>
      </c>
      <c r="Z12" t="s">
        <v>984</v>
      </c>
      <c r="AA12" t="s">
        <v>985</v>
      </c>
      <c r="AB12" t="s">
        <v>984</v>
      </c>
      <c r="AC12" t="s">
        <v>985</v>
      </c>
      <c r="AD12" t="s">
        <v>984</v>
      </c>
      <c r="AE12" t="s">
        <v>985</v>
      </c>
      <c r="AF12" t="s">
        <v>984</v>
      </c>
      <c r="AG12" t="s">
        <v>985</v>
      </c>
      <c r="AH12" t="s">
        <v>984</v>
      </c>
      <c r="AI12" t="s">
        <v>985</v>
      </c>
      <c r="AJ12" t="s">
        <v>984</v>
      </c>
      <c r="AK12" t="s">
        <v>985</v>
      </c>
      <c r="AL12" t="s">
        <v>984</v>
      </c>
      <c r="AM12" t="s">
        <v>985</v>
      </c>
      <c r="AN12" t="s">
        <v>984</v>
      </c>
      <c r="AO12" t="s">
        <v>985</v>
      </c>
      <c r="AP12" t="s">
        <v>984</v>
      </c>
      <c r="AQ12" t="s">
        <v>985</v>
      </c>
      <c r="AR12" t="s">
        <v>984</v>
      </c>
      <c r="AS12" t="s">
        <v>985</v>
      </c>
      <c r="AT12" t="s">
        <v>984</v>
      </c>
      <c r="AU12" t="s">
        <v>985</v>
      </c>
    </row>
    <row r="13" spans="1:49" x14ac:dyDescent="0.25">
      <c r="A13" t="s">
        <v>986</v>
      </c>
      <c r="B13">
        <v>2001</v>
      </c>
      <c r="C13">
        <v>58857</v>
      </c>
      <c r="D13">
        <v>9009</v>
      </c>
      <c r="G13" s="115" t="s">
        <v>67</v>
      </c>
      <c r="H13">
        <v>91549</v>
      </c>
      <c r="I13">
        <v>0</v>
      </c>
      <c r="J13">
        <v>97980</v>
      </c>
      <c r="K13">
        <v>0</v>
      </c>
      <c r="L13">
        <v>85018</v>
      </c>
      <c r="M13">
        <v>0</v>
      </c>
      <c r="N13">
        <v>77622</v>
      </c>
      <c r="O13">
        <v>0</v>
      </c>
      <c r="P13">
        <v>11653</v>
      </c>
      <c r="Q13">
        <v>0</v>
      </c>
      <c r="R13">
        <v>90316</v>
      </c>
      <c r="S13">
        <v>0</v>
      </c>
      <c r="T13">
        <v>74833</v>
      </c>
      <c r="U13">
        <v>0</v>
      </c>
      <c r="V13">
        <v>63646</v>
      </c>
      <c r="W13">
        <v>0</v>
      </c>
      <c r="X13">
        <v>66338</v>
      </c>
      <c r="Y13">
        <v>0</v>
      </c>
      <c r="Z13">
        <v>46086</v>
      </c>
      <c r="AA13">
        <v>0</v>
      </c>
      <c r="AB13">
        <v>51290</v>
      </c>
      <c r="AC13">
        <v>0</v>
      </c>
      <c r="AD13">
        <v>37237</v>
      </c>
      <c r="AE13">
        <v>0</v>
      </c>
      <c r="AF13">
        <v>37572</v>
      </c>
      <c r="AG13">
        <v>0</v>
      </c>
      <c r="AH13">
        <v>30554</v>
      </c>
      <c r="AI13">
        <v>0</v>
      </c>
      <c r="AJ13">
        <v>28368</v>
      </c>
      <c r="AK13">
        <v>0</v>
      </c>
      <c r="AL13">
        <v>26144</v>
      </c>
      <c r="AM13">
        <v>0</v>
      </c>
      <c r="AN13">
        <v>19059</v>
      </c>
      <c r="AO13">
        <v>0</v>
      </c>
      <c r="AP13">
        <v>10726</v>
      </c>
      <c r="AQ13">
        <v>0</v>
      </c>
      <c r="AR13">
        <v>0</v>
      </c>
      <c r="AS13">
        <v>0</v>
      </c>
      <c r="AT13">
        <v>0</v>
      </c>
      <c r="AU13">
        <v>0</v>
      </c>
      <c r="AV13">
        <v>945991</v>
      </c>
      <c r="AW13">
        <v>0</v>
      </c>
    </row>
    <row r="14" spans="1:49" x14ac:dyDescent="0.25">
      <c r="A14" t="s">
        <v>967</v>
      </c>
      <c r="B14">
        <v>2001</v>
      </c>
      <c r="C14">
        <v>596723</v>
      </c>
      <c r="D14">
        <v>97820</v>
      </c>
      <c r="G14" s="115" t="s">
        <v>68</v>
      </c>
      <c r="H14">
        <v>47247</v>
      </c>
      <c r="I14">
        <v>0</v>
      </c>
      <c r="J14">
        <v>4726</v>
      </c>
      <c r="K14">
        <v>40136</v>
      </c>
      <c r="L14">
        <v>950</v>
      </c>
      <c r="M14">
        <v>52773</v>
      </c>
      <c r="N14">
        <v>1000</v>
      </c>
      <c r="O14">
        <v>97144</v>
      </c>
      <c r="P14">
        <v>0</v>
      </c>
      <c r="Q14">
        <v>132659</v>
      </c>
      <c r="R14">
        <v>800</v>
      </c>
      <c r="S14">
        <v>135358</v>
      </c>
      <c r="T14">
        <v>1245</v>
      </c>
      <c r="U14">
        <v>169439</v>
      </c>
      <c r="V14">
        <v>600</v>
      </c>
      <c r="W14">
        <v>148320</v>
      </c>
      <c r="X14">
        <v>2450</v>
      </c>
      <c r="Y14">
        <v>104972</v>
      </c>
      <c r="Z14">
        <v>1420</v>
      </c>
      <c r="AA14">
        <v>61713</v>
      </c>
      <c r="AB14">
        <v>1599</v>
      </c>
      <c r="AC14">
        <v>109206</v>
      </c>
      <c r="AD14">
        <v>1730</v>
      </c>
      <c r="AE14">
        <v>121998</v>
      </c>
      <c r="AF14">
        <v>0</v>
      </c>
      <c r="AG14">
        <v>58933</v>
      </c>
      <c r="AH14">
        <v>1450</v>
      </c>
      <c r="AI14">
        <v>98880</v>
      </c>
      <c r="AJ14">
        <v>0</v>
      </c>
      <c r="AK14">
        <v>108719</v>
      </c>
      <c r="AL14">
        <v>1520</v>
      </c>
      <c r="AM14">
        <v>105195</v>
      </c>
      <c r="AN14">
        <v>0</v>
      </c>
      <c r="AO14">
        <v>56592</v>
      </c>
      <c r="AP14">
        <v>0</v>
      </c>
      <c r="AQ14">
        <v>45048</v>
      </c>
      <c r="AR14">
        <v>1500</v>
      </c>
      <c r="AS14">
        <v>10144</v>
      </c>
      <c r="AT14">
        <v>0</v>
      </c>
      <c r="AU14">
        <v>61681</v>
      </c>
      <c r="AV14">
        <v>68237</v>
      </c>
      <c r="AW14">
        <v>1718910</v>
      </c>
    </row>
    <row r="15" spans="1:49" x14ac:dyDescent="0.25">
      <c r="A15" t="s">
        <v>113</v>
      </c>
      <c r="B15">
        <v>2001</v>
      </c>
      <c r="C15">
        <v>207437</v>
      </c>
      <c r="D15">
        <v>2496</v>
      </c>
      <c r="G15" s="115" t="s">
        <v>69</v>
      </c>
      <c r="H15">
        <v>154270</v>
      </c>
      <c r="I15">
        <v>128901</v>
      </c>
      <c r="J15">
        <v>220053</v>
      </c>
      <c r="K15">
        <v>53468</v>
      </c>
      <c r="L15">
        <v>158015</v>
      </c>
      <c r="M15">
        <v>82610</v>
      </c>
      <c r="N15">
        <v>156338</v>
      </c>
      <c r="O15">
        <v>134278</v>
      </c>
      <c r="P15">
        <v>162119</v>
      </c>
      <c r="Q15">
        <v>238609</v>
      </c>
      <c r="R15">
        <v>184671</v>
      </c>
      <c r="S15">
        <v>233345</v>
      </c>
      <c r="T15">
        <v>172264</v>
      </c>
      <c r="U15">
        <v>246672</v>
      </c>
      <c r="V15">
        <v>173953</v>
      </c>
      <c r="W15">
        <v>379040</v>
      </c>
      <c r="X15">
        <v>182087</v>
      </c>
      <c r="Y15">
        <v>375041</v>
      </c>
      <c r="Z15">
        <v>181751</v>
      </c>
      <c r="AA15">
        <v>153285</v>
      </c>
      <c r="AB15">
        <v>275990</v>
      </c>
      <c r="AC15">
        <v>282477</v>
      </c>
      <c r="AD15">
        <v>212000</v>
      </c>
      <c r="AE15">
        <v>190000</v>
      </c>
      <c r="AF15">
        <v>205000</v>
      </c>
      <c r="AG15">
        <v>99000</v>
      </c>
      <c r="AH15">
        <v>347000</v>
      </c>
      <c r="AI15">
        <v>123000</v>
      </c>
      <c r="AJ15">
        <v>284000</v>
      </c>
      <c r="AK15">
        <v>71000</v>
      </c>
      <c r="AL15">
        <v>217000</v>
      </c>
      <c r="AM15">
        <v>63000</v>
      </c>
      <c r="AN15">
        <v>256000</v>
      </c>
      <c r="AO15">
        <v>49600</v>
      </c>
      <c r="AP15">
        <v>209000</v>
      </c>
      <c r="AQ15">
        <v>31000</v>
      </c>
      <c r="AR15">
        <v>214500</v>
      </c>
      <c r="AS15">
        <v>55300</v>
      </c>
      <c r="AT15">
        <v>235470</v>
      </c>
      <c r="AU15">
        <v>103654</v>
      </c>
      <c r="AV15">
        <v>4201481</v>
      </c>
      <c r="AW15">
        <v>3093280</v>
      </c>
    </row>
    <row r="16" spans="1:49" x14ac:dyDescent="0.25">
      <c r="A16" t="s">
        <v>68</v>
      </c>
      <c r="B16">
        <v>2001</v>
      </c>
      <c r="C16">
        <v>4726</v>
      </c>
      <c r="D16">
        <v>40136</v>
      </c>
      <c r="G16" s="115" t="s">
        <v>319</v>
      </c>
      <c r="H16">
        <v>23865</v>
      </c>
      <c r="I16">
        <v>0</v>
      </c>
      <c r="J16">
        <v>23000</v>
      </c>
      <c r="K16">
        <v>0</v>
      </c>
      <c r="L16">
        <v>36600</v>
      </c>
      <c r="M16">
        <v>0</v>
      </c>
      <c r="N16">
        <v>35200</v>
      </c>
      <c r="O16">
        <v>0</v>
      </c>
      <c r="P16">
        <v>87019</v>
      </c>
      <c r="Q16">
        <v>0</v>
      </c>
      <c r="R16">
        <v>25500</v>
      </c>
      <c r="S16">
        <v>0</v>
      </c>
      <c r="T16">
        <v>1500</v>
      </c>
      <c r="U16">
        <v>0</v>
      </c>
      <c r="V16">
        <v>0</v>
      </c>
      <c r="W16">
        <v>0</v>
      </c>
      <c r="X16">
        <v>0</v>
      </c>
      <c r="Y16">
        <v>0</v>
      </c>
      <c r="Z16">
        <v>0</v>
      </c>
      <c r="AA16">
        <v>0</v>
      </c>
      <c r="AH16">
        <v>25484</v>
      </c>
      <c r="AI16">
        <v>20948</v>
      </c>
      <c r="AJ16">
        <v>23264</v>
      </c>
      <c r="AK16">
        <v>11930</v>
      </c>
      <c r="AL16">
        <v>26386</v>
      </c>
      <c r="AM16">
        <v>1999</v>
      </c>
      <c r="AN16">
        <v>11254</v>
      </c>
      <c r="AO16">
        <v>0</v>
      </c>
      <c r="AP16">
        <v>15152</v>
      </c>
      <c r="AQ16">
        <v>0</v>
      </c>
      <c r="AR16">
        <v>53012</v>
      </c>
      <c r="AS16">
        <v>0</v>
      </c>
      <c r="AT16">
        <v>0</v>
      </c>
      <c r="AU16">
        <v>0</v>
      </c>
      <c r="AV16">
        <v>387236</v>
      </c>
      <c r="AW16">
        <v>34877</v>
      </c>
    </row>
    <row r="17" spans="1:49" x14ac:dyDescent="0.25">
      <c r="A17" t="s">
        <v>98</v>
      </c>
      <c r="B17">
        <v>2001</v>
      </c>
      <c r="C17">
        <v>45635</v>
      </c>
      <c r="D17">
        <v>0</v>
      </c>
      <c r="G17" s="115" t="s">
        <v>71</v>
      </c>
      <c r="V17">
        <v>1110</v>
      </c>
      <c r="W17">
        <v>0</v>
      </c>
      <c r="AV17">
        <v>1110</v>
      </c>
      <c r="AW17">
        <v>0</v>
      </c>
    </row>
    <row r="18" spans="1:49" x14ac:dyDescent="0.25">
      <c r="A18" t="s">
        <v>408</v>
      </c>
      <c r="B18">
        <v>2001</v>
      </c>
      <c r="C18">
        <v>522159</v>
      </c>
      <c r="D18">
        <v>350682</v>
      </c>
      <c r="G18" s="115" t="s">
        <v>944</v>
      </c>
      <c r="H18">
        <v>13472</v>
      </c>
      <c r="I18">
        <v>217635</v>
      </c>
      <c r="J18">
        <v>25413</v>
      </c>
      <c r="K18">
        <v>199930</v>
      </c>
      <c r="L18">
        <v>62918</v>
      </c>
      <c r="M18">
        <v>215675</v>
      </c>
      <c r="N18">
        <v>43680</v>
      </c>
      <c r="O18">
        <v>197409</v>
      </c>
      <c r="P18">
        <v>23886</v>
      </c>
      <c r="Q18">
        <v>182272</v>
      </c>
      <c r="R18">
        <v>27416</v>
      </c>
      <c r="S18">
        <v>123489</v>
      </c>
      <c r="T18">
        <v>53453</v>
      </c>
      <c r="U18">
        <v>91450</v>
      </c>
      <c r="V18">
        <v>88057</v>
      </c>
      <c r="W18">
        <v>103694</v>
      </c>
      <c r="X18">
        <v>73893</v>
      </c>
      <c r="Y18">
        <v>131714</v>
      </c>
      <c r="Z18">
        <v>72370</v>
      </c>
      <c r="AA18">
        <v>39684</v>
      </c>
      <c r="AB18">
        <v>121793</v>
      </c>
      <c r="AC18">
        <v>198361</v>
      </c>
      <c r="AD18">
        <v>124111</v>
      </c>
      <c r="AE18">
        <v>173633</v>
      </c>
      <c r="AF18">
        <v>78430</v>
      </c>
      <c r="AG18">
        <v>315682</v>
      </c>
      <c r="AH18">
        <v>76896</v>
      </c>
      <c r="AI18">
        <v>92134</v>
      </c>
      <c r="AJ18">
        <v>68364</v>
      </c>
      <c r="AK18">
        <v>165235</v>
      </c>
      <c r="AL18">
        <v>70437</v>
      </c>
      <c r="AM18">
        <v>71906</v>
      </c>
      <c r="AN18">
        <v>100034</v>
      </c>
      <c r="AO18">
        <v>17481</v>
      </c>
      <c r="AP18">
        <v>158455</v>
      </c>
      <c r="AQ18">
        <v>8855</v>
      </c>
      <c r="AR18">
        <v>105733</v>
      </c>
      <c r="AS18">
        <v>5046</v>
      </c>
      <c r="AT18">
        <v>122698</v>
      </c>
      <c r="AU18">
        <v>21509</v>
      </c>
      <c r="AV18">
        <v>1511509</v>
      </c>
      <c r="AW18">
        <v>2572794</v>
      </c>
    </row>
    <row r="19" spans="1:49" x14ac:dyDescent="0.25">
      <c r="A19" t="s">
        <v>73</v>
      </c>
      <c r="B19">
        <v>2001</v>
      </c>
      <c r="C19">
        <v>492000</v>
      </c>
      <c r="D19">
        <v>94000</v>
      </c>
      <c r="G19" s="115" t="s">
        <v>73</v>
      </c>
      <c r="H19">
        <v>531100</v>
      </c>
      <c r="I19">
        <v>65400</v>
      </c>
      <c r="J19">
        <v>492000</v>
      </c>
      <c r="K19">
        <v>94000</v>
      </c>
      <c r="L19">
        <v>448000</v>
      </c>
      <c r="M19">
        <v>99000</v>
      </c>
      <c r="N19">
        <v>348000</v>
      </c>
      <c r="O19">
        <v>109000</v>
      </c>
      <c r="P19">
        <v>299000</v>
      </c>
      <c r="Q19">
        <v>104000</v>
      </c>
      <c r="R19">
        <v>318000</v>
      </c>
      <c r="S19">
        <v>125000</v>
      </c>
      <c r="T19">
        <v>366000</v>
      </c>
      <c r="U19">
        <v>149000</v>
      </c>
      <c r="V19">
        <v>338000</v>
      </c>
      <c r="W19">
        <v>118000</v>
      </c>
      <c r="X19">
        <v>324000</v>
      </c>
      <c r="Y19">
        <v>141000</v>
      </c>
      <c r="Z19">
        <v>232000</v>
      </c>
      <c r="AA19">
        <v>95000</v>
      </c>
      <c r="AB19">
        <v>188000</v>
      </c>
      <c r="AC19">
        <v>93000</v>
      </c>
      <c r="AD19">
        <v>182000</v>
      </c>
      <c r="AE19">
        <v>77000</v>
      </c>
      <c r="AF19">
        <v>196000</v>
      </c>
      <c r="AG19">
        <v>78000</v>
      </c>
      <c r="AH19">
        <v>189000</v>
      </c>
      <c r="AI19">
        <v>77000</v>
      </c>
      <c r="AJ19">
        <v>212000</v>
      </c>
      <c r="AK19">
        <v>91000</v>
      </c>
      <c r="AL19">
        <v>207000</v>
      </c>
      <c r="AM19">
        <v>93000</v>
      </c>
      <c r="AN19">
        <v>198000</v>
      </c>
      <c r="AO19">
        <v>74000</v>
      </c>
      <c r="AP19">
        <v>191000</v>
      </c>
      <c r="AQ19">
        <v>101000</v>
      </c>
      <c r="AR19">
        <v>196000</v>
      </c>
      <c r="AS19">
        <v>118000</v>
      </c>
      <c r="AT19">
        <v>156981</v>
      </c>
      <c r="AU19">
        <v>89552</v>
      </c>
      <c r="AV19">
        <v>5612081</v>
      </c>
      <c r="AW19">
        <v>1990952</v>
      </c>
    </row>
    <row r="20" spans="1:49" x14ac:dyDescent="0.25">
      <c r="A20" t="s">
        <v>151</v>
      </c>
      <c r="B20">
        <v>2001</v>
      </c>
      <c r="C20">
        <v>194300</v>
      </c>
      <c r="D20">
        <v>465500</v>
      </c>
      <c r="G20" s="115" t="s">
        <v>74</v>
      </c>
      <c r="H20">
        <v>74417</v>
      </c>
      <c r="I20">
        <v>71186</v>
      </c>
      <c r="J20">
        <v>59005</v>
      </c>
      <c r="K20">
        <v>51290</v>
      </c>
      <c r="L20">
        <v>38104</v>
      </c>
      <c r="M20">
        <v>51315</v>
      </c>
      <c r="N20">
        <v>77300</v>
      </c>
      <c r="O20">
        <v>56622</v>
      </c>
      <c r="P20">
        <v>57949</v>
      </c>
      <c r="Q20">
        <v>31269</v>
      </c>
      <c r="R20">
        <v>45560</v>
      </c>
      <c r="S20">
        <v>30552</v>
      </c>
      <c r="T20">
        <v>53444</v>
      </c>
      <c r="U20">
        <v>40081</v>
      </c>
      <c r="V20">
        <v>56911</v>
      </c>
      <c r="W20">
        <v>26055</v>
      </c>
      <c r="X20">
        <v>73795</v>
      </c>
      <c r="Y20">
        <v>20012</v>
      </c>
      <c r="Z20">
        <v>46551</v>
      </c>
      <c r="AA20">
        <v>13875</v>
      </c>
      <c r="AB20">
        <v>49074</v>
      </c>
      <c r="AC20">
        <v>16145</v>
      </c>
      <c r="AD20">
        <v>42175</v>
      </c>
      <c r="AE20">
        <v>44331</v>
      </c>
      <c r="AF20">
        <v>44065</v>
      </c>
      <c r="AG20">
        <v>41592</v>
      </c>
      <c r="AH20">
        <v>68105</v>
      </c>
      <c r="AI20">
        <v>32516</v>
      </c>
      <c r="AJ20">
        <v>38677</v>
      </c>
      <c r="AK20">
        <v>20070</v>
      </c>
      <c r="AL20">
        <v>21301</v>
      </c>
      <c r="AM20">
        <v>30011</v>
      </c>
      <c r="AN20">
        <v>18231</v>
      </c>
      <c r="AO20">
        <v>31348</v>
      </c>
      <c r="AP20">
        <v>27990</v>
      </c>
      <c r="AQ20">
        <v>12547</v>
      </c>
      <c r="AR20">
        <v>27112</v>
      </c>
      <c r="AS20">
        <v>7802</v>
      </c>
      <c r="AT20">
        <v>30588</v>
      </c>
      <c r="AU20">
        <v>15041</v>
      </c>
      <c r="AV20">
        <v>950354</v>
      </c>
      <c r="AW20">
        <v>643660</v>
      </c>
    </row>
    <row r="21" spans="1:49" x14ac:dyDescent="0.25">
      <c r="A21" t="s">
        <v>338</v>
      </c>
      <c r="B21">
        <v>2001</v>
      </c>
      <c r="C21">
        <v>68867</v>
      </c>
      <c r="D21">
        <v>3702</v>
      </c>
      <c r="G21" s="115" t="s">
        <v>75</v>
      </c>
      <c r="H21">
        <v>10485</v>
      </c>
      <c r="I21">
        <v>70330</v>
      </c>
      <c r="J21">
        <v>7981</v>
      </c>
      <c r="K21">
        <v>66749</v>
      </c>
      <c r="L21">
        <v>0</v>
      </c>
      <c r="M21">
        <v>21830</v>
      </c>
      <c r="N21">
        <v>1261</v>
      </c>
      <c r="O21">
        <v>41630</v>
      </c>
      <c r="P21">
        <v>0</v>
      </c>
      <c r="Q21">
        <v>38628</v>
      </c>
      <c r="R21">
        <v>0</v>
      </c>
      <c r="S21">
        <v>41954</v>
      </c>
      <c r="T21">
        <v>1953</v>
      </c>
      <c r="U21">
        <v>55125</v>
      </c>
      <c r="V21">
        <v>0</v>
      </c>
      <c r="W21">
        <v>62100</v>
      </c>
      <c r="X21">
        <v>2215</v>
      </c>
      <c r="Y21">
        <v>28978</v>
      </c>
      <c r="Z21">
        <v>1538</v>
      </c>
      <c r="AA21">
        <v>12625</v>
      </c>
      <c r="AB21">
        <v>1288</v>
      </c>
      <c r="AC21">
        <v>13330</v>
      </c>
      <c r="AD21">
        <v>2227</v>
      </c>
      <c r="AE21">
        <v>44029</v>
      </c>
      <c r="AF21">
        <v>0</v>
      </c>
      <c r="AG21">
        <v>54095</v>
      </c>
      <c r="AH21">
        <v>0</v>
      </c>
      <c r="AI21">
        <v>22184</v>
      </c>
      <c r="AJ21">
        <v>0</v>
      </c>
      <c r="AK21">
        <v>13415</v>
      </c>
      <c r="AL21">
        <v>0</v>
      </c>
      <c r="AM21">
        <v>12593</v>
      </c>
      <c r="AN21">
        <v>0</v>
      </c>
      <c r="AO21">
        <v>15040</v>
      </c>
      <c r="AP21">
        <v>0</v>
      </c>
      <c r="AQ21">
        <v>12900</v>
      </c>
      <c r="AR21">
        <v>0</v>
      </c>
      <c r="AS21">
        <v>9000</v>
      </c>
      <c r="AT21">
        <v>0</v>
      </c>
      <c r="AU21">
        <v>8580</v>
      </c>
      <c r="AV21">
        <v>28948</v>
      </c>
      <c r="AW21">
        <v>645115</v>
      </c>
    </row>
    <row r="22" spans="1:49" x14ac:dyDescent="0.25">
      <c r="A22" t="s">
        <v>133</v>
      </c>
      <c r="B22">
        <v>2001</v>
      </c>
      <c r="C22">
        <v>0</v>
      </c>
      <c r="D22">
        <v>0</v>
      </c>
      <c r="G22" s="115" t="s">
        <v>76</v>
      </c>
      <c r="H22">
        <v>493105</v>
      </c>
      <c r="I22">
        <v>440150</v>
      </c>
      <c r="J22">
        <v>580090</v>
      </c>
      <c r="K22">
        <v>180663</v>
      </c>
      <c r="L22">
        <v>589166</v>
      </c>
      <c r="M22">
        <v>196817</v>
      </c>
      <c r="N22">
        <v>584519</v>
      </c>
      <c r="O22">
        <v>300435</v>
      </c>
      <c r="P22">
        <v>603573</v>
      </c>
      <c r="Q22">
        <v>288452</v>
      </c>
      <c r="R22">
        <v>647486</v>
      </c>
      <c r="S22">
        <v>267121</v>
      </c>
      <c r="T22">
        <v>902582</v>
      </c>
      <c r="U22">
        <v>244535</v>
      </c>
      <c r="V22">
        <v>1239053</v>
      </c>
      <c r="W22">
        <v>225173</v>
      </c>
      <c r="X22">
        <v>866410</v>
      </c>
      <c r="Y22">
        <v>202515</v>
      </c>
      <c r="Z22">
        <v>601522</v>
      </c>
      <c r="AA22">
        <v>164306</v>
      </c>
      <c r="AB22">
        <v>590014</v>
      </c>
      <c r="AC22">
        <v>252009</v>
      </c>
      <c r="AD22">
        <v>777287</v>
      </c>
      <c r="AE22">
        <v>316605</v>
      </c>
      <c r="AF22">
        <v>476147</v>
      </c>
      <c r="AG22">
        <v>225063</v>
      </c>
      <c r="AH22">
        <v>434766</v>
      </c>
      <c r="AI22">
        <v>141934</v>
      </c>
      <c r="AJ22">
        <v>331600</v>
      </c>
      <c r="AK22">
        <v>173228</v>
      </c>
      <c r="AL22">
        <v>445705</v>
      </c>
      <c r="AM22">
        <v>192266</v>
      </c>
      <c r="AN22">
        <v>537418</v>
      </c>
      <c r="AO22">
        <v>206734</v>
      </c>
      <c r="AP22">
        <v>443577</v>
      </c>
      <c r="AQ22">
        <v>195599</v>
      </c>
      <c r="AR22">
        <v>367914</v>
      </c>
      <c r="AS22">
        <v>160482</v>
      </c>
      <c r="AT22">
        <v>379091</v>
      </c>
      <c r="AU22">
        <v>189007</v>
      </c>
      <c r="AV22">
        <v>11891025</v>
      </c>
      <c r="AW22">
        <v>4563094</v>
      </c>
    </row>
    <row r="23" spans="1:49" x14ac:dyDescent="0.25">
      <c r="A23" t="s">
        <v>112</v>
      </c>
      <c r="B23">
        <v>2001</v>
      </c>
      <c r="C23">
        <v>553386</v>
      </c>
      <c r="D23">
        <v>425498</v>
      </c>
      <c r="G23" s="115" t="s">
        <v>77</v>
      </c>
      <c r="H23">
        <v>84469</v>
      </c>
      <c r="I23">
        <v>0</v>
      </c>
      <c r="J23">
        <v>103613</v>
      </c>
      <c r="K23">
        <v>0</v>
      </c>
      <c r="L23">
        <v>86043</v>
      </c>
      <c r="M23">
        <v>0</v>
      </c>
      <c r="N23">
        <v>101152</v>
      </c>
      <c r="O23">
        <v>0</v>
      </c>
      <c r="P23">
        <v>105125</v>
      </c>
      <c r="Q23">
        <v>0</v>
      </c>
      <c r="R23">
        <v>106272</v>
      </c>
      <c r="S23">
        <v>0</v>
      </c>
      <c r="T23">
        <v>90214</v>
      </c>
      <c r="U23">
        <v>500</v>
      </c>
      <c r="V23">
        <v>49880</v>
      </c>
      <c r="W23">
        <v>0</v>
      </c>
      <c r="X23">
        <v>46388</v>
      </c>
      <c r="Y23">
        <v>0</v>
      </c>
      <c r="Z23">
        <v>30576</v>
      </c>
      <c r="AA23">
        <v>0</v>
      </c>
      <c r="AB23">
        <v>40332</v>
      </c>
      <c r="AC23">
        <v>0</v>
      </c>
      <c r="AD23">
        <v>45243</v>
      </c>
      <c r="AE23">
        <v>0</v>
      </c>
      <c r="AF23">
        <v>45693</v>
      </c>
      <c r="AG23">
        <v>0</v>
      </c>
      <c r="AH23">
        <v>36579</v>
      </c>
      <c r="AI23">
        <v>0</v>
      </c>
      <c r="AJ23">
        <v>38016</v>
      </c>
      <c r="AK23">
        <v>0</v>
      </c>
      <c r="AL23">
        <v>59274</v>
      </c>
      <c r="AM23">
        <v>0</v>
      </c>
      <c r="AN23">
        <v>72438</v>
      </c>
      <c r="AO23">
        <v>0</v>
      </c>
      <c r="AP23">
        <v>86235</v>
      </c>
      <c r="AQ23">
        <v>0</v>
      </c>
      <c r="AR23">
        <v>70818</v>
      </c>
      <c r="AS23">
        <v>0</v>
      </c>
      <c r="AT23">
        <v>31111</v>
      </c>
      <c r="AU23">
        <v>0</v>
      </c>
      <c r="AV23">
        <v>1329471</v>
      </c>
      <c r="AW23">
        <v>500</v>
      </c>
    </row>
    <row r="24" spans="1:49" x14ac:dyDescent="0.25">
      <c r="A24" t="s">
        <v>107</v>
      </c>
      <c r="B24">
        <v>2001</v>
      </c>
      <c r="C24">
        <v>0</v>
      </c>
      <c r="D24">
        <v>385384</v>
      </c>
      <c r="G24" s="115" t="s">
        <v>338</v>
      </c>
      <c r="H24">
        <v>61936</v>
      </c>
      <c r="I24">
        <v>3183</v>
      </c>
      <c r="J24">
        <v>73631</v>
      </c>
      <c r="K24">
        <v>174094</v>
      </c>
      <c r="L24">
        <v>39326</v>
      </c>
      <c r="M24">
        <v>37026</v>
      </c>
      <c r="N24">
        <v>71513</v>
      </c>
      <c r="O24">
        <v>53589</v>
      </c>
      <c r="P24">
        <v>46455</v>
      </c>
      <c r="Q24">
        <v>91358</v>
      </c>
      <c r="R24">
        <v>32513</v>
      </c>
      <c r="S24">
        <v>85624</v>
      </c>
      <c r="T24">
        <v>25145</v>
      </c>
      <c r="U24">
        <v>72045</v>
      </c>
      <c r="V24">
        <v>12968</v>
      </c>
      <c r="W24">
        <v>90334</v>
      </c>
      <c r="X24">
        <v>30400</v>
      </c>
      <c r="Y24">
        <v>51852</v>
      </c>
      <c r="Z24">
        <v>9132</v>
      </c>
      <c r="AA24">
        <v>10797</v>
      </c>
      <c r="AB24">
        <v>0</v>
      </c>
      <c r="AC24">
        <v>31202</v>
      </c>
      <c r="AD24">
        <v>0</v>
      </c>
      <c r="AE24">
        <v>30513</v>
      </c>
      <c r="AF24">
        <v>0</v>
      </c>
      <c r="AG24">
        <v>18333</v>
      </c>
      <c r="AH24">
        <v>0</v>
      </c>
      <c r="AI24">
        <v>9343</v>
      </c>
      <c r="AJ24">
        <v>0</v>
      </c>
      <c r="AK24">
        <v>13555</v>
      </c>
      <c r="AL24">
        <v>5864</v>
      </c>
      <c r="AM24">
        <v>3173</v>
      </c>
      <c r="AN24">
        <v>19828</v>
      </c>
      <c r="AO24">
        <v>2500</v>
      </c>
      <c r="AP24">
        <v>35143</v>
      </c>
      <c r="AQ24">
        <v>37730</v>
      </c>
      <c r="AR24">
        <v>32339</v>
      </c>
      <c r="AS24">
        <v>27407</v>
      </c>
      <c r="AT24">
        <v>34499</v>
      </c>
      <c r="AU24">
        <v>50846</v>
      </c>
      <c r="AV24">
        <v>530692</v>
      </c>
      <c r="AW24">
        <v>894504</v>
      </c>
    </row>
    <row r="25" spans="1:49" x14ac:dyDescent="0.25">
      <c r="A25" t="s">
        <v>75</v>
      </c>
      <c r="B25">
        <v>2001</v>
      </c>
      <c r="C25">
        <v>7981</v>
      </c>
      <c r="D25">
        <v>66749</v>
      </c>
      <c r="G25" s="115" t="s">
        <v>79</v>
      </c>
      <c r="H25">
        <v>87282</v>
      </c>
      <c r="I25">
        <v>31776</v>
      </c>
      <c r="J25">
        <v>69195</v>
      </c>
      <c r="K25">
        <v>31216</v>
      </c>
      <c r="L25">
        <v>53869</v>
      </c>
      <c r="M25">
        <v>42244</v>
      </c>
      <c r="N25">
        <v>24459</v>
      </c>
      <c r="O25">
        <v>51900</v>
      </c>
      <c r="P25">
        <v>24790</v>
      </c>
      <c r="Q25">
        <v>54665</v>
      </c>
      <c r="R25">
        <v>43158</v>
      </c>
      <c r="S25">
        <v>53120</v>
      </c>
      <c r="T25">
        <v>57103</v>
      </c>
      <c r="U25">
        <v>38213</v>
      </c>
      <c r="V25">
        <v>64006</v>
      </c>
      <c r="W25">
        <v>43572</v>
      </c>
      <c r="X25">
        <v>66378</v>
      </c>
      <c r="Y25">
        <v>35235</v>
      </c>
      <c r="Z25">
        <v>68625</v>
      </c>
      <c r="AA25">
        <v>36718</v>
      </c>
      <c r="AB25">
        <v>62501</v>
      </c>
      <c r="AC25">
        <v>45390</v>
      </c>
      <c r="AD25">
        <v>55946</v>
      </c>
      <c r="AE25">
        <v>57427</v>
      </c>
      <c r="AF25">
        <v>60660</v>
      </c>
      <c r="AG25">
        <v>29471</v>
      </c>
      <c r="AH25">
        <v>76810</v>
      </c>
      <c r="AI25">
        <v>33357</v>
      </c>
      <c r="AJ25">
        <v>63682</v>
      </c>
      <c r="AK25">
        <v>10209</v>
      </c>
      <c r="AL25">
        <v>74018</v>
      </c>
      <c r="AM25">
        <v>8533</v>
      </c>
      <c r="AN25">
        <v>78132</v>
      </c>
      <c r="AO25">
        <v>12666</v>
      </c>
      <c r="AP25">
        <v>71479</v>
      </c>
      <c r="AQ25">
        <v>7400</v>
      </c>
      <c r="AR25">
        <v>72273</v>
      </c>
      <c r="AS25">
        <v>11740</v>
      </c>
      <c r="AT25">
        <v>64682</v>
      </c>
      <c r="AU25">
        <v>11041</v>
      </c>
      <c r="AV25">
        <v>1239048</v>
      </c>
      <c r="AW25">
        <v>645893</v>
      </c>
    </row>
    <row r="26" spans="1:49" x14ac:dyDescent="0.25">
      <c r="A26" t="s">
        <v>125</v>
      </c>
      <c r="B26">
        <v>2001</v>
      </c>
      <c r="C26">
        <v>93087</v>
      </c>
      <c r="D26">
        <v>216128</v>
      </c>
      <c r="G26" s="115" t="s">
        <v>80</v>
      </c>
      <c r="H26">
        <v>0</v>
      </c>
      <c r="I26">
        <v>0</v>
      </c>
      <c r="J26">
        <v>0</v>
      </c>
      <c r="K26">
        <v>0</v>
      </c>
      <c r="L26">
        <v>0</v>
      </c>
      <c r="M26">
        <v>0</v>
      </c>
      <c r="N26">
        <v>0</v>
      </c>
      <c r="O26">
        <v>0</v>
      </c>
      <c r="P26">
        <v>0</v>
      </c>
      <c r="Q26">
        <v>0</v>
      </c>
      <c r="R26">
        <v>0</v>
      </c>
      <c r="S26">
        <v>0</v>
      </c>
      <c r="T26">
        <v>0</v>
      </c>
      <c r="U26">
        <v>0</v>
      </c>
      <c r="V26">
        <v>0</v>
      </c>
      <c r="W26">
        <v>0</v>
      </c>
      <c r="X26">
        <v>0</v>
      </c>
      <c r="Y26">
        <v>0</v>
      </c>
      <c r="Z26">
        <v>0</v>
      </c>
      <c r="AA26">
        <v>0</v>
      </c>
      <c r="AV26">
        <v>0</v>
      </c>
      <c r="AW26">
        <v>0</v>
      </c>
    </row>
    <row r="27" spans="1:49" x14ac:dyDescent="0.25">
      <c r="A27" t="s">
        <v>133</v>
      </c>
      <c r="B27">
        <v>2001</v>
      </c>
      <c r="C27">
        <v>1016</v>
      </c>
      <c r="D27">
        <v>11905</v>
      </c>
      <c r="G27" s="115" t="s">
        <v>81</v>
      </c>
      <c r="X27">
        <v>86103</v>
      </c>
      <c r="Y27">
        <v>0</v>
      </c>
      <c r="Z27">
        <v>91451</v>
      </c>
      <c r="AA27">
        <v>0</v>
      </c>
      <c r="AB27">
        <v>100338</v>
      </c>
      <c r="AC27">
        <v>0</v>
      </c>
      <c r="AD27">
        <v>70546</v>
      </c>
      <c r="AE27">
        <v>0</v>
      </c>
      <c r="AF27">
        <v>87236</v>
      </c>
      <c r="AG27">
        <v>0</v>
      </c>
      <c r="AH27">
        <v>102479</v>
      </c>
      <c r="AI27">
        <v>0</v>
      </c>
      <c r="AJ27">
        <v>73347</v>
      </c>
      <c r="AK27">
        <v>0</v>
      </c>
      <c r="AL27">
        <v>110112</v>
      </c>
      <c r="AM27">
        <v>0</v>
      </c>
      <c r="AN27">
        <v>84594</v>
      </c>
      <c r="AO27">
        <v>0</v>
      </c>
      <c r="AP27">
        <v>119760</v>
      </c>
      <c r="AQ27">
        <v>0</v>
      </c>
      <c r="AR27">
        <v>103470</v>
      </c>
      <c r="AS27">
        <v>0</v>
      </c>
      <c r="AT27">
        <v>158450</v>
      </c>
      <c r="AU27">
        <v>0</v>
      </c>
      <c r="AV27">
        <v>1187886</v>
      </c>
      <c r="AW27">
        <v>0</v>
      </c>
    </row>
    <row r="28" spans="1:49" x14ac:dyDescent="0.25">
      <c r="A28" t="s">
        <v>143</v>
      </c>
      <c r="B28">
        <v>2001</v>
      </c>
      <c r="C28">
        <v>84240</v>
      </c>
      <c r="D28">
        <v>33124</v>
      </c>
      <c r="G28" s="115" t="s">
        <v>83</v>
      </c>
      <c r="H28">
        <v>0</v>
      </c>
      <c r="I28">
        <v>0</v>
      </c>
      <c r="P28">
        <v>0</v>
      </c>
      <c r="Q28">
        <v>0</v>
      </c>
      <c r="R28">
        <v>0</v>
      </c>
      <c r="S28">
        <v>0</v>
      </c>
      <c r="T28">
        <v>0</v>
      </c>
      <c r="U28">
        <v>0</v>
      </c>
      <c r="V28">
        <v>0</v>
      </c>
      <c r="W28">
        <v>0</v>
      </c>
      <c r="X28">
        <v>0</v>
      </c>
      <c r="Y28">
        <v>0</v>
      </c>
      <c r="Z28">
        <v>0</v>
      </c>
      <c r="AA28">
        <v>0</v>
      </c>
      <c r="AV28">
        <v>0</v>
      </c>
      <c r="AW28">
        <v>0</v>
      </c>
    </row>
    <row r="29" spans="1:49" x14ac:dyDescent="0.25">
      <c r="A29" t="s">
        <v>134</v>
      </c>
      <c r="B29">
        <v>2001</v>
      </c>
      <c r="C29">
        <v>211634</v>
      </c>
      <c r="D29">
        <v>6294</v>
      </c>
      <c r="G29" s="115" t="s">
        <v>84</v>
      </c>
      <c r="H29">
        <v>0</v>
      </c>
      <c r="I29">
        <v>0</v>
      </c>
      <c r="J29">
        <v>0</v>
      </c>
      <c r="K29">
        <v>0</v>
      </c>
      <c r="L29">
        <v>0</v>
      </c>
      <c r="M29">
        <v>0</v>
      </c>
      <c r="N29">
        <v>0</v>
      </c>
      <c r="O29">
        <v>0</v>
      </c>
      <c r="P29">
        <v>0</v>
      </c>
      <c r="Q29">
        <v>0</v>
      </c>
      <c r="R29">
        <v>0</v>
      </c>
      <c r="S29">
        <v>0</v>
      </c>
      <c r="T29">
        <v>0</v>
      </c>
      <c r="U29">
        <v>0</v>
      </c>
      <c r="V29">
        <v>0</v>
      </c>
      <c r="W29">
        <v>0</v>
      </c>
      <c r="X29">
        <v>0</v>
      </c>
      <c r="Y29">
        <v>0</v>
      </c>
      <c r="Z29">
        <v>0</v>
      </c>
      <c r="AA29">
        <v>0</v>
      </c>
      <c r="AV29">
        <v>0</v>
      </c>
      <c r="AW29">
        <v>0</v>
      </c>
    </row>
    <row r="30" spans="1:49" x14ac:dyDescent="0.25">
      <c r="A30" t="s">
        <v>397</v>
      </c>
      <c r="B30">
        <v>2001</v>
      </c>
      <c r="C30">
        <v>2462</v>
      </c>
      <c r="D30">
        <v>180183</v>
      </c>
      <c r="G30" s="115" t="s">
        <v>85</v>
      </c>
      <c r="H30">
        <v>311414</v>
      </c>
      <c r="I30">
        <v>0</v>
      </c>
      <c r="J30">
        <v>402373</v>
      </c>
      <c r="K30">
        <v>0</v>
      </c>
      <c r="L30">
        <v>362055</v>
      </c>
      <c r="M30">
        <v>0</v>
      </c>
      <c r="N30">
        <v>356853</v>
      </c>
      <c r="O30">
        <v>0</v>
      </c>
      <c r="P30">
        <v>325350</v>
      </c>
      <c r="Q30">
        <v>0</v>
      </c>
      <c r="R30">
        <v>155000</v>
      </c>
      <c r="S30">
        <v>0</v>
      </c>
      <c r="T30">
        <v>164819</v>
      </c>
      <c r="U30">
        <v>0</v>
      </c>
      <c r="V30">
        <v>226123</v>
      </c>
      <c r="W30">
        <v>0</v>
      </c>
      <c r="X30">
        <v>160098</v>
      </c>
      <c r="Y30">
        <v>0</v>
      </c>
      <c r="Z30">
        <v>115489</v>
      </c>
      <c r="AA30">
        <v>0</v>
      </c>
      <c r="AB30">
        <v>105743</v>
      </c>
      <c r="AC30">
        <v>0</v>
      </c>
      <c r="AD30">
        <v>111766</v>
      </c>
      <c r="AE30">
        <v>0</v>
      </c>
      <c r="AF30">
        <v>83673</v>
      </c>
      <c r="AG30">
        <v>0</v>
      </c>
      <c r="AH30">
        <v>141444</v>
      </c>
      <c r="AI30">
        <v>0</v>
      </c>
      <c r="AJ30">
        <v>91264</v>
      </c>
      <c r="AK30">
        <v>0</v>
      </c>
      <c r="AL30">
        <v>128627</v>
      </c>
      <c r="AM30">
        <v>0</v>
      </c>
      <c r="AN30">
        <v>179445</v>
      </c>
      <c r="AO30">
        <v>0</v>
      </c>
      <c r="AP30">
        <v>161152</v>
      </c>
      <c r="AQ30">
        <v>0</v>
      </c>
      <c r="AR30">
        <v>167411</v>
      </c>
      <c r="AS30">
        <v>0</v>
      </c>
      <c r="AT30">
        <v>29614</v>
      </c>
      <c r="AU30">
        <v>0</v>
      </c>
      <c r="AV30">
        <v>3779713</v>
      </c>
      <c r="AW30">
        <v>0</v>
      </c>
    </row>
    <row r="31" spans="1:49" x14ac:dyDescent="0.25">
      <c r="A31" t="s">
        <v>145</v>
      </c>
      <c r="B31">
        <v>2001</v>
      </c>
      <c r="C31">
        <v>354970</v>
      </c>
      <c r="D31">
        <v>185882</v>
      </c>
      <c r="G31" s="115" t="s">
        <v>86</v>
      </c>
      <c r="H31">
        <v>0</v>
      </c>
      <c r="I31">
        <v>163012</v>
      </c>
      <c r="P31">
        <v>0</v>
      </c>
      <c r="Q31">
        <v>0</v>
      </c>
      <c r="R31">
        <v>0</v>
      </c>
      <c r="S31">
        <v>0</v>
      </c>
      <c r="T31">
        <v>0</v>
      </c>
      <c r="U31">
        <v>0</v>
      </c>
      <c r="V31">
        <v>0</v>
      </c>
      <c r="W31">
        <v>0</v>
      </c>
      <c r="X31">
        <v>0</v>
      </c>
      <c r="Y31">
        <v>0</v>
      </c>
      <c r="Z31">
        <v>0</v>
      </c>
      <c r="AA31">
        <v>0</v>
      </c>
      <c r="AV31">
        <v>0</v>
      </c>
      <c r="AW31">
        <v>163012</v>
      </c>
    </row>
    <row r="32" spans="1:49" x14ac:dyDescent="0.25">
      <c r="A32" t="s">
        <v>119</v>
      </c>
      <c r="B32">
        <v>2001</v>
      </c>
      <c r="C32">
        <v>227701</v>
      </c>
      <c r="D32">
        <v>91739</v>
      </c>
      <c r="G32" s="115" t="s">
        <v>87</v>
      </c>
      <c r="H32">
        <v>3251</v>
      </c>
      <c r="I32">
        <v>18194</v>
      </c>
      <c r="J32">
        <v>11883</v>
      </c>
      <c r="K32">
        <v>32836</v>
      </c>
      <c r="L32">
        <v>8209</v>
      </c>
      <c r="M32">
        <v>45675</v>
      </c>
      <c r="N32">
        <v>4782</v>
      </c>
      <c r="O32">
        <v>49585</v>
      </c>
      <c r="P32">
        <v>4193</v>
      </c>
      <c r="Q32">
        <v>48406</v>
      </c>
      <c r="R32">
        <v>4275</v>
      </c>
      <c r="S32">
        <v>62448</v>
      </c>
      <c r="T32">
        <v>7427</v>
      </c>
      <c r="U32">
        <v>47873</v>
      </c>
      <c r="V32">
        <v>20053</v>
      </c>
      <c r="W32">
        <v>54083</v>
      </c>
      <c r="X32">
        <v>9650</v>
      </c>
      <c r="Y32">
        <v>50855</v>
      </c>
      <c r="Z32">
        <v>2368</v>
      </c>
      <c r="AA32">
        <v>30848</v>
      </c>
      <c r="AB32">
        <v>879</v>
      </c>
      <c r="AC32">
        <v>40394</v>
      </c>
      <c r="AD32">
        <v>0</v>
      </c>
      <c r="AE32">
        <v>39465</v>
      </c>
      <c r="AF32">
        <v>0</v>
      </c>
      <c r="AG32">
        <v>38909</v>
      </c>
      <c r="AH32">
        <v>0</v>
      </c>
      <c r="AI32">
        <v>25026</v>
      </c>
      <c r="AJ32">
        <v>0</v>
      </c>
      <c r="AK32">
        <v>30058</v>
      </c>
      <c r="AL32">
        <v>0</v>
      </c>
      <c r="AM32">
        <v>34102</v>
      </c>
      <c r="AN32">
        <v>0</v>
      </c>
      <c r="AO32">
        <v>38524</v>
      </c>
      <c r="AP32">
        <v>0</v>
      </c>
      <c r="AQ32">
        <v>51918</v>
      </c>
      <c r="AR32">
        <v>0</v>
      </c>
      <c r="AS32">
        <v>45917</v>
      </c>
      <c r="AT32">
        <v>43404</v>
      </c>
      <c r="AU32">
        <v>0</v>
      </c>
      <c r="AV32">
        <v>120374</v>
      </c>
      <c r="AW32">
        <v>785116</v>
      </c>
    </row>
    <row r="33" spans="1:49" x14ac:dyDescent="0.25">
      <c r="A33" t="s">
        <v>155</v>
      </c>
      <c r="B33">
        <v>2001</v>
      </c>
      <c r="C33">
        <v>148547</v>
      </c>
      <c r="D33">
        <v>20</v>
      </c>
      <c r="G33" s="115" t="s">
        <v>88</v>
      </c>
      <c r="H33">
        <v>0</v>
      </c>
      <c r="I33">
        <v>0</v>
      </c>
      <c r="N33">
        <v>0</v>
      </c>
      <c r="O33">
        <v>0</v>
      </c>
      <c r="P33">
        <v>1124</v>
      </c>
      <c r="Q33">
        <v>406</v>
      </c>
      <c r="R33">
        <v>0</v>
      </c>
      <c r="S33">
        <v>0</v>
      </c>
      <c r="T33">
        <v>0</v>
      </c>
      <c r="U33">
        <v>0</v>
      </c>
      <c r="V33">
        <v>0</v>
      </c>
      <c r="W33">
        <v>0</v>
      </c>
      <c r="X33">
        <v>18927</v>
      </c>
      <c r="Y33">
        <v>142213</v>
      </c>
      <c r="Z33">
        <v>14595</v>
      </c>
      <c r="AA33">
        <v>106283</v>
      </c>
      <c r="AB33">
        <v>39623</v>
      </c>
      <c r="AC33">
        <v>110797</v>
      </c>
      <c r="AD33">
        <v>32227</v>
      </c>
      <c r="AE33">
        <v>107574</v>
      </c>
      <c r="AF33">
        <v>46018</v>
      </c>
      <c r="AG33">
        <v>165347</v>
      </c>
      <c r="AH33">
        <v>46852</v>
      </c>
      <c r="AI33">
        <v>179999</v>
      </c>
      <c r="AJ33">
        <v>60319</v>
      </c>
      <c r="AK33">
        <v>230372</v>
      </c>
      <c r="AL33">
        <v>12824</v>
      </c>
      <c r="AM33">
        <v>171175</v>
      </c>
      <c r="AN33">
        <v>48667</v>
      </c>
      <c r="AO33">
        <v>99506</v>
      </c>
      <c r="AP33">
        <v>67521</v>
      </c>
      <c r="AQ33">
        <v>130904</v>
      </c>
      <c r="AR33">
        <v>72520</v>
      </c>
      <c r="AS33">
        <v>155944</v>
      </c>
      <c r="AT33">
        <v>77200</v>
      </c>
      <c r="AU33">
        <v>134400</v>
      </c>
      <c r="AV33">
        <v>538417</v>
      </c>
      <c r="AW33">
        <v>1734920</v>
      </c>
    </row>
    <row r="34" spans="1:49" x14ac:dyDescent="0.25">
      <c r="A34" t="s">
        <v>79</v>
      </c>
      <c r="B34">
        <v>2001</v>
      </c>
      <c r="C34">
        <v>69195</v>
      </c>
      <c r="D34">
        <v>31216</v>
      </c>
      <c r="G34" s="115" t="s">
        <v>89</v>
      </c>
      <c r="H34">
        <v>399184</v>
      </c>
      <c r="I34">
        <v>35038</v>
      </c>
      <c r="J34">
        <v>451123</v>
      </c>
      <c r="K34">
        <v>28990</v>
      </c>
      <c r="L34">
        <v>184852</v>
      </c>
      <c r="M34">
        <v>27837</v>
      </c>
      <c r="N34">
        <v>259634</v>
      </c>
      <c r="O34">
        <v>20869</v>
      </c>
      <c r="P34">
        <v>155783</v>
      </c>
      <c r="Q34">
        <v>37375</v>
      </c>
      <c r="R34">
        <v>161219</v>
      </c>
      <c r="S34">
        <v>17586</v>
      </c>
      <c r="T34">
        <v>209485</v>
      </c>
      <c r="U34">
        <v>25973</v>
      </c>
      <c r="V34">
        <v>179000</v>
      </c>
      <c r="W34">
        <v>86583</v>
      </c>
      <c r="X34">
        <v>164846</v>
      </c>
      <c r="Y34">
        <v>86686</v>
      </c>
      <c r="Z34">
        <v>127703</v>
      </c>
      <c r="AA34">
        <v>21081</v>
      </c>
      <c r="AB34">
        <v>216706</v>
      </c>
      <c r="AC34">
        <v>40119</v>
      </c>
      <c r="AD34">
        <v>198407</v>
      </c>
      <c r="AE34">
        <v>24932</v>
      </c>
      <c r="AF34">
        <v>224609</v>
      </c>
      <c r="AG34">
        <v>73106</v>
      </c>
      <c r="AH34">
        <v>164604</v>
      </c>
      <c r="AI34">
        <v>16812</v>
      </c>
      <c r="AJ34">
        <v>179225</v>
      </c>
      <c r="AK34">
        <v>31612</v>
      </c>
      <c r="AL34">
        <v>199367</v>
      </c>
      <c r="AM34">
        <v>22252</v>
      </c>
      <c r="AN34">
        <v>234570</v>
      </c>
      <c r="AO34">
        <v>28510</v>
      </c>
      <c r="AP34">
        <v>317129</v>
      </c>
      <c r="AQ34">
        <v>24082</v>
      </c>
      <c r="AR34">
        <v>258315</v>
      </c>
      <c r="AS34">
        <v>24029</v>
      </c>
      <c r="AT34">
        <v>184596</v>
      </c>
      <c r="AU34">
        <v>33918</v>
      </c>
      <c r="AV34">
        <v>4470357</v>
      </c>
      <c r="AW34">
        <v>707390</v>
      </c>
    </row>
    <row r="35" spans="1:49" x14ac:dyDescent="0.25">
      <c r="A35" t="s">
        <v>89</v>
      </c>
      <c r="B35">
        <v>2001</v>
      </c>
      <c r="C35">
        <v>451123</v>
      </c>
      <c r="D35">
        <v>28990</v>
      </c>
      <c r="G35" s="115" t="s">
        <v>90</v>
      </c>
      <c r="V35">
        <v>8999</v>
      </c>
      <c r="W35">
        <v>0</v>
      </c>
      <c r="AV35">
        <v>8999</v>
      </c>
      <c r="AW35">
        <v>0</v>
      </c>
    </row>
    <row r="36" spans="1:49" x14ac:dyDescent="0.25">
      <c r="A36" t="s">
        <v>117</v>
      </c>
      <c r="B36">
        <v>2001</v>
      </c>
      <c r="C36">
        <v>0</v>
      </c>
      <c r="D36">
        <v>89134</v>
      </c>
      <c r="G36" s="115" t="s">
        <v>91</v>
      </c>
      <c r="H36">
        <v>0</v>
      </c>
      <c r="I36">
        <v>0</v>
      </c>
      <c r="L36">
        <v>0</v>
      </c>
      <c r="M36">
        <v>0</v>
      </c>
      <c r="N36">
        <v>0</v>
      </c>
      <c r="O36">
        <v>0</v>
      </c>
      <c r="V36">
        <v>0</v>
      </c>
      <c r="W36">
        <v>0</v>
      </c>
      <c r="X36">
        <v>0</v>
      </c>
      <c r="Y36">
        <v>0</v>
      </c>
      <c r="Z36">
        <v>0</v>
      </c>
      <c r="AA36">
        <v>0</v>
      </c>
      <c r="AV36">
        <v>0</v>
      </c>
      <c r="AW36">
        <v>0</v>
      </c>
    </row>
    <row r="37" spans="1:49" x14ac:dyDescent="0.25">
      <c r="A37" t="s">
        <v>84</v>
      </c>
      <c r="B37">
        <v>2001</v>
      </c>
      <c r="C37">
        <v>0</v>
      </c>
      <c r="D37">
        <v>0</v>
      </c>
      <c r="G37" s="115" t="s">
        <v>92</v>
      </c>
      <c r="H37">
        <v>0</v>
      </c>
      <c r="I37">
        <v>108750</v>
      </c>
      <c r="J37">
        <v>0</v>
      </c>
      <c r="K37">
        <v>217500</v>
      </c>
      <c r="L37">
        <v>7821</v>
      </c>
      <c r="M37">
        <v>178742</v>
      </c>
      <c r="N37">
        <v>5161</v>
      </c>
      <c r="O37">
        <v>189992</v>
      </c>
      <c r="P37">
        <v>6350</v>
      </c>
      <c r="Q37">
        <v>140387</v>
      </c>
      <c r="R37">
        <v>0</v>
      </c>
      <c r="S37">
        <v>40000</v>
      </c>
      <c r="T37">
        <v>0</v>
      </c>
      <c r="U37">
        <v>0</v>
      </c>
      <c r="V37">
        <v>0</v>
      </c>
      <c r="W37">
        <v>0</v>
      </c>
      <c r="X37">
        <v>0</v>
      </c>
      <c r="Y37">
        <v>0</v>
      </c>
      <c r="Z37">
        <v>0</v>
      </c>
      <c r="AA37">
        <v>0</v>
      </c>
      <c r="AV37">
        <v>19332</v>
      </c>
      <c r="AW37">
        <v>875371</v>
      </c>
    </row>
    <row r="38" spans="1:49" x14ac:dyDescent="0.25">
      <c r="A38" t="s">
        <v>144</v>
      </c>
      <c r="B38">
        <v>2001</v>
      </c>
      <c r="C38">
        <v>377676</v>
      </c>
      <c r="D38">
        <v>158439</v>
      </c>
      <c r="G38" s="115" t="s">
        <v>93</v>
      </c>
      <c r="H38">
        <v>6478</v>
      </c>
      <c r="I38">
        <v>5051</v>
      </c>
      <c r="J38">
        <v>1274</v>
      </c>
      <c r="K38">
        <v>0</v>
      </c>
      <c r="L38">
        <v>3601</v>
      </c>
      <c r="M38">
        <v>0</v>
      </c>
      <c r="N38">
        <v>5013</v>
      </c>
      <c r="O38">
        <v>0</v>
      </c>
      <c r="P38">
        <v>1276</v>
      </c>
      <c r="Q38">
        <v>810</v>
      </c>
      <c r="V38">
        <v>0</v>
      </c>
      <c r="W38">
        <v>0</v>
      </c>
      <c r="X38">
        <v>1096</v>
      </c>
      <c r="Y38">
        <v>0</v>
      </c>
      <c r="Z38">
        <v>0</v>
      </c>
      <c r="AA38">
        <v>0</v>
      </c>
      <c r="AB38">
        <v>0</v>
      </c>
      <c r="AC38">
        <v>0</v>
      </c>
      <c r="AD38">
        <v>0</v>
      </c>
      <c r="AE38">
        <v>0</v>
      </c>
      <c r="AF38">
        <v>0</v>
      </c>
      <c r="AG38">
        <v>0</v>
      </c>
      <c r="AH38">
        <v>0</v>
      </c>
      <c r="AI38">
        <v>0</v>
      </c>
      <c r="AJ38">
        <v>0</v>
      </c>
      <c r="AK38">
        <v>0</v>
      </c>
      <c r="AL38">
        <v>0</v>
      </c>
      <c r="AM38">
        <v>0</v>
      </c>
      <c r="AN38">
        <v>0</v>
      </c>
      <c r="AO38">
        <v>0</v>
      </c>
      <c r="AV38">
        <v>18738</v>
      </c>
      <c r="AW38">
        <v>5861</v>
      </c>
    </row>
    <row r="39" spans="1:49" x14ac:dyDescent="0.25">
      <c r="A39" t="s">
        <v>95</v>
      </c>
      <c r="B39">
        <v>2001</v>
      </c>
      <c r="C39">
        <v>376000</v>
      </c>
      <c r="D39">
        <v>0</v>
      </c>
      <c r="G39" s="115" t="s">
        <v>964</v>
      </c>
      <c r="H39">
        <v>0</v>
      </c>
      <c r="I39">
        <v>0</v>
      </c>
      <c r="L39">
        <v>0</v>
      </c>
      <c r="M39">
        <v>0</v>
      </c>
      <c r="R39">
        <v>0</v>
      </c>
      <c r="S39">
        <v>0</v>
      </c>
      <c r="T39">
        <v>0</v>
      </c>
      <c r="U39">
        <v>0</v>
      </c>
      <c r="V39">
        <v>0</v>
      </c>
      <c r="W39">
        <v>0</v>
      </c>
      <c r="X39">
        <v>0</v>
      </c>
      <c r="Y39">
        <v>0</v>
      </c>
      <c r="Z39">
        <v>0</v>
      </c>
      <c r="AA39">
        <v>0</v>
      </c>
      <c r="AV39">
        <v>0</v>
      </c>
      <c r="AW39">
        <v>0</v>
      </c>
    </row>
    <row r="40" spans="1:49" x14ac:dyDescent="0.25">
      <c r="A40" t="s">
        <v>114</v>
      </c>
      <c r="B40">
        <v>2001</v>
      </c>
      <c r="C40">
        <v>0</v>
      </c>
      <c r="D40">
        <v>659759</v>
      </c>
      <c r="G40" s="115" t="s">
        <v>95</v>
      </c>
      <c r="H40">
        <v>348500</v>
      </c>
      <c r="I40">
        <v>249235</v>
      </c>
      <c r="J40">
        <v>379500</v>
      </c>
      <c r="K40">
        <v>91000</v>
      </c>
      <c r="L40">
        <v>312388</v>
      </c>
      <c r="M40">
        <v>94012</v>
      </c>
      <c r="N40">
        <v>428395</v>
      </c>
      <c r="O40">
        <v>9814</v>
      </c>
      <c r="P40">
        <v>346329</v>
      </c>
      <c r="Q40">
        <v>5248</v>
      </c>
      <c r="R40">
        <v>469934</v>
      </c>
      <c r="S40">
        <v>100000</v>
      </c>
      <c r="T40">
        <v>384261</v>
      </c>
      <c r="U40">
        <v>312717</v>
      </c>
      <c r="V40">
        <v>400221</v>
      </c>
      <c r="W40">
        <v>353030</v>
      </c>
      <c r="X40">
        <v>596714</v>
      </c>
      <c r="Y40">
        <v>124851</v>
      </c>
      <c r="Z40">
        <v>551655</v>
      </c>
      <c r="AA40">
        <v>23935</v>
      </c>
      <c r="AB40">
        <v>515022</v>
      </c>
      <c r="AC40">
        <v>24716</v>
      </c>
      <c r="AD40">
        <v>463908</v>
      </c>
      <c r="AE40">
        <v>31160</v>
      </c>
      <c r="AF40">
        <v>454489</v>
      </c>
      <c r="AG40">
        <v>21237</v>
      </c>
      <c r="AH40">
        <v>336320</v>
      </c>
      <c r="AI40">
        <v>23516</v>
      </c>
      <c r="AJ40">
        <v>284087</v>
      </c>
      <c r="AK40">
        <v>48773</v>
      </c>
      <c r="AL40">
        <v>194544</v>
      </c>
      <c r="AM40">
        <v>59452</v>
      </c>
      <c r="AN40">
        <v>158794</v>
      </c>
      <c r="AO40">
        <v>55682</v>
      </c>
      <c r="AP40">
        <v>159877</v>
      </c>
      <c r="AQ40">
        <v>55099</v>
      </c>
      <c r="AR40">
        <v>180720</v>
      </c>
      <c r="AS40">
        <v>46280</v>
      </c>
      <c r="AT40">
        <v>196806</v>
      </c>
      <c r="AU40">
        <v>26222</v>
      </c>
      <c r="AV40">
        <v>7162464</v>
      </c>
      <c r="AW40">
        <v>1755979</v>
      </c>
    </row>
    <row r="41" spans="1:49" x14ac:dyDescent="0.25">
      <c r="A41" t="s">
        <v>128</v>
      </c>
      <c r="B41">
        <v>2001</v>
      </c>
      <c r="C41">
        <v>21568</v>
      </c>
      <c r="D41">
        <v>2808</v>
      </c>
      <c r="G41" s="115" t="s">
        <v>96</v>
      </c>
      <c r="H41">
        <v>47691</v>
      </c>
      <c r="I41">
        <v>0</v>
      </c>
      <c r="J41">
        <v>48992</v>
      </c>
      <c r="K41">
        <v>0</v>
      </c>
      <c r="L41">
        <v>43398</v>
      </c>
      <c r="M41">
        <v>0</v>
      </c>
      <c r="N41">
        <v>49334</v>
      </c>
      <c r="O41">
        <v>0</v>
      </c>
      <c r="P41">
        <v>40963</v>
      </c>
      <c r="Q41">
        <v>0</v>
      </c>
      <c r="R41">
        <v>30712</v>
      </c>
      <c r="S41">
        <v>0</v>
      </c>
      <c r="T41">
        <v>22593</v>
      </c>
      <c r="U41">
        <v>0</v>
      </c>
      <c r="AV41">
        <v>283683</v>
      </c>
      <c r="AW41">
        <v>0</v>
      </c>
    </row>
    <row r="42" spans="1:49" x14ac:dyDescent="0.25">
      <c r="A42" t="s">
        <v>397</v>
      </c>
      <c r="B42">
        <v>2001</v>
      </c>
      <c r="C42">
        <v>0</v>
      </c>
      <c r="D42">
        <v>0</v>
      </c>
      <c r="G42" s="115" t="s">
        <v>97</v>
      </c>
      <c r="H42">
        <v>345080</v>
      </c>
      <c r="I42">
        <v>214676</v>
      </c>
      <c r="J42">
        <v>158075</v>
      </c>
      <c r="K42">
        <v>92705</v>
      </c>
      <c r="L42">
        <v>0</v>
      </c>
      <c r="M42">
        <v>0</v>
      </c>
      <c r="N42">
        <v>112000</v>
      </c>
      <c r="O42">
        <v>0</v>
      </c>
      <c r="P42">
        <v>76676</v>
      </c>
      <c r="Q42">
        <v>0</v>
      </c>
      <c r="R42">
        <v>93523</v>
      </c>
      <c r="S42">
        <v>647</v>
      </c>
      <c r="T42">
        <v>12569</v>
      </c>
      <c r="U42">
        <v>0</v>
      </c>
      <c r="V42">
        <v>24623</v>
      </c>
      <c r="W42">
        <v>0</v>
      </c>
      <c r="X42">
        <v>0</v>
      </c>
      <c r="Y42">
        <v>0</v>
      </c>
      <c r="Z42">
        <v>0</v>
      </c>
      <c r="AA42">
        <v>0</v>
      </c>
      <c r="AV42">
        <v>822546</v>
      </c>
      <c r="AW42">
        <v>308028</v>
      </c>
    </row>
    <row r="43" spans="1:49" x14ac:dyDescent="0.25">
      <c r="A43" t="s">
        <v>397</v>
      </c>
      <c r="B43">
        <v>2001</v>
      </c>
      <c r="C43">
        <v>0</v>
      </c>
      <c r="D43">
        <v>0</v>
      </c>
      <c r="G43" s="115" t="s">
        <v>98</v>
      </c>
      <c r="H43">
        <v>56032</v>
      </c>
      <c r="I43">
        <v>0</v>
      </c>
      <c r="J43">
        <v>45635</v>
      </c>
      <c r="K43">
        <v>0</v>
      </c>
      <c r="R43">
        <v>0</v>
      </c>
      <c r="S43">
        <v>0</v>
      </c>
      <c r="T43">
        <v>0</v>
      </c>
      <c r="U43">
        <v>0</v>
      </c>
      <c r="V43">
        <v>0</v>
      </c>
      <c r="W43">
        <v>0</v>
      </c>
      <c r="X43">
        <v>0</v>
      </c>
      <c r="Y43">
        <v>0</v>
      </c>
      <c r="Z43">
        <v>0</v>
      </c>
      <c r="AA43">
        <v>0</v>
      </c>
      <c r="AV43">
        <v>101667</v>
      </c>
      <c r="AW43">
        <v>0</v>
      </c>
    </row>
    <row r="44" spans="1:49" x14ac:dyDescent="0.25">
      <c r="A44" t="s">
        <v>74</v>
      </c>
      <c r="B44">
        <v>2001</v>
      </c>
      <c r="C44">
        <v>59005</v>
      </c>
      <c r="D44">
        <v>51290</v>
      </c>
      <c r="G44" s="115" t="s">
        <v>99</v>
      </c>
      <c r="H44">
        <v>51899</v>
      </c>
      <c r="I44">
        <v>36737</v>
      </c>
      <c r="J44">
        <v>71424</v>
      </c>
      <c r="K44">
        <v>28596</v>
      </c>
      <c r="L44">
        <v>73920</v>
      </c>
      <c r="M44">
        <v>42822</v>
      </c>
      <c r="N44">
        <v>74555</v>
      </c>
      <c r="O44">
        <v>25801</v>
      </c>
      <c r="P44">
        <v>89923</v>
      </c>
      <c r="Q44">
        <v>40755</v>
      </c>
      <c r="R44">
        <v>87718</v>
      </c>
      <c r="S44">
        <v>19073</v>
      </c>
      <c r="T44">
        <v>74435</v>
      </c>
      <c r="U44">
        <v>18894</v>
      </c>
      <c r="V44">
        <v>83457</v>
      </c>
      <c r="W44">
        <v>16694</v>
      </c>
      <c r="X44">
        <v>69997</v>
      </c>
      <c r="Y44">
        <v>5203</v>
      </c>
      <c r="Z44">
        <v>83603</v>
      </c>
      <c r="AA44">
        <v>6268</v>
      </c>
      <c r="AB44">
        <v>76408</v>
      </c>
      <c r="AC44">
        <v>3246</v>
      </c>
      <c r="AD44">
        <v>77547</v>
      </c>
      <c r="AE44">
        <v>5491</v>
      </c>
      <c r="AF44">
        <v>69214</v>
      </c>
      <c r="AG44">
        <v>11733</v>
      </c>
      <c r="AH44">
        <v>78367</v>
      </c>
      <c r="AI44">
        <v>11667</v>
      </c>
      <c r="AJ44">
        <v>64354</v>
      </c>
      <c r="AK44">
        <v>11951</v>
      </c>
      <c r="AL44">
        <v>46975</v>
      </c>
      <c r="AM44">
        <v>15458</v>
      </c>
      <c r="AN44">
        <v>52725</v>
      </c>
      <c r="AO44">
        <v>13198</v>
      </c>
      <c r="AP44">
        <v>54993</v>
      </c>
      <c r="AQ44">
        <v>5733</v>
      </c>
      <c r="AR44">
        <v>40489</v>
      </c>
      <c r="AS44">
        <v>9265</v>
      </c>
      <c r="AT44">
        <v>49349</v>
      </c>
      <c r="AU44">
        <v>20592</v>
      </c>
      <c r="AV44">
        <v>1371352</v>
      </c>
      <c r="AW44">
        <v>349177</v>
      </c>
    </row>
    <row r="45" spans="1:49" x14ac:dyDescent="0.25">
      <c r="A45" t="s">
        <v>160</v>
      </c>
      <c r="B45">
        <v>2001</v>
      </c>
      <c r="C45">
        <v>188895</v>
      </c>
      <c r="D45">
        <v>155</v>
      </c>
      <c r="G45" s="115" t="s">
        <v>385</v>
      </c>
      <c r="H45">
        <v>363000</v>
      </c>
      <c r="I45">
        <v>109000</v>
      </c>
      <c r="J45">
        <v>404000</v>
      </c>
      <c r="K45">
        <v>58000</v>
      </c>
      <c r="L45">
        <v>351000</v>
      </c>
      <c r="M45">
        <v>92000</v>
      </c>
      <c r="N45">
        <v>317000</v>
      </c>
      <c r="O45">
        <v>116000</v>
      </c>
      <c r="P45">
        <v>461000</v>
      </c>
      <c r="Q45">
        <v>50000</v>
      </c>
      <c r="R45">
        <v>487000</v>
      </c>
      <c r="S45">
        <v>44714</v>
      </c>
      <c r="T45">
        <v>506000</v>
      </c>
      <c r="U45">
        <v>64000</v>
      </c>
      <c r="V45">
        <v>429000</v>
      </c>
      <c r="W45">
        <v>86000</v>
      </c>
      <c r="X45">
        <v>414000</v>
      </c>
      <c r="Y45">
        <v>53000</v>
      </c>
      <c r="Z45">
        <v>378000</v>
      </c>
      <c r="AA45">
        <v>127000</v>
      </c>
      <c r="AB45">
        <v>507300</v>
      </c>
      <c r="AC45">
        <v>47300</v>
      </c>
      <c r="AD45">
        <v>571000</v>
      </c>
      <c r="AE45">
        <v>30500</v>
      </c>
      <c r="AF45">
        <v>579000</v>
      </c>
      <c r="AG45">
        <v>44000</v>
      </c>
      <c r="AH45">
        <v>554000</v>
      </c>
      <c r="AI45">
        <v>48000</v>
      </c>
      <c r="AJ45">
        <v>472000</v>
      </c>
      <c r="AK45">
        <v>27000</v>
      </c>
      <c r="AL45">
        <v>484000</v>
      </c>
      <c r="AM45">
        <v>46000</v>
      </c>
      <c r="AN45">
        <v>506040</v>
      </c>
      <c r="AO45">
        <v>49972</v>
      </c>
      <c r="AP45">
        <v>548000</v>
      </c>
      <c r="AQ45">
        <v>65000</v>
      </c>
      <c r="AR45">
        <v>456000</v>
      </c>
      <c r="AS45">
        <v>36000</v>
      </c>
      <c r="AT45">
        <v>466000</v>
      </c>
      <c r="AU45">
        <v>24000</v>
      </c>
      <c r="AV45">
        <v>9253340</v>
      </c>
      <c r="AW45">
        <v>1217486</v>
      </c>
    </row>
    <row r="46" spans="1:49" x14ac:dyDescent="0.25">
      <c r="A46" t="s">
        <v>124</v>
      </c>
      <c r="B46">
        <v>2001</v>
      </c>
      <c r="C46">
        <v>467850</v>
      </c>
      <c r="D46">
        <v>207203</v>
      </c>
      <c r="G46" s="115" t="s">
        <v>388</v>
      </c>
      <c r="L46">
        <v>7350</v>
      </c>
      <c r="M46">
        <v>7700</v>
      </c>
      <c r="V46">
        <v>19010</v>
      </c>
      <c r="W46">
        <v>17888</v>
      </c>
      <c r="X46">
        <v>18722</v>
      </c>
      <c r="Y46">
        <v>29954</v>
      </c>
      <c r="Z46">
        <v>16691</v>
      </c>
      <c r="AA46">
        <v>31480</v>
      </c>
      <c r="AB46">
        <v>39985</v>
      </c>
      <c r="AC46">
        <v>39137</v>
      </c>
      <c r="AD46">
        <v>32559</v>
      </c>
      <c r="AE46">
        <v>31931</v>
      </c>
      <c r="AF46">
        <v>19992</v>
      </c>
      <c r="AG46">
        <v>20109</v>
      </c>
      <c r="AH46">
        <v>30850</v>
      </c>
      <c r="AI46">
        <v>30968</v>
      </c>
      <c r="AJ46">
        <v>32402</v>
      </c>
      <c r="AK46">
        <v>42160</v>
      </c>
      <c r="AL46">
        <v>37285</v>
      </c>
      <c r="AM46">
        <v>45713</v>
      </c>
      <c r="AN46">
        <v>39511</v>
      </c>
      <c r="AO46">
        <v>47598</v>
      </c>
      <c r="AP46">
        <v>39415</v>
      </c>
      <c r="AQ46">
        <v>45857</v>
      </c>
      <c r="AR46">
        <v>37111</v>
      </c>
      <c r="AS46">
        <v>42442</v>
      </c>
      <c r="AT46">
        <v>36761</v>
      </c>
      <c r="AU46">
        <v>36202</v>
      </c>
      <c r="AV46">
        <v>407644</v>
      </c>
      <c r="AW46">
        <v>469139</v>
      </c>
    </row>
    <row r="47" spans="1:49" x14ac:dyDescent="0.25">
      <c r="A47" t="s">
        <v>136</v>
      </c>
      <c r="B47">
        <v>2001</v>
      </c>
      <c r="C47">
        <v>62000</v>
      </c>
      <c r="D47">
        <v>600</v>
      </c>
      <c r="G47" s="115" t="s">
        <v>101</v>
      </c>
      <c r="H47">
        <v>2100</v>
      </c>
      <c r="I47">
        <v>0</v>
      </c>
      <c r="P47">
        <v>0</v>
      </c>
      <c r="Q47">
        <v>0</v>
      </c>
      <c r="R47">
        <v>0</v>
      </c>
      <c r="S47">
        <v>0</v>
      </c>
      <c r="T47">
        <v>0</v>
      </c>
      <c r="U47">
        <v>0</v>
      </c>
      <c r="V47">
        <v>0</v>
      </c>
      <c r="W47">
        <v>0</v>
      </c>
      <c r="X47">
        <v>0</v>
      </c>
      <c r="Y47">
        <v>0</v>
      </c>
      <c r="Z47">
        <v>0</v>
      </c>
      <c r="AA47">
        <v>0</v>
      </c>
      <c r="AV47">
        <v>2100</v>
      </c>
      <c r="AW47">
        <v>0</v>
      </c>
    </row>
    <row r="48" spans="1:49" x14ac:dyDescent="0.25">
      <c r="A48" t="s">
        <v>477</v>
      </c>
      <c r="B48">
        <v>2001</v>
      </c>
      <c r="C48">
        <v>39426</v>
      </c>
      <c r="D48">
        <v>0</v>
      </c>
      <c r="G48" s="115" t="s">
        <v>966</v>
      </c>
      <c r="H48">
        <v>0</v>
      </c>
      <c r="I48">
        <v>0</v>
      </c>
      <c r="J48">
        <v>0</v>
      </c>
      <c r="K48">
        <v>0</v>
      </c>
      <c r="AV48">
        <v>0</v>
      </c>
      <c r="AW48">
        <v>0</v>
      </c>
    </row>
    <row r="49" spans="1:49" x14ac:dyDescent="0.25">
      <c r="A49" t="s">
        <v>158</v>
      </c>
      <c r="B49">
        <v>2001</v>
      </c>
      <c r="C49">
        <v>0</v>
      </c>
      <c r="D49">
        <v>0</v>
      </c>
      <c r="G49" s="115" t="s">
        <v>103</v>
      </c>
      <c r="Z49">
        <v>10846</v>
      </c>
      <c r="AA49">
        <v>1365</v>
      </c>
      <c r="AB49">
        <v>19595</v>
      </c>
      <c r="AC49">
        <v>1242</v>
      </c>
      <c r="AD49">
        <v>18888</v>
      </c>
      <c r="AE49">
        <v>1608</v>
      </c>
      <c r="AF49">
        <v>15604</v>
      </c>
      <c r="AG49">
        <v>1365</v>
      </c>
      <c r="AH49">
        <v>12135</v>
      </c>
      <c r="AI49">
        <v>1537</v>
      </c>
      <c r="AJ49">
        <v>31490</v>
      </c>
      <c r="AK49">
        <v>5293</v>
      </c>
      <c r="AL49">
        <v>18069</v>
      </c>
      <c r="AM49">
        <v>2624</v>
      </c>
      <c r="AN49">
        <v>13288</v>
      </c>
      <c r="AO49">
        <v>4396</v>
      </c>
      <c r="AP49">
        <v>11939</v>
      </c>
      <c r="AQ49">
        <v>3473</v>
      </c>
      <c r="AR49">
        <v>11775</v>
      </c>
      <c r="AS49">
        <v>2970</v>
      </c>
      <c r="AT49">
        <v>10490</v>
      </c>
      <c r="AU49">
        <v>2665</v>
      </c>
      <c r="AV49">
        <v>174119</v>
      </c>
      <c r="AW49">
        <v>28538</v>
      </c>
    </row>
    <row r="50" spans="1:49" x14ac:dyDescent="0.25">
      <c r="A50" t="s">
        <v>77</v>
      </c>
      <c r="B50">
        <v>2001</v>
      </c>
      <c r="C50">
        <v>103613</v>
      </c>
      <c r="D50">
        <v>0</v>
      </c>
      <c r="G50" s="115" t="s">
        <v>397</v>
      </c>
      <c r="H50">
        <v>30077</v>
      </c>
      <c r="I50">
        <v>195070</v>
      </c>
      <c r="J50">
        <v>23504</v>
      </c>
      <c r="K50">
        <v>206638</v>
      </c>
      <c r="L50">
        <v>52867</v>
      </c>
      <c r="M50">
        <v>233953</v>
      </c>
      <c r="N50">
        <v>35696</v>
      </c>
      <c r="O50">
        <v>238320</v>
      </c>
      <c r="P50">
        <v>36266</v>
      </c>
      <c r="Q50">
        <v>176384</v>
      </c>
      <c r="R50">
        <v>1200</v>
      </c>
      <c r="S50">
        <v>257000</v>
      </c>
      <c r="T50">
        <v>31214</v>
      </c>
      <c r="U50">
        <v>253000</v>
      </c>
      <c r="V50">
        <v>14287</v>
      </c>
      <c r="W50">
        <v>208017</v>
      </c>
      <c r="X50">
        <v>27334</v>
      </c>
      <c r="Y50">
        <v>153764</v>
      </c>
      <c r="Z50">
        <v>15760</v>
      </c>
      <c r="AA50">
        <v>82000</v>
      </c>
      <c r="AB50">
        <v>14138</v>
      </c>
      <c r="AC50">
        <v>156000</v>
      </c>
      <c r="AD50">
        <v>21000</v>
      </c>
      <c r="AE50">
        <v>135000</v>
      </c>
      <c r="AF50">
        <v>28104</v>
      </c>
      <c r="AG50">
        <v>144000</v>
      </c>
      <c r="AH50">
        <v>37000</v>
      </c>
      <c r="AI50">
        <v>90000</v>
      </c>
      <c r="AJ50">
        <v>52500</v>
      </c>
      <c r="AK50">
        <v>115000</v>
      </c>
      <c r="AL50">
        <v>59405</v>
      </c>
      <c r="AM50">
        <v>135000</v>
      </c>
      <c r="AN50">
        <v>80931</v>
      </c>
      <c r="AO50">
        <v>132000</v>
      </c>
      <c r="AP50">
        <v>61116</v>
      </c>
      <c r="AQ50">
        <v>117000</v>
      </c>
      <c r="AR50">
        <v>55176</v>
      </c>
      <c r="AS50">
        <v>120000</v>
      </c>
      <c r="AT50">
        <v>49866</v>
      </c>
      <c r="AU50">
        <v>108000</v>
      </c>
      <c r="AV50">
        <v>727441</v>
      </c>
      <c r="AW50">
        <v>3256146</v>
      </c>
    </row>
    <row r="51" spans="1:49" x14ac:dyDescent="0.25">
      <c r="A51" t="s">
        <v>80</v>
      </c>
      <c r="B51">
        <v>2001</v>
      </c>
      <c r="C51">
        <v>0</v>
      </c>
      <c r="D51">
        <v>0</v>
      </c>
      <c r="G51" s="115" t="s">
        <v>104</v>
      </c>
      <c r="H51">
        <v>621524</v>
      </c>
      <c r="I51">
        <v>102487</v>
      </c>
      <c r="J51">
        <v>602748</v>
      </c>
      <c r="K51">
        <v>111452</v>
      </c>
      <c r="L51">
        <v>551314</v>
      </c>
      <c r="M51">
        <v>134304</v>
      </c>
      <c r="N51">
        <v>605241</v>
      </c>
      <c r="O51">
        <v>121881</v>
      </c>
      <c r="P51">
        <v>599257</v>
      </c>
      <c r="Q51">
        <v>126536</v>
      </c>
      <c r="R51">
        <v>568196</v>
      </c>
      <c r="S51">
        <v>96882</v>
      </c>
      <c r="T51">
        <v>549143</v>
      </c>
      <c r="U51">
        <v>122109</v>
      </c>
      <c r="V51">
        <v>561704</v>
      </c>
      <c r="W51">
        <v>122721</v>
      </c>
      <c r="X51">
        <v>551065</v>
      </c>
      <c r="Y51">
        <v>146388</v>
      </c>
      <c r="Z51">
        <v>524335</v>
      </c>
      <c r="AA51">
        <v>127030</v>
      </c>
      <c r="AB51">
        <v>519579</v>
      </c>
      <c r="AC51">
        <v>151262</v>
      </c>
      <c r="AD51">
        <v>437219</v>
      </c>
      <c r="AE51">
        <v>162203</v>
      </c>
      <c r="AF51">
        <v>367522</v>
      </c>
      <c r="AG51">
        <v>153651</v>
      </c>
      <c r="AH51">
        <v>408460</v>
      </c>
      <c r="AI51">
        <v>154468</v>
      </c>
      <c r="AJ51">
        <v>321184</v>
      </c>
      <c r="AK51">
        <v>153625</v>
      </c>
      <c r="AL51">
        <v>393961</v>
      </c>
      <c r="AM51">
        <v>171594</v>
      </c>
      <c r="AN51">
        <v>509731</v>
      </c>
      <c r="AO51">
        <v>153812</v>
      </c>
      <c r="AP51">
        <v>421412</v>
      </c>
      <c r="AQ51">
        <v>143922</v>
      </c>
      <c r="AR51">
        <v>521530</v>
      </c>
      <c r="AS51">
        <v>150303</v>
      </c>
      <c r="AT51">
        <v>460052</v>
      </c>
      <c r="AU51">
        <v>185435</v>
      </c>
      <c r="AV51">
        <v>10095177</v>
      </c>
      <c r="AW51">
        <v>2792065</v>
      </c>
    </row>
    <row r="52" spans="1:49" x14ac:dyDescent="0.25">
      <c r="A52" t="s">
        <v>120</v>
      </c>
      <c r="B52">
        <v>2001</v>
      </c>
      <c r="C52">
        <v>8784</v>
      </c>
      <c r="D52">
        <v>0</v>
      </c>
      <c r="G52" s="115" t="s">
        <v>107</v>
      </c>
      <c r="H52">
        <v>30</v>
      </c>
      <c r="I52">
        <v>333486</v>
      </c>
      <c r="J52">
        <v>0</v>
      </c>
      <c r="K52">
        <v>385384</v>
      </c>
      <c r="L52">
        <v>0</v>
      </c>
      <c r="M52">
        <v>245395</v>
      </c>
      <c r="N52">
        <v>0</v>
      </c>
      <c r="O52">
        <v>305089</v>
      </c>
      <c r="P52">
        <v>0</v>
      </c>
      <c r="Q52">
        <v>325000</v>
      </c>
      <c r="R52">
        <v>0</v>
      </c>
      <c r="S52">
        <v>428269</v>
      </c>
      <c r="T52">
        <v>0</v>
      </c>
      <c r="U52">
        <v>275050</v>
      </c>
      <c r="V52">
        <v>0</v>
      </c>
      <c r="W52">
        <v>177773</v>
      </c>
      <c r="X52">
        <v>0</v>
      </c>
      <c r="Y52">
        <v>405948</v>
      </c>
      <c r="Z52">
        <v>0</v>
      </c>
      <c r="AA52">
        <v>413874</v>
      </c>
      <c r="AB52">
        <v>0</v>
      </c>
      <c r="AC52">
        <v>561546</v>
      </c>
      <c r="AD52">
        <v>0</v>
      </c>
      <c r="AE52">
        <v>466958</v>
      </c>
      <c r="AF52">
        <v>0</v>
      </c>
      <c r="AG52">
        <v>290554</v>
      </c>
      <c r="AH52">
        <v>0</v>
      </c>
      <c r="AI52">
        <v>447223</v>
      </c>
      <c r="AJ52">
        <v>0</v>
      </c>
      <c r="AK52">
        <v>217474</v>
      </c>
      <c r="AL52">
        <v>0</v>
      </c>
      <c r="AM52">
        <v>443601</v>
      </c>
      <c r="AN52">
        <v>0</v>
      </c>
      <c r="AO52">
        <v>327197</v>
      </c>
      <c r="AP52">
        <v>0</v>
      </c>
      <c r="AQ52">
        <v>261606</v>
      </c>
      <c r="AR52">
        <v>0</v>
      </c>
      <c r="AS52">
        <v>621480</v>
      </c>
      <c r="AT52">
        <v>0</v>
      </c>
      <c r="AU52">
        <v>326252</v>
      </c>
      <c r="AV52">
        <v>30</v>
      </c>
      <c r="AW52">
        <v>7259159</v>
      </c>
    </row>
    <row r="53" spans="1:49" x14ac:dyDescent="0.25">
      <c r="A53" t="s">
        <v>97</v>
      </c>
      <c r="B53">
        <v>2001</v>
      </c>
      <c r="C53">
        <v>158075</v>
      </c>
      <c r="D53">
        <v>92705</v>
      </c>
      <c r="G53" s="115" t="s">
        <v>408</v>
      </c>
      <c r="H53">
        <v>539765</v>
      </c>
      <c r="I53">
        <v>528986</v>
      </c>
      <c r="J53">
        <v>522159</v>
      </c>
      <c r="K53">
        <v>350682</v>
      </c>
      <c r="L53">
        <v>567108</v>
      </c>
      <c r="M53">
        <v>452064</v>
      </c>
      <c r="N53">
        <v>535403</v>
      </c>
      <c r="O53">
        <v>516474</v>
      </c>
      <c r="P53">
        <v>401081</v>
      </c>
      <c r="Q53">
        <v>317221</v>
      </c>
      <c r="R53">
        <v>706413</v>
      </c>
      <c r="S53">
        <v>301962</v>
      </c>
      <c r="T53">
        <v>303401</v>
      </c>
      <c r="U53">
        <v>310073</v>
      </c>
      <c r="V53">
        <v>267565</v>
      </c>
      <c r="W53">
        <v>310611</v>
      </c>
      <c r="X53">
        <v>304876</v>
      </c>
      <c r="Y53">
        <v>465998</v>
      </c>
      <c r="Z53">
        <v>191919</v>
      </c>
      <c r="AA53">
        <v>469766</v>
      </c>
      <c r="AB53">
        <v>230567</v>
      </c>
      <c r="AC53">
        <v>492752</v>
      </c>
      <c r="AD53">
        <v>232863</v>
      </c>
      <c r="AE53">
        <v>349076</v>
      </c>
      <c r="AF53">
        <v>247193</v>
      </c>
      <c r="AG53">
        <v>283413</v>
      </c>
      <c r="AH53">
        <v>224533</v>
      </c>
      <c r="AI53">
        <v>234166</v>
      </c>
      <c r="AJ53">
        <v>212720</v>
      </c>
      <c r="AK53">
        <v>262699</v>
      </c>
      <c r="AL53">
        <v>192731</v>
      </c>
      <c r="AM53">
        <v>282701</v>
      </c>
      <c r="AN53">
        <v>179460</v>
      </c>
      <c r="AO53">
        <v>328258</v>
      </c>
      <c r="AP53">
        <v>173358</v>
      </c>
      <c r="AQ53">
        <v>207121</v>
      </c>
      <c r="AR53">
        <v>185960</v>
      </c>
      <c r="AS53">
        <v>195661</v>
      </c>
      <c r="AT53">
        <v>167374</v>
      </c>
      <c r="AU53">
        <v>242978</v>
      </c>
      <c r="AV53">
        <v>6386449</v>
      </c>
      <c r="AW53">
        <v>6902662</v>
      </c>
    </row>
    <row r="54" spans="1:49" x14ac:dyDescent="0.25">
      <c r="A54" t="s">
        <v>99</v>
      </c>
      <c r="B54">
        <v>2001</v>
      </c>
      <c r="C54">
        <v>71424</v>
      </c>
      <c r="D54">
        <v>28596</v>
      </c>
      <c r="G54" s="115" t="s">
        <v>109</v>
      </c>
      <c r="AB54">
        <v>7311</v>
      </c>
      <c r="AC54">
        <v>24575</v>
      </c>
      <c r="AD54">
        <v>700</v>
      </c>
      <c r="AE54">
        <v>2500</v>
      </c>
      <c r="AF54">
        <v>6000</v>
      </c>
      <c r="AG54">
        <v>5000</v>
      </c>
      <c r="AH54">
        <v>1000</v>
      </c>
      <c r="AI54">
        <v>6000</v>
      </c>
      <c r="AJ54">
        <v>4000</v>
      </c>
      <c r="AK54">
        <v>35000</v>
      </c>
      <c r="AL54">
        <v>7818</v>
      </c>
      <c r="AM54">
        <v>17611</v>
      </c>
      <c r="AN54">
        <v>5670</v>
      </c>
      <c r="AO54">
        <v>8381</v>
      </c>
      <c r="AP54">
        <v>5291</v>
      </c>
      <c r="AQ54">
        <v>3280</v>
      </c>
      <c r="AR54">
        <v>6970</v>
      </c>
      <c r="AS54">
        <v>14091</v>
      </c>
      <c r="AT54">
        <v>7380</v>
      </c>
      <c r="AU54">
        <v>9347</v>
      </c>
      <c r="AV54">
        <v>52140</v>
      </c>
      <c r="AW54">
        <v>125785</v>
      </c>
    </row>
    <row r="55" spans="1:49" x14ac:dyDescent="0.25">
      <c r="A55" t="s">
        <v>95</v>
      </c>
      <c r="B55">
        <v>2001</v>
      </c>
      <c r="C55">
        <v>0</v>
      </c>
      <c r="D55">
        <v>0</v>
      </c>
      <c r="G55" s="115" t="s">
        <v>110</v>
      </c>
      <c r="H55">
        <v>81411</v>
      </c>
      <c r="I55">
        <v>54083</v>
      </c>
      <c r="J55">
        <v>70951</v>
      </c>
      <c r="K55">
        <v>46546</v>
      </c>
      <c r="L55">
        <v>82986</v>
      </c>
      <c r="M55">
        <v>47275</v>
      </c>
      <c r="N55">
        <v>90519</v>
      </c>
      <c r="O55">
        <v>65267</v>
      </c>
      <c r="P55">
        <v>69699</v>
      </c>
      <c r="Q55">
        <v>45159</v>
      </c>
      <c r="R55">
        <v>72544</v>
      </c>
      <c r="S55">
        <v>38885</v>
      </c>
      <c r="T55">
        <v>89375</v>
      </c>
      <c r="U55">
        <v>56845</v>
      </c>
      <c r="V55">
        <v>71927</v>
      </c>
      <c r="W55">
        <v>50916</v>
      </c>
      <c r="X55">
        <v>70465</v>
      </c>
      <c r="Y55">
        <v>42482</v>
      </c>
      <c r="Z55">
        <v>81471</v>
      </c>
      <c r="AA55">
        <v>39946</v>
      </c>
      <c r="AB55">
        <v>94150</v>
      </c>
      <c r="AC55">
        <v>46552</v>
      </c>
      <c r="AD55">
        <v>107714</v>
      </c>
      <c r="AE55">
        <v>26248</v>
      </c>
      <c r="AF55">
        <v>98331</v>
      </c>
      <c r="AG55">
        <v>29093</v>
      </c>
      <c r="AH55">
        <v>130403</v>
      </c>
      <c r="AI55">
        <v>27348</v>
      </c>
      <c r="AJ55">
        <v>126583</v>
      </c>
      <c r="AK55">
        <v>24175</v>
      </c>
      <c r="AL55">
        <v>121002</v>
      </c>
      <c r="AM55">
        <v>22906</v>
      </c>
      <c r="AN55">
        <v>134111</v>
      </c>
      <c r="AO55">
        <v>23423</v>
      </c>
      <c r="AP55">
        <v>123556</v>
      </c>
      <c r="AQ55">
        <v>21288</v>
      </c>
      <c r="AR55">
        <v>130322</v>
      </c>
      <c r="AS55">
        <v>22164</v>
      </c>
      <c r="AT55">
        <v>116946</v>
      </c>
      <c r="AU55">
        <v>27505</v>
      </c>
      <c r="AV55">
        <v>1964466</v>
      </c>
      <c r="AW55">
        <v>758106</v>
      </c>
    </row>
    <row r="56" spans="1:49" x14ac:dyDescent="0.25">
      <c r="A56" t="s">
        <v>95</v>
      </c>
      <c r="B56">
        <v>2001</v>
      </c>
      <c r="C56">
        <v>3500</v>
      </c>
      <c r="D56">
        <v>91000</v>
      </c>
      <c r="G56" s="115" t="s">
        <v>112</v>
      </c>
      <c r="H56">
        <v>309940</v>
      </c>
      <c r="I56">
        <v>210701</v>
      </c>
      <c r="J56">
        <v>553386</v>
      </c>
      <c r="K56">
        <v>425498</v>
      </c>
      <c r="L56">
        <v>342997</v>
      </c>
      <c r="M56">
        <v>309954</v>
      </c>
      <c r="N56">
        <v>311552</v>
      </c>
      <c r="O56">
        <v>304389</v>
      </c>
      <c r="P56">
        <v>299100</v>
      </c>
      <c r="Q56">
        <v>290576</v>
      </c>
      <c r="R56">
        <v>342296</v>
      </c>
      <c r="S56">
        <v>279781</v>
      </c>
      <c r="T56">
        <v>310749</v>
      </c>
      <c r="U56">
        <v>230336</v>
      </c>
      <c r="V56">
        <v>352257</v>
      </c>
      <c r="W56">
        <v>262796</v>
      </c>
      <c r="X56">
        <v>371625</v>
      </c>
      <c r="Y56">
        <v>286659</v>
      </c>
      <c r="Z56">
        <v>309329</v>
      </c>
      <c r="AA56">
        <v>250176</v>
      </c>
      <c r="AB56">
        <v>322547</v>
      </c>
      <c r="AC56">
        <v>245348</v>
      </c>
      <c r="AD56">
        <v>343717</v>
      </c>
      <c r="AE56">
        <v>240847</v>
      </c>
      <c r="AF56">
        <v>406773</v>
      </c>
      <c r="AG56">
        <v>262841</v>
      </c>
      <c r="AH56">
        <v>495363</v>
      </c>
      <c r="AI56">
        <v>328125</v>
      </c>
      <c r="AJ56">
        <v>437247</v>
      </c>
      <c r="AK56">
        <v>400914</v>
      </c>
      <c r="AL56">
        <v>409870</v>
      </c>
      <c r="AM56">
        <v>336257</v>
      </c>
      <c r="AN56">
        <v>359195</v>
      </c>
      <c r="AO56">
        <v>269486</v>
      </c>
      <c r="AP56">
        <v>324653</v>
      </c>
      <c r="AQ56">
        <v>279386</v>
      </c>
      <c r="AR56">
        <v>275797</v>
      </c>
      <c r="AS56">
        <v>236832</v>
      </c>
      <c r="AT56">
        <v>278691</v>
      </c>
      <c r="AU56">
        <v>269025</v>
      </c>
      <c r="AV56">
        <v>7157084</v>
      </c>
      <c r="AW56">
        <v>5719927</v>
      </c>
    </row>
    <row r="57" spans="1:49" x14ac:dyDescent="0.25">
      <c r="A57" t="s">
        <v>162</v>
      </c>
      <c r="B57">
        <v>2001</v>
      </c>
      <c r="C57">
        <v>54332</v>
      </c>
      <c r="D57">
        <v>0</v>
      </c>
      <c r="G57" s="115" t="s">
        <v>113</v>
      </c>
      <c r="H57">
        <v>184602</v>
      </c>
      <c r="I57">
        <v>3150</v>
      </c>
      <c r="J57">
        <v>207437</v>
      </c>
      <c r="K57">
        <v>2496</v>
      </c>
      <c r="L57">
        <v>223277</v>
      </c>
      <c r="M57">
        <v>875</v>
      </c>
      <c r="N57">
        <v>170827</v>
      </c>
      <c r="O57">
        <v>3307</v>
      </c>
      <c r="P57">
        <v>88879</v>
      </c>
      <c r="Q57">
        <v>4486</v>
      </c>
      <c r="R57">
        <v>55994</v>
      </c>
      <c r="S57">
        <v>5367</v>
      </c>
      <c r="T57">
        <v>65925</v>
      </c>
      <c r="U57">
        <v>4620</v>
      </c>
      <c r="V57">
        <v>70427</v>
      </c>
      <c r="W57">
        <v>1154</v>
      </c>
      <c r="X57">
        <v>73669</v>
      </c>
      <c r="Y57">
        <v>3911</v>
      </c>
      <c r="Z57">
        <v>20683</v>
      </c>
      <c r="AA57">
        <v>3126</v>
      </c>
      <c r="AB57">
        <v>19607</v>
      </c>
      <c r="AC57">
        <v>3750</v>
      </c>
      <c r="AD57">
        <v>29119</v>
      </c>
      <c r="AE57">
        <v>4041</v>
      </c>
      <c r="AF57">
        <v>33185</v>
      </c>
      <c r="AG57">
        <v>3142</v>
      </c>
      <c r="AH57">
        <v>25290</v>
      </c>
      <c r="AI57">
        <v>3820</v>
      </c>
      <c r="AJ57">
        <v>28184</v>
      </c>
      <c r="AK57">
        <v>1340</v>
      </c>
      <c r="AL57">
        <v>29306</v>
      </c>
      <c r="AM57">
        <v>0</v>
      </c>
      <c r="AN57">
        <v>26149</v>
      </c>
      <c r="AO57">
        <v>0</v>
      </c>
      <c r="AP57">
        <v>16836</v>
      </c>
      <c r="AQ57">
        <v>0</v>
      </c>
      <c r="AR57">
        <v>20166</v>
      </c>
      <c r="AS57">
        <v>0</v>
      </c>
      <c r="AT57">
        <v>30581</v>
      </c>
      <c r="AU57">
        <v>0</v>
      </c>
      <c r="AV57">
        <v>1420143</v>
      </c>
      <c r="AW57">
        <v>48585</v>
      </c>
    </row>
    <row r="58" spans="1:49" x14ac:dyDescent="0.25">
      <c r="A58" t="s">
        <v>126</v>
      </c>
      <c r="B58">
        <v>2001</v>
      </c>
      <c r="C58">
        <v>417806</v>
      </c>
      <c r="D58">
        <v>85917</v>
      </c>
      <c r="G58" s="115" t="s">
        <v>114</v>
      </c>
      <c r="H58">
        <v>0</v>
      </c>
      <c r="I58">
        <v>715493</v>
      </c>
      <c r="J58">
        <v>0</v>
      </c>
      <c r="K58">
        <v>659759</v>
      </c>
      <c r="L58">
        <v>0</v>
      </c>
      <c r="M58">
        <v>573693</v>
      </c>
      <c r="N58">
        <v>0</v>
      </c>
      <c r="O58">
        <v>485105</v>
      </c>
      <c r="P58">
        <v>0</v>
      </c>
      <c r="Q58">
        <v>368829</v>
      </c>
      <c r="R58">
        <v>0</v>
      </c>
      <c r="S58">
        <v>303595</v>
      </c>
      <c r="T58">
        <v>0</v>
      </c>
      <c r="U58">
        <v>388948</v>
      </c>
      <c r="V58">
        <v>0</v>
      </c>
      <c r="W58">
        <v>339942</v>
      </c>
      <c r="X58">
        <v>0</v>
      </c>
      <c r="Y58">
        <v>379845</v>
      </c>
      <c r="Z58">
        <v>0</v>
      </c>
      <c r="AA58">
        <v>255608</v>
      </c>
      <c r="AB58">
        <v>0</v>
      </c>
      <c r="AC58">
        <v>331258</v>
      </c>
      <c r="AD58">
        <v>0</v>
      </c>
      <c r="AE58">
        <v>410628</v>
      </c>
      <c r="AF58">
        <v>0</v>
      </c>
      <c r="AG58">
        <v>226480</v>
      </c>
      <c r="AH58">
        <v>0</v>
      </c>
      <c r="AI58">
        <v>344245</v>
      </c>
      <c r="AJ58">
        <v>0</v>
      </c>
      <c r="AK58">
        <v>287454</v>
      </c>
      <c r="AL58">
        <v>0</v>
      </c>
      <c r="AM58">
        <v>197187</v>
      </c>
      <c r="AN58">
        <v>0</v>
      </c>
      <c r="AO58">
        <v>166575</v>
      </c>
      <c r="AP58">
        <v>0</v>
      </c>
      <c r="AQ58">
        <v>195119</v>
      </c>
      <c r="AR58">
        <v>0</v>
      </c>
      <c r="AS58">
        <v>220550</v>
      </c>
      <c r="AT58">
        <v>0</v>
      </c>
      <c r="AU58">
        <v>232924</v>
      </c>
      <c r="AV58">
        <v>0</v>
      </c>
      <c r="AW58">
        <v>7083237</v>
      </c>
    </row>
    <row r="59" spans="1:49" x14ac:dyDescent="0.25">
      <c r="A59" t="s">
        <v>986</v>
      </c>
      <c r="B59">
        <v>2001</v>
      </c>
      <c r="C59">
        <v>4700</v>
      </c>
      <c r="D59">
        <v>12664</v>
      </c>
      <c r="G59" s="115" t="s">
        <v>116</v>
      </c>
      <c r="V59">
        <v>8999</v>
      </c>
      <c r="W59">
        <v>0</v>
      </c>
      <c r="AV59">
        <v>8999</v>
      </c>
      <c r="AW59">
        <v>0</v>
      </c>
    </row>
    <row r="60" spans="1:49" x14ac:dyDescent="0.25">
      <c r="A60" t="s">
        <v>130</v>
      </c>
      <c r="B60">
        <v>2001</v>
      </c>
      <c r="C60">
        <v>27023</v>
      </c>
      <c r="D60">
        <v>458123</v>
      </c>
      <c r="G60" s="115" t="s">
        <v>117</v>
      </c>
      <c r="H60">
        <v>0</v>
      </c>
      <c r="I60">
        <v>101600</v>
      </c>
      <c r="J60">
        <v>0</v>
      </c>
      <c r="K60">
        <v>89134</v>
      </c>
      <c r="L60">
        <v>0</v>
      </c>
      <c r="M60">
        <v>76691</v>
      </c>
      <c r="N60">
        <v>0</v>
      </c>
      <c r="O60">
        <v>72956</v>
      </c>
      <c r="P60">
        <v>0</v>
      </c>
      <c r="Q60">
        <v>95914</v>
      </c>
      <c r="R60">
        <v>0</v>
      </c>
      <c r="S60">
        <v>84672</v>
      </c>
      <c r="T60">
        <v>0</v>
      </c>
      <c r="U60">
        <v>70901</v>
      </c>
      <c r="V60">
        <v>0</v>
      </c>
      <c r="W60">
        <v>46538</v>
      </c>
      <c r="X60">
        <v>0</v>
      </c>
      <c r="Y60">
        <v>56655</v>
      </c>
      <c r="AV60">
        <v>0</v>
      </c>
      <c r="AW60">
        <v>695061</v>
      </c>
    </row>
    <row r="61" spans="1:49" x14ac:dyDescent="0.25">
      <c r="A61" t="s">
        <v>87</v>
      </c>
      <c r="B61">
        <v>2001</v>
      </c>
      <c r="C61">
        <v>11883</v>
      </c>
      <c r="D61">
        <v>32836</v>
      </c>
      <c r="G61" s="115" t="s">
        <v>119</v>
      </c>
      <c r="H61">
        <v>203740</v>
      </c>
      <c r="I61">
        <v>235383</v>
      </c>
      <c r="J61">
        <v>227701</v>
      </c>
      <c r="K61">
        <v>91739</v>
      </c>
      <c r="L61">
        <v>192948</v>
      </c>
      <c r="M61">
        <v>116190</v>
      </c>
      <c r="N61">
        <v>216715</v>
      </c>
      <c r="O61">
        <v>153012</v>
      </c>
      <c r="P61">
        <v>126157</v>
      </c>
      <c r="Q61">
        <v>115614</v>
      </c>
      <c r="R61">
        <v>154916</v>
      </c>
      <c r="S61">
        <v>86640</v>
      </c>
      <c r="T61">
        <v>206637</v>
      </c>
      <c r="U61">
        <v>116375</v>
      </c>
      <c r="V61">
        <v>140310</v>
      </c>
      <c r="W61">
        <v>96517</v>
      </c>
      <c r="X61">
        <v>55935</v>
      </c>
      <c r="Y61">
        <v>113529</v>
      </c>
      <c r="Z61">
        <v>31663</v>
      </c>
      <c r="AA61">
        <v>108844</v>
      </c>
      <c r="AB61">
        <v>28806</v>
      </c>
      <c r="AC61">
        <v>149316</v>
      </c>
      <c r="AD61">
        <v>26165</v>
      </c>
      <c r="AE61">
        <v>76867</v>
      </c>
      <c r="AF61">
        <v>25479</v>
      </c>
      <c r="AG61">
        <v>58826</v>
      </c>
      <c r="AH61">
        <v>25680</v>
      </c>
      <c r="AI61">
        <v>62966</v>
      </c>
      <c r="AJ61">
        <v>1238</v>
      </c>
      <c r="AK61">
        <v>103010</v>
      </c>
      <c r="AL61">
        <v>1534</v>
      </c>
      <c r="AM61">
        <v>124249</v>
      </c>
      <c r="AN61">
        <v>1770</v>
      </c>
      <c r="AO61">
        <v>86872</v>
      </c>
      <c r="AP61">
        <v>0</v>
      </c>
      <c r="AQ61">
        <v>52999</v>
      </c>
      <c r="AR61">
        <v>0</v>
      </c>
      <c r="AS61">
        <v>29478</v>
      </c>
      <c r="AT61">
        <v>0</v>
      </c>
      <c r="AU61">
        <v>90476</v>
      </c>
      <c r="AV61">
        <v>1667394</v>
      </c>
      <c r="AW61">
        <v>2068902</v>
      </c>
    </row>
    <row r="62" spans="1:49" x14ac:dyDescent="0.25">
      <c r="A62" t="s">
        <v>154</v>
      </c>
      <c r="B62">
        <v>2001</v>
      </c>
      <c r="C62">
        <v>21156</v>
      </c>
      <c r="D62">
        <v>11455</v>
      </c>
      <c r="G62" s="115" t="s">
        <v>120</v>
      </c>
      <c r="H62">
        <v>20384</v>
      </c>
      <c r="I62">
        <v>0</v>
      </c>
      <c r="J62">
        <v>8784</v>
      </c>
      <c r="K62">
        <v>0</v>
      </c>
      <c r="L62">
        <v>15736</v>
      </c>
      <c r="M62">
        <v>0</v>
      </c>
      <c r="N62">
        <v>8005</v>
      </c>
      <c r="O62">
        <v>0</v>
      </c>
      <c r="P62">
        <v>8005</v>
      </c>
      <c r="Q62">
        <v>0</v>
      </c>
      <c r="R62">
        <v>6932</v>
      </c>
      <c r="S62">
        <v>0</v>
      </c>
      <c r="T62">
        <v>6829</v>
      </c>
      <c r="U62">
        <v>0</v>
      </c>
      <c r="V62">
        <v>4913</v>
      </c>
      <c r="W62">
        <v>0</v>
      </c>
      <c r="X62">
        <v>8667</v>
      </c>
      <c r="Y62">
        <v>0</v>
      </c>
      <c r="Z62">
        <v>2471</v>
      </c>
      <c r="AA62">
        <v>0</v>
      </c>
      <c r="AB62">
        <v>0</v>
      </c>
      <c r="AC62">
        <v>0</v>
      </c>
      <c r="AD62">
        <v>0</v>
      </c>
      <c r="AE62">
        <v>0</v>
      </c>
      <c r="AF62">
        <v>0</v>
      </c>
      <c r="AG62">
        <v>0</v>
      </c>
      <c r="AH62">
        <v>0</v>
      </c>
      <c r="AI62">
        <v>0</v>
      </c>
      <c r="AL62">
        <v>0</v>
      </c>
      <c r="AM62">
        <v>0</v>
      </c>
      <c r="AN62">
        <v>0</v>
      </c>
      <c r="AO62">
        <v>0</v>
      </c>
      <c r="AP62">
        <v>0</v>
      </c>
      <c r="AQ62">
        <v>0</v>
      </c>
      <c r="AR62">
        <v>0</v>
      </c>
      <c r="AS62">
        <v>0</v>
      </c>
      <c r="AT62">
        <v>0</v>
      </c>
      <c r="AU62">
        <v>0</v>
      </c>
      <c r="AV62">
        <v>90726</v>
      </c>
      <c r="AW62">
        <v>0</v>
      </c>
    </row>
    <row r="63" spans="1:49" x14ac:dyDescent="0.25">
      <c r="A63" t="s">
        <v>132</v>
      </c>
      <c r="B63">
        <v>2001</v>
      </c>
      <c r="C63">
        <v>815</v>
      </c>
      <c r="D63">
        <v>0</v>
      </c>
      <c r="G63" s="115" t="s">
        <v>121</v>
      </c>
      <c r="H63">
        <v>6168</v>
      </c>
      <c r="I63">
        <v>76524</v>
      </c>
      <c r="J63">
        <v>0</v>
      </c>
      <c r="K63">
        <v>10000</v>
      </c>
      <c r="AV63">
        <v>6168</v>
      </c>
      <c r="AW63">
        <v>86524</v>
      </c>
    </row>
    <row r="64" spans="1:49" x14ac:dyDescent="0.25">
      <c r="A64" t="s">
        <v>127</v>
      </c>
      <c r="B64">
        <v>2001</v>
      </c>
      <c r="C64">
        <v>0</v>
      </c>
      <c r="D64">
        <v>0</v>
      </c>
      <c r="G64" s="115" t="s">
        <v>122</v>
      </c>
      <c r="H64">
        <v>11696</v>
      </c>
      <c r="I64">
        <v>0</v>
      </c>
      <c r="J64">
        <v>4260</v>
      </c>
      <c r="K64">
        <v>0</v>
      </c>
      <c r="L64">
        <v>4000</v>
      </c>
      <c r="M64">
        <v>0</v>
      </c>
      <c r="N64">
        <v>10110</v>
      </c>
      <c r="O64">
        <v>0</v>
      </c>
      <c r="P64">
        <v>6873</v>
      </c>
      <c r="Q64">
        <v>0</v>
      </c>
      <c r="R64">
        <v>6047</v>
      </c>
      <c r="S64">
        <v>0</v>
      </c>
      <c r="T64">
        <v>590</v>
      </c>
      <c r="U64">
        <v>0</v>
      </c>
      <c r="V64">
        <v>0</v>
      </c>
      <c r="W64">
        <v>0</v>
      </c>
      <c r="X64">
        <v>0</v>
      </c>
      <c r="Y64">
        <v>0</v>
      </c>
      <c r="Z64">
        <v>0</v>
      </c>
      <c r="AA64">
        <v>0</v>
      </c>
      <c r="AB64">
        <v>0</v>
      </c>
      <c r="AC64">
        <v>0</v>
      </c>
      <c r="AD64">
        <v>0</v>
      </c>
      <c r="AE64">
        <v>232</v>
      </c>
      <c r="AF64">
        <v>0</v>
      </c>
      <c r="AG64">
        <v>0</v>
      </c>
      <c r="AH64">
        <v>0</v>
      </c>
      <c r="AI64">
        <v>0</v>
      </c>
      <c r="AJ64">
        <v>0</v>
      </c>
      <c r="AK64">
        <v>0</v>
      </c>
      <c r="AL64">
        <v>43</v>
      </c>
      <c r="AM64">
        <v>0</v>
      </c>
      <c r="AN64">
        <v>0</v>
      </c>
      <c r="AO64">
        <v>0</v>
      </c>
      <c r="AP64">
        <v>20</v>
      </c>
      <c r="AQ64">
        <v>60</v>
      </c>
      <c r="AR64">
        <v>0</v>
      </c>
      <c r="AS64">
        <v>0</v>
      </c>
      <c r="AT64">
        <v>0</v>
      </c>
      <c r="AU64">
        <v>0</v>
      </c>
      <c r="AV64">
        <v>43639</v>
      </c>
      <c r="AW64">
        <v>292</v>
      </c>
    </row>
    <row r="65" spans="1:49" x14ac:dyDescent="0.25">
      <c r="A65" t="s">
        <v>477</v>
      </c>
      <c r="B65">
        <v>2001</v>
      </c>
      <c r="C65">
        <v>0</v>
      </c>
      <c r="D65">
        <v>0</v>
      </c>
      <c r="G65" s="115" t="s">
        <v>123</v>
      </c>
      <c r="H65">
        <v>133943</v>
      </c>
      <c r="I65">
        <v>16364</v>
      </c>
      <c r="J65">
        <v>137581</v>
      </c>
      <c r="K65">
        <v>25573</v>
      </c>
      <c r="L65">
        <v>98124</v>
      </c>
      <c r="M65">
        <v>18124</v>
      </c>
      <c r="N65">
        <v>98124</v>
      </c>
      <c r="O65">
        <v>18124</v>
      </c>
      <c r="P65">
        <v>118394</v>
      </c>
      <c r="Q65">
        <v>16962</v>
      </c>
      <c r="R65">
        <v>139741</v>
      </c>
      <c r="S65">
        <v>15677</v>
      </c>
      <c r="T65">
        <v>122107</v>
      </c>
      <c r="U65">
        <v>37402</v>
      </c>
      <c r="V65">
        <v>150749</v>
      </c>
      <c r="W65">
        <v>22804</v>
      </c>
      <c r="X65">
        <v>148640</v>
      </c>
      <c r="Y65">
        <v>12449</v>
      </c>
      <c r="Z65">
        <v>88373</v>
      </c>
      <c r="AA65">
        <v>19680</v>
      </c>
      <c r="AB65">
        <v>145353</v>
      </c>
      <c r="AC65">
        <v>30866</v>
      </c>
      <c r="AD65">
        <v>116854</v>
      </c>
      <c r="AE65">
        <v>23908</v>
      </c>
      <c r="AF65">
        <v>113660</v>
      </c>
      <c r="AG65">
        <v>20584</v>
      </c>
      <c r="AH65">
        <v>134146</v>
      </c>
      <c r="AI65">
        <v>15931</v>
      </c>
      <c r="AJ65">
        <v>163426</v>
      </c>
      <c r="AK65">
        <v>19245</v>
      </c>
      <c r="AL65">
        <v>125226</v>
      </c>
      <c r="AM65">
        <v>18712</v>
      </c>
      <c r="AN65">
        <v>113021</v>
      </c>
      <c r="AO65">
        <v>20042</v>
      </c>
      <c r="AP65">
        <v>126774</v>
      </c>
      <c r="AQ65">
        <v>19621</v>
      </c>
      <c r="AR65">
        <v>121832</v>
      </c>
      <c r="AS65">
        <v>19397</v>
      </c>
      <c r="AT65">
        <v>84075</v>
      </c>
      <c r="AU65">
        <v>25660</v>
      </c>
      <c r="AV65">
        <v>2480143</v>
      </c>
      <c r="AW65">
        <v>417125</v>
      </c>
    </row>
    <row r="66" spans="1:49" x14ac:dyDescent="0.25">
      <c r="A66" t="s">
        <v>157</v>
      </c>
      <c r="B66">
        <v>2001</v>
      </c>
      <c r="C66">
        <v>0</v>
      </c>
      <c r="D66">
        <v>0</v>
      </c>
      <c r="G66" s="115" t="s">
        <v>124</v>
      </c>
      <c r="H66">
        <v>515381</v>
      </c>
      <c r="I66">
        <v>206079</v>
      </c>
      <c r="J66">
        <v>467850</v>
      </c>
      <c r="K66">
        <v>207203</v>
      </c>
      <c r="L66">
        <v>486122</v>
      </c>
      <c r="M66">
        <v>241733</v>
      </c>
      <c r="N66">
        <v>577990</v>
      </c>
      <c r="O66">
        <v>219830</v>
      </c>
      <c r="P66">
        <v>585356</v>
      </c>
      <c r="Q66">
        <v>191590</v>
      </c>
      <c r="R66">
        <v>465652</v>
      </c>
      <c r="S66">
        <v>231789</v>
      </c>
      <c r="T66">
        <v>396863</v>
      </c>
      <c r="U66">
        <v>243616</v>
      </c>
      <c r="V66">
        <v>366215</v>
      </c>
      <c r="W66">
        <v>215504</v>
      </c>
      <c r="X66">
        <v>412967</v>
      </c>
      <c r="Y66">
        <v>195810</v>
      </c>
      <c r="Z66">
        <v>282586</v>
      </c>
      <c r="AA66">
        <v>139921</v>
      </c>
      <c r="AB66">
        <v>395059</v>
      </c>
      <c r="AC66">
        <v>116467</v>
      </c>
      <c r="AD66">
        <v>359140</v>
      </c>
      <c r="AE66">
        <v>128685</v>
      </c>
      <c r="AF66">
        <v>336303</v>
      </c>
      <c r="AG66">
        <v>181771</v>
      </c>
      <c r="AH66">
        <v>417297</v>
      </c>
      <c r="AI66">
        <v>170700</v>
      </c>
      <c r="AJ66">
        <v>451582</v>
      </c>
      <c r="AK66">
        <v>149384</v>
      </c>
      <c r="AL66">
        <v>387403</v>
      </c>
      <c r="AM66">
        <v>105973</v>
      </c>
      <c r="AN66">
        <v>361744</v>
      </c>
      <c r="AO66">
        <v>142366</v>
      </c>
      <c r="AP66">
        <v>347754</v>
      </c>
      <c r="AQ66">
        <v>95984</v>
      </c>
      <c r="AR66">
        <v>402169</v>
      </c>
      <c r="AS66">
        <v>132060</v>
      </c>
      <c r="AT66">
        <v>361861</v>
      </c>
      <c r="AU66">
        <v>172104</v>
      </c>
      <c r="AV66">
        <v>8377294</v>
      </c>
      <c r="AW66">
        <v>3488569</v>
      </c>
    </row>
    <row r="67" spans="1:49" x14ac:dyDescent="0.25">
      <c r="A67" t="s">
        <v>968</v>
      </c>
      <c r="B67">
        <v>2001</v>
      </c>
      <c r="C67">
        <v>0</v>
      </c>
      <c r="D67">
        <v>0</v>
      </c>
      <c r="G67" s="115" t="s">
        <v>125</v>
      </c>
      <c r="H67">
        <v>81930</v>
      </c>
      <c r="I67">
        <v>227790</v>
      </c>
      <c r="J67">
        <v>93087</v>
      </c>
      <c r="K67">
        <v>216128</v>
      </c>
      <c r="L67">
        <v>352283</v>
      </c>
      <c r="M67">
        <v>518944</v>
      </c>
      <c r="N67">
        <v>377775</v>
      </c>
      <c r="O67">
        <v>566425</v>
      </c>
      <c r="P67">
        <v>187192</v>
      </c>
      <c r="Q67">
        <v>469254</v>
      </c>
      <c r="R67">
        <v>27095</v>
      </c>
      <c r="S67">
        <v>176182</v>
      </c>
      <c r="T67">
        <v>23857</v>
      </c>
      <c r="U67">
        <v>156015</v>
      </c>
      <c r="V67">
        <v>33515</v>
      </c>
      <c r="W67">
        <v>120570</v>
      </c>
      <c r="X67">
        <v>39425</v>
      </c>
      <c r="Y67">
        <v>99825</v>
      </c>
      <c r="Z67">
        <v>6946</v>
      </c>
      <c r="AA67">
        <v>14228</v>
      </c>
      <c r="AB67">
        <v>26984</v>
      </c>
      <c r="AC67">
        <v>26984</v>
      </c>
      <c r="AD67">
        <v>34242</v>
      </c>
      <c r="AE67">
        <v>34419</v>
      </c>
      <c r="AF67">
        <v>5511</v>
      </c>
      <c r="AG67">
        <v>5377</v>
      </c>
      <c r="AH67">
        <v>69422</v>
      </c>
      <c r="AI67">
        <v>53449</v>
      </c>
      <c r="AJ67">
        <v>15776</v>
      </c>
      <c r="AK67">
        <v>29119</v>
      </c>
      <c r="AL67">
        <v>7189</v>
      </c>
      <c r="AM67">
        <v>5739</v>
      </c>
      <c r="AN67">
        <v>19877</v>
      </c>
      <c r="AO67">
        <v>5650</v>
      </c>
      <c r="AP67">
        <v>4452</v>
      </c>
      <c r="AQ67">
        <v>2640</v>
      </c>
      <c r="AR67">
        <v>2353</v>
      </c>
      <c r="AS67">
        <v>1940</v>
      </c>
      <c r="AT67">
        <v>1254</v>
      </c>
      <c r="AU67">
        <v>1606</v>
      </c>
      <c r="AV67">
        <v>1410165</v>
      </c>
      <c r="AW67">
        <v>2732284</v>
      </c>
    </row>
    <row r="68" spans="1:49" x14ac:dyDescent="0.25">
      <c r="A68" t="s">
        <v>319</v>
      </c>
      <c r="B68">
        <v>2001</v>
      </c>
      <c r="C68">
        <v>23000</v>
      </c>
      <c r="D68">
        <v>0</v>
      </c>
      <c r="G68" s="115" t="s">
        <v>126</v>
      </c>
      <c r="H68">
        <v>416161</v>
      </c>
      <c r="I68">
        <v>49806</v>
      </c>
      <c r="J68">
        <v>417806</v>
      </c>
      <c r="K68">
        <v>85917</v>
      </c>
      <c r="L68">
        <v>260276</v>
      </c>
      <c r="M68">
        <v>108943</v>
      </c>
      <c r="N68">
        <v>265490</v>
      </c>
      <c r="O68">
        <v>117517</v>
      </c>
      <c r="P68">
        <v>265065</v>
      </c>
      <c r="Q68">
        <v>151382</v>
      </c>
      <c r="R68">
        <v>246639</v>
      </c>
      <c r="S68">
        <v>159833</v>
      </c>
      <c r="T68">
        <v>316279</v>
      </c>
      <c r="U68">
        <v>148179</v>
      </c>
      <c r="V68">
        <v>286261</v>
      </c>
      <c r="W68">
        <v>134061</v>
      </c>
      <c r="X68">
        <v>165696</v>
      </c>
      <c r="Y68">
        <v>107920</v>
      </c>
      <c r="Z68">
        <v>138822</v>
      </c>
      <c r="AA68">
        <v>67283</v>
      </c>
      <c r="AB68">
        <v>138780</v>
      </c>
      <c r="AC68">
        <v>179426</v>
      </c>
      <c r="AD68">
        <v>208606</v>
      </c>
      <c r="AE68">
        <v>155350</v>
      </c>
      <c r="AF68">
        <v>197028</v>
      </c>
      <c r="AG68">
        <v>55485</v>
      </c>
      <c r="AH68">
        <v>93917</v>
      </c>
      <c r="AI68">
        <v>122577</v>
      </c>
      <c r="AJ68">
        <v>62875</v>
      </c>
      <c r="AK68">
        <v>161730</v>
      </c>
      <c r="AL68">
        <v>60753</v>
      </c>
      <c r="AM68">
        <v>131597</v>
      </c>
      <c r="AN68">
        <v>75385</v>
      </c>
      <c r="AO68">
        <v>186877</v>
      </c>
      <c r="AP68">
        <v>88653</v>
      </c>
      <c r="AQ68">
        <v>134191</v>
      </c>
      <c r="AR68">
        <v>83479</v>
      </c>
      <c r="AS68">
        <v>38908</v>
      </c>
      <c r="AT68">
        <v>16836</v>
      </c>
      <c r="AU68">
        <v>9784</v>
      </c>
      <c r="AV68">
        <v>3804807</v>
      </c>
      <c r="AW68">
        <v>2306766</v>
      </c>
    </row>
    <row r="69" spans="1:49" x14ac:dyDescent="0.25">
      <c r="A69" t="s">
        <v>76</v>
      </c>
      <c r="B69">
        <v>2001</v>
      </c>
      <c r="C69">
        <v>580090</v>
      </c>
      <c r="D69">
        <v>180663</v>
      </c>
      <c r="G69" s="115" t="s">
        <v>127</v>
      </c>
      <c r="H69">
        <v>0</v>
      </c>
      <c r="I69">
        <v>0</v>
      </c>
      <c r="J69">
        <v>0</v>
      </c>
      <c r="K69">
        <v>0</v>
      </c>
      <c r="L69">
        <v>0</v>
      </c>
      <c r="M69">
        <v>0</v>
      </c>
      <c r="N69">
        <v>0</v>
      </c>
      <c r="O69">
        <v>0</v>
      </c>
      <c r="P69">
        <v>0</v>
      </c>
      <c r="Q69">
        <v>0</v>
      </c>
      <c r="R69">
        <v>0</v>
      </c>
      <c r="S69">
        <v>0</v>
      </c>
      <c r="T69">
        <v>0</v>
      </c>
      <c r="U69">
        <v>0</v>
      </c>
      <c r="V69">
        <v>0</v>
      </c>
      <c r="W69">
        <v>0</v>
      </c>
      <c r="X69">
        <v>0</v>
      </c>
      <c r="Y69">
        <v>0</v>
      </c>
      <c r="Z69">
        <v>0</v>
      </c>
      <c r="AA69">
        <v>0</v>
      </c>
      <c r="AV69">
        <v>0</v>
      </c>
      <c r="AW69">
        <v>0</v>
      </c>
    </row>
    <row r="70" spans="1:49" x14ac:dyDescent="0.25">
      <c r="A70" t="s">
        <v>148</v>
      </c>
      <c r="B70">
        <v>2001</v>
      </c>
      <c r="C70">
        <v>152251</v>
      </c>
      <c r="D70">
        <v>91200</v>
      </c>
      <c r="G70" s="115" t="s">
        <v>128</v>
      </c>
      <c r="H70">
        <v>36775</v>
      </c>
      <c r="I70">
        <v>0</v>
      </c>
      <c r="J70">
        <v>21568</v>
      </c>
      <c r="K70">
        <v>2808</v>
      </c>
      <c r="L70">
        <v>4182</v>
      </c>
      <c r="M70">
        <v>5321</v>
      </c>
      <c r="N70">
        <v>8876</v>
      </c>
      <c r="O70">
        <v>5488</v>
      </c>
      <c r="P70">
        <v>0</v>
      </c>
      <c r="Q70">
        <v>7334</v>
      </c>
      <c r="R70">
        <v>0</v>
      </c>
      <c r="S70">
        <v>9517</v>
      </c>
      <c r="T70">
        <v>0</v>
      </c>
      <c r="U70">
        <v>12421</v>
      </c>
      <c r="V70">
        <v>0</v>
      </c>
      <c r="W70">
        <v>11666</v>
      </c>
      <c r="X70">
        <v>0</v>
      </c>
      <c r="Y70">
        <v>10559</v>
      </c>
      <c r="Z70">
        <v>0</v>
      </c>
      <c r="AA70">
        <v>11066</v>
      </c>
      <c r="AB70">
        <v>10941</v>
      </c>
      <c r="AC70">
        <v>0</v>
      </c>
      <c r="AD70">
        <v>9902</v>
      </c>
      <c r="AE70">
        <v>0</v>
      </c>
      <c r="AF70">
        <v>14196</v>
      </c>
      <c r="AG70">
        <v>0</v>
      </c>
      <c r="AH70">
        <v>16049</v>
      </c>
      <c r="AI70">
        <v>0</v>
      </c>
      <c r="AJ70">
        <v>14775</v>
      </c>
      <c r="AK70">
        <v>0</v>
      </c>
      <c r="AL70">
        <v>20976</v>
      </c>
      <c r="AM70">
        <v>1238</v>
      </c>
      <c r="AN70">
        <v>15604</v>
      </c>
      <c r="AO70">
        <v>3325</v>
      </c>
      <c r="AP70">
        <v>13337</v>
      </c>
      <c r="AQ70">
        <v>4624</v>
      </c>
      <c r="AR70">
        <v>14097</v>
      </c>
      <c r="AS70">
        <v>5600</v>
      </c>
      <c r="AT70">
        <v>3820</v>
      </c>
      <c r="AU70">
        <v>6020</v>
      </c>
      <c r="AV70">
        <v>205098</v>
      </c>
      <c r="AW70">
        <v>96987</v>
      </c>
    </row>
    <row r="71" spans="1:49" x14ac:dyDescent="0.25">
      <c r="A71" t="s">
        <v>123</v>
      </c>
      <c r="B71">
        <v>2001</v>
      </c>
      <c r="C71">
        <v>137581</v>
      </c>
      <c r="D71">
        <v>25573</v>
      </c>
      <c r="G71" s="115" t="s">
        <v>129</v>
      </c>
      <c r="H71">
        <v>48428</v>
      </c>
      <c r="I71">
        <v>0</v>
      </c>
      <c r="J71">
        <v>34819</v>
      </c>
      <c r="K71">
        <v>0</v>
      </c>
      <c r="L71">
        <v>0</v>
      </c>
      <c r="M71">
        <v>0</v>
      </c>
      <c r="N71">
        <v>81126</v>
      </c>
      <c r="O71">
        <v>0</v>
      </c>
      <c r="P71">
        <v>64000</v>
      </c>
      <c r="Q71">
        <v>0</v>
      </c>
      <c r="R71">
        <v>77500</v>
      </c>
      <c r="S71">
        <v>0</v>
      </c>
      <c r="T71">
        <v>99568</v>
      </c>
      <c r="U71">
        <v>0</v>
      </c>
      <c r="V71">
        <v>114814</v>
      </c>
      <c r="W71">
        <v>0</v>
      </c>
      <c r="X71">
        <v>160142</v>
      </c>
      <c r="Y71">
        <v>0</v>
      </c>
      <c r="Z71">
        <v>117684</v>
      </c>
      <c r="AA71">
        <v>0</v>
      </c>
      <c r="AB71">
        <v>126472</v>
      </c>
      <c r="AC71">
        <v>0</v>
      </c>
      <c r="AD71">
        <v>159437</v>
      </c>
      <c r="AE71">
        <v>0</v>
      </c>
      <c r="AF71">
        <v>168180</v>
      </c>
      <c r="AG71">
        <v>0</v>
      </c>
      <c r="AH71">
        <v>162769</v>
      </c>
      <c r="AI71">
        <v>0</v>
      </c>
      <c r="AJ71">
        <v>163596</v>
      </c>
      <c r="AK71">
        <v>0</v>
      </c>
      <c r="AL71">
        <v>191350</v>
      </c>
      <c r="AM71">
        <v>0</v>
      </c>
      <c r="AN71">
        <v>198501</v>
      </c>
      <c r="AO71">
        <v>0</v>
      </c>
      <c r="AP71">
        <v>215800</v>
      </c>
      <c r="AQ71">
        <v>0</v>
      </c>
      <c r="AR71">
        <v>181171</v>
      </c>
      <c r="AS71">
        <v>0</v>
      </c>
      <c r="AT71">
        <v>206227</v>
      </c>
      <c r="AU71">
        <v>0</v>
      </c>
      <c r="AV71">
        <v>2571584</v>
      </c>
      <c r="AW71">
        <v>0</v>
      </c>
    </row>
    <row r="72" spans="1:49" x14ac:dyDescent="0.25">
      <c r="A72" t="s">
        <v>161</v>
      </c>
      <c r="B72">
        <v>2001</v>
      </c>
      <c r="C72">
        <v>40690</v>
      </c>
      <c r="D72">
        <v>1541</v>
      </c>
      <c r="G72" s="115" t="s">
        <v>130</v>
      </c>
      <c r="H72">
        <v>31304</v>
      </c>
      <c r="I72">
        <v>526747</v>
      </c>
      <c r="J72">
        <v>27023</v>
      </c>
      <c r="K72">
        <v>458123</v>
      </c>
      <c r="L72">
        <v>23845</v>
      </c>
      <c r="M72">
        <v>455426</v>
      </c>
      <c r="N72">
        <v>27162</v>
      </c>
      <c r="O72">
        <v>320843</v>
      </c>
      <c r="P72">
        <v>22569</v>
      </c>
      <c r="Q72">
        <v>314623</v>
      </c>
      <c r="R72">
        <v>34699</v>
      </c>
      <c r="S72">
        <v>280170</v>
      </c>
      <c r="T72">
        <v>22551</v>
      </c>
      <c r="U72">
        <v>186104</v>
      </c>
      <c r="V72">
        <v>3973</v>
      </c>
      <c r="W72">
        <v>54450</v>
      </c>
      <c r="X72">
        <v>0</v>
      </c>
      <c r="Y72">
        <v>0</v>
      </c>
      <c r="Z72">
        <v>0</v>
      </c>
      <c r="AA72">
        <v>0</v>
      </c>
      <c r="AV72">
        <v>193126</v>
      </c>
      <c r="AW72">
        <v>2596486</v>
      </c>
    </row>
    <row r="73" spans="1:49" x14ac:dyDescent="0.25">
      <c r="A73" t="s">
        <v>155</v>
      </c>
      <c r="B73">
        <v>2001</v>
      </c>
      <c r="C73">
        <v>0</v>
      </c>
      <c r="D73">
        <v>0</v>
      </c>
      <c r="G73" s="115" t="s">
        <v>132</v>
      </c>
      <c r="H73">
        <v>1650</v>
      </c>
      <c r="I73">
        <v>0</v>
      </c>
      <c r="J73">
        <v>815</v>
      </c>
      <c r="K73">
        <v>0</v>
      </c>
      <c r="L73">
        <v>2070</v>
      </c>
      <c r="M73">
        <v>0</v>
      </c>
      <c r="N73">
        <v>615</v>
      </c>
      <c r="O73">
        <v>0</v>
      </c>
      <c r="P73">
        <v>0</v>
      </c>
      <c r="Q73">
        <v>0</v>
      </c>
      <c r="R73">
        <v>0</v>
      </c>
      <c r="S73">
        <v>0</v>
      </c>
      <c r="T73">
        <v>0</v>
      </c>
      <c r="U73">
        <v>0</v>
      </c>
      <c r="V73">
        <v>0</v>
      </c>
      <c r="W73">
        <v>0</v>
      </c>
      <c r="X73">
        <v>0</v>
      </c>
      <c r="Y73">
        <v>0</v>
      </c>
      <c r="Z73">
        <v>0</v>
      </c>
      <c r="AA73">
        <v>0</v>
      </c>
      <c r="AV73">
        <v>5150</v>
      </c>
      <c r="AW73">
        <v>0</v>
      </c>
    </row>
    <row r="74" spans="1:49" x14ac:dyDescent="0.25">
      <c r="A74" t="s">
        <v>397</v>
      </c>
      <c r="B74">
        <v>2001</v>
      </c>
      <c r="C74">
        <v>3394</v>
      </c>
      <c r="D74">
        <v>26455</v>
      </c>
      <c r="G74" s="115" t="s">
        <v>133</v>
      </c>
      <c r="H74">
        <v>1098</v>
      </c>
      <c r="I74">
        <v>11809</v>
      </c>
      <c r="J74">
        <v>1016</v>
      </c>
      <c r="K74">
        <v>11905</v>
      </c>
      <c r="L74">
        <v>1041</v>
      </c>
      <c r="M74">
        <v>11119</v>
      </c>
      <c r="N74">
        <v>1196</v>
      </c>
      <c r="O74">
        <v>13142</v>
      </c>
      <c r="P74">
        <v>1514</v>
      </c>
      <c r="Q74">
        <v>13506</v>
      </c>
      <c r="R74">
        <v>1200</v>
      </c>
      <c r="S74">
        <v>14250</v>
      </c>
      <c r="T74">
        <v>1462</v>
      </c>
      <c r="U74">
        <v>13187</v>
      </c>
      <c r="V74">
        <v>1433</v>
      </c>
      <c r="W74">
        <v>18485</v>
      </c>
      <c r="X74">
        <v>1323</v>
      </c>
      <c r="Y74">
        <v>15748</v>
      </c>
      <c r="Z74">
        <v>1366</v>
      </c>
      <c r="AA74">
        <v>10846</v>
      </c>
      <c r="AB74">
        <v>1206</v>
      </c>
      <c r="AC74">
        <v>19595</v>
      </c>
      <c r="AD74">
        <v>1609</v>
      </c>
      <c r="AE74">
        <v>18960</v>
      </c>
      <c r="AF74">
        <v>1364</v>
      </c>
      <c r="AG74">
        <v>15673</v>
      </c>
      <c r="AH74">
        <v>1537</v>
      </c>
      <c r="AI74">
        <v>11562</v>
      </c>
      <c r="AJ74">
        <v>1445</v>
      </c>
      <c r="AK74">
        <v>12188</v>
      </c>
      <c r="AL74">
        <v>2570</v>
      </c>
      <c r="AM74">
        <v>14955</v>
      </c>
      <c r="AN74">
        <v>3749</v>
      </c>
      <c r="AO74">
        <v>12003</v>
      </c>
      <c r="AP74">
        <v>3376</v>
      </c>
      <c r="AQ74">
        <v>11966</v>
      </c>
      <c r="AR74">
        <v>2983</v>
      </c>
      <c r="AS74">
        <v>12016</v>
      </c>
      <c r="AT74">
        <v>2677</v>
      </c>
      <c r="AU74">
        <v>11770</v>
      </c>
      <c r="AV74">
        <v>35165</v>
      </c>
      <c r="AW74">
        <v>274685</v>
      </c>
    </row>
    <row r="75" spans="1:49" x14ac:dyDescent="0.25">
      <c r="A75" t="s">
        <v>397</v>
      </c>
      <c r="B75">
        <v>2001</v>
      </c>
      <c r="C75">
        <v>17648</v>
      </c>
      <c r="D75">
        <v>0</v>
      </c>
      <c r="G75" s="115" t="s">
        <v>134</v>
      </c>
      <c r="H75">
        <v>264238</v>
      </c>
      <c r="I75">
        <v>1291</v>
      </c>
      <c r="J75">
        <v>211634</v>
      </c>
      <c r="K75">
        <v>6294</v>
      </c>
      <c r="L75">
        <v>167828</v>
      </c>
      <c r="M75">
        <v>8309</v>
      </c>
      <c r="N75">
        <v>137096</v>
      </c>
      <c r="O75">
        <v>6826</v>
      </c>
      <c r="P75">
        <v>150485</v>
      </c>
      <c r="Q75">
        <v>8776</v>
      </c>
      <c r="R75">
        <v>132632</v>
      </c>
      <c r="S75">
        <v>6529</v>
      </c>
      <c r="T75">
        <v>147343</v>
      </c>
      <c r="U75">
        <v>809</v>
      </c>
      <c r="V75">
        <v>144068</v>
      </c>
      <c r="W75">
        <v>0</v>
      </c>
      <c r="X75">
        <v>140597</v>
      </c>
      <c r="Y75">
        <v>500</v>
      </c>
      <c r="Z75">
        <v>119678</v>
      </c>
      <c r="AA75">
        <v>5663</v>
      </c>
      <c r="AB75">
        <v>98705</v>
      </c>
      <c r="AC75">
        <v>4379</v>
      </c>
      <c r="AD75">
        <v>61025</v>
      </c>
      <c r="AE75">
        <v>13252</v>
      </c>
      <c r="AF75">
        <v>42422</v>
      </c>
      <c r="AG75">
        <v>19421</v>
      </c>
      <c r="AH75">
        <v>37222</v>
      </c>
      <c r="AI75">
        <v>23187</v>
      </c>
      <c r="AJ75">
        <v>49404</v>
      </c>
      <c r="AK75">
        <v>12088</v>
      </c>
      <c r="AL75">
        <v>58071</v>
      </c>
      <c r="AM75">
        <v>4828</v>
      </c>
      <c r="AN75">
        <v>27802</v>
      </c>
      <c r="AO75">
        <v>5233</v>
      </c>
      <c r="AP75">
        <v>22494</v>
      </c>
      <c r="AQ75">
        <v>8695</v>
      </c>
      <c r="AR75">
        <v>11612</v>
      </c>
      <c r="AS75">
        <v>0</v>
      </c>
      <c r="AT75">
        <v>29482</v>
      </c>
      <c r="AU75">
        <v>0</v>
      </c>
      <c r="AV75">
        <v>2053838</v>
      </c>
      <c r="AW75">
        <v>136080</v>
      </c>
    </row>
    <row r="76" spans="1:49" x14ac:dyDescent="0.25">
      <c r="A76" t="s">
        <v>93</v>
      </c>
      <c r="B76">
        <v>2001</v>
      </c>
      <c r="C76">
        <v>1274</v>
      </c>
      <c r="D76">
        <v>0</v>
      </c>
      <c r="G76" s="115" t="s">
        <v>135</v>
      </c>
      <c r="H76">
        <v>0</v>
      </c>
      <c r="I76">
        <v>0</v>
      </c>
      <c r="P76">
        <v>0</v>
      </c>
      <c r="Q76">
        <v>0</v>
      </c>
      <c r="R76">
        <v>0</v>
      </c>
      <c r="S76">
        <v>0</v>
      </c>
      <c r="T76">
        <v>0</v>
      </c>
      <c r="U76">
        <v>0</v>
      </c>
      <c r="V76">
        <v>0</v>
      </c>
      <c r="W76">
        <v>0</v>
      </c>
      <c r="X76">
        <v>0</v>
      </c>
      <c r="Y76">
        <v>0</v>
      </c>
      <c r="AV76">
        <v>0</v>
      </c>
      <c r="AW76">
        <v>0</v>
      </c>
    </row>
    <row r="77" spans="1:49" x14ac:dyDescent="0.25">
      <c r="A77" t="s">
        <v>163</v>
      </c>
      <c r="B77">
        <v>2001</v>
      </c>
      <c r="C77">
        <v>387934</v>
      </c>
      <c r="D77">
        <v>30546</v>
      </c>
      <c r="G77" s="115" t="s">
        <v>136</v>
      </c>
      <c r="H77">
        <v>60000</v>
      </c>
      <c r="I77">
        <v>500</v>
      </c>
      <c r="J77">
        <v>62000</v>
      </c>
      <c r="K77">
        <v>600</v>
      </c>
      <c r="L77">
        <v>58000</v>
      </c>
      <c r="M77">
        <v>2000</v>
      </c>
      <c r="N77">
        <v>60000</v>
      </c>
      <c r="O77">
        <v>0</v>
      </c>
      <c r="P77">
        <v>59000</v>
      </c>
      <c r="Q77">
        <v>0</v>
      </c>
      <c r="R77">
        <v>57000</v>
      </c>
      <c r="S77">
        <v>0</v>
      </c>
      <c r="T77">
        <v>56000</v>
      </c>
      <c r="U77">
        <v>0</v>
      </c>
      <c r="V77">
        <v>46000</v>
      </c>
      <c r="W77">
        <v>12000</v>
      </c>
      <c r="X77">
        <v>54901</v>
      </c>
      <c r="Y77">
        <v>10000</v>
      </c>
      <c r="Z77">
        <v>27645</v>
      </c>
      <c r="AA77">
        <v>0</v>
      </c>
      <c r="AB77">
        <v>57737</v>
      </c>
      <c r="AC77">
        <v>0</v>
      </c>
      <c r="AD77">
        <v>59302</v>
      </c>
      <c r="AE77">
        <v>2000</v>
      </c>
      <c r="AF77">
        <v>63487</v>
      </c>
      <c r="AG77">
        <v>2100</v>
      </c>
      <c r="AH77">
        <v>46368</v>
      </c>
      <c r="AI77">
        <v>2200</v>
      </c>
      <c r="AJ77">
        <v>38328</v>
      </c>
      <c r="AK77">
        <v>6482</v>
      </c>
      <c r="AL77">
        <v>32827</v>
      </c>
      <c r="AM77">
        <v>2500</v>
      </c>
      <c r="AN77">
        <v>37206</v>
      </c>
      <c r="AO77">
        <v>9648</v>
      </c>
      <c r="AP77">
        <v>31717</v>
      </c>
      <c r="AQ77">
        <v>8320</v>
      </c>
      <c r="AR77">
        <v>25570</v>
      </c>
      <c r="AS77">
        <v>12669</v>
      </c>
      <c r="AT77">
        <v>21963</v>
      </c>
      <c r="AU77">
        <v>14383</v>
      </c>
      <c r="AV77">
        <v>955051</v>
      </c>
      <c r="AW77">
        <v>85402</v>
      </c>
    </row>
    <row r="78" spans="1:49" x14ac:dyDescent="0.25">
      <c r="A78" t="s">
        <v>944</v>
      </c>
      <c r="B78">
        <v>2001</v>
      </c>
      <c r="C78">
        <v>25413</v>
      </c>
      <c r="D78">
        <v>199930</v>
      </c>
      <c r="G78" s="115" t="s">
        <v>967</v>
      </c>
      <c r="H78">
        <v>514331</v>
      </c>
      <c r="I78">
        <v>302182</v>
      </c>
      <c r="J78">
        <v>596723</v>
      </c>
      <c r="K78">
        <v>97820</v>
      </c>
      <c r="L78">
        <v>545164</v>
      </c>
      <c r="M78">
        <v>123368</v>
      </c>
      <c r="N78">
        <v>537180</v>
      </c>
      <c r="O78">
        <v>208338</v>
      </c>
      <c r="P78">
        <v>494646</v>
      </c>
      <c r="Q78">
        <v>76531</v>
      </c>
      <c r="R78">
        <v>466675</v>
      </c>
      <c r="S78">
        <v>67657</v>
      </c>
      <c r="T78">
        <v>479149</v>
      </c>
      <c r="U78">
        <v>113385</v>
      </c>
      <c r="V78">
        <v>521508</v>
      </c>
      <c r="W78">
        <v>87591</v>
      </c>
      <c r="X78">
        <v>436019</v>
      </c>
      <c r="Y78">
        <v>93537</v>
      </c>
      <c r="Z78">
        <v>330867</v>
      </c>
      <c r="AA78">
        <v>108662</v>
      </c>
      <c r="AB78">
        <v>358340</v>
      </c>
      <c r="AC78">
        <v>84609</v>
      </c>
      <c r="AD78">
        <v>364027</v>
      </c>
      <c r="AE78">
        <v>65744</v>
      </c>
      <c r="AF78">
        <v>389027</v>
      </c>
      <c r="AG78">
        <v>26033</v>
      </c>
      <c r="AH78">
        <v>401439</v>
      </c>
      <c r="AI78">
        <v>48029</v>
      </c>
      <c r="AJ78">
        <v>352731</v>
      </c>
      <c r="AK78">
        <v>49561</v>
      </c>
      <c r="AL78">
        <v>328705</v>
      </c>
      <c r="AM78">
        <v>61988</v>
      </c>
      <c r="AN78">
        <v>298259</v>
      </c>
      <c r="AO78">
        <v>75699</v>
      </c>
      <c r="AP78">
        <v>312895</v>
      </c>
      <c r="AQ78">
        <v>57692</v>
      </c>
      <c r="AR78">
        <v>289971</v>
      </c>
      <c r="AS78">
        <v>31787</v>
      </c>
      <c r="AT78">
        <v>176573</v>
      </c>
      <c r="AU78">
        <v>33077</v>
      </c>
      <c r="AV78">
        <v>8194229</v>
      </c>
      <c r="AW78">
        <v>1813290</v>
      </c>
    </row>
    <row r="79" spans="1:49" x14ac:dyDescent="0.25">
      <c r="A79" t="s">
        <v>147</v>
      </c>
      <c r="B79">
        <v>2001</v>
      </c>
      <c r="C79">
        <v>118633</v>
      </c>
      <c r="D79">
        <v>22335</v>
      </c>
      <c r="G79" s="115" t="s">
        <v>137</v>
      </c>
      <c r="L79">
        <v>0</v>
      </c>
      <c r="M79">
        <v>81021</v>
      </c>
      <c r="N79">
        <v>0</v>
      </c>
      <c r="O79">
        <v>71495</v>
      </c>
      <c r="P79">
        <v>0</v>
      </c>
      <c r="Q79">
        <v>70000</v>
      </c>
      <c r="R79">
        <v>0</v>
      </c>
      <c r="S79">
        <v>70000</v>
      </c>
      <c r="V79">
        <v>0</v>
      </c>
      <c r="W79">
        <v>209367</v>
      </c>
      <c r="X79">
        <v>0</v>
      </c>
      <c r="Y79">
        <v>174000</v>
      </c>
      <c r="Z79">
        <v>0</v>
      </c>
      <c r="AA79">
        <v>190000</v>
      </c>
      <c r="AB79">
        <v>0</v>
      </c>
      <c r="AC79">
        <v>250000</v>
      </c>
      <c r="AD79">
        <v>0</v>
      </c>
      <c r="AE79">
        <v>217000</v>
      </c>
      <c r="AF79">
        <v>0</v>
      </c>
      <c r="AG79">
        <v>161760</v>
      </c>
      <c r="AH79">
        <v>0</v>
      </c>
      <c r="AI79">
        <v>68835</v>
      </c>
      <c r="AJ79">
        <v>0</v>
      </c>
      <c r="AK79">
        <v>77900</v>
      </c>
      <c r="AL79">
        <v>0</v>
      </c>
      <c r="AM79">
        <v>82033</v>
      </c>
      <c r="AN79">
        <v>0</v>
      </c>
      <c r="AO79">
        <v>73730</v>
      </c>
      <c r="AP79">
        <v>0</v>
      </c>
      <c r="AQ79">
        <v>15000</v>
      </c>
      <c r="AR79">
        <v>0</v>
      </c>
      <c r="AS79">
        <v>59772</v>
      </c>
      <c r="AT79">
        <v>0</v>
      </c>
      <c r="AU79">
        <v>76122</v>
      </c>
      <c r="AV79">
        <v>0</v>
      </c>
      <c r="AW79">
        <v>1948035</v>
      </c>
    </row>
    <row r="80" spans="1:49" x14ac:dyDescent="0.25">
      <c r="A80" t="s">
        <v>385</v>
      </c>
      <c r="B80">
        <v>2001</v>
      </c>
      <c r="C80">
        <v>404000</v>
      </c>
      <c r="D80">
        <v>58000</v>
      </c>
      <c r="G80" s="115" t="s">
        <v>138</v>
      </c>
      <c r="H80">
        <v>0</v>
      </c>
      <c r="I80">
        <v>0</v>
      </c>
      <c r="P80">
        <v>0</v>
      </c>
      <c r="Q80">
        <v>0</v>
      </c>
      <c r="R80">
        <v>0</v>
      </c>
      <c r="S80">
        <v>0</v>
      </c>
      <c r="T80">
        <v>0</v>
      </c>
      <c r="U80">
        <v>0</v>
      </c>
      <c r="V80">
        <v>0</v>
      </c>
      <c r="W80">
        <v>0</v>
      </c>
      <c r="X80">
        <v>0</v>
      </c>
      <c r="Y80">
        <v>0</v>
      </c>
      <c r="Z80">
        <v>0</v>
      </c>
      <c r="AA80">
        <v>0</v>
      </c>
      <c r="AV80">
        <v>0</v>
      </c>
      <c r="AW80">
        <v>0</v>
      </c>
    </row>
    <row r="81" spans="1:49" x14ac:dyDescent="0.25">
      <c r="A81" t="s">
        <v>477</v>
      </c>
      <c r="B81">
        <v>2001</v>
      </c>
      <c r="C81">
        <v>157184</v>
      </c>
      <c r="D81">
        <v>0</v>
      </c>
      <c r="G81" s="115" t="s">
        <v>477</v>
      </c>
      <c r="H81">
        <v>301859</v>
      </c>
      <c r="I81">
        <v>0</v>
      </c>
      <c r="J81">
        <v>196610</v>
      </c>
      <c r="K81">
        <v>0</v>
      </c>
      <c r="L81">
        <v>180778</v>
      </c>
      <c r="M81">
        <v>0</v>
      </c>
      <c r="N81">
        <v>235606</v>
      </c>
      <c r="O81">
        <v>0</v>
      </c>
      <c r="P81">
        <v>238013</v>
      </c>
      <c r="Q81">
        <v>0</v>
      </c>
      <c r="R81">
        <v>216551</v>
      </c>
      <c r="S81">
        <v>0</v>
      </c>
      <c r="T81">
        <v>234157</v>
      </c>
      <c r="U81">
        <v>0</v>
      </c>
      <c r="V81">
        <v>281763</v>
      </c>
      <c r="W81">
        <v>0</v>
      </c>
      <c r="X81">
        <v>226453</v>
      </c>
      <c r="Y81">
        <v>0</v>
      </c>
      <c r="Z81">
        <v>195919</v>
      </c>
      <c r="AA81">
        <v>0</v>
      </c>
      <c r="AB81">
        <v>238131</v>
      </c>
      <c r="AC81">
        <v>3143</v>
      </c>
      <c r="AD81">
        <v>179409</v>
      </c>
      <c r="AE81">
        <v>2723</v>
      </c>
      <c r="AF81">
        <v>157000</v>
      </c>
      <c r="AG81">
        <v>0</v>
      </c>
      <c r="AH81">
        <v>105762</v>
      </c>
      <c r="AI81">
        <v>0</v>
      </c>
      <c r="AJ81">
        <v>169873</v>
      </c>
      <c r="AK81">
        <v>0</v>
      </c>
      <c r="AL81">
        <v>188342</v>
      </c>
      <c r="AM81">
        <v>0</v>
      </c>
      <c r="AN81">
        <v>184043</v>
      </c>
      <c r="AO81">
        <v>0</v>
      </c>
      <c r="AP81">
        <v>158345</v>
      </c>
      <c r="AQ81">
        <v>2640</v>
      </c>
      <c r="AR81">
        <v>158037</v>
      </c>
      <c r="AS81">
        <v>0</v>
      </c>
      <c r="AT81">
        <v>118531</v>
      </c>
      <c r="AU81">
        <v>0</v>
      </c>
      <c r="AV81">
        <v>3965182</v>
      </c>
      <c r="AW81">
        <v>8506</v>
      </c>
    </row>
    <row r="82" spans="1:49" x14ac:dyDescent="0.25">
      <c r="A82" t="s">
        <v>69</v>
      </c>
      <c r="B82">
        <v>2001</v>
      </c>
      <c r="C82">
        <v>220053</v>
      </c>
      <c r="D82">
        <v>53468</v>
      </c>
      <c r="G82" s="115" t="s">
        <v>141</v>
      </c>
      <c r="J82">
        <v>133363</v>
      </c>
      <c r="K82">
        <v>0</v>
      </c>
      <c r="L82">
        <v>107924</v>
      </c>
      <c r="M82">
        <v>0</v>
      </c>
      <c r="N82">
        <v>72000</v>
      </c>
      <c r="O82">
        <v>2200</v>
      </c>
      <c r="P82">
        <v>63612</v>
      </c>
      <c r="Q82">
        <v>8436</v>
      </c>
      <c r="R82">
        <v>55225</v>
      </c>
      <c r="S82">
        <v>8941</v>
      </c>
      <c r="T82">
        <v>0</v>
      </c>
      <c r="U82">
        <v>0</v>
      </c>
      <c r="V82">
        <v>52261</v>
      </c>
      <c r="W82">
        <v>17619</v>
      </c>
      <c r="X82">
        <v>46775</v>
      </c>
      <c r="Y82">
        <v>10878</v>
      </c>
      <c r="Z82">
        <v>44695</v>
      </c>
      <c r="AA82">
        <v>27861</v>
      </c>
      <c r="AB82">
        <v>71518</v>
      </c>
      <c r="AC82">
        <v>30470</v>
      </c>
      <c r="AD82">
        <v>40593</v>
      </c>
      <c r="AE82">
        <v>25233</v>
      </c>
      <c r="AF82">
        <v>16734</v>
      </c>
      <c r="AG82">
        <v>17920</v>
      </c>
      <c r="AH82">
        <v>25097</v>
      </c>
      <c r="AI82">
        <v>10544</v>
      </c>
      <c r="AJ82">
        <v>36789</v>
      </c>
      <c r="AK82">
        <v>15011</v>
      </c>
      <c r="AL82">
        <v>37372</v>
      </c>
      <c r="AM82">
        <v>8957</v>
      </c>
      <c r="AN82">
        <v>44374</v>
      </c>
      <c r="AO82">
        <v>15142</v>
      </c>
      <c r="AP82">
        <v>58508</v>
      </c>
      <c r="AQ82">
        <v>4083</v>
      </c>
      <c r="AR82">
        <v>64846</v>
      </c>
      <c r="AS82">
        <v>4967</v>
      </c>
      <c r="AT82">
        <v>53634</v>
      </c>
      <c r="AU82">
        <v>4658</v>
      </c>
      <c r="AV82">
        <v>1025320</v>
      </c>
      <c r="AW82">
        <v>212920</v>
      </c>
    </row>
    <row r="83" spans="1:49" x14ac:dyDescent="0.25">
      <c r="A83" t="s">
        <v>153</v>
      </c>
      <c r="B83">
        <v>2001</v>
      </c>
      <c r="C83">
        <v>253998</v>
      </c>
      <c r="D83">
        <v>162000</v>
      </c>
      <c r="G83" s="115" t="s">
        <v>142</v>
      </c>
      <c r="H83">
        <v>0</v>
      </c>
      <c r="I83">
        <v>0</v>
      </c>
      <c r="P83">
        <v>0</v>
      </c>
      <c r="Q83">
        <v>0</v>
      </c>
      <c r="R83">
        <v>0</v>
      </c>
      <c r="S83">
        <v>0</v>
      </c>
      <c r="T83">
        <v>0</v>
      </c>
      <c r="U83">
        <v>0</v>
      </c>
      <c r="V83">
        <v>0</v>
      </c>
      <c r="W83">
        <v>0</v>
      </c>
      <c r="X83">
        <v>0</v>
      </c>
      <c r="Y83">
        <v>0</v>
      </c>
      <c r="Z83">
        <v>0</v>
      </c>
      <c r="AA83">
        <v>0</v>
      </c>
      <c r="AV83">
        <v>0</v>
      </c>
      <c r="AW83">
        <v>0</v>
      </c>
    </row>
    <row r="84" spans="1:49" x14ac:dyDescent="0.25">
      <c r="A84" t="s">
        <v>141</v>
      </c>
      <c r="B84">
        <v>2001</v>
      </c>
      <c r="C84">
        <v>133363</v>
      </c>
      <c r="D84">
        <v>0</v>
      </c>
      <c r="G84" s="115" t="s">
        <v>484</v>
      </c>
      <c r="Z84">
        <v>9004</v>
      </c>
      <c r="AA84">
        <v>22997</v>
      </c>
      <c r="AB84">
        <v>5998</v>
      </c>
      <c r="AC84">
        <v>17731</v>
      </c>
      <c r="AD84">
        <v>2937</v>
      </c>
      <c r="AE84">
        <v>19695</v>
      </c>
      <c r="AF84">
        <v>1966</v>
      </c>
      <c r="AG84">
        <v>12462</v>
      </c>
      <c r="AH84">
        <v>14151</v>
      </c>
      <c r="AI84">
        <v>18614</v>
      </c>
      <c r="AJ84">
        <v>18347</v>
      </c>
      <c r="AK84">
        <v>13451</v>
      </c>
      <c r="AL84">
        <v>23010</v>
      </c>
      <c r="AM84">
        <v>26567</v>
      </c>
      <c r="AN84">
        <v>9866</v>
      </c>
      <c r="AO84">
        <v>15121</v>
      </c>
      <c r="AP84">
        <v>9911</v>
      </c>
      <c r="AQ84">
        <v>16419</v>
      </c>
      <c r="AR84">
        <v>11751</v>
      </c>
      <c r="AS84">
        <v>13266</v>
      </c>
      <c r="AT84">
        <v>11469</v>
      </c>
      <c r="AU84">
        <v>14399</v>
      </c>
      <c r="AV84">
        <v>118410</v>
      </c>
      <c r="AW84">
        <v>190722</v>
      </c>
    </row>
    <row r="85" spans="1:49" x14ac:dyDescent="0.25">
      <c r="A85" t="s">
        <v>121</v>
      </c>
      <c r="B85">
        <v>2001</v>
      </c>
      <c r="C85">
        <v>0</v>
      </c>
      <c r="D85">
        <v>10000</v>
      </c>
      <c r="G85" s="115" t="s">
        <v>143</v>
      </c>
      <c r="H85">
        <v>91385</v>
      </c>
      <c r="I85">
        <v>33021</v>
      </c>
      <c r="J85">
        <v>84240</v>
      </c>
      <c r="K85">
        <v>33124</v>
      </c>
      <c r="L85">
        <v>86330</v>
      </c>
      <c r="M85">
        <v>35014</v>
      </c>
      <c r="N85">
        <v>71633</v>
      </c>
      <c r="O85">
        <v>28123</v>
      </c>
      <c r="P85">
        <v>84013</v>
      </c>
      <c r="Q85">
        <v>32471</v>
      </c>
      <c r="R85">
        <v>88787</v>
      </c>
      <c r="S85">
        <v>17807</v>
      </c>
      <c r="T85">
        <v>60167</v>
      </c>
      <c r="U85">
        <v>21528</v>
      </c>
      <c r="V85">
        <v>64041</v>
      </c>
      <c r="W85">
        <v>30102</v>
      </c>
      <c r="X85">
        <v>76855</v>
      </c>
      <c r="Y85">
        <v>35668</v>
      </c>
      <c r="Z85">
        <v>79851</v>
      </c>
      <c r="AA85">
        <v>33901</v>
      </c>
      <c r="AB85">
        <v>77292</v>
      </c>
      <c r="AC85">
        <v>25554</v>
      </c>
      <c r="AD85">
        <v>76907</v>
      </c>
      <c r="AE85">
        <v>52972</v>
      </c>
      <c r="AF85">
        <v>79156</v>
      </c>
      <c r="AG85">
        <v>40227</v>
      </c>
      <c r="AH85">
        <v>62301</v>
      </c>
      <c r="AI85">
        <v>50129</v>
      </c>
      <c r="AJ85">
        <v>75938</v>
      </c>
      <c r="AK85">
        <v>58107</v>
      </c>
      <c r="AL85">
        <v>81607</v>
      </c>
      <c r="AM85">
        <v>24906</v>
      </c>
      <c r="AN85">
        <v>90296</v>
      </c>
      <c r="AO85">
        <v>3661</v>
      </c>
      <c r="AP85">
        <v>88241</v>
      </c>
      <c r="AQ85">
        <v>45550</v>
      </c>
      <c r="AR85">
        <v>83346</v>
      </c>
      <c r="AS85">
        <v>44328</v>
      </c>
      <c r="AT85">
        <v>82300</v>
      </c>
      <c r="AU85">
        <v>44709</v>
      </c>
      <c r="AV85">
        <v>1584686</v>
      </c>
      <c r="AW85">
        <v>690902</v>
      </c>
    </row>
    <row r="86" spans="1:49" x14ac:dyDescent="0.25">
      <c r="A86" t="s">
        <v>67</v>
      </c>
      <c r="B86">
        <v>2001</v>
      </c>
      <c r="C86">
        <v>97980</v>
      </c>
      <c r="D86">
        <v>0</v>
      </c>
      <c r="G86" s="115" t="s">
        <v>144</v>
      </c>
      <c r="H86">
        <v>270673</v>
      </c>
      <c r="I86">
        <v>235642</v>
      </c>
      <c r="J86">
        <v>377676</v>
      </c>
      <c r="K86">
        <v>158439</v>
      </c>
      <c r="L86">
        <v>178097</v>
      </c>
      <c r="M86">
        <v>135871</v>
      </c>
      <c r="N86">
        <v>335231</v>
      </c>
      <c r="O86">
        <v>123579</v>
      </c>
      <c r="P86">
        <v>319594</v>
      </c>
      <c r="Q86">
        <v>114041</v>
      </c>
      <c r="R86">
        <v>410878</v>
      </c>
      <c r="S86">
        <v>94284</v>
      </c>
      <c r="T86">
        <v>371194</v>
      </c>
      <c r="U86">
        <v>158995</v>
      </c>
      <c r="V86">
        <v>417505</v>
      </c>
      <c r="W86">
        <v>136822</v>
      </c>
      <c r="X86">
        <v>341134</v>
      </c>
      <c r="Y86">
        <v>158225</v>
      </c>
      <c r="Z86">
        <v>243760</v>
      </c>
      <c r="AA86">
        <v>153411</v>
      </c>
      <c r="AB86">
        <v>264567</v>
      </c>
      <c r="AC86">
        <v>188079</v>
      </c>
      <c r="AD86">
        <v>280752</v>
      </c>
      <c r="AE86">
        <v>170694</v>
      </c>
      <c r="AF86">
        <v>345128</v>
      </c>
      <c r="AG86">
        <v>198618</v>
      </c>
      <c r="AH86">
        <v>410557</v>
      </c>
      <c r="AI86">
        <v>204505</v>
      </c>
      <c r="AJ86">
        <v>394478</v>
      </c>
      <c r="AK86">
        <v>177304</v>
      </c>
      <c r="AL86">
        <v>461512</v>
      </c>
      <c r="AM86">
        <v>140472</v>
      </c>
      <c r="AN86">
        <v>444999</v>
      </c>
      <c r="AO86">
        <v>112428</v>
      </c>
      <c r="AP86">
        <v>414870</v>
      </c>
      <c r="AQ86">
        <v>107057</v>
      </c>
      <c r="AR86">
        <v>439648</v>
      </c>
      <c r="AS86">
        <v>84798</v>
      </c>
      <c r="AT86">
        <v>383574</v>
      </c>
      <c r="AU86">
        <v>93640</v>
      </c>
      <c r="AV86">
        <v>7105827</v>
      </c>
      <c r="AW86">
        <v>2946904</v>
      </c>
    </row>
    <row r="87" spans="1:49" x14ac:dyDescent="0.25">
      <c r="A87" t="s">
        <v>85</v>
      </c>
      <c r="B87">
        <v>2001</v>
      </c>
      <c r="C87">
        <v>402373</v>
      </c>
      <c r="D87">
        <v>0</v>
      </c>
      <c r="G87" s="115" t="s">
        <v>145</v>
      </c>
      <c r="H87">
        <v>330973</v>
      </c>
      <c r="I87">
        <v>267007</v>
      </c>
      <c r="J87">
        <v>354970</v>
      </c>
      <c r="K87">
        <v>185882</v>
      </c>
      <c r="L87">
        <v>336061</v>
      </c>
      <c r="M87">
        <v>228028</v>
      </c>
      <c r="N87">
        <v>348792</v>
      </c>
      <c r="O87">
        <v>202902</v>
      </c>
      <c r="P87">
        <v>371263</v>
      </c>
      <c r="Q87">
        <v>167819</v>
      </c>
      <c r="R87">
        <v>368155</v>
      </c>
      <c r="S87">
        <v>129813</v>
      </c>
      <c r="T87">
        <v>363362</v>
      </c>
      <c r="U87">
        <v>94952</v>
      </c>
      <c r="V87">
        <v>421938</v>
      </c>
      <c r="W87">
        <v>68111</v>
      </c>
      <c r="X87">
        <v>396812</v>
      </c>
      <c r="Y87">
        <v>70667</v>
      </c>
      <c r="Z87">
        <v>366947</v>
      </c>
      <c r="AA87">
        <v>70940</v>
      </c>
      <c r="AB87">
        <v>373161</v>
      </c>
      <c r="AC87">
        <v>38744</v>
      </c>
      <c r="AD87">
        <v>395209</v>
      </c>
      <c r="AE87">
        <v>119002</v>
      </c>
      <c r="AF87">
        <v>305262</v>
      </c>
      <c r="AG87">
        <v>123022</v>
      </c>
      <c r="AH87">
        <v>356761</v>
      </c>
      <c r="AI87">
        <v>99152</v>
      </c>
      <c r="AJ87">
        <v>462552</v>
      </c>
      <c r="AK87">
        <v>92085</v>
      </c>
      <c r="AL87">
        <v>427175</v>
      </c>
      <c r="AM87">
        <v>59659</v>
      </c>
      <c r="AN87">
        <v>399552</v>
      </c>
      <c r="AO87">
        <v>51071</v>
      </c>
      <c r="AP87">
        <v>384112</v>
      </c>
      <c r="AQ87">
        <v>47469</v>
      </c>
      <c r="AR87">
        <v>382172</v>
      </c>
      <c r="AS87">
        <v>38613</v>
      </c>
      <c r="AT87">
        <v>414411</v>
      </c>
      <c r="AU87">
        <v>93258</v>
      </c>
      <c r="AV87">
        <v>7559640</v>
      </c>
      <c r="AW87">
        <v>2248196</v>
      </c>
    </row>
    <row r="88" spans="1:49" x14ac:dyDescent="0.25">
      <c r="A88" t="s">
        <v>92</v>
      </c>
      <c r="B88">
        <v>2001</v>
      </c>
      <c r="C88">
        <v>0</v>
      </c>
      <c r="D88">
        <v>217500</v>
      </c>
      <c r="G88" s="115" t="s">
        <v>147</v>
      </c>
      <c r="H88">
        <v>113437</v>
      </c>
      <c r="I88">
        <v>54768</v>
      </c>
      <c r="J88">
        <v>118633</v>
      </c>
      <c r="K88">
        <v>22335</v>
      </c>
      <c r="L88">
        <v>121401</v>
      </c>
      <c r="M88">
        <v>12108</v>
      </c>
      <c r="N88">
        <v>154765</v>
      </c>
      <c r="O88">
        <v>527</v>
      </c>
      <c r="P88">
        <v>168039</v>
      </c>
      <c r="Q88">
        <v>0</v>
      </c>
      <c r="R88">
        <v>170052</v>
      </c>
      <c r="S88">
        <v>0</v>
      </c>
      <c r="T88">
        <v>170873</v>
      </c>
      <c r="U88">
        <v>0</v>
      </c>
      <c r="V88">
        <v>179742</v>
      </c>
      <c r="W88">
        <v>648</v>
      </c>
      <c r="X88">
        <v>147897</v>
      </c>
      <c r="Y88">
        <v>36</v>
      </c>
      <c r="Z88">
        <v>173986</v>
      </c>
      <c r="AA88">
        <v>0</v>
      </c>
      <c r="AB88">
        <v>225677</v>
      </c>
      <c r="AC88">
        <v>2361</v>
      </c>
      <c r="AD88">
        <v>205565</v>
      </c>
      <c r="AE88">
        <v>2350</v>
      </c>
      <c r="AF88">
        <v>180256</v>
      </c>
      <c r="AG88">
        <v>4150</v>
      </c>
      <c r="AH88">
        <v>181238</v>
      </c>
      <c r="AI88">
        <v>0</v>
      </c>
      <c r="AJ88">
        <v>165896</v>
      </c>
      <c r="AK88">
        <v>0</v>
      </c>
      <c r="AL88">
        <v>124469</v>
      </c>
      <c r="AM88">
        <v>0</v>
      </c>
      <c r="AN88">
        <v>142010</v>
      </c>
      <c r="AO88">
        <v>0</v>
      </c>
      <c r="AP88">
        <v>127349</v>
      </c>
      <c r="AQ88">
        <v>1019</v>
      </c>
      <c r="AR88">
        <v>166704</v>
      </c>
      <c r="AS88">
        <v>0</v>
      </c>
      <c r="AT88">
        <v>164944</v>
      </c>
      <c r="AU88">
        <v>0</v>
      </c>
      <c r="AV88">
        <v>3202933</v>
      </c>
      <c r="AW88">
        <v>100302</v>
      </c>
    </row>
    <row r="89" spans="1:49" x14ac:dyDescent="0.25">
      <c r="A89" t="s">
        <v>96</v>
      </c>
      <c r="B89">
        <v>2001</v>
      </c>
      <c r="C89">
        <v>48992</v>
      </c>
      <c r="D89">
        <v>0</v>
      </c>
      <c r="G89" s="115" t="s">
        <v>148</v>
      </c>
      <c r="H89">
        <v>146627</v>
      </c>
      <c r="I89">
        <v>94790</v>
      </c>
      <c r="J89">
        <v>152251</v>
      </c>
      <c r="K89">
        <v>91200</v>
      </c>
      <c r="L89">
        <v>144537</v>
      </c>
      <c r="M89">
        <v>86138</v>
      </c>
      <c r="N89">
        <v>147221</v>
      </c>
      <c r="O89">
        <v>83170</v>
      </c>
      <c r="P89">
        <v>150969</v>
      </c>
      <c r="Q89">
        <v>85706</v>
      </c>
      <c r="R89">
        <v>158000</v>
      </c>
      <c r="S89">
        <v>86264</v>
      </c>
      <c r="T89">
        <v>143473</v>
      </c>
      <c r="U89">
        <v>89615</v>
      </c>
      <c r="V89">
        <v>142268</v>
      </c>
      <c r="W89">
        <v>89386</v>
      </c>
      <c r="X89">
        <v>148966</v>
      </c>
      <c r="Y89">
        <v>90723</v>
      </c>
      <c r="Z89">
        <v>139632</v>
      </c>
      <c r="AA89">
        <v>96480</v>
      </c>
      <c r="AB89">
        <v>158019</v>
      </c>
      <c r="AC89">
        <v>99525</v>
      </c>
      <c r="AD89">
        <v>179992</v>
      </c>
      <c r="AE89">
        <v>118323</v>
      </c>
      <c r="AF89">
        <v>179077</v>
      </c>
      <c r="AG89">
        <v>105124</v>
      </c>
      <c r="AH89">
        <v>132083</v>
      </c>
      <c r="AI89">
        <v>81262</v>
      </c>
      <c r="AJ89">
        <v>149652</v>
      </c>
      <c r="AK89">
        <v>92190</v>
      </c>
      <c r="AL89">
        <v>142981</v>
      </c>
      <c r="AM89">
        <v>89031</v>
      </c>
      <c r="AN89">
        <v>141290</v>
      </c>
      <c r="AO89">
        <v>75453</v>
      </c>
      <c r="AP89">
        <v>144503</v>
      </c>
      <c r="AQ89">
        <v>56092</v>
      </c>
      <c r="AR89">
        <v>130807</v>
      </c>
      <c r="AS89">
        <v>57967</v>
      </c>
      <c r="AT89">
        <v>141376</v>
      </c>
      <c r="AU89">
        <v>76773</v>
      </c>
      <c r="AV89">
        <v>2973724</v>
      </c>
      <c r="AW89">
        <v>1745212</v>
      </c>
    </row>
    <row r="90" spans="1:49" x14ac:dyDescent="0.25">
      <c r="A90" t="s">
        <v>122</v>
      </c>
      <c r="B90">
        <v>2001</v>
      </c>
      <c r="C90">
        <v>4260</v>
      </c>
      <c r="D90">
        <v>0</v>
      </c>
      <c r="G90" s="115" t="s">
        <v>151</v>
      </c>
      <c r="H90">
        <v>179395</v>
      </c>
      <c r="I90">
        <v>477743</v>
      </c>
      <c r="J90">
        <v>194300</v>
      </c>
      <c r="K90">
        <v>465500</v>
      </c>
      <c r="L90">
        <v>163800</v>
      </c>
      <c r="M90">
        <v>477500</v>
      </c>
      <c r="N90">
        <v>187400</v>
      </c>
      <c r="O90">
        <v>453700</v>
      </c>
      <c r="P90">
        <v>170000</v>
      </c>
      <c r="Q90">
        <v>399000</v>
      </c>
      <c r="R90">
        <v>175300</v>
      </c>
      <c r="S90">
        <v>420100</v>
      </c>
      <c r="T90">
        <v>277148</v>
      </c>
      <c r="U90">
        <v>405415</v>
      </c>
      <c r="V90">
        <v>253410</v>
      </c>
      <c r="W90">
        <v>385116</v>
      </c>
      <c r="X90">
        <v>241439</v>
      </c>
      <c r="Y90">
        <v>347665</v>
      </c>
      <c r="Z90">
        <v>194311</v>
      </c>
      <c r="AA90">
        <v>207423</v>
      </c>
      <c r="AB90">
        <v>207761</v>
      </c>
      <c r="AC90">
        <v>198470</v>
      </c>
      <c r="AD90">
        <v>194815</v>
      </c>
      <c r="AE90">
        <v>185437</v>
      </c>
      <c r="AF90">
        <v>207900</v>
      </c>
      <c r="AG90">
        <v>165300</v>
      </c>
      <c r="AH90">
        <v>243060</v>
      </c>
      <c r="AI90">
        <v>151310</v>
      </c>
      <c r="AJ90">
        <v>234539</v>
      </c>
      <c r="AK90">
        <v>154013</v>
      </c>
      <c r="AL90">
        <v>210040</v>
      </c>
      <c r="AM90">
        <v>149075</v>
      </c>
      <c r="AN90">
        <v>175621</v>
      </c>
      <c r="AO90">
        <v>165497</v>
      </c>
      <c r="AP90">
        <v>231158</v>
      </c>
      <c r="AQ90">
        <v>219858</v>
      </c>
      <c r="AR90">
        <v>215329</v>
      </c>
      <c r="AS90">
        <v>248608</v>
      </c>
      <c r="AT90">
        <v>200345</v>
      </c>
      <c r="AU90">
        <v>172321</v>
      </c>
      <c r="AV90">
        <v>4157071</v>
      </c>
      <c r="AW90">
        <v>5849051</v>
      </c>
    </row>
    <row r="91" spans="1:49" x14ac:dyDescent="0.25">
      <c r="A91" t="s">
        <v>110</v>
      </c>
      <c r="B91">
        <v>2001</v>
      </c>
      <c r="C91">
        <v>70951</v>
      </c>
      <c r="D91">
        <v>46546</v>
      </c>
      <c r="G91" s="115" t="s">
        <v>152</v>
      </c>
      <c r="H91">
        <v>0</v>
      </c>
      <c r="I91">
        <v>0</v>
      </c>
      <c r="L91">
        <v>0</v>
      </c>
      <c r="M91">
        <v>0</v>
      </c>
      <c r="N91">
        <v>0</v>
      </c>
      <c r="O91">
        <v>0</v>
      </c>
      <c r="P91">
        <v>0</v>
      </c>
      <c r="Q91">
        <v>0</v>
      </c>
      <c r="R91">
        <v>0</v>
      </c>
      <c r="S91">
        <v>0</v>
      </c>
      <c r="T91">
        <v>0</v>
      </c>
      <c r="U91">
        <v>0</v>
      </c>
      <c r="V91">
        <v>0</v>
      </c>
      <c r="W91">
        <v>0</v>
      </c>
      <c r="X91">
        <v>0</v>
      </c>
      <c r="Y91">
        <v>0</v>
      </c>
      <c r="Z91">
        <v>0</v>
      </c>
      <c r="AA91">
        <v>0</v>
      </c>
      <c r="AB91">
        <v>0</v>
      </c>
      <c r="AC91">
        <v>0</v>
      </c>
      <c r="AD91">
        <v>0</v>
      </c>
      <c r="AE91">
        <v>0</v>
      </c>
      <c r="AF91">
        <v>0</v>
      </c>
      <c r="AG91">
        <v>0</v>
      </c>
      <c r="AH91">
        <v>0</v>
      </c>
      <c r="AI91">
        <v>0</v>
      </c>
      <c r="AJ91">
        <v>0</v>
      </c>
      <c r="AK91">
        <v>0</v>
      </c>
      <c r="AL91">
        <v>0</v>
      </c>
      <c r="AM91">
        <v>0</v>
      </c>
      <c r="AN91">
        <v>0</v>
      </c>
      <c r="AO91">
        <v>0</v>
      </c>
      <c r="AP91">
        <v>0</v>
      </c>
      <c r="AQ91">
        <v>0</v>
      </c>
      <c r="AR91">
        <v>4</v>
      </c>
      <c r="AS91">
        <v>0</v>
      </c>
      <c r="AT91">
        <v>2</v>
      </c>
      <c r="AU91">
        <v>0</v>
      </c>
      <c r="AV91">
        <v>6</v>
      </c>
      <c r="AW91">
        <v>0</v>
      </c>
    </row>
    <row r="92" spans="1:49" x14ac:dyDescent="0.25">
      <c r="A92" t="s">
        <v>338</v>
      </c>
      <c r="B92">
        <v>2001</v>
      </c>
      <c r="C92">
        <v>4764</v>
      </c>
      <c r="D92">
        <v>170392</v>
      </c>
      <c r="G92" s="115" t="s">
        <v>153</v>
      </c>
      <c r="H92">
        <v>36054</v>
      </c>
      <c r="I92">
        <v>0</v>
      </c>
      <c r="J92">
        <v>253998</v>
      </c>
      <c r="K92">
        <v>162000</v>
      </c>
      <c r="L92">
        <v>317856</v>
      </c>
      <c r="M92">
        <v>212880</v>
      </c>
      <c r="N92">
        <v>297073</v>
      </c>
      <c r="O92">
        <v>188046</v>
      </c>
      <c r="P92">
        <v>223028</v>
      </c>
      <c r="Q92">
        <v>96000</v>
      </c>
      <c r="R92">
        <v>212445</v>
      </c>
      <c r="S92">
        <v>74823</v>
      </c>
      <c r="T92">
        <v>263232</v>
      </c>
      <c r="U92">
        <v>205949</v>
      </c>
      <c r="V92">
        <v>286288</v>
      </c>
      <c r="W92">
        <v>234000</v>
      </c>
      <c r="X92">
        <v>195824</v>
      </c>
      <c r="Y92">
        <v>266999</v>
      </c>
      <c r="Z92">
        <v>211735</v>
      </c>
      <c r="AA92">
        <v>264866</v>
      </c>
      <c r="AB92">
        <v>442000</v>
      </c>
      <c r="AC92">
        <v>307000</v>
      </c>
      <c r="AD92">
        <v>132000</v>
      </c>
      <c r="AE92">
        <v>12000</v>
      </c>
      <c r="AF92">
        <v>106000</v>
      </c>
      <c r="AG92">
        <v>8000</v>
      </c>
      <c r="AH92">
        <v>102000</v>
      </c>
      <c r="AI92">
        <v>3000</v>
      </c>
      <c r="AJ92">
        <v>123000</v>
      </c>
      <c r="AK92">
        <v>0</v>
      </c>
      <c r="AL92">
        <v>105000</v>
      </c>
      <c r="AM92">
        <v>3000</v>
      </c>
      <c r="AN92">
        <v>107712</v>
      </c>
      <c r="AO92">
        <v>2800</v>
      </c>
      <c r="AP92">
        <v>103000</v>
      </c>
      <c r="AQ92">
        <v>7600</v>
      </c>
      <c r="AR92">
        <v>95000</v>
      </c>
      <c r="AS92">
        <v>9000</v>
      </c>
      <c r="AT92">
        <v>135483</v>
      </c>
      <c r="AU92">
        <v>0</v>
      </c>
      <c r="AV92">
        <v>3748728</v>
      </c>
      <c r="AW92">
        <v>2057963</v>
      </c>
    </row>
    <row r="93" spans="1:49" x14ac:dyDescent="0.25">
      <c r="A93" t="s">
        <v>986</v>
      </c>
      <c r="B93">
        <v>2016</v>
      </c>
      <c r="C93">
        <v>357697</v>
      </c>
      <c r="D93">
        <v>29424</v>
      </c>
      <c r="G93" s="115" t="s">
        <v>154</v>
      </c>
      <c r="H93">
        <v>19430</v>
      </c>
      <c r="I93">
        <v>11092</v>
      </c>
      <c r="J93">
        <v>21156</v>
      </c>
      <c r="K93">
        <v>11455</v>
      </c>
      <c r="L93">
        <v>37247</v>
      </c>
      <c r="M93">
        <v>12172</v>
      </c>
      <c r="N93">
        <v>36019</v>
      </c>
      <c r="O93">
        <v>13069</v>
      </c>
      <c r="P93">
        <v>40954</v>
      </c>
      <c r="Q93">
        <v>10308</v>
      </c>
      <c r="R93">
        <v>16033</v>
      </c>
      <c r="S93">
        <v>7038</v>
      </c>
      <c r="T93">
        <v>12991</v>
      </c>
      <c r="U93">
        <v>9239</v>
      </c>
      <c r="V93">
        <v>9017</v>
      </c>
      <c r="W93">
        <v>10212</v>
      </c>
      <c r="X93">
        <v>19507</v>
      </c>
      <c r="Y93">
        <v>6005</v>
      </c>
      <c r="Z93">
        <v>21282</v>
      </c>
      <c r="AA93">
        <v>3133</v>
      </c>
      <c r="AB93">
        <v>17062</v>
      </c>
      <c r="AC93">
        <v>5398</v>
      </c>
      <c r="AD93">
        <v>17510</v>
      </c>
      <c r="AE93">
        <v>8706</v>
      </c>
      <c r="AF93">
        <v>1440</v>
      </c>
      <c r="AG93">
        <v>5160</v>
      </c>
      <c r="AH93">
        <v>0</v>
      </c>
      <c r="AI93">
        <v>11005</v>
      </c>
      <c r="AJ93">
        <v>0</v>
      </c>
      <c r="AK93">
        <v>9882</v>
      </c>
      <c r="AL93">
        <v>0</v>
      </c>
      <c r="AM93">
        <v>5114</v>
      </c>
      <c r="AN93">
        <v>0</v>
      </c>
      <c r="AO93">
        <v>9769</v>
      </c>
      <c r="AP93">
        <v>0</v>
      </c>
      <c r="AQ93">
        <v>16570</v>
      </c>
      <c r="AR93">
        <v>0</v>
      </c>
      <c r="AS93">
        <v>13164</v>
      </c>
      <c r="AT93">
        <v>0</v>
      </c>
      <c r="AU93">
        <v>13356</v>
      </c>
      <c r="AV93">
        <v>269648</v>
      </c>
      <c r="AW93">
        <v>191847</v>
      </c>
    </row>
    <row r="94" spans="1:49" x14ac:dyDescent="0.25">
      <c r="A94" t="s">
        <v>81</v>
      </c>
      <c r="B94">
        <v>2016</v>
      </c>
      <c r="C94">
        <v>84594</v>
      </c>
      <c r="D94">
        <v>0</v>
      </c>
      <c r="G94" s="115" t="s">
        <v>510</v>
      </c>
      <c r="AN94">
        <v>163684</v>
      </c>
      <c r="AO94">
        <v>116657</v>
      </c>
      <c r="AP94">
        <v>120460</v>
      </c>
      <c r="AQ94">
        <v>169728</v>
      </c>
      <c r="AR94">
        <v>118882</v>
      </c>
      <c r="AS94">
        <v>156473</v>
      </c>
      <c r="AT94">
        <v>126874</v>
      </c>
      <c r="AU94">
        <v>175785</v>
      </c>
      <c r="AV94">
        <v>529900</v>
      </c>
      <c r="AW94">
        <v>618643</v>
      </c>
    </row>
    <row r="95" spans="1:49" x14ac:dyDescent="0.25">
      <c r="A95" t="s">
        <v>114</v>
      </c>
      <c r="B95">
        <v>2016</v>
      </c>
      <c r="C95">
        <v>0</v>
      </c>
      <c r="D95">
        <v>166575</v>
      </c>
      <c r="G95" s="115" t="s">
        <v>155</v>
      </c>
      <c r="H95">
        <v>145449</v>
      </c>
      <c r="I95">
        <v>100</v>
      </c>
      <c r="J95">
        <v>148547</v>
      </c>
      <c r="K95">
        <v>20</v>
      </c>
      <c r="L95">
        <v>164980</v>
      </c>
      <c r="M95">
        <v>20</v>
      </c>
      <c r="N95">
        <v>175311</v>
      </c>
      <c r="O95">
        <v>100</v>
      </c>
      <c r="P95">
        <v>175738</v>
      </c>
      <c r="Q95">
        <v>100</v>
      </c>
      <c r="R95">
        <v>196350</v>
      </c>
      <c r="S95">
        <v>100</v>
      </c>
      <c r="T95">
        <v>231895</v>
      </c>
      <c r="U95">
        <v>1100</v>
      </c>
      <c r="V95">
        <v>219852</v>
      </c>
      <c r="W95">
        <v>711</v>
      </c>
      <c r="X95">
        <v>161847</v>
      </c>
      <c r="Y95">
        <v>0</v>
      </c>
      <c r="Z95">
        <v>80495</v>
      </c>
      <c r="AA95">
        <v>0</v>
      </c>
      <c r="AB95">
        <v>139230</v>
      </c>
      <c r="AC95">
        <v>0</v>
      </c>
      <c r="AD95">
        <v>129724</v>
      </c>
      <c r="AE95">
        <v>0</v>
      </c>
      <c r="AF95">
        <v>170498</v>
      </c>
      <c r="AG95">
        <v>0</v>
      </c>
      <c r="AH95">
        <v>152656</v>
      </c>
      <c r="AI95">
        <v>0</v>
      </c>
      <c r="AJ95">
        <v>157148</v>
      </c>
      <c r="AK95">
        <v>0</v>
      </c>
      <c r="AL95">
        <v>138323</v>
      </c>
      <c r="AM95">
        <v>0</v>
      </c>
      <c r="AN95">
        <v>145804</v>
      </c>
      <c r="AO95">
        <v>0</v>
      </c>
      <c r="AP95">
        <v>173653</v>
      </c>
      <c r="AQ95">
        <v>0</v>
      </c>
      <c r="AR95">
        <v>160526</v>
      </c>
      <c r="AS95">
        <v>0</v>
      </c>
      <c r="AT95">
        <v>186994</v>
      </c>
      <c r="AU95">
        <v>0</v>
      </c>
      <c r="AV95">
        <v>3255020</v>
      </c>
      <c r="AW95">
        <v>2251</v>
      </c>
    </row>
    <row r="96" spans="1:49" x14ac:dyDescent="0.25">
      <c r="A96" t="s">
        <v>397</v>
      </c>
      <c r="B96">
        <v>2016</v>
      </c>
      <c r="C96">
        <v>0</v>
      </c>
      <c r="D96">
        <v>132000</v>
      </c>
      <c r="G96" s="115" t="s">
        <v>157</v>
      </c>
      <c r="H96">
        <v>0</v>
      </c>
      <c r="I96">
        <v>0</v>
      </c>
      <c r="J96">
        <v>0</v>
      </c>
      <c r="K96">
        <v>0</v>
      </c>
      <c r="L96">
        <v>0</v>
      </c>
      <c r="M96">
        <v>0</v>
      </c>
      <c r="N96">
        <v>0</v>
      </c>
      <c r="O96">
        <v>0</v>
      </c>
      <c r="P96">
        <v>0</v>
      </c>
      <c r="Q96">
        <v>0</v>
      </c>
      <c r="R96">
        <v>0</v>
      </c>
      <c r="S96">
        <v>0</v>
      </c>
      <c r="T96">
        <v>0</v>
      </c>
      <c r="U96">
        <v>0</v>
      </c>
      <c r="V96">
        <v>0</v>
      </c>
      <c r="W96">
        <v>0</v>
      </c>
      <c r="X96">
        <v>0</v>
      </c>
      <c r="Y96">
        <v>0</v>
      </c>
      <c r="Z96">
        <v>0</v>
      </c>
      <c r="AA96">
        <v>0</v>
      </c>
      <c r="AV96">
        <v>0</v>
      </c>
      <c r="AW96">
        <v>0</v>
      </c>
    </row>
    <row r="97" spans="1:49" x14ac:dyDescent="0.25">
      <c r="A97" t="s">
        <v>104</v>
      </c>
      <c r="B97">
        <v>2016</v>
      </c>
      <c r="C97">
        <v>509731</v>
      </c>
      <c r="D97">
        <v>153812</v>
      </c>
      <c r="G97" s="115" t="s">
        <v>158</v>
      </c>
      <c r="H97">
        <v>0</v>
      </c>
      <c r="I97">
        <v>0</v>
      </c>
      <c r="J97">
        <v>0</v>
      </c>
      <c r="K97">
        <v>0</v>
      </c>
      <c r="L97">
        <v>0</v>
      </c>
      <c r="M97">
        <v>0</v>
      </c>
      <c r="N97">
        <v>0</v>
      </c>
      <c r="O97">
        <v>0</v>
      </c>
      <c r="P97">
        <v>0</v>
      </c>
      <c r="Q97">
        <v>0</v>
      </c>
      <c r="R97">
        <v>0</v>
      </c>
      <c r="S97">
        <v>0</v>
      </c>
      <c r="V97">
        <v>0</v>
      </c>
      <c r="W97">
        <v>0</v>
      </c>
      <c r="X97">
        <v>0</v>
      </c>
      <c r="Y97">
        <v>0</v>
      </c>
      <c r="Z97">
        <v>0</v>
      </c>
      <c r="AA97">
        <v>0</v>
      </c>
      <c r="AV97">
        <v>0</v>
      </c>
      <c r="AW97">
        <v>0</v>
      </c>
    </row>
    <row r="98" spans="1:49" x14ac:dyDescent="0.25">
      <c r="A98" t="s">
        <v>110</v>
      </c>
      <c r="B98">
        <v>2016</v>
      </c>
      <c r="C98">
        <v>134111</v>
      </c>
      <c r="D98">
        <v>23423</v>
      </c>
      <c r="G98" s="115" t="s">
        <v>927</v>
      </c>
      <c r="AR98">
        <v>502656</v>
      </c>
      <c r="AS98">
        <v>8673</v>
      </c>
      <c r="AT98">
        <v>526778</v>
      </c>
      <c r="AU98">
        <v>3194</v>
      </c>
      <c r="AV98">
        <v>1029434</v>
      </c>
      <c r="AW98">
        <v>11867</v>
      </c>
    </row>
    <row r="99" spans="1:49" x14ac:dyDescent="0.25">
      <c r="A99" t="s">
        <v>73</v>
      </c>
      <c r="B99">
        <v>2016</v>
      </c>
      <c r="C99">
        <v>198000</v>
      </c>
      <c r="D99">
        <v>74000</v>
      </c>
      <c r="G99" s="115" t="s">
        <v>986</v>
      </c>
      <c r="H99">
        <v>51856</v>
      </c>
      <c r="I99">
        <v>32294</v>
      </c>
      <c r="J99">
        <v>63557</v>
      </c>
      <c r="K99">
        <v>21673</v>
      </c>
      <c r="L99">
        <v>48768</v>
      </c>
      <c r="M99">
        <v>20862</v>
      </c>
      <c r="N99">
        <v>64342</v>
      </c>
      <c r="O99">
        <v>22589</v>
      </c>
      <c r="P99">
        <v>65240</v>
      </c>
      <c r="Q99">
        <v>22430</v>
      </c>
      <c r="R99">
        <v>165630</v>
      </c>
      <c r="S99">
        <v>24014</v>
      </c>
      <c r="T99">
        <v>238734</v>
      </c>
      <c r="U99">
        <v>1391</v>
      </c>
      <c r="V99">
        <v>254022</v>
      </c>
      <c r="W99">
        <v>25111</v>
      </c>
      <c r="X99">
        <v>155768</v>
      </c>
      <c r="Y99">
        <v>4034</v>
      </c>
      <c r="Z99">
        <v>177641</v>
      </c>
      <c r="AA99">
        <v>814</v>
      </c>
      <c r="AB99">
        <v>150072</v>
      </c>
      <c r="AC99">
        <v>1625</v>
      </c>
      <c r="AD99">
        <v>143713</v>
      </c>
      <c r="AE99">
        <v>2303</v>
      </c>
      <c r="AF99">
        <v>141634</v>
      </c>
      <c r="AG99">
        <v>1931</v>
      </c>
      <c r="AH99">
        <v>101116</v>
      </c>
      <c r="AI99">
        <v>2765</v>
      </c>
      <c r="AJ99">
        <v>149149</v>
      </c>
      <c r="AK99">
        <v>8493</v>
      </c>
      <c r="AL99">
        <v>147166</v>
      </c>
      <c r="AM99">
        <v>23191</v>
      </c>
      <c r="AN99">
        <v>357697</v>
      </c>
      <c r="AO99">
        <v>29424</v>
      </c>
      <c r="AP99">
        <v>445824</v>
      </c>
      <c r="AQ99">
        <v>32113</v>
      </c>
      <c r="AV99">
        <v>2921929</v>
      </c>
      <c r="AW99">
        <v>277057</v>
      </c>
    </row>
    <row r="100" spans="1:49" x14ac:dyDescent="0.25">
      <c r="A100" t="s">
        <v>129</v>
      </c>
      <c r="B100">
        <v>2016</v>
      </c>
      <c r="C100">
        <v>198501</v>
      </c>
      <c r="D100">
        <v>0</v>
      </c>
      <c r="G100" s="115" t="s">
        <v>968</v>
      </c>
      <c r="H100">
        <v>38609</v>
      </c>
      <c r="I100">
        <v>0</v>
      </c>
      <c r="J100">
        <v>0</v>
      </c>
      <c r="K100">
        <v>0</v>
      </c>
      <c r="L100">
        <v>0</v>
      </c>
      <c r="M100">
        <v>0</v>
      </c>
      <c r="N100">
        <v>0</v>
      </c>
      <c r="O100">
        <v>2466</v>
      </c>
      <c r="P100">
        <v>0</v>
      </c>
      <c r="Q100">
        <v>3844</v>
      </c>
      <c r="R100">
        <v>0</v>
      </c>
      <c r="S100">
        <v>0</v>
      </c>
      <c r="T100">
        <v>0</v>
      </c>
      <c r="U100">
        <v>0</v>
      </c>
      <c r="V100">
        <v>0</v>
      </c>
      <c r="W100">
        <v>0</v>
      </c>
      <c r="X100">
        <v>0</v>
      </c>
      <c r="Y100">
        <v>0</v>
      </c>
      <c r="Z100">
        <v>0</v>
      </c>
      <c r="AA100">
        <v>0</v>
      </c>
      <c r="AB100">
        <v>0</v>
      </c>
      <c r="AC100">
        <v>0</v>
      </c>
      <c r="AD100">
        <v>0</v>
      </c>
      <c r="AE100">
        <v>0</v>
      </c>
      <c r="AF100">
        <v>0</v>
      </c>
      <c r="AG100">
        <v>0</v>
      </c>
      <c r="AH100">
        <v>0</v>
      </c>
      <c r="AI100">
        <v>0</v>
      </c>
      <c r="AJ100">
        <v>0</v>
      </c>
      <c r="AK100">
        <v>0</v>
      </c>
      <c r="AL100">
        <v>0</v>
      </c>
      <c r="AM100">
        <v>0</v>
      </c>
      <c r="AN100">
        <v>0</v>
      </c>
      <c r="AO100">
        <v>0</v>
      </c>
      <c r="AP100">
        <v>0</v>
      </c>
      <c r="AQ100">
        <v>0</v>
      </c>
      <c r="AR100">
        <v>0</v>
      </c>
      <c r="AS100">
        <v>0</v>
      </c>
      <c r="AT100">
        <v>0</v>
      </c>
      <c r="AU100">
        <v>0</v>
      </c>
      <c r="AV100">
        <v>38609</v>
      </c>
      <c r="AW100">
        <v>6310</v>
      </c>
    </row>
    <row r="101" spans="1:49" x14ac:dyDescent="0.25">
      <c r="A101" t="s">
        <v>385</v>
      </c>
      <c r="B101">
        <v>2016</v>
      </c>
      <c r="C101">
        <v>506040</v>
      </c>
      <c r="D101">
        <v>49972</v>
      </c>
      <c r="G101" s="115" t="s">
        <v>159</v>
      </c>
      <c r="H101">
        <v>0</v>
      </c>
      <c r="I101">
        <v>0</v>
      </c>
      <c r="AV101">
        <v>0</v>
      </c>
      <c r="AW101">
        <v>0</v>
      </c>
    </row>
    <row r="102" spans="1:49" x14ac:dyDescent="0.25">
      <c r="A102" t="s">
        <v>69</v>
      </c>
      <c r="B102">
        <v>2016</v>
      </c>
      <c r="C102">
        <v>256000</v>
      </c>
      <c r="D102">
        <v>49600</v>
      </c>
      <c r="G102" s="115" t="s">
        <v>160</v>
      </c>
      <c r="H102">
        <v>170043</v>
      </c>
      <c r="I102">
        <v>75</v>
      </c>
      <c r="J102">
        <v>188895</v>
      </c>
      <c r="K102">
        <v>155</v>
      </c>
      <c r="L102">
        <v>159000</v>
      </c>
      <c r="M102">
        <v>75</v>
      </c>
      <c r="N102">
        <v>128519</v>
      </c>
      <c r="O102">
        <v>0</v>
      </c>
      <c r="P102">
        <v>102625</v>
      </c>
      <c r="Q102">
        <v>0</v>
      </c>
      <c r="R102">
        <v>81154</v>
      </c>
      <c r="S102">
        <v>0</v>
      </c>
      <c r="T102">
        <v>120787</v>
      </c>
      <c r="U102">
        <v>0</v>
      </c>
      <c r="V102">
        <v>78617</v>
      </c>
      <c r="W102">
        <v>0</v>
      </c>
      <c r="X102">
        <v>69919</v>
      </c>
      <c r="Y102">
        <v>0</v>
      </c>
      <c r="Z102">
        <v>69919</v>
      </c>
      <c r="AA102">
        <v>0</v>
      </c>
      <c r="AB102">
        <v>77176</v>
      </c>
      <c r="AC102">
        <v>0</v>
      </c>
      <c r="AD102">
        <v>47344</v>
      </c>
      <c r="AE102">
        <v>0</v>
      </c>
      <c r="AF102">
        <v>39033</v>
      </c>
      <c r="AG102">
        <v>0</v>
      </c>
      <c r="AH102">
        <v>47180</v>
      </c>
      <c r="AI102">
        <v>0</v>
      </c>
      <c r="AJ102">
        <v>51193</v>
      </c>
      <c r="AK102">
        <v>0</v>
      </c>
      <c r="AL102">
        <v>49181</v>
      </c>
      <c r="AM102">
        <v>0</v>
      </c>
      <c r="AN102">
        <v>54927</v>
      </c>
      <c r="AO102">
        <v>0</v>
      </c>
      <c r="AP102">
        <v>67797</v>
      </c>
      <c r="AQ102">
        <v>0</v>
      </c>
      <c r="AR102">
        <v>73560</v>
      </c>
      <c r="AS102">
        <v>0</v>
      </c>
      <c r="AT102">
        <v>63000</v>
      </c>
      <c r="AU102">
        <v>0</v>
      </c>
      <c r="AV102">
        <v>1739869</v>
      </c>
      <c r="AW102">
        <v>305</v>
      </c>
    </row>
    <row r="103" spans="1:49" x14ac:dyDescent="0.25">
      <c r="A103" t="s">
        <v>119</v>
      </c>
      <c r="B103">
        <v>2016</v>
      </c>
      <c r="C103">
        <v>1770</v>
      </c>
      <c r="D103">
        <v>86872</v>
      </c>
      <c r="G103" s="115" t="s">
        <v>161</v>
      </c>
      <c r="H103">
        <v>56873</v>
      </c>
      <c r="I103">
        <v>2228</v>
      </c>
      <c r="J103">
        <v>40690</v>
      </c>
      <c r="K103">
        <v>1541</v>
      </c>
      <c r="L103">
        <v>37469</v>
      </c>
      <c r="M103">
        <v>1534</v>
      </c>
      <c r="N103">
        <v>37540</v>
      </c>
      <c r="O103">
        <v>4529</v>
      </c>
      <c r="P103">
        <v>36907</v>
      </c>
      <c r="Q103">
        <v>4670</v>
      </c>
      <c r="R103">
        <v>26661</v>
      </c>
      <c r="S103">
        <v>2201</v>
      </c>
      <c r="T103">
        <v>32783</v>
      </c>
      <c r="U103">
        <v>7647</v>
      </c>
      <c r="V103">
        <v>21907</v>
      </c>
      <c r="W103">
        <v>7586</v>
      </c>
      <c r="X103">
        <v>14742</v>
      </c>
      <c r="Y103">
        <v>4726</v>
      </c>
      <c r="Z103">
        <v>17489</v>
      </c>
      <c r="AA103">
        <v>1744</v>
      </c>
      <c r="AB103">
        <v>16288</v>
      </c>
      <c r="AC103">
        <v>0</v>
      </c>
      <c r="AD103">
        <v>34986</v>
      </c>
      <c r="AE103">
        <v>228</v>
      </c>
      <c r="AF103">
        <v>29790</v>
      </c>
      <c r="AG103">
        <v>5079</v>
      </c>
      <c r="AH103">
        <v>26696</v>
      </c>
      <c r="AI103">
        <v>3821</v>
      </c>
      <c r="AJ103">
        <v>40890</v>
      </c>
      <c r="AK103">
        <v>33133</v>
      </c>
      <c r="AL103">
        <v>22734</v>
      </c>
      <c r="AM103">
        <v>10505</v>
      </c>
      <c r="AN103">
        <v>25626</v>
      </c>
      <c r="AO103">
        <v>0</v>
      </c>
      <c r="AP103">
        <v>18797</v>
      </c>
      <c r="AQ103">
        <v>2470</v>
      </c>
      <c r="AR103">
        <v>17718</v>
      </c>
      <c r="AS103">
        <v>55</v>
      </c>
      <c r="AT103">
        <v>29044</v>
      </c>
      <c r="AU103">
        <v>0</v>
      </c>
      <c r="AV103">
        <v>585630</v>
      </c>
      <c r="AW103">
        <v>93697</v>
      </c>
    </row>
    <row r="104" spans="1:49" x14ac:dyDescent="0.25">
      <c r="A104" t="s">
        <v>74</v>
      </c>
      <c r="B104">
        <v>2016</v>
      </c>
      <c r="C104">
        <v>18231</v>
      </c>
      <c r="D104">
        <v>31348</v>
      </c>
      <c r="G104" s="115" t="s">
        <v>162</v>
      </c>
      <c r="H104">
        <v>50408</v>
      </c>
      <c r="I104">
        <v>0</v>
      </c>
      <c r="J104">
        <v>54332</v>
      </c>
      <c r="K104">
        <v>0</v>
      </c>
      <c r="L104">
        <v>59110</v>
      </c>
      <c r="M104">
        <v>0</v>
      </c>
      <c r="N104">
        <v>48957</v>
      </c>
      <c r="O104">
        <v>0</v>
      </c>
      <c r="P104">
        <v>57228</v>
      </c>
      <c r="Q104">
        <v>0</v>
      </c>
      <c r="R104">
        <v>74557</v>
      </c>
      <c r="S104">
        <v>0</v>
      </c>
      <c r="T104">
        <v>51993</v>
      </c>
      <c r="U104">
        <v>4150</v>
      </c>
      <c r="V104">
        <v>60790</v>
      </c>
      <c r="W104">
        <v>2060</v>
      </c>
      <c r="X104">
        <v>40471</v>
      </c>
      <c r="Y104">
        <v>17450</v>
      </c>
      <c r="Z104">
        <v>25261</v>
      </c>
      <c r="AA104">
        <v>5650</v>
      </c>
      <c r="AB104">
        <v>26677</v>
      </c>
      <c r="AC104">
        <v>9600</v>
      </c>
      <c r="AD104">
        <v>26116</v>
      </c>
      <c r="AE104">
        <v>28280</v>
      </c>
      <c r="AF104">
        <v>32997</v>
      </c>
      <c r="AG104">
        <v>24150</v>
      </c>
      <c r="AH104">
        <v>25573</v>
      </c>
      <c r="AI104">
        <v>23150</v>
      </c>
      <c r="AJ104">
        <v>45332</v>
      </c>
      <c r="AK104">
        <v>10596</v>
      </c>
      <c r="AL104">
        <v>50044</v>
      </c>
      <c r="AM104">
        <v>20330</v>
      </c>
      <c r="AN104">
        <v>40156</v>
      </c>
      <c r="AO104">
        <v>21980</v>
      </c>
      <c r="AP104">
        <v>64082</v>
      </c>
      <c r="AQ104">
        <v>17700</v>
      </c>
      <c r="AR104">
        <v>109222</v>
      </c>
      <c r="AS104">
        <v>0</v>
      </c>
      <c r="AT104">
        <v>106153</v>
      </c>
      <c r="AU104">
        <v>0</v>
      </c>
      <c r="AV104">
        <v>1049459</v>
      </c>
      <c r="AW104">
        <v>185096</v>
      </c>
    </row>
    <row r="105" spans="1:49" x14ac:dyDescent="0.25">
      <c r="A105" t="s">
        <v>76</v>
      </c>
      <c r="B105">
        <v>2016</v>
      </c>
      <c r="C105">
        <v>537418</v>
      </c>
      <c r="D105">
        <v>206734</v>
      </c>
      <c r="G105" s="115" t="s">
        <v>163</v>
      </c>
      <c r="H105">
        <v>579984</v>
      </c>
      <c r="I105">
        <v>56295</v>
      </c>
      <c r="J105">
        <v>387934</v>
      </c>
      <c r="K105">
        <v>30546</v>
      </c>
      <c r="L105">
        <v>381147</v>
      </c>
      <c r="M105">
        <v>48898</v>
      </c>
      <c r="N105">
        <v>191274</v>
      </c>
      <c r="O105">
        <v>67221</v>
      </c>
      <c r="P105">
        <v>169140</v>
      </c>
      <c r="Q105">
        <v>10570</v>
      </c>
      <c r="R105">
        <v>234561</v>
      </c>
      <c r="S105">
        <v>11146</v>
      </c>
      <c r="T105">
        <v>191355</v>
      </c>
      <c r="U105">
        <v>8504</v>
      </c>
      <c r="V105">
        <v>179645</v>
      </c>
      <c r="W105">
        <v>2300</v>
      </c>
      <c r="X105">
        <v>123812</v>
      </c>
      <c r="Y105">
        <v>8499</v>
      </c>
      <c r="Z105">
        <v>127529</v>
      </c>
      <c r="AA105">
        <v>26194</v>
      </c>
      <c r="AB105">
        <v>117138</v>
      </c>
      <c r="AC105">
        <v>8994</v>
      </c>
      <c r="AD105">
        <v>163886</v>
      </c>
      <c r="AE105">
        <v>8173</v>
      </c>
      <c r="AF105">
        <v>162014</v>
      </c>
      <c r="AG105">
        <v>34361</v>
      </c>
      <c r="AH105">
        <v>201280</v>
      </c>
      <c r="AI105">
        <v>37022</v>
      </c>
      <c r="AJ105">
        <v>251833</v>
      </c>
      <c r="AK105">
        <v>26251</v>
      </c>
      <c r="AL105">
        <v>220959</v>
      </c>
      <c r="AM105">
        <v>31222</v>
      </c>
      <c r="AN105">
        <v>212151</v>
      </c>
      <c r="AO105">
        <v>6893</v>
      </c>
      <c r="AP105">
        <v>274651</v>
      </c>
      <c r="AQ105">
        <v>3526</v>
      </c>
      <c r="AR105">
        <v>341482</v>
      </c>
      <c r="AS105">
        <v>5251</v>
      </c>
      <c r="AT105">
        <v>319144</v>
      </c>
      <c r="AU105">
        <v>0</v>
      </c>
      <c r="AV105">
        <v>4830919</v>
      </c>
      <c r="AW105">
        <v>431866</v>
      </c>
    </row>
    <row r="106" spans="1:49" x14ac:dyDescent="0.25">
      <c r="A106" t="s">
        <v>88</v>
      </c>
      <c r="B106">
        <v>2016</v>
      </c>
      <c r="C106">
        <v>0</v>
      </c>
      <c r="D106">
        <v>0</v>
      </c>
      <c r="G106" s="115" t="s">
        <v>987</v>
      </c>
      <c r="H106">
        <v>10305457</v>
      </c>
      <c r="I106">
        <v>7132840</v>
      </c>
      <c r="J106">
        <v>10794970</v>
      </c>
      <c r="K106">
        <v>6116742</v>
      </c>
      <c r="L106">
        <v>9509276</v>
      </c>
      <c r="M106">
        <v>6323880</v>
      </c>
      <c r="N106">
        <v>9823152</v>
      </c>
      <c r="O106">
        <v>6460117</v>
      </c>
      <c r="P106">
        <v>8950437</v>
      </c>
      <c r="Q106">
        <v>5626371</v>
      </c>
      <c r="R106">
        <v>9224783</v>
      </c>
      <c r="S106">
        <v>5171219</v>
      </c>
      <c r="T106">
        <v>9174511</v>
      </c>
      <c r="U106">
        <v>5324377</v>
      </c>
      <c r="V106">
        <v>9562661</v>
      </c>
      <c r="W106">
        <v>5323833</v>
      </c>
      <c r="X106">
        <v>8706074</v>
      </c>
      <c r="Y106">
        <v>5381183</v>
      </c>
      <c r="Z106">
        <v>7155026</v>
      </c>
      <c r="AA106">
        <v>4169396</v>
      </c>
      <c r="AB106">
        <v>8207529</v>
      </c>
      <c r="AC106">
        <v>5159450</v>
      </c>
      <c r="AD106">
        <v>7880903</v>
      </c>
      <c r="AE106">
        <v>4618234</v>
      </c>
      <c r="AF106">
        <v>7423052</v>
      </c>
      <c r="AG106">
        <v>3986683</v>
      </c>
      <c r="AH106">
        <v>7669101</v>
      </c>
      <c r="AI106">
        <v>3899931</v>
      </c>
      <c r="AJ106">
        <v>7400662</v>
      </c>
      <c r="AK106">
        <v>3914484</v>
      </c>
      <c r="AL106">
        <v>7247107</v>
      </c>
      <c r="AM106">
        <v>3731150</v>
      </c>
      <c r="AN106">
        <v>7816001</v>
      </c>
      <c r="AO106">
        <v>3459820</v>
      </c>
      <c r="AP106">
        <v>7907298</v>
      </c>
      <c r="AQ106">
        <v>3224553</v>
      </c>
      <c r="AR106">
        <v>7871860</v>
      </c>
      <c r="AS106">
        <v>3377639</v>
      </c>
      <c r="AT106">
        <v>7387504</v>
      </c>
      <c r="AU106">
        <v>3363471</v>
      </c>
      <c r="AV106">
        <v>170017364</v>
      </c>
      <c r="AW106">
        <v>95765373</v>
      </c>
    </row>
    <row r="107" spans="1:49" x14ac:dyDescent="0.25">
      <c r="A107" t="s">
        <v>68</v>
      </c>
      <c r="B107">
        <v>2016</v>
      </c>
      <c r="C107">
        <v>0</v>
      </c>
      <c r="D107">
        <v>56592</v>
      </c>
    </row>
    <row r="108" spans="1:49" x14ac:dyDescent="0.25">
      <c r="A108" t="s">
        <v>160</v>
      </c>
      <c r="B108">
        <v>2016</v>
      </c>
      <c r="C108">
        <v>54927</v>
      </c>
      <c r="D108">
        <v>0</v>
      </c>
    </row>
    <row r="109" spans="1:49" x14ac:dyDescent="0.25">
      <c r="A109" t="s">
        <v>87</v>
      </c>
      <c r="B109">
        <v>2016</v>
      </c>
      <c r="C109">
        <v>0</v>
      </c>
      <c r="D109">
        <v>38524</v>
      </c>
    </row>
    <row r="110" spans="1:49" x14ac:dyDescent="0.25">
      <c r="A110" t="s">
        <v>89</v>
      </c>
      <c r="B110">
        <v>2016</v>
      </c>
      <c r="C110">
        <v>234570</v>
      </c>
      <c r="D110">
        <v>28510</v>
      </c>
    </row>
    <row r="111" spans="1:49" x14ac:dyDescent="0.25">
      <c r="A111" t="s">
        <v>95</v>
      </c>
      <c r="B111">
        <v>2016</v>
      </c>
      <c r="C111">
        <v>150221</v>
      </c>
      <c r="D111">
        <v>0</v>
      </c>
    </row>
    <row r="112" spans="1:49" x14ac:dyDescent="0.25">
      <c r="A112" t="s">
        <v>162</v>
      </c>
      <c r="B112">
        <v>2016</v>
      </c>
      <c r="C112">
        <v>40156</v>
      </c>
      <c r="D112">
        <v>21980</v>
      </c>
    </row>
    <row r="113" spans="1:4" x14ac:dyDescent="0.25">
      <c r="A113" t="s">
        <v>397</v>
      </c>
      <c r="B113">
        <v>2016</v>
      </c>
      <c r="C113">
        <v>80931</v>
      </c>
      <c r="D113">
        <v>0</v>
      </c>
    </row>
    <row r="114" spans="1:4" x14ac:dyDescent="0.25">
      <c r="A114" t="s">
        <v>103</v>
      </c>
      <c r="B114">
        <v>2016</v>
      </c>
      <c r="C114">
        <v>13288</v>
      </c>
      <c r="D114">
        <v>4396</v>
      </c>
    </row>
    <row r="115" spans="1:4" x14ac:dyDescent="0.25">
      <c r="A115" t="s">
        <v>107</v>
      </c>
      <c r="B115">
        <v>2016</v>
      </c>
      <c r="C115">
        <v>0</v>
      </c>
      <c r="D115">
        <v>327197</v>
      </c>
    </row>
    <row r="116" spans="1:4" x14ac:dyDescent="0.25">
      <c r="A116" t="s">
        <v>408</v>
      </c>
      <c r="B116">
        <v>2016</v>
      </c>
      <c r="C116">
        <v>179460</v>
      </c>
      <c r="D116">
        <v>328258</v>
      </c>
    </row>
    <row r="117" spans="1:4" x14ac:dyDescent="0.25">
      <c r="A117" t="s">
        <v>112</v>
      </c>
      <c r="B117">
        <v>2016</v>
      </c>
      <c r="C117">
        <v>359195</v>
      </c>
      <c r="D117">
        <v>269486</v>
      </c>
    </row>
    <row r="118" spans="1:4" x14ac:dyDescent="0.25">
      <c r="A118" t="s">
        <v>113</v>
      </c>
      <c r="B118">
        <v>2016</v>
      </c>
      <c r="C118">
        <v>26149</v>
      </c>
      <c r="D118">
        <v>0</v>
      </c>
    </row>
    <row r="119" spans="1:4" x14ac:dyDescent="0.25">
      <c r="A119" t="s">
        <v>122</v>
      </c>
      <c r="B119">
        <v>2016</v>
      </c>
      <c r="C119">
        <v>0</v>
      </c>
      <c r="D119">
        <v>0</v>
      </c>
    </row>
    <row r="120" spans="1:4" x14ac:dyDescent="0.25">
      <c r="A120" t="s">
        <v>123</v>
      </c>
      <c r="B120">
        <v>2016</v>
      </c>
      <c r="C120">
        <v>113021</v>
      </c>
      <c r="D120">
        <v>20042</v>
      </c>
    </row>
    <row r="121" spans="1:4" x14ac:dyDescent="0.25">
      <c r="A121" t="s">
        <v>126</v>
      </c>
      <c r="B121">
        <v>2016</v>
      </c>
      <c r="C121">
        <v>75385</v>
      </c>
      <c r="D121">
        <v>186877</v>
      </c>
    </row>
    <row r="122" spans="1:4" x14ac:dyDescent="0.25">
      <c r="A122" t="s">
        <v>128</v>
      </c>
      <c r="B122">
        <v>2016</v>
      </c>
      <c r="C122">
        <v>15604</v>
      </c>
      <c r="D122">
        <v>3325</v>
      </c>
    </row>
    <row r="123" spans="1:4" x14ac:dyDescent="0.25">
      <c r="A123" t="s">
        <v>141</v>
      </c>
      <c r="B123">
        <v>2016</v>
      </c>
      <c r="C123">
        <v>44374</v>
      </c>
      <c r="D123">
        <v>15142</v>
      </c>
    </row>
    <row r="124" spans="1:4" x14ac:dyDescent="0.25">
      <c r="A124" t="s">
        <v>968</v>
      </c>
      <c r="B124">
        <v>2016</v>
      </c>
      <c r="C124">
        <v>0</v>
      </c>
      <c r="D124">
        <v>0</v>
      </c>
    </row>
    <row r="125" spans="1:4" x14ac:dyDescent="0.25">
      <c r="A125" t="s">
        <v>144</v>
      </c>
      <c r="B125">
        <v>2016</v>
      </c>
      <c r="C125">
        <v>444999</v>
      </c>
      <c r="D125">
        <v>112428</v>
      </c>
    </row>
    <row r="126" spans="1:4" x14ac:dyDescent="0.25">
      <c r="A126" t="s">
        <v>77</v>
      </c>
      <c r="B126">
        <v>2016</v>
      </c>
      <c r="C126">
        <v>72438</v>
      </c>
      <c r="D126">
        <v>0</v>
      </c>
    </row>
    <row r="127" spans="1:4" x14ac:dyDescent="0.25">
      <c r="A127" t="s">
        <v>93</v>
      </c>
      <c r="B127">
        <v>2016</v>
      </c>
      <c r="C127">
        <v>0</v>
      </c>
      <c r="D127">
        <v>0</v>
      </c>
    </row>
    <row r="128" spans="1:4" x14ac:dyDescent="0.25">
      <c r="A128" t="s">
        <v>967</v>
      </c>
      <c r="B128">
        <v>2016</v>
      </c>
      <c r="C128">
        <v>298259</v>
      </c>
      <c r="D128">
        <v>75699</v>
      </c>
    </row>
    <row r="129" spans="1:4" x14ac:dyDescent="0.25">
      <c r="A129" t="s">
        <v>134</v>
      </c>
      <c r="B129">
        <v>2016</v>
      </c>
      <c r="C129">
        <v>27802</v>
      </c>
      <c r="D129">
        <v>5233</v>
      </c>
    </row>
    <row r="130" spans="1:4" x14ac:dyDescent="0.25">
      <c r="A130" t="s">
        <v>151</v>
      </c>
      <c r="B130">
        <v>2016</v>
      </c>
      <c r="C130">
        <v>175621</v>
      </c>
      <c r="D130">
        <v>165497</v>
      </c>
    </row>
    <row r="131" spans="1:4" x14ac:dyDescent="0.25">
      <c r="A131" t="s">
        <v>79</v>
      </c>
      <c r="B131">
        <v>2016</v>
      </c>
      <c r="C131">
        <v>78132</v>
      </c>
      <c r="D131">
        <v>12666</v>
      </c>
    </row>
    <row r="132" spans="1:4" x14ac:dyDescent="0.25">
      <c r="A132" t="s">
        <v>152</v>
      </c>
      <c r="B132">
        <v>2016</v>
      </c>
      <c r="C132">
        <v>0</v>
      </c>
      <c r="D132">
        <v>0</v>
      </c>
    </row>
    <row r="133" spans="1:4" x14ac:dyDescent="0.25">
      <c r="A133" t="s">
        <v>510</v>
      </c>
      <c r="B133">
        <v>2016</v>
      </c>
      <c r="C133">
        <v>163684</v>
      </c>
      <c r="D133">
        <v>116657</v>
      </c>
    </row>
    <row r="134" spans="1:4" x14ac:dyDescent="0.25">
      <c r="A134" t="s">
        <v>85</v>
      </c>
      <c r="B134">
        <v>2016</v>
      </c>
      <c r="C134">
        <v>179445</v>
      </c>
      <c r="D134">
        <v>0</v>
      </c>
    </row>
    <row r="135" spans="1:4" x14ac:dyDescent="0.25">
      <c r="A135" t="s">
        <v>153</v>
      </c>
      <c r="B135">
        <v>2016</v>
      </c>
      <c r="C135">
        <v>107712</v>
      </c>
      <c r="D135">
        <v>2800</v>
      </c>
    </row>
    <row r="136" spans="1:4" x14ac:dyDescent="0.25">
      <c r="A136" t="s">
        <v>484</v>
      </c>
      <c r="B136">
        <v>2016</v>
      </c>
      <c r="C136">
        <v>9866</v>
      </c>
      <c r="D136">
        <v>15121</v>
      </c>
    </row>
    <row r="137" spans="1:4" x14ac:dyDescent="0.25">
      <c r="A137" t="s">
        <v>109</v>
      </c>
      <c r="B137">
        <v>2016</v>
      </c>
      <c r="C137">
        <v>5670</v>
      </c>
      <c r="D137">
        <v>8381</v>
      </c>
    </row>
    <row r="138" spans="1:4" x14ac:dyDescent="0.25">
      <c r="A138" t="s">
        <v>148</v>
      </c>
      <c r="B138">
        <v>2016</v>
      </c>
      <c r="C138">
        <v>141290</v>
      </c>
      <c r="D138">
        <v>75453</v>
      </c>
    </row>
    <row r="139" spans="1:4" x14ac:dyDescent="0.25">
      <c r="A139" t="s">
        <v>133</v>
      </c>
      <c r="B139">
        <v>2016</v>
      </c>
      <c r="C139">
        <v>3749</v>
      </c>
      <c r="D139">
        <v>12003</v>
      </c>
    </row>
    <row r="140" spans="1:4" x14ac:dyDescent="0.25">
      <c r="A140" t="s">
        <v>143</v>
      </c>
      <c r="B140">
        <v>2016</v>
      </c>
      <c r="C140">
        <v>90296</v>
      </c>
      <c r="D140">
        <v>3661</v>
      </c>
    </row>
    <row r="141" spans="1:4" x14ac:dyDescent="0.25">
      <c r="A141" t="s">
        <v>120</v>
      </c>
      <c r="B141">
        <v>2016</v>
      </c>
      <c r="C141">
        <v>0</v>
      </c>
      <c r="D141">
        <v>0</v>
      </c>
    </row>
    <row r="142" spans="1:4" x14ac:dyDescent="0.25">
      <c r="A142" t="s">
        <v>161</v>
      </c>
      <c r="B142">
        <v>2016</v>
      </c>
      <c r="C142">
        <v>25626</v>
      </c>
      <c r="D142">
        <v>0</v>
      </c>
    </row>
    <row r="143" spans="1:4" x14ac:dyDescent="0.25">
      <c r="A143" t="s">
        <v>154</v>
      </c>
      <c r="B143">
        <v>2016</v>
      </c>
      <c r="C143">
        <v>0</v>
      </c>
      <c r="D143">
        <v>9769</v>
      </c>
    </row>
    <row r="144" spans="1:4" x14ac:dyDescent="0.25">
      <c r="A144" t="s">
        <v>99</v>
      </c>
      <c r="B144">
        <v>2016</v>
      </c>
      <c r="C144">
        <v>52725</v>
      </c>
      <c r="D144">
        <v>13198</v>
      </c>
    </row>
    <row r="145" spans="1:4" x14ac:dyDescent="0.25">
      <c r="A145" t="s">
        <v>986</v>
      </c>
      <c r="B145">
        <v>2016</v>
      </c>
      <c r="C145">
        <v>0</v>
      </c>
      <c r="D145">
        <v>0</v>
      </c>
    </row>
    <row r="146" spans="1:4" x14ac:dyDescent="0.25">
      <c r="A146" t="s">
        <v>124</v>
      </c>
      <c r="B146">
        <v>2016</v>
      </c>
      <c r="C146">
        <v>361744</v>
      </c>
      <c r="D146">
        <v>142366</v>
      </c>
    </row>
    <row r="147" spans="1:4" x14ac:dyDescent="0.25">
      <c r="A147" t="s">
        <v>137</v>
      </c>
      <c r="B147">
        <v>2016</v>
      </c>
      <c r="C147">
        <v>0</v>
      </c>
      <c r="D147">
        <v>73730</v>
      </c>
    </row>
    <row r="148" spans="1:4" x14ac:dyDescent="0.25">
      <c r="A148" t="s">
        <v>125</v>
      </c>
      <c r="B148">
        <v>2016</v>
      </c>
      <c r="C148">
        <v>19877</v>
      </c>
      <c r="D148">
        <v>5650</v>
      </c>
    </row>
    <row r="149" spans="1:4" x14ac:dyDescent="0.25">
      <c r="A149" t="s">
        <v>145</v>
      </c>
      <c r="B149">
        <v>2016</v>
      </c>
      <c r="C149">
        <v>399552</v>
      </c>
      <c r="D149">
        <v>51071</v>
      </c>
    </row>
    <row r="150" spans="1:4" x14ac:dyDescent="0.25">
      <c r="A150" t="s">
        <v>155</v>
      </c>
      <c r="B150">
        <v>2016</v>
      </c>
      <c r="C150">
        <v>145804</v>
      </c>
      <c r="D150">
        <v>0</v>
      </c>
    </row>
    <row r="151" spans="1:4" x14ac:dyDescent="0.25">
      <c r="A151" t="s">
        <v>67</v>
      </c>
      <c r="B151">
        <v>2016</v>
      </c>
      <c r="C151">
        <v>19059</v>
      </c>
      <c r="D151">
        <v>0</v>
      </c>
    </row>
    <row r="152" spans="1:4" x14ac:dyDescent="0.25">
      <c r="A152" t="s">
        <v>136</v>
      </c>
      <c r="B152">
        <v>2016</v>
      </c>
      <c r="C152">
        <v>37206</v>
      </c>
      <c r="D152">
        <v>9648</v>
      </c>
    </row>
    <row r="153" spans="1:4" x14ac:dyDescent="0.25">
      <c r="A153" t="s">
        <v>944</v>
      </c>
      <c r="B153">
        <v>2016</v>
      </c>
      <c r="C153">
        <v>100034</v>
      </c>
      <c r="D153">
        <v>17481</v>
      </c>
    </row>
    <row r="154" spans="1:4" x14ac:dyDescent="0.25">
      <c r="A154" t="s">
        <v>147</v>
      </c>
      <c r="B154">
        <v>2016</v>
      </c>
      <c r="C154">
        <v>142010</v>
      </c>
      <c r="D154">
        <v>0</v>
      </c>
    </row>
    <row r="155" spans="1:4" x14ac:dyDescent="0.25">
      <c r="A155" t="s">
        <v>163</v>
      </c>
      <c r="B155">
        <v>2016</v>
      </c>
      <c r="C155">
        <v>212151</v>
      </c>
      <c r="D155">
        <v>6893</v>
      </c>
    </row>
    <row r="156" spans="1:4" x14ac:dyDescent="0.25">
      <c r="A156" t="s">
        <v>95</v>
      </c>
      <c r="B156">
        <v>2016</v>
      </c>
      <c r="C156">
        <v>8573</v>
      </c>
      <c r="D156">
        <v>55682</v>
      </c>
    </row>
    <row r="157" spans="1:4" x14ac:dyDescent="0.25">
      <c r="A157" t="s">
        <v>75</v>
      </c>
      <c r="B157">
        <v>2016</v>
      </c>
      <c r="C157">
        <v>0</v>
      </c>
      <c r="D157">
        <v>15040</v>
      </c>
    </row>
    <row r="158" spans="1:4" x14ac:dyDescent="0.25">
      <c r="A158" t="s">
        <v>477</v>
      </c>
      <c r="B158">
        <v>2016</v>
      </c>
      <c r="C158">
        <v>184043</v>
      </c>
      <c r="D158">
        <v>0</v>
      </c>
    </row>
    <row r="159" spans="1:4" x14ac:dyDescent="0.25">
      <c r="A159" t="s">
        <v>319</v>
      </c>
      <c r="B159">
        <v>2016</v>
      </c>
      <c r="C159">
        <v>11254</v>
      </c>
      <c r="D159">
        <v>0</v>
      </c>
    </row>
    <row r="160" spans="1:4" x14ac:dyDescent="0.25">
      <c r="A160" t="s">
        <v>338</v>
      </c>
      <c r="B160">
        <v>2016</v>
      </c>
      <c r="C160">
        <v>19828</v>
      </c>
      <c r="D160">
        <v>2500</v>
      </c>
    </row>
    <row r="161" spans="1:4" x14ac:dyDescent="0.25">
      <c r="A161" t="s">
        <v>88</v>
      </c>
      <c r="B161">
        <v>2016</v>
      </c>
      <c r="C161">
        <v>48667</v>
      </c>
      <c r="D161">
        <v>99506</v>
      </c>
    </row>
    <row r="162" spans="1:4" x14ac:dyDescent="0.25">
      <c r="A162" t="s">
        <v>388</v>
      </c>
      <c r="B162">
        <v>2016</v>
      </c>
      <c r="C162">
        <v>39511</v>
      </c>
      <c r="D162">
        <v>47598</v>
      </c>
    </row>
    <row r="163" spans="1:4" x14ac:dyDescent="0.25">
      <c r="A163" t="s">
        <v>986</v>
      </c>
      <c r="B163">
        <v>2002</v>
      </c>
      <c r="C163">
        <v>0</v>
      </c>
      <c r="D163">
        <v>14975</v>
      </c>
    </row>
    <row r="164" spans="1:4" x14ac:dyDescent="0.25">
      <c r="A164" t="s">
        <v>80</v>
      </c>
      <c r="B164">
        <v>2002</v>
      </c>
      <c r="C164">
        <v>0</v>
      </c>
      <c r="D164">
        <v>0</v>
      </c>
    </row>
    <row r="165" spans="1:4" x14ac:dyDescent="0.25">
      <c r="A165" t="s">
        <v>157</v>
      </c>
      <c r="B165">
        <v>2002</v>
      </c>
      <c r="C165">
        <v>0</v>
      </c>
      <c r="D165">
        <v>0</v>
      </c>
    </row>
    <row r="166" spans="1:4" x14ac:dyDescent="0.25">
      <c r="A166" t="s">
        <v>93</v>
      </c>
      <c r="B166">
        <v>2002</v>
      </c>
      <c r="C166">
        <v>3601</v>
      </c>
      <c r="D166">
        <v>0</v>
      </c>
    </row>
    <row r="167" spans="1:4" x14ac:dyDescent="0.25">
      <c r="A167" t="s">
        <v>151</v>
      </c>
      <c r="B167">
        <v>2002</v>
      </c>
      <c r="C167">
        <v>163800</v>
      </c>
      <c r="D167">
        <v>477500</v>
      </c>
    </row>
    <row r="168" spans="1:4" x14ac:dyDescent="0.25">
      <c r="A168" t="s">
        <v>163</v>
      </c>
      <c r="B168">
        <v>2002</v>
      </c>
      <c r="C168">
        <v>381147</v>
      </c>
      <c r="D168">
        <v>48898</v>
      </c>
    </row>
    <row r="169" spans="1:4" x14ac:dyDescent="0.25">
      <c r="A169" t="s">
        <v>92</v>
      </c>
      <c r="B169">
        <v>2002</v>
      </c>
      <c r="C169">
        <v>7821</v>
      </c>
      <c r="D169">
        <v>178742</v>
      </c>
    </row>
    <row r="170" spans="1:4" x14ac:dyDescent="0.25">
      <c r="A170" t="s">
        <v>130</v>
      </c>
      <c r="B170">
        <v>2002</v>
      </c>
      <c r="C170">
        <v>23845</v>
      </c>
      <c r="D170">
        <v>455426</v>
      </c>
    </row>
    <row r="171" spans="1:4" x14ac:dyDescent="0.25">
      <c r="A171" t="s">
        <v>97</v>
      </c>
      <c r="B171">
        <v>2002</v>
      </c>
      <c r="C171">
        <v>0</v>
      </c>
      <c r="D171">
        <v>0</v>
      </c>
    </row>
    <row r="172" spans="1:4" x14ac:dyDescent="0.25">
      <c r="A172" t="s">
        <v>95</v>
      </c>
      <c r="B172">
        <v>2002</v>
      </c>
      <c r="C172">
        <v>0</v>
      </c>
      <c r="D172">
        <v>0</v>
      </c>
    </row>
    <row r="173" spans="1:4" x14ac:dyDescent="0.25">
      <c r="A173" t="s">
        <v>338</v>
      </c>
      <c r="B173">
        <v>2002</v>
      </c>
      <c r="C173">
        <v>39326</v>
      </c>
      <c r="D173">
        <v>37026</v>
      </c>
    </row>
    <row r="174" spans="1:4" x14ac:dyDescent="0.25">
      <c r="A174" t="s">
        <v>477</v>
      </c>
      <c r="B174">
        <v>2002</v>
      </c>
      <c r="C174">
        <v>7588</v>
      </c>
      <c r="D174">
        <v>0</v>
      </c>
    </row>
    <row r="175" spans="1:4" x14ac:dyDescent="0.25">
      <c r="A175" t="s">
        <v>75</v>
      </c>
      <c r="B175">
        <v>2002</v>
      </c>
      <c r="C175">
        <v>0</v>
      </c>
      <c r="D175">
        <v>21830</v>
      </c>
    </row>
    <row r="176" spans="1:4" x14ac:dyDescent="0.25">
      <c r="A176" t="s">
        <v>91</v>
      </c>
      <c r="B176">
        <v>2002</v>
      </c>
      <c r="C176">
        <v>0</v>
      </c>
      <c r="D176">
        <v>0</v>
      </c>
    </row>
    <row r="177" spans="1:4" x14ac:dyDescent="0.25">
      <c r="A177" t="s">
        <v>964</v>
      </c>
      <c r="B177">
        <v>2002</v>
      </c>
      <c r="C177">
        <v>0</v>
      </c>
      <c r="D177">
        <v>0</v>
      </c>
    </row>
    <row r="178" spans="1:4" x14ac:dyDescent="0.25">
      <c r="A178" t="s">
        <v>137</v>
      </c>
      <c r="B178">
        <v>2002</v>
      </c>
      <c r="C178">
        <v>0</v>
      </c>
      <c r="D178">
        <v>81021</v>
      </c>
    </row>
    <row r="179" spans="1:4" x14ac:dyDescent="0.25">
      <c r="A179" t="s">
        <v>67</v>
      </c>
      <c r="B179">
        <v>2002</v>
      </c>
      <c r="C179">
        <v>85018</v>
      </c>
      <c r="D179">
        <v>0</v>
      </c>
    </row>
    <row r="180" spans="1:4" x14ac:dyDescent="0.25">
      <c r="A180" t="s">
        <v>85</v>
      </c>
      <c r="B180">
        <v>2002</v>
      </c>
      <c r="C180">
        <v>362055</v>
      </c>
      <c r="D180">
        <v>0</v>
      </c>
    </row>
    <row r="181" spans="1:4" x14ac:dyDescent="0.25">
      <c r="A181" t="s">
        <v>96</v>
      </c>
      <c r="B181">
        <v>2002</v>
      </c>
      <c r="C181">
        <v>43398</v>
      </c>
      <c r="D181">
        <v>0</v>
      </c>
    </row>
    <row r="182" spans="1:4" x14ac:dyDescent="0.25">
      <c r="A182" t="s">
        <v>122</v>
      </c>
      <c r="B182">
        <v>2002</v>
      </c>
      <c r="C182">
        <v>4000</v>
      </c>
      <c r="D182">
        <v>0</v>
      </c>
    </row>
    <row r="183" spans="1:4" x14ac:dyDescent="0.25">
      <c r="A183" t="s">
        <v>141</v>
      </c>
      <c r="B183">
        <v>2002</v>
      </c>
      <c r="C183">
        <v>107924</v>
      </c>
      <c r="D183">
        <v>0</v>
      </c>
    </row>
    <row r="184" spans="1:4" x14ac:dyDescent="0.25">
      <c r="A184" t="s">
        <v>113</v>
      </c>
      <c r="B184">
        <v>2002</v>
      </c>
      <c r="C184">
        <v>223277</v>
      </c>
      <c r="D184">
        <v>875</v>
      </c>
    </row>
    <row r="185" spans="1:4" x14ac:dyDescent="0.25">
      <c r="A185" t="s">
        <v>104</v>
      </c>
      <c r="B185">
        <v>2002</v>
      </c>
      <c r="C185">
        <v>551314</v>
      </c>
      <c r="D185">
        <v>134304</v>
      </c>
    </row>
    <row r="186" spans="1:4" x14ac:dyDescent="0.25">
      <c r="A186" t="s">
        <v>967</v>
      </c>
      <c r="B186">
        <v>2002</v>
      </c>
      <c r="C186">
        <v>545164</v>
      </c>
      <c r="D186">
        <v>123368</v>
      </c>
    </row>
    <row r="187" spans="1:4" x14ac:dyDescent="0.25">
      <c r="A187" t="s">
        <v>133</v>
      </c>
      <c r="B187">
        <v>2002</v>
      </c>
      <c r="C187">
        <v>1041</v>
      </c>
      <c r="D187">
        <v>11119</v>
      </c>
    </row>
    <row r="188" spans="1:4" x14ac:dyDescent="0.25">
      <c r="A188" t="s">
        <v>397</v>
      </c>
      <c r="B188">
        <v>2002</v>
      </c>
      <c r="C188">
        <v>28662</v>
      </c>
      <c r="D188">
        <v>179463</v>
      </c>
    </row>
    <row r="189" spans="1:4" x14ac:dyDescent="0.25">
      <c r="A189" t="s">
        <v>69</v>
      </c>
      <c r="B189">
        <v>2002</v>
      </c>
      <c r="C189">
        <v>158015</v>
      </c>
      <c r="D189">
        <v>82610</v>
      </c>
    </row>
    <row r="190" spans="1:4" x14ac:dyDescent="0.25">
      <c r="A190" t="s">
        <v>153</v>
      </c>
      <c r="B190">
        <v>2002</v>
      </c>
      <c r="C190">
        <v>317856</v>
      </c>
      <c r="D190">
        <v>212880</v>
      </c>
    </row>
    <row r="191" spans="1:4" x14ac:dyDescent="0.25">
      <c r="A191" t="s">
        <v>397</v>
      </c>
      <c r="B191">
        <v>2002</v>
      </c>
      <c r="C191">
        <v>0</v>
      </c>
      <c r="D191">
        <v>0</v>
      </c>
    </row>
    <row r="192" spans="1:4" x14ac:dyDescent="0.25">
      <c r="A192" t="s">
        <v>397</v>
      </c>
      <c r="B192">
        <v>2002</v>
      </c>
      <c r="C192">
        <v>20375</v>
      </c>
      <c r="D192">
        <v>0</v>
      </c>
    </row>
    <row r="193" spans="1:4" x14ac:dyDescent="0.25">
      <c r="A193" t="s">
        <v>112</v>
      </c>
      <c r="B193">
        <v>2002</v>
      </c>
      <c r="C193">
        <v>342997</v>
      </c>
      <c r="D193">
        <v>309954</v>
      </c>
    </row>
    <row r="194" spans="1:4" x14ac:dyDescent="0.25">
      <c r="A194" t="s">
        <v>144</v>
      </c>
      <c r="B194">
        <v>2002</v>
      </c>
      <c r="C194">
        <v>178097</v>
      </c>
      <c r="D194">
        <v>135871</v>
      </c>
    </row>
    <row r="195" spans="1:4" x14ac:dyDescent="0.25">
      <c r="A195" t="s">
        <v>74</v>
      </c>
      <c r="B195">
        <v>2002</v>
      </c>
      <c r="C195">
        <v>38104</v>
      </c>
      <c r="D195">
        <v>51315</v>
      </c>
    </row>
    <row r="196" spans="1:4" x14ac:dyDescent="0.25">
      <c r="A196" t="s">
        <v>110</v>
      </c>
      <c r="B196">
        <v>2002</v>
      </c>
      <c r="C196">
        <v>82986</v>
      </c>
      <c r="D196">
        <v>47275</v>
      </c>
    </row>
    <row r="197" spans="1:4" x14ac:dyDescent="0.25">
      <c r="A197" t="s">
        <v>143</v>
      </c>
      <c r="B197">
        <v>2002</v>
      </c>
      <c r="C197">
        <v>86330</v>
      </c>
      <c r="D197">
        <v>35014</v>
      </c>
    </row>
    <row r="198" spans="1:4" x14ac:dyDescent="0.25">
      <c r="A198" t="s">
        <v>73</v>
      </c>
      <c r="B198">
        <v>2002</v>
      </c>
      <c r="C198">
        <v>448000</v>
      </c>
      <c r="D198">
        <v>99000</v>
      </c>
    </row>
    <row r="199" spans="1:4" x14ac:dyDescent="0.25">
      <c r="A199" t="s">
        <v>107</v>
      </c>
      <c r="B199">
        <v>2002</v>
      </c>
      <c r="C199">
        <v>0</v>
      </c>
      <c r="D199">
        <v>245395</v>
      </c>
    </row>
    <row r="200" spans="1:4" x14ac:dyDescent="0.25">
      <c r="A200" t="s">
        <v>125</v>
      </c>
      <c r="B200">
        <v>2002</v>
      </c>
      <c r="C200">
        <v>352283</v>
      </c>
      <c r="D200">
        <v>518944</v>
      </c>
    </row>
    <row r="201" spans="1:4" x14ac:dyDescent="0.25">
      <c r="A201" t="s">
        <v>155</v>
      </c>
      <c r="B201">
        <v>2002</v>
      </c>
      <c r="C201">
        <v>164980</v>
      </c>
      <c r="D201">
        <v>20</v>
      </c>
    </row>
    <row r="202" spans="1:4" x14ac:dyDescent="0.25">
      <c r="A202" t="s">
        <v>397</v>
      </c>
      <c r="B202">
        <v>2002</v>
      </c>
      <c r="C202">
        <v>0</v>
      </c>
      <c r="D202">
        <v>0</v>
      </c>
    </row>
    <row r="203" spans="1:4" x14ac:dyDescent="0.25">
      <c r="A203" t="s">
        <v>397</v>
      </c>
      <c r="B203">
        <v>2002</v>
      </c>
      <c r="C203">
        <v>3830</v>
      </c>
      <c r="D203">
        <v>54490</v>
      </c>
    </row>
    <row r="204" spans="1:4" x14ac:dyDescent="0.25">
      <c r="A204" t="s">
        <v>158</v>
      </c>
      <c r="B204">
        <v>2002</v>
      </c>
      <c r="C204">
        <v>0</v>
      </c>
      <c r="D204">
        <v>0</v>
      </c>
    </row>
    <row r="205" spans="1:4" x14ac:dyDescent="0.25">
      <c r="A205" t="s">
        <v>124</v>
      </c>
      <c r="B205">
        <v>2002</v>
      </c>
      <c r="C205">
        <v>486122</v>
      </c>
      <c r="D205">
        <v>241733</v>
      </c>
    </row>
    <row r="206" spans="1:4" x14ac:dyDescent="0.25">
      <c r="A206" t="s">
        <v>123</v>
      </c>
      <c r="B206">
        <v>2002</v>
      </c>
      <c r="C206">
        <v>98124</v>
      </c>
      <c r="D206">
        <v>18124</v>
      </c>
    </row>
    <row r="207" spans="1:4" x14ac:dyDescent="0.25">
      <c r="A207" t="s">
        <v>319</v>
      </c>
      <c r="B207">
        <v>2002</v>
      </c>
      <c r="C207">
        <v>36600</v>
      </c>
      <c r="D207">
        <v>0</v>
      </c>
    </row>
    <row r="208" spans="1:4" x14ac:dyDescent="0.25">
      <c r="A208" t="s">
        <v>154</v>
      </c>
      <c r="B208">
        <v>2002</v>
      </c>
      <c r="C208">
        <v>37247</v>
      </c>
      <c r="D208">
        <v>12172</v>
      </c>
    </row>
    <row r="209" spans="1:4" x14ac:dyDescent="0.25">
      <c r="A209" t="s">
        <v>132</v>
      </c>
      <c r="B209">
        <v>2002</v>
      </c>
      <c r="C209">
        <v>2070</v>
      </c>
      <c r="D209">
        <v>0</v>
      </c>
    </row>
    <row r="210" spans="1:4" x14ac:dyDescent="0.25">
      <c r="A210" t="s">
        <v>408</v>
      </c>
      <c r="B210">
        <v>2002</v>
      </c>
      <c r="C210">
        <v>567108</v>
      </c>
      <c r="D210">
        <v>452064</v>
      </c>
    </row>
    <row r="211" spans="1:4" x14ac:dyDescent="0.25">
      <c r="A211" t="s">
        <v>944</v>
      </c>
      <c r="B211">
        <v>2002</v>
      </c>
      <c r="C211">
        <v>62918</v>
      </c>
      <c r="D211">
        <v>215675</v>
      </c>
    </row>
    <row r="212" spans="1:4" x14ac:dyDescent="0.25">
      <c r="A212" t="s">
        <v>147</v>
      </c>
      <c r="B212">
        <v>2002</v>
      </c>
      <c r="C212">
        <v>121401</v>
      </c>
      <c r="D212">
        <v>12108</v>
      </c>
    </row>
    <row r="213" spans="1:4" x14ac:dyDescent="0.25">
      <c r="A213" t="s">
        <v>89</v>
      </c>
      <c r="B213">
        <v>2002</v>
      </c>
      <c r="C213">
        <v>184852</v>
      </c>
      <c r="D213">
        <v>27837</v>
      </c>
    </row>
    <row r="214" spans="1:4" x14ac:dyDescent="0.25">
      <c r="A214" t="s">
        <v>117</v>
      </c>
      <c r="B214">
        <v>2002</v>
      </c>
      <c r="C214">
        <v>0</v>
      </c>
      <c r="D214">
        <v>76691</v>
      </c>
    </row>
    <row r="215" spans="1:4" x14ac:dyDescent="0.25">
      <c r="A215" t="s">
        <v>114</v>
      </c>
      <c r="B215">
        <v>2002</v>
      </c>
      <c r="C215">
        <v>0</v>
      </c>
      <c r="D215">
        <v>573693</v>
      </c>
    </row>
    <row r="216" spans="1:4" x14ac:dyDescent="0.25">
      <c r="A216" t="s">
        <v>136</v>
      </c>
      <c r="B216">
        <v>2002</v>
      </c>
      <c r="C216">
        <v>58000</v>
      </c>
      <c r="D216">
        <v>2000</v>
      </c>
    </row>
    <row r="217" spans="1:4" x14ac:dyDescent="0.25">
      <c r="A217" t="s">
        <v>162</v>
      </c>
      <c r="B217">
        <v>2002</v>
      </c>
      <c r="C217">
        <v>59110</v>
      </c>
      <c r="D217">
        <v>0</v>
      </c>
    </row>
    <row r="218" spans="1:4" x14ac:dyDescent="0.25">
      <c r="A218" t="s">
        <v>79</v>
      </c>
      <c r="B218">
        <v>2002</v>
      </c>
      <c r="C218">
        <v>53869</v>
      </c>
      <c r="D218">
        <v>42244</v>
      </c>
    </row>
    <row r="219" spans="1:4" x14ac:dyDescent="0.25">
      <c r="A219" t="s">
        <v>119</v>
      </c>
      <c r="B219">
        <v>2002</v>
      </c>
      <c r="C219">
        <v>192948</v>
      </c>
      <c r="D219">
        <v>116190</v>
      </c>
    </row>
    <row r="220" spans="1:4" x14ac:dyDescent="0.25">
      <c r="A220" t="s">
        <v>76</v>
      </c>
      <c r="B220">
        <v>2002</v>
      </c>
      <c r="C220">
        <v>589166</v>
      </c>
      <c r="D220">
        <v>196817</v>
      </c>
    </row>
    <row r="221" spans="1:4" x14ac:dyDescent="0.25">
      <c r="A221" t="s">
        <v>145</v>
      </c>
      <c r="B221">
        <v>2002</v>
      </c>
      <c r="C221">
        <v>336061</v>
      </c>
      <c r="D221">
        <v>228028</v>
      </c>
    </row>
    <row r="222" spans="1:4" x14ac:dyDescent="0.25">
      <c r="A222" t="s">
        <v>95</v>
      </c>
      <c r="B222">
        <v>2002</v>
      </c>
      <c r="C222">
        <v>2965</v>
      </c>
      <c r="D222">
        <v>94012</v>
      </c>
    </row>
    <row r="223" spans="1:4" x14ac:dyDescent="0.25">
      <c r="A223" t="s">
        <v>120</v>
      </c>
      <c r="B223">
        <v>2002</v>
      </c>
      <c r="C223">
        <v>15736</v>
      </c>
      <c r="D223">
        <v>0</v>
      </c>
    </row>
    <row r="224" spans="1:4" x14ac:dyDescent="0.25">
      <c r="A224" t="s">
        <v>134</v>
      </c>
      <c r="B224">
        <v>2002</v>
      </c>
      <c r="C224">
        <v>167828</v>
      </c>
      <c r="D224">
        <v>8309</v>
      </c>
    </row>
    <row r="225" spans="1:4" x14ac:dyDescent="0.25">
      <c r="A225" t="s">
        <v>129</v>
      </c>
      <c r="B225">
        <v>2002</v>
      </c>
      <c r="C225">
        <v>0</v>
      </c>
      <c r="D225">
        <v>0</v>
      </c>
    </row>
    <row r="226" spans="1:4" x14ac:dyDescent="0.25">
      <c r="A226" t="s">
        <v>99</v>
      </c>
      <c r="B226">
        <v>2002</v>
      </c>
      <c r="C226">
        <v>73920</v>
      </c>
      <c r="D226">
        <v>42822</v>
      </c>
    </row>
    <row r="227" spans="1:4" x14ac:dyDescent="0.25">
      <c r="A227" t="s">
        <v>126</v>
      </c>
      <c r="B227">
        <v>2002</v>
      </c>
      <c r="C227">
        <v>260276</v>
      </c>
      <c r="D227">
        <v>108943</v>
      </c>
    </row>
    <row r="228" spans="1:4" x14ac:dyDescent="0.25">
      <c r="A228" t="s">
        <v>477</v>
      </c>
      <c r="B228">
        <v>2002</v>
      </c>
      <c r="C228">
        <v>173190</v>
      </c>
      <c r="D228">
        <v>0</v>
      </c>
    </row>
    <row r="229" spans="1:4" x14ac:dyDescent="0.25">
      <c r="A229" t="s">
        <v>128</v>
      </c>
      <c r="B229">
        <v>2002</v>
      </c>
      <c r="C229">
        <v>4182</v>
      </c>
      <c r="D229">
        <v>5321</v>
      </c>
    </row>
    <row r="230" spans="1:4" x14ac:dyDescent="0.25">
      <c r="A230" t="s">
        <v>385</v>
      </c>
      <c r="B230">
        <v>2002</v>
      </c>
      <c r="C230">
        <v>351000</v>
      </c>
      <c r="D230">
        <v>92000</v>
      </c>
    </row>
    <row r="231" spans="1:4" x14ac:dyDescent="0.25">
      <c r="A231" t="s">
        <v>968</v>
      </c>
      <c r="B231">
        <v>2002</v>
      </c>
      <c r="C231">
        <v>0</v>
      </c>
      <c r="D231">
        <v>0</v>
      </c>
    </row>
    <row r="232" spans="1:4" x14ac:dyDescent="0.25">
      <c r="A232" t="s">
        <v>95</v>
      </c>
      <c r="B232">
        <v>2002</v>
      </c>
      <c r="C232">
        <v>309423</v>
      </c>
      <c r="D232">
        <v>0</v>
      </c>
    </row>
    <row r="233" spans="1:4" x14ac:dyDescent="0.25">
      <c r="A233" t="s">
        <v>986</v>
      </c>
      <c r="B233">
        <v>2002</v>
      </c>
      <c r="C233">
        <v>48768</v>
      </c>
      <c r="D233">
        <v>5887</v>
      </c>
    </row>
    <row r="234" spans="1:4" x14ac:dyDescent="0.25">
      <c r="A234" t="s">
        <v>77</v>
      </c>
      <c r="B234">
        <v>2002</v>
      </c>
      <c r="C234">
        <v>86043</v>
      </c>
      <c r="D234">
        <v>0</v>
      </c>
    </row>
    <row r="235" spans="1:4" x14ac:dyDescent="0.25">
      <c r="A235" t="s">
        <v>84</v>
      </c>
      <c r="B235">
        <v>2002</v>
      </c>
      <c r="C235">
        <v>0</v>
      </c>
      <c r="D235">
        <v>0</v>
      </c>
    </row>
    <row r="236" spans="1:4" x14ac:dyDescent="0.25">
      <c r="A236" t="s">
        <v>161</v>
      </c>
      <c r="B236">
        <v>2002</v>
      </c>
      <c r="C236">
        <v>37469</v>
      </c>
      <c r="D236">
        <v>1534</v>
      </c>
    </row>
    <row r="237" spans="1:4" x14ac:dyDescent="0.25">
      <c r="A237" t="s">
        <v>87</v>
      </c>
      <c r="B237">
        <v>2002</v>
      </c>
      <c r="C237">
        <v>8209</v>
      </c>
      <c r="D237">
        <v>45675</v>
      </c>
    </row>
    <row r="238" spans="1:4" x14ac:dyDescent="0.25">
      <c r="A238" t="s">
        <v>127</v>
      </c>
      <c r="B238">
        <v>2002</v>
      </c>
      <c r="C238">
        <v>0</v>
      </c>
      <c r="D238">
        <v>0</v>
      </c>
    </row>
    <row r="239" spans="1:4" x14ac:dyDescent="0.25">
      <c r="A239" t="s">
        <v>152</v>
      </c>
      <c r="B239">
        <v>2002</v>
      </c>
      <c r="C239">
        <v>0</v>
      </c>
      <c r="D239">
        <v>0</v>
      </c>
    </row>
    <row r="240" spans="1:4" x14ac:dyDescent="0.25">
      <c r="A240" t="s">
        <v>148</v>
      </c>
      <c r="B240">
        <v>2002</v>
      </c>
      <c r="C240">
        <v>144537</v>
      </c>
      <c r="D240">
        <v>86138</v>
      </c>
    </row>
    <row r="241" spans="1:4" x14ac:dyDescent="0.25">
      <c r="A241" t="s">
        <v>68</v>
      </c>
      <c r="B241">
        <v>2002</v>
      </c>
      <c r="C241">
        <v>950</v>
      </c>
      <c r="D241">
        <v>52773</v>
      </c>
    </row>
    <row r="242" spans="1:4" x14ac:dyDescent="0.25">
      <c r="A242" t="s">
        <v>127</v>
      </c>
      <c r="B242">
        <v>2002</v>
      </c>
      <c r="C242">
        <v>0</v>
      </c>
      <c r="D242">
        <v>0</v>
      </c>
    </row>
    <row r="243" spans="1:4" x14ac:dyDescent="0.25">
      <c r="A243" t="s">
        <v>388</v>
      </c>
      <c r="B243">
        <v>2002</v>
      </c>
      <c r="C243">
        <v>7350</v>
      </c>
      <c r="D243">
        <v>7700</v>
      </c>
    </row>
    <row r="244" spans="1:4" x14ac:dyDescent="0.25">
      <c r="A244" t="s">
        <v>160</v>
      </c>
      <c r="B244">
        <v>2002</v>
      </c>
      <c r="C244">
        <v>159000</v>
      </c>
      <c r="D244">
        <v>75</v>
      </c>
    </row>
    <row r="245" spans="1:4" x14ac:dyDescent="0.25">
      <c r="A245" t="s">
        <v>104</v>
      </c>
      <c r="B245">
        <v>2000</v>
      </c>
      <c r="C245">
        <v>621524</v>
      </c>
      <c r="D245">
        <v>102487</v>
      </c>
    </row>
    <row r="246" spans="1:4" x14ac:dyDescent="0.25">
      <c r="A246" t="s">
        <v>76</v>
      </c>
      <c r="B246">
        <v>2000</v>
      </c>
      <c r="C246">
        <v>493105</v>
      </c>
      <c r="D246">
        <v>440150</v>
      </c>
    </row>
    <row r="247" spans="1:4" x14ac:dyDescent="0.25">
      <c r="A247" t="s">
        <v>986</v>
      </c>
      <c r="B247">
        <v>2000</v>
      </c>
      <c r="C247">
        <v>42136</v>
      </c>
      <c r="D247">
        <v>21669</v>
      </c>
    </row>
    <row r="248" spans="1:4" x14ac:dyDescent="0.25">
      <c r="A248" t="s">
        <v>966</v>
      </c>
      <c r="B248">
        <v>2000</v>
      </c>
      <c r="C248">
        <v>0</v>
      </c>
      <c r="D248">
        <v>0</v>
      </c>
    </row>
    <row r="249" spans="1:4" x14ac:dyDescent="0.25">
      <c r="A249" t="s">
        <v>155</v>
      </c>
      <c r="B249">
        <v>2000</v>
      </c>
      <c r="C249">
        <v>140969</v>
      </c>
      <c r="D249">
        <v>100</v>
      </c>
    </row>
    <row r="250" spans="1:4" x14ac:dyDescent="0.25">
      <c r="A250" t="s">
        <v>75</v>
      </c>
      <c r="B250">
        <v>2000</v>
      </c>
      <c r="C250">
        <v>10485</v>
      </c>
      <c r="D250">
        <v>70330</v>
      </c>
    </row>
    <row r="251" spans="1:4" x14ac:dyDescent="0.25">
      <c r="A251" t="s">
        <v>133</v>
      </c>
      <c r="B251">
        <v>2000</v>
      </c>
      <c r="C251">
        <v>1098</v>
      </c>
      <c r="D251">
        <v>11809</v>
      </c>
    </row>
    <row r="252" spans="1:4" x14ac:dyDescent="0.25">
      <c r="A252" t="s">
        <v>163</v>
      </c>
      <c r="B252">
        <v>2000</v>
      </c>
      <c r="C252">
        <v>579984</v>
      </c>
      <c r="D252">
        <v>56295</v>
      </c>
    </row>
    <row r="253" spans="1:4" x14ac:dyDescent="0.25">
      <c r="A253" t="s">
        <v>144</v>
      </c>
      <c r="B253">
        <v>2000</v>
      </c>
      <c r="C253">
        <v>270673</v>
      </c>
      <c r="D253">
        <v>235642</v>
      </c>
    </row>
    <row r="254" spans="1:4" x14ac:dyDescent="0.25">
      <c r="A254" t="s">
        <v>967</v>
      </c>
      <c r="B254">
        <v>2000</v>
      </c>
      <c r="C254">
        <v>514331</v>
      </c>
      <c r="D254">
        <v>302182</v>
      </c>
    </row>
    <row r="255" spans="1:4" x14ac:dyDescent="0.25">
      <c r="A255" t="s">
        <v>151</v>
      </c>
      <c r="B255">
        <v>2000</v>
      </c>
      <c r="C255">
        <v>179395</v>
      </c>
      <c r="D255">
        <v>477743</v>
      </c>
    </row>
    <row r="256" spans="1:4" x14ac:dyDescent="0.25">
      <c r="A256" t="s">
        <v>68</v>
      </c>
      <c r="B256">
        <v>2000</v>
      </c>
      <c r="C256">
        <v>47247</v>
      </c>
      <c r="D256">
        <v>0</v>
      </c>
    </row>
    <row r="257" spans="1:4" x14ac:dyDescent="0.25">
      <c r="A257" t="s">
        <v>120</v>
      </c>
      <c r="B257">
        <v>2000</v>
      </c>
      <c r="C257">
        <v>20384</v>
      </c>
      <c r="D257">
        <v>0</v>
      </c>
    </row>
    <row r="258" spans="1:4" x14ac:dyDescent="0.25">
      <c r="A258" t="s">
        <v>125</v>
      </c>
      <c r="B258">
        <v>2000</v>
      </c>
      <c r="C258">
        <v>81930</v>
      </c>
      <c r="D258">
        <v>227790</v>
      </c>
    </row>
    <row r="259" spans="1:4" x14ac:dyDescent="0.25">
      <c r="A259" t="s">
        <v>110</v>
      </c>
      <c r="B259">
        <v>2000</v>
      </c>
      <c r="C259">
        <v>81411</v>
      </c>
      <c r="D259">
        <v>54083</v>
      </c>
    </row>
    <row r="260" spans="1:4" x14ac:dyDescent="0.25">
      <c r="A260" t="s">
        <v>134</v>
      </c>
      <c r="B260">
        <v>2000</v>
      </c>
      <c r="C260">
        <v>264238</v>
      </c>
      <c r="D260">
        <v>1291</v>
      </c>
    </row>
    <row r="261" spans="1:4" x14ac:dyDescent="0.25">
      <c r="A261" t="s">
        <v>155</v>
      </c>
      <c r="B261">
        <v>2000</v>
      </c>
      <c r="C261">
        <v>4480</v>
      </c>
      <c r="D261">
        <v>0</v>
      </c>
    </row>
    <row r="262" spans="1:4" x14ac:dyDescent="0.25">
      <c r="A262" t="s">
        <v>73</v>
      </c>
      <c r="B262">
        <v>2000</v>
      </c>
      <c r="C262">
        <v>531100</v>
      </c>
      <c r="D262">
        <v>65400</v>
      </c>
    </row>
    <row r="263" spans="1:4" x14ac:dyDescent="0.25">
      <c r="A263" t="s">
        <v>93</v>
      </c>
      <c r="B263">
        <v>2000</v>
      </c>
      <c r="C263">
        <v>6478</v>
      </c>
      <c r="D263">
        <v>5051</v>
      </c>
    </row>
    <row r="264" spans="1:4" x14ac:dyDescent="0.25">
      <c r="A264" t="s">
        <v>145</v>
      </c>
      <c r="B264">
        <v>2000</v>
      </c>
      <c r="C264">
        <v>330973</v>
      </c>
      <c r="D264">
        <v>267007</v>
      </c>
    </row>
    <row r="265" spans="1:4" x14ac:dyDescent="0.25">
      <c r="A265" t="s">
        <v>143</v>
      </c>
      <c r="B265">
        <v>2000</v>
      </c>
      <c r="C265">
        <v>91385</v>
      </c>
      <c r="D265">
        <v>33021</v>
      </c>
    </row>
    <row r="266" spans="1:4" x14ac:dyDescent="0.25">
      <c r="A266" t="s">
        <v>408</v>
      </c>
      <c r="B266">
        <v>2000</v>
      </c>
      <c r="C266">
        <v>539765</v>
      </c>
      <c r="D266">
        <v>528986</v>
      </c>
    </row>
    <row r="267" spans="1:4" x14ac:dyDescent="0.25">
      <c r="A267" t="s">
        <v>84</v>
      </c>
      <c r="B267">
        <v>2000</v>
      </c>
      <c r="C267">
        <v>0</v>
      </c>
      <c r="D267">
        <v>0</v>
      </c>
    </row>
    <row r="268" spans="1:4" x14ac:dyDescent="0.25">
      <c r="A268" t="s">
        <v>95</v>
      </c>
      <c r="B268">
        <v>2000</v>
      </c>
      <c r="C268">
        <v>0</v>
      </c>
      <c r="D268">
        <v>0</v>
      </c>
    </row>
    <row r="269" spans="1:4" x14ac:dyDescent="0.25">
      <c r="A269" t="s">
        <v>114</v>
      </c>
      <c r="B269">
        <v>2000</v>
      </c>
      <c r="C269">
        <v>0</v>
      </c>
      <c r="D269">
        <v>715493</v>
      </c>
    </row>
    <row r="270" spans="1:4" x14ac:dyDescent="0.25">
      <c r="A270" t="s">
        <v>95</v>
      </c>
      <c r="B270">
        <v>2000</v>
      </c>
      <c r="C270">
        <v>66500</v>
      </c>
      <c r="D270">
        <v>1075</v>
      </c>
    </row>
    <row r="271" spans="1:4" x14ac:dyDescent="0.25">
      <c r="A271" t="s">
        <v>69</v>
      </c>
      <c r="B271">
        <v>2000</v>
      </c>
      <c r="C271">
        <v>154270</v>
      </c>
      <c r="D271">
        <v>128901</v>
      </c>
    </row>
    <row r="272" spans="1:4" x14ac:dyDescent="0.25">
      <c r="A272" t="s">
        <v>153</v>
      </c>
      <c r="B272">
        <v>2000</v>
      </c>
      <c r="C272">
        <v>36054</v>
      </c>
      <c r="D272">
        <v>0</v>
      </c>
    </row>
    <row r="273" spans="1:4" x14ac:dyDescent="0.25">
      <c r="A273" t="s">
        <v>129</v>
      </c>
      <c r="B273">
        <v>2000</v>
      </c>
      <c r="C273">
        <v>48428</v>
      </c>
      <c r="D273">
        <v>0</v>
      </c>
    </row>
    <row r="274" spans="1:4" x14ac:dyDescent="0.25">
      <c r="A274" t="s">
        <v>157</v>
      </c>
      <c r="B274">
        <v>2000</v>
      </c>
      <c r="C274">
        <v>0</v>
      </c>
      <c r="D274">
        <v>0</v>
      </c>
    </row>
    <row r="275" spans="1:4" x14ac:dyDescent="0.25">
      <c r="A275" t="s">
        <v>83</v>
      </c>
      <c r="B275">
        <v>2000</v>
      </c>
      <c r="C275">
        <v>0</v>
      </c>
      <c r="D275">
        <v>0</v>
      </c>
    </row>
    <row r="276" spans="1:4" x14ac:dyDescent="0.25">
      <c r="A276" t="s">
        <v>142</v>
      </c>
      <c r="B276">
        <v>2000</v>
      </c>
      <c r="C276">
        <v>0</v>
      </c>
      <c r="D276">
        <v>0</v>
      </c>
    </row>
    <row r="277" spans="1:4" x14ac:dyDescent="0.25">
      <c r="A277" t="s">
        <v>96</v>
      </c>
      <c r="B277">
        <v>2000</v>
      </c>
      <c r="C277">
        <v>47691</v>
      </c>
      <c r="D277">
        <v>0</v>
      </c>
    </row>
    <row r="278" spans="1:4" x14ac:dyDescent="0.25">
      <c r="A278" t="s">
        <v>124</v>
      </c>
      <c r="B278">
        <v>2000</v>
      </c>
      <c r="C278">
        <v>515381</v>
      </c>
      <c r="D278">
        <v>206079</v>
      </c>
    </row>
    <row r="279" spans="1:4" x14ac:dyDescent="0.25">
      <c r="A279" t="s">
        <v>74</v>
      </c>
      <c r="B279">
        <v>2000</v>
      </c>
      <c r="C279">
        <v>74417</v>
      </c>
      <c r="D279">
        <v>71186</v>
      </c>
    </row>
    <row r="280" spans="1:4" x14ac:dyDescent="0.25">
      <c r="A280" t="s">
        <v>123</v>
      </c>
      <c r="B280">
        <v>2000</v>
      </c>
      <c r="C280">
        <v>133943</v>
      </c>
      <c r="D280">
        <v>16364</v>
      </c>
    </row>
    <row r="281" spans="1:4" x14ac:dyDescent="0.25">
      <c r="A281" t="s">
        <v>112</v>
      </c>
      <c r="B281">
        <v>2000</v>
      </c>
      <c r="C281">
        <v>309940</v>
      </c>
      <c r="D281">
        <v>210701</v>
      </c>
    </row>
    <row r="282" spans="1:4" x14ac:dyDescent="0.25">
      <c r="A282" t="s">
        <v>477</v>
      </c>
      <c r="B282">
        <v>2000</v>
      </c>
      <c r="C282">
        <v>252252</v>
      </c>
      <c r="D282">
        <v>0</v>
      </c>
    </row>
    <row r="283" spans="1:4" x14ac:dyDescent="0.25">
      <c r="A283" t="s">
        <v>148</v>
      </c>
      <c r="B283">
        <v>2000</v>
      </c>
      <c r="C283">
        <v>146627</v>
      </c>
      <c r="D283">
        <v>94790</v>
      </c>
    </row>
    <row r="284" spans="1:4" x14ac:dyDescent="0.25">
      <c r="A284" t="s">
        <v>119</v>
      </c>
      <c r="B284">
        <v>2000</v>
      </c>
      <c r="C284">
        <v>203740</v>
      </c>
      <c r="D284">
        <v>235383</v>
      </c>
    </row>
    <row r="285" spans="1:4" x14ac:dyDescent="0.25">
      <c r="A285" t="s">
        <v>319</v>
      </c>
      <c r="B285">
        <v>2000</v>
      </c>
      <c r="C285">
        <v>23865</v>
      </c>
      <c r="D285">
        <v>0</v>
      </c>
    </row>
    <row r="286" spans="1:4" x14ac:dyDescent="0.25">
      <c r="A286" t="s">
        <v>126</v>
      </c>
      <c r="B286">
        <v>2000</v>
      </c>
      <c r="C286">
        <v>416161</v>
      </c>
      <c r="D286">
        <v>49806</v>
      </c>
    </row>
    <row r="287" spans="1:4" x14ac:dyDescent="0.25">
      <c r="A287" t="s">
        <v>160</v>
      </c>
      <c r="B287">
        <v>2000</v>
      </c>
      <c r="C287">
        <v>170043</v>
      </c>
      <c r="D287">
        <v>75</v>
      </c>
    </row>
    <row r="288" spans="1:4" x14ac:dyDescent="0.25">
      <c r="A288" t="s">
        <v>113</v>
      </c>
      <c r="B288">
        <v>2000</v>
      </c>
      <c r="C288">
        <v>184602</v>
      </c>
      <c r="D288">
        <v>3150</v>
      </c>
    </row>
    <row r="289" spans="1:4" x14ac:dyDescent="0.25">
      <c r="A289" t="s">
        <v>128</v>
      </c>
      <c r="B289">
        <v>2000</v>
      </c>
      <c r="C289">
        <v>36775</v>
      </c>
      <c r="D289">
        <v>0</v>
      </c>
    </row>
    <row r="290" spans="1:4" x14ac:dyDescent="0.25">
      <c r="A290" t="s">
        <v>98</v>
      </c>
      <c r="B290">
        <v>2000</v>
      </c>
      <c r="C290">
        <v>56032</v>
      </c>
      <c r="D290">
        <v>0</v>
      </c>
    </row>
    <row r="291" spans="1:4" x14ac:dyDescent="0.25">
      <c r="A291" t="s">
        <v>130</v>
      </c>
      <c r="B291">
        <v>2000</v>
      </c>
      <c r="C291">
        <v>31304</v>
      </c>
      <c r="D291">
        <v>526747</v>
      </c>
    </row>
    <row r="292" spans="1:4" x14ac:dyDescent="0.25">
      <c r="A292" t="s">
        <v>79</v>
      </c>
      <c r="B292">
        <v>2000</v>
      </c>
      <c r="C292">
        <v>87282</v>
      </c>
      <c r="D292">
        <v>31776</v>
      </c>
    </row>
    <row r="293" spans="1:4" x14ac:dyDescent="0.25">
      <c r="A293" t="s">
        <v>101</v>
      </c>
      <c r="B293">
        <v>2000</v>
      </c>
      <c r="C293">
        <v>2100</v>
      </c>
      <c r="D293">
        <v>0</v>
      </c>
    </row>
    <row r="294" spans="1:4" x14ac:dyDescent="0.25">
      <c r="A294" t="s">
        <v>161</v>
      </c>
      <c r="B294">
        <v>2000</v>
      </c>
      <c r="C294">
        <v>56873</v>
      </c>
      <c r="D294">
        <v>2228</v>
      </c>
    </row>
    <row r="295" spans="1:4" x14ac:dyDescent="0.25">
      <c r="A295" t="s">
        <v>964</v>
      </c>
      <c r="B295">
        <v>2000</v>
      </c>
      <c r="C295">
        <v>0</v>
      </c>
      <c r="D295">
        <v>0</v>
      </c>
    </row>
    <row r="296" spans="1:4" x14ac:dyDescent="0.25">
      <c r="A296" t="s">
        <v>77</v>
      </c>
      <c r="B296">
        <v>2000</v>
      </c>
      <c r="C296">
        <v>84469</v>
      </c>
      <c r="D296">
        <v>0</v>
      </c>
    </row>
    <row r="297" spans="1:4" x14ac:dyDescent="0.25">
      <c r="A297" t="s">
        <v>138</v>
      </c>
      <c r="B297">
        <v>2000</v>
      </c>
      <c r="C297">
        <v>0</v>
      </c>
      <c r="D297">
        <v>0</v>
      </c>
    </row>
    <row r="298" spans="1:4" x14ac:dyDescent="0.25">
      <c r="A298" t="s">
        <v>121</v>
      </c>
      <c r="B298">
        <v>2000</v>
      </c>
      <c r="C298">
        <v>6168</v>
      </c>
      <c r="D298">
        <v>76524</v>
      </c>
    </row>
    <row r="299" spans="1:4" x14ac:dyDescent="0.25">
      <c r="A299" t="s">
        <v>158</v>
      </c>
      <c r="B299">
        <v>2000</v>
      </c>
      <c r="C299">
        <v>0</v>
      </c>
      <c r="D299">
        <v>0</v>
      </c>
    </row>
    <row r="300" spans="1:4" x14ac:dyDescent="0.25">
      <c r="A300" t="s">
        <v>136</v>
      </c>
      <c r="B300">
        <v>2000</v>
      </c>
      <c r="C300">
        <v>60000</v>
      </c>
      <c r="D300">
        <v>500</v>
      </c>
    </row>
    <row r="301" spans="1:4" x14ac:dyDescent="0.25">
      <c r="A301" t="s">
        <v>986</v>
      </c>
      <c r="B301">
        <v>2000</v>
      </c>
      <c r="C301">
        <v>9720</v>
      </c>
      <c r="D301">
        <v>10625</v>
      </c>
    </row>
    <row r="302" spans="1:4" x14ac:dyDescent="0.25">
      <c r="A302" t="s">
        <v>154</v>
      </c>
      <c r="B302">
        <v>2000</v>
      </c>
      <c r="C302">
        <v>19430</v>
      </c>
      <c r="D302">
        <v>11092</v>
      </c>
    </row>
    <row r="303" spans="1:4" x14ac:dyDescent="0.25">
      <c r="A303" t="s">
        <v>132</v>
      </c>
      <c r="B303">
        <v>2000</v>
      </c>
      <c r="C303">
        <v>1650</v>
      </c>
      <c r="D303">
        <v>0</v>
      </c>
    </row>
    <row r="304" spans="1:4" x14ac:dyDescent="0.25">
      <c r="A304" t="s">
        <v>95</v>
      </c>
      <c r="B304">
        <v>2000</v>
      </c>
      <c r="C304">
        <v>282000</v>
      </c>
      <c r="D304">
        <v>248160</v>
      </c>
    </row>
    <row r="305" spans="1:4" x14ac:dyDescent="0.25">
      <c r="A305" t="s">
        <v>135</v>
      </c>
      <c r="B305">
        <v>2000</v>
      </c>
      <c r="C305">
        <v>0</v>
      </c>
      <c r="D305">
        <v>0</v>
      </c>
    </row>
    <row r="306" spans="1:4" x14ac:dyDescent="0.25">
      <c r="A306" t="s">
        <v>968</v>
      </c>
      <c r="B306">
        <v>2000</v>
      </c>
      <c r="C306">
        <v>38609</v>
      </c>
      <c r="D306">
        <v>0</v>
      </c>
    </row>
    <row r="307" spans="1:4" x14ac:dyDescent="0.25">
      <c r="A307" t="s">
        <v>80</v>
      </c>
      <c r="B307">
        <v>2000</v>
      </c>
      <c r="C307">
        <v>0</v>
      </c>
      <c r="D307">
        <v>0</v>
      </c>
    </row>
    <row r="308" spans="1:4" x14ac:dyDescent="0.25">
      <c r="A308" t="s">
        <v>89</v>
      </c>
      <c r="B308">
        <v>2000</v>
      </c>
      <c r="C308">
        <v>399184</v>
      </c>
      <c r="D308">
        <v>35038</v>
      </c>
    </row>
    <row r="309" spans="1:4" x14ac:dyDescent="0.25">
      <c r="A309" t="s">
        <v>477</v>
      </c>
      <c r="B309">
        <v>2000</v>
      </c>
      <c r="C309">
        <v>49607</v>
      </c>
      <c r="D309">
        <v>0</v>
      </c>
    </row>
    <row r="310" spans="1:4" x14ac:dyDescent="0.25">
      <c r="A310" t="s">
        <v>127</v>
      </c>
      <c r="B310">
        <v>2000</v>
      </c>
      <c r="C310">
        <v>0</v>
      </c>
      <c r="D310">
        <v>0</v>
      </c>
    </row>
    <row r="311" spans="1:4" x14ac:dyDescent="0.25">
      <c r="A311" t="s">
        <v>162</v>
      </c>
      <c r="B311">
        <v>2000</v>
      </c>
      <c r="C311">
        <v>50408</v>
      </c>
      <c r="D311">
        <v>0</v>
      </c>
    </row>
    <row r="312" spans="1:4" x14ac:dyDescent="0.25">
      <c r="A312" t="s">
        <v>86</v>
      </c>
      <c r="B312">
        <v>2000</v>
      </c>
      <c r="C312">
        <v>0</v>
      </c>
      <c r="D312">
        <v>163012</v>
      </c>
    </row>
    <row r="313" spans="1:4" x14ac:dyDescent="0.25">
      <c r="A313" t="s">
        <v>944</v>
      </c>
      <c r="B313">
        <v>2000</v>
      </c>
      <c r="C313">
        <v>13472</v>
      </c>
      <c r="D313">
        <v>217635</v>
      </c>
    </row>
    <row r="314" spans="1:4" x14ac:dyDescent="0.25">
      <c r="A314" t="s">
        <v>147</v>
      </c>
      <c r="B314">
        <v>2000</v>
      </c>
      <c r="C314">
        <v>113437</v>
      </c>
      <c r="D314">
        <v>54768</v>
      </c>
    </row>
    <row r="315" spans="1:4" x14ac:dyDescent="0.25">
      <c r="A315" t="s">
        <v>117</v>
      </c>
      <c r="B315">
        <v>2000</v>
      </c>
      <c r="C315">
        <v>0</v>
      </c>
      <c r="D315">
        <v>101600</v>
      </c>
    </row>
    <row r="316" spans="1:4" x14ac:dyDescent="0.25">
      <c r="A316" t="s">
        <v>397</v>
      </c>
      <c r="B316">
        <v>2000</v>
      </c>
      <c r="C316">
        <v>0</v>
      </c>
      <c r="D316">
        <v>26618</v>
      </c>
    </row>
    <row r="317" spans="1:4" x14ac:dyDescent="0.25">
      <c r="A317" t="s">
        <v>159</v>
      </c>
      <c r="B317">
        <v>2000</v>
      </c>
      <c r="C317">
        <v>0</v>
      </c>
      <c r="D317">
        <v>0</v>
      </c>
    </row>
    <row r="318" spans="1:4" x14ac:dyDescent="0.25">
      <c r="A318" t="s">
        <v>87</v>
      </c>
      <c r="B318">
        <v>2000</v>
      </c>
      <c r="C318">
        <v>3251</v>
      </c>
      <c r="D318">
        <v>18194</v>
      </c>
    </row>
    <row r="319" spans="1:4" x14ac:dyDescent="0.25">
      <c r="A319" t="s">
        <v>107</v>
      </c>
      <c r="B319">
        <v>2000</v>
      </c>
      <c r="C319">
        <v>30</v>
      </c>
      <c r="D319">
        <v>333486</v>
      </c>
    </row>
    <row r="320" spans="1:4" x14ac:dyDescent="0.25">
      <c r="A320" t="s">
        <v>338</v>
      </c>
      <c r="B320">
        <v>2000</v>
      </c>
      <c r="C320">
        <v>61936</v>
      </c>
      <c r="D320">
        <v>3183</v>
      </c>
    </row>
    <row r="321" spans="1:4" x14ac:dyDescent="0.25">
      <c r="A321" t="s">
        <v>122</v>
      </c>
      <c r="B321">
        <v>2000</v>
      </c>
      <c r="C321">
        <v>11696</v>
      </c>
      <c r="D321">
        <v>0</v>
      </c>
    </row>
    <row r="322" spans="1:4" x14ac:dyDescent="0.25">
      <c r="A322" t="s">
        <v>397</v>
      </c>
      <c r="B322">
        <v>2000</v>
      </c>
      <c r="C322">
        <v>22317</v>
      </c>
      <c r="D322">
        <v>0</v>
      </c>
    </row>
    <row r="323" spans="1:4" x14ac:dyDescent="0.25">
      <c r="A323" t="s">
        <v>152</v>
      </c>
      <c r="B323">
        <v>2000</v>
      </c>
      <c r="C323">
        <v>0</v>
      </c>
      <c r="D323">
        <v>0</v>
      </c>
    </row>
    <row r="324" spans="1:4" x14ac:dyDescent="0.25">
      <c r="A324" t="s">
        <v>397</v>
      </c>
      <c r="B324">
        <v>2000</v>
      </c>
      <c r="C324">
        <v>7760</v>
      </c>
      <c r="D324">
        <v>168452</v>
      </c>
    </row>
    <row r="325" spans="1:4" x14ac:dyDescent="0.25">
      <c r="A325" t="s">
        <v>91</v>
      </c>
      <c r="B325">
        <v>2000</v>
      </c>
      <c r="C325">
        <v>0</v>
      </c>
      <c r="D325">
        <v>0</v>
      </c>
    </row>
    <row r="326" spans="1:4" x14ac:dyDescent="0.25">
      <c r="A326" t="s">
        <v>99</v>
      </c>
      <c r="B326">
        <v>2000</v>
      </c>
      <c r="C326">
        <v>51899</v>
      </c>
      <c r="D326">
        <v>36737</v>
      </c>
    </row>
    <row r="327" spans="1:4" x14ac:dyDescent="0.25">
      <c r="A327" t="s">
        <v>385</v>
      </c>
      <c r="B327">
        <v>2000</v>
      </c>
      <c r="C327">
        <v>363000</v>
      </c>
      <c r="D327">
        <v>109000</v>
      </c>
    </row>
    <row r="328" spans="1:4" x14ac:dyDescent="0.25">
      <c r="A328" t="s">
        <v>88</v>
      </c>
      <c r="B328">
        <v>2000</v>
      </c>
      <c r="C328">
        <v>0</v>
      </c>
      <c r="D328">
        <v>0</v>
      </c>
    </row>
    <row r="329" spans="1:4" x14ac:dyDescent="0.25">
      <c r="A329" t="s">
        <v>92</v>
      </c>
      <c r="B329">
        <v>2000</v>
      </c>
      <c r="C329">
        <v>0</v>
      </c>
      <c r="D329">
        <v>108750</v>
      </c>
    </row>
    <row r="330" spans="1:4" x14ac:dyDescent="0.25">
      <c r="A330" t="s">
        <v>67</v>
      </c>
      <c r="B330">
        <v>2000</v>
      </c>
      <c r="C330">
        <v>91549</v>
      </c>
      <c r="D330">
        <v>0</v>
      </c>
    </row>
    <row r="331" spans="1:4" x14ac:dyDescent="0.25">
      <c r="A331" t="s">
        <v>85</v>
      </c>
      <c r="B331">
        <v>2000</v>
      </c>
      <c r="C331">
        <v>311414</v>
      </c>
      <c r="D331">
        <v>0</v>
      </c>
    </row>
    <row r="332" spans="1:4" x14ac:dyDescent="0.25">
      <c r="A332" t="s">
        <v>97</v>
      </c>
      <c r="B332">
        <v>2000</v>
      </c>
      <c r="C332">
        <v>345080</v>
      </c>
      <c r="D332">
        <v>214676</v>
      </c>
    </row>
    <row r="333" spans="1:4" x14ac:dyDescent="0.25">
      <c r="A333" t="s">
        <v>144</v>
      </c>
      <c r="B333">
        <v>2003</v>
      </c>
      <c r="C333">
        <v>335231</v>
      </c>
      <c r="D333">
        <v>123579</v>
      </c>
    </row>
    <row r="334" spans="1:4" x14ac:dyDescent="0.25">
      <c r="A334" t="s">
        <v>117</v>
      </c>
      <c r="B334">
        <v>2003</v>
      </c>
      <c r="C334">
        <v>0</v>
      </c>
      <c r="D334">
        <v>72956</v>
      </c>
    </row>
    <row r="335" spans="1:4" x14ac:dyDescent="0.25">
      <c r="A335" t="s">
        <v>113</v>
      </c>
      <c r="B335">
        <v>2003</v>
      </c>
      <c r="C335">
        <v>170827</v>
      </c>
      <c r="D335">
        <v>3307</v>
      </c>
    </row>
    <row r="336" spans="1:4" x14ac:dyDescent="0.25">
      <c r="A336" t="s">
        <v>967</v>
      </c>
      <c r="B336">
        <v>2003</v>
      </c>
      <c r="C336">
        <v>537180</v>
      </c>
      <c r="D336">
        <v>208338</v>
      </c>
    </row>
    <row r="337" spans="1:4" x14ac:dyDescent="0.25">
      <c r="A337" t="s">
        <v>408</v>
      </c>
      <c r="B337">
        <v>2003</v>
      </c>
      <c r="C337">
        <v>535403</v>
      </c>
      <c r="D337">
        <v>516474</v>
      </c>
    </row>
    <row r="338" spans="1:4" x14ac:dyDescent="0.25">
      <c r="A338" t="s">
        <v>151</v>
      </c>
      <c r="B338">
        <v>2003</v>
      </c>
      <c r="C338">
        <v>187400</v>
      </c>
      <c r="D338">
        <v>453700</v>
      </c>
    </row>
    <row r="339" spans="1:4" x14ac:dyDescent="0.25">
      <c r="A339" t="s">
        <v>986</v>
      </c>
      <c r="B339">
        <v>2003</v>
      </c>
      <c r="C339">
        <v>61242</v>
      </c>
      <c r="D339">
        <v>14415</v>
      </c>
    </row>
    <row r="340" spans="1:4" x14ac:dyDescent="0.25">
      <c r="A340" t="s">
        <v>104</v>
      </c>
      <c r="B340">
        <v>2003</v>
      </c>
      <c r="C340">
        <v>605241</v>
      </c>
      <c r="D340">
        <v>121881</v>
      </c>
    </row>
    <row r="341" spans="1:4" x14ac:dyDescent="0.25">
      <c r="A341" t="s">
        <v>112</v>
      </c>
      <c r="B341">
        <v>2003</v>
      </c>
      <c r="C341">
        <v>311552</v>
      </c>
      <c r="D341">
        <v>304389</v>
      </c>
    </row>
    <row r="342" spans="1:4" x14ac:dyDescent="0.25">
      <c r="A342" t="s">
        <v>69</v>
      </c>
      <c r="B342">
        <v>2003</v>
      </c>
      <c r="C342">
        <v>156338</v>
      </c>
      <c r="D342">
        <v>134278</v>
      </c>
    </row>
    <row r="343" spans="1:4" x14ac:dyDescent="0.25">
      <c r="A343" t="s">
        <v>153</v>
      </c>
      <c r="B343">
        <v>2003</v>
      </c>
      <c r="C343">
        <v>297073</v>
      </c>
      <c r="D343">
        <v>188046</v>
      </c>
    </row>
    <row r="344" spans="1:4" x14ac:dyDescent="0.25">
      <c r="A344" t="s">
        <v>93</v>
      </c>
      <c r="B344">
        <v>2003</v>
      </c>
      <c r="C344">
        <v>5013</v>
      </c>
      <c r="D344">
        <v>0</v>
      </c>
    </row>
    <row r="345" spans="1:4" x14ac:dyDescent="0.25">
      <c r="A345" t="s">
        <v>75</v>
      </c>
      <c r="B345">
        <v>2003</v>
      </c>
      <c r="C345">
        <v>1261</v>
      </c>
      <c r="D345">
        <v>41630</v>
      </c>
    </row>
    <row r="346" spans="1:4" x14ac:dyDescent="0.25">
      <c r="A346" t="s">
        <v>73</v>
      </c>
      <c r="B346">
        <v>2003</v>
      </c>
      <c r="C346">
        <v>348000</v>
      </c>
      <c r="D346">
        <v>109000</v>
      </c>
    </row>
    <row r="347" spans="1:4" x14ac:dyDescent="0.25">
      <c r="A347" t="s">
        <v>125</v>
      </c>
      <c r="B347">
        <v>2003</v>
      </c>
      <c r="C347">
        <v>377775</v>
      </c>
      <c r="D347">
        <v>566425</v>
      </c>
    </row>
    <row r="348" spans="1:4" x14ac:dyDescent="0.25">
      <c r="A348" t="s">
        <v>74</v>
      </c>
      <c r="B348">
        <v>2003</v>
      </c>
      <c r="C348">
        <v>77300</v>
      </c>
      <c r="D348">
        <v>56622</v>
      </c>
    </row>
    <row r="349" spans="1:4" x14ac:dyDescent="0.25">
      <c r="A349" t="s">
        <v>77</v>
      </c>
      <c r="B349">
        <v>2003</v>
      </c>
      <c r="C349">
        <v>101152</v>
      </c>
      <c r="D349">
        <v>0</v>
      </c>
    </row>
    <row r="350" spans="1:4" x14ac:dyDescent="0.25">
      <c r="A350" t="s">
        <v>136</v>
      </c>
      <c r="B350">
        <v>2003</v>
      </c>
      <c r="C350">
        <v>60000</v>
      </c>
      <c r="D350">
        <v>0</v>
      </c>
    </row>
    <row r="351" spans="1:4" x14ac:dyDescent="0.25">
      <c r="A351" t="s">
        <v>155</v>
      </c>
      <c r="B351">
        <v>2003</v>
      </c>
      <c r="C351">
        <v>175311</v>
      </c>
      <c r="D351">
        <v>100</v>
      </c>
    </row>
    <row r="352" spans="1:4" x14ac:dyDescent="0.25">
      <c r="A352" t="s">
        <v>134</v>
      </c>
      <c r="B352">
        <v>2003</v>
      </c>
      <c r="C352">
        <v>137096</v>
      </c>
      <c r="D352">
        <v>6826</v>
      </c>
    </row>
    <row r="353" spans="1:4" x14ac:dyDescent="0.25">
      <c r="A353" t="s">
        <v>143</v>
      </c>
      <c r="B353">
        <v>2003</v>
      </c>
      <c r="C353">
        <v>71633</v>
      </c>
      <c r="D353">
        <v>28123</v>
      </c>
    </row>
    <row r="354" spans="1:4" x14ac:dyDescent="0.25">
      <c r="A354" t="s">
        <v>84</v>
      </c>
      <c r="B354">
        <v>2003</v>
      </c>
      <c r="C354">
        <v>0</v>
      </c>
      <c r="D354">
        <v>0</v>
      </c>
    </row>
    <row r="355" spans="1:4" x14ac:dyDescent="0.25">
      <c r="A355" t="s">
        <v>114</v>
      </c>
      <c r="B355">
        <v>2003</v>
      </c>
      <c r="C355">
        <v>0</v>
      </c>
      <c r="D355">
        <v>485105</v>
      </c>
    </row>
    <row r="356" spans="1:4" x14ac:dyDescent="0.25">
      <c r="A356" t="s">
        <v>127</v>
      </c>
      <c r="B356">
        <v>2003</v>
      </c>
      <c r="C356">
        <v>0</v>
      </c>
      <c r="D356">
        <v>0</v>
      </c>
    </row>
    <row r="357" spans="1:4" x14ac:dyDescent="0.25">
      <c r="A357" t="s">
        <v>157</v>
      </c>
      <c r="B357">
        <v>2003</v>
      </c>
      <c r="C357">
        <v>0</v>
      </c>
      <c r="D357">
        <v>0</v>
      </c>
    </row>
    <row r="358" spans="1:4" x14ac:dyDescent="0.25">
      <c r="A358" t="s">
        <v>91</v>
      </c>
      <c r="B358">
        <v>2003</v>
      </c>
      <c r="C358">
        <v>0</v>
      </c>
      <c r="D358">
        <v>0</v>
      </c>
    </row>
    <row r="359" spans="1:4" x14ac:dyDescent="0.25">
      <c r="A359" t="s">
        <v>141</v>
      </c>
      <c r="B359">
        <v>2003</v>
      </c>
      <c r="C359">
        <v>72000</v>
      </c>
      <c r="D359">
        <v>2200</v>
      </c>
    </row>
    <row r="360" spans="1:4" x14ac:dyDescent="0.25">
      <c r="A360" t="s">
        <v>163</v>
      </c>
      <c r="B360">
        <v>2003</v>
      </c>
      <c r="C360">
        <v>191274</v>
      </c>
      <c r="D360">
        <v>67221</v>
      </c>
    </row>
    <row r="361" spans="1:4" x14ac:dyDescent="0.25">
      <c r="A361" t="s">
        <v>129</v>
      </c>
      <c r="B361">
        <v>2003</v>
      </c>
      <c r="C361">
        <v>81126</v>
      </c>
      <c r="D361">
        <v>0</v>
      </c>
    </row>
    <row r="362" spans="1:4" x14ac:dyDescent="0.25">
      <c r="A362" t="s">
        <v>944</v>
      </c>
      <c r="B362">
        <v>2003</v>
      </c>
      <c r="C362">
        <v>43680</v>
      </c>
      <c r="D362">
        <v>197409</v>
      </c>
    </row>
    <row r="363" spans="1:4" x14ac:dyDescent="0.25">
      <c r="A363" t="s">
        <v>147</v>
      </c>
      <c r="B363">
        <v>2003</v>
      </c>
      <c r="C363">
        <v>154765</v>
      </c>
      <c r="D363">
        <v>527</v>
      </c>
    </row>
    <row r="364" spans="1:4" x14ac:dyDescent="0.25">
      <c r="A364" t="s">
        <v>319</v>
      </c>
      <c r="B364">
        <v>2003</v>
      </c>
      <c r="C364">
        <v>35200</v>
      </c>
      <c r="D364">
        <v>0</v>
      </c>
    </row>
    <row r="365" spans="1:4" x14ac:dyDescent="0.25">
      <c r="A365" t="s">
        <v>107</v>
      </c>
      <c r="B365">
        <v>2003</v>
      </c>
      <c r="C365">
        <v>0</v>
      </c>
      <c r="D365">
        <v>305089</v>
      </c>
    </row>
    <row r="366" spans="1:4" x14ac:dyDescent="0.25">
      <c r="A366" t="s">
        <v>123</v>
      </c>
      <c r="B366">
        <v>2003</v>
      </c>
      <c r="C366">
        <v>98124</v>
      </c>
      <c r="D366">
        <v>18124</v>
      </c>
    </row>
    <row r="367" spans="1:4" x14ac:dyDescent="0.25">
      <c r="A367" t="s">
        <v>986</v>
      </c>
      <c r="B367">
        <v>2003</v>
      </c>
      <c r="C367">
        <v>3100</v>
      </c>
      <c r="D367">
        <v>8174</v>
      </c>
    </row>
    <row r="368" spans="1:4" x14ac:dyDescent="0.25">
      <c r="A368" t="s">
        <v>99</v>
      </c>
      <c r="B368">
        <v>2003</v>
      </c>
      <c r="C368">
        <v>74555</v>
      </c>
      <c r="D368">
        <v>25801</v>
      </c>
    </row>
    <row r="369" spans="1:4" x14ac:dyDescent="0.25">
      <c r="A369" t="s">
        <v>145</v>
      </c>
      <c r="B369">
        <v>2003</v>
      </c>
      <c r="C369">
        <v>348792</v>
      </c>
      <c r="D369">
        <v>202902</v>
      </c>
    </row>
    <row r="370" spans="1:4" x14ac:dyDescent="0.25">
      <c r="A370" t="s">
        <v>89</v>
      </c>
      <c r="B370">
        <v>2003</v>
      </c>
      <c r="C370">
        <v>259634</v>
      </c>
      <c r="D370">
        <v>20869</v>
      </c>
    </row>
    <row r="371" spans="1:4" x14ac:dyDescent="0.25">
      <c r="A371" t="s">
        <v>119</v>
      </c>
      <c r="B371">
        <v>2003</v>
      </c>
      <c r="C371">
        <v>216715</v>
      </c>
      <c r="D371">
        <v>153012</v>
      </c>
    </row>
    <row r="372" spans="1:4" x14ac:dyDescent="0.25">
      <c r="A372" t="s">
        <v>397</v>
      </c>
      <c r="B372">
        <v>2003</v>
      </c>
      <c r="C372">
        <v>0</v>
      </c>
      <c r="D372">
        <v>38813</v>
      </c>
    </row>
    <row r="373" spans="1:4" x14ac:dyDescent="0.25">
      <c r="A373" t="s">
        <v>397</v>
      </c>
      <c r="B373">
        <v>2003</v>
      </c>
      <c r="C373">
        <v>19935</v>
      </c>
      <c r="D373">
        <v>0</v>
      </c>
    </row>
    <row r="374" spans="1:4" x14ac:dyDescent="0.25">
      <c r="A374" t="s">
        <v>397</v>
      </c>
      <c r="B374">
        <v>2003</v>
      </c>
      <c r="C374">
        <v>15761</v>
      </c>
      <c r="D374">
        <v>199507</v>
      </c>
    </row>
    <row r="375" spans="1:4" x14ac:dyDescent="0.25">
      <c r="A375" t="s">
        <v>158</v>
      </c>
      <c r="B375">
        <v>2003</v>
      </c>
      <c r="C375">
        <v>0</v>
      </c>
      <c r="D375">
        <v>0</v>
      </c>
    </row>
    <row r="376" spans="1:4" x14ac:dyDescent="0.25">
      <c r="A376" t="s">
        <v>124</v>
      </c>
      <c r="B376">
        <v>2003</v>
      </c>
      <c r="C376">
        <v>577990</v>
      </c>
      <c r="D376">
        <v>219830</v>
      </c>
    </row>
    <row r="377" spans="1:4" x14ac:dyDescent="0.25">
      <c r="A377" t="s">
        <v>87</v>
      </c>
      <c r="B377">
        <v>2003</v>
      </c>
      <c r="C377">
        <v>4782</v>
      </c>
      <c r="D377">
        <v>49585</v>
      </c>
    </row>
    <row r="378" spans="1:4" x14ac:dyDescent="0.25">
      <c r="A378" t="s">
        <v>161</v>
      </c>
      <c r="B378">
        <v>2003</v>
      </c>
      <c r="C378">
        <v>37540</v>
      </c>
      <c r="D378">
        <v>4529</v>
      </c>
    </row>
    <row r="379" spans="1:4" x14ac:dyDescent="0.25">
      <c r="A379" t="s">
        <v>79</v>
      </c>
      <c r="B379">
        <v>2003</v>
      </c>
      <c r="C379">
        <v>24459</v>
      </c>
      <c r="D379">
        <v>51900</v>
      </c>
    </row>
    <row r="380" spans="1:4" x14ac:dyDescent="0.25">
      <c r="A380" t="s">
        <v>148</v>
      </c>
      <c r="B380">
        <v>2003</v>
      </c>
      <c r="C380">
        <v>147221</v>
      </c>
      <c r="D380">
        <v>83170</v>
      </c>
    </row>
    <row r="381" spans="1:4" x14ac:dyDescent="0.25">
      <c r="A381" t="s">
        <v>95</v>
      </c>
      <c r="B381">
        <v>2003</v>
      </c>
      <c r="C381">
        <v>0</v>
      </c>
      <c r="D381">
        <v>0</v>
      </c>
    </row>
    <row r="382" spans="1:4" x14ac:dyDescent="0.25">
      <c r="A382" t="s">
        <v>120</v>
      </c>
      <c r="B382">
        <v>2003</v>
      </c>
      <c r="C382">
        <v>8005</v>
      </c>
      <c r="D382">
        <v>0</v>
      </c>
    </row>
    <row r="383" spans="1:4" x14ac:dyDescent="0.25">
      <c r="A383" t="s">
        <v>68</v>
      </c>
      <c r="B383">
        <v>2003</v>
      </c>
      <c r="C383">
        <v>1000</v>
      </c>
      <c r="D383">
        <v>97144</v>
      </c>
    </row>
    <row r="384" spans="1:4" x14ac:dyDescent="0.25">
      <c r="A384" t="s">
        <v>154</v>
      </c>
      <c r="B384">
        <v>2003</v>
      </c>
      <c r="C384">
        <v>36019</v>
      </c>
      <c r="D384">
        <v>13069</v>
      </c>
    </row>
    <row r="385" spans="1:4" x14ac:dyDescent="0.25">
      <c r="A385" t="s">
        <v>132</v>
      </c>
      <c r="B385">
        <v>2003</v>
      </c>
      <c r="C385">
        <v>615</v>
      </c>
      <c r="D385">
        <v>0</v>
      </c>
    </row>
    <row r="386" spans="1:4" x14ac:dyDescent="0.25">
      <c r="A386" t="s">
        <v>128</v>
      </c>
      <c r="B386">
        <v>2003</v>
      </c>
      <c r="C386">
        <v>8876</v>
      </c>
      <c r="D386">
        <v>5488</v>
      </c>
    </row>
    <row r="387" spans="1:4" x14ac:dyDescent="0.25">
      <c r="A387" t="s">
        <v>80</v>
      </c>
      <c r="B387">
        <v>2003</v>
      </c>
      <c r="C387">
        <v>0</v>
      </c>
      <c r="D387">
        <v>0</v>
      </c>
    </row>
    <row r="388" spans="1:4" x14ac:dyDescent="0.25">
      <c r="A388" t="s">
        <v>162</v>
      </c>
      <c r="B388">
        <v>2003</v>
      </c>
      <c r="C388">
        <v>48957</v>
      </c>
      <c r="D388">
        <v>0</v>
      </c>
    </row>
    <row r="389" spans="1:4" x14ac:dyDescent="0.25">
      <c r="A389" t="s">
        <v>477</v>
      </c>
      <c r="B389">
        <v>2003</v>
      </c>
      <c r="C389">
        <v>5068</v>
      </c>
      <c r="D389">
        <v>0</v>
      </c>
    </row>
    <row r="390" spans="1:4" x14ac:dyDescent="0.25">
      <c r="A390" t="s">
        <v>477</v>
      </c>
      <c r="B390">
        <v>2003</v>
      </c>
      <c r="C390">
        <v>0</v>
      </c>
      <c r="D390">
        <v>0</v>
      </c>
    </row>
    <row r="391" spans="1:4" x14ac:dyDescent="0.25">
      <c r="A391" t="s">
        <v>88</v>
      </c>
      <c r="B391">
        <v>2003</v>
      </c>
      <c r="C391">
        <v>0</v>
      </c>
      <c r="D391">
        <v>0</v>
      </c>
    </row>
    <row r="392" spans="1:4" x14ac:dyDescent="0.25">
      <c r="A392" t="s">
        <v>968</v>
      </c>
      <c r="B392">
        <v>2003</v>
      </c>
      <c r="C392">
        <v>0</v>
      </c>
      <c r="D392">
        <v>2466</v>
      </c>
    </row>
    <row r="393" spans="1:4" x14ac:dyDescent="0.25">
      <c r="A393" t="s">
        <v>97</v>
      </c>
      <c r="B393">
        <v>2003</v>
      </c>
      <c r="C393">
        <v>112000</v>
      </c>
      <c r="D393">
        <v>0</v>
      </c>
    </row>
    <row r="394" spans="1:4" x14ac:dyDescent="0.25">
      <c r="A394" t="s">
        <v>133</v>
      </c>
      <c r="B394">
        <v>2003</v>
      </c>
      <c r="C394">
        <v>1196</v>
      </c>
      <c r="D394">
        <v>13142</v>
      </c>
    </row>
    <row r="395" spans="1:4" x14ac:dyDescent="0.25">
      <c r="A395" t="s">
        <v>385</v>
      </c>
      <c r="B395">
        <v>2003</v>
      </c>
      <c r="C395">
        <v>317000</v>
      </c>
      <c r="D395">
        <v>116000</v>
      </c>
    </row>
    <row r="396" spans="1:4" x14ac:dyDescent="0.25">
      <c r="A396" t="s">
        <v>477</v>
      </c>
      <c r="B396">
        <v>2003</v>
      </c>
      <c r="C396">
        <v>230538</v>
      </c>
      <c r="D396">
        <v>0</v>
      </c>
    </row>
    <row r="397" spans="1:4" x14ac:dyDescent="0.25">
      <c r="A397" t="s">
        <v>95</v>
      </c>
      <c r="B397">
        <v>2003</v>
      </c>
      <c r="C397">
        <v>358720</v>
      </c>
      <c r="D397">
        <v>0</v>
      </c>
    </row>
    <row r="398" spans="1:4" x14ac:dyDescent="0.25">
      <c r="A398" t="s">
        <v>126</v>
      </c>
      <c r="B398">
        <v>2003</v>
      </c>
      <c r="C398">
        <v>265490</v>
      </c>
      <c r="D398">
        <v>117517</v>
      </c>
    </row>
    <row r="399" spans="1:4" x14ac:dyDescent="0.25">
      <c r="A399" t="s">
        <v>338</v>
      </c>
      <c r="B399">
        <v>2003</v>
      </c>
      <c r="C399">
        <v>71513</v>
      </c>
      <c r="D399">
        <v>53589</v>
      </c>
    </row>
    <row r="400" spans="1:4" x14ac:dyDescent="0.25">
      <c r="A400" t="s">
        <v>152</v>
      </c>
      <c r="B400">
        <v>2003</v>
      </c>
      <c r="C400">
        <v>0</v>
      </c>
      <c r="D400">
        <v>0</v>
      </c>
    </row>
    <row r="401" spans="1:4" x14ac:dyDescent="0.25">
      <c r="A401" t="s">
        <v>130</v>
      </c>
      <c r="B401">
        <v>2003</v>
      </c>
      <c r="C401">
        <v>27162</v>
      </c>
      <c r="D401">
        <v>320843</v>
      </c>
    </row>
    <row r="402" spans="1:4" x14ac:dyDescent="0.25">
      <c r="A402" t="s">
        <v>122</v>
      </c>
      <c r="B402">
        <v>2003</v>
      </c>
      <c r="C402">
        <v>10110</v>
      </c>
      <c r="D402">
        <v>0</v>
      </c>
    </row>
    <row r="403" spans="1:4" x14ac:dyDescent="0.25">
      <c r="A403" t="s">
        <v>92</v>
      </c>
      <c r="B403">
        <v>2003</v>
      </c>
      <c r="C403">
        <v>5161</v>
      </c>
      <c r="D403">
        <v>189992</v>
      </c>
    </row>
    <row r="404" spans="1:4" x14ac:dyDescent="0.25">
      <c r="A404" t="s">
        <v>76</v>
      </c>
      <c r="B404">
        <v>2003</v>
      </c>
      <c r="C404">
        <v>584519</v>
      </c>
      <c r="D404">
        <v>300435</v>
      </c>
    </row>
    <row r="405" spans="1:4" x14ac:dyDescent="0.25">
      <c r="A405" t="s">
        <v>137</v>
      </c>
      <c r="B405">
        <v>2003</v>
      </c>
      <c r="C405">
        <v>0</v>
      </c>
      <c r="D405">
        <v>71495</v>
      </c>
    </row>
    <row r="406" spans="1:4" x14ac:dyDescent="0.25">
      <c r="A406" t="s">
        <v>67</v>
      </c>
      <c r="B406">
        <v>2003</v>
      </c>
      <c r="C406">
        <v>77622</v>
      </c>
      <c r="D406">
        <v>0</v>
      </c>
    </row>
    <row r="407" spans="1:4" x14ac:dyDescent="0.25">
      <c r="A407" t="s">
        <v>85</v>
      </c>
      <c r="B407">
        <v>2003</v>
      </c>
      <c r="C407">
        <v>356853</v>
      </c>
      <c r="D407">
        <v>0</v>
      </c>
    </row>
    <row r="408" spans="1:4" x14ac:dyDescent="0.25">
      <c r="A408" t="s">
        <v>95</v>
      </c>
      <c r="B408">
        <v>2003</v>
      </c>
      <c r="C408">
        <v>69675</v>
      </c>
      <c r="D408">
        <v>9814</v>
      </c>
    </row>
    <row r="409" spans="1:4" x14ac:dyDescent="0.25">
      <c r="A409" t="s">
        <v>96</v>
      </c>
      <c r="B409">
        <v>2003</v>
      </c>
      <c r="C409">
        <v>49334</v>
      </c>
      <c r="D409">
        <v>0</v>
      </c>
    </row>
    <row r="410" spans="1:4" x14ac:dyDescent="0.25">
      <c r="A410" t="s">
        <v>110</v>
      </c>
      <c r="B410">
        <v>2003</v>
      </c>
      <c r="C410">
        <v>90519</v>
      </c>
      <c r="D410">
        <v>65267</v>
      </c>
    </row>
    <row r="411" spans="1:4" x14ac:dyDescent="0.25">
      <c r="A411" t="s">
        <v>160</v>
      </c>
      <c r="B411">
        <v>2003</v>
      </c>
      <c r="C411">
        <v>128519</v>
      </c>
      <c r="D411">
        <v>0</v>
      </c>
    </row>
    <row r="412" spans="1:4" x14ac:dyDescent="0.25">
      <c r="A412" t="s">
        <v>144</v>
      </c>
      <c r="B412">
        <v>2013</v>
      </c>
      <c r="C412">
        <v>410557</v>
      </c>
      <c r="D412">
        <v>204505</v>
      </c>
    </row>
    <row r="413" spans="1:4" x14ac:dyDescent="0.25">
      <c r="A413" t="s">
        <v>110</v>
      </c>
      <c r="B413">
        <v>2013</v>
      </c>
      <c r="C413">
        <v>130403</v>
      </c>
      <c r="D413">
        <v>27348</v>
      </c>
    </row>
    <row r="414" spans="1:4" x14ac:dyDescent="0.25">
      <c r="A414" t="s">
        <v>85</v>
      </c>
      <c r="B414">
        <v>2013</v>
      </c>
      <c r="C414">
        <v>141444</v>
      </c>
      <c r="D414">
        <v>0</v>
      </c>
    </row>
    <row r="415" spans="1:4" x14ac:dyDescent="0.25">
      <c r="A415" t="s">
        <v>87</v>
      </c>
      <c r="B415">
        <v>2013</v>
      </c>
      <c r="C415">
        <v>0</v>
      </c>
      <c r="D415">
        <v>25026</v>
      </c>
    </row>
    <row r="416" spans="1:4" x14ac:dyDescent="0.25">
      <c r="A416" t="s">
        <v>145</v>
      </c>
      <c r="B416">
        <v>2013</v>
      </c>
      <c r="C416">
        <v>356761</v>
      </c>
      <c r="D416">
        <v>99152</v>
      </c>
    </row>
    <row r="417" spans="1:4" x14ac:dyDescent="0.25">
      <c r="A417" t="s">
        <v>160</v>
      </c>
      <c r="B417">
        <v>2013</v>
      </c>
      <c r="C417">
        <v>47180</v>
      </c>
      <c r="D417">
        <v>0</v>
      </c>
    </row>
    <row r="418" spans="1:4" x14ac:dyDescent="0.25">
      <c r="A418" t="s">
        <v>122</v>
      </c>
      <c r="B418">
        <v>2013</v>
      </c>
      <c r="C418">
        <v>0</v>
      </c>
      <c r="D418">
        <v>0</v>
      </c>
    </row>
    <row r="419" spans="1:4" x14ac:dyDescent="0.25">
      <c r="A419" t="s">
        <v>967</v>
      </c>
      <c r="B419">
        <v>2013</v>
      </c>
      <c r="C419">
        <v>401439</v>
      </c>
      <c r="D419">
        <v>48029</v>
      </c>
    </row>
    <row r="420" spans="1:4" x14ac:dyDescent="0.25">
      <c r="A420" t="s">
        <v>79</v>
      </c>
      <c r="B420">
        <v>2013</v>
      </c>
      <c r="C420">
        <v>76810</v>
      </c>
      <c r="D420">
        <v>33357</v>
      </c>
    </row>
    <row r="421" spans="1:4" x14ac:dyDescent="0.25">
      <c r="A421" t="s">
        <v>986</v>
      </c>
      <c r="B421">
        <v>2013</v>
      </c>
      <c r="C421">
        <v>101116</v>
      </c>
      <c r="D421">
        <v>2765</v>
      </c>
    </row>
    <row r="422" spans="1:4" x14ac:dyDescent="0.25">
      <c r="A422" t="s">
        <v>968</v>
      </c>
      <c r="B422">
        <v>2013</v>
      </c>
      <c r="C422">
        <v>0</v>
      </c>
      <c r="D422">
        <v>0</v>
      </c>
    </row>
    <row r="423" spans="1:4" x14ac:dyDescent="0.25">
      <c r="A423" t="s">
        <v>986</v>
      </c>
      <c r="B423">
        <v>2013</v>
      </c>
      <c r="C423">
        <v>0</v>
      </c>
      <c r="D423">
        <v>0</v>
      </c>
    </row>
    <row r="424" spans="1:4" x14ac:dyDescent="0.25">
      <c r="A424" t="s">
        <v>125</v>
      </c>
      <c r="B424">
        <v>2013</v>
      </c>
      <c r="C424">
        <v>69422</v>
      </c>
      <c r="D424">
        <v>53449</v>
      </c>
    </row>
    <row r="425" spans="1:4" x14ac:dyDescent="0.25">
      <c r="A425" t="s">
        <v>163</v>
      </c>
      <c r="B425">
        <v>2013</v>
      </c>
      <c r="C425">
        <v>201280</v>
      </c>
      <c r="D425">
        <v>37022</v>
      </c>
    </row>
    <row r="426" spans="1:4" x14ac:dyDescent="0.25">
      <c r="A426" t="s">
        <v>93</v>
      </c>
      <c r="B426">
        <v>2013</v>
      </c>
      <c r="C426">
        <v>0</v>
      </c>
      <c r="D426">
        <v>0</v>
      </c>
    </row>
    <row r="427" spans="1:4" x14ac:dyDescent="0.25">
      <c r="A427" t="s">
        <v>408</v>
      </c>
      <c r="B427">
        <v>2013</v>
      </c>
      <c r="C427">
        <v>224533</v>
      </c>
      <c r="D427">
        <v>234166</v>
      </c>
    </row>
    <row r="428" spans="1:4" x14ac:dyDescent="0.25">
      <c r="A428" t="s">
        <v>148</v>
      </c>
      <c r="B428">
        <v>2013</v>
      </c>
      <c r="C428">
        <v>132083</v>
      </c>
      <c r="D428">
        <v>81262</v>
      </c>
    </row>
    <row r="429" spans="1:4" x14ac:dyDescent="0.25">
      <c r="A429" t="s">
        <v>124</v>
      </c>
      <c r="B429">
        <v>2013</v>
      </c>
      <c r="C429">
        <v>417297</v>
      </c>
      <c r="D429">
        <v>170700</v>
      </c>
    </row>
    <row r="430" spans="1:4" x14ac:dyDescent="0.25">
      <c r="A430" t="s">
        <v>153</v>
      </c>
      <c r="B430">
        <v>2013</v>
      </c>
      <c r="C430">
        <v>102000</v>
      </c>
      <c r="D430">
        <v>3000</v>
      </c>
    </row>
    <row r="431" spans="1:4" x14ac:dyDescent="0.25">
      <c r="A431" t="s">
        <v>69</v>
      </c>
      <c r="B431">
        <v>2013</v>
      </c>
      <c r="C431">
        <v>347000</v>
      </c>
      <c r="D431">
        <v>123000</v>
      </c>
    </row>
    <row r="432" spans="1:4" x14ac:dyDescent="0.25">
      <c r="A432" t="s">
        <v>137</v>
      </c>
      <c r="B432">
        <v>2013</v>
      </c>
      <c r="C432">
        <v>0</v>
      </c>
      <c r="D432">
        <v>68835</v>
      </c>
    </row>
    <row r="433" spans="1:4" x14ac:dyDescent="0.25">
      <c r="A433" t="s">
        <v>147</v>
      </c>
      <c r="B433">
        <v>2013</v>
      </c>
      <c r="C433">
        <v>181238</v>
      </c>
      <c r="D433">
        <v>0</v>
      </c>
    </row>
    <row r="434" spans="1:4" x14ac:dyDescent="0.25">
      <c r="A434" t="s">
        <v>944</v>
      </c>
      <c r="B434">
        <v>2013</v>
      </c>
      <c r="C434">
        <v>76896</v>
      </c>
      <c r="D434">
        <v>92134</v>
      </c>
    </row>
    <row r="435" spans="1:4" x14ac:dyDescent="0.25">
      <c r="A435" t="s">
        <v>136</v>
      </c>
      <c r="B435">
        <v>2013</v>
      </c>
      <c r="C435">
        <v>46368</v>
      </c>
      <c r="D435">
        <v>2200</v>
      </c>
    </row>
    <row r="436" spans="1:4" x14ac:dyDescent="0.25">
      <c r="A436" t="s">
        <v>95</v>
      </c>
      <c r="B436">
        <v>2013</v>
      </c>
      <c r="C436">
        <v>32261</v>
      </c>
      <c r="D436">
        <v>23516</v>
      </c>
    </row>
    <row r="437" spans="1:4" x14ac:dyDescent="0.25">
      <c r="A437" t="s">
        <v>81</v>
      </c>
      <c r="B437">
        <v>2013</v>
      </c>
      <c r="C437">
        <v>102479</v>
      </c>
      <c r="D437">
        <v>0</v>
      </c>
    </row>
    <row r="438" spans="1:4" x14ac:dyDescent="0.25">
      <c r="A438" t="s">
        <v>109</v>
      </c>
      <c r="B438">
        <v>2013</v>
      </c>
      <c r="C438">
        <v>1000</v>
      </c>
      <c r="D438">
        <v>6000</v>
      </c>
    </row>
    <row r="439" spans="1:4" x14ac:dyDescent="0.25">
      <c r="A439" t="s">
        <v>74</v>
      </c>
      <c r="B439">
        <v>2013</v>
      </c>
      <c r="C439">
        <v>68105</v>
      </c>
      <c r="D439">
        <v>32516</v>
      </c>
    </row>
    <row r="440" spans="1:4" x14ac:dyDescent="0.25">
      <c r="A440" t="s">
        <v>141</v>
      </c>
      <c r="B440">
        <v>2013</v>
      </c>
      <c r="C440">
        <v>25097</v>
      </c>
      <c r="D440">
        <v>10544</v>
      </c>
    </row>
    <row r="441" spans="1:4" x14ac:dyDescent="0.25">
      <c r="A441" t="s">
        <v>68</v>
      </c>
      <c r="B441">
        <v>2013</v>
      </c>
      <c r="C441">
        <v>1450</v>
      </c>
      <c r="D441">
        <v>98880</v>
      </c>
    </row>
    <row r="442" spans="1:4" x14ac:dyDescent="0.25">
      <c r="A442" t="s">
        <v>76</v>
      </c>
      <c r="B442">
        <v>2013</v>
      </c>
      <c r="C442">
        <v>434766</v>
      </c>
      <c r="D442">
        <v>141934</v>
      </c>
    </row>
    <row r="443" spans="1:4" x14ac:dyDescent="0.25">
      <c r="A443" t="s">
        <v>112</v>
      </c>
      <c r="B443">
        <v>2013</v>
      </c>
      <c r="C443">
        <v>495363</v>
      </c>
      <c r="D443">
        <v>328125</v>
      </c>
    </row>
    <row r="444" spans="1:4" x14ac:dyDescent="0.25">
      <c r="A444" t="s">
        <v>152</v>
      </c>
      <c r="B444">
        <v>2013</v>
      </c>
      <c r="C444">
        <v>0</v>
      </c>
      <c r="D444">
        <v>0</v>
      </c>
    </row>
    <row r="445" spans="1:4" x14ac:dyDescent="0.25">
      <c r="A445" t="s">
        <v>477</v>
      </c>
      <c r="B445">
        <v>2013</v>
      </c>
      <c r="C445">
        <v>105762</v>
      </c>
      <c r="D445">
        <v>0</v>
      </c>
    </row>
    <row r="446" spans="1:4" x14ac:dyDescent="0.25">
      <c r="A446" t="s">
        <v>338</v>
      </c>
      <c r="B446">
        <v>2013</v>
      </c>
      <c r="C446">
        <v>0</v>
      </c>
      <c r="D446">
        <v>9343</v>
      </c>
    </row>
    <row r="447" spans="1:4" x14ac:dyDescent="0.25">
      <c r="A447" t="s">
        <v>388</v>
      </c>
      <c r="B447">
        <v>2013</v>
      </c>
      <c r="C447">
        <v>30850</v>
      </c>
      <c r="D447">
        <v>30968</v>
      </c>
    </row>
    <row r="448" spans="1:4" x14ac:dyDescent="0.25">
      <c r="A448" t="s">
        <v>155</v>
      </c>
      <c r="B448">
        <v>2013</v>
      </c>
      <c r="C448">
        <v>152656</v>
      </c>
      <c r="D448">
        <v>0</v>
      </c>
    </row>
    <row r="449" spans="1:4" x14ac:dyDescent="0.25">
      <c r="A449" t="s">
        <v>73</v>
      </c>
      <c r="B449">
        <v>2013</v>
      </c>
      <c r="C449">
        <v>189000</v>
      </c>
      <c r="D449">
        <v>77000</v>
      </c>
    </row>
    <row r="450" spans="1:4" x14ac:dyDescent="0.25">
      <c r="A450" t="s">
        <v>104</v>
      </c>
      <c r="B450">
        <v>2013</v>
      </c>
      <c r="C450">
        <v>408460</v>
      </c>
      <c r="D450">
        <v>154468</v>
      </c>
    </row>
    <row r="451" spans="1:4" x14ac:dyDescent="0.25">
      <c r="A451" t="s">
        <v>120</v>
      </c>
      <c r="B451">
        <v>2013</v>
      </c>
      <c r="C451">
        <v>0</v>
      </c>
      <c r="D451">
        <v>0</v>
      </c>
    </row>
    <row r="452" spans="1:4" x14ac:dyDescent="0.25">
      <c r="A452" t="s">
        <v>77</v>
      </c>
      <c r="B452">
        <v>2013</v>
      </c>
      <c r="C452">
        <v>36579</v>
      </c>
      <c r="D452">
        <v>0</v>
      </c>
    </row>
    <row r="453" spans="1:4" x14ac:dyDescent="0.25">
      <c r="A453" t="s">
        <v>95</v>
      </c>
      <c r="B453">
        <v>2013</v>
      </c>
      <c r="C453">
        <v>304059</v>
      </c>
      <c r="D453">
        <v>0</v>
      </c>
    </row>
    <row r="454" spans="1:4" x14ac:dyDescent="0.25">
      <c r="A454" t="s">
        <v>128</v>
      </c>
      <c r="B454">
        <v>2013</v>
      </c>
      <c r="C454">
        <v>16049</v>
      </c>
      <c r="D454">
        <v>0</v>
      </c>
    </row>
    <row r="455" spans="1:4" x14ac:dyDescent="0.25">
      <c r="A455" t="s">
        <v>134</v>
      </c>
      <c r="B455">
        <v>2013</v>
      </c>
      <c r="C455">
        <v>37222</v>
      </c>
      <c r="D455">
        <v>23187</v>
      </c>
    </row>
    <row r="456" spans="1:4" x14ac:dyDescent="0.25">
      <c r="A456" t="s">
        <v>385</v>
      </c>
      <c r="B456">
        <v>2013</v>
      </c>
      <c r="C456">
        <v>554000</v>
      </c>
      <c r="D456">
        <v>48000</v>
      </c>
    </row>
    <row r="457" spans="1:4" x14ac:dyDescent="0.25">
      <c r="A457" t="s">
        <v>89</v>
      </c>
      <c r="B457">
        <v>2013</v>
      </c>
      <c r="C457">
        <v>164604</v>
      </c>
      <c r="D457">
        <v>16812</v>
      </c>
    </row>
    <row r="458" spans="1:4" x14ac:dyDescent="0.25">
      <c r="A458" t="s">
        <v>154</v>
      </c>
      <c r="B458">
        <v>2013</v>
      </c>
      <c r="C458">
        <v>0</v>
      </c>
      <c r="D458">
        <v>11005</v>
      </c>
    </row>
    <row r="459" spans="1:4" x14ac:dyDescent="0.25">
      <c r="A459" t="s">
        <v>143</v>
      </c>
      <c r="B459">
        <v>2013</v>
      </c>
      <c r="C459">
        <v>62301</v>
      </c>
      <c r="D459">
        <v>50129</v>
      </c>
    </row>
    <row r="460" spans="1:4" x14ac:dyDescent="0.25">
      <c r="A460" t="s">
        <v>119</v>
      </c>
      <c r="B460">
        <v>2013</v>
      </c>
      <c r="C460">
        <v>25680</v>
      </c>
      <c r="D460">
        <v>62966</v>
      </c>
    </row>
    <row r="461" spans="1:4" x14ac:dyDescent="0.25">
      <c r="A461" t="s">
        <v>151</v>
      </c>
      <c r="B461">
        <v>2013</v>
      </c>
      <c r="C461">
        <v>243060</v>
      </c>
      <c r="D461">
        <v>151310</v>
      </c>
    </row>
    <row r="462" spans="1:4" x14ac:dyDescent="0.25">
      <c r="A462" t="s">
        <v>67</v>
      </c>
      <c r="B462">
        <v>2013</v>
      </c>
      <c r="C462">
        <v>30554</v>
      </c>
      <c r="D462">
        <v>0</v>
      </c>
    </row>
    <row r="463" spans="1:4" x14ac:dyDescent="0.25">
      <c r="A463" t="s">
        <v>99</v>
      </c>
      <c r="B463">
        <v>2013</v>
      </c>
      <c r="C463">
        <v>78367</v>
      </c>
      <c r="D463">
        <v>11667</v>
      </c>
    </row>
    <row r="464" spans="1:4" x14ac:dyDescent="0.25">
      <c r="A464" t="s">
        <v>88</v>
      </c>
      <c r="B464">
        <v>2013</v>
      </c>
      <c r="C464">
        <v>46852</v>
      </c>
      <c r="D464">
        <v>179999</v>
      </c>
    </row>
    <row r="465" spans="1:4" x14ac:dyDescent="0.25">
      <c r="A465" t="s">
        <v>397</v>
      </c>
      <c r="B465">
        <v>2013</v>
      </c>
      <c r="C465">
        <v>0</v>
      </c>
      <c r="D465">
        <v>90000</v>
      </c>
    </row>
    <row r="466" spans="1:4" x14ac:dyDescent="0.25">
      <c r="A466" t="s">
        <v>113</v>
      </c>
      <c r="B466">
        <v>2013</v>
      </c>
      <c r="C466">
        <v>25290</v>
      </c>
      <c r="D466">
        <v>3820</v>
      </c>
    </row>
    <row r="467" spans="1:4" x14ac:dyDescent="0.25">
      <c r="A467" t="s">
        <v>126</v>
      </c>
      <c r="B467">
        <v>2013</v>
      </c>
      <c r="C467">
        <v>93917</v>
      </c>
      <c r="D467">
        <v>122577</v>
      </c>
    </row>
    <row r="468" spans="1:4" x14ac:dyDescent="0.25">
      <c r="A468" t="s">
        <v>123</v>
      </c>
      <c r="B468">
        <v>2013</v>
      </c>
      <c r="C468">
        <v>134146</v>
      </c>
      <c r="D468">
        <v>15931</v>
      </c>
    </row>
    <row r="469" spans="1:4" x14ac:dyDescent="0.25">
      <c r="A469" t="s">
        <v>114</v>
      </c>
      <c r="B469">
        <v>2013</v>
      </c>
      <c r="C469">
        <v>0</v>
      </c>
      <c r="D469">
        <v>344245</v>
      </c>
    </row>
    <row r="470" spans="1:4" x14ac:dyDescent="0.25">
      <c r="A470" t="s">
        <v>397</v>
      </c>
      <c r="B470">
        <v>2013</v>
      </c>
      <c r="C470">
        <v>37000</v>
      </c>
      <c r="D470">
        <v>0</v>
      </c>
    </row>
    <row r="471" spans="1:4" x14ac:dyDescent="0.25">
      <c r="A471" t="s">
        <v>88</v>
      </c>
      <c r="B471">
        <v>2013</v>
      </c>
      <c r="C471">
        <v>0</v>
      </c>
      <c r="D471">
        <v>0</v>
      </c>
    </row>
    <row r="472" spans="1:4" x14ac:dyDescent="0.25">
      <c r="A472" t="s">
        <v>103</v>
      </c>
      <c r="B472">
        <v>2013</v>
      </c>
      <c r="C472">
        <v>12135</v>
      </c>
      <c r="D472">
        <v>1537</v>
      </c>
    </row>
    <row r="473" spans="1:4" x14ac:dyDescent="0.25">
      <c r="A473" t="s">
        <v>133</v>
      </c>
      <c r="B473">
        <v>2013</v>
      </c>
      <c r="C473">
        <v>1537</v>
      </c>
      <c r="D473">
        <v>11562</v>
      </c>
    </row>
    <row r="474" spans="1:4" x14ac:dyDescent="0.25">
      <c r="A474" t="s">
        <v>75</v>
      </c>
      <c r="B474">
        <v>2013</v>
      </c>
      <c r="C474">
        <v>0</v>
      </c>
      <c r="D474">
        <v>22184</v>
      </c>
    </row>
    <row r="475" spans="1:4" x14ac:dyDescent="0.25">
      <c r="A475" t="s">
        <v>129</v>
      </c>
      <c r="B475">
        <v>2013</v>
      </c>
      <c r="C475">
        <v>162769</v>
      </c>
      <c r="D475">
        <v>0</v>
      </c>
    </row>
    <row r="476" spans="1:4" x14ac:dyDescent="0.25">
      <c r="A476" t="s">
        <v>162</v>
      </c>
      <c r="B476">
        <v>2013</v>
      </c>
      <c r="C476">
        <v>25573</v>
      </c>
      <c r="D476">
        <v>23150</v>
      </c>
    </row>
    <row r="477" spans="1:4" x14ac:dyDescent="0.25">
      <c r="A477" t="s">
        <v>319</v>
      </c>
      <c r="B477">
        <v>2013</v>
      </c>
      <c r="C477">
        <v>25484</v>
      </c>
      <c r="D477">
        <v>20948</v>
      </c>
    </row>
    <row r="478" spans="1:4" x14ac:dyDescent="0.25">
      <c r="A478" t="s">
        <v>107</v>
      </c>
      <c r="B478">
        <v>2013</v>
      </c>
      <c r="C478">
        <v>0</v>
      </c>
      <c r="D478">
        <v>447223</v>
      </c>
    </row>
    <row r="479" spans="1:4" x14ac:dyDescent="0.25">
      <c r="A479" t="s">
        <v>161</v>
      </c>
      <c r="B479">
        <v>2013</v>
      </c>
      <c r="C479">
        <v>26696</v>
      </c>
      <c r="D479">
        <v>3821</v>
      </c>
    </row>
    <row r="480" spans="1:4" x14ac:dyDescent="0.25">
      <c r="A480" t="s">
        <v>484</v>
      </c>
      <c r="B480">
        <v>2013</v>
      </c>
      <c r="C480">
        <v>14151</v>
      </c>
      <c r="D480">
        <v>18614</v>
      </c>
    </row>
    <row r="481" spans="1:4" x14ac:dyDescent="0.25">
      <c r="A481" t="s">
        <v>81</v>
      </c>
      <c r="B481">
        <v>2014</v>
      </c>
      <c r="C481">
        <v>73347</v>
      </c>
      <c r="D481">
        <v>0</v>
      </c>
    </row>
    <row r="482" spans="1:4" x14ac:dyDescent="0.25">
      <c r="A482" t="s">
        <v>160</v>
      </c>
      <c r="B482">
        <v>2014</v>
      </c>
      <c r="C482">
        <v>51193</v>
      </c>
      <c r="D482">
        <v>0</v>
      </c>
    </row>
    <row r="483" spans="1:4" x14ac:dyDescent="0.25">
      <c r="A483" t="s">
        <v>388</v>
      </c>
      <c r="B483">
        <v>2014</v>
      </c>
      <c r="C483">
        <v>32402</v>
      </c>
      <c r="D483">
        <v>42160</v>
      </c>
    </row>
    <row r="484" spans="1:4" x14ac:dyDescent="0.25">
      <c r="A484" t="s">
        <v>68</v>
      </c>
      <c r="B484">
        <v>2014</v>
      </c>
      <c r="C484">
        <v>0</v>
      </c>
      <c r="D484">
        <v>108719</v>
      </c>
    </row>
    <row r="485" spans="1:4" x14ac:dyDescent="0.25">
      <c r="A485" t="s">
        <v>152</v>
      </c>
      <c r="B485">
        <v>2014</v>
      </c>
      <c r="C485">
        <v>0</v>
      </c>
      <c r="D485">
        <v>0</v>
      </c>
    </row>
    <row r="486" spans="1:4" x14ac:dyDescent="0.25">
      <c r="A486" t="s">
        <v>319</v>
      </c>
      <c r="B486">
        <v>2014</v>
      </c>
      <c r="C486">
        <v>23264</v>
      </c>
      <c r="D486">
        <v>11930</v>
      </c>
    </row>
    <row r="487" spans="1:4" x14ac:dyDescent="0.25">
      <c r="A487" t="s">
        <v>103</v>
      </c>
      <c r="B487">
        <v>2014</v>
      </c>
      <c r="C487">
        <v>31490</v>
      </c>
      <c r="D487">
        <v>5293</v>
      </c>
    </row>
    <row r="488" spans="1:4" x14ac:dyDescent="0.25">
      <c r="A488" t="s">
        <v>141</v>
      </c>
      <c r="B488">
        <v>2014</v>
      </c>
      <c r="C488">
        <v>36789</v>
      </c>
      <c r="D488">
        <v>15011</v>
      </c>
    </row>
    <row r="489" spans="1:4" x14ac:dyDescent="0.25">
      <c r="A489" t="s">
        <v>123</v>
      </c>
      <c r="B489">
        <v>2014</v>
      </c>
      <c r="C489">
        <v>163426</v>
      </c>
      <c r="D489">
        <v>19245</v>
      </c>
    </row>
    <row r="490" spans="1:4" x14ac:dyDescent="0.25">
      <c r="A490" t="s">
        <v>154</v>
      </c>
      <c r="B490">
        <v>2014</v>
      </c>
      <c r="C490">
        <v>0</v>
      </c>
      <c r="D490">
        <v>9882</v>
      </c>
    </row>
    <row r="491" spans="1:4" x14ac:dyDescent="0.25">
      <c r="A491" t="s">
        <v>79</v>
      </c>
      <c r="B491">
        <v>2014</v>
      </c>
      <c r="C491">
        <v>63682</v>
      </c>
      <c r="D491">
        <v>10209</v>
      </c>
    </row>
    <row r="492" spans="1:4" x14ac:dyDescent="0.25">
      <c r="A492" t="s">
        <v>408</v>
      </c>
      <c r="B492">
        <v>2014</v>
      </c>
      <c r="C492">
        <v>212720</v>
      </c>
      <c r="D492">
        <v>262699</v>
      </c>
    </row>
    <row r="493" spans="1:4" x14ac:dyDescent="0.25">
      <c r="A493" t="s">
        <v>89</v>
      </c>
      <c r="B493">
        <v>2014</v>
      </c>
      <c r="C493">
        <v>179225</v>
      </c>
      <c r="D493">
        <v>31612</v>
      </c>
    </row>
    <row r="494" spans="1:4" x14ac:dyDescent="0.25">
      <c r="A494" t="s">
        <v>124</v>
      </c>
      <c r="B494">
        <v>2014</v>
      </c>
      <c r="C494">
        <v>451582</v>
      </c>
      <c r="D494">
        <v>149384</v>
      </c>
    </row>
    <row r="495" spans="1:4" x14ac:dyDescent="0.25">
      <c r="A495" t="s">
        <v>99</v>
      </c>
      <c r="B495">
        <v>2014</v>
      </c>
      <c r="C495">
        <v>64354</v>
      </c>
      <c r="D495">
        <v>11951</v>
      </c>
    </row>
    <row r="496" spans="1:4" x14ac:dyDescent="0.25">
      <c r="A496" t="s">
        <v>397</v>
      </c>
      <c r="B496">
        <v>2014</v>
      </c>
      <c r="C496">
        <v>52500</v>
      </c>
      <c r="D496">
        <v>0</v>
      </c>
    </row>
    <row r="497" spans="1:4" x14ac:dyDescent="0.25">
      <c r="A497" t="s">
        <v>110</v>
      </c>
      <c r="B497">
        <v>2014</v>
      </c>
      <c r="C497">
        <v>126583</v>
      </c>
      <c r="D497">
        <v>24175</v>
      </c>
    </row>
    <row r="498" spans="1:4" x14ac:dyDescent="0.25">
      <c r="A498" t="s">
        <v>477</v>
      </c>
      <c r="B498">
        <v>2014</v>
      </c>
      <c r="C498">
        <v>169873</v>
      </c>
      <c r="D498">
        <v>0</v>
      </c>
    </row>
    <row r="499" spans="1:4" x14ac:dyDescent="0.25">
      <c r="A499" t="s">
        <v>986</v>
      </c>
      <c r="B499">
        <v>2014</v>
      </c>
      <c r="C499">
        <v>149149</v>
      </c>
      <c r="D499">
        <v>8493</v>
      </c>
    </row>
    <row r="500" spans="1:4" x14ac:dyDescent="0.25">
      <c r="A500" t="s">
        <v>986</v>
      </c>
      <c r="B500">
        <v>2014</v>
      </c>
      <c r="C500">
        <v>0</v>
      </c>
      <c r="D500">
        <v>0</v>
      </c>
    </row>
    <row r="501" spans="1:4" x14ac:dyDescent="0.25">
      <c r="A501" t="s">
        <v>75</v>
      </c>
      <c r="B501">
        <v>2014</v>
      </c>
      <c r="C501">
        <v>0</v>
      </c>
      <c r="D501">
        <v>13415</v>
      </c>
    </row>
    <row r="502" spans="1:4" x14ac:dyDescent="0.25">
      <c r="A502" t="s">
        <v>104</v>
      </c>
      <c r="B502">
        <v>2014</v>
      </c>
      <c r="C502">
        <v>321184</v>
      </c>
      <c r="D502">
        <v>153625</v>
      </c>
    </row>
    <row r="503" spans="1:4" x14ac:dyDescent="0.25">
      <c r="A503" t="s">
        <v>162</v>
      </c>
      <c r="B503">
        <v>2014</v>
      </c>
      <c r="C503">
        <v>45332</v>
      </c>
      <c r="D503">
        <v>10596</v>
      </c>
    </row>
    <row r="504" spans="1:4" x14ac:dyDescent="0.25">
      <c r="A504" t="s">
        <v>87</v>
      </c>
      <c r="B504">
        <v>2014</v>
      </c>
      <c r="C504">
        <v>0</v>
      </c>
      <c r="D504">
        <v>30058</v>
      </c>
    </row>
    <row r="505" spans="1:4" x14ac:dyDescent="0.25">
      <c r="A505" t="s">
        <v>74</v>
      </c>
      <c r="B505">
        <v>2014</v>
      </c>
      <c r="C505">
        <v>38677</v>
      </c>
      <c r="D505">
        <v>20070</v>
      </c>
    </row>
    <row r="506" spans="1:4" x14ac:dyDescent="0.25">
      <c r="A506" t="s">
        <v>134</v>
      </c>
      <c r="B506">
        <v>2014</v>
      </c>
      <c r="C506">
        <v>49404</v>
      </c>
      <c r="D506">
        <v>12088</v>
      </c>
    </row>
    <row r="507" spans="1:4" x14ac:dyDescent="0.25">
      <c r="A507" t="s">
        <v>125</v>
      </c>
      <c r="B507">
        <v>2014</v>
      </c>
      <c r="C507">
        <v>15776</v>
      </c>
      <c r="D507">
        <v>29119</v>
      </c>
    </row>
    <row r="508" spans="1:4" x14ac:dyDescent="0.25">
      <c r="A508" t="s">
        <v>968</v>
      </c>
      <c r="B508">
        <v>2014</v>
      </c>
      <c r="C508">
        <v>0</v>
      </c>
      <c r="D508">
        <v>0</v>
      </c>
    </row>
    <row r="509" spans="1:4" x14ac:dyDescent="0.25">
      <c r="A509" t="s">
        <v>128</v>
      </c>
      <c r="B509">
        <v>2014</v>
      </c>
      <c r="C509">
        <v>14775</v>
      </c>
      <c r="D509">
        <v>0</v>
      </c>
    </row>
    <row r="510" spans="1:4" x14ac:dyDescent="0.25">
      <c r="A510" t="s">
        <v>967</v>
      </c>
      <c r="B510">
        <v>2014</v>
      </c>
      <c r="C510">
        <v>352731</v>
      </c>
      <c r="D510">
        <v>49561</v>
      </c>
    </row>
    <row r="511" spans="1:4" x14ac:dyDescent="0.25">
      <c r="A511" t="s">
        <v>95</v>
      </c>
      <c r="B511">
        <v>2014</v>
      </c>
      <c r="C511">
        <v>264209</v>
      </c>
      <c r="D511">
        <v>0</v>
      </c>
    </row>
    <row r="512" spans="1:4" x14ac:dyDescent="0.25">
      <c r="A512" t="s">
        <v>163</v>
      </c>
      <c r="B512">
        <v>2014</v>
      </c>
      <c r="C512">
        <v>251833</v>
      </c>
      <c r="D512">
        <v>26251</v>
      </c>
    </row>
    <row r="513" spans="1:4" x14ac:dyDescent="0.25">
      <c r="A513" t="s">
        <v>148</v>
      </c>
      <c r="B513">
        <v>2014</v>
      </c>
      <c r="C513">
        <v>149652</v>
      </c>
      <c r="D513">
        <v>92190</v>
      </c>
    </row>
    <row r="514" spans="1:4" x14ac:dyDescent="0.25">
      <c r="A514" t="s">
        <v>122</v>
      </c>
      <c r="B514">
        <v>2014</v>
      </c>
      <c r="C514">
        <v>0</v>
      </c>
      <c r="D514">
        <v>0</v>
      </c>
    </row>
    <row r="515" spans="1:4" x14ac:dyDescent="0.25">
      <c r="A515" t="s">
        <v>136</v>
      </c>
      <c r="B515">
        <v>2014</v>
      </c>
      <c r="C515">
        <v>38328</v>
      </c>
      <c r="D515">
        <v>6482</v>
      </c>
    </row>
    <row r="516" spans="1:4" x14ac:dyDescent="0.25">
      <c r="A516" t="s">
        <v>161</v>
      </c>
      <c r="B516">
        <v>2014</v>
      </c>
      <c r="C516">
        <v>40890</v>
      </c>
      <c r="D516">
        <v>33133</v>
      </c>
    </row>
    <row r="517" spans="1:4" x14ac:dyDescent="0.25">
      <c r="A517" t="s">
        <v>119</v>
      </c>
      <c r="B517">
        <v>2014</v>
      </c>
      <c r="C517">
        <v>1238</v>
      </c>
      <c r="D517">
        <v>103010</v>
      </c>
    </row>
    <row r="518" spans="1:4" x14ac:dyDescent="0.25">
      <c r="A518" t="s">
        <v>484</v>
      </c>
      <c r="B518">
        <v>2014</v>
      </c>
      <c r="C518">
        <v>18347</v>
      </c>
      <c r="D518">
        <v>13451</v>
      </c>
    </row>
    <row r="519" spans="1:4" x14ac:dyDescent="0.25">
      <c r="A519" t="s">
        <v>114</v>
      </c>
      <c r="B519">
        <v>2014</v>
      </c>
      <c r="C519">
        <v>0</v>
      </c>
      <c r="D519">
        <v>287454</v>
      </c>
    </row>
    <row r="520" spans="1:4" x14ac:dyDescent="0.25">
      <c r="A520" t="s">
        <v>113</v>
      </c>
      <c r="B520">
        <v>2014</v>
      </c>
      <c r="C520">
        <v>28184</v>
      </c>
      <c r="D520">
        <v>1340</v>
      </c>
    </row>
    <row r="521" spans="1:4" x14ac:dyDescent="0.25">
      <c r="A521" t="s">
        <v>79</v>
      </c>
      <c r="B521">
        <v>2014</v>
      </c>
      <c r="C521">
        <v>0</v>
      </c>
      <c r="D521">
        <v>0</v>
      </c>
    </row>
    <row r="522" spans="1:4" x14ac:dyDescent="0.25">
      <c r="A522" t="s">
        <v>109</v>
      </c>
      <c r="B522">
        <v>2014</v>
      </c>
      <c r="C522">
        <v>4000</v>
      </c>
      <c r="D522">
        <v>35000</v>
      </c>
    </row>
    <row r="523" spans="1:4" x14ac:dyDescent="0.25">
      <c r="A523" t="s">
        <v>88</v>
      </c>
      <c r="B523">
        <v>2014</v>
      </c>
      <c r="C523">
        <v>0</v>
      </c>
      <c r="D523">
        <v>200</v>
      </c>
    </row>
    <row r="524" spans="1:4" x14ac:dyDescent="0.25">
      <c r="A524" t="s">
        <v>155</v>
      </c>
      <c r="B524">
        <v>2014</v>
      </c>
      <c r="C524">
        <v>157148</v>
      </c>
      <c r="D524">
        <v>0</v>
      </c>
    </row>
    <row r="525" spans="1:4" x14ac:dyDescent="0.25">
      <c r="A525" t="s">
        <v>93</v>
      </c>
      <c r="B525">
        <v>2014</v>
      </c>
      <c r="C525">
        <v>0</v>
      </c>
      <c r="D525">
        <v>0</v>
      </c>
    </row>
    <row r="526" spans="1:4" x14ac:dyDescent="0.25">
      <c r="A526" t="s">
        <v>85</v>
      </c>
      <c r="B526">
        <v>2014</v>
      </c>
      <c r="C526">
        <v>91264</v>
      </c>
      <c r="D526">
        <v>0</v>
      </c>
    </row>
    <row r="527" spans="1:4" x14ac:dyDescent="0.25">
      <c r="A527" t="s">
        <v>77</v>
      </c>
      <c r="B527">
        <v>2014</v>
      </c>
      <c r="C527">
        <v>38016</v>
      </c>
      <c r="D527">
        <v>0</v>
      </c>
    </row>
    <row r="528" spans="1:4" x14ac:dyDescent="0.25">
      <c r="A528" t="s">
        <v>76</v>
      </c>
      <c r="B528">
        <v>2014</v>
      </c>
      <c r="C528">
        <v>331600</v>
      </c>
      <c r="D528">
        <v>173228</v>
      </c>
    </row>
    <row r="529" spans="1:4" x14ac:dyDescent="0.25">
      <c r="A529" t="s">
        <v>145</v>
      </c>
      <c r="B529">
        <v>2014</v>
      </c>
      <c r="C529">
        <v>462552</v>
      </c>
      <c r="D529">
        <v>92085</v>
      </c>
    </row>
    <row r="530" spans="1:4" x14ac:dyDescent="0.25">
      <c r="A530" t="s">
        <v>112</v>
      </c>
      <c r="B530">
        <v>2014</v>
      </c>
      <c r="C530">
        <v>437247</v>
      </c>
      <c r="D530">
        <v>400914</v>
      </c>
    </row>
    <row r="531" spans="1:4" x14ac:dyDescent="0.25">
      <c r="A531" t="s">
        <v>133</v>
      </c>
      <c r="B531">
        <v>2014</v>
      </c>
      <c r="C531">
        <v>1445</v>
      </c>
      <c r="D531">
        <v>12188</v>
      </c>
    </row>
    <row r="532" spans="1:4" x14ac:dyDescent="0.25">
      <c r="A532" t="s">
        <v>95</v>
      </c>
      <c r="B532">
        <v>2014</v>
      </c>
      <c r="C532">
        <v>19878</v>
      </c>
      <c r="D532">
        <v>48773</v>
      </c>
    </row>
    <row r="533" spans="1:4" x14ac:dyDescent="0.25">
      <c r="A533" t="s">
        <v>73</v>
      </c>
      <c r="B533">
        <v>2014</v>
      </c>
      <c r="C533">
        <v>212000</v>
      </c>
      <c r="D533">
        <v>91000</v>
      </c>
    </row>
    <row r="534" spans="1:4" x14ac:dyDescent="0.25">
      <c r="A534" t="s">
        <v>126</v>
      </c>
      <c r="B534">
        <v>2014</v>
      </c>
      <c r="C534">
        <v>62875</v>
      </c>
      <c r="D534">
        <v>161730</v>
      </c>
    </row>
    <row r="535" spans="1:4" x14ac:dyDescent="0.25">
      <c r="A535" t="s">
        <v>88</v>
      </c>
      <c r="B535">
        <v>2014</v>
      </c>
      <c r="C535">
        <v>60319</v>
      </c>
      <c r="D535">
        <v>230172</v>
      </c>
    </row>
    <row r="536" spans="1:4" x14ac:dyDescent="0.25">
      <c r="A536" t="s">
        <v>151</v>
      </c>
      <c r="B536">
        <v>2014</v>
      </c>
      <c r="C536">
        <v>234539</v>
      </c>
      <c r="D536">
        <v>154013</v>
      </c>
    </row>
    <row r="537" spans="1:4" x14ac:dyDescent="0.25">
      <c r="A537" t="s">
        <v>143</v>
      </c>
      <c r="B537">
        <v>2014</v>
      </c>
      <c r="C537">
        <v>75938</v>
      </c>
      <c r="D537">
        <v>58107</v>
      </c>
    </row>
    <row r="538" spans="1:4" x14ac:dyDescent="0.25">
      <c r="A538" t="s">
        <v>153</v>
      </c>
      <c r="B538">
        <v>2014</v>
      </c>
      <c r="C538">
        <v>123000</v>
      </c>
      <c r="D538">
        <v>0</v>
      </c>
    </row>
    <row r="539" spans="1:4" x14ac:dyDescent="0.25">
      <c r="A539" t="s">
        <v>69</v>
      </c>
      <c r="B539">
        <v>2014</v>
      </c>
      <c r="C539">
        <v>284000</v>
      </c>
      <c r="D539">
        <v>71000</v>
      </c>
    </row>
    <row r="540" spans="1:4" x14ac:dyDescent="0.25">
      <c r="A540" t="s">
        <v>129</v>
      </c>
      <c r="B540">
        <v>2014</v>
      </c>
      <c r="C540">
        <v>163596</v>
      </c>
      <c r="D540">
        <v>0</v>
      </c>
    </row>
    <row r="541" spans="1:4" x14ac:dyDescent="0.25">
      <c r="A541" t="s">
        <v>397</v>
      </c>
      <c r="B541">
        <v>2014</v>
      </c>
      <c r="C541">
        <v>0</v>
      </c>
      <c r="D541">
        <v>115000</v>
      </c>
    </row>
    <row r="542" spans="1:4" x14ac:dyDescent="0.25">
      <c r="A542" t="s">
        <v>137</v>
      </c>
      <c r="B542">
        <v>2014</v>
      </c>
      <c r="C542">
        <v>0</v>
      </c>
      <c r="D542">
        <v>77900</v>
      </c>
    </row>
    <row r="543" spans="1:4" x14ac:dyDescent="0.25">
      <c r="A543" t="s">
        <v>144</v>
      </c>
      <c r="B543">
        <v>2014</v>
      </c>
      <c r="C543">
        <v>394478</v>
      </c>
      <c r="D543">
        <v>177304</v>
      </c>
    </row>
    <row r="544" spans="1:4" x14ac:dyDescent="0.25">
      <c r="A544" t="s">
        <v>107</v>
      </c>
      <c r="B544">
        <v>2014</v>
      </c>
      <c r="C544">
        <v>0</v>
      </c>
      <c r="D544">
        <v>217474</v>
      </c>
    </row>
    <row r="545" spans="1:4" x14ac:dyDescent="0.25">
      <c r="A545" t="s">
        <v>944</v>
      </c>
      <c r="B545">
        <v>2014</v>
      </c>
      <c r="C545">
        <v>68364</v>
      </c>
      <c r="D545">
        <v>165235</v>
      </c>
    </row>
    <row r="546" spans="1:4" x14ac:dyDescent="0.25">
      <c r="A546" t="s">
        <v>147</v>
      </c>
      <c r="B546">
        <v>2014</v>
      </c>
      <c r="C546">
        <v>165896</v>
      </c>
      <c r="D546">
        <v>0</v>
      </c>
    </row>
    <row r="547" spans="1:4" x14ac:dyDescent="0.25">
      <c r="A547" t="s">
        <v>67</v>
      </c>
      <c r="B547">
        <v>2014</v>
      </c>
      <c r="C547">
        <v>28368</v>
      </c>
      <c r="D547">
        <v>0</v>
      </c>
    </row>
    <row r="548" spans="1:4" x14ac:dyDescent="0.25">
      <c r="A548" t="s">
        <v>338</v>
      </c>
      <c r="B548">
        <v>2014</v>
      </c>
      <c r="C548">
        <v>0</v>
      </c>
      <c r="D548">
        <v>13555</v>
      </c>
    </row>
    <row r="549" spans="1:4" x14ac:dyDescent="0.25">
      <c r="A549" t="s">
        <v>385</v>
      </c>
      <c r="B549">
        <v>2014</v>
      </c>
      <c r="C549">
        <v>472000</v>
      </c>
      <c r="D549">
        <v>27000</v>
      </c>
    </row>
    <row r="550" spans="1:4" x14ac:dyDescent="0.25">
      <c r="A550" t="s">
        <v>110</v>
      </c>
      <c r="B550">
        <v>2015</v>
      </c>
      <c r="C550">
        <v>121002</v>
      </c>
      <c r="D550">
        <v>22906</v>
      </c>
    </row>
    <row r="551" spans="1:4" x14ac:dyDescent="0.25">
      <c r="A551" t="s">
        <v>122</v>
      </c>
      <c r="B551">
        <v>2015</v>
      </c>
      <c r="C551">
        <v>43</v>
      </c>
      <c r="D551">
        <v>0</v>
      </c>
    </row>
    <row r="552" spans="1:4" x14ac:dyDescent="0.25">
      <c r="A552" t="s">
        <v>128</v>
      </c>
      <c r="B552">
        <v>2015</v>
      </c>
      <c r="C552">
        <v>20976</v>
      </c>
      <c r="D552">
        <v>1238</v>
      </c>
    </row>
    <row r="553" spans="1:4" x14ac:dyDescent="0.25">
      <c r="A553" t="s">
        <v>141</v>
      </c>
      <c r="B553">
        <v>2015</v>
      </c>
      <c r="C553">
        <v>37372</v>
      </c>
      <c r="D553">
        <v>8957</v>
      </c>
    </row>
    <row r="554" spans="1:4" x14ac:dyDescent="0.25">
      <c r="A554" t="s">
        <v>133</v>
      </c>
      <c r="B554">
        <v>2015</v>
      </c>
      <c r="C554">
        <v>2570</v>
      </c>
      <c r="D554">
        <v>14955</v>
      </c>
    </row>
    <row r="555" spans="1:4" x14ac:dyDescent="0.25">
      <c r="A555" t="s">
        <v>123</v>
      </c>
      <c r="B555">
        <v>2015</v>
      </c>
      <c r="C555">
        <v>125226</v>
      </c>
      <c r="D555">
        <v>18712</v>
      </c>
    </row>
    <row r="556" spans="1:4" x14ac:dyDescent="0.25">
      <c r="A556" t="s">
        <v>151</v>
      </c>
      <c r="B556">
        <v>2015</v>
      </c>
      <c r="C556">
        <v>210040</v>
      </c>
      <c r="D556">
        <v>149075</v>
      </c>
    </row>
    <row r="557" spans="1:4" x14ac:dyDescent="0.25">
      <c r="A557" t="s">
        <v>74</v>
      </c>
      <c r="B557">
        <v>2015</v>
      </c>
      <c r="C557">
        <v>21301</v>
      </c>
      <c r="D557">
        <v>30011</v>
      </c>
    </row>
    <row r="558" spans="1:4" x14ac:dyDescent="0.25">
      <c r="A558" t="s">
        <v>397</v>
      </c>
      <c r="B558">
        <v>2015</v>
      </c>
      <c r="C558">
        <v>59405</v>
      </c>
      <c r="D558">
        <v>0</v>
      </c>
    </row>
    <row r="559" spans="1:4" x14ac:dyDescent="0.25">
      <c r="A559" t="s">
        <v>79</v>
      </c>
      <c r="B559">
        <v>2015</v>
      </c>
      <c r="C559">
        <v>74018</v>
      </c>
      <c r="D559">
        <v>8533</v>
      </c>
    </row>
    <row r="560" spans="1:4" x14ac:dyDescent="0.25">
      <c r="A560" t="s">
        <v>120</v>
      </c>
      <c r="B560">
        <v>2015</v>
      </c>
      <c r="C560">
        <v>0</v>
      </c>
      <c r="D560">
        <v>0</v>
      </c>
    </row>
    <row r="561" spans="1:4" x14ac:dyDescent="0.25">
      <c r="A561" t="s">
        <v>113</v>
      </c>
      <c r="B561">
        <v>2015</v>
      </c>
      <c r="C561">
        <v>29306</v>
      </c>
      <c r="D561">
        <v>0</v>
      </c>
    </row>
    <row r="562" spans="1:4" x14ac:dyDescent="0.25">
      <c r="A562" t="s">
        <v>114</v>
      </c>
      <c r="B562">
        <v>2015</v>
      </c>
      <c r="C562">
        <v>0</v>
      </c>
      <c r="D562">
        <v>197187</v>
      </c>
    </row>
    <row r="563" spans="1:4" x14ac:dyDescent="0.25">
      <c r="A563" t="s">
        <v>77</v>
      </c>
      <c r="B563">
        <v>2015</v>
      </c>
      <c r="C563">
        <v>59274</v>
      </c>
      <c r="D563">
        <v>0</v>
      </c>
    </row>
    <row r="564" spans="1:4" x14ac:dyDescent="0.25">
      <c r="A564" t="s">
        <v>986</v>
      </c>
      <c r="B564">
        <v>2015</v>
      </c>
      <c r="C564">
        <v>0</v>
      </c>
      <c r="D564">
        <v>0</v>
      </c>
    </row>
    <row r="565" spans="1:4" x14ac:dyDescent="0.25">
      <c r="A565" t="s">
        <v>69</v>
      </c>
      <c r="B565">
        <v>2015</v>
      </c>
      <c r="C565">
        <v>217000</v>
      </c>
      <c r="D565">
        <v>63000</v>
      </c>
    </row>
    <row r="566" spans="1:4" x14ac:dyDescent="0.25">
      <c r="A566" t="s">
        <v>153</v>
      </c>
      <c r="B566">
        <v>2015</v>
      </c>
      <c r="C566">
        <v>105000</v>
      </c>
      <c r="D566">
        <v>3000</v>
      </c>
    </row>
    <row r="567" spans="1:4" x14ac:dyDescent="0.25">
      <c r="A567" t="s">
        <v>95</v>
      </c>
      <c r="B567">
        <v>2015</v>
      </c>
      <c r="C567">
        <v>179571</v>
      </c>
      <c r="D567">
        <v>0</v>
      </c>
    </row>
    <row r="568" spans="1:4" x14ac:dyDescent="0.25">
      <c r="A568" t="s">
        <v>148</v>
      </c>
      <c r="B568">
        <v>2015</v>
      </c>
      <c r="C568">
        <v>142981</v>
      </c>
      <c r="D568">
        <v>89031</v>
      </c>
    </row>
    <row r="569" spans="1:4" x14ac:dyDescent="0.25">
      <c r="A569" t="s">
        <v>137</v>
      </c>
      <c r="B569">
        <v>2015</v>
      </c>
      <c r="C569">
        <v>0</v>
      </c>
      <c r="D569">
        <v>82033</v>
      </c>
    </row>
    <row r="570" spans="1:4" x14ac:dyDescent="0.25">
      <c r="A570" t="s">
        <v>145</v>
      </c>
      <c r="B570">
        <v>2015</v>
      </c>
      <c r="C570">
        <v>427175</v>
      </c>
      <c r="D570">
        <v>59659</v>
      </c>
    </row>
    <row r="571" spans="1:4" x14ac:dyDescent="0.25">
      <c r="A571" t="s">
        <v>67</v>
      </c>
      <c r="B571">
        <v>2015</v>
      </c>
      <c r="C571">
        <v>26144</v>
      </c>
      <c r="D571">
        <v>0</v>
      </c>
    </row>
    <row r="572" spans="1:4" x14ac:dyDescent="0.25">
      <c r="A572" t="s">
        <v>95</v>
      </c>
      <c r="B572">
        <v>2015</v>
      </c>
      <c r="C572">
        <v>14973</v>
      </c>
      <c r="D572">
        <v>59452</v>
      </c>
    </row>
    <row r="573" spans="1:4" x14ac:dyDescent="0.25">
      <c r="A573" t="s">
        <v>81</v>
      </c>
      <c r="B573">
        <v>2015</v>
      </c>
      <c r="C573">
        <v>110112</v>
      </c>
      <c r="D573">
        <v>0</v>
      </c>
    </row>
    <row r="574" spans="1:4" x14ac:dyDescent="0.25">
      <c r="A574" t="s">
        <v>397</v>
      </c>
      <c r="B574">
        <v>2015</v>
      </c>
      <c r="C574">
        <v>0</v>
      </c>
      <c r="D574">
        <v>135000</v>
      </c>
    </row>
    <row r="575" spans="1:4" x14ac:dyDescent="0.25">
      <c r="A575" t="s">
        <v>85</v>
      </c>
      <c r="B575">
        <v>2015</v>
      </c>
      <c r="C575">
        <v>128627</v>
      </c>
      <c r="D575">
        <v>0</v>
      </c>
    </row>
    <row r="576" spans="1:4" x14ac:dyDescent="0.25">
      <c r="A576" t="s">
        <v>385</v>
      </c>
      <c r="B576">
        <v>2015</v>
      </c>
      <c r="C576">
        <v>484000</v>
      </c>
      <c r="D576">
        <v>46000</v>
      </c>
    </row>
    <row r="577" spans="1:4" x14ac:dyDescent="0.25">
      <c r="A577" t="s">
        <v>134</v>
      </c>
      <c r="B577">
        <v>2015</v>
      </c>
      <c r="C577">
        <v>58071</v>
      </c>
      <c r="D577">
        <v>4828</v>
      </c>
    </row>
    <row r="578" spans="1:4" x14ac:dyDescent="0.25">
      <c r="A578" t="s">
        <v>967</v>
      </c>
      <c r="B578">
        <v>2015</v>
      </c>
      <c r="C578">
        <v>328705</v>
      </c>
      <c r="D578">
        <v>61988</v>
      </c>
    </row>
    <row r="579" spans="1:4" x14ac:dyDescent="0.25">
      <c r="A579" t="s">
        <v>160</v>
      </c>
      <c r="B579">
        <v>2015</v>
      </c>
      <c r="C579">
        <v>49181</v>
      </c>
      <c r="D579">
        <v>0</v>
      </c>
    </row>
    <row r="580" spans="1:4" x14ac:dyDescent="0.25">
      <c r="A580" t="s">
        <v>87</v>
      </c>
      <c r="B580">
        <v>2015</v>
      </c>
      <c r="C580">
        <v>0</v>
      </c>
      <c r="D580">
        <v>34102</v>
      </c>
    </row>
    <row r="581" spans="1:4" x14ac:dyDescent="0.25">
      <c r="A581" t="s">
        <v>88</v>
      </c>
      <c r="B581">
        <v>2015</v>
      </c>
      <c r="C581">
        <v>0</v>
      </c>
      <c r="D581">
        <v>539</v>
      </c>
    </row>
    <row r="582" spans="1:4" x14ac:dyDescent="0.25">
      <c r="A582" t="s">
        <v>126</v>
      </c>
      <c r="B582">
        <v>2015</v>
      </c>
      <c r="C582">
        <v>60753</v>
      </c>
      <c r="D582">
        <v>131597</v>
      </c>
    </row>
    <row r="583" spans="1:4" x14ac:dyDescent="0.25">
      <c r="A583" t="s">
        <v>155</v>
      </c>
      <c r="B583">
        <v>2015</v>
      </c>
      <c r="C583">
        <v>138323</v>
      </c>
      <c r="D583">
        <v>0</v>
      </c>
    </row>
    <row r="584" spans="1:4" x14ac:dyDescent="0.25">
      <c r="A584" t="s">
        <v>73</v>
      </c>
      <c r="B584">
        <v>2015</v>
      </c>
      <c r="C584">
        <v>207000</v>
      </c>
      <c r="D584">
        <v>93000</v>
      </c>
    </row>
    <row r="585" spans="1:4" x14ac:dyDescent="0.25">
      <c r="A585" t="s">
        <v>104</v>
      </c>
      <c r="B585">
        <v>2015</v>
      </c>
      <c r="C585">
        <v>393961</v>
      </c>
      <c r="D585">
        <v>171594</v>
      </c>
    </row>
    <row r="586" spans="1:4" x14ac:dyDescent="0.25">
      <c r="A586" t="s">
        <v>154</v>
      </c>
      <c r="B586">
        <v>2015</v>
      </c>
      <c r="C586">
        <v>0</v>
      </c>
      <c r="D586">
        <v>5114</v>
      </c>
    </row>
    <row r="587" spans="1:4" x14ac:dyDescent="0.25">
      <c r="A587" t="s">
        <v>107</v>
      </c>
      <c r="B587">
        <v>2015</v>
      </c>
      <c r="C587">
        <v>0</v>
      </c>
      <c r="D587">
        <v>443601</v>
      </c>
    </row>
    <row r="588" spans="1:4" x14ac:dyDescent="0.25">
      <c r="A588" t="s">
        <v>88</v>
      </c>
      <c r="B588">
        <v>2015</v>
      </c>
      <c r="C588">
        <v>12824</v>
      </c>
      <c r="D588">
        <v>170636</v>
      </c>
    </row>
    <row r="589" spans="1:4" x14ac:dyDescent="0.25">
      <c r="A589" t="s">
        <v>68</v>
      </c>
      <c r="B589">
        <v>2015</v>
      </c>
      <c r="C589">
        <v>1520</v>
      </c>
      <c r="D589">
        <v>105195</v>
      </c>
    </row>
    <row r="590" spans="1:4" x14ac:dyDescent="0.25">
      <c r="A590" t="s">
        <v>76</v>
      </c>
      <c r="B590">
        <v>2015</v>
      </c>
      <c r="C590">
        <v>445705</v>
      </c>
      <c r="D590">
        <v>192266</v>
      </c>
    </row>
    <row r="591" spans="1:4" x14ac:dyDescent="0.25">
      <c r="A591" t="s">
        <v>162</v>
      </c>
      <c r="B591">
        <v>2015</v>
      </c>
      <c r="C591">
        <v>50044</v>
      </c>
      <c r="D591">
        <v>20330</v>
      </c>
    </row>
    <row r="592" spans="1:4" x14ac:dyDescent="0.25">
      <c r="A592" t="s">
        <v>408</v>
      </c>
      <c r="B592">
        <v>2015</v>
      </c>
      <c r="C592">
        <v>192731</v>
      </c>
      <c r="D592">
        <v>282701</v>
      </c>
    </row>
    <row r="593" spans="1:4" x14ac:dyDescent="0.25">
      <c r="A593" t="s">
        <v>125</v>
      </c>
      <c r="B593">
        <v>2015</v>
      </c>
      <c r="C593">
        <v>7189</v>
      </c>
      <c r="D593">
        <v>5739</v>
      </c>
    </row>
    <row r="594" spans="1:4" x14ac:dyDescent="0.25">
      <c r="A594" t="s">
        <v>986</v>
      </c>
      <c r="B594">
        <v>2015</v>
      </c>
      <c r="C594">
        <v>147166</v>
      </c>
      <c r="D594">
        <v>23191</v>
      </c>
    </row>
    <row r="595" spans="1:4" x14ac:dyDescent="0.25">
      <c r="A595" t="s">
        <v>109</v>
      </c>
      <c r="B595">
        <v>2015</v>
      </c>
      <c r="C595">
        <v>7818</v>
      </c>
      <c r="D595">
        <v>17611</v>
      </c>
    </row>
    <row r="596" spans="1:4" x14ac:dyDescent="0.25">
      <c r="A596" t="s">
        <v>75</v>
      </c>
      <c r="B596">
        <v>2015</v>
      </c>
      <c r="C596">
        <v>0</v>
      </c>
      <c r="D596">
        <v>12593</v>
      </c>
    </row>
    <row r="597" spans="1:4" x14ac:dyDescent="0.25">
      <c r="A597" t="s">
        <v>163</v>
      </c>
      <c r="B597">
        <v>2015</v>
      </c>
      <c r="C597">
        <v>220959</v>
      </c>
      <c r="D597">
        <v>31222</v>
      </c>
    </row>
    <row r="598" spans="1:4" x14ac:dyDescent="0.25">
      <c r="A598" t="s">
        <v>119</v>
      </c>
      <c r="B598">
        <v>2015</v>
      </c>
      <c r="C598">
        <v>1534</v>
      </c>
      <c r="D598">
        <v>124249</v>
      </c>
    </row>
    <row r="599" spans="1:4" x14ac:dyDescent="0.25">
      <c r="A599" t="s">
        <v>89</v>
      </c>
      <c r="B599">
        <v>2015</v>
      </c>
      <c r="C599">
        <v>199367</v>
      </c>
      <c r="D599">
        <v>22252</v>
      </c>
    </row>
    <row r="600" spans="1:4" x14ac:dyDescent="0.25">
      <c r="A600" t="s">
        <v>99</v>
      </c>
      <c r="B600">
        <v>2015</v>
      </c>
      <c r="C600">
        <v>46975</v>
      </c>
      <c r="D600">
        <v>15458</v>
      </c>
    </row>
    <row r="601" spans="1:4" x14ac:dyDescent="0.25">
      <c r="A601" t="s">
        <v>112</v>
      </c>
      <c r="B601">
        <v>2015</v>
      </c>
      <c r="C601">
        <v>409870</v>
      </c>
      <c r="D601">
        <v>336257</v>
      </c>
    </row>
    <row r="602" spans="1:4" x14ac:dyDescent="0.25">
      <c r="A602" t="s">
        <v>484</v>
      </c>
      <c r="B602">
        <v>2015</v>
      </c>
      <c r="C602">
        <v>23010</v>
      </c>
      <c r="D602">
        <v>26567</v>
      </c>
    </row>
    <row r="603" spans="1:4" x14ac:dyDescent="0.25">
      <c r="A603" t="s">
        <v>161</v>
      </c>
      <c r="B603">
        <v>2015</v>
      </c>
      <c r="C603">
        <v>22734</v>
      </c>
      <c r="D603">
        <v>10505</v>
      </c>
    </row>
    <row r="604" spans="1:4" x14ac:dyDescent="0.25">
      <c r="A604" t="s">
        <v>103</v>
      </c>
      <c r="B604">
        <v>2015</v>
      </c>
      <c r="C604">
        <v>18069</v>
      </c>
      <c r="D604">
        <v>2624</v>
      </c>
    </row>
    <row r="605" spans="1:4" x14ac:dyDescent="0.25">
      <c r="A605" t="s">
        <v>319</v>
      </c>
      <c r="B605">
        <v>2015</v>
      </c>
      <c r="C605">
        <v>26386</v>
      </c>
      <c r="D605">
        <v>1999</v>
      </c>
    </row>
    <row r="606" spans="1:4" x14ac:dyDescent="0.25">
      <c r="A606" t="s">
        <v>124</v>
      </c>
      <c r="B606">
        <v>2015</v>
      </c>
      <c r="C606">
        <v>387403</v>
      </c>
      <c r="D606">
        <v>105973</v>
      </c>
    </row>
    <row r="607" spans="1:4" x14ac:dyDescent="0.25">
      <c r="A607" t="s">
        <v>388</v>
      </c>
      <c r="B607">
        <v>2015</v>
      </c>
      <c r="C607">
        <v>37285</v>
      </c>
      <c r="D607">
        <v>45713</v>
      </c>
    </row>
    <row r="608" spans="1:4" x14ac:dyDescent="0.25">
      <c r="A608" t="s">
        <v>129</v>
      </c>
      <c r="B608">
        <v>2015</v>
      </c>
      <c r="C608">
        <v>191350</v>
      </c>
      <c r="D608">
        <v>0</v>
      </c>
    </row>
    <row r="609" spans="1:4" x14ac:dyDescent="0.25">
      <c r="A609" t="s">
        <v>477</v>
      </c>
      <c r="B609">
        <v>2015</v>
      </c>
      <c r="C609">
        <v>188342</v>
      </c>
      <c r="D609">
        <v>0</v>
      </c>
    </row>
    <row r="610" spans="1:4" x14ac:dyDescent="0.25">
      <c r="A610" t="s">
        <v>338</v>
      </c>
      <c r="B610">
        <v>2015</v>
      </c>
      <c r="C610">
        <v>5864</v>
      </c>
      <c r="D610">
        <v>3173</v>
      </c>
    </row>
    <row r="611" spans="1:4" x14ac:dyDescent="0.25">
      <c r="A611" t="s">
        <v>968</v>
      </c>
      <c r="B611">
        <v>2015</v>
      </c>
      <c r="C611">
        <v>0</v>
      </c>
      <c r="D611">
        <v>0</v>
      </c>
    </row>
    <row r="612" spans="1:4" x14ac:dyDescent="0.25">
      <c r="A612" t="s">
        <v>93</v>
      </c>
      <c r="B612">
        <v>2015</v>
      </c>
      <c r="C612">
        <v>0</v>
      </c>
      <c r="D612">
        <v>0</v>
      </c>
    </row>
    <row r="613" spans="1:4" x14ac:dyDescent="0.25">
      <c r="A613" t="s">
        <v>944</v>
      </c>
      <c r="B613">
        <v>2015</v>
      </c>
      <c r="C613">
        <v>70437</v>
      </c>
      <c r="D613">
        <v>71906</v>
      </c>
    </row>
    <row r="614" spans="1:4" x14ac:dyDescent="0.25">
      <c r="A614" t="s">
        <v>147</v>
      </c>
      <c r="B614">
        <v>2015</v>
      </c>
      <c r="C614">
        <v>124469</v>
      </c>
      <c r="D614">
        <v>0</v>
      </c>
    </row>
    <row r="615" spans="1:4" x14ac:dyDescent="0.25">
      <c r="A615" t="s">
        <v>152</v>
      </c>
      <c r="B615">
        <v>2015</v>
      </c>
      <c r="C615">
        <v>0</v>
      </c>
      <c r="D615">
        <v>0</v>
      </c>
    </row>
    <row r="616" spans="1:4" x14ac:dyDescent="0.25">
      <c r="A616" t="s">
        <v>144</v>
      </c>
      <c r="B616">
        <v>2015</v>
      </c>
      <c r="C616">
        <v>461512</v>
      </c>
      <c r="D616">
        <v>140472</v>
      </c>
    </row>
    <row r="617" spans="1:4" x14ac:dyDescent="0.25">
      <c r="A617" t="s">
        <v>143</v>
      </c>
      <c r="B617">
        <v>2015</v>
      </c>
      <c r="C617">
        <v>81607</v>
      </c>
      <c r="D617">
        <v>24906</v>
      </c>
    </row>
    <row r="618" spans="1:4" x14ac:dyDescent="0.25">
      <c r="A618" t="s">
        <v>136</v>
      </c>
      <c r="B618">
        <v>2015</v>
      </c>
      <c r="C618">
        <v>32827</v>
      </c>
      <c r="D618">
        <v>2500</v>
      </c>
    </row>
    <row r="619" spans="1:4" x14ac:dyDescent="0.25">
      <c r="A619" t="s">
        <v>129</v>
      </c>
      <c r="B619">
        <v>2012</v>
      </c>
      <c r="C619">
        <v>168180</v>
      </c>
      <c r="D619">
        <v>0</v>
      </c>
    </row>
    <row r="620" spans="1:4" x14ac:dyDescent="0.25">
      <c r="A620" t="s">
        <v>134</v>
      </c>
      <c r="B620">
        <v>2012</v>
      </c>
      <c r="C620">
        <v>42422</v>
      </c>
      <c r="D620">
        <v>19421</v>
      </c>
    </row>
    <row r="621" spans="1:4" x14ac:dyDescent="0.25">
      <c r="A621" t="s">
        <v>74</v>
      </c>
      <c r="B621">
        <v>2012</v>
      </c>
      <c r="C621">
        <v>44065</v>
      </c>
      <c r="D621">
        <v>41592</v>
      </c>
    </row>
    <row r="622" spans="1:4" x14ac:dyDescent="0.25">
      <c r="A622" t="s">
        <v>79</v>
      </c>
      <c r="B622">
        <v>2012</v>
      </c>
      <c r="C622">
        <v>60660</v>
      </c>
      <c r="D622">
        <v>29471</v>
      </c>
    </row>
    <row r="623" spans="1:4" x14ac:dyDescent="0.25">
      <c r="A623" t="s">
        <v>123</v>
      </c>
      <c r="B623">
        <v>2012</v>
      </c>
      <c r="C623">
        <v>113660</v>
      </c>
      <c r="D623">
        <v>20584</v>
      </c>
    </row>
    <row r="624" spans="1:4" x14ac:dyDescent="0.25">
      <c r="A624" t="s">
        <v>68</v>
      </c>
      <c r="B624">
        <v>2012</v>
      </c>
      <c r="C624">
        <v>0</v>
      </c>
      <c r="D624">
        <v>58933</v>
      </c>
    </row>
    <row r="625" spans="1:4" x14ac:dyDescent="0.25">
      <c r="A625" t="s">
        <v>986</v>
      </c>
      <c r="B625">
        <v>2012</v>
      </c>
      <c r="C625">
        <v>0</v>
      </c>
      <c r="D625">
        <v>0</v>
      </c>
    </row>
    <row r="626" spans="1:4" x14ac:dyDescent="0.25">
      <c r="A626" t="s">
        <v>128</v>
      </c>
      <c r="B626">
        <v>2012</v>
      </c>
      <c r="C626">
        <v>14196</v>
      </c>
      <c r="D626">
        <v>0</v>
      </c>
    </row>
    <row r="627" spans="1:4" x14ac:dyDescent="0.25">
      <c r="A627" t="s">
        <v>477</v>
      </c>
      <c r="B627">
        <v>2012</v>
      </c>
      <c r="C627">
        <v>157000</v>
      </c>
      <c r="D627">
        <v>0</v>
      </c>
    </row>
    <row r="628" spans="1:4" x14ac:dyDescent="0.25">
      <c r="A628" t="s">
        <v>145</v>
      </c>
      <c r="B628">
        <v>2012</v>
      </c>
      <c r="C628">
        <v>305262</v>
      </c>
      <c r="D628">
        <v>123022</v>
      </c>
    </row>
    <row r="629" spans="1:4" x14ac:dyDescent="0.25">
      <c r="A629" t="s">
        <v>103</v>
      </c>
      <c r="B629">
        <v>2012</v>
      </c>
      <c r="C629">
        <v>15604</v>
      </c>
      <c r="D629">
        <v>1365</v>
      </c>
    </row>
    <row r="630" spans="1:4" x14ac:dyDescent="0.25">
      <c r="A630" t="s">
        <v>69</v>
      </c>
      <c r="B630">
        <v>2012</v>
      </c>
      <c r="C630">
        <v>205000</v>
      </c>
      <c r="D630">
        <v>99000</v>
      </c>
    </row>
    <row r="631" spans="1:4" x14ac:dyDescent="0.25">
      <c r="A631" t="s">
        <v>153</v>
      </c>
      <c r="B631">
        <v>2012</v>
      </c>
      <c r="C631">
        <v>106000</v>
      </c>
      <c r="D631">
        <v>8000</v>
      </c>
    </row>
    <row r="632" spans="1:4" x14ac:dyDescent="0.25">
      <c r="A632" t="s">
        <v>99</v>
      </c>
      <c r="B632">
        <v>2012</v>
      </c>
      <c r="C632">
        <v>69214</v>
      </c>
      <c r="D632">
        <v>11733</v>
      </c>
    </row>
    <row r="633" spans="1:4" x14ac:dyDescent="0.25">
      <c r="A633" t="s">
        <v>133</v>
      </c>
      <c r="B633">
        <v>2012</v>
      </c>
      <c r="C633">
        <v>1364</v>
      </c>
      <c r="D633">
        <v>15673</v>
      </c>
    </row>
    <row r="634" spans="1:4" x14ac:dyDescent="0.25">
      <c r="A634" t="s">
        <v>67</v>
      </c>
      <c r="B634">
        <v>2012</v>
      </c>
      <c r="C634">
        <v>37572</v>
      </c>
      <c r="D634">
        <v>0</v>
      </c>
    </row>
    <row r="635" spans="1:4" x14ac:dyDescent="0.25">
      <c r="A635" t="s">
        <v>161</v>
      </c>
      <c r="B635">
        <v>2012</v>
      </c>
      <c r="C635">
        <v>29790</v>
      </c>
      <c r="D635">
        <v>5079</v>
      </c>
    </row>
    <row r="636" spans="1:4" x14ac:dyDescent="0.25">
      <c r="A636" t="s">
        <v>112</v>
      </c>
      <c r="B636">
        <v>2012</v>
      </c>
      <c r="C636">
        <v>406773</v>
      </c>
      <c r="D636">
        <v>262841</v>
      </c>
    </row>
    <row r="637" spans="1:4" x14ac:dyDescent="0.25">
      <c r="A637" t="s">
        <v>967</v>
      </c>
      <c r="B637">
        <v>2012</v>
      </c>
      <c r="C637">
        <v>389027</v>
      </c>
      <c r="D637">
        <v>26033</v>
      </c>
    </row>
    <row r="638" spans="1:4" x14ac:dyDescent="0.25">
      <c r="A638" t="s">
        <v>120</v>
      </c>
      <c r="B638">
        <v>2012</v>
      </c>
      <c r="C638">
        <v>0</v>
      </c>
      <c r="D638">
        <v>0</v>
      </c>
    </row>
    <row r="639" spans="1:4" x14ac:dyDescent="0.25">
      <c r="A639" t="s">
        <v>136</v>
      </c>
      <c r="B639">
        <v>2012</v>
      </c>
      <c r="C639">
        <v>63487</v>
      </c>
      <c r="D639">
        <v>2100</v>
      </c>
    </row>
    <row r="640" spans="1:4" x14ac:dyDescent="0.25">
      <c r="A640" t="s">
        <v>385</v>
      </c>
      <c r="B640">
        <v>2012</v>
      </c>
      <c r="C640">
        <v>579000</v>
      </c>
      <c r="D640">
        <v>44000</v>
      </c>
    </row>
    <row r="641" spans="1:4" x14ac:dyDescent="0.25">
      <c r="A641" t="s">
        <v>143</v>
      </c>
      <c r="B641">
        <v>2012</v>
      </c>
      <c r="C641">
        <v>79156</v>
      </c>
      <c r="D641">
        <v>40227</v>
      </c>
    </row>
    <row r="642" spans="1:4" x14ac:dyDescent="0.25">
      <c r="A642" t="s">
        <v>388</v>
      </c>
      <c r="B642">
        <v>2012</v>
      </c>
      <c r="C642">
        <v>19992</v>
      </c>
      <c r="D642">
        <v>20109</v>
      </c>
    </row>
    <row r="643" spans="1:4" x14ac:dyDescent="0.25">
      <c r="A643" t="s">
        <v>81</v>
      </c>
      <c r="B643">
        <v>2012</v>
      </c>
      <c r="C643">
        <v>87236</v>
      </c>
      <c r="D643">
        <v>0</v>
      </c>
    </row>
    <row r="644" spans="1:4" x14ac:dyDescent="0.25">
      <c r="A644" t="s">
        <v>104</v>
      </c>
      <c r="B644">
        <v>2012</v>
      </c>
      <c r="C644">
        <v>367522</v>
      </c>
      <c r="D644">
        <v>153651</v>
      </c>
    </row>
    <row r="645" spans="1:4" x14ac:dyDescent="0.25">
      <c r="A645" t="s">
        <v>163</v>
      </c>
      <c r="B645">
        <v>2012</v>
      </c>
      <c r="C645">
        <v>162014</v>
      </c>
      <c r="D645">
        <v>34361</v>
      </c>
    </row>
    <row r="646" spans="1:4" x14ac:dyDescent="0.25">
      <c r="A646" t="s">
        <v>148</v>
      </c>
      <c r="B646">
        <v>2012</v>
      </c>
      <c r="C646">
        <v>179077</v>
      </c>
      <c r="D646">
        <v>105124</v>
      </c>
    </row>
    <row r="647" spans="1:4" x14ac:dyDescent="0.25">
      <c r="A647" t="s">
        <v>89</v>
      </c>
      <c r="B647">
        <v>2012</v>
      </c>
      <c r="C647">
        <v>224609</v>
      </c>
      <c r="D647">
        <v>73106</v>
      </c>
    </row>
    <row r="648" spans="1:4" x14ac:dyDescent="0.25">
      <c r="A648" t="s">
        <v>95</v>
      </c>
      <c r="B648">
        <v>2012</v>
      </c>
      <c r="C648">
        <v>420893</v>
      </c>
      <c r="D648">
        <v>0</v>
      </c>
    </row>
    <row r="649" spans="1:4" x14ac:dyDescent="0.25">
      <c r="A649" t="s">
        <v>162</v>
      </c>
      <c r="B649">
        <v>2012</v>
      </c>
      <c r="C649">
        <v>32997</v>
      </c>
      <c r="D649">
        <v>24150</v>
      </c>
    </row>
    <row r="650" spans="1:4" x14ac:dyDescent="0.25">
      <c r="A650" t="s">
        <v>114</v>
      </c>
      <c r="B650">
        <v>2012</v>
      </c>
      <c r="C650">
        <v>0</v>
      </c>
      <c r="D650">
        <v>226480</v>
      </c>
    </row>
    <row r="651" spans="1:4" x14ac:dyDescent="0.25">
      <c r="A651" t="s">
        <v>152</v>
      </c>
      <c r="B651">
        <v>2012</v>
      </c>
      <c r="C651">
        <v>0</v>
      </c>
      <c r="D651">
        <v>0</v>
      </c>
    </row>
    <row r="652" spans="1:4" x14ac:dyDescent="0.25">
      <c r="A652" t="s">
        <v>73</v>
      </c>
      <c r="B652">
        <v>2012</v>
      </c>
      <c r="C652">
        <v>196000</v>
      </c>
      <c r="D652">
        <v>78000</v>
      </c>
    </row>
    <row r="653" spans="1:4" x14ac:dyDescent="0.25">
      <c r="A653" t="s">
        <v>75</v>
      </c>
      <c r="B653">
        <v>2012</v>
      </c>
      <c r="C653">
        <v>0</v>
      </c>
      <c r="D653">
        <v>54095</v>
      </c>
    </row>
    <row r="654" spans="1:4" x14ac:dyDescent="0.25">
      <c r="A654" t="s">
        <v>113</v>
      </c>
      <c r="B654">
        <v>2012</v>
      </c>
      <c r="C654">
        <v>33185</v>
      </c>
      <c r="D654">
        <v>3142</v>
      </c>
    </row>
    <row r="655" spans="1:4" x14ac:dyDescent="0.25">
      <c r="A655" t="s">
        <v>155</v>
      </c>
      <c r="B655">
        <v>2012</v>
      </c>
      <c r="C655">
        <v>170498</v>
      </c>
      <c r="D655">
        <v>0</v>
      </c>
    </row>
    <row r="656" spans="1:4" x14ac:dyDescent="0.25">
      <c r="A656" t="s">
        <v>137</v>
      </c>
      <c r="B656">
        <v>2012</v>
      </c>
      <c r="C656">
        <v>0</v>
      </c>
      <c r="D656">
        <v>161760</v>
      </c>
    </row>
    <row r="657" spans="1:4" x14ac:dyDescent="0.25">
      <c r="A657" t="s">
        <v>110</v>
      </c>
      <c r="B657">
        <v>2012</v>
      </c>
      <c r="C657">
        <v>98331</v>
      </c>
      <c r="D657">
        <v>29093</v>
      </c>
    </row>
    <row r="658" spans="1:4" x14ac:dyDescent="0.25">
      <c r="A658" t="s">
        <v>154</v>
      </c>
      <c r="B658">
        <v>2012</v>
      </c>
      <c r="C658">
        <v>1440</v>
      </c>
      <c r="D658">
        <v>5160</v>
      </c>
    </row>
    <row r="659" spans="1:4" x14ac:dyDescent="0.25">
      <c r="A659" t="s">
        <v>85</v>
      </c>
      <c r="B659">
        <v>2012</v>
      </c>
      <c r="C659">
        <v>83673</v>
      </c>
      <c r="D659">
        <v>0</v>
      </c>
    </row>
    <row r="660" spans="1:4" x14ac:dyDescent="0.25">
      <c r="A660" t="s">
        <v>77</v>
      </c>
      <c r="B660">
        <v>2012</v>
      </c>
      <c r="C660">
        <v>45693</v>
      </c>
      <c r="D660">
        <v>0</v>
      </c>
    </row>
    <row r="661" spans="1:4" x14ac:dyDescent="0.25">
      <c r="A661" t="s">
        <v>397</v>
      </c>
      <c r="B661">
        <v>2012</v>
      </c>
      <c r="C661">
        <v>0</v>
      </c>
      <c r="D661">
        <v>144000</v>
      </c>
    </row>
    <row r="662" spans="1:4" x14ac:dyDescent="0.25">
      <c r="A662" t="s">
        <v>151</v>
      </c>
      <c r="B662">
        <v>2012</v>
      </c>
      <c r="C662">
        <v>207900</v>
      </c>
      <c r="D662">
        <v>165300</v>
      </c>
    </row>
    <row r="663" spans="1:4" x14ac:dyDescent="0.25">
      <c r="A663" t="s">
        <v>87</v>
      </c>
      <c r="B663">
        <v>2012</v>
      </c>
      <c r="C663">
        <v>0</v>
      </c>
      <c r="D663">
        <v>38909</v>
      </c>
    </row>
    <row r="664" spans="1:4" x14ac:dyDescent="0.25">
      <c r="A664" t="s">
        <v>93</v>
      </c>
      <c r="B664">
        <v>2012</v>
      </c>
      <c r="C664">
        <v>0</v>
      </c>
      <c r="D664">
        <v>0</v>
      </c>
    </row>
    <row r="665" spans="1:4" x14ac:dyDescent="0.25">
      <c r="A665" t="s">
        <v>125</v>
      </c>
      <c r="B665">
        <v>2012</v>
      </c>
      <c r="C665">
        <v>5511</v>
      </c>
      <c r="D665">
        <v>5377</v>
      </c>
    </row>
    <row r="666" spans="1:4" x14ac:dyDescent="0.25">
      <c r="A666" t="s">
        <v>122</v>
      </c>
      <c r="B666">
        <v>2012</v>
      </c>
      <c r="C666">
        <v>0</v>
      </c>
      <c r="D666">
        <v>0</v>
      </c>
    </row>
    <row r="667" spans="1:4" x14ac:dyDescent="0.25">
      <c r="A667" t="s">
        <v>968</v>
      </c>
      <c r="B667">
        <v>2012</v>
      </c>
      <c r="C667">
        <v>0</v>
      </c>
      <c r="D667">
        <v>0</v>
      </c>
    </row>
    <row r="668" spans="1:4" x14ac:dyDescent="0.25">
      <c r="A668" t="s">
        <v>141</v>
      </c>
      <c r="B668">
        <v>2012</v>
      </c>
      <c r="C668">
        <v>16734</v>
      </c>
      <c r="D668">
        <v>17920</v>
      </c>
    </row>
    <row r="669" spans="1:4" x14ac:dyDescent="0.25">
      <c r="A669" t="s">
        <v>160</v>
      </c>
      <c r="B669">
        <v>2012</v>
      </c>
      <c r="C669">
        <v>39033</v>
      </c>
      <c r="D669">
        <v>0</v>
      </c>
    </row>
    <row r="670" spans="1:4" x14ac:dyDescent="0.25">
      <c r="A670" t="s">
        <v>126</v>
      </c>
      <c r="B670">
        <v>2012</v>
      </c>
      <c r="C670">
        <v>197028</v>
      </c>
      <c r="D670">
        <v>55485</v>
      </c>
    </row>
    <row r="671" spans="1:4" x14ac:dyDescent="0.25">
      <c r="A671" t="s">
        <v>95</v>
      </c>
      <c r="B671">
        <v>2012</v>
      </c>
      <c r="C671">
        <v>33596</v>
      </c>
      <c r="D671">
        <v>21237</v>
      </c>
    </row>
    <row r="672" spans="1:4" x14ac:dyDescent="0.25">
      <c r="A672" t="s">
        <v>76</v>
      </c>
      <c r="B672">
        <v>2012</v>
      </c>
      <c r="C672">
        <v>476147</v>
      </c>
      <c r="D672">
        <v>225063</v>
      </c>
    </row>
    <row r="673" spans="1:4" x14ac:dyDescent="0.25">
      <c r="A673" t="s">
        <v>147</v>
      </c>
      <c r="B673">
        <v>2012</v>
      </c>
      <c r="C673">
        <v>180256</v>
      </c>
      <c r="D673">
        <v>4150</v>
      </c>
    </row>
    <row r="674" spans="1:4" x14ac:dyDescent="0.25">
      <c r="A674" t="s">
        <v>944</v>
      </c>
      <c r="B674">
        <v>2012</v>
      </c>
      <c r="C674">
        <v>78430</v>
      </c>
      <c r="D674">
        <v>315682</v>
      </c>
    </row>
    <row r="675" spans="1:4" x14ac:dyDescent="0.25">
      <c r="A675" t="s">
        <v>144</v>
      </c>
      <c r="B675">
        <v>2012</v>
      </c>
      <c r="C675">
        <v>345128</v>
      </c>
      <c r="D675">
        <v>198618</v>
      </c>
    </row>
    <row r="676" spans="1:4" x14ac:dyDescent="0.25">
      <c r="A676" t="s">
        <v>338</v>
      </c>
      <c r="B676">
        <v>2012</v>
      </c>
      <c r="C676">
        <v>0</v>
      </c>
      <c r="D676">
        <v>18333</v>
      </c>
    </row>
    <row r="677" spans="1:4" x14ac:dyDescent="0.25">
      <c r="A677" t="s">
        <v>119</v>
      </c>
      <c r="B677">
        <v>2012</v>
      </c>
      <c r="C677">
        <v>25479</v>
      </c>
      <c r="D677">
        <v>58826</v>
      </c>
    </row>
    <row r="678" spans="1:4" x14ac:dyDescent="0.25">
      <c r="A678" t="s">
        <v>484</v>
      </c>
      <c r="B678">
        <v>2012</v>
      </c>
      <c r="C678">
        <v>1966</v>
      </c>
      <c r="D678">
        <v>12462</v>
      </c>
    </row>
    <row r="679" spans="1:4" x14ac:dyDescent="0.25">
      <c r="A679" t="s">
        <v>88</v>
      </c>
      <c r="B679">
        <v>2012</v>
      </c>
      <c r="C679">
        <v>46018</v>
      </c>
      <c r="D679">
        <v>165347</v>
      </c>
    </row>
    <row r="680" spans="1:4" x14ac:dyDescent="0.25">
      <c r="A680" t="s">
        <v>397</v>
      </c>
      <c r="B680">
        <v>2012</v>
      </c>
      <c r="C680">
        <v>28104</v>
      </c>
      <c r="D680">
        <v>0</v>
      </c>
    </row>
    <row r="681" spans="1:4" x14ac:dyDescent="0.25">
      <c r="A681" t="s">
        <v>986</v>
      </c>
      <c r="B681">
        <v>2012</v>
      </c>
      <c r="C681">
        <v>141634</v>
      </c>
      <c r="D681">
        <v>1931</v>
      </c>
    </row>
    <row r="682" spans="1:4" x14ac:dyDescent="0.25">
      <c r="A682" t="s">
        <v>107</v>
      </c>
      <c r="B682">
        <v>2012</v>
      </c>
      <c r="C682">
        <v>0</v>
      </c>
      <c r="D682">
        <v>290554</v>
      </c>
    </row>
    <row r="683" spans="1:4" x14ac:dyDescent="0.25">
      <c r="A683" t="s">
        <v>124</v>
      </c>
      <c r="B683">
        <v>2012</v>
      </c>
      <c r="C683">
        <v>336303</v>
      </c>
      <c r="D683">
        <v>181771</v>
      </c>
    </row>
    <row r="684" spans="1:4" x14ac:dyDescent="0.25">
      <c r="A684" t="s">
        <v>408</v>
      </c>
      <c r="B684">
        <v>2012</v>
      </c>
      <c r="C684">
        <v>247193</v>
      </c>
      <c r="D684">
        <v>283413</v>
      </c>
    </row>
    <row r="685" spans="1:4" x14ac:dyDescent="0.25">
      <c r="A685" t="s">
        <v>109</v>
      </c>
      <c r="B685">
        <v>2012</v>
      </c>
      <c r="C685">
        <v>6000</v>
      </c>
      <c r="D685">
        <v>5000</v>
      </c>
    </row>
    <row r="686" spans="1:4" x14ac:dyDescent="0.25">
      <c r="A686" t="s">
        <v>88</v>
      </c>
      <c r="B686">
        <v>2012</v>
      </c>
      <c r="C686">
        <v>0</v>
      </c>
      <c r="D686">
        <v>0</v>
      </c>
    </row>
    <row r="687" spans="1:4" x14ac:dyDescent="0.25">
      <c r="A687" t="s">
        <v>113</v>
      </c>
      <c r="B687">
        <v>2004</v>
      </c>
      <c r="C687">
        <v>88879</v>
      </c>
      <c r="D687">
        <v>4486</v>
      </c>
    </row>
    <row r="688" spans="1:4" x14ac:dyDescent="0.25">
      <c r="A688" t="s">
        <v>133</v>
      </c>
      <c r="B688">
        <v>2004</v>
      </c>
      <c r="C688">
        <v>1514</v>
      </c>
      <c r="D688">
        <v>13506</v>
      </c>
    </row>
    <row r="689" spans="1:4" x14ac:dyDescent="0.25">
      <c r="A689" t="s">
        <v>93</v>
      </c>
      <c r="B689">
        <v>2004</v>
      </c>
      <c r="C689">
        <v>1276</v>
      </c>
      <c r="D689">
        <v>810</v>
      </c>
    </row>
    <row r="690" spans="1:4" x14ac:dyDescent="0.25">
      <c r="A690" t="s">
        <v>87</v>
      </c>
      <c r="B690">
        <v>2004</v>
      </c>
      <c r="C690">
        <v>4193</v>
      </c>
      <c r="D690">
        <v>48406</v>
      </c>
    </row>
    <row r="691" spans="1:4" x14ac:dyDescent="0.25">
      <c r="A691" t="s">
        <v>151</v>
      </c>
      <c r="B691">
        <v>2004</v>
      </c>
      <c r="C691">
        <v>170000</v>
      </c>
      <c r="D691">
        <v>399000</v>
      </c>
    </row>
    <row r="692" spans="1:4" x14ac:dyDescent="0.25">
      <c r="A692" t="s">
        <v>986</v>
      </c>
      <c r="B692">
        <v>2004</v>
      </c>
      <c r="C692">
        <v>5100</v>
      </c>
      <c r="D692">
        <v>565</v>
      </c>
    </row>
    <row r="693" spans="1:4" x14ac:dyDescent="0.25">
      <c r="A693" t="s">
        <v>145</v>
      </c>
      <c r="B693">
        <v>2004</v>
      </c>
      <c r="C693">
        <v>371263</v>
      </c>
      <c r="D693">
        <v>167819</v>
      </c>
    </row>
    <row r="694" spans="1:4" x14ac:dyDescent="0.25">
      <c r="A694" t="s">
        <v>122</v>
      </c>
      <c r="B694">
        <v>2004</v>
      </c>
      <c r="C694">
        <v>6873</v>
      </c>
      <c r="D694">
        <v>0</v>
      </c>
    </row>
    <row r="695" spans="1:4" x14ac:dyDescent="0.25">
      <c r="A695" t="s">
        <v>107</v>
      </c>
      <c r="B695">
        <v>2004</v>
      </c>
      <c r="C695">
        <v>0</v>
      </c>
      <c r="D695">
        <v>325000</v>
      </c>
    </row>
    <row r="696" spans="1:4" x14ac:dyDescent="0.25">
      <c r="A696" t="s">
        <v>123</v>
      </c>
      <c r="B696">
        <v>2004</v>
      </c>
      <c r="C696">
        <v>118394</v>
      </c>
      <c r="D696">
        <v>16962</v>
      </c>
    </row>
    <row r="697" spans="1:4" x14ac:dyDescent="0.25">
      <c r="A697" t="s">
        <v>134</v>
      </c>
      <c r="B697">
        <v>2004</v>
      </c>
      <c r="C697">
        <v>150485</v>
      </c>
      <c r="D697">
        <v>8776</v>
      </c>
    </row>
    <row r="698" spans="1:4" x14ac:dyDescent="0.25">
      <c r="A698" t="s">
        <v>117</v>
      </c>
      <c r="B698">
        <v>2004</v>
      </c>
      <c r="C698">
        <v>0</v>
      </c>
      <c r="D698">
        <v>95914</v>
      </c>
    </row>
    <row r="699" spans="1:4" x14ac:dyDescent="0.25">
      <c r="A699" t="s">
        <v>125</v>
      </c>
      <c r="B699">
        <v>2004</v>
      </c>
      <c r="C699">
        <v>187192</v>
      </c>
      <c r="D699">
        <v>469254</v>
      </c>
    </row>
    <row r="700" spans="1:4" x14ac:dyDescent="0.25">
      <c r="A700" t="s">
        <v>157</v>
      </c>
      <c r="B700">
        <v>2004</v>
      </c>
      <c r="C700">
        <v>0</v>
      </c>
      <c r="D700">
        <v>0</v>
      </c>
    </row>
    <row r="701" spans="1:4" x14ac:dyDescent="0.25">
      <c r="A701" t="s">
        <v>967</v>
      </c>
      <c r="B701">
        <v>2004</v>
      </c>
      <c r="C701">
        <v>494646</v>
      </c>
      <c r="D701">
        <v>76531</v>
      </c>
    </row>
    <row r="702" spans="1:4" x14ac:dyDescent="0.25">
      <c r="A702" t="s">
        <v>408</v>
      </c>
      <c r="B702">
        <v>2004</v>
      </c>
      <c r="C702">
        <v>401081</v>
      </c>
      <c r="D702">
        <v>317221</v>
      </c>
    </row>
    <row r="703" spans="1:4" x14ac:dyDescent="0.25">
      <c r="A703" t="s">
        <v>986</v>
      </c>
      <c r="B703">
        <v>2004</v>
      </c>
      <c r="C703">
        <v>60140</v>
      </c>
      <c r="D703">
        <v>21865</v>
      </c>
    </row>
    <row r="704" spans="1:4" x14ac:dyDescent="0.25">
      <c r="A704" t="s">
        <v>79</v>
      </c>
      <c r="B704">
        <v>2004</v>
      </c>
      <c r="C704">
        <v>24790</v>
      </c>
      <c r="D704">
        <v>54665</v>
      </c>
    </row>
    <row r="705" spans="1:4" x14ac:dyDescent="0.25">
      <c r="A705" t="s">
        <v>126</v>
      </c>
      <c r="B705">
        <v>2004</v>
      </c>
      <c r="C705">
        <v>265065</v>
      </c>
      <c r="D705">
        <v>151382</v>
      </c>
    </row>
    <row r="706" spans="1:4" x14ac:dyDescent="0.25">
      <c r="A706" t="s">
        <v>120</v>
      </c>
      <c r="B706">
        <v>2004</v>
      </c>
      <c r="C706">
        <v>8005</v>
      </c>
      <c r="D706">
        <v>0</v>
      </c>
    </row>
    <row r="707" spans="1:4" x14ac:dyDescent="0.25">
      <c r="A707" t="s">
        <v>153</v>
      </c>
      <c r="B707">
        <v>2004</v>
      </c>
      <c r="C707">
        <v>223028</v>
      </c>
      <c r="D707">
        <v>96000</v>
      </c>
    </row>
    <row r="708" spans="1:4" x14ac:dyDescent="0.25">
      <c r="A708" t="s">
        <v>69</v>
      </c>
      <c r="B708">
        <v>2004</v>
      </c>
      <c r="C708">
        <v>162119</v>
      </c>
      <c r="D708">
        <v>238609</v>
      </c>
    </row>
    <row r="709" spans="1:4" x14ac:dyDescent="0.25">
      <c r="A709" t="s">
        <v>119</v>
      </c>
      <c r="B709">
        <v>2004</v>
      </c>
      <c r="C709">
        <v>126157</v>
      </c>
      <c r="D709">
        <v>115614</v>
      </c>
    </row>
    <row r="710" spans="1:4" x14ac:dyDescent="0.25">
      <c r="A710" t="s">
        <v>95</v>
      </c>
      <c r="B710">
        <v>2004</v>
      </c>
      <c r="C710">
        <v>287000</v>
      </c>
      <c r="D710">
        <v>0</v>
      </c>
    </row>
    <row r="711" spans="1:4" x14ac:dyDescent="0.25">
      <c r="A711" t="s">
        <v>112</v>
      </c>
      <c r="B711">
        <v>2004</v>
      </c>
      <c r="C711">
        <v>299100</v>
      </c>
      <c r="D711">
        <v>290576</v>
      </c>
    </row>
    <row r="712" spans="1:4" x14ac:dyDescent="0.25">
      <c r="A712" t="s">
        <v>128</v>
      </c>
      <c r="B712">
        <v>2004</v>
      </c>
      <c r="C712">
        <v>0</v>
      </c>
      <c r="D712">
        <v>7334</v>
      </c>
    </row>
    <row r="713" spans="1:4" x14ac:dyDescent="0.25">
      <c r="A713" t="s">
        <v>338</v>
      </c>
      <c r="B713">
        <v>2004</v>
      </c>
      <c r="C713">
        <v>46455</v>
      </c>
      <c r="D713">
        <v>91358</v>
      </c>
    </row>
    <row r="714" spans="1:4" x14ac:dyDescent="0.25">
      <c r="A714" t="s">
        <v>142</v>
      </c>
      <c r="B714">
        <v>2004</v>
      </c>
      <c r="C714">
        <v>0</v>
      </c>
      <c r="D714">
        <v>0</v>
      </c>
    </row>
    <row r="715" spans="1:4" x14ac:dyDescent="0.25">
      <c r="A715" t="s">
        <v>95</v>
      </c>
      <c r="B715">
        <v>2004</v>
      </c>
      <c r="C715">
        <v>59329</v>
      </c>
      <c r="D715">
        <v>5248</v>
      </c>
    </row>
    <row r="716" spans="1:4" x14ac:dyDescent="0.25">
      <c r="A716" t="s">
        <v>77</v>
      </c>
      <c r="B716">
        <v>2004</v>
      </c>
      <c r="C716">
        <v>105125</v>
      </c>
      <c r="D716">
        <v>0</v>
      </c>
    </row>
    <row r="717" spans="1:4" x14ac:dyDescent="0.25">
      <c r="A717" t="s">
        <v>104</v>
      </c>
      <c r="B717">
        <v>2004</v>
      </c>
      <c r="C717">
        <v>599257</v>
      </c>
      <c r="D717">
        <v>126536</v>
      </c>
    </row>
    <row r="718" spans="1:4" x14ac:dyDescent="0.25">
      <c r="A718" t="s">
        <v>144</v>
      </c>
      <c r="B718">
        <v>2004</v>
      </c>
      <c r="C718">
        <v>319594</v>
      </c>
      <c r="D718">
        <v>114041</v>
      </c>
    </row>
    <row r="719" spans="1:4" x14ac:dyDescent="0.25">
      <c r="A719" t="s">
        <v>74</v>
      </c>
      <c r="B719">
        <v>2004</v>
      </c>
      <c r="C719">
        <v>57949</v>
      </c>
      <c r="D719">
        <v>31269</v>
      </c>
    </row>
    <row r="720" spans="1:4" x14ac:dyDescent="0.25">
      <c r="A720" t="s">
        <v>89</v>
      </c>
      <c r="B720">
        <v>2004</v>
      </c>
      <c r="C720">
        <v>155783</v>
      </c>
      <c r="D720">
        <v>37375</v>
      </c>
    </row>
    <row r="721" spans="1:4" x14ac:dyDescent="0.25">
      <c r="A721" t="s">
        <v>161</v>
      </c>
      <c r="B721">
        <v>2004</v>
      </c>
      <c r="C721">
        <v>36907</v>
      </c>
      <c r="D721">
        <v>4670</v>
      </c>
    </row>
    <row r="722" spans="1:4" x14ac:dyDescent="0.25">
      <c r="A722" t="s">
        <v>143</v>
      </c>
      <c r="B722">
        <v>2004</v>
      </c>
      <c r="C722">
        <v>84013</v>
      </c>
      <c r="D722">
        <v>32471</v>
      </c>
    </row>
    <row r="723" spans="1:4" x14ac:dyDescent="0.25">
      <c r="A723" t="s">
        <v>477</v>
      </c>
      <c r="B723">
        <v>2004</v>
      </c>
      <c r="C723">
        <v>238013</v>
      </c>
      <c r="D723">
        <v>0</v>
      </c>
    </row>
    <row r="724" spans="1:4" x14ac:dyDescent="0.25">
      <c r="A724" t="s">
        <v>68</v>
      </c>
      <c r="B724">
        <v>2004</v>
      </c>
      <c r="C724">
        <v>0</v>
      </c>
      <c r="D724">
        <v>132659</v>
      </c>
    </row>
    <row r="725" spans="1:4" x14ac:dyDescent="0.25">
      <c r="A725" t="s">
        <v>73</v>
      </c>
      <c r="B725">
        <v>2004</v>
      </c>
      <c r="C725">
        <v>299000</v>
      </c>
      <c r="D725">
        <v>104000</v>
      </c>
    </row>
    <row r="726" spans="1:4" x14ac:dyDescent="0.25">
      <c r="A726" t="s">
        <v>136</v>
      </c>
      <c r="B726">
        <v>2004</v>
      </c>
      <c r="C726">
        <v>59000</v>
      </c>
      <c r="D726">
        <v>0</v>
      </c>
    </row>
    <row r="727" spans="1:4" x14ac:dyDescent="0.25">
      <c r="A727" t="s">
        <v>110</v>
      </c>
      <c r="B727">
        <v>2004</v>
      </c>
      <c r="C727">
        <v>69699</v>
      </c>
      <c r="D727">
        <v>45159</v>
      </c>
    </row>
    <row r="728" spans="1:4" x14ac:dyDescent="0.25">
      <c r="A728" t="s">
        <v>155</v>
      </c>
      <c r="B728">
        <v>2004</v>
      </c>
      <c r="C728">
        <v>175738</v>
      </c>
      <c r="D728">
        <v>100</v>
      </c>
    </row>
    <row r="729" spans="1:4" x14ac:dyDescent="0.25">
      <c r="A729" t="s">
        <v>477</v>
      </c>
      <c r="B729">
        <v>2004</v>
      </c>
      <c r="C729">
        <v>0</v>
      </c>
      <c r="D729">
        <v>0</v>
      </c>
    </row>
    <row r="730" spans="1:4" x14ac:dyDescent="0.25">
      <c r="A730" t="s">
        <v>83</v>
      </c>
      <c r="B730">
        <v>2004</v>
      </c>
      <c r="C730">
        <v>0</v>
      </c>
      <c r="D730">
        <v>0</v>
      </c>
    </row>
    <row r="731" spans="1:4" x14ac:dyDescent="0.25">
      <c r="A731" t="s">
        <v>84</v>
      </c>
      <c r="B731">
        <v>2004</v>
      </c>
      <c r="C731">
        <v>0</v>
      </c>
      <c r="D731">
        <v>0</v>
      </c>
    </row>
    <row r="732" spans="1:4" x14ac:dyDescent="0.25">
      <c r="A732" t="s">
        <v>86</v>
      </c>
      <c r="B732">
        <v>2004</v>
      </c>
      <c r="C732">
        <v>0</v>
      </c>
      <c r="D732">
        <v>0</v>
      </c>
    </row>
    <row r="733" spans="1:4" x14ac:dyDescent="0.25">
      <c r="A733" t="s">
        <v>85</v>
      </c>
      <c r="B733">
        <v>2004</v>
      </c>
      <c r="C733">
        <v>0</v>
      </c>
      <c r="D733">
        <v>0</v>
      </c>
    </row>
    <row r="734" spans="1:4" x14ac:dyDescent="0.25">
      <c r="A734" t="s">
        <v>101</v>
      </c>
      <c r="B734">
        <v>2004</v>
      </c>
      <c r="C734">
        <v>0</v>
      </c>
      <c r="D734">
        <v>0</v>
      </c>
    </row>
    <row r="735" spans="1:4" x14ac:dyDescent="0.25">
      <c r="A735" t="s">
        <v>135</v>
      </c>
      <c r="B735">
        <v>2004</v>
      </c>
      <c r="C735">
        <v>0</v>
      </c>
      <c r="D735">
        <v>0</v>
      </c>
    </row>
    <row r="736" spans="1:4" x14ac:dyDescent="0.25">
      <c r="A736" t="s">
        <v>138</v>
      </c>
      <c r="B736">
        <v>2004</v>
      </c>
      <c r="C736">
        <v>0</v>
      </c>
      <c r="D736">
        <v>0</v>
      </c>
    </row>
    <row r="737" spans="1:4" x14ac:dyDescent="0.25">
      <c r="A737" t="s">
        <v>147</v>
      </c>
      <c r="B737">
        <v>2004</v>
      </c>
      <c r="C737">
        <v>168039</v>
      </c>
      <c r="D737">
        <v>0</v>
      </c>
    </row>
    <row r="738" spans="1:4" x14ac:dyDescent="0.25">
      <c r="A738" t="s">
        <v>944</v>
      </c>
      <c r="B738">
        <v>2004</v>
      </c>
      <c r="C738">
        <v>23886</v>
      </c>
      <c r="D738">
        <v>182272</v>
      </c>
    </row>
    <row r="739" spans="1:4" x14ac:dyDescent="0.25">
      <c r="A739" t="s">
        <v>162</v>
      </c>
      <c r="B739">
        <v>2004</v>
      </c>
      <c r="C739">
        <v>57228</v>
      </c>
      <c r="D739">
        <v>0</v>
      </c>
    </row>
    <row r="740" spans="1:4" x14ac:dyDescent="0.25">
      <c r="A740" t="s">
        <v>129</v>
      </c>
      <c r="B740">
        <v>2004</v>
      </c>
      <c r="C740">
        <v>64000</v>
      </c>
      <c r="D740">
        <v>0</v>
      </c>
    </row>
    <row r="741" spans="1:4" x14ac:dyDescent="0.25">
      <c r="A741" t="s">
        <v>130</v>
      </c>
      <c r="B741">
        <v>2004</v>
      </c>
      <c r="C741">
        <v>22569</v>
      </c>
      <c r="D741">
        <v>314623</v>
      </c>
    </row>
    <row r="742" spans="1:4" x14ac:dyDescent="0.25">
      <c r="A742" t="s">
        <v>154</v>
      </c>
      <c r="B742">
        <v>2004</v>
      </c>
      <c r="C742">
        <v>40954</v>
      </c>
      <c r="D742">
        <v>10308</v>
      </c>
    </row>
    <row r="743" spans="1:4" x14ac:dyDescent="0.25">
      <c r="A743" t="s">
        <v>132</v>
      </c>
      <c r="B743">
        <v>2004</v>
      </c>
      <c r="C743">
        <v>0</v>
      </c>
      <c r="D743">
        <v>0</v>
      </c>
    </row>
    <row r="744" spans="1:4" x14ac:dyDescent="0.25">
      <c r="A744" t="s">
        <v>114</v>
      </c>
      <c r="B744">
        <v>2004</v>
      </c>
      <c r="C744">
        <v>0</v>
      </c>
      <c r="D744">
        <v>368829</v>
      </c>
    </row>
    <row r="745" spans="1:4" x14ac:dyDescent="0.25">
      <c r="A745" t="s">
        <v>76</v>
      </c>
      <c r="B745">
        <v>2004</v>
      </c>
      <c r="C745">
        <v>603573</v>
      </c>
      <c r="D745">
        <v>288452</v>
      </c>
    </row>
    <row r="746" spans="1:4" x14ac:dyDescent="0.25">
      <c r="A746" t="s">
        <v>124</v>
      </c>
      <c r="B746">
        <v>2004</v>
      </c>
      <c r="C746">
        <v>585356</v>
      </c>
      <c r="D746">
        <v>191590</v>
      </c>
    </row>
    <row r="747" spans="1:4" x14ac:dyDescent="0.25">
      <c r="A747" t="s">
        <v>92</v>
      </c>
      <c r="B747">
        <v>2004</v>
      </c>
      <c r="C747">
        <v>6350</v>
      </c>
      <c r="D747">
        <v>140387</v>
      </c>
    </row>
    <row r="748" spans="1:4" x14ac:dyDescent="0.25">
      <c r="A748" t="s">
        <v>88</v>
      </c>
      <c r="B748">
        <v>2004</v>
      </c>
      <c r="C748">
        <v>1124</v>
      </c>
      <c r="D748">
        <v>406</v>
      </c>
    </row>
    <row r="749" spans="1:4" x14ac:dyDescent="0.25">
      <c r="A749" t="s">
        <v>80</v>
      </c>
      <c r="B749">
        <v>2004</v>
      </c>
      <c r="C749">
        <v>0</v>
      </c>
      <c r="D749">
        <v>0</v>
      </c>
    </row>
    <row r="750" spans="1:4" x14ac:dyDescent="0.25">
      <c r="A750" t="s">
        <v>397</v>
      </c>
      <c r="B750">
        <v>2004</v>
      </c>
      <c r="C750">
        <v>22266</v>
      </c>
      <c r="D750">
        <v>0</v>
      </c>
    </row>
    <row r="751" spans="1:4" x14ac:dyDescent="0.25">
      <c r="A751" t="s">
        <v>397</v>
      </c>
      <c r="B751">
        <v>2004</v>
      </c>
      <c r="C751">
        <v>0</v>
      </c>
      <c r="D751">
        <v>3690</v>
      </c>
    </row>
    <row r="752" spans="1:4" x14ac:dyDescent="0.25">
      <c r="A752" t="s">
        <v>97</v>
      </c>
      <c r="B752">
        <v>2004</v>
      </c>
      <c r="C752">
        <v>76676</v>
      </c>
      <c r="D752">
        <v>0</v>
      </c>
    </row>
    <row r="753" spans="1:4" x14ac:dyDescent="0.25">
      <c r="A753" t="s">
        <v>75</v>
      </c>
      <c r="B753">
        <v>2004</v>
      </c>
      <c r="C753">
        <v>0</v>
      </c>
      <c r="D753">
        <v>38628</v>
      </c>
    </row>
    <row r="754" spans="1:4" x14ac:dyDescent="0.25">
      <c r="A754" t="s">
        <v>163</v>
      </c>
      <c r="B754">
        <v>2004</v>
      </c>
      <c r="C754">
        <v>169140</v>
      </c>
      <c r="D754">
        <v>10570</v>
      </c>
    </row>
    <row r="755" spans="1:4" x14ac:dyDescent="0.25">
      <c r="A755" t="s">
        <v>95</v>
      </c>
      <c r="B755">
        <v>2004</v>
      </c>
      <c r="C755">
        <v>0</v>
      </c>
      <c r="D755">
        <v>0</v>
      </c>
    </row>
    <row r="756" spans="1:4" x14ac:dyDescent="0.25">
      <c r="A756" t="s">
        <v>160</v>
      </c>
      <c r="B756">
        <v>2004</v>
      </c>
      <c r="C756">
        <v>102625</v>
      </c>
      <c r="D756">
        <v>0</v>
      </c>
    </row>
    <row r="757" spans="1:4" x14ac:dyDescent="0.25">
      <c r="A757" t="s">
        <v>385</v>
      </c>
      <c r="B757">
        <v>2004</v>
      </c>
      <c r="C757">
        <v>461000</v>
      </c>
      <c r="D757">
        <v>50000</v>
      </c>
    </row>
    <row r="758" spans="1:4" x14ac:dyDescent="0.25">
      <c r="A758" t="s">
        <v>148</v>
      </c>
      <c r="B758">
        <v>2004</v>
      </c>
      <c r="C758">
        <v>150969</v>
      </c>
      <c r="D758">
        <v>85706</v>
      </c>
    </row>
    <row r="759" spans="1:4" x14ac:dyDescent="0.25">
      <c r="A759" t="s">
        <v>152</v>
      </c>
      <c r="B759">
        <v>2004</v>
      </c>
      <c r="C759">
        <v>0</v>
      </c>
      <c r="D759">
        <v>0</v>
      </c>
    </row>
    <row r="760" spans="1:4" x14ac:dyDescent="0.25">
      <c r="A760" t="s">
        <v>127</v>
      </c>
      <c r="B760">
        <v>2004</v>
      </c>
      <c r="C760">
        <v>0</v>
      </c>
      <c r="D760">
        <v>0</v>
      </c>
    </row>
    <row r="761" spans="1:4" x14ac:dyDescent="0.25">
      <c r="A761" t="s">
        <v>968</v>
      </c>
      <c r="B761">
        <v>2004</v>
      </c>
      <c r="C761">
        <v>0</v>
      </c>
      <c r="D761">
        <v>3844</v>
      </c>
    </row>
    <row r="762" spans="1:4" x14ac:dyDescent="0.25">
      <c r="A762" t="s">
        <v>158</v>
      </c>
      <c r="B762">
        <v>2004</v>
      </c>
      <c r="C762">
        <v>0</v>
      </c>
      <c r="D762">
        <v>0</v>
      </c>
    </row>
    <row r="763" spans="1:4" x14ac:dyDescent="0.25">
      <c r="A763" t="s">
        <v>397</v>
      </c>
      <c r="B763">
        <v>2004</v>
      </c>
      <c r="C763">
        <v>14000</v>
      </c>
      <c r="D763">
        <v>172694</v>
      </c>
    </row>
    <row r="764" spans="1:4" x14ac:dyDescent="0.25">
      <c r="A764" t="s">
        <v>319</v>
      </c>
      <c r="B764">
        <v>2004</v>
      </c>
      <c r="C764">
        <v>16500</v>
      </c>
      <c r="D764">
        <v>0</v>
      </c>
    </row>
    <row r="765" spans="1:4" x14ac:dyDescent="0.25">
      <c r="A765" t="s">
        <v>319</v>
      </c>
      <c r="B765">
        <v>2004</v>
      </c>
      <c r="C765">
        <v>70519</v>
      </c>
      <c r="D765">
        <v>0</v>
      </c>
    </row>
    <row r="766" spans="1:4" x14ac:dyDescent="0.25">
      <c r="A766" t="s">
        <v>67</v>
      </c>
      <c r="B766">
        <v>2004</v>
      </c>
      <c r="C766">
        <v>11653</v>
      </c>
      <c r="D766">
        <v>0</v>
      </c>
    </row>
    <row r="767" spans="1:4" x14ac:dyDescent="0.25">
      <c r="A767" t="s">
        <v>137</v>
      </c>
      <c r="B767">
        <v>2004</v>
      </c>
      <c r="C767">
        <v>0</v>
      </c>
      <c r="D767">
        <v>70000</v>
      </c>
    </row>
    <row r="768" spans="1:4" x14ac:dyDescent="0.25">
      <c r="A768" t="s">
        <v>85</v>
      </c>
      <c r="B768">
        <v>2004</v>
      </c>
      <c r="C768">
        <v>325350</v>
      </c>
      <c r="D768">
        <v>0</v>
      </c>
    </row>
    <row r="769" spans="1:4" x14ac:dyDescent="0.25">
      <c r="A769" t="s">
        <v>96</v>
      </c>
      <c r="B769">
        <v>2004</v>
      </c>
      <c r="C769">
        <v>40963</v>
      </c>
      <c r="D769">
        <v>0</v>
      </c>
    </row>
    <row r="770" spans="1:4" x14ac:dyDescent="0.25">
      <c r="A770" t="s">
        <v>99</v>
      </c>
      <c r="B770">
        <v>2004</v>
      </c>
      <c r="C770">
        <v>89923</v>
      </c>
      <c r="D770">
        <v>40755</v>
      </c>
    </row>
    <row r="771" spans="1:4" x14ac:dyDescent="0.25">
      <c r="A771" t="s">
        <v>141</v>
      </c>
      <c r="B771">
        <v>2004</v>
      </c>
      <c r="C771">
        <v>63612</v>
      </c>
      <c r="D771">
        <v>8436</v>
      </c>
    </row>
    <row r="772" spans="1:4" x14ac:dyDescent="0.25">
      <c r="A772" t="s">
        <v>113</v>
      </c>
      <c r="B772">
        <v>2005</v>
      </c>
      <c r="C772">
        <v>55994</v>
      </c>
      <c r="D772">
        <v>5367</v>
      </c>
    </row>
    <row r="773" spans="1:4" x14ac:dyDescent="0.25">
      <c r="A773" t="s">
        <v>104</v>
      </c>
      <c r="B773">
        <v>2005</v>
      </c>
      <c r="C773">
        <v>568196</v>
      </c>
      <c r="D773">
        <v>96882</v>
      </c>
    </row>
    <row r="774" spans="1:4" x14ac:dyDescent="0.25">
      <c r="A774" t="s">
        <v>986</v>
      </c>
      <c r="B774">
        <v>2005</v>
      </c>
      <c r="C774">
        <v>165630</v>
      </c>
      <c r="D774">
        <v>24014</v>
      </c>
    </row>
    <row r="775" spans="1:4" x14ac:dyDescent="0.25">
      <c r="A775" t="s">
        <v>142</v>
      </c>
      <c r="B775">
        <v>2005</v>
      </c>
      <c r="C775">
        <v>0</v>
      </c>
      <c r="D775">
        <v>0</v>
      </c>
    </row>
    <row r="776" spans="1:4" x14ac:dyDescent="0.25">
      <c r="A776" t="s">
        <v>79</v>
      </c>
      <c r="B776">
        <v>2005</v>
      </c>
      <c r="C776">
        <v>43158</v>
      </c>
      <c r="D776">
        <v>53120</v>
      </c>
    </row>
    <row r="777" spans="1:4" x14ac:dyDescent="0.25">
      <c r="A777" t="s">
        <v>68</v>
      </c>
      <c r="B777">
        <v>2005</v>
      </c>
      <c r="C777">
        <v>800</v>
      </c>
      <c r="D777">
        <v>135358</v>
      </c>
    </row>
    <row r="778" spans="1:4" x14ac:dyDescent="0.25">
      <c r="A778" t="s">
        <v>112</v>
      </c>
      <c r="B778">
        <v>2005</v>
      </c>
      <c r="C778">
        <v>342296</v>
      </c>
      <c r="D778">
        <v>279781</v>
      </c>
    </row>
    <row r="779" spans="1:4" x14ac:dyDescent="0.25">
      <c r="A779" t="s">
        <v>408</v>
      </c>
      <c r="B779">
        <v>2005</v>
      </c>
      <c r="C779">
        <v>706413</v>
      </c>
      <c r="D779">
        <v>301962</v>
      </c>
    </row>
    <row r="780" spans="1:4" x14ac:dyDescent="0.25">
      <c r="A780" t="s">
        <v>77</v>
      </c>
      <c r="B780">
        <v>2005</v>
      </c>
      <c r="C780">
        <v>106272</v>
      </c>
      <c r="D780">
        <v>0</v>
      </c>
    </row>
    <row r="781" spans="1:4" x14ac:dyDescent="0.25">
      <c r="A781" t="s">
        <v>125</v>
      </c>
      <c r="B781">
        <v>2005</v>
      </c>
      <c r="C781">
        <v>27095</v>
      </c>
      <c r="D781">
        <v>176182</v>
      </c>
    </row>
    <row r="782" spans="1:4" x14ac:dyDescent="0.25">
      <c r="A782" t="s">
        <v>161</v>
      </c>
      <c r="B782">
        <v>2005</v>
      </c>
      <c r="C782">
        <v>26661</v>
      </c>
      <c r="D782">
        <v>2201</v>
      </c>
    </row>
    <row r="783" spans="1:4" x14ac:dyDescent="0.25">
      <c r="A783" t="s">
        <v>88</v>
      </c>
      <c r="B783">
        <v>2005</v>
      </c>
      <c r="C783">
        <v>0</v>
      </c>
      <c r="D783">
        <v>0</v>
      </c>
    </row>
    <row r="784" spans="1:4" x14ac:dyDescent="0.25">
      <c r="A784" t="s">
        <v>967</v>
      </c>
      <c r="B784">
        <v>2005</v>
      </c>
      <c r="C784">
        <v>466675</v>
      </c>
      <c r="D784">
        <v>67657</v>
      </c>
    </row>
    <row r="785" spans="1:4" x14ac:dyDescent="0.25">
      <c r="A785" t="s">
        <v>69</v>
      </c>
      <c r="B785">
        <v>2005</v>
      </c>
      <c r="C785">
        <v>184671</v>
      </c>
      <c r="D785">
        <v>233345</v>
      </c>
    </row>
    <row r="786" spans="1:4" x14ac:dyDescent="0.25">
      <c r="A786" t="s">
        <v>153</v>
      </c>
      <c r="B786">
        <v>2005</v>
      </c>
      <c r="C786">
        <v>212445</v>
      </c>
      <c r="D786">
        <v>74823</v>
      </c>
    </row>
    <row r="787" spans="1:4" x14ac:dyDescent="0.25">
      <c r="A787" t="s">
        <v>477</v>
      </c>
      <c r="B787">
        <v>2005</v>
      </c>
      <c r="C787">
        <v>216551</v>
      </c>
      <c r="D787">
        <v>0</v>
      </c>
    </row>
    <row r="788" spans="1:4" x14ac:dyDescent="0.25">
      <c r="A788" t="s">
        <v>143</v>
      </c>
      <c r="B788">
        <v>2005</v>
      </c>
      <c r="C788">
        <v>88787</v>
      </c>
      <c r="D788">
        <v>17807</v>
      </c>
    </row>
    <row r="789" spans="1:4" x14ac:dyDescent="0.25">
      <c r="A789" t="s">
        <v>151</v>
      </c>
      <c r="B789">
        <v>2005</v>
      </c>
      <c r="C789">
        <v>175300</v>
      </c>
      <c r="D789">
        <v>420100</v>
      </c>
    </row>
    <row r="790" spans="1:4" x14ac:dyDescent="0.25">
      <c r="A790" t="s">
        <v>73</v>
      </c>
      <c r="B790">
        <v>2005</v>
      </c>
      <c r="C790">
        <v>318000</v>
      </c>
      <c r="D790">
        <v>125000</v>
      </c>
    </row>
    <row r="791" spans="1:4" x14ac:dyDescent="0.25">
      <c r="A791" t="s">
        <v>133</v>
      </c>
      <c r="B791">
        <v>2005</v>
      </c>
      <c r="C791">
        <v>1200</v>
      </c>
      <c r="D791">
        <v>14250</v>
      </c>
    </row>
    <row r="792" spans="1:4" x14ac:dyDescent="0.25">
      <c r="A792" t="s">
        <v>477</v>
      </c>
      <c r="B792">
        <v>2005</v>
      </c>
      <c r="C792">
        <v>0</v>
      </c>
      <c r="D792">
        <v>0</v>
      </c>
    </row>
    <row r="793" spans="1:4" x14ac:dyDescent="0.25">
      <c r="A793" t="s">
        <v>80</v>
      </c>
      <c r="B793">
        <v>2005</v>
      </c>
      <c r="C793">
        <v>0</v>
      </c>
      <c r="D793">
        <v>0</v>
      </c>
    </row>
    <row r="794" spans="1:4" x14ac:dyDescent="0.25">
      <c r="A794" t="s">
        <v>83</v>
      </c>
      <c r="B794">
        <v>2005</v>
      </c>
      <c r="C794">
        <v>0</v>
      </c>
      <c r="D794">
        <v>0</v>
      </c>
    </row>
    <row r="795" spans="1:4" x14ac:dyDescent="0.25">
      <c r="A795" t="s">
        <v>84</v>
      </c>
      <c r="B795">
        <v>2005</v>
      </c>
      <c r="C795">
        <v>0</v>
      </c>
      <c r="D795">
        <v>0</v>
      </c>
    </row>
    <row r="796" spans="1:4" x14ac:dyDescent="0.25">
      <c r="A796" t="s">
        <v>86</v>
      </c>
      <c r="B796">
        <v>2005</v>
      </c>
      <c r="C796">
        <v>0</v>
      </c>
      <c r="D796">
        <v>0</v>
      </c>
    </row>
    <row r="797" spans="1:4" x14ac:dyDescent="0.25">
      <c r="A797" t="s">
        <v>964</v>
      </c>
      <c r="B797">
        <v>2005</v>
      </c>
      <c r="C797">
        <v>0</v>
      </c>
      <c r="D797">
        <v>0</v>
      </c>
    </row>
    <row r="798" spans="1:4" x14ac:dyDescent="0.25">
      <c r="A798" t="s">
        <v>98</v>
      </c>
      <c r="B798">
        <v>2005</v>
      </c>
      <c r="C798">
        <v>0</v>
      </c>
      <c r="D798">
        <v>0</v>
      </c>
    </row>
    <row r="799" spans="1:4" x14ac:dyDescent="0.25">
      <c r="A799" t="s">
        <v>101</v>
      </c>
      <c r="B799">
        <v>2005</v>
      </c>
      <c r="C799">
        <v>0</v>
      </c>
      <c r="D799">
        <v>0</v>
      </c>
    </row>
    <row r="800" spans="1:4" x14ac:dyDescent="0.25">
      <c r="A800" t="s">
        <v>127</v>
      </c>
      <c r="B800">
        <v>2005</v>
      </c>
      <c r="C800">
        <v>0</v>
      </c>
      <c r="D800">
        <v>0</v>
      </c>
    </row>
    <row r="801" spans="1:4" x14ac:dyDescent="0.25">
      <c r="A801" t="s">
        <v>135</v>
      </c>
      <c r="B801">
        <v>2005</v>
      </c>
      <c r="C801">
        <v>0</v>
      </c>
      <c r="D801">
        <v>0</v>
      </c>
    </row>
    <row r="802" spans="1:4" x14ac:dyDescent="0.25">
      <c r="A802" t="s">
        <v>138</v>
      </c>
      <c r="B802">
        <v>2005</v>
      </c>
      <c r="C802">
        <v>0</v>
      </c>
      <c r="D802">
        <v>0</v>
      </c>
    </row>
    <row r="803" spans="1:4" x14ac:dyDescent="0.25">
      <c r="A803" t="s">
        <v>141</v>
      </c>
      <c r="B803">
        <v>2005</v>
      </c>
      <c r="C803">
        <v>0</v>
      </c>
      <c r="D803">
        <v>0</v>
      </c>
    </row>
    <row r="804" spans="1:4" x14ac:dyDescent="0.25">
      <c r="A804" t="s">
        <v>158</v>
      </c>
      <c r="B804">
        <v>2005</v>
      </c>
      <c r="C804">
        <v>0</v>
      </c>
      <c r="D804">
        <v>0</v>
      </c>
    </row>
    <row r="805" spans="1:4" x14ac:dyDescent="0.25">
      <c r="A805" t="s">
        <v>95</v>
      </c>
      <c r="B805">
        <v>2005</v>
      </c>
      <c r="C805">
        <v>0</v>
      </c>
      <c r="D805">
        <v>0</v>
      </c>
    </row>
    <row r="806" spans="1:4" x14ac:dyDescent="0.25">
      <c r="A806" t="s">
        <v>155</v>
      </c>
      <c r="B806">
        <v>2005</v>
      </c>
      <c r="C806">
        <v>0</v>
      </c>
      <c r="D806">
        <v>0</v>
      </c>
    </row>
    <row r="807" spans="1:4" x14ac:dyDescent="0.25">
      <c r="A807" t="s">
        <v>157</v>
      </c>
      <c r="B807">
        <v>2005</v>
      </c>
      <c r="C807">
        <v>0</v>
      </c>
      <c r="D807">
        <v>0</v>
      </c>
    </row>
    <row r="808" spans="1:4" x14ac:dyDescent="0.25">
      <c r="A808" t="s">
        <v>319</v>
      </c>
      <c r="B808">
        <v>2005</v>
      </c>
      <c r="C808">
        <v>25500</v>
      </c>
      <c r="D808">
        <v>0</v>
      </c>
    </row>
    <row r="809" spans="1:4" x14ac:dyDescent="0.25">
      <c r="A809" t="s">
        <v>147</v>
      </c>
      <c r="B809">
        <v>2005</v>
      </c>
      <c r="C809">
        <v>170052</v>
      </c>
      <c r="D809">
        <v>0</v>
      </c>
    </row>
    <row r="810" spans="1:4" x14ac:dyDescent="0.25">
      <c r="A810" t="s">
        <v>944</v>
      </c>
      <c r="B810">
        <v>2005</v>
      </c>
      <c r="C810">
        <v>27416</v>
      </c>
      <c r="D810">
        <v>123489</v>
      </c>
    </row>
    <row r="811" spans="1:4" x14ac:dyDescent="0.25">
      <c r="A811" t="s">
        <v>74</v>
      </c>
      <c r="B811">
        <v>2005</v>
      </c>
      <c r="C811">
        <v>45560</v>
      </c>
      <c r="D811">
        <v>30552</v>
      </c>
    </row>
    <row r="812" spans="1:4" x14ac:dyDescent="0.25">
      <c r="A812" t="s">
        <v>129</v>
      </c>
      <c r="B812">
        <v>2005</v>
      </c>
      <c r="C812">
        <v>77500</v>
      </c>
      <c r="D812">
        <v>0</v>
      </c>
    </row>
    <row r="813" spans="1:4" x14ac:dyDescent="0.25">
      <c r="A813" t="s">
        <v>134</v>
      </c>
      <c r="B813">
        <v>2005</v>
      </c>
      <c r="C813">
        <v>132632</v>
      </c>
      <c r="D813">
        <v>6529</v>
      </c>
    </row>
    <row r="814" spans="1:4" x14ac:dyDescent="0.25">
      <c r="A814" t="s">
        <v>338</v>
      </c>
      <c r="B814">
        <v>2005</v>
      </c>
      <c r="C814">
        <v>32513</v>
      </c>
      <c r="D814">
        <v>85624</v>
      </c>
    </row>
    <row r="815" spans="1:4" x14ac:dyDescent="0.25">
      <c r="A815" t="s">
        <v>123</v>
      </c>
      <c r="B815">
        <v>2005</v>
      </c>
      <c r="C815">
        <v>139741</v>
      </c>
      <c r="D815">
        <v>15677</v>
      </c>
    </row>
    <row r="816" spans="1:4" x14ac:dyDescent="0.25">
      <c r="A816" t="s">
        <v>107</v>
      </c>
      <c r="B816">
        <v>2005</v>
      </c>
      <c r="C816">
        <v>0</v>
      </c>
      <c r="D816">
        <v>428269</v>
      </c>
    </row>
    <row r="817" spans="1:4" x14ac:dyDescent="0.25">
      <c r="A817" t="s">
        <v>145</v>
      </c>
      <c r="B817">
        <v>2005</v>
      </c>
      <c r="C817">
        <v>368155</v>
      </c>
      <c r="D817">
        <v>129813</v>
      </c>
    </row>
    <row r="818" spans="1:4" x14ac:dyDescent="0.25">
      <c r="A818" t="s">
        <v>160</v>
      </c>
      <c r="B818">
        <v>2005</v>
      </c>
      <c r="C818">
        <v>81154</v>
      </c>
      <c r="D818">
        <v>0</v>
      </c>
    </row>
    <row r="819" spans="1:4" x14ac:dyDescent="0.25">
      <c r="A819" t="s">
        <v>163</v>
      </c>
      <c r="B819">
        <v>2005</v>
      </c>
      <c r="C819">
        <v>234561</v>
      </c>
      <c r="D819">
        <v>11146</v>
      </c>
    </row>
    <row r="820" spans="1:4" x14ac:dyDescent="0.25">
      <c r="A820" t="s">
        <v>76</v>
      </c>
      <c r="B820">
        <v>2005</v>
      </c>
      <c r="C820">
        <v>647486</v>
      </c>
      <c r="D820">
        <v>267121</v>
      </c>
    </row>
    <row r="821" spans="1:4" x14ac:dyDescent="0.25">
      <c r="A821" t="s">
        <v>968</v>
      </c>
      <c r="B821">
        <v>2005</v>
      </c>
      <c r="C821">
        <v>0</v>
      </c>
      <c r="D821">
        <v>0</v>
      </c>
    </row>
    <row r="822" spans="1:4" x14ac:dyDescent="0.25">
      <c r="A822" t="s">
        <v>385</v>
      </c>
      <c r="B822">
        <v>2005</v>
      </c>
      <c r="C822">
        <v>487000</v>
      </c>
      <c r="D822">
        <v>44714</v>
      </c>
    </row>
    <row r="823" spans="1:4" x14ac:dyDescent="0.25">
      <c r="A823" t="s">
        <v>124</v>
      </c>
      <c r="B823">
        <v>2005</v>
      </c>
      <c r="C823">
        <v>465652</v>
      </c>
      <c r="D823">
        <v>231789</v>
      </c>
    </row>
    <row r="824" spans="1:4" x14ac:dyDescent="0.25">
      <c r="A824" t="s">
        <v>136</v>
      </c>
      <c r="B824">
        <v>2005</v>
      </c>
      <c r="C824">
        <v>57000</v>
      </c>
      <c r="D824">
        <v>0</v>
      </c>
    </row>
    <row r="825" spans="1:4" x14ac:dyDescent="0.25">
      <c r="A825" t="s">
        <v>126</v>
      </c>
      <c r="B825">
        <v>2005</v>
      </c>
      <c r="C825">
        <v>246639</v>
      </c>
      <c r="D825">
        <v>159833</v>
      </c>
    </row>
    <row r="826" spans="1:4" x14ac:dyDescent="0.25">
      <c r="A826" t="s">
        <v>154</v>
      </c>
      <c r="B826">
        <v>2005</v>
      </c>
      <c r="C826">
        <v>16033</v>
      </c>
      <c r="D826">
        <v>7038</v>
      </c>
    </row>
    <row r="827" spans="1:4" x14ac:dyDescent="0.25">
      <c r="A827" t="s">
        <v>95</v>
      </c>
      <c r="B827">
        <v>2005</v>
      </c>
      <c r="C827">
        <v>65752</v>
      </c>
      <c r="D827">
        <v>0</v>
      </c>
    </row>
    <row r="828" spans="1:4" x14ac:dyDescent="0.25">
      <c r="A828" t="s">
        <v>152</v>
      </c>
      <c r="B828">
        <v>2005</v>
      </c>
      <c r="C828">
        <v>0</v>
      </c>
      <c r="D828">
        <v>0</v>
      </c>
    </row>
    <row r="829" spans="1:4" x14ac:dyDescent="0.25">
      <c r="A829" t="s">
        <v>120</v>
      </c>
      <c r="B829">
        <v>2005</v>
      </c>
      <c r="C829">
        <v>6932</v>
      </c>
      <c r="D829">
        <v>0</v>
      </c>
    </row>
    <row r="830" spans="1:4" x14ac:dyDescent="0.25">
      <c r="A830" t="s">
        <v>114</v>
      </c>
      <c r="B830">
        <v>2005</v>
      </c>
      <c r="C830">
        <v>0</v>
      </c>
      <c r="D830">
        <v>303595</v>
      </c>
    </row>
    <row r="831" spans="1:4" x14ac:dyDescent="0.25">
      <c r="A831" t="s">
        <v>67</v>
      </c>
      <c r="B831">
        <v>2005</v>
      </c>
      <c r="C831">
        <v>90316</v>
      </c>
      <c r="D831">
        <v>0</v>
      </c>
    </row>
    <row r="832" spans="1:4" x14ac:dyDescent="0.25">
      <c r="A832" t="s">
        <v>117</v>
      </c>
      <c r="B832">
        <v>2005</v>
      </c>
      <c r="C832">
        <v>0</v>
      </c>
      <c r="D832">
        <v>84672</v>
      </c>
    </row>
    <row r="833" spans="1:4" x14ac:dyDescent="0.25">
      <c r="A833" t="s">
        <v>130</v>
      </c>
      <c r="B833">
        <v>2005</v>
      </c>
      <c r="C833">
        <v>34699</v>
      </c>
      <c r="D833">
        <v>280170</v>
      </c>
    </row>
    <row r="834" spans="1:4" x14ac:dyDescent="0.25">
      <c r="A834" t="s">
        <v>397</v>
      </c>
      <c r="B834">
        <v>2005</v>
      </c>
      <c r="C834">
        <v>1200</v>
      </c>
      <c r="D834">
        <v>257000</v>
      </c>
    </row>
    <row r="835" spans="1:4" x14ac:dyDescent="0.25">
      <c r="A835" t="s">
        <v>87</v>
      </c>
      <c r="B835">
        <v>2005</v>
      </c>
      <c r="C835">
        <v>4275</v>
      </c>
      <c r="D835">
        <v>62448</v>
      </c>
    </row>
    <row r="836" spans="1:4" x14ac:dyDescent="0.25">
      <c r="A836" t="s">
        <v>110</v>
      </c>
      <c r="B836">
        <v>2005</v>
      </c>
      <c r="C836">
        <v>72544</v>
      </c>
      <c r="D836">
        <v>38885</v>
      </c>
    </row>
    <row r="837" spans="1:4" x14ac:dyDescent="0.25">
      <c r="A837" t="s">
        <v>97</v>
      </c>
      <c r="B837">
        <v>2005</v>
      </c>
      <c r="C837">
        <v>93523</v>
      </c>
      <c r="D837">
        <v>647</v>
      </c>
    </row>
    <row r="838" spans="1:4" x14ac:dyDescent="0.25">
      <c r="A838" t="s">
        <v>132</v>
      </c>
      <c r="B838">
        <v>2005</v>
      </c>
      <c r="C838">
        <v>0</v>
      </c>
      <c r="D838">
        <v>0</v>
      </c>
    </row>
    <row r="839" spans="1:4" x14ac:dyDescent="0.25">
      <c r="A839" t="s">
        <v>89</v>
      </c>
      <c r="B839">
        <v>2005</v>
      </c>
      <c r="C839">
        <v>161219</v>
      </c>
      <c r="D839">
        <v>17586</v>
      </c>
    </row>
    <row r="840" spans="1:4" x14ac:dyDescent="0.25">
      <c r="A840" t="s">
        <v>986</v>
      </c>
      <c r="B840">
        <v>2005</v>
      </c>
      <c r="C840">
        <v>0</v>
      </c>
      <c r="D840">
        <v>0</v>
      </c>
    </row>
    <row r="841" spans="1:4" x14ac:dyDescent="0.25">
      <c r="A841" t="s">
        <v>162</v>
      </c>
      <c r="B841">
        <v>2005</v>
      </c>
      <c r="C841">
        <v>74557</v>
      </c>
      <c r="D841">
        <v>0</v>
      </c>
    </row>
    <row r="842" spans="1:4" x14ac:dyDescent="0.25">
      <c r="A842" t="s">
        <v>144</v>
      </c>
      <c r="B842">
        <v>2005</v>
      </c>
      <c r="C842">
        <v>410878</v>
      </c>
      <c r="D842">
        <v>94284</v>
      </c>
    </row>
    <row r="843" spans="1:4" x14ac:dyDescent="0.25">
      <c r="A843" t="s">
        <v>122</v>
      </c>
      <c r="B843">
        <v>2005</v>
      </c>
      <c r="C843">
        <v>6047</v>
      </c>
      <c r="D843">
        <v>0</v>
      </c>
    </row>
    <row r="844" spans="1:4" x14ac:dyDescent="0.25">
      <c r="A844" t="s">
        <v>75</v>
      </c>
      <c r="B844">
        <v>2005</v>
      </c>
      <c r="C844">
        <v>0</v>
      </c>
      <c r="D844">
        <v>41954</v>
      </c>
    </row>
    <row r="845" spans="1:4" x14ac:dyDescent="0.25">
      <c r="A845" t="s">
        <v>155</v>
      </c>
      <c r="B845">
        <v>2005</v>
      </c>
      <c r="C845">
        <v>196350</v>
      </c>
      <c r="D845">
        <v>100</v>
      </c>
    </row>
    <row r="846" spans="1:4" x14ac:dyDescent="0.25">
      <c r="A846" t="s">
        <v>99</v>
      </c>
      <c r="B846">
        <v>2005</v>
      </c>
      <c r="C846">
        <v>87718</v>
      </c>
      <c r="D846">
        <v>19073</v>
      </c>
    </row>
    <row r="847" spans="1:4" x14ac:dyDescent="0.25">
      <c r="A847" t="s">
        <v>148</v>
      </c>
      <c r="B847">
        <v>2005</v>
      </c>
      <c r="C847">
        <v>158000</v>
      </c>
      <c r="D847">
        <v>86264</v>
      </c>
    </row>
    <row r="848" spans="1:4" x14ac:dyDescent="0.25">
      <c r="A848" t="s">
        <v>119</v>
      </c>
      <c r="B848">
        <v>2005</v>
      </c>
      <c r="C848">
        <v>154916</v>
      </c>
      <c r="D848">
        <v>86640</v>
      </c>
    </row>
    <row r="849" spans="1:4" x14ac:dyDescent="0.25">
      <c r="A849" t="s">
        <v>477</v>
      </c>
      <c r="B849">
        <v>2005</v>
      </c>
      <c r="C849">
        <v>0</v>
      </c>
      <c r="D849">
        <v>0</v>
      </c>
    </row>
    <row r="850" spans="1:4" x14ac:dyDescent="0.25">
      <c r="A850" t="s">
        <v>128</v>
      </c>
      <c r="B850">
        <v>2005</v>
      </c>
      <c r="C850">
        <v>0</v>
      </c>
      <c r="D850">
        <v>9517</v>
      </c>
    </row>
    <row r="851" spans="1:4" x14ac:dyDescent="0.25">
      <c r="A851" t="s">
        <v>141</v>
      </c>
      <c r="B851">
        <v>2005</v>
      </c>
      <c r="C851">
        <v>55225</v>
      </c>
      <c r="D851">
        <v>8941</v>
      </c>
    </row>
    <row r="852" spans="1:4" x14ac:dyDescent="0.25">
      <c r="A852" t="s">
        <v>96</v>
      </c>
      <c r="B852">
        <v>2005</v>
      </c>
      <c r="C852">
        <v>30712</v>
      </c>
      <c r="D852">
        <v>0</v>
      </c>
    </row>
    <row r="853" spans="1:4" x14ac:dyDescent="0.25">
      <c r="A853" t="s">
        <v>92</v>
      </c>
      <c r="B853">
        <v>2005</v>
      </c>
      <c r="C853">
        <v>0</v>
      </c>
      <c r="D853">
        <v>40000</v>
      </c>
    </row>
    <row r="854" spans="1:4" x14ac:dyDescent="0.25">
      <c r="A854" t="s">
        <v>85</v>
      </c>
      <c r="B854">
        <v>2005</v>
      </c>
      <c r="C854">
        <v>155000</v>
      </c>
      <c r="D854">
        <v>0</v>
      </c>
    </row>
    <row r="855" spans="1:4" x14ac:dyDescent="0.25">
      <c r="A855" t="s">
        <v>137</v>
      </c>
      <c r="B855">
        <v>2005</v>
      </c>
      <c r="C855">
        <v>0</v>
      </c>
      <c r="D855">
        <v>70000</v>
      </c>
    </row>
    <row r="856" spans="1:4" x14ac:dyDescent="0.25">
      <c r="A856" t="s">
        <v>95</v>
      </c>
      <c r="B856">
        <v>2005</v>
      </c>
      <c r="C856">
        <v>404182</v>
      </c>
      <c r="D856">
        <v>100000</v>
      </c>
    </row>
    <row r="857" spans="1:4" x14ac:dyDescent="0.25">
      <c r="A857" t="s">
        <v>107</v>
      </c>
      <c r="B857">
        <v>2006</v>
      </c>
      <c r="C857">
        <v>0</v>
      </c>
      <c r="D857">
        <v>275050</v>
      </c>
    </row>
    <row r="858" spans="1:4" x14ac:dyDescent="0.25">
      <c r="A858" t="s">
        <v>134</v>
      </c>
      <c r="B858">
        <v>2006</v>
      </c>
      <c r="C858">
        <v>147343</v>
      </c>
      <c r="D858">
        <v>809</v>
      </c>
    </row>
    <row r="859" spans="1:4" x14ac:dyDescent="0.25">
      <c r="A859" t="s">
        <v>986</v>
      </c>
      <c r="B859">
        <v>2006</v>
      </c>
      <c r="C859">
        <v>0</v>
      </c>
      <c r="D859">
        <v>0</v>
      </c>
    </row>
    <row r="860" spans="1:4" x14ac:dyDescent="0.25">
      <c r="A860" t="s">
        <v>123</v>
      </c>
      <c r="B860">
        <v>2006</v>
      </c>
      <c r="C860">
        <v>122107</v>
      </c>
      <c r="D860">
        <v>37402</v>
      </c>
    </row>
    <row r="861" spans="1:4" x14ac:dyDescent="0.25">
      <c r="A861" t="s">
        <v>986</v>
      </c>
      <c r="B861">
        <v>2006</v>
      </c>
      <c r="C861">
        <v>238734</v>
      </c>
      <c r="D861">
        <v>1391</v>
      </c>
    </row>
    <row r="862" spans="1:4" x14ac:dyDescent="0.25">
      <c r="A862" t="s">
        <v>136</v>
      </c>
      <c r="B862">
        <v>2006</v>
      </c>
      <c r="C862">
        <v>56000</v>
      </c>
      <c r="D862">
        <v>0</v>
      </c>
    </row>
    <row r="863" spans="1:4" x14ac:dyDescent="0.25">
      <c r="A863" t="s">
        <v>79</v>
      </c>
      <c r="B863">
        <v>2006</v>
      </c>
      <c r="C863">
        <v>57103</v>
      </c>
      <c r="D863">
        <v>38213</v>
      </c>
    </row>
    <row r="864" spans="1:4" x14ac:dyDescent="0.25">
      <c r="A864" t="s">
        <v>114</v>
      </c>
      <c r="B864">
        <v>2006</v>
      </c>
      <c r="C864">
        <v>0</v>
      </c>
      <c r="D864">
        <v>388948</v>
      </c>
    </row>
    <row r="865" spans="1:4" x14ac:dyDescent="0.25">
      <c r="A865" t="s">
        <v>408</v>
      </c>
      <c r="B865">
        <v>2006</v>
      </c>
      <c r="C865">
        <v>303401</v>
      </c>
      <c r="D865">
        <v>310073</v>
      </c>
    </row>
    <row r="866" spans="1:4" x14ac:dyDescent="0.25">
      <c r="A866" t="s">
        <v>967</v>
      </c>
      <c r="B866">
        <v>2006</v>
      </c>
      <c r="C866">
        <v>479149</v>
      </c>
      <c r="D866">
        <v>113385</v>
      </c>
    </row>
    <row r="867" spans="1:4" x14ac:dyDescent="0.25">
      <c r="A867" t="s">
        <v>77</v>
      </c>
      <c r="B867">
        <v>2006</v>
      </c>
      <c r="C867">
        <v>90214</v>
      </c>
      <c r="D867">
        <v>500</v>
      </c>
    </row>
    <row r="868" spans="1:4" x14ac:dyDescent="0.25">
      <c r="A868" t="s">
        <v>151</v>
      </c>
      <c r="B868">
        <v>2006</v>
      </c>
      <c r="C868">
        <v>277148</v>
      </c>
      <c r="D868">
        <v>405415</v>
      </c>
    </row>
    <row r="869" spans="1:4" x14ac:dyDescent="0.25">
      <c r="A869" t="s">
        <v>74</v>
      </c>
      <c r="B869">
        <v>2006</v>
      </c>
      <c r="C869">
        <v>53444</v>
      </c>
      <c r="D869">
        <v>40081</v>
      </c>
    </row>
    <row r="870" spans="1:4" x14ac:dyDescent="0.25">
      <c r="A870" t="s">
        <v>104</v>
      </c>
      <c r="B870">
        <v>2006</v>
      </c>
      <c r="C870">
        <v>549143</v>
      </c>
      <c r="D870">
        <v>122109</v>
      </c>
    </row>
    <row r="871" spans="1:4" x14ac:dyDescent="0.25">
      <c r="A871" t="s">
        <v>144</v>
      </c>
      <c r="B871">
        <v>2006</v>
      </c>
      <c r="C871">
        <v>371194</v>
      </c>
      <c r="D871">
        <v>158995</v>
      </c>
    </row>
    <row r="872" spans="1:4" x14ac:dyDescent="0.25">
      <c r="A872" t="s">
        <v>113</v>
      </c>
      <c r="B872">
        <v>2006</v>
      </c>
      <c r="C872">
        <v>65925</v>
      </c>
      <c r="D872">
        <v>4620</v>
      </c>
    </row>
    <row r="873" spans="1:4" x14ac:dyDescent="0.25">
      <c r="A873" t="s">
        <v>125</v>
      </c>
      <c r="B873">
        <v>2006</v>
      </c>
      <c r="C873">
        <v>23857</v>
      </c>
      <c r="D873">
        <v>156015</v>
      </c>
    </row>
    <row r="874" spans="1:4" x14ac:dyDescent="0.25">
      <c r="A874" t="s">
        <v>143</v>
      </c>
      <c r="B874">
        <v>2006</v>
      </c>
      <c r="C874">
        <v>60167</v>
      </c>
      <c r="D874">
        <v>21528</v>
      </c>
    </row>
    <row r="875" spans="1:4" x14ac:dyDescent="0.25">
      <c r="A875" t="s">
        <v>112</v>
      </c>
      <c r="B875">
        <v>2006</v>
      </c>
      <c r="C875">
        <v>310749</v>
      </c>
      <c r="D875">
        <v>230336</v>
      </c>
    </row>
    <row r="876" spans="1:4" x14ac:dyDescent="0.25">
      <c r="A876" t="s">
        <v>73</v>
      </c>
      <c r="B876">
        <v>2006</v>
      </c>
      <c r="C876">
        <v>366000</v>
      </c>
      <c r="D876">
        <v>149000</v>
      </c>
    </row>
    <row r="877" spans="1:4" x14ac:dyDescent="0.25">
      <c r="A877" t="s">
        <v>338</v>
      </c>
      <c r="B877">
        <v>2006</v>
      </c>
      <c r="C877">
        <v>25145</v>
      </c>
      <c r="D877">
        <v>72045</v>
      </c>
    </row>
    <row r="878" spans="1:4" x14ac:dyDescent="0.25">
      <c r="A878" t="s">
        <v>161</v>
      </c>
      <c r="B878">
        <v>2006</v>
      </c>
      <c r="C878">
        <v>32783</v>
      </c>
      <c r="D878">
        <v>7647</v>
      </c>
    </row>
    <row r="879" spans="1:4" x14ac:dyDescent="0.25">
      <c r="A879" t="s">
        <v>68</v>
      </c>
      <c r="B879">
        <v>2006</v>
      </c>
      <c r="C879">
        <v>1245</v>
      </c>
      <c r="D879">
        <v>169439</v>
      </c>
    </row>
    <row r="880" spans="1:4" x14ac:dyDescent="0.25">
      <c r="A880" t="s">
        <v>133</v>
      </c>
      <c r="B880">
        <v>2006</v>
      </c>
      <c r="C880">
        <v>1462</v>
      </c>
      <c r="D880">
        <v>13187</v>
      </c>
    </row>
    <row r="881" spans="1:4" x14ac:dyDescent="0.25">
      <c r="A881" t="s">
        <v>477</v>
      </c>
      <c r="B881">
        <v>2006</v>
      </c>
      <c r="C881">
        <v>0</v>
      </c>
      <c r="D881">
        <v>0</v>
      </c>
    </row>
    <row r="882" spans="1:4" x14ac:dyDescent="0.25">
      <c r="A882" t="s">
        <v>80</v>
      </c>
      <c r="B882">
        <v>2006</v>
      </c>
      <c r="C882">
        <v>0</v>
      </c>
      <c r="D882">
        <v>0</v>
      </c>
    </row>
    <row r="883" spans="1:4" x14ac:dyDescent="0.25">
      <c r="A883" t="s">
        <v>83</v>
      </c>
      <c r="B883">
        <v>2006</v>
      </c>
      <c r="C883">
        <v>0</v>
      </c>
      <c r="D883">
        <v>0</v>
      </c>
    </row>
    <row r="884" spans="1:4" x14ac:dyDescent="0.25">
      <c r="A884" t="s">
        <v>84</v>
      </c>
      <c r="B884">
        <v>2006</v>
      </c>
      <c r="C884">
        <v>0</v>
      </c>
      <c r="D884">
        <v>0</v>
      </c>
    </row>
    <row r="885" spans="1:4" x14ac:dyDescent="0.25">
      <c r="A885" t="s">
        <v>86</v>
      </c>
      <c r="B885">
        <v>2006</v>
      </c>
      <c r="C885">
        <v>0</v>
      </c>
      <c r="D885">
        <v>0</v>
      </c>
    </row>
    <row r="886" spans="1:4" x14ac:dyDescent="0.25">
      <c r="A886" t="s">
        <v>964</v>
      </c>
      <c r="B886">
        <v>2006</v>
      </c>
      <c r="C886">
        <v>0</v>
      </c>
      <c r="D886">
        <v>0</v>
      </c>
    </row>
    <row r="887" spans="1:4" x14ac:dyDescent="0.25">
      <c r="A887" t="s">
        <v>98</v>
      </c>
      <c r="B887">
        <v>2006</v>
      </c>
      <c r="C887">
        <v>0</v>
      </c>
      <c r="D887">
        <v>0</v>
      </c>
    </row>
    <row r="888" spans="1:4" x14ac:dyDescent="0.25">
      <c r="A888" t="s">
        <v>101</v>
      </c>
      <c r="B888">
        <v>2006</v>
      </c>
      <c r="C888">
        <v>0</v>
      </c>
      <c r="D888">
        <v>0</v>
      </c>
    </row>
    <row r="889" spans="1:4" x14ac:dyDescent="0.25">
      <c r="A889" t="s">
        <v>127</v>
      </c>
      <c r="B889">
        <v>2006</v>
      </c>
      <c r="C889">
        <v>0</v>
      </c>
      <c r="D889">
        <v>0</v>
      </c>
    </row>
    <row r="890" spans="1:4" x14ac:dyDescent="0.25">
      <c r="A890" t="s">
        <v>135</v>
      </c>
      <c r="B890">
        <v>2006</v>
      </c>
      <c r="C890">
        <v>0</v>
      </c>
      <c r="D890">
        <v>0</v>
      </c>
    </row>
    <row r="891" spans="1:4" x14ac:dyDescent="0.25">
      <c r="A891" t="s">
        <v>138</v>
      </c>
      <c r="B891">
        <v>2006</v>
      </c>
      <c r="C891">
        <v>0</v>
      </c>
      <c r="D891">
        <v>0</v>
      </c>
    </row>
    <row r="892" spans="1:4" x14ac:dyDescent="0.25">
      <c r="A892" t="s">
        <v>141</v>
      </c>
      <c r="B892">
        <v>2006</v>
      </c>
      <c r="C892">
        <v>0</v>
      </c>
      <c r="D892">
        <v>0</v>
      </c>
    </row>
    <row r="893" spans="1:4" x14ac:dyDescent="0.25">
      <c r="A893" t="s">
        <v>141</v>
      </c>
      <c r="B893">
        <v>2006</v>
      </c>
      <c r="C893">
        <v>0</v>
      </c>
      <c r="D893">
        <v>0</v>
      </c>
    </row>
    <row r="894" spans="1:4" x14ac:dyDescent="0.25">
      <c r="A894" t="s">
        <v>95</v>
      </c>
      <c r="B894">
        <v>2006</v>
      </c>
      <c r="C894">
        <v>0</v>
      </c>
      <c r="D894">
        <v>0</v>
      </c>
    </row>
    <row r="895" spans="1:4" x14ac:dyDescent="0.25">
      <c r="A895" t="s">
        <v>155</v>
      </c>
      <c r="B895">
        <v>2006</v>
      </c>
      <c r="C895">
        <v>0</v>
      </c>
      <c r="D895">
        <v>0</v>
      </c>
    </row>
    <row r="896" spans="1:4" x14ac:dyDescent="0.25">
      <c r="A896" t="s">
        <v>157</v>
      </c>
      <c r="B896">
        <v>2006</v>
      </c>
      <c r="C896">
        <v>0</v>
      </c>
      <c r="D896">
        <v>0</v>
      </c>
    </row>
    <row r="897" spans="1:4" x14ac:dyDescent="0.25">
      <c r="A897" t="s">
        <v>132</v>
      </c>
      <c r="B897">
        <v>2006</v>
      </c>
      <c r="C897">
        <v>0</v>
      </c>
      <c r="D897">
        <v>0</v>
      </c>
    </row>
    <row r="898" spans="1:4" x14ac:dyDescent="0.25">
      <c r="A898" t="s">
        <v>142</v>
      </c>
      <c r="B898">
        <v>2006</v>
      </c>
      <c r="C898">
        <v>0</v>
      </c>
      <c r="D898">
        <v>0</v>
      </c>
    </row>
    <row r="899" spans="1:4" x14ac:dyDescent="0.25">
      <c r="A899" t="s">
        <v>319</v>
      </c>
      <c r="B899">
        <v>2006</v>
      </c>
      <c r="C899">
        <v>1500</v>
      </c>
      <c r="D899">
        <v>0</v>
      </c>
    </row>
    <row r="900" spans="1:4" x14ac:dyDescent="0.25">
      <c r="A900" t="s">
        <v>129</v>
      </c>
      <c r="B900">
        <v>2006</v>
      </c>
      <c r="C900">
        <v>99568</v>
      </c>
      <c r="D900">
        <v>0</v>
      </c>
    </row>
    <row r="901" spans="1:4" x14ac:dyDescent="0.25">
      <c r="A901" t="s">
        <v>99</v>
      </c>
      <c r="B901">
        <v>2006</v>
      </c>
      <c r="C901">
        <v>74435</v>
      </c>
      <c r="D901">
        <v>18894</v>
      </c>
    </row>
    <row r="902" spans="1:4" x14ac:dyDescent="0.25">
      <c r="A902" t="s">
        <v>87</v>
      </c>
      <c r="B902">
        <v>2006</v>
      </c>
      <c r="C902">
        <v>7427</v>
      </c>
      <c r="D902">
        <v>47873</v>
      </c>
    </row>
    <row r="903" spans="1:4" x14ac:dyDescent="0.25">
      <c r="A903" t="s">
        <v>968</v>
      </c>
      <c r="B903">
        <v>2006</v>
      </c>
      <c r="C903">
        <v>0</v>
      </c>
      <c r="D903">
        <v>0</v>
      </c>
    </row>
    <row r="904" spans="1:4" x14ac:dyDescent="0.25">
      <c r="A904" t="s">
        <v>76</v>
      </c>
      <c r="B904">
        <v>2006</v>
      </c>
      <c r="C904">
        <v>902582</v>
      </c>
      <c r="D904">
        <v>244535</v>
      </c>
    </row>
    <row r="905" spans="1:4" x14ac:dyDescent="0.25">
      <c r="A905" t="s">
        <v>95</v>
      </c>
      <c r="B905">
        <v>2006</v>
      </c>
      <c r="C905">
        <v>318083</v>
      </c>
      <c r="D905">
        <v>300108</v>
      </c>
    </row>
    <row r="906" spans="1:4" x14ac:dyDescent="0.25">
      <c r="A906" t="s">
        <v>122</v>
      </c>
      <c r="B906">
        <v>2006</v>
      </c>
      <c r="C906">
        <v>590</v>
      </c>
      <c r="D906">
        <v>0</v>
      </c>
    </row>
    <row r="907" spans="1:4" x14ac:dyDescent="0.25">
      <c r="A907" t="s">
        <v>397</v>
      </c>
      <c r="B907">
        <v>2006</v>
      </c>
      <c r="C907">
        <v>2500</v>
      </c>
      <c r="D907">
        <v>253000</v>
      </c>
    </row>
    <row r="908" spans="1:4" x14ac:dyDescent="0.25">
      <c r="A908" t="s">
        <v>92</v>
      </c>
      <c r="B908">
        <v>2006</v>
      </c>
      <c r="C908">
        <v>0</v>
      </c>
      <c r="D908">
        <v>0</v>
      </c>
    </row>
    <row r="909" spans="1:4" x14ac:dyDescent="0.25">
      <c r="A909" t="s">
        <v>124</v>
      </c>
      <c r="B909">
        <v>2006</v>
      </c>
      <c r="C909">
        <v>396863</v>
      </c>
      <c r="D909">
        <v>243616</v>
      </c>
    </row>
    <row r="910" spans="1:4" x14ac:dyDescent="0.25">
      <c r="A910" t="s">
        <v>126</v>
      </c>
      <c r="B910">
        <v>2006</v>
      </c>
      <c r="C910">
        <v>316279</v>
      </c>
      <c r="D910">
        <v>148179</v>
      </c>
    </row>
    <row r="911" spans="1:4" x14ac:dyDescent="0.25">
      <c r="A911" t="s">
        <v>130</v>
      </c>
      <c r="B911">
        <v>2006</v>
      </c>
      <c r="C911">
        <v>22551</v>
      </c>
      <c r="D911">
        <v>186104</v>
      </c>
    </row>
    <row r="912" spans="1:4" x14ac:dyDescent="0.25">
      <c r="A912" t="s">
        <v>147</v>
      </c>
      <c r="B912">
        <v>2006</v>
      </c>
      <c r="C912">
        <v>170873</v>
      </c>
      <c r="D912">
        <v>0</v>
      </c>
    </row>
    <row r="913" spans="1:4" x14ac:dyDescent="0.25">
      <c r="A913" t="s">
        <v>944</v>
      </c>
      <c r="B913">
        <v>2006</v>
      </c>
      <c r="C913">
        <v>53453</v>
      </c>
      <c r="D913">
        <v>91450</v>
      </c>
    </row>
    <row r="914" spans="1:4" x14ac:dyDescent="0.25">
      <c r="A914" t="s">
        <v>152</v>
      </c>
      <c r="B914">
        <v>2006</v>
      </c>
      <c r="C914">
        <v>0</v>
      </c>
      <c r="D914">
        <v>0</v>
      </c>
    </row>
    <row r="915" spans="1:4" x14ac:dyDescent="0.25">
      <c r="A915" t="s">
        <v>397</v>
      </c>
      <c r="B915">
        <v>2006</v>
      </c>
      <c r="C915">
        <v>28714</v>
      </c>
      <c r="D915">
        <v>0</v>
      </c>
    </row>
    <row r="916" spans="1:4" x14ac:dyDescent="0.25">
      <c r="A916" t="s">
        <v>120</v>
      </c>
      <c r="B916">
        <v>2006</v>
      </c>
      <c r="C916">
        <v>6829</v>
      </c>
      <c r="D916">
        <v>0</v>
      </c>
    </row>
    <row r="917" spans="1:4" x14ac:dyDescent="0.25">
      <c r="A917" t="s">
        <v>160</v>
      </c>
      <c r="B917">
        <v>2006</v>
      </c>
      <c r="C917">
        <v>120787</v>
      </c>
      <c r="D917">
        <v>0</v>
      </c>
    </row>
    <row r="918" spans="1:4" x14ac:dyDescent="0.25">
      <c r="A918" t="s">
        <v>148</v>
      </c>
      <c r="B918">
        <v>2006</v>
      </c>
      <c r="C918">
        <v>143473</v>
      </c>
      <c r="D918">
        <v>89615</v>
      </c>
    </row>
    <row r="919" spans="1:4" x14ac:dyDescent="0.25">
      <c r="A919" t="s">
        <v>117</v>
      </c>
      <c r="B919">
        <v>2006</v>
      </c>
      <c r="C919">
        <v>0</v>
      </c>
      <c r="D919">
        <v>70901</v>
      </c>
    </row>
    <row r="920" spans="1:4" x14ac:dyDescent="0.25">
      <c r="A920" t="s">
        <v>154</v>
      </c>
      <c r="B920">
        <v>2006</v>
      </c>
      <c r="C920">
        <v>12991</v>
      </c>
      <c r="D920">
        <v>9239</v>
      </c>
    </row>
    <row r="921" spans="1:4" x14ac:dyDescent="0.25">
      <c r="A921" t="s">
        <v>110</v>
      </c>
      <c r="B921">
        <v>2006</v>
      </c>
      <c r="C921">
        <v>89375</v>
      </c>
      <c r="D921">
        <v>56845</v>
      </c>
    </row>
    <row r="922" spans="1:4" x14ac:dyDescent="0.25">
      <c r="A922" t="s">
        <v>145</v>
      </c>
      <c r="B922">
        <v>2006</v>
      </c>
      <c r="C922">
        <v>363362</v>
      </c>
      <c r="D922">
        <v>94952</v>
      </c>
    </row>
    <row r="923" spans="1:4" x14ac:dyDescent="0.25">
      <c r="A923" t="s">
        <v>88</v>
      </c>
      <c r="B923">
        <v>2006</v>
      </c>
      <c r="C923">
        <v>0</v>
      </c>
      <c r="D923">
        <v>0</v>
      </c>
    </row>
    <row r="924" spans="1:4" x14ac:dyDescent="0.25">
      <c r="A924" t="s">
        <v>162</v>
      </c>
      <c r="B924">
        <v>2006</v>
      </c>
      <c r="C924">
        <v>51993</v>
      </c>
      <c r="D924">
        <v>4150</v>
      </c>
    </row>
    <row r="925" spans="1:4" x14ac:dyDescent="0.25">
      <c r="A925" t="s">
        <v>89</v>
      </c>
      <c r="B925">
        <v>2006</v>
      </c>
      <c r="C925">
        <v>209485</v>
      </c>
      <c r="D925">
        <v>25973</v>
      </c>
    </row>
    <row r="926" spans="1:4" x14ac:dyDescent="0.25">
      <c r="A926" t="s">
        <v>69</v>
      </c>
      <c r="B926">
        <v>2006</v>
      </c>
      <c r="C926">
        <v>172264</v>
      </c>
      <c r="D926">
        <v>246672</v>
      </c>
    </row>
    <row r="927" spans="1:4" x14ac:dyDescent="0.25">
      <c r="A927" t="s">
        <v>95</v>
      </c>
      <c r="B927">
        <v>2006</v>
      </c>
      <c r="C927">
        <v>66178</v>
      </c>
      <c r="D927">
        <v>12609</v>
      </c>
    </row>
    <row r="928" spans="1:4" x14ac:dyDescent="0.25">
      <c r="A928" t="s">
        <v>153</v>
      </c>
      <c r="B928">
        <v>2006</v>
      </c>
      <c r="C928">
        <v>263232</v>
      </c>
      <c r="D928">
        <v>205949</v>
      </c>
    </row>
    <row r="929" spans="1:4" x14ac:dyDescent="0.25">
      <c r="A929" t="s">
        <v>163</v>
      </c>
      <c r="B929">
        <v>2006</v>
      </c>
      <c r="C929">
        <v>191355</v>
      </c>
      <c r="D929">
        <v>8504</v>
      </c>
    </row>
    <row r="930" spans="1:4" x14ac:dyDescent="0.25">
      <c r="A930" t="s">
        <v>155</v>
      </c>
      <c r="B930">
        <v>2006</v>
      </c>
      <c r="C930">
        <v>231895</v>
      </c>
      <c r="D930">
        <v>1100</v>
      </c>
    </row>
    <row r="931" spans="1:4" x14ac:dyDescent="0.25">
      <c r="A931" t="s">
        <v>119</v>
      </c>
      <c r="B931">
        <v>2006</v>
      </c>
      <c r="C931">
        <v>206637</v>
      </c>
      <c r="D931">
        <v>116375</v>
      </c>
    </row>
    <row r="932" spans="1:4" x14ac:dyDescent="0.25">
      <c r="A932" t="s">
        <v>477</v>
      </c>
      <c r="B932">
        <v>2006</v>
      </c>
      <c r="C932">
        <v>234157</v>
      </c>
      <c r="D932">
        <v>0</v>
      </c>
    </row>
    <row r="933" spans="1:4" x14ac:dyDescent="0.25">
      <c r="A933" t="s">
        <v>397</v>
      </c>
      <c r="B933">
        <v>2006</v>
      </c>
      <c r="C933">
        <v>0</v>
      </c>
      <c r="D933">
        <v>0</v>
      </c>
    </row>
    <row r="934" spans="1:4" x14ac:dyDescent="0.25">
      <c r="A934" t="s">
        <v>97</v>
      </c>
      <c r="B934">
        <v>2006</v>
      </c>
      <c r="C934">
        <v>12569</v>
      </c>
      <c r="D934">
        <v>0</v>
      </c>
    </row>
    <row r="935" spans="1:4" x14ac:dyDescent="0.25">
      <c r="A935" t="s">
        <v>385</v>
      </c>
      <c r="B935">
        <v>2006</v>
      </c>
      <c r="C935">
        <v>506000</v>
      </c>
      <c r="D935">
        <v>64000</v>
      </c>
    </row>
    <row r="936" spans="1:4" x14ac:dyDescent="0.25">
      <c r="A936" t="s">
        <v>75</v>
      </c>
      <c r="B936">
        <v>2006</v>
      </c>
      <c r="C936">
        <v>1953</v>
      </c>
      <c r="D936">
        <v>55125</v>
      </c>
    </row>
    <row r="937" spans="1:4" x14ac:dyDescent="0.25">
      <c r="A937" t="s">
        <v>67</v>
      </c>
      <c r="B937">
        <v>2006</v>
      </c>
      <c r="C937">
        <v>74833</v>
      </c>
      <c r="D937">
        <v>0</v>
      </c>
    </row>
    <row r="938" spans="1:4" x14ac:dyDescent="0.25">
      <c r="A938" t="s">
        <v>96</v>
      </c>
      <c r="B938">
        <v>2006</v>
      </c>
      <c r="C938">
        <v>22593</v>
      </c>
      <c r="D938">
        <v>0</v>
      </c>
    </row>
    <row r="939" spans="1:4" x14ac:dyDescent="0.25">
      <c r="A939" t="s">
        <v>85</v>
      </c>
      <c r="B939">
        <v>2006</v>
      </c>
      <c r="C939">
        <v>164819</v>
      </c>
      <c r="D939">
        <v>0</v>
      </c>
    </row>
    <row r="940" spans="1:4" x14ac:dyDescent="0.25">
      <c r="A940" t="s">
        <v>128</v>
      </c>
      <c r="B940">
        <v>2006</v>
      </c>
      <c r="C940">
        <v>0</v>
      </c>
      <c r="D940">
        <v>12421</v>
      </c>
    </row>
    <row r="941" spans="1:4" x14ac:dyDescent="0.25">
      <c r="A941" t="s">
        <v>162</v>
      </c>
      <c r="B941">
        <v>2011</v>
      </c>
      <c r="C941">
        <v>26116</v>
      </c>
      <c r="D941">
        <v>28280</v>
      </c>
    </row>
    <row r="942" spans="1:4" x14ac:dyDescent="0.25">
      <c r="A942" t="s">
        <v>161</v>
      </c>
      <c r="B942">
        <v>2011</v>
      </c>
      <c r="C942">
        <v>34986</v>
      </c>
      <c r="D942">
        <v>228</v>
      </c>
    </row>
    <row r="943" spans="1:4" x14ac:dyDescent="0.25">
      <c r="A943" t="s">
        <v>112</v>
      </c>
      <c r="B943">
        <v>2011</v>
      </c>
      <c r="C943">
        <v>343717</v>
      </c>
      <c r="D943">
        <v>240847</v>
      </c>
    </row>
    <row r="944" spans="1:4" x14ac:dyDescent="0.25">
      <c r="A944" t="s">
        <v>110</v>
      </c>
      <c r="B944">
        <v>2011</v>
      </c>
      <c r="C944">
        <v>107714</v>
      </c>
      <c r="D944">
        <v>26248</v>
      </c>
    </row>
    <row r="945" spans="1:4" x14ac:dyDescent="0.25">
      <c r="A945" t="s">
        <v>125</v>
      </c>
      <c r="B945">
        <v>2011</v>
      </c>
      <c r="C945">
        <v>34242</v>
      </c>
      <c r="D945">
        <v>34419</v>
      </c>
    </row>
    <row r="946" spans="1:4" x14ac:dyDescent="0.25">
      <c r="A946" t="s">
        <v>385</v>
      </c>
      <c r="B946">
        <v>2011</v>
      </c>
      <c r="C946">
        <v>571000</v>
      </c>
      <c r="D946">
        <v>30500</v>
      </c>
    </row>
    <row r="947" spans="1:4" x14ac:dyDescent="0.25">
      <c r="A947" t="s">
        <v>986</v>
      </c>
      <c r="B947">
        <v>2011</v>
      </c>
      <c r="C947">
        <v>0</v>
      </c>
      <c r="D947">
        <v>0</v>
      </c>
    </row>
    <row r="948" spans="1:4" x14ac:dyDescent="0.25">
      <c r="A948" t="s">
        <v>99</v>
      </c>
      <c r="B948">
        <v>2011</v>
      </c>
      <c r="C948">
        <v>77547</v>
      </c>
      <c r="D948">
        <v>5491</v>
      </c>
    </row>
    <row r="949" spans="1:4" x14ac:dyDescent="0.25">
      <c r="A949" t="s">
        <v>126</v>
      </c>
      <c r="B949">
        <v>2011</v>
      </c>
      <c r="C949">
        <v>208606</v>
      </c>
      <c r="D949">
        <v>155350</v>
      </c>
    </row>
    <row r="950" spans="1:4" x14ac:dyDescent="0.25">
      <c r="A950" t="s">
        <v>103</v>
      </c>
      <c r="B950">
        <v>2011</v>
      </c>
      <c r="C950">
        <v>18888</v>
      </c>
      <c r="D950">
        <v>1608</v>
      </c>
    </row>
    <row r="951" spans="1:4" x14ac:dyDescent="0.25">
      <c r="A951" t="s">
        <v>113</v>
      </c>
      <c r="B951">
        <v>2011</v>
      </c>
      <c r="C951">
        <v>29119</v>
      </c>
      <c r="D951">
        <v>4041</v>
      </c>
    </row>
    <row r="952" spans="1:4" x14ac:dyDescent="0.25">
      <c r="A952" t="s">
        <v>95</v>
      </c>
      <c r="B952">
        <v>2011</v>
      </c>
      <c r="C952">
        <v>419377</v>
      </c>
      <c r="D952">
        <v>0</v>
      </c>
    </row>
    <row r="953" spans="1:4" x14ac:dyDescent="0.25">
      <c r="A953" t="s">
        <v>477</v>
      </c>
      <c r="B953">
        <v>2011</v>
      </c>
      <c r="C953">
        <v>179409</v>
      </c>
      <c r="D953">
        <v>2723</v>
      </c>
    </row>
    <row r="954" spans="1:4" x14ac:dyDescent="0.25">
      <c r="A954" t="s">
        <v>133</v>
      </c>
      <c r="B954">
        <v>2011</v>
      </c>
      <c r="C954">
        <v>1609</v>
      </c>
      <c r="D954">
        <v>18960</v>
      </c>
    </row>
    <row r="955" spans="1:4" x14ac:dyDescent="0.25">
      <c r="A955" t="s">
        <v>944</v>
      </c>
      <c r="B955">
        <v>2011</v>
      </c>
      <c r="C955">
        <v>124111</v>
      </c>
      <c r="D955">
        <v>173633</v>
      </c>
    </row>
    <row r="956" spans="1:4" x14ac:dyDescent="0.25">
      <c r="A956" t="s">
        <v>147</v>
      </c>
      <c r="B956">
        <v>2011</v>
      </c>
      <c r="C956">
        <v>205565</v>
      </c>
      <c r="D956">
        <v>2350</v>
      </c>
    </row>
    <row r="957" spans="1:4" x14ac:dyDescent="0.25">
      <c r="A957" t="s">
        <v>155</v>
      </c>
      <c r="B957">
        <v>2011</v>
      </c>
      <c r="C957">
        <v>129724</v>
      </c>
      <c r="D957">
        <v>0</v>
      </c>
    </row>
    <row r="958" spans="1:4" x14ac:dyDescent="0.25">
      <c r="A958" t="s">
        <v>68</v>
      </c>
      <c r="B958">
        <v>2011</v>
      </c>
      <c r="C958">
        <v>1730</v>
      </c>
      <c r="D958">
        <v>121998</v>
      </c>
    </row>
    <row r="959" spans="1:4" x14ac:dyDescent="0.25">
      <c r="A959" t="s">
        <v>154</v>
      </c>
      <c r="B959">
        <v>2011</v>
      </c>
      <c r="C959">
        <v>17510</v>
      </c>
      <c r="D959">
        <v>8706</v>
      </c>
    </row>
    <row r="960" spans="1:4" x14ac:dyDescent="0.25">
      <c r="A960" t="s">
        <v>148</v>
      </c>
      <c r="B960">
        <v>2011</v>
      </c>
      <c r="C960">
        <v>179992</v>
      </c>
      <c r="D960">
        <v>118323</v>
      </c>
    </row>
    <row r="961" spans="1:4" x14ac:dyDescent="0.25">
      <c r="A961" t="s">
        <v>120</v>
      </c>
      <c r="B961">
        <v>2011</v>
      </c>
      <c r="C961">
        <v>0</v>
      </c>
      <c r="D961">
        <v>0</v>
      </c>
    </row>
    <row r="962" spans="1:4" x14ac:dyDescent="0.25">
      <c r="A962" t="s">
        <v>89</v>
      </c>
      <c r="B962">
        <v>2011</v>
      </c>
      <c r="C962">
        <v>198407</v>
      </c>
      <c r="D962">
        <v>24932</v>
      </c>
    </row>
    <row r="963" spans="1:4" x14ac:dyDescent="0.25">
      <c r="A963" t="s">
        <v>88</v>
      </c>
      <c r="B963">
        <v>2011</v>
      </c>
      <c r="C963">
        <v>0</v>
      </c>
      <c r="D963">
        <v>320</v>
      </c>
    </row>
    <row r="964" spans="1:4" x14ac:dyDescent="0.25">
      <c r="A964" t="s">
        <v>67</v>
      </c>
      <c r="B964">
        <v>2011</v>
      </c>
      <c r="C964">
        <v>37237</v>
      </c>
      <c r="D964">
        <v>0</v>
      </c>
    </row>
    <row r="965" spans="1:4" x14ac:dyDescent="0.25">
      <c r="A965" t="s">
        <v>81</v>
      </c>
      <c r="B965">
        <v>2011</v>
      </c>
      <c r="C965">
        <v>70546</v>
      </c>
      <c r="D965">
        <v>0</v>
      </c>
    </row>
    <row r="966" spans="1:4" x14ac:dyDescent="0.25">
      <c r="A966" t="s">
        <v>152</v>
      </c>
      <c r="B966">
        <v>2011</v>
      </c>
      <c r="C966">
        <v>0</v>
      </c>
      <c r="D966">
        <v>0</v>
      </c>
    </row>
    <row r="967" spans="1:4" x14ac:dyDescent="0.25">
      <c r="A967" t="s">
        <v>88</v>
      </c>
      <c r="B967">
        <v>2011</v>
      </c>
      <c r="C967">
        <v>32227</v>
      </c>
      <c r="D967">
        <v>107254</v>
      </c>
    </row>
    <row r="968" spans="1:4" x14ac:dyDescent="0.25">
      <c r="A968" t="s">
        <v>145</v>
      </c>
      <c r="B968">
        <v>2011</v>
      </c>
      <c r="C968">
        <v>395209</v>
      </c>
      <c r="D968">
        <v>119002</v>
      </c>
    </row>
    <row r="969" spans="1:4" x14ac:dyDescent="0.25">
      <c r="A969" t="s">
        <v>137</v>
      </c>
      <c r="B969">
        <v>2011</v>
      </c>
      <c r="C969">
        <v>0</v>
      </c>
      <c r="D969">
        <v>217000</v>
      </c>
    </row>
    <row r="970" spans="1:4" x14ac:dyDescent="0.25">
      <c r="A970" t="s">
        <v>397</v>
      </c>
      <c r="B970">
        <v>2011</v>
      </c>
      <c r="C970">
        <v>12000</v>
      </c>
      <c r="D970">
        <v>135000</v>
      </c>
    </row>
    <row r="971" spans="1:4" x14ac:dyDescent="0.25">
      <c r="A971" t="s">
        <v>87</v>
      </c>
      <c r="B971">
        <v>2011</v>
      </c>
      <c r="C971">
        <v>0</v>
      </c>
      <c r="D971">
        <v>39465</v>
      </c>
    </row>
    <row r="972" spans="1:4" x14ac:dyDescent="0.25">
      <c r="A972" t="s">
        <v>74</v>
      </c>
      <c r="B972">
        <v>2011</v>
      </c>
      <c r="C972">
        <v>42175</v>
      </c>
      <c r="D972">
        <v>44331</v>
      </c>
    </row>
    <row r="973" spans="1:4" x14ac:dyDescent="0.25">
      <c r="A973" t="s">
        <v>134</v>
      </c>
      <c r="B973">
        <v>2011</v>
      </c>
      <c r="C973">
        <v>61025</v>
      </c>
      <c r="D973">
        <v>13252</v>
      </c>
    </row>
    <row r="974" spans="1:4" x14ac:dyDescent="0.25">
      <c r="A974" t="s">
        <v>123</v>
      </c>
      <c r="B974">
        <v>2011</v>
      </c>
      <c r="C974">
        <v>116854</v>
      </c>
      <c r="D974">
        <v>23908</v>
      </c>
    </row>
    <row r="975" spans="1:4" x14ac:dyDescent="0.25">
      <c r="A975" t="s">
        <v>967</v>
      </c>
      <c r="B975">
        <v>2011</v>
      </c>
      <c r="C975">
        <v>364027</v>
      </c>
      <c r="D975">
        <v>65744</v>
      </c>
    </row>
    <row r="976" spans="1:4" x14ac:dyDescent="0.25">
      <c r="A976" t="s">
        <v>141</v>
      </c>
      <c r="B976">
        <v>2011</v>
      </c>
      <c r="C976">
        <v>40593</v>
      </c>
      <c r="D976">
        <v>25233</v>
      </c>
    </row>
    <row r="977" spans="1:4" x14ac:dyDescent="0.25">
      <c r="A977" t="s">
        <v>128</v>
      </c>
      <c r="B977">
        <v>2011</v>
      </c>
      <c r="C977">
        <v>9902</v>
      </c>
      <c r="D977">
        <v>0</v>
      </c>
    </row>
    <row r="978" spans="1:4" x14ac:dyDescent="0.25">
      <c r="A978" t="s">
        <v>129</v>
      </c>
      <c r="B978">
        <v>2011</v>
      </c>
      <c r="C978">
        <v>159437</v>
      </c>
      <c r="D978">
        <v>0</v>
      </c>
    </row>
    <row r="979" spans="1:4" x14ac:dyDescent="0.25">
      <c r="A979" t="s">
        <v>160</v>
      </c>
      <c r="B979">
        <v>2011</v>
      </c>
      <c r="C979">
        <v>47344</v>
      </c>
      <c r="D979">
        <v>0</v>
      </c>
    </row>
    <row r="980" spans="1:4" x14ac:dyDescent="0.25">
      <c r="A980" t="s">
        <v>143</v>
      </c>
      <c r="B980">
        <v>2011</v>
      </c>
      <c r="C980">
        <v>76907</v>
      </c>
      <c r="D980">
        <v>52972</v>
      </c>
    </row>
    <row r="981" spans="1:4" x14ac:dyDescent="0.25">
      <c r="A981" t="s">
        <v>122</v>
      </c>
      <c r="B981">
        <v>2011</v>
      </c>
      <c r="C981">
        <v>0</v>
      </c>
      <c r="D981">
        <v>232</v>
      </c>
    </row>
    <row r="982" spans="1:4" x14ac:dyDescent="0.25">
      <c r="A982" t="s">
        <v>119</v>
      </c>
      <c r="B982">
        <v>2011</v>
      </c>
      <c r="C982">
        <v>26165</v>
      </c>
      <c r="D982">
        <v>76867</v>
      </c>
    </row>
    <row r="983" spans="1:4" x14ac:dyDescent="0.25">
      <c r="A983" t="s">
        <v>144</v>
      </c>
      <c r="B983">
        <v>2011</v>
      </c>
      <c r="C983">
        <v>280752</v>
      </c>
      <c r="D983">
        <v>170694</v>
      </c>
    </row>
    <row r="984" spans="1:4" x14ac:dyDescent="0.25">
      <c r="A984" t="s">
        <v>85</v>
      </c>
      <c r="B984">
        <v>2011</v>
      </c>
      <c r="C984">
        <v>111766</v>
      </c>
      <c r="D984">
        <v>0</v>
      </c>
    </row>
    <row r="985" spans="1:4" x14ac:dyDescent="0.25">
      <c r="A985" t="s">
        <v>151</v>
      </c>
      <c r="B985">
        <v>2011</v>
      </c>
      <c r="C985">
        <v>194815</v>
      </c>
      <c r="D985">
        <v>185437</v>
      </c>
    </row>
    <row r="986" spans="1:4" x14ac:dyDescent="0.25">
      <c r="A986" t="s">
        <v>93</v>
      </c>
      <c r="B986">
        <v>2011</v>
      </c>
      <c r="C986">
        <v>0</v>
      </c>
      <c r="D986">
        <v>0</v>
      </c>
    </row>
    <row r="987" spans="1:4" x14ac:dyDescent="0.25">
      <c r="A987" t="s">
        <v>77</v>
      </c>
      <c r="B987">
        <v>2011</v>
      </c>
      <c r="C987">
        <v>45243</v>
      </c>
      <c r="D987">
        <v>0</v>
      </c>
    </row>
    <row r="988" spans="1:4" x14ac:dyDescent="0.25">
      <c r="A988" t="s">
        <v>124</v>
      </c>
      <c r="B988">
        <v>2011</v>
      </c>
      <c r="C988">
        <v>359140</v>
      </c>
      <c r="D988">
        <v>128685</v>
      </c>
    </row>
    <row r="989" spans="1:4" x14ac:dyDescent="0.25">
      <c r="A989" t="s">
        <v>153</v>
      </c>
      <c r="B989">
        <v>2011</v>
      </c>
      <c r="C989">
        <v>132000</v>
      </c>
      <c r="D989">
        <v>12000</v>
      </c>
    </row>
    <row r="990" spans="1:4" x14ac:dyDescent="0.25">
      <c r="A990" t="s">
        <v>69</v>
      </c>
      <c r="B990">
        <v>2011</v>
      </c>
      <c r="C990">
        <v>212000</v>
      </c>
      <c r="D990">
        <v>190000</v>
      </c>
    </row>
    <row r="991" spans="1:4" x14ac:dyDescent="0.25">
      <c r="A991" t="s">
        <v>95</v>
      </c>
      <c r="B991">
        <v>2011</v>
      </c>
      <c r="C991">
        <v>44531</v>
      </c>
      <c r="D991">
        <v>31160</v>
      </c>
    </row>
    <row r="992" spans="1:4" x14ac:dyDescent="0.25">
      <c r="A992" t="s">
        <v>104</v>
      </c>
      <c r="B992">
        <v>2011</v>
      </c>
      <c r="C992">
        <v>437219</v>
      </c>
      <c r="D992">
        <v>162203</v>
      </c>
    </row>
    <row r="993" spans="1:4" x14ac:dyDescent="0.25">
      <c r="A993" t="s">
        <v>408</v>
      </c>
      <c r="B993">
        <v>2011</v>
      </c>
      <c r="C993">
        <v>232863</v>
      </c>
      <c r="D993">
        <v>349076</v>
      </c>
    </row>
    <row r="994" spans="1:4" x14ac:dyDescent="0.25">
      <c r="A994" t="s">
        <v>79</v>
      </c>
      <c r="B994">
        <v>2011</v>
      </c>
      <c r="C994">
        <v>55946</v>
      </c>
      <c r="D994">
        <v>57427</v>
      </c>
    </row>
    <row r="995" spans="1:4" x14ac:dyDescent="0.25">
      <c r="A995" t="s">
        <v>163</v>
      </c>
      <c r="B995">
        <v>2011</v>
      </c>
      <c r="C995">
        <v>163886</v>
      </c>
      <c r="D995">
        <v>8173</v>
      </c>
    </row>
    <row r="996" spans="1:4" x14ac:dyDescent="0.25">
      <c r="A996" t="s">
        <v>484</v>
      </c>
      <c r="B996">
        <v>2011</v>
      </c>
      <c r="C996">
        <v>2937</v>
      </c>
      <c r="D996">
        <v>19695</v>
      </c>
    </row>
    <row r="997" spans="1:4" x14ac:dyDescent="0.25">
      <c r="A997" t="s">
        <v>73</v>
      </c>
      <c r="B997">
        <v>2011</v>
      </c>
      <c r="C997">
        <v>182000</v>
      </c>
      <c r="D997">
        <v>77000</v>
      </c>
    </row>
    <row r="998" spans="1:4" x14ac:dyDescent="0.25">
      <c r="A998" t="s">
        <v>107</v>
      </c>
      <c r="B998">
        <v>2011</v>
      </c>
      <c r="C998">
        <v>0</v>
      </c>
      <c r="D998">
        <v>466958</v>
      </c>
    </row>
    <row r="999" spans="1:4" x14ac:dyDescent="0.25">
      <c r="A999" t="s">
        <v>76</v>
      </c>
      <c r="B999">
        <v>2011</v>
      </c>
      <c r="C999">
        <v>777287</v>
      </c>
      <c r="D999">
        <v>316605</v>
      </c>
    </row>
    <row r="1000" spans="1:4" x14ac:dyDescent="0.25">
      <c r="A1000" t="s">
        <v>388</v>
      </c>
      <c r="B1000">
        <v>2011</v>
      </c>
      <c r="C1000">
        <v>32559</v>
      </c>
      <c r="D1000">
        <v>31931</v>
      </c>
    </row>
    <row r="1001" spans="1:4" x14ac:dyDescent="0.25">
      <c r="A1001" t="s">
        <v>109</v>
      </c>
      <c r="B1001">
        <v>2011</v>
      </c>
      <c r="C1001">
        <v>700</v>
      </c>
      <c r="D1001">
        <v>2500</v>
      </c>
    </row>
    <row r="1002" spans="1:4" x14ac:dyDescent="0.25">
      <c r="A1002" t="s">
        <v>136</v>
      </c>
      <c r="B1002">
        <v>2011</v>
      </c>
      <c r="C1002">
        <v>59302</v>
      </c>
      <c r="D1002">
        <v>2000</v>
      </c>
    </row>
    <row r="1003" spans="1:4" x14ac:dyDescent="0.25">
      <c r="A1003" t="s">
        <v>397</v>
      </c>
      <c r="B1003">
        <v>2011</v>
      </c>
      <c r="C1003">
        <v>9000</v>
      </c>
      <c r="D1003">
        <v>0</v>
      </c>
    </row>
    <row r="1004" spans="1:4" x14ac:dyDescent="0.25">
      <c r="A1004" t="s">
        <v>986</v>
      </c>
      <c r="B1004">
        <v>2011</v>
      </c>
      <c r="C1004">
        <v>143713</v>
      </c>
      <c r="D1004">
        <v>2303</v>
      </c>
    </row>
    <row r="1005" spans="1:4" x14ac:dyDescent="0.25">
      <c r="A1005" t="s">
        <v>968</v>
      </c>
      <c r="B1005">
        <v>2011</v>
      </c>
      <c r="C1005">
        <v>0</v>
      </c>
      <c r="D1005">
        <v>0</v>
      </c>
    </row>
    <row r="1006" spans="1:4" x14ac:dyDescent="0.25">
      <c r="A1006" t="s">
        <v>114</v>
      </c>
      <c r="B1006">
        <v>2011</v>
      </c>
      <c r="C1006">
        <v>0</v>
      </c>
      <c r="D1006">
        <v>410628</v>
      </c>
    </row>
    <row r="1007" spans="1:4" x14ac:dyDescent="0.25">
      <c r="A1007" t="s">
        <v>75</v>
      </c>
      <c r="B1007">
        <v>2011</v>
      </c>
      <c r="C1007">
        <v>2227</v>
      </c>
      <c r="D1007">
        <v>44029</v>
      </c>
    </row>
    <row r="1008" spans="1:4" x14ac:dyDescent="0.25">
      <c r="A1008" t="s">
        <v>338</v>
      </c>
      <c r="B1008">
        <v>2011</v>
      </c>
      <c r="C1008">
        <v>0</v>
      </c>
      <c r="D1008">
        <v>30513</v>
      </c>
    </row>
    <row r="1009" spans="1:4" x14ac:dyDescent="0.25">
      <c r="A1009" t="s">
        <v>477</v>
      </c>
      <c r="B1009">
        <v>2007</v>
      </c>
      <c r="C1009">
        <v>281763</v>
      </c>
      <c r="D1009">
        <v>0</v>
      </c>
    </row>
    <row r="1010" spans="1:4" x14ac:dyDescent="0.25">
      <c r="A1010" t="s">
        <v>154</v>
      </c>
      <c r="B1010">
        <v>2007</v>
      </c>
      <c r="C1010">
        <v>9017</v>
      </c>
      <c r="D1010">
        <v>10212</v>
      </c>
    </row>
    <row r="1011" spans="1:4" x14ac:dyDescent="0.25">
      <c r="A1011" t="s">
        <v>104</v>
      </c>
      <c r="B1011">
        <v>2007</v>
      </c>
      <c r="C1011">
        <v>561704</v>
      </c>
      <c r="D1011">
        <v>122721</v>
      </c>
    </row>
    <row r="1012" spans="1:4" x14ac:dyDescent="0.25">
      <c r="A1012" t="s">
        <v>128</v>
      </c>
      <c r="B1012">
        <v>2007</v>
      </c>
      <c r="C1012">
        <v>0</v>
      </c>
      <c r="D1012">
        <v>11666</v>
      </c>
    </row>
    <row r="1013" spans="1:4" x14ac:dyDescent="0.25">
      <c r="A1013" t="s">
        <v>123</v>
      </c>
      <c r="B1013">
        <v>2007</v>
      </c>
      <c r="C1013">
        <v>150749</v>
      </c>
      <c r="D1013">
        <v>22804</v>
      </c>
    </row>
    <row r="1014" spans="1:4" x14ac:dyDescent="0.25">
      <c r="A1014" t="s">
        <v>319</v>
      </c>
      <c r="B1014">
        <v>2007</v>
      </c>
      <c r="C1014">
        <v>0</v>
      </c>
      <c r="D1014">
        <v>0</v>
      </c>
    </row>
    <row r="1015" spans="1:4" x14ac:dyDescent="0.25">
      <c r="A1015" t="s">
        <v>134</v>
      </c>
      <c r="B1015">
        <v>2007</v>
      </c>
      <c r="C1015">
        <v>144068</v>
      </c>
      <c r="D1015">
        <v>0</v>
      </c>
    </row>
    <row r="1016" spans="1:4" x14ac:dyDescent="0.25">
      <c r="A1016" t="s">
        <v>144</v>
      </c>
      <c r="B1016">
        <v>2007</v>
      </c>
      <c r="C1016">
        <v>417505</v>
      </c>
      <c r="D1016">
        <v>136822</v>
      </c>
    </row>
    <row r="1017" spans="1:4" x14ac:dyDescent="0.25">
      <c r="A1017" t="s">
        <v>76</v>
      </c>
      <c r="B1017">
        <v>2007</v>
      </c>
      <c r="C1017">
        <v>1239053</v>
      </c>
      <c r="D1017">
        <v>225173</v>
      </c>
    </row>
    <row r="1018" spans="1:4" x14ac:dyDescent="0.25">
      <c r="A1018" t="s">
        <v>126</v>
      </c>
      <c r="B1018">
        <v>2007</v>
      </c>
      <c r="C1018">
        <v>286261</v>
      </c>
      <c r="D1018">
        <v>134061</v>
      </c>
    </row>
    <row r="1019" spans="1:4" x14ac:dyDescent="0.25">
      <c r="A1019" t="s">
        <v>141</v>
      </c>
      <c r="B1019">
        <v>2007</v>
      </c>
      <c r="C1019">
        <v>52261</v>
      </c>
      <c r="D1019">
        <v>17619</v>
      </c>
    </row>
    <row r="1020" spans="1:4" x14ac:dyDescent="0.25">
      <c r="A1020" t="s">
        <v>117</v>
      </c>
      <c r="B1020">
        <v>2007</v>
      </c>
      <c r="C1020">
        <v>0</v>
      </c>
      <c r="D1020">
        <v>46538</v>
      </c>
    </row>
    <row r="1021" spans="1:4" x14ac:dyDescent="0.25">
      <c r="A1021" t="s">
        <v>130</v>
      </c>
      <c r="B1021">
        <v>2007</v>
      </c>
      <c r="C1021">
        <v>3973</v>
      </c>
      <c r="D1021">
        <v>54450</v>
      </c>
    </row>
    <row r="1022" spans="1:4" x14ac:dyDescent="0.25">
      <c r="A1022" t="s">
        <v>986</v>
      </c>
      <c r="B1022">
        <v>2007</v>
      </c>
      <c r="C1022">
        <v>254022</v>
      </c>
      <c r="D1022">
        <v>25111</v>
      </c>
    </row>
    <row r="1023" spans="1:4" x14ac:dyDescent="0.25">
      <c r="A1023" t="s">
        <v>107</v>
      </c>
      <c r="B1023">
        <v>2007</v>
      </c>
      <c r="C1023">
        <v>0</v>
      </c>
      <c r="D1023">
        <v>177773</v>
      </c>
    </row>
    <row r="1024" spans="1:4" x14ac:dyDescent="0.25">
      <c r="A1024" t="s">
        <v>160</v>
      </c>
      <c r="B1024">
        <v>2007</v>
      </c>
      <c r="C1024">
        <v>78617</v>
      </c>
      <c r="D1024">
        <v>0</v>
      </c>
    </row>
    <row r="1025" spans="1:4" x14ac:dyDescent="0.25">
      <c r="A1025" t="s">
        <v>136</v>
      </c>
      <c r="B1025">
        <v>2007</v>
      </c>
      <c r="C1025">
        <v>46000</v>
      </c>
      <c r="D1025">
        <v>12000</v>
      </c>
    </row>
    <row r="1026" spans="1:4" x14ac:dyDescent="0.25">
      <c r="A1026" t="s">
        <v>967</v>
      </c>
      <c r="B1026">
        <v>2007</v>
      </c>
      <c r="C1026">
        <v>521508</v>
      </c>
      <c r="D1026">
        <v>87591</v>
      </c>
    </row>
    <row r="1027" spans="1:4" x14ac:dyDescent="0.25">
      <c r="A1027" t="s">
        <v>95</v>
      </c>
      <c r="B1027">
        <v>2007</v>
      </c>
      <c r="C1027">
        <v>52943</v>
      </c>
      <c r="D1027">
        <v>28883</v>
      </c>
    </row>
    <row r="1028" spans="1:4" x14ac:dyDescent="0.25">
      <c r="A1028" t="s">
        <v>97</v>
      </c>
      <c r="B1028">
        <v>2007</v>
      </c>
      <c r="C1028">
        <v>24623</v>
      </c>
      <c r="D1028">
        <v>0</v>
      </c>
    </row>
    <row r="1029" spans="1:4" x14ac:dyDescent="0.25">
      <c r="A1029" t="s">
        <v>944</v>
      </c>
      <c r="B1029">
        <v>2007</v>
      </c>
      <c r="C1029">
        <v>88057</v>
      </c>
      <c r="D1029">
        <v>103694</v>
      </c>
    </row>
    <row r="1030" spans="1:4" x14ac:dyDescent="0.25">
      <c r="A1030" t="s">
        <v>147</v>
      </c>
      <c r="B1030">
        <v>2007</v>
      </c>
      <c r="C1030">
        <v>179742</v>
      </c>
      <c r="D1030">
        <v>648</v>
      </c>
    </row>
    <row r="1031" spans="1:4" x14ac:dyDescent="0.25">
      <c r="A1031" t="s">
        <v>110</v>
      </c>
      <c r="B1031">
        <v>2007</v>
      </c>
      <c r="C1031">
        <v>71927</v>
      </c>
      <c r="D1031">
        <v>50916</v>
      </c>
    </row>
    <row r="1032" spans="1:4" x14ac:dyDescent="0.25">
      <c r="A1032" t="s">
        <v>968</v>
      </c>
      <c r="B1032">
        <v>2007</v>
      </c>
      <c r="C1032">
        <v>0</v>
      </c>
      <c r="D1032">
        <v>0</v>
      </c>
    </row>
    <row r="1033" spans="1:4" x14ac:dyDescent="0.25">
      <c r="A1033" t="s">
        <v>129</v>
      </c>
      <c r="B1033">
        <v>2007</v>
      </c>
      <c r="C1033">
        <v>114814</v>
      </c>
      <c r="D1033">
        <v>0</v>
      </c>
    </row>
    <row r="1034" spans="1:4" x14ac:dyDescent="0.25">
      <c r="A1034" t="s">
        <v>68</v>
      </c>
      <c r="B1034">
        <v>2007</v>
      </c>
      <c r="C1034">
        <v>600</v>
      </c>
      <c r="D1034">
        <v>148320</v>
      </c>
    </row>
    <row r="1035" spans="1:4" x14ac:dyDescent="0.25">
      <c r="A1035" t="s">
        <v>87</v>
      </c>
      <c r="B1035">
        <v>2007</v>
      </c>
      <c r="C1035">
        <v>20053</v>
      </c>
      <c r="D1035">
        <v>54083</v>
      </c>
    </row>
    <row r="1036" spans="1:4" x14ac:dyDescent="0.25">
      <c r="A1036" t="s">
        <v>151</v>
      </c>
      <c r="B1036">
        <v>2007</v>
      </c>
      <c r="C1036">
        <v>253410</v>
      </c>
      <c r="D1036">
        <v>385116</v>
      </c>
    </row>
    <row r="1037" spans="1:4" x14ac:dyDescent="0.25">
      <c r="A1037" t="s">
        <v>67</v>
      </c>
      <c r="B1037">
        <v>2007</v>
      </c>
      <c r="C1037">
        <v>63646</v>
      </c>
      <c r="D1037">
        <v>0</v>
      </c>
    </row>
    <row r="1038" spans="1:4" x14ac:dyDescent="0.25">
      <c r="A1038" t="s">
        <v>120</v>
      </c>
      <c r="B1038">
        <v>2007</v>
      </c>
      <c r="C1038">
        <v>4913</v>
      </c>
      <c r="D1038">
        <v>0</v>
      </c>
    </row>
    <row r="1039" spans="1:4" x14ac:dyDescent="0.25">
      <c r="A1039" t="s">
        <v>397</v>
      </c>
      <c r="B1039">
        <v>2007</v>
      </c>
      <c r="C1039">
        <v>0</v>
      </c>
      <c r="D1039">
        <v>0</v>
      </c>
    </row>
    <row r="1040" spans="1:4" x14ac:dyDescent="0.25">
      <c r="A1040" t="s">
        <v>88</v>
      </c>
      <c r="B1040">
        <v>2007</v>
      </c>
      <c r="C1040">
        <v>0</v>
      </c>
      <c r="D1040">
        <v>0</v>
      </c>
    </row>
    <row r="1041" spans="1:4" x14ac:dyDescent="0.25">
      <c r="A1041" t="s">
        <v>338</v>
      </c>
      <c r="B1041">
        <v>2007</v>
      </c>
      <c r="C1041">
        <v>12968</v>
      </c>
      <c r="D1041">
        <v>90334</v>
      </c>
    </row>
    <row r="1042" spans="1:4" x14ac:dyDescent="0.25">
      <c r="A1042" t="s">
        <v>408</v>
      </c>
      <c r="B1042">
        <v>2007</v>
      </c>
      <c r="C1042">
        <v>267565</v>
      </c>
      <c r="D1042">
        <v>310611</v>
      </c>
    </row>
    <row r="1043" spans="1:4" x14ac:dyDescent="0.25">
      <c r="A1043" t="s">
        <v>161</v>
      </c>
      <c r="B1043">
        <v>2007</v>
      </c>
      <c r="C1043">
        <v>21907</v>
      </c>
      <c r="D1043">
        <v>7586</v>
      </c>
    </row>
    <row r="1044" spans="1:4" x14ac:dyDescent="0.25">
      <c r="A1044" t="s">
        <v>145</v>
      </c>
      <c r="B1044">
        <v>2007</v>
      </c>
      <c r="C1044">
        <v>421938</v>
      </c>
      <c r="D1044">
        <v>68111</v>
      </c>
    </row>
    <row r="1045" spans="1:4" x14ac:dyDescent="0.25">
      <c r="A1045" t="s">
        <v>113</v>
      </c>
      <c r="B1045">
        <v>2007</v>
      </c>
      <c r="C1045">
        <v>70427</v>
      </c>
      <c r="D1045">
        <v>1154</v>
      </c>
    </row>
    <row r="1046" spans="1:4" x14ac:dyDescent="0.25">
      <c r="A1046" t="s">
        <v>122</v>
      </c>
      <c r="B1046">
        <v>2007</v>
      </c>
      <c r="C1046">
        <v>0</v>
      </c>
      <c r="D1046">
        <v>0</v>
      </c>
    </row>
    <row r="1047" spans="1:4" x14ac:dyDescent="0.25">
      <c r="A1047" t="s">
        <v>79</v>
      </c>
      <c r="B1047">
        <v>2007</v>
      </c>
      <c r="C1047">
        <v>64006</v>
      </c>
      <c r="D1047">
        <v>43572</v>
      </c>
    </row>
    <row r="1048" spans="1:4" x14ac:dyDescent="0.25">
      <c r="A1048" t="s">
        <v>163</v>
      </c>
      <c r="B1048">
        <v>2007</v>
      </c>
      <c r="C1048">
        <v>179645</v>
      </c>
      <c r="D1048">
        <v>2300</v>
      </c>
    </row>
    <row r="1049" spans="1:4" x14ac:dyDescent="0.25">
      <c r="A1049" t="s">
        <v>143</v>
      </c>
      <c r="B1049">
        <v>2007</v>
      </c>
      <c r="C1049">
        <v>64041</v>
      </c>
      <c r="D1049">
        <v>30102</v>
      </c>
    </row>
    <row r="1050" spans="1:4" x14ac:dyDescent="0.25">
      <c r="A1050" t="s">
        <v>69</v>
      </c>
      <c r="B1050">
        <v>2007</v>
      </c>
      <c r="C1050">
        <v>173953</v>
      </c>
      <c r="D1050">
        <v>379040</v>
      </c>
    </row>
    <row r="1051" spans="1:4" x14ac:dyDescent="0.25">
      <c r="A1051" t="s">
        <v>153</v>
      </c>
      <c r="B1051">
        <v>2007</v>
      </c>
      <c r="C1051">
        <v>286288</v>
      </c>
      <c r="D1051">
        <v>234000</v>
      </c>
    </row>
    <row r="1052" spans="1:4" x14ac:dyDescent="0.25">
      <c r="A1052" t="s">
        <v>74</v>
      </c>
      <c r="B1052">
        <v>2007</v>
      </c>
      <c r="C1052">
        <v>56911</v>
      </c>
      <c r="D1052">
        <v>26055</v>
      </c>
    </row>
    <row r="1053" spans="1:4" x14ac:dyDescent="0.25">
      <c r="A1053" t="s">
        <v>986</v>
      </c>
      <c r="B1053">
        <v>2007</v>
      </c>
      <c r="C1053">
        <v>0</v>
      </c>
      <c r="D1053">
        <v>0</v>
      </c>
    </row>
    <row r="1054" spans="1:4" x14ac:dyDescent="0.25">
      <c r="A1054" t="s">
        <v>133</v>
      </c>
      <c r="B1054">
        <v>2007</v>
      </c>
      <c r="C1054">
        <v>1433</v>
      </c>
      <c r="D1054">
        <v>18485</v>
      </c>
    </row>
    <row r="1055" spans="1:4" x14ac:dyDescent="0.25">
      <c r="A1055" t="s">
        <v>92</v>
      </c>
      <c r="B1055">
        <v>2007</v>
      </c>
      <c r="C1055">
        <v>0</v>
      </c>
      <c r="D1055">
        <v>0</v>
      </c>
    </row>
    <row r="1056" spans="1:4" x14ac:dyDescent="0.25">
      <c r="A1056" t="s">
        <v>99</v>
      </c>
      <c r="B1056">
        <v>2007</v>
      </c>
      <c r="C1056">
        <v>83457</v>
      </c>
      <c r="D1056">
        <v>16694</v>
      </c>
    </row>
    <row r="1057" spans="1:4" x14ac:dyDescent="0.25">
      <c r="A1057" t="s">
        <v>114</v>
      </c>
      <c r="B1057">
        <v>2007</v>
      </c>
      <c r="C1057">
        <v>0</v>
      </c>
      <c r="D1057">
        <v>339942</v>
      </c>
    </row>
    <row r="1058" spans="1:4" x14ac:dyDescent="0.25">
      <c r="A1058" t="s">
        <v>112</v>
      </c>
      <c r="B1058">
        <v>2007</v>
      </c>
      <c r="C1058">
        <v>352257</v>
      </c>
      <c r="D1058">
        <v>262796</v>
      </c>
    </row>
    <row r="1059" spans="1:4" x14ac:dyDescent="0.25">
      <c r="A1059" t="s">
        <v>385</v>
      </c>
      <c r="B1059">
        <v>2007</v>
      </c>
      <c r="C1059">
        <v>429000</v>
      </c>
      <c r="D1059">
        <v>86000</v>
      </c>
    </row>
    <row r="1060" spans="1:4" x14ac:dyDescent="0.25">
      <c r="A1060" t="s">
        <v>89</v>
      </c>
      <c r="B1060">
        <v>2007</v>
      </c>
      <c r="C1060">
        <v>179000</v>
      </c>
      <c r="D1060">
        <v>86583</v>
      </c>
    </row>
    <row r="1061" spans="1:4" x14ac:dyDescent="0.25">
      <c r="A1061" t="s">
        <v>125</v>
      </c>
      <c r="B1061">
        <v>2007</v>
      </c>
      <c r="C1061">
        <v>33515</v>
      </c>
      <c r="D1061">
        <v>120570</v>
      </c>
    </row>
    <row r="1062" spans="1:4" x14ac:dyDescent="0.25">
      <c r="A1062" t="s">
        <v>148</v>
      </c>
      <c r="B1062">
        <v>2007</v>
      </c>
      <c r="C1062">
        <v>142268</v>
      </c>
      <c r="D1062">
        <v>89386</v>
      </c>
    </row>
    <row r="1063" spans="1:4" x14ac:dyDescent="0.25">
      <c r="A1063" t="s">
        <v>73</v>
      </c>
      <c r="B1063">
        <v>2007</v>
      </c>
      <c r="C1063">
        <v>338000</v>
      </c>
      <c r="D1063">
        <v>118000</v>
      </c>
    </row>
    <row r="1064" spans="1:4" x14ac:dyDescent="0.25">
      <c r="A1064" t="s">
        <v>477</v>
      </c>
      <c r="B1064">
        <v>2007</v>
      </c>
      <c r="C1064">
        <v>0</v>
      </c>
      <c r="D1064">
        <v>0</v>
      </c>
    </row>
    <row r="1065" spans="1:4" x14ac:dyDescent="0.25">
      <c r="A1065" t="s">
        <v>80</v>
      </c>
      <c r="B1065">
        <v>2007</v>
      </c>
      <c r="C1065">
        <v>0</v>
      </c>
      <c r="D1065">
        <v>0</v>
      </c>
    </row>
    <row r="1066" spans="1:4" x14ac:dyDescent="0.25">
      <c r="A1066" t="s">
        <v>84</v>
      </c>
      <c r="B1066">
        <v>2007</v>
      </c>
      <c r="C1066">
        <v>0</v>
      </c>
      <c r="D1066">
        <v>0</v>
      </c>
    </row>
    <row r="1067" spans="1:4" x14ac:dyDescent="0.25">
      <c r="A1067" t="s">
        <v>964</v>
      </c>
      <c r="B1067">
        <v>2007</v>
      </c>
      <c r="C1067">
        <v>0</v>
      </c>
      <c r="D1067">
        <v>0</v>
      </c>
    </row>
    <row r="1068" spans="1:4" x14ac:dyDescent="0.25">
      <c r="A1068" t="s">
        <v>98</v>
      </c>
      <c r="B1068">
        <v>2007</v>
      </c>
      <c r="C1068">
        <v>0</v>
      </c>
      <c r="D1068">
        <v>0</v>
      </c>
    </row>
    <row r="1069" spans="1:4" x14ac:dyDescent="0.25">
      <c r="A1069" t="s">
        <v>127</v>
      </c>
      <c r="B1069">
        <v>2007</v>
      </c>
      <c r="C1069">
        <v>0</v>
      </c>
      <c r="D1069">
        <v>0</v>
      </c>
    </row>
    <row r="1070" spans="1:4" x14ac:dyDescent="0.25">
      <c r="A1070" t="s">
        <v>138</v>
      </c>
      <c r="B1070">
        <v>2007</v>
      </c>
      <c r="C1070">
        <v>0</v>
      </c>
      <c r="D1070">
        <v>0</v>
      </c>
    </row>
    <row r="1071" spans="1:4" x14ac:dyDescent="0.25">
      <c r="A1071" t="s">
        <v>142</v>
      </c>
      <c r="B1071">
        <v>2007</v>
      </c>
      <c r="C1071">
        <v>0</v>
      </c>
      <c r="D1071">
        <v>0</v>
      </c>
    </row>
    <row r="1072" spans="1:4" x14ac:dyDescent="0.25">
      <c r="A1072" t="s">
        <v>157</v>
      </c>
      <c r="B1072">
        <v>2007</v>
      </c>
      <c r="C1072">
        <v>0</v>
      </c>
      <c r="D1072">
        <v>0</v>
      </c>
    </row>
    <row r="1073" spans="1:4" x14ac:dyDescent="0.25">
      <c r="A1073" t="s">
        <v>132</v>
      </c>
      <c r="B1073">
        <v>2007</v>
      </c>
      <c r="C1073">
        <v>0</v>
      </c>
      <c r="D1073">
        <v>0</v>
      </c>
    </row>
    <row r="1074" spans="1:4" x14ac:dyDescent="0.25">
      <c r="A1074" t="s">
        <v>119</v>
      </c>
      <c r="B1074">
        <v>2007</v>
      </c>
      <c r="C1074">
        <v>140310</v>
      </c>
      <c r="D1074">
        <v>96517</v>
      </c>
    </row>
    <row r="1075" spans="1:4" x14ac:dyDescent="0.25">
      <c r="A1075" t="s">
        <v>86</v>
      </c>
      <c r="B1075">
        <v>2007</v>
      </c>
      <c r="C1075">
        <v>0</v>
      </c>
      <c r="D1075">
        <v>0</v>
      </c>
    </row>
    <row r="1076" spans="1:4" x14ac:dyDescent="0.25">
      <c r="A1076" t="s">
        <v>101</v>
      </c>
      <c r="B1076">
        <v>2007</v>
      </c>
      <c r="C1076">
        <v>0</v>
      </c>
      <c r="D1076">
        <v>0</v>
      </c>
    </row>
    <row r="1077" spans="1:4" x14ac:dyDescent="0.25">
      <c r="A1077" t="s">
        <v>158</v>
      </c>
      <c r="B1077">
        <v>2007</v>
      </c>
      <c r="C1077">
        <v>0</v>
      </c>
      <c r="D1077">
        <v>0</v>
      </c>
    </row>
    <row r="1078" spans="1:4" x14ac:dyDescent="0.25">
      <c r="A1078" t="s">
        <v>124</v>
      </c>
      <c r="B1078">
        <v>2007</v>
      </c>
      <c r="C1078">
        <v>366215</v>
      </c>
      <c r="D1078">
        <v>215504</v>
      </c>
    </row>
    <row r="1079" spans="1:4" x14ac:dyDescent="0.25">
      <c r="A1079" t="s">
        <v>155</v>
      </c>
      <c r="B1079">
        <v>2007</v>
      </c>
      <c r="C1079">
        <v>219852</v>
      </c>
      <c r="D1079">
        <v>711</v>
      </c>
    </row>
    <row r="1080" spans="1:4" x14ac:dyDescent="0.25">
      <c r="A1080" t="s">
        <v>397</v>
      </c>
      <c r="B1080">
        <v>2007</v>
      </c>
      <c r="C1080">
        <v>2287</v>
      </c>
      <c r="D1080">
        <v>208017</v>
      </c>
    </row>
    <row r="1081" spans="1:4" x14ac:dyDescent="0.25">
      <c r="A1081" t="s">
        <v>93</v>
      </c>
      <c r="B1081">
        <v>2007</v>
      </c>
      <c r="C1081">
        <v>0</v>
      </c>
      <c r="D1081">
        <v>0</v>
      </c>
    </row>
    <row r="1082" spans="1:4" x14ac:dyDescent="0.25">
      <c r="A1082" t="s">
        <v>95</v>
      </c>
      <c r="B1082">
        <v>2007</v>
      </c>
      <c r="C1082">
        <v>347278</v>
      </c>
      <c r="D1082">
        <v>324147</v>
      </c>
    </row>
    <row r="1083" spans="1:4" x14ac:dyDescent="0.25">
      <c r="A1083" t="s">
        <v>162</v>
      </c>
      <c r="B1083">
        <v>2007</v>
      </c>
      <c r="C1083">
        <v>60790</v>
      </c>
      <c r="D1083">
        <v>2060</v>
      </c>
    </row>
    <row r="1084" spans="1:4" x14ac:dyDescent="0.25">
      <c r="A1084" t="s">
        <v>83</v>
      </c>
      <c r="B1084">
        <v>2007</v>
      </c>
      <c r="C1084">
        <v>0</v>
      </c>
      <c r="D1084">
        <v>0</v>
      </c>
    </row>
    <row r="1085" spans="1:4" x14ac:dyDescent="0.25">
      <c r="A1085" t="s">
        <v>135</v>
      </c>
      <c r="B1085">
        <v>2007</v>
      </c>
      <c r="C1085">
        <v>0</v>
      </c>
      <c r="D1085">
        <v>0</v>
      </c>
    </row>
    <row r="1086" spans="1:4" x14ac:dyDescent="0.25">
      <c r="A1086" t="s">
        <v>91</v>
      </c>
      <c r="B1086">
        <v>2007</v>
      </c>
      <c r="C1086">
        <v>0</v>
      </c>
      <c r="D1086">
        <v>0</v>
      </c>
    </row>
    <row r="1087" spans="1:4" x14ac:dyDescent="0.25">
      <c r="A1087" t="s">
        <v>319</v>
      </c>
      <c r="B1087">
        <v>2007</v>
      </c>
      <c r="C1087">
        <v>0</v>
      </c>
      <c r="D1087">
        <v>0</v>
      </c>
    </row>
    <row r="1088" spans="1:4" x14ac:dyDescent="0.25">
      <c r="A1088" t="s">
        <v>477</v>
      </c>
      <c r="B1088">
        <v>2007</v>
      </c>
      <c r="C1088">
        <v>0</v>
      </c>
      <c r="D1088">
        <v>0</v>
      </c>
    </row>
    <row r="1089" spans="1:4" x14ac:dyDescent="0.25">
      <c r="A1089" t="s">
        <v>77</v>
      </c>
      <c r="B1089">
        <v>2007</v>
      </c>
      <c r="C1089">
        <v>49880</v>
      </c>
      <c r="D1089">
        <v>0</v>
      </c>
    </row>
    <row r="1090" spans="1:4" x14ac:dyDescent="0.25">
      <c r="A1090" t="s">
        <v>152</v>
      </c>
      <c r="B1090">
        <v>2007</v>
      </c>
      <c r="C1090">
        <v>0</v>
      </c>
      <c r="D1090">
        <v>0</v>
      </c>
    </row>
    <row r="1091" spans="1:4" x14ac:dyDescent="0.25">
      <c r="A1091" t="s">
        <v>75</v>
      </c>
      <c r="B1091">
        <v>2007</v>
      </c>
      <c r="C1091">
        <v>0</v>
      </c>
      <c r="D1091">
        <v>62100</v>
      </c>
    </row>
    <row r="1092" spans="1:4" x14ac:dyDescent="0.25">
      <c r="A1092" t="s">
        <v>397</v>
      </c>
      <c r="B1092">
        <v>2007</v>
      </c>
      <c r="C1092">
        <v>12000</v>
      </c>
      <c r="D1092">
        <v>0</v>
      </c>
    </row>
    <row r="1093" spans="1:4" x14ac:dyDescent="0.25">
      <c r="A1093" t="s">
        <v>137</v>
      </c>
      <c r="B1093">
        <v>2007</v>
      </c>
      <c r="C1093">
        <v>0</v>
      </c>
      <c r="D1093">
        <v>209367</v>
      </c>
    </row>
    <row r="1094" spans="1:4" x14ac:dyDescent="0.25">
      <c r="A1094" t="s">
        <v>85</v>
      </c>
      <c r="B1094">
        <v>2007</v>
      </c>
      <c r="C1094">
        <v>226123</v>
      </c>
      <c r="D1094">
        <v>0</v>
      </c>
    </row>
    <row r="1095" spans="1:4" x14ac:dyDescent="0.25">
      <c r="A1095" t="s">
        <v>388</v>
      </c>
      <c r="B1095">
        <v>2007</v>
      </c>
      <c r="C1095">
        <v>19010</v>
      </c>
      <c r="D1095">
        <v>17888</v>
      </c>
    </row>
    <row r="1096" spans="1:4" x14ac:dyDescent="0.25">
      <c r="A1096" t="s">
        <v>116</v>
      </c>
      <c r="B1096">
        <v>2007</v>
      </c>
      <c r="C1096">
        <v>8999</v>
      </c>
      <c r="D1096">
        <v>0</v>
      </c>
    </row>
    <row r="1097" spans="1:4" x14ac:dyDescent="0.25">
      <c r="A1097" t="s">
        <v>71</v>
      </c>
      <c r="B1097">
        <v>2007</v>
      </c>
      <c r="C1097">
        <v>1110</v>
      </c>
      <c r="D1097">
        <v>0</v>
      </c>
    </row>
    <row r="1098" spans="1:4" x14ac:dyDescent="0.25">
      <c r="A1098" t="s">
        <v>90</v>
      </c>
      <c r="B1098">
        <v>2007</v>
      </c>
      <c r="C1098">
        <v>8999</v>
      </c>
      <c r="D1098">
        <v>0</v>
      </c>
    </row>
    <row r="1099" spans="1:4" x14ac:dyDescent="0.25">
      <c r="A1099" t="s">
        <v>129</v>
      </c>
      <c r="B1099">
        <v>2008</v>
      </c>
      <c r="C1099">
        <v>160142</v>
      </c>
      <c r="D1099">
        <v>0</v>
      </c>
    </row>
    <row r="1100" spans="1:4" x14ac:dyDescent="0.25">
      <c r="A1100" t="s">
        <v>114</v>
      </c>
      <c r="B1100">
        <v>2008</v>
      </c>
      <c r="C1100">
        <v>0</v>
      </c>
      <c r="D1100">
        <v>379845</v>
      </c>
    </row>
    <row r="1101" spans="1:4" x14ac:dyDescent="0.25">
      <c r="A1101" t="s">
        <v>79</v>
      </c>
      <c r="B1101">
        <v>2008</v>
      </c>
      <c r="C1101">
        <v>66378</v>
      </c>
      <c r="D1101">
        <v>35235</v>
      </c>
    </row>
    <row r="1102" spans="1:4" x14ac:dyDescent="0.25">
      <c r="A1102" t="s">
        <v>319</v>
      </c>
      <c r="B1102">
        <v>2008</v>
      </c>
      <c r="C1102">
        <v>0</v>
      </c>
      <c r="D1102">
        <v>0</v>
      </c>
    </row>
    <row r="1103" spans="1:4" x14ac:dyDescent="0.25">
      <c r="A1103" t="s">
        <v>986</v>
      </c>
      <c r="B1103">
        <v>2008</v>
      </c>
      <c r="C1103">
        <v>0</v>
      </c>
      <c r="D1103">
        <v>0</v>
      </c>
    </row>
    <row r="1104" spans="1:4" x14ac:dyDescent="0.25">
      <c r="A1104" t="s">
        <v>107</v>
      </c>
      <c r="B1104">
        <v>2008</v>
      </c>
      <c r="C1104">
        <v>0</v>
      </c>
      <c r="D1104">
        <v>405948</v>
      </c>
    </row>
    <row r="1105" spans="1:4" x14ac:dyDescent="0.25">
      <c r="A1105" t="s">
        <v>120</v>
      </c>
      <c r="B1105">
        <v>2008</v>
      </c>
      <c r="C1105">
        <v>8667</v>
      </c>
      <c r="D1105">
        <v>0</v>
      </c>
    </row>
    <row r="1106" spans="1:4" x14ac:dyDescent="0.25">
      <c r="A1106" t="s">
        <v>160</v>
      </c>
      <c r="B1106">
        <v>2008</v>
      </c>
      <c r="C1106">
        <v>69919</v>
      </c>
      <c r="D1106">
        <v>0</v>
      </c>
    </row>
    <row r="1107" spans="1:4" x14ac:dyDescent="0.25">
      <c r="A1107" t="s">
        <v>74</v>
      </c>
      <c r="B1107">
        <v>2008</v>
      </c>
      <c r="C1107">
        <v>73795</v>
      </c>
      <c r="D1107">
        <v>20012</v>
      </c>
    </row>
    <row r="1108" spans="1:4" x14ac:dyDescent="0.25">
      <c r="A1108" t="s">
        <v>123</v>
      </c>
      <c r="B1108">
        <v>2008</v>
      </c>
      <c r="C1108">
        <v>148640</v>
      </c>
      <c r="D1108">
        <v>12449</v>
      </c>
    </row>
    <row r="1109" spans="1:4" x14ac:dyDescent="0.25">
      <c r="A1109" t="s">
        <v>117</v>
      </c>
      <c r="B1109">
        <v>2008</v>
      </c>
      <c r="C1109">
        <v>0</v>
      </c>
      <c r="D1109">
        <v>56655</v>
      </c>
    </row>
    <row r="1110" spans="1:4" x14ac:dyDescent="0.25">
      <c r="A1110" t="s">
        <v>385</v>
      </c>
      <c r="B1110">
        <v>2008</v>
      </c>
      <c r="C1110">
        <v>414000</v>
      </c>
      <c r="D1110">
        <v>53000</v>
      </c>
    </row>
    <row r="1111" spans="1:4" x14ac:dyDescent="0.25">
      <c r="A1111" t="s">
        <v>967</v>
      </c>
      <c r="B1111">
        <v>2008</v>
      </c>
      <c r="C1111">
        <v>436019</v>
      </c>
      <c r="D1111">
        <v>93537</v>
      </c>
    </row>
    <row r="1112" spans="1:4" x14ac:dyDescent="0.25">
      <c r="A1112" t="s">
        <v>76</v>
      </c>
      <c r="B1112">
        <v>2008</v>
      </c>
      <c r="C1112">
        <v>866410</v>
      </c>
      <c r="D1112">
        <v>202515</v>
      </c>
    </row>
    <row r="1113" spans="1:4" x14ac:dyDescent="0.25">
      <c r="A1113" t="s">
        <v>134</v>
      </c>
      <c r="B1113">
        <v>2008</v>
      </c>
      <c r="C1113">
        <v>140597</v>
      </c>
      <c r="D1113">
        <v>500</v>
      </c>
    </row>
    <row r="1114" spans="1:4" x14ac:dyDescent="0.25">
      <c r="A1114" t="s">
        <v>87</v>
      </c>
      <c r="B1114">
        <v>2008</v>
      </c>
      <c r="C1114">
        <v>9650</v>
      </c>
      <c r="D1114">
        <v>50855</v>
      </c>
    </row>
    <row r="1115" spans="1:4" x14ac:dyDescent="0.25">
      <c r="A1115" t="s">
        <v>141</v>
      </c>
      <c r="B1115">
        <v>2008</v>
      </c>
      <c r="C1115">
        <v>46775</v>
      </c>
      <c r="D1115">
        <v>10878</v>
      </c>
    </row>
    <row r="1116" spans="1:4" x14ac:dyDescent="0.25">
      <c r="A1116" t="s">
        <v>80</v>
      </c>
      <c r="B1116">
        <v>2008</v>
      </c>
      <c r="C1116">
        <v>0</v>
      </c>
      <c r="D1116">
        <v>0</v>
      </c>
    </row>
    <row r="1117" spans="1:4" x14ac:dyDescent="0.25">
      <c r="A1117" t="s">
        <v>83</v>
      </c>
      <c r="B1117">
        <v>2008</v>
      </c>
      <c r="C1117">
        <v>0</v>
      </c>
      <c r="D1117">
        <v>0</v>
      </c>
    </row>
    <row r="1118" spans="1:4" x14ac:dyDescent="0.25">
      <c r="A1118" t="s">
        <v>84</v>
      </c>
      <c r="B1118">
        <v>2008</v>
      </c>
      <c r="C1118">
        <v>0</v>
      </c>
      <c r="D1118">
        <v>0</v>
      </c>
    </row>
    <row r="1119" spans="1:4" x14ac:dyDescent="0.25">
      <c r="A1119" t="s">
        <v>86</v>
      </c>
      <c r="B1119">
        <v>2008</v>
      </c>
      <c r="C1119">
        <v>0</v>
      </c>
      <c r="D1119">
        <v>0</v>
      </c>
    </row>
    <row r="1120" spans="1:4" x14ac:dyDescent="0.25">
      <c r="A1120" t="s">
        <v>91</v>
      </c>
      <c r="B1120">
        <v>2008</v>
      </c>
      <c r="C1120">
        <v>0</v>
      </c>
      <c r="D1120">
        <v>0</v>
      </c>
    </row>
    <row r="1121" spans="1:4" x14ac:dyDescent="0.25">
      <c r="A1121" t="s">
        <v>964</v>
      </c>
      <c r="B1121">
        <v>2008</v>
      </c>
      <c r="C1121">
        <v>0</v>
      </c>
      <c r="D1121">
        <v>0</v>
      </c>
    </row>
    <row r="1122" spans="1:4" x14ac:dyDescent="0.25">
      <c r="A1122" t="s">
        <v>98</v>
      </c>
      <c r="B1122">
        <v>2008</v>
      </c>
      <c r="C1122">
        <v>0</v>
      </c>
      <c r="D1122">
        <v>0</v>
      </c>
    </row>
    <row r="1123" spans="1:4" x14ac:dyDescent="0.25">
      <c r="A1123" t="s">
        <v>101</v>
      </c>
      <c r="B1123">
        <v>2008</v>
      </c>
      <c r="C1123">
        <v>0</v>
      </c>
      <c r="D1123">
        <v>0</v>
      </c>
    </row>
    <row r="1124" spans="1:4" x14ac:dyDescent="0.25">
      <c r="A1124" t="s">
        <v>127</v>
      </c>
      <c r="B1124">
        <v>2008</v>
      </c>
      <c r="C1124">
        <v>0</v>
      </c>
      <c r="D1124">
        <v>0</v>
      </c>
    </row>
    <row r="1125" spans="1:4" x14ac:dyDescent="0.25">
      <c r="A1125" t="s">
        <v>132</v>
      </c>
      <c r="B1125">
        <v>2008</v>
      </c>
      <c r="C1125">
        <v>0</v>
      </c>
      <c r="D1125">
        <v>0</v>
      </c>
    </row>
    <row r="1126" spans="1:4" x14ac:dyDescent="0.25">
      <c r="A1126" t="s">
        <v>135</v>
      </c>
      <c r="B1126">
        <v>2008</v>
      </c>
      <c r="C1126">
        <v>0</v>
      </c>
      <c r="D1126">
        <v>0</v>
      </c>
    </row>
    <row r="1127" spans="1:4" x14ac:dyDescent="0.25">
      <c r="A1127" t="s">
        <v>138</v>
      </c>
      <c r="B1127">
        <v>2008</v>
      </c>
      <c r="C1127">
        <v>0</v>
      </c>
      <c r="D1127">
        <v>0</v>
      </c>
    </row>
    <row r="1128" spans="1:4" x14ac:dyDescent="0.25">
      <c r="A1128" t="s">
        <v>477</v>
      </c>
      <c r="B1128">
        <v>2008</v>
      </c>
      <c r="C1128">
        <v>0</v>
      </c>
      <c r="D1128">
        <v>0</v>
      </c>
    </row>
    <row r="1129" spans="1:4" x14ac:dyDescent="0.25">
      <c r="A1129" t="s">
        <v>477</v>
      </c>
      <c r="B1129">
        <v>2008</v>
      </c>
      <c r="C1129">
        <v>0</v>
      </c>
      <c r="D1129">
        <v>0</v>
      </c>
    </row>
    <row r="1130" spans="1:4" x14ac:dyDescent="0.25">
      <c r="A1130" t="s">
        <v>142</v>
      </c>
      <c r="B1130">
        <v>2008</v>
      </c>
      <c r="C1130">
        <v>0</v>
      </c>
      <c r="D1130">
        <v>0</v>
      </c>
    </row>
    <row r="1131" spans="1:4" x14ac:dyDescent="0.25">
      <c r="A1131" t="s">
        <v>157</v>
      </c>
      <c r="B1131">
        <v>2008</v>
      </c>
      <c r="C1131">
        <v>0</v>
      </c>
      <c r="D1131">
        <v>0</v>
      </c>
    </row>
    <row r="1132" spans="1:4" x14ac:dyDescent="0.25">
      <c r="A1132" t="s">
        <v>158</v>
      </c>
      <c r="B1132">
        <v>2008</v>
      </c>
      <c r="C1132">
        <v>0</v>
      </c>
      <c r="D1132">
        <v>0</v>
      </c>
    </row>
    <row r="1133" spans="1:4" x14ac:dyDescent="0.25">
      <c r="A1133" t="s">
        <v>319</v>
      </c>
      <c r="B1133">
        <v>2008</v>
      </c>
      <c r="C1133">
        <v>0</v>
      </c>
      <c r="D1133">
        <v>0</v>
      </c>
    </row>
    <row r="1134" spans="1:4" x14ac:dyDescent="0.25">
      <c r="A1134" t="s">
        <v>93</v>
      </c>
      <c r="B1134">
        <v>2008</v>
      </c>
      <c r="C1134">
        <v>1096</v>
      </c>
      <c r="D1134">
        <v>0</v>
      </c>
    </row>
    <row r="1135" spans="1:4" x14ac:dyDescent="0.25">
      <c r="A1135" t="s">
        <v>104</v>
      </c>
      <c r="B1135">
        <v>2008</v>
      </c>
      <c r="C1135">
        <v>551065</v>
      </c>
      <c r="D1135">
        <v>146388</v>
      </c>
    </row>
    <row r="1136" spans="1:4" x14ac:dyDescent="0.25">
      <c r="A1136" t="s">
        <v>147</v>
      </c>
      <c r="B1136">
        <v>2008</v>
      </c>
      <c r="C1136">
        <v>147897</v>
      </c>
      <c r="D1136">
        <v>36</v>
      </c>
    </row>
    <row r="1137" spans="1:4" x14ac:dyDescent="0.25">
      <c r="A1137" t="s">
        <v>944</v>
      </c>
      <c r="B1137">
        <v>2008</v>
      </c>
      <c r="C1137">
        <v>73893</v>
      </c>
      <c r="D1137">
        <v>131714</v>
      </c>
    </row>
    <row r="1138" spans="1:4" x14ac:dyDescent="0.25">
      <c r="A1138" t="s">
        <v>77</v>
      </c>
      <c r="B1138">
        <v>2008</v>
      </c>
      <c r="C1138">
        <v>46388</v>
      </c>
      <c r="D1138">
        <v>0</v>
      </c>
    </row>
    <row r="1139" spans="1:4" x14ac:dyDescent="0.25">
      <c r="A1139" t="s">
        <v>128</v>
      </c>
      <c r="B1139">
        <v>2008</v>
      </c>
      <c r="C1139">
        <v>0</v>
      </c>
      <c r="D1139">
        <v>10559</v>
      </c>
    </row>
    <row r="1140" spans="1:4" x14ac:dyDescent="0.25">
      <c r="A1140" t="s">
        <v>968</v>
      </c>
      <c r="B1140">
        <v>2008</v>
      </c>
      <c r="C1140">
        <v>0</v>
      </c>
      <c r="D1140">
        <v>0</v>
      </c>
    </row>
    <row r="1141" spans="1:4" x14ac:dyDescent="0.25">
      <c r="A1141" t="s">
        <v>95</v>
      </c>
      <c r="B1141">
        <v>2008</v>
      </c>
      <c r="C1141">
        <v>61129</v>
      </c>
      <c r="D1141">
        <v>24851</v>
      </c>
    </row>
    <row r="1142" spans="1:4" x14ac:dyDescent="0.25">
      <c r="A1142" t="s">
        <v>113</v>
      </c>
      <c r="B1142">
        <v>2008</v>
      </c>
      <c r="C1142">
        <v>73669</v>
      </c>
      <c r="D1142">
        <v>3911</v>
      </c>
    </row>
    <row r="1143" spans="1:4" x14ac:dyDescent="0.25">
      <c r="A1143" t="s">
        <v>88</v>
      </c>
      <c r="B1143">
        <v>2008</v>
      </c>
      <c r="C1143">
        <v>18927</v>
      </c>
      <c r="D1143">
        <v>142213</v>
      </c>
    </row>
    <row r="1144" spans="1:4" x14ac:dyDescent="0.25">
      <c r="A1144" t="s">
        <v>68</v>
      </c>
      <c r="B1144">
        <v>2008</v>
      </c>
      <c r="C1144">
        <v>2450</v>
      </c>
      <c r="D1144">
        <v>104972</v>
      </c>
    </row>
    <row r="1145" spans="1:4" x14ac:dyDescent="0.25">
      <c r="A1145" t="s">
        <v>122</v>
      </c>
      <c r="B1145">
        <v>2008</v>
      </c>
      <c r="C1145">
        <v>0</v>
      </c>
      <c r="D1145">
        <v>0</v>
      </c>
    </row>
    <row r="1146" spans="1:4" x14ac:dyDescent="0.25">
      <c r="A1146" t="s">
        <v>145</v>
      </c>
      <c r="B1146">
        <v>2008</v>
      </c>
      <c r="C1146">
        <v>396812</v>
      </c>
      <c r="D1146">
        <v>70667</v>
      </c>
    </row>
    <row r="1147" spans="1:4" x14ac:dyDescent="0.25">
      <c r="A1147" t="s">
        <v>151</v>
      </c>
      <c r="B1147">
        <v>2008</v>
      </c>
      <c r="C1147">
        <v>241439</v>
      </c>
      <c r="D1147">
        <v>347665</v>
      </c>
    </row>
    <row r="1148" spans="1:4" x14ac:dyDescent="0.25">
      <c r="A1148" t="s">
        <v>162</v>
      </c>
      <c r="B1148">
        <v>2008</v>
      </c>
      <c r="C1148">
        <v>40471</v>
      </c>
      <c r="D1148">
        <v>17450</v>
      </c>
    </row>
    <row r="1149" spans="1:4" x14ac:dyDescent="0.25">
      <c r="A1149" t="s">
        <v>397</v>
      </c>
      <c r="B1149">
        <v>2008</v>
      </c>
      <c r="C1149">
        <v>16000</v>
      </c>
      <c r="D1149">
        <v>0</v>
      </c>
    </row>
    <row r="1150" spans="1:4" x14ac:dyDescent="0.25">
      <c r="A1150" t="s">
        <v>144</v>
      </c>
      <c r="B1150">
        <v>2008</v>
      </c>
      <c r="C1150">
        <v>341134</v>
      </c>
      <c r="D1150">
        <v>158225</v>
      </c>
    </row>
    <row r="1151" spans="1:4" x14ac:dyDescent="0.25">
      <c r="A1151" t="s">
        <v>125</v>
      </c>
      <c r="B1151">
        <v>2008</v>
      </c>
      <c r="C1151">
        <v>39425</v>
      </c>
      <c r="D1151">
        <v>99825</v>
      </c>
    </row>
    <row r="1152" spans="1:4" x14ac:dyDescent="0.25">
      <c r="A1152" t="s">
        <v>155</v>
      </c>
      <c r="B1152">
        <v>2008</v>
      </c>
      <c r="C1152">
        <v>161847</v>
      </c>
      <c r="D1152">
        <v>0</v>
      </c>
    </row>
    <row r="1153" spans="1:4" x14ac:dyDescent="0.25">
      <c r="A1153" t="s">
        <v>137</v>
      </c>
      <c r="B1153">
        <v>2008</v>
      </c>
      <c r="C1153">
        <v>0</v>
      </c>
      <c r="D1153">
        <v>174000</v>
      </c>
    </row>
    <row r="1154" spans="1:4" x14ac:dyDescent="0.25">
      <c r="A1154" t="s">
        <v>92</v>
      </c>
      <c r="B1154">
        <v>2008</v>
      </c>
      <c r="C1154">
        <v>0</v>
      </c>
      <c r="D1154">
        <v>0</v>
      </c>
    </row>
    <row r="1155" spans="1:4" x14ac:dyDescent="0.25">
      <c r="A1155" t="s">
        <v>88</v>
      </c>
      <c r="B1155">
        <v>2008</v>
      </c>
      <c r="C1155">
        <v>0</v>
      </c>
      <c r="D1155">
        <v>0</v>
      </c>
    </row>
    <row r="1156" spans="1:4" x14ac:dyDescent="0.25">
      <c r="A1156" t="s">
        <v>73</v>
      </c>
      <c r="B1156">
        <v>2008</v>
      </c>
      <c r="C1156">
        <v>324000</v>
      </c>
      <c r="D1156">
        <v>141000</v>
      </c>
    </row>
    <row r="1157" spans="1:4" x14ac:dyDescent="0.25">
      <c r="A1157" t="s">
        <v>154</v>
      </c>
      <c r="B1157">
        <v>2008</v>
      </c>
      <c r="C1157">
        <v>19507</v>
      </c>
      <c r="D1157">
        <v>6005</v>
      </c>
    </row>
    <row r="1158" spans="1:4" x14ac:dyDescent="0.25">
      <c r="A1158" t="s">
        <v>408</v>
      </c>
      <c r="B1158">
        <v>2008</v>
      </c>
      <c r="C1158">
        <v>304876</v>
      </c>
      <c r="D1158">
        <v>465998</v>
      </c>
    </row>
    <row r="1159" spans="1:4" x14ac:dyDescent="0.25">
      <c r="A1159" t="s">
        <v>986</v>
      </c>
      <c r="B1159">
        <v>2008</v>
      </c>
      <c r="C1159">
        <v>155768</v>
      </c>
      <c r="D1159">
        <v>4034</v>
      </c>
    </row>
    <row r="1160" spans="1:4" x14ac:dyDescent="0.25">
      <c r="A1160" t="s">
        <v>338</v>
      </c>
      <c r="B1160">
        <v>2008</v>
      </c>
      <c r="C1160">
        <v>30400</v>
      </c>
      <c r="D1160">
        <v>51852</v>
      </c>
    </row>
    <row r="1161" spans="1:4" x14ac:dyDescent="0.25">
      <c r="A1161" t="s">
        <v>124</v>
      </c>
      <c r="B1161">
        <v>2008</v>
      </c>
      <c r="C1161">
        <v>412967</v>
      </c>
      <c r="D1161">
        <v>195810</v>
      </c>
    </row>
    <row r="1162" spans="1:4" x14ac:dyDescent="0.25">
      <c r="A1162" t="s">
        <v>99</v>
      </c>
      <c r="B1162">
        <v>2008</v>
      </c>
      <c r="C1162">
        <v>69997</v>
      </c>
      <c r="D1162">
        <v>5203</v>
      </c>
    </row>
    <row r="1163" spans="1:4" x14ac:dyDescent="0.25">
      <c r="A1163" t="s">
        <v>163</v>
      </c>
      <c r="B1163">
        <v>2008</v>
      </c>
      <c r="C1163">
        <v>123812</v>
      </c>
      <c r="D1163">
        <v>8499</v>
      </c>
    </row>
    <row r="1164" spans="1:4" x14ac:dyDescent="0.25">
      <c r="A1164" t="s">
        <v>85</v>
      </c>
      <c r="B1164">
        <v>2008</v>
      </c>
      <c r="C1164">
        <v>160098</v>
      </c>
      <c r="D1164">
        <v>0</v>
      </c>
    </row>
    <row r="1165" spans="1:4" x14ac:dyDescent="0.25">
      <c r="A1165" t="s">
        <v>75</v>
      </c>
      <c r="B1165">
        <v>2008</v>
      </c>
      <c r="C1165">
        <v>2215</v>
      </c>
      <c r="D1165">
        <v>28978</v>
      </c>
    </row>
    <row r="1166" spans="1:4" x14ac:dyDescent="0.25">
      <c r="A1166" t="s">
        <v>69</v>
      </c>
      <c r="B1166">
        <v>2008</v>
      </c>
      <c r="C1166">
        <v>182087</v>
      </c>
      <c r="D1166">
        <v>375041</v>
      </c>
    </row>
    <row r="1167" spans="1:4" x14ac:dyDescent="0.25">
      <c r="A1167" t="s">
        <v>397</v>
      </c>
      <c r="B1167">
        <v>2008</v>
      </c>
      <c r="C1167">
        <v>0</v>
      </c>
      <c r="D1167">
        <v>0</v>
      </c>
    </row>
    <row r="1168" spans="1:4" x14ac:dyDescent="0.25">
      <c r="A1168" t="s">
        <v>397</v>
      </c>
      <c r="B1168">
        <v>2008</v>
      </c>
      <c r="C1168">
        <v>11334</v>
      </c>
      <c r="D1168">
        <v>153764</v>
      </c>
    </row>
    <row r="1169" spans="1:4" x14ac:dyDescent="0.25">
      <c r="A1169" t="s">
        <v>110</v>
      </c>
      <c r="B1169">
        <v>2008</v>
      </c>
      <c r="C1169">
        <v>70465</v>
      </c>
      <c r="D1169">
        <v>42482</v>
      </c>
    </row>
    <row r="1170" spans="1:4" x14ac:dyDescent="0.25">
      <c r="A1170" t="s">
        <v>119</v>
      </c>
      <c r="B1170">
        <v>2008</v>
      </c>
      <c r="C1170">
        <v>55935</v>
      </c>
      <c r="D1170">
        <v>113529</v>
      </c>
    </row>
    <row r="1171" spans="1:4" x14ac:dyDescent="0.25">
      <c r="A1171" t="s">
        <v>130</v>
      </c>
      <c r="B1171">
        <v>2008</v>
      </c>
      <c r="C1171">
        <v>0</v>
      </c>
      <c r="D1171">
        <v>0</v>
      </c>
    </row>
    <row r="1172" spans="1:4" x14ac:dyDescent="0.25">
      <c r="A1172" t="s">
        <v>133</v>
      </c>
      <c r="B1172">
        <v>2008</v>
      </c>
      <c r="C1172">
        <v>1323</v>
      </c>
      <c r="D1172">
        <v>15748</v>
      </c>
    </row>
    <row r="1173" spans="1:4" x14ac:dyDescent="0.25">
      <c r="A1173" t="s">
        <v>148</v>
      </c>
      <c r="B1173">
        <v>2008</v>
      </c>
      <c r="C1173">
        <v>148966</v>
      </c>
      <c r="D1173">
        <v>90723</v>
      </c>
    </row>
    <row r="1174" spans="1:4" x14ac:dyDescent="0.25">
      <c r="A1174" t="s">
        <v>161</v>
      </c>
      <c r="B1174">
        <v>2008</v>
      </c>
      <c r="C1174">
        <v>14742</v>
      </c>
      <c r="D1174">
        <v>4726</v>
      </c>
    </row>
    <row r="1175" spans="1:4" x14ac:dyDescent="0.25">
      <c r="A1175" t="s">
        <v>143</v>
      </c>
      <c r="B1175">
        <v>2008</v>
      </c>
      <c r="C1175">
        <v>76855</v>
      </c>
      <c r="D1175">
        <v>35668</v>
      </c>
    </row>
    <row r="1176" spans="1:4" x14ac:dyDescent="0.25">
      <c r="A1176" t="s">
        <v>152</v>
      </c>
      <c r="B1176">
        <v>2008</v>
      </c>
      <c r="C1176">
        <v>0</v>
      </c>
      <c r="D1176">
        <v>0</v>
      </c>
    </row>
    <row r="1177" spans="1:4" x14ac:dyDescent="0.25">
      <c r="A1177" t="s">
        <v>477</v>
      </c>
      <c r="B1177">
        <v>2008</v>
      </c>
      <c r="C1177">
        <v>226453</v>
      </c>
      <c r="D1177">
        <v>0</v>
      </c>
    </row>
    <row r="1178" spans="1:4" x14ac:dyDescent="0.25">
      <c r="A1178" t="s">
        <v>112</v>
      </c>
      <c r="B1178">
        <v>2008</v>
      </c>
      <c r="C1178">
        <v>371625</v>
      </c>
      <c r="D1178">
        <v>286659</v>
      </c>
    </row>
    <row r="1179" spans="1:4" x14ac:dyDescent="0.25">
      <c r="A1179" t="s">
        <v>97</v>
      </c>
      <c r="B1179">
        <v>2008</v>
      </c>
      <c r="C1179">
        <v>0</v>
      </c>
      <c r="D1179">
        <v>0</v>
      </c>
    </row>
    <row r="1180" spans="1:4" x14ac:dyDescent="0.25">
      <c r="A1180" t="s">
        <v>67</v>
      </c>
      <c r="B1180">
        <v>2008</v>
      </c>
      <c r="C1180">
        <v>66338</v>
      </c>
      <c r="D1180">
        <v>0</v>
      </c>
    </row>
    <row r="1181" spans="1:4" x14ac:dyDescent="0.25">
      <c r="A1181" t="s">
        <v>388</v>
      </c>
      <c r="B1181">
        <v>2008</v>
      </c>
      <c r="C1181">
        <v>18722</v>
      </c>
      <c r="D1181">
        <v>29954</v>
      </c>
    </row>
    <row r="1182" spans="1:4" x14ac:dyDescent="0.25">
      <c r="A1182" t="s">
        <v>89</v>
      </c>
      <c r="B1182">
        <v>2008</v>
      </c>
      <c r="C1182">
        <v>164846</v>
      </c>
      <c r="D1182">
        <v>86686</v>
      </c>
    </row>
    <row r="1183" spans="1:4" x14ac:dyDescent="0.25">
      <c r="A1183" t="s">
        <v>126</v>
      </c>
      <c r="B1183">
        <v>2008</v>
      </c>
      <c r="C1183">
        <v>165696</v>
      </c>
      <c r="D1183">
        <v>107920</v>
      </c>
    </row>
    <row r="1184" spans="1:4" x14ac:dyDescent="0.25">
      <c r="A1184" t="s">
        <v>153</v>
      </c>
      <c r="B1184">
        <v>2008</v>
      </c>
      <c r="C1184">
        <v>195824</v>
      </c>
      <c r="D1184">
        <v>266999</v>
      </c>
    </row>
    <row r="1185" spans="1:4" x14ac:dyDescent="0.25">
      <c r="A1185" t="s">
        <v>95</v>
      </c>
      <c r="B1185">
        <v>2008</v>
      </c>
      <c r="C1185">
        <v>535585</v>
      </c>
      <c r="D1185">
        <v>100000</v>
      </c>
    </row>
    <row r="1186" spans="1:4" x14ac:dyDescent="0.25">
      <c r="A1186" t="s">
        <v>136</v>
      </c>
      <c r="B1186">
        <v>2008</v>
      </c>
      <c r="C1186">
        <v>54901</v>
      </c>
      <c r="D1186">
        <v>10000</v>
      </c>
    </row>
    <row r="1187" spans="1:4" x14ac:dyDescent="0.25">
      <c r="A1187" t="s">
        <v>81</v>
      </c>
      <c r="B1187">
        <v>2008</v>
      </c>
      <c r="C1187">
        <v>86103</v>
      </c>
      <c r="D1187">
        <v>0</v>
      </c>
    </row>
    <row r="1188" spans="1:4" x14ac:dyDescent="0.25">
      <c r="A1188" t="s">
        <v>129</v>
      </c>
      <c r="B1188">
        <v>2009</v>
      </c>
      <c r="C1188">
        <v>117684</v>
      </c>
      <c r="D1188">
        <v>0</v>
      </c>
    </row>
    <row r="1189" spans="1:4" x14ac:dyDescent="0.25">
      <c r="A1189" t="s">
        <v>95</v>
      </c>
      <c r="B1189">
        <v>2009</v>
      </c>
      <c r="C1189">
        <v>63948</v>
      </c>
      <c r="D1189">
        <v>21588</v>
      </c>
    </row>
    <row r="1190" spans="1:4" x14ac:dyDescent="0.25">
      <c r="A1190" t="s">
        <v>104</v>
      </c>
      <c r="B1190">
        <v>2009</v>
      </c>
      <c r="C1190">
        <v>524335</v>
      </c>
      <c r="D1190">
        <v>127030</v>
      </c>
    </row>
    <row r="1191" spans="1:4" x14ac:dyDescent="0.25">
      <c r="A1191" t="s">
        <v>75</v>
      </c>
      <c r="B1191">
        <v>2009</v>
      </c>
      <c r="C1191">
        <v>1538</v>
      </c>
      <c r="D1191">
        <v>12625</v>
      </c>
    </row>
    <row r="1192" spans="1:4" x14ac:dyDescent="0.25">
      <c r="A1192" t="s">
        <v>160</v>
      </c>
      <c r="B1192">
        <v>2009</v>
      </c>
      <c r="C1192">
        <v>69919</v>
      </c>
      <c r="D1192">
        <v>0</v>
      </c>
    </row>
    <row r="1193" spans="1:4" x14ac:dyDescent="0.25">
      <c r="A1193" t="s">
        <v>136</v>
      </c>
      <c r="B1193">
        <v>2009</v>
      </c>
      <c r="C1193">
        <v>27645</v>
      </c>
      <c r="D1193">
        <v>0</v>
      </c>
    </row>
    <row r="1194" spans="1:4" x14ac:dyDescent="0.25">
      <c r="A1194" t="s">
        <v>107</v>
      </c>
      <c r="B1194">
        <v>2009</v>
      </c>
      <c r="C1194">
        <v>0</v>
      </c>
      <c r="D1194">
        <v>413874</v>
      </c>
    </row>
    <row r="1195" spans="1:4" x14ac:dyDescent="0.25">
      <c r="A1195" t="s">
        <v>87</v>
      </c>
      <c r="B1195">
        <v>2009</v>
      </c>
      <c r="C1195">
        <v>2368</v>
      </c>
      <c r="D1195">
        <v>30848</v>
      </c>
    </row>
    <row r="1196" spans="1:4" x14ac:dyDescent="0.25">
      <c r="A1196" t="s">
        <v>123</v>
      </c>
      <c r="B1196">
        <v>2009</v>
      </c>
      <c r="C1196">
        <v>88373</v>
      </c>
      <c r="D1196">
        <v>19680</v>
      </c>
    </row>
    <row r="1197" spans="1:4" x14ac:dyDescent="0.25">
      <c r="A1197" t="s">
        <v>79</v>
      </c>
      <c r="B1197">
        <v>2009</v>
      </c>
      <c r="C1197">
        <v>68625</v>
      </c>
      <c r="D1197">
        <v>36718</v>
      </c>
    </row>
    <row r="1198" spans="1:4" x14ac:dyDescent="0.25">
      <c r="A1198" t="s">
        <v>151</v>
      </c>
      <c r="B1198">
        <v>2009</v>
      </c>
      <c r="C1198">
        <v>194311</v>
      </c>
      <c r="D1198">
        <v>207423</v>
      </c>
    </row>
    <row r="1199" spans="1:4" x14ac:dyDescent="0.25">
      <c r="A1199" t="s">
        <v>93</v>
      </c>
      <c r="B1199">
        <v>2009</v>
      </c>
      <c r="C1199">
        <v>0</v>
      </c>
      <c r="D1199">
        <v>0</v>
      </c>
    </row>
    <row r="1200" spans="1:4" x14ac:dyDescent="0.25">
      <c r="A1200" t="s">
        <v>130</v>
      </c>
      <c r="B1200">
        <v>2009</v>
      </c>
      <c r="C1200">
        <v>0</v>
      </c>
      <c r="D1200">
        <v>0</v>
      </c>
    </row>
    <row r="1201" spans="1:4" x14ac:dyDescent="0.25">
      <c r="A1201" t="s">
        <v>141</v>
      </c>
      <c r="B1201">
        <v>2009</v>
      </c>
      <c r="C1201">
        <v>44695</v>
      </c>
      <c r="D1201">
        <v>27861</v>
      </c>
    </row>
    <row r="1202" spans="1:4" x14ac:dyDescent="0.25">
      <c r="A1202" t="s">
        <v>397</v>
      </c>
      <c r="B1202">
        <v>2009</v>
      </c>
      <c r="C1202">
        <v>0</v>
      </c>
      <c r="D1202">
        <v>82000</v>
      </c>
    </row>
    <row r="1203" spans="1:4" x14ac:dyDescent="0.25">
      <c r="A1203" t="s">
        <v>986</v>
      </c>
      <c r="B1203">
        <v>2009</v>
      </c>
      <c r="C1203">
        <v>0</v>
      </c>
      <c r="D1203">
        <v>0</v>
      </c>
    </row>
    <row r="1204" spans="1:4" x14ac:dyDescent="0.25">
      <c r="A1204" t="s">
        <v>81</v>
      </c>
      <c r="B1204">
        <v>2009</v>
      </c>
      <c r="C1204">
        <v>91451</v>
      </c>
      <c r="D1204">
        <v>0</v>
      </c>
    </row>
    <row r="1205" spans="1:4" x14ac:dyDescent="0.25">
      <c r="A1205" t="s">
        <v>77</v>
      </c>
      <c r="B1205">
        <v>2009</v>
      </c>
      <c r="C1205">
        <v>30576</v>
      </c>
      <c r="D1205">
        <v>0</v>
      </c>
    </row>
    <row r="1206" spans="1:4" x14ac:dyDescent="0.25">
      <c r="A1206" t="s">
        <v>126</v>
      </c>
      <c r="B1206">
        <v>2009</v>
      </c>
      <c r="C1206">
        <v>138822</v>
      </c>
      <c r="D1206">
        <v>67283</v>
      </c>
    </row>
    <row r="1207" spans="1:4" x14ac:dyDescent="0.25">
      <c r="A1207" t="s">
        <v>134</v>
      </c>
      <c r="B1207">
        <v>2009</v>
      </c>
      <c r="C1207">
        <v>119678</v>
      </c>
      <c r="D1207">
        <v>5663</v>
      </c>
    </row>
    <row r="1208" spans="1:4" x14ac:dyDescent="0.25">
      <c r="A1208" t="s">
        <v>397</v>
      </c>
      <c r="B1208">
        <v>2009</v>
      </c>
      <c r="C1208">
        <v>15760</v>
      </c>
      <c r="D1208">
        <v>0</v>
      </c>
    </row>
    <row r="1209" spans="1:4" x14ac:dyDescent="0.25">
      <c r="A1209" t="s">
        <v>128</v>
      </c>
      <c r="B1209">
        <v>2009</v>
      </c>
      <c r="C1209">
        <v>0</v>
      </c>
      <c r="D1209">
        <v>11066</v>
      </c>
    </row>
    <row r="1210" spans="1:4" x14ac:dyDescent="0.25">
      <c r="A1210" t="s">
        <v>967</v>
      </c>
      <c r="B1210">
        <v>2009</v>
      </c>
      <c r="C1210">
        <v>330867</v>
      </c>
      <c r="D1210">
        <v>108662</v>
      </c>
    </row>
    <row r="1211" spans="1:4" x14ac:dyDescent="0.25">
      <c r="A1211" t="s">
        <v>986</v>
      </c>
      <c r="B1211">
        <v>2009</v>
      </c>
      <c r="C1211">
        <v>177641</v>
      </c>
      <c r="D1211">
        <v>814</v>
      </c>
    </row>
    <row r="1212" spans="1:4" x14ac:dyDescent="0.25">
      <c r="A1212" t="s">
        <v>385</v>
      </c>
      <c r="B1212">
        <v>2009</v>
      </c>
      <c r="C1212">
        <v>378000</v>
      </c>
      <c r="D1212">
        <v>127000</v>
      </c>
    </row>
    <row r="1213" spans="1:4" x14ac:dyDescent="0.25">
      <c r="A1213" t="s">
        <v>113</v>
      </c>
      <c r="B1213">
        <v>2009</v>
      </c>
      <c r="C1213">
        <v>20683</v>
      </c>
      <c r="D1213">
        <v>3126</v>
      </c>
    </row>
    <row r="1214" spans="1:4" x14ac:dyDescent="0.25">
      <c r="A1214" t="s">
        <v>155</v>
      </c>
      <c r="B1214">
        <v>2009</v>
      </c>
      <c r="C1214">
        <v>80495</v>
      </c>
      <c r="D1214">
        <v>0</v>
      </c>
    </row>
    <row r="1215" spans="1:4" x14ac:dyDescent="0.25">
      <c r="A1215" t="s">
        <v>99</v>
      </c>
      <c r="B1215">
        <v>2009</v>
      </c>
      <c r="C1215">
        <v>83603</v>
      </c>
      <c r="D1215">
        <v>6268</v>
      </c>
    </row>
    <row r="1216" spans="1:4" x14ac:dyDescent="0.25">
      <c r="A1216" t="s">
        <v>74</v>
      </c>
      <c r="B1216">
        <v>2009</v>
      </c>
      <c r="C1216">
        <v>46551</v>
      </c>
      <c r="D1216">
        <v>13875</v>
      </c>
    </row>
    <row r="1217" spans="1:4" x14ac:dyDescent="0.25">
      <c r="A1217" t="s">
        <v>124</v>
      </c>
      <c r="B1217">
        <v>2009</v>
      </c>
      <c r="C1217">
        <v>282586</v>
      </c>
      <c r="D1217">
        <v>139921</v>
      </c>
    </row>
    <row r="1218" spans="1:4" x14ac:dyDescent="0.25">
      <c r="A1218" t="s">
        <v>161</v>
      </c>
      <c r="B1218">
        <v>2009</v>
      </c>
      <c r="C1218">
        <v>17489</v>
      </c>
      <c r="D1218">
        <v>1744</v>
      </c>
    </row>
    <row r="1219" spans="1:4" x14ac:dyDescent="0.25">
      <c r="A1219" t="s">
        <v>477</v>
      </c>
      <c r="B1219">
        <v>2009</v>
      </c>
      <c r="C1219">
        <v>195919</v>
      </c>
      <c r="D1219">
        <v>0</v>
      </c>
    </row>
    <row r="1220" spans="1:4" x14ac:dyDescent="0.25">
      <c r="A1220" t="s">
        <v>67</v>
      </c>
      <c r="B1220">
        <v>2009</v>
      </c>
      <c r="C1220">
        <v>46086</v>
      </c>
      <c r="D1220">
        <v>0</v>
      </c>
    </row>
    <row r="1221" spans="1:4" x14ac:dyDescent="0.25">
      <c r="A1221" t="s">
        <v>119</v>
      </c>
      <c r="B1221">
        <v>2009</v>
      </c>
      <c r="C1221">
        <v>31663</v>
      </c>
      <c r="D1221">
        <v>108844</v>
      </c>
    </row>
    <row r="1222" spans="1:4" x14ac:dyDescent="0.25">
      <c r="A1222" t="s">
        <v>89</v>
      </c>
      <c r="B1222">
        <v>2009</v>
      </c>
      <c r="C1222">
        <v>127703</v>
      </c>
      <c r="D1222">
        <v>21081</v>
      </c>
    </row>
    <row r="1223" spans="1:4" x14ac:dyDescent="0.25">
      <c r="A1223" t="s">
        <v>122</v>
      </c>
      <c r="B1223">
        <v>2009</v>
      </c>
      <c r="C1223">
        <v>0</v>
      </c>
      <c r="D1223">
        <v>0</v>
      </c>
    </row>
    <row r="1224" spans="1:4" x14ac:dyDescent="0.25">
      <c r="A1224" t="s">
        <v>152</v>
      </c>
      <c r="B1224">
        <v>2009</v>
      </c>
      <c r="C1224">
        <v>0</v>
      </c>
      <c r="D1224">
        <v>0</v>
      </c>
    </row>
    <row r="1225" spans="1:4" x14ac:dyDescent="0.25">
      <c r="A1225" t="s">
        <v>154</v>
      </c>
      <c r="B1225">
        <v>2009</v>
      </c>
      <c r="C1225">
        <v>21282</v>
      </c>
      <c r="D1225">
        <v>3133</v>
      </c>
    </row>
    <row r="1226" spans="1:4" x14ac:dyDescent="0.25">
      <c r="A1226" t="s">
        <v>338</v>
      </c>
      <c r="B1226">
        <v>2009</v>
      </c>
      <c r="C1226">
        <v>9132</v>
      </c>
      <c r="D1226">
        <v>10797</v>
      </c>
    </row>
    <row r="1227" spans="1:4" x14ac:dyDescent="0.25">
      <c r="A1227" t="s">
        <v>110</v>
      </c>
      <c r="B1227">
        <v>2009</v>
      </c>
      <c r="C1227">
        <v>81471</v>
      </c>
      <c r="D1227">
        <v>39946</v>
      </c>
    </row>
    <row r="1228" spans="1:4" x14ac:dyDescent="0.25">
      <c r="A1228" t="s">
        <v>153</v>
      </c>
      <c r="B1228">
        <v>2009</v>
      </c>
      <c r="C1228">
        <v>211735</v>
      </c>
      <c r="D1228">
        <v>264866</v>
      </c>
    </row>
    <row r="1229" spans="1:4" x14ac:dyDescent="0.25">
      <c r="A1229" t="s">
        <v>137</v>
      </c>
      <c r="B1229">
        <v>2009</v>
      </c>
      <c r="C1229">
        <v>0</v>
      </c>
      <c r="D1229">
        <v>190000</v>
      </c>
    </row>
    <row r="1230" spans="1:4" x14ac:dyDescent="0.25">
      <c r="A1230" t="s">
        <v>484</v>
      </c>
      <c r="B1230">
        <v>2009</v>
      </c>
      <c r="C1230">
        <v>9004</v>
      </c>
      <c r="D1230">
        <v>22997</v>
      </c>
    </row>
    <row r="1231" spans="1:4" x14ac:dyDescent="0.25">
      <c r="A1231" t="s">
        <v>968</v>
      </c>
      <c r="B1231">
        <v>2009</v>
      </c>
      <c r="C1231">
        <v>0</v>
      </c>
      <c r="D1231">
        <v>0</v>
      </c>
    </row>
    <row r="1232" spans="1:4" x14ac:dyDescent="0.25">
      <c r="A1232" t="s">
        <v>80</v>
      </c>
      <c r="B1232">
        <v>2009</v>
      </c>
      <c r="C1232">
        <v>0</v>
      </c>
      <c r="D1232">
        <v>0</v>
      </c>
    </row>
    <row r="1233" spans="1:4" x14ac:dyDescent="0.25">
      <c r="A1233" t="s">
        <v>83</v>
      </c>
      <c r="B1233">
        <v>2009</v>
      </c>
      <c r="C1233">
        <v>0</v>
      </c>
      <c r="D1233">
        <v>0</v>
      </c>
    </row>
    <row r="1234" spans="1:4" x14ac:dyDescent="0.25">
      <c r="A1234" t="s">
        <v>84</v>
      </c>
      <c r="B1234">
        <v>2009</v>
      </c>
      <c r="C1234">
        <v>0</v>
      </c>
      <c r="D1234">
        <v>0</v>
      </c>
    </row>
    <row r="1235" spans="1:4" x14ac:dyDescent="0.25">
      <c r="A1235" t="s">
        <v>86</v>
      </c>
      <c r="B1235">
        <v>2009</v>
      </c>
      <c r="C1235">
        <v>0</v>
      </c>
      <c r="D1235">
        <v>0</v>
      </c>
    </row>
    <row r="1236" spans="1:4" x14ac:dyDescent="0.25">
      <c r="A1236" t="s">
        <v>91</v>
      </c>
      <c r="B1236">
        <v>2009</v>
      </c>
      <c r="C1236">
        <v>0</v>
      </c>
      <c r="D1236">
        <v>0</v>
      </c>
    </row>
    <row r="1237" spans="1:4" x14ac:dyDescent="0.25">
      <c r="A1237" t="s">
        <v>92</v>
      </c>
      <c r="B1237">
        <v>2009</v>
      </c>
      <c r="C1237">
        <v>0</v>
      </c>
      <c r="D1237">
        <v>0</v>
      </c>
    </row>
    <row r="1238" spans="1:4" x14ac:dyDescent="0.25">
      <c r="A1238" t="s">
        <v>964</v>
      </c>
      <c r="B1238">
        <v>2009</v>
      </c>
      <c r="C1238">
        <v>0</v>
      </c>
      <c r="D1238">
        <v>0</v>
      </c>
    </row>
    <row r="1239" spans="1:4" x14ac:dyDescent="0.25">
      <c r="A1239" t="s">
        <v>98</v>
      </c>
      <c r="B1239">
        <v>2009</v>
      </c>
      <c r="C1239">
        <v>0</v>
      </c>
      <c r="D1239">
        <v>0</v>
      </c>
    </row>
    <row r="1240" spans="1:4" x14ac:dyDescent="0.25">
      <c r="A1240" t="s">
        <v>101</v>
      </c>
      <c r="B1240">
        <v>2009</v>
      </c>
      <c r="C1240">
        <v>0</v>
      </c>
      <c r="D1240">
        <v>0</v>
      </c>
    </row>
    <row r="1241" spans="1:4" x14ac:dyDescent="0.25">
      <c r="A1241" t="s">
        <v>397</v>
      </c>
      <c r="B1241">
        <v>2009</v>
      </c>
      <c r="C1241">
        <v>0</v>
      </c>
      <c r="D1241">
        <v>0</v>
      </c>
    </row>
    <row r="1242" spans="1:4" x14ac:dyDescent="0.25">
      <c r="A1242" t="s">
        <v>127</v>
      </c>
      <c r="B1242">
        <v>2009</v>
      </c>
      <c r="C1242">
        <v>0</v>
      </c>
      <c r="D1242">
        <v>0</v>
      </c>
    </row>
    <row r="1243" spans="1:4" x14ac:dyDescent="0.25">
      <c r="A1243" t="s">
        <v>132</v>
      </c>
      <c r="B1243">
        <v>2009</v>
      </c>
      <c r="C1243">
        <v>0</v>
      </c>
      <c r="D1243">
        <v>0</v>
      </c>
    </row>
    <row r="1244" spans="1:4" x14ac:dyDescent="0.25">
      <c r="A1244" t="s">
        <v>138</v>
      </c>
      <c r="B1244">
        <v>2009</v>
      </c>
      <c r="C1244">
        <v>0</v>
      </c>
      <c r="D1244">
        <v>0</v>
      </c>
    </row>
    <row r="1245" spans="1:4" x14ac:dyDescent="0.25">
      <c r="A1245" t="s">
        <v>477</v>
      </c>
      <c r="B1245">
        <v>2009</v>
      </c>
      <c r="C1245">
        <v>0</v>
      </c>
      <c r="D1245">
        <v>0</v>
      </c>
    </row>
    <row r="1246" spans="1:4" x14ac:dyDescent="0.25">
      <c r="A1246" t="s">
        <v>142</v>
      </c>
      <c r="B1246">
        <v>2009</v>
      </c>
      <c r="C1246">
        <v>0</v>
      </c>
      <c r="D1246">
        <v>0</v>
      </c>
    </row>
    <row r="1247" spans="1:4" x14ac:dyDescent="0.25">
      <c r="A1247" t="s">
        <v>477</v>
      </c>
      <c r="B1247">
        <v>2009</v>
      </c>
      <c r="C1247">
        <v>0</v>
      </c>
      <c r="D1247">
        <v>0</v>
      </c>
    </row>
    <row r="1248" spans="1:4" x14ac:dyDescent="0.25">
      <c r="A1248" t="s">
        <v>157</v>
      </c>
      <c r="B1248">
        <v>2009</v>
      </c>
      <c r="C1248">
        <v>0</v>
      </c>
      <c r="D1248">
        <v>0</v>
      </c>
    </row>
    <row r="1249" spans="1:4" x14ac:dyDescent="0.25">
      <c r="A1249" t="s">
        <v>158</v>
      </c>
      <c r="B1249">
        <v>2009</v>
      </c>
      <c r="C1249">
        <v>0</v>
      </c>
      <c r="D1249">
        <v>0</v>
      </c>
    </row>
    <row r="1250" spans="1:4" x14ac:dyDescent="0.25">
      <c r="A1250" t="s">
        <v>319</v>
      </c>
      <c r="B1250">
        <v>2009</v>
      </c>
      <c r="C1250">
        <v>0</v>
      </c>
      <c r="D1250">
        <v>0</v>
      </c>
    </row>
    <row r="1251" spans="1:4" x14ac:dyDescent="0.25">
      <c r="A1251" t="s">
        <v>88</v>
      </c>
      <c r="B1251">
        <v>2009</v>
      </c>
      <c r="C1251">
        <v>0</v>
      </c>
      <c r="D1251">
        <v>0</v>
      </c>
    </row>
    <row r="1252" spans="1:4" x14ac:dyDescent="0.25">
      <c r="A1252" t="s">
        <v>88</v>
      </c>
      <c r="B1252">
        <v>2009</v>
      </c>
      <c r="C1252">
        <v>14595</v>
      </c>
      <c r="D1252">
        <v>106283</v>
      </c>
    </row>
    <row r="1253" spans="1:4" x14ac:dyDescent="0.25">
      <c r="A1253" t="s">
        <v>148</v>
      </c>
      <c r="B1253">
        <v>2009</v>
      </c>
      <c r="C1253">
        <v>139632</v>
      </c>
      <c r="D1253">
        <v>96480</v>
      </c>
    </row>
    <row r="1254" spans="1:4" x14ac:dyDescent="0.25">
      <c r="A1254" t="s">
        <v>68</v>
      </c>
      <c r="B1254">
        <v>2009</v>
      </c>
      <c r="C1254">
        <v>1420</v>
      </c>
      <c r="D1254">
        <v>61713</v>
      </c>
    </row>
    <row r="1255" spans="1:4" x14ac:dyDescent="0.25">
      <c r="A1255" t="s">
        <v>120</v>
      </c>
      <c r="B1255">
        <v>2009</v>
      </c>
      <c r="C1255">
        <v>2471</v>
      </c>
      <c r="D1255">
        <v>0</v>
      </c>
    </row>
    <row r="1256" spans="1:4" x14ac:dyDescent="0.25">
      <c r="A1256" t="s">
        <v>85</v>
      </c>
      <c r="B1256">
        <v>2009</v>
      </c>
      <c r="C1256">
        <v>115489</v>
      </c>
      <c r="D1256">
        <v>0</v>
      </c>
    </row>
    <row r="1257" spans="1:4" x14ac:dyDescent="0.25">
      <c r="A1257" t="s">
        <v>97</v>
      </c>
      <c r="B1257">
        <v>2009</v>
      </c>
      <c r="C1257">
        <v>0</v>
      </c>
      <c r="D1257">
        <v>0</v>
      </c>
    </row>
    <row r="1258" spans="1:4" x14ac:dyDescent="0.25">
      <c r="A1258" t="s">
        <v>103</v>
      </c>
      <c r="B1258">
        <v>2009</v>
      </c>
      <c r="C1258">
        <v>10846</v>
      </c>
      <c r="D1258">
        <v>1365</v>
      </c>
    </row>
    <row r="1259" spans="1:4" x14ac:dyDescent="0.25">
      <c r="A1259" t="s">
        <v>408</v>
      </c>
      <c r="B1259">
        <v>2009</v>
      </c>
      <c r="C1259">
        <v>191919</v>
      </c>
      <c r="D1259">
        <v>469766</v>
      </c>
    </row>
    <row r="1260" spans="1:4" x14ac:dyDescent="0.25">
      <c r="A1260" t="s">
        <v>133</v>
      </c>
      <c r="B1260">
        <v>2009</v>
      </c>
      <c r="C1260">
        <v>1366</v>
      </c>
      <c r="D1260">
        <v>10846</v>
      </c>
    </row>
    <row r="1261" spans="1:4" x14ac:dyDescent="0.25">
      <c r="A1261" t="s">
        <v>112</v>
      </c>
      <c r="B1261">
        <v>2009</v>
      </c>
      <c r="C1261">
        <v>309329</v>
      </c>
      <c r="D1261">
        <v>250176</v>
      </c>
    </row>
    <row r="1262" spans="1:4" x14ac:dyDescent="0.25">
      <c r="A1262" t="s">
        <v>144</v>
      </c>
      <c r="B1262">
        <v>2009</v>
      </c>
      <c r="C1262">
        <v>243760</v>
      </c>
      <c r="D1262">
        <v>153411</v>
      </c>
    </row>
    <row r="1263" spans="1:4" x14ac:dyDescent="0.25">
      <c r="A1263" t="s">
        <v>125</v>
      </c>
      <c r="B1263">
        <v>2009</v>
      </c>
      <c r="C1263">
        <v>6946</v>
      </c>
      <c r="D1263">
        <v>14228</v>
      </c>
    </row>
    <row r="1264" spans="1:4" x14ac:dyDescent="0.25">
      <c r="A1264" t="s">
        <v>388</v>
      </c>
      <c r="B1264">
        <v>2009</v>
      </c>
      <c r="C1264">
        <v>16691</v>
      </c>
      <c r="D1264">
        <v>31480</v>
      </c>
    </row>
    <row r="1265" spans="1:4" x14ac:dyDescent="0.25">
      <c r="A1265" t="s">
        <v>163</v>
      </c>
      <c r="B1265">
        <v>2009</v>
      </c>
      <c r="C1265">
        <v>127529</v>
      </c>
      <c r="D1265">
        <v>26194</v>
      </c>
    </row>
    <row r="1266" spans="1:4" x14ac:dyDescent="0.25">
      <c r="A1266" t="s">
        <v>73</v>
      </c>
      <c r="B1266">
        <v>2009</v>
      </c>
      <c r="C1266">
        <v>232000</v>
      </c>
      <c r="D1266">
        <v>95000</v>
      </c>
    </row>
    <row r="1267" spans="1:4" x14ac:dyDescent="0.25">
      <c r="A1267" t="s">
        <v>114</v>
      </c>
      <c r="B1267">
        <v>2009</v>
      </c>
      <c r="C1267">
        <v>0</v>
      </c>
      <c r="D1267">
        <v>255608</v>
      </c>
    </row>
    <row r="1268" spans="1:4" x14ac:dyDescent="0.25">
      <c r="A1268" t="s">
        <v>95</v>
      </c>
      <c r="B1268">
        <v>2009</v>
      </c>
      <c r="C1268">
        <v>487707</v>
      </c>
      <c r="D1268">
        <v>2347</v>
      </c>
    </row>
    <row r="1269" spans="1:4" x14ac:dyDescent="0.25">
      <c r="A1269" t="s">
        <v>145</v>
      </c>
      <c r="B1269">
        <v>2009</v>
      </c>
      <c r="C1269">
        <v>366947</v>
      </c>
      <c r="D1269">
        <v>70940</v>
      </c>
    </row>
    <row r="1270" spans="1:4" x14ac:dyDescent="0.25">
      <c r="A1270" t="s">
        <v>162</v>
      </c>
      <c r="B1270">
        <v>2009</v>
      </c>
      <c r="C1270">
        <v>25261</v>
      </c>
      <c r="D1270">
        <v>5650</v>
      </c>
    </row>
    <row r="1271" spans="1:4" x14ac:dyDescent="0.25">
      <c r="A1271" t="s">
        <v>147</v>
      </c>
      <c r="B1271">
        <v>2009</v>
      </c>
      <c r="C1271">
        <v>173986</v>
      </c>
      <c r="D1271">
        <v>0</v>
      </c>
    </row>
    <row r="1272" spans="1:4" x14ac:dyDescent="0.25">
      <c r="A1272" t="s">
        <v>944</v>
      </c>
      <c r="B1272">
        <v>2009</v>
      </c>
      <c r="C1272">
        <v>72370</v>
      </c>
      <c r="D1272">
        <v>39684</v>
      </c>
    </row>
    <row r="1273" spans="1:4" x14ac:dyDescent="0.25">
      <c r="A1273" t="s">
        <v>143</v>
      </c>
      <c r="B1273">
        <v>2009</v>
      </c>
      <c r="C1273">
        <v>79851</v>
      </c>
      <c r="D1273">
        <v>33901</v>
      </c>
    </row>
    <row r="1274" spans="1:4" x14ac:dyDescent="0.25">
      <c r="A1274" t="s">
        <v>76</v>
      </c>
      <c r="B1274">
        <v>2009</v>
      </c>
      <c r="C1274">
        <v>601522</v>
      </c>
      <c r="D1274">
        <v>164306</v>
      </c>
    </row>
    <row r="1275" spans="1:4" x14ac:dyDescent="0.25">
      <c r="A1275" t="s">
        <v>69</v>
      </c>
      <c r="B1275">
        <v>2009</v>
      </c>
      <c r="C1275">
        <v>181751</v>
      </c>
      <c r="D1275">
        <v>153285</v>
      </c>
    </row>
    <row r="1276" spans="1:4" x14ac:dyDescent="0.25">
      <c r="A1276" t="s">
        <v>114</v>
      </c>
      <c r="B1276">
        <v>2010</v>
      </c>
      <c r="C1276">
        <v>0</v>
      </c>
      <c r="D1276">
        <v>331258</v>
      </c>
    </row>
    <row r="1277" spans="1:4" x14ac:dyDescent="0.25">
      <c r="A1277" t="s">
        <v>144</v>
      </c>
      <c r="B1277">
        <v>2010</v>
      </c>
      <c r="C1277">
        <v>264567</v>
      </c>
      <c r="D1277">
        <v>188079</v>
      </c>
    </row>
    <row r="1278" spans="1:4" x14ac:dyDescent="0.25">
      <c r="A1278" t="s">
        <v>986</v>
      </c>
      <c r="B1278">
        <v>2010</v>
      </c>
      <c r="C1278">
        <v>150072</v>
      </c>
      <c r="D1278">
        <v>1625</v>
      </c>
    </row>
    <row r="1279" spans="1:4" x14ac:dyDescent="0.25">
      <c r="A1279" t="s">
        <v>122</v>
      </c>
      <c r="B1279">
        <v>2010</v>
      </c>
      <c r="C1279">
        <v>0</v>
      </c>
      <c r="D1279">
        <v>0</v>
      </c>
    </row>
    <row r="1280" spans="1:4" x14ac:dyDescent="0.25">
      <c r="A1280" t="s">
        <v>126</v>
      </c>
      <c r="B1280">
        <v>2010</v>
      </c>
      <c r="C1280">
        <v>138780</v>
      </c>
      <c r="D1280">
        <v>179426</v>
      </c>
    </row>
    <row r="1281" spans="1:4" x14ac:dyDescent="0.25">
      <c r="A1281" t="s">
        <v>123</v>
      </c>
      <c r="B1281">
        <v>2010</v>
      </c>
      <c r="C1281">
        <v>145353</v>
      </c>
      <c r="D1281">
        <v>30866</v>
      </c>
    </row>
    <row r="1282" spans="1:4" x14ac:dyDescent="0.25">
      <c r="A1282" t="s">
        <v>110</v>
      </c>
      <c r="B1282">
        <v>2010</v>
      </c>
      <c r="C1282">
        <v>94150</v>
      </c>
      <c r="D1282">
        <v>46552</v>
      </c>
    </row>
    <row r="1283" spans="1:4" x14ac:dyDescent="0.25">
      <c r="A1283" t="s">
        <v>87</v>
      </c>
      <c r="B1283">
        <v>2010</v>
      </c>
      <c r="C1283">
        <v>879</v>
      </c>
      <c r="D1283">
        <v>40394</v>
      </c>
    </row>
    <row r="1284" spans="1:4" x14ac:dyDescent="0.25">
      <c r="A1284" t="s">
        <v>134</v>
      </c>
      <c r="B1284">
        <v>2010</v>
      </c>
      <c r="C1284">
        <v>98705</v>
      </c>
      <c r="D1284">
        <v>4379</v>
      </c>
    </row>
    <row r="1285" spans="1:4" x14ac:dyDescent="0.25">
      <c r="A1285" t="s">
        <v>128</v>
      </c>
      <c r="B1285">
        <v>2010</v>
      </c>
      <c r="C1285">
        <v>10941</v>
      </c>
      <c r="D1285">
        <v>0</v>
      </c>
    </row>
    <row r="1286" spans="1:4" x14ac:dyDescent="0.25">
      <c r="A1286" t="s">
        <v>125</v>
      </c>
      <c r="B1286">
        <v>2010</v>
      </c>
      <c r="C1286">
        <v>26984</v>
      </c>
      <c r="D1286">
        <v>26984</v>
      </c>
    </row>
    <row r="1287" spans="1:4" x14ac:dyDescent="0.25">
      <c r="A1287" t="s">
        <v>112</v>
      </c>
      <c r="B1287">
        <v>2010</v>
      </c>
      <c r="C1287">
        <v>322547</v>
      </c>
      <c r="D1287">
        <v>245348</v>
      </c>
    </row>
    <row r="1288" spans="1:4" x14ac:dyDescent="0.25">
      <c r="A1288" t="s">
        <v>944</v>
      </c>
      <c r="B1288">
        <v>2010</v>
      </c>
      <c r="C1288">
        <v>121793</v>
      </c>
      <c r="D1288">
        <v>198361</v>
      </c>
    </row>
    <row r="1289" spans="1:4" x14ac:dyDescent="0.25">
      <c r="A1289" t="s">
        <v>147</v>
      </c>
      <c r="B1289">
        <v>2010</v>
      </c>
      <c r="C1289">
        <v>225677</v>
      </c>
      <c r="D1289">
        <v>2361</v>
      </c>
    </row>
    <row r="1290" spans="1:4" x14ac:dyDescent="0.25">
      <c r="A1290" t="s">
        <v>160</v>
      </c>
      <c r="B1290">
        <v>2010</v>
      </c>
      <c r="C1290">
        <v>77176</v>
      </c>
      <c r="D1290">
        <v>0</v>
      </c>
    </row>
    <row r="1291" spans="1:4" x14ac:dyDescent="0.25">
      <c r="A1291" t="s">
        <v>95</v>
      </c>
      <c r="B1291">
        <v>2010</v>
      </c>
      <c r="C1291">
        <v>451719</v>
      </c>
      <c r="D1291">
        <v>0</v>
      </c>
    </row>
    <row r="1292" spans="1:4" x14ac:dyDescent="0.25">
      <c r="A1292" t="s">
        <v>385</v>
      </c>
      <c r="B1292">
        <v>2010</v>
      </c>
      <c r="C1292">
        <v>507300</v>
      </c>
      <c r="D1292">
        <v>47300</v>
      </c>
    </row>
    <row r="1293" spans="1:4" x14ac:dyDescent="0.25">
      <c r="A1293" t="s">
        <v>99</v>
      </c>
      <c r="B1293">
        <v>2010</v>
      </c>
      <c r="C1293">
        <v>76408</v>
      </c>
      <c r="D1293">
        <v>3246</v>
      </c>
    </row>
    <row r="1294" spans="1:4" x14ac:dyDescent="0.25">
      <c r="A1294" t="s">
        <v>89</v>
      </c>
      <c r="B1294">
        <v>2010</v>
      </c>
      <c r="C1294">
        <v>216706</v>
      </c>
      <c r="D1294">
        <v>40119</v>
      </c>
    </row>
    <row r="1295" spans="1:4" x14ac:dyDescent="0.25">
      <c r="A1295" t="s">
        <v>133</v>
      </c>
      <c r="B1295">
        <v>2010</v>
      </c>
      <c r="C1295">
        <v>1206</v>
      </c>
      <c r="D1295">
        <v>19595</v>
      </c>
    </row>
    <row r="1296" spans="1:4" x14ac:dyDescent="0.25">
      <c r="A1296" t="s">
        <v>124</v>
      </c>
      <c r="B1296">
        <v>2010</v>
      </c>
      <c r="C1296">
        <v>395059</v>
      </c>
      <c r="D1296">
        <v>116467</v>
      </c>
    </row>
    <row r="1297" spans="1:4" x14ac:dyDescent="0.25">
      <c r="A1297" t="s">
        <v>388</v>
      </c>
      <c r="B1297">
        <v>2010</v>
      </c>
      <c r="C1297">
        <v>39985</v>
      </c>
      <c r="D1297">
        <v>39137</v>
      </c>
    </row>
    <row r="1298" spans="1:4" x14ac:dyDescent="0.25">
      <c r="A1298" t="s">
        <v>119</v>
      </c>
      <c r="B1298">
        <v>2010</v>
      </c>
      <c r="C1298">
        <v>28806</v>
      </c>
      <c r="D1298">
        <v>149316</v>
      </c>
    </row>
    <row r="1299" spans="1:4" x14ac:dyDescent="0.25">
      <c r="A1299" t="s">
        <v>88</v>
      </c>
      <c r="B1299">
        <v>2010</v>
      </c>
      <c r="C1299">
        <v>39623</v>
      </c>
      <c r="D1299">
        <v>110797</v>
      </c>
    </row>
    <row r="1300" spans="1:4" x14ac:dyDescent="0.25">
      <c r="A1300" t="s">
        <v>76</v>
      </c>
      <c r="B1300">
        <v>2010</v>
      </c>
      <c r="C1300">
        <v>590014</v>
      </c>
      <c r="D1300">
        <v>252009</v>
      </c>
    </row>
    <row r="1301" spans="1:4" x14ac:dyDescent="0.25">
      <c r="A1301" t="s">
        <v>137</v>
      </c>
      <c r="B1301">
        <v>2010</v>
      </c>
      <c r="C1301">
        <v>0</v>
      </c>
      <c r="D1301">
        <v>250000</v>
      </c>
    </row>
    <row r="1302" spans="1:4" x14ac:dyDescent="0.25">
      <c r="A1302" t="s">
        <v>109</v>
      </c>
      <c r="B1302">
        <v>2010</v>
      </c>
      <c r="C1302">
        <v>7311</v>
      </c>
      <c r="D1302">
        <v>24575</v>
      </c>
    </row>
    <row r="1303" spans="1:4" x14ac:dyDescent="0.25">
      <c r="A1303" t="s">
        <v>93</v>
      </c>
      <c r="B1303">
        <v>2010</v>
      </c>
      <c r="C1303">
        <v>0</v>
      </c>
      <c r="D1303">
        <v>0</v>
      </c>
    </row>
    <row r="1304" spans="1:4" x14ac:dyDescent="0.25">
      <c r="A1304" t="s">
        <v>79</v>
      </c>
      <c r="B1304">
        <v>2010</v>
      </c>
      <c r="C1304">
        <v>62501</v>
      </c>
      <c r="D1304">
        <v>45390</v>
      </c>
    </row>
    <row r="1305" spans="1:4" x14ac:dyDescent="0.25">
      <c r="A1305" t="s">
        <v>141</v>
      </c>
      <c r="B1305">
        <v>2010</v>
      </c>
      <c r="C1305">
        <v>71518</v>
      </c>
      <c r="D1305">
        <v>30470</v>
      </c>
    </row>
    <row r="1306" spans="1:4" x14ac:dyDescent="0.25">
      <c r="A1306" t="s">
        <v>113</v>
      </c>
      <c r="B1306">
        <v>2010</v>
      </c>
      <c r="C1306">
        <v>19607</v>
      </c>
      <c r="D1306">
        <v>3750</v>
      </c>
    </row>
    <row r="1307" spans="1:4" x14ac:dyDescent="0.25">
      <c r="A1307" t="s">
        <v>77</v>
      </c>
      <c r="B1307">
        <v>2010</v>
      </c>
      <c r="C1307">
        <v>40332</v>
      </c>
      <c r="D1307">
        <v>0</v>
      </c>
    </row>
    <row r="1308" spans="1:4" x14ac:dyDescent="0.25">
      <c r="A1308" t="s">
        <v>103</v>
      </c>
      <c r="B1308">
        <v>2010</v>
      </c>
      <c r="C1308">
        <v>19595</v>
      </c>
      <c r="D1308">
        <v>1242</v>
      </c>
    </row>
    <row r="1309" spans="1:4" x14ac:dyDescent="0.25">
      <c r="A1309" t="s">
        <v>155</v>
      </c>
      <c r="B1309">
        <v>2010</v>
      </c>
      <c r="C1309">
        <v>139230</v>
      </c>
      <c r="D1309">
        <v>0</v>
      </c>
    </row>
    <row r="1310" spans="1:4" x14ac:dyDescent="0.25">
      <c r="A1310" t="s">
        <v>151</v>
      </c>
      <c r="B1310">
        <v>2010</v>
      </c>
      <c r="C1310">
        <v>207761</v>
      </c>
      <c r="D1310">
        <v>198470</v>
      </c>
    </row>
    <row r="1311" spans="1:4" x14ac:dyDescent="0.25">
      <c r="A1311" t="s">
        <v>161</v>
      </c>
      <c r="B1311">
        <v>2010</v>
      </c>
      <c r="C1311">
        <v>16288</v>
      </c>
      <c r="D1311">
        <v>0</v>
      </c>
    </row>
    <row r="1312" spans="1:4" x14ac:dyDescent="0.25">
      <c r="A1312" t="s">
        <v>95</v>
      </c>
      <c r="B1312">
        <v>2010</v>
      </c>
      <c r="C1312">
        <v>63303</v>
      </c>
      <c r="D1312">
        <v>24716</v>
      </c>
    </row>
    <row r="1313" spans="1:4" x14ac:dyDescent="0.25">
      <c r="A1313" t="s">
        <v>397</v>
      </c>
      <c r="B1313">
        <v>2010</v>
      </c>
      <c r="C1313">
        <v>4000</v>
      </c>
      <c r="D1313">
        <v>156000</v>
      </c>
    </row>
    <row r="1314" spans="1:4" x14ac:dyDescent="0.25">
      <c r="A1314" t="s">
        <v>104</v>
      </c>
      <c r="B1314">
        <v>2010</v>
      </c>
      <c r="C1314">
        <v>519579</v>
      </c>
      <c r="D1314">
        <v>151262</v>
      </c>
    </row>
    <row r="1315" spans="1:4" x14ac:dyDescent="0.25">
      <c r="A1315" t="s">
        <v>75</v>
      </c>
      <c r="B1315">
        <v>2010</v>
      </c>
      <c r="C1315">
        <v>1288</v>
      </c>
      <c r="D1315">
        <v>13330</v>
      </c>
    </row>
    <row r="1316" spans="1:4" x14ac:dyDescent="0.25">
      <c r="A1316" t="s">
        <v>152</v>
      </c>
      <c r="B1316">
        <v>2010</v>
      </c>
      <c r="C1316">
        <v>0</v>
      </c>
      <c r="D1316">
        <v>0</v>
      </c>
    </row>
    <row r="1317" spans="1:4" x14ac:dyDescent="0.25">
      <c r="A1317" t="s">
        <v>338</v>
      </c>
      <c r="B1317">
        <v>2010</v>
      </c>
      <c r="C1317">
        <v>0</v>
      </c>
      <c r="D1317">
        <v>31202</v>
      </c>
    </row>
    <row r="1318" spans="1:4" x14ac:dyDescent="0.25">
      <c r="A1318" t="s">
        <v>967</v>
      </c>
      <c r="B1318">
        <v>2010</v>
      </c>
      <c r="C1318">
        <v>358340</v>
      </c>
      <c r="D1318">
        <v>84609</v>
      </c>
    </row>
    <row r="1319" spans="1:4" x14ac:dyDescent="0.25">
      <c r="A1319" t="s">
        <v>968</v>
      </c>
      <c r="B1319">
        <v>2010</v>
      </c>
      <c r="C1319">
        <v>0</v>
      </c>
      <c r="D1319">
        <v>0</v>
      </c>
    </row>
    <row r="1320" spans="1:4" x14ac:dyDescent="0.25">
      <c r="A1320" t="s">
        <v>986</v>
      </c>
      <c r="B1320">
        <v>2010</v>
      </c>
      <c r="C1320">
        <v>0</v>
      </c>
      <c r="D1320">
        <v>0</v>
      </c>
    </row>
    <row r="1321" spans="1:4" x14ac:dyDescent="0.25">
      <c r="A1321" t="s">
        <v>120</v>
      </c>
      <c r="B1321">
        <v>2010</v>
      </c>
      <c r="C1321">
        <v>0</v>
      </c>
      <c r="D1321">
        <v>0</v>
      </c>
    </row>
    <row r="1322" spans="1:4" x14ac:dyDescent="0.25">
      <c r="A1322" t="s">
        <v>107</v>
      </c>
      <c r="B1322">
        <v>2010</v>
      </c>
      <c r="C1322">
        <v>0</v>
      </c>
      <c r="D1322">
        <v>561546</v>
      </c>
    </row>
    <row r="1323" spans="1:4" x14ac:dyDescent="0.25">
      <c r="A1323" t="s">
        <v>85</v>
      </c>
      <c r="B1323">
        <v>2010</v>
      </c>
      <c r="C1323">
        <v>105743</v>
      </c>
      <c r="D1323">
        <v>0</v>
      </c>
    </row>
    <row r="1324" spans="1:4" x14ac:dyDescent="0.25">
      <c r="A1324" t="s">
        <v>81</v>
      </c>
      <c r="B1324">
        <v>2010</v>
      </c>
      <c r="C1324">
        <v>100338</v>
      </c>
      <c r="D1324">
        <v>0</v>
      </c>
    </row>
    <row r="1325" spans="1:4" x14ac:dyDescent="0.25">
      <c r="A1325" t="s">
        <v>68</v>
      </c>
      <c r="B1325">
        <v>2010</v>
      </c>
      <c r="C1325">
        <v>1599</v>
      </c>
      <c r="D1325">
        <v>109206</v>
      </c>
    </row>
    <row r="1326" spans="1:4" x14ac:dyDescent="0.25">
      <c r="A1326" t="s">
        <v>129</v>
      </c>
      <c r="B1326">
        <v>2010</v>
      </c>
      <c r="C1326">
        <v>126472</v>
      </c>
      <c r="D1326">
        <v>0</v>
      </c>
    </row>
    <row r="1327" spans="1:4" x14ac:dyDescent="0.25">
      <c r="A1327" t="s">
        <v>163</v>
      </c>
      <c r="B1327">
        <v>2010</v>
      </c>
      <c r="C1327">
        <v>117138</v>
      </c>
      <c r="D1327">
        <v>8994</v>
      </c>
    </row>
    <row r="1328" spans="1:4" x14ac:dyDescent="0.25">
      <c r="A1328" t="s">
        <v>148</v>
      </c>
      <c r="B1328">
        <v>2010</v>
      </c>
      <c r="C1328">
        <v>158019</v>
      </c>
      <c r="D1328">
        <v>99525</v>
      </c>
    </row>
    <row r="1329" spans="1:4" x14ac:dyDescent="0.25">
      <c r="A1329" t="s">
        <v>143</v>
      </c>
      <c r="B1329">
        <v>2010</v>
      </c>
      <c r="C1329">
        <v>77292</v>
      </c>
      <c r="D1329">
        <v>25554</v>
      </c>
    </row>
    <row r="1330" spans="1:4" x14ac:dyDescent="0.25">
      <c r="A1330" t="s">
        <v>484</v>
      </c>
      <c r="B1330">
        <v>2010</v>
      </c>
      <c r="C1330">
        <v>5998</v>
      </c>
      <c r="D1330">
        <v>17731</v>
      </c>
    </row>
    <row r="1331" spans="1:4" x14ac:dyDescent="0.25">
      <c r="A1331" t="s">
        <v>67</v>
      </c>
      <c r="B1331">
        <v>2010</v>
      </c>
      <c r="C1331">
        <v>51290</v>
      </c>
      <c r="D1331">
        <v>0</v>
      </c>
    </row>
    <row r="1332" spans="1:4" x14ac:dyDescent="0.25">
      <c r="A1332" t="s">
        <v>477</v>
      </c>
      <c r="B1332">
        <v>2010</v>
      </c>
      <c r="C1332">
        <v>238131</v>
      </c>
      <c r="D1332">
        <v>3143</v>
      </c>
    </row>
    <row r="1333" spans="1:4" x14ac:dyDescent="0.25">
      <c r="A1333" t="s">
        <v>162</v>
      </c>
      <c r="B1333">
        <v>2010</v>
      </c>
      <c r="C1333">
        <v>26677</v>
      </c>
      <c r="D1333">
        <v>9600</v>
      </c>
    </row>
    <row r="1334" spans="1:4" x14ac:dyDescent="0.25">
      <c r="A1334" t="s">
        <v>154</v>
      </c>
      <c r="B1334">
        <v>2010</v>
      </c>
      <c r="C1334">
        <v>17062</v>
      </c>
      <c r="D1334">
        <v>5398</v>
      </c>
    </row>
    <row r="1335" spans="1:4" x14ac:dyDescent="0.25">
      <c r="A1335" t="s">
        <v>88</v>
      </c>
      <c r="B1335">
        <v>2010</v>
      </c>
      <c r="C1335">
        <v>0</v>
      </c>
      <c r="D1335">
        <v>0</v>
      </c>
    </row>
    <row r="1336" spans="1:4" x14ac:dyDescent="0.25">
      <c r="A1336" t="s">
        <v>408</v>
      </c>
      <c r="B1336">
        <v>2010</v>
      </c>
      <c r="C1336">
        <v>230567</v>
      </c>
      <c r="D1336">
        <v>492752</v>
      </c>
    </row>
    <row r="1337" spans="1:4" x14ac:dyDescent="0.25">
      <c r="A1337" t="s">
        <v>74</v>
      </c>
      <c r="B1337">
        <v>2010</v>
      </c>
      <c r="C1337">
        <v>49074</v>
      </c>
      <c r="D1337">
        <v>16145</v>
      </c>
    </row>
    <row r="1338" spans="1:4" x14ac:dyDescent="0.25">
      <c r="A1338" t="s">
        <v>153</v>
      </c>
      <c r="B1338">
        <v>2010</v>
      </c>
      <c r="C1338">
        <v>442000</v>
      </c>
      <c r="D1338">
        <v>307000</v>
      </c>
    </row>
    <row r="1339" spans="1:4" x14ac:dyDescent="0.25">
      <c r="A1339" t="s">
        <v>69</v>
      </c>
      <c r="B1339">
        <v>2010</v>
      </c>
      <c r="C1339">
        <v>275990</v>
      </c>
      <c r="D1339">
        <v>282477</v>
      </c>
    </row>
    <row r="1340" spans="1:4" x14ac:dyDescent="0.25">
      <c r="A1340" t="s">
        <v>397</v>
      </c>
      <c r="B1340">
        <v>2010</v>
      </c>
      <c r="C1340">
        <v>10138</v>
      </c>
      <c r="D1340">
        <v>0</v>
      </c>
    </row>
    <row r="1341" spans="1:4" x14ac:dyDescent="0.25">
      <c r="A1341" t="s">
        <v>136</v>
      </c>
      <c r="B1341">
        <v>2010</v>
      </c>
      <c r="C1341">
        <v>57737</v>
      </c>
      <c r="D1341">
        <v>0</v>
      </c>
    </row>
    <row r="1342" spans="1:4" x14ac:dyDescent="0.25">
      <c r="A1342" t="s">
        <v>145</v>
      </c>
      <c r="B1342">
        <v>2010</v>
      </c>
      <c r="C1342">
        <v>373161</v>
      </c>
      <c r="D1342">
        <v>38744</v>
      </c>
    </row>
    <row r="1343" spans="1:4" x14ac:dyDescent="0.25">
      <c r="A1343" t="s">
        <v>73</v>
      </c>
      <c r="B1343">
        <v>2010</v>
      </c>
      <c r="C1343">
        <v>188000</v>
      </c>
      <c r="D1343">
        <v>93000</v>
      </c>
    </row>
    <row r="1344" spans="1:4" x14ac:dyDescent="0.25">
      <c r="A1344" t="s">
        <v>986</v>
      </c>
      <c r="B1344">
        <v>2017</v>
      </c>
      <c r="C1344">
        <v>0</v>
      </c>
      <c r="D1344">
        <v>0</v>
      </c>
    </row>
    <row r="1345" spans="1:4" x14ac:dyDescent="0.25">
      <c r="A1345" t="s">
        <v>110</v>
      </c>
      <c r="B1345">
        <v>2017</v>
      </c>
      <c r="C1345">
        <v>123556</v>
      </c>
      <c r="D1345">
        <v>21288</v>
      </c>
    </row>
    <row r="1346" spans="1:4" x14ac:dyDescent="0.25">
      <c r="A1346" t="s">
        <v>85</v>
      </c>
      <c r="B1346">
        <v>2017</v>
      </c>
      <c r="C1346">
        <v>161152</v>
      </c>
      <c r="D1346">
        <v>0</v>
      </c>
    </row>
    <row r="1347" spans="1:4" x14ac:dyDescent="0.25">
      <c r="A1347" t="s">
        <v>397</v>
      </c>
      <c r="B1347">
        <v>2017</v>
      </c>
      <c r="C1347">
        <v>0</v>
      </c>
      <c r="D1347">
        <v>117000</v>
      </c>
    </row>
    <row r="1348" spans="1:4" x14ac:dyDescent="0.25">
      <c r="A1348" t="s">
        <v>74</v>
      </c>
      <c r="B1348">
        <v>2017</v>
      </c>
      <c r="C1348">
        <v>27990</v>
      </c>
      <c r="D1348">
        <v>12547</v>
      </c>
    </row>
    <row r="1349" spans="1:4" x14ac:dyDescent="0.25">
      <c r="A1349" t="s">
        <v>160</v>
      </c>
      <c r="B1349">
        <v>2017</v>
      </c>
      <c r="C1349">
        <v>67797</v>
      </c>
      <c r="D1349">
        <v>0</v>
      </c>
    </row>
    <row r="1350" spans="1:4" x14ac:dyDescent="0.25">
      <c r="A1350" t="s">
        <v>967</v>
      </c>
      <c r="B1350">
        <v>2018</v>
      </c>
      <c r="C1350">
        <v>289971</v>
      </c>
      <c r="D1350">
        <v>31787</v>
      </c>
    </row>
    <row r="1351" spans="1:4" x14ac:dyDescent="0.25">
      <c r="A1351" t="s">
        <v>95</v>
      </c>
      <c r="B1351">
        <v>2018</v>
      </c>
      <c r="C1351">
        <v>9425</v>
      </c>
      <c r="D1351">
        <v>46280</v>
      </c>
    </row>
    <row r="1352" spans="1:4" x14ac:dyDescent="0.25">
      <c r="A1352" t="s">
        <v>107</v>
      </c>
      <c r="B1352">
        <v>2018</v>
      </c>
      <c r="C1352">
        <v>0</v>
      </c>
      <c r="D1352">
        <v>621480</v>
      </c>
    </row>
    <row r="1353" spans="1:4" x14ac:dyDescent="0.25">
      <c r="A1353" t="s">
        <v>160</v>
      </c>
      <c r="B1353">
        <v>2018</v>
      </c>
      <c r="C1353">
        <v>73560</v>
      </c>
      <c r="D1353">
        <v>0</v>
      </c>
    </row>
    <row r="1354" spans="1:4" x14ac:dyDescent="0.25">
      <c r="A1354" t="s">
        <v>120</v>
      </c>
      <c r="B1354">
        <v>2018</v>
      </c>
      <c r="C1354">
        <v>0</v>
      </c>
      <c r="D1354">
        <v>0</v>
      </c>
    </row>
    <row r="1355" spans="1:4" x14ac:dyDescent="0.25">
      <c r="A1355" t="s">
        <v>145</v>
      </c>
      <c r="B1355">
        <v>2018</v>
      </c>
      <c r="C1355">
        <v>382172</v>
      </c>
      <c r="D1355">
        <v>38613</v>
      </c>
    </row>
    <row r="1356" spans="1:4" x14ac:dyDescent="0.25">
      <c r="A1356" t="s">
        <v>397</v>
      </c>
      <c r="B1356">
        <v>2018</v>
      </c>
      <c r="C1356">
        <v>0</v>
      </c>
      <c r="D1356">
        <v>120000</v>
      </c>
    </row>
    <row r="1357" spans="1:4" x14ac:dyDescent="0.25">
      <c r="A1357" t="s">
        <v>927</v>
      </c>
      <c r="B1357">
        <v>2018</v>
      </c>
      <c r="C1357">
        <v>0</v>
      </c>
      <c r="D1357">
        <v>0</v>
      </c>
    </row>
    <row r="1358" spans="1:4" x14ac:dyDescent="0.25">
      <c r="A1358" t="s">
        <v>74</v>
      </c>
      <c r="B1358">
        <v>2018</v>
      </c>
      <c r="C1358">
        <v>27112</v>
      </c>
      <c r="D1358">
        <v>7802</v>
      </c>
    </row>
    <row r="1359" spans="1:4" x14ac:dyDescent="0.25">
      <c r="A1359" t="s">
        <v>81</v>
      </c>
      <c r="B1359">
        <v>2018</v>
      </c>
      <c r="C1359">
        <v>103470</v>
      </c>
      <c r="D1359">
        <v>0</v>
      </c>
    </row>
    <row r="1360" spans="1:4" x14ac:dyDescent="0.25">
      <c r="A1360" t="s">
        <v>155</v>
      </c>
      <c r="B1360">
        <v>2018</v>
      </c>
      <c r="C1360">
        <v>160526</v>
      </c>
      <c r="D1360">
        <v>0</v>
      </c>
    </row>
    <row r="1361" spans="1:4" x14ac:dyDescent="0.25">
      <c r="A1361" t="s">
        <v>141</v>
      </c>
      <c r="B1361">
        <v>2018</v>
      </c>
      <c r="C1361">
        <v>64846</v>
      </c>
      <c r="D1361">
        <v>4967</v>
      </c>
    </row>
    <row r="1362" spans="1:4" x14ac:dyDescent="0.25">
      <c r="A1362" t="s">
        <v>151</v>
      </c>
      <c r="B1362">
        <v>2018</v>
      </c>
      <c r="C1362">
        <v>215329</v>
      </c>
      <c r="D1362">
        <v>248608</v>
      </c>
    </row>
    <row r="1363" spans="1:4" x14ac:dyDescent="0.25">
      <c r="A1363" t="s">
        <v>76</v>
      </c>
      <c r="B1363">
        <v>2018</v>
      </c>
      <c r="C1363">
        <v>367914</v>
      </c>
      <c r="D1363">
        <v>160482</v>
      </c>
    </row>
    <row r="1364" spans="1:4" x14ac:dyDescent="0.25">
      <c r="A1364" t="s">
        <v>114</v>
      </c>
      <c r="B1364">
        <v>2018</v>
      </c>
      <c r="C1364">
        <v>0</v>
      </c>
      <c r="D1364">
        <v>220550</v>
      </c>
    </row>
    <row r="1365" spans="1:4" x14ac:dyDescent="0.25">
      <c r="A1365" t="s">
        <v>68</v>
      </c>
      <c r="B1365">
        <v>2018</v>
      </c>
      <c r="C1365">
        <v>1500</v>
      </c>
      <c r="D1365">
        <v>10144</v>
      </c>
    </row>
    <row r="1366" spans="1:4" x14ac:dyDescent="0.25">
      <c r="A1366" t="s">
        <v>161</v>
      </c>
      <c r="B1366">
        <v>2018</v>
      </c>
      <c r="C1366">
        <v>17718</v>
      </c>
      <c r="D1366">
        <v>55</v>
      </c>
    </row>
    <row r="1367" spans="1:4" x14ac:dyDescent="0.25">
      <c r="A1367" t="s">
        <v>85</v>
      </c>
      <c r="B1367">
        <v>2018</v>
      </c>
      <c r="C1367">
        <v>167411</v>
      </c>
      <c r="D1367">
        <v>0</v>
      </c>
    </row>
    <row r="1368" spans="1:4" x14ac:dyDescent="0.25">
      <c r="A1368" t="s">
        <v>89</v>
      </c>
      <c r="B1368">
        <v>2018</v>
      </c>
      <c r="C1368">
        <v>258315</v>
      </c>
      <c r="D1368">
        <v>24029</v>
      </c>
    </row>
    <row r="1369" spans="1:4" x14ac:dyDescent="0.25">
      <c r="A1369" t="s">
        <v>152</v>
      </c>
      <c r="B1369">
        <v>2018</v>
      </c>
      <c r="C1369">
        <v>4</v>
      </c>
      <c r="D1369">
        <v>0</v>
      </c>
    </row>
    <row r="1370" spans="1:4" x14ac:dyDescent="0.25">
      <c r="A1370" t="s">
        <v>88</v>
      </c>
      <c r="B1370">
        <v>2018</v>
      </c>
      <c r="C1370">
        <v>0</v>
      </c>
      <c r="D1370">
        <v>0</v>
      </c>
    </row>
    <row r="1371" spans="1:4" x14ac:dyDescent="0.25">
      <c r="A1371" t="s">
        <v>126</v>
      </c>
      <c r="B1371">
        <v>2018</v>
      </c>
      <c r="C1371">
        <v>83479</v>
      </c>
      <c r="D1371">
        <v>38908</v>
      </c>
    </row>
    <row r="1372" spans="1:4" x14ac:dyDescent="0.25">
      <c r="A1372" t="s">
        <v>109</v>
      </c>
      <c r="B1372">
        <v>2018</v>
      </c>
      <c r="C1372">
        <v>6970</v>
      </c>
      <c r="D1372">
        <v>14091</v>
      </c>
    </row>
    <row r="1373" spans="1:4" x14ac:dyDescent="0.25">
      <c r="A1373" t="s">
        <v>73</v>
      </c>
      <c r="B1373">
        <v>2018</v>
      </c>
      <c r="C1373">
        <v>196000</v>
      </c>
      <c r="D1373">
        <v>118000</v>
      </c>
    </row>
    <row r="1374" spans="1:4" x14ac:dyDescent="0.25">
      <c r="A1374" t="s">
        <v>123</v>
      </c>
      <c r="B1374">
        <v>2018</v>
      </c>
      <c r="C1374">
        <v>121832</v>
      </c>
      <c r="D1374">
        <v>19397</v>
      </c>
    </row>
    <row r="1375" spans="1:4" x14ac:dyDescent="0.25">
      <c r="A1375" t="s">
        <v>510</v>
      </c>
      <c r="B1375">
        <v>2018</v>
      </c>
      <c r="C1375">
        <v>118882</v>
      </c>
      <c r="D1375">
        <v>156473</v>
      </c>
    </row>
    <row r="1376" spans="1:4" x14ac:dyDescent="0.25">
      <c r="A1376" t="s">
        <v>110</v>
      </c>
      <c r="B1376">
        <v>2018</v>
      </c>
      <c r="C1376">
        <v>130322</v>
      </c>
      <c r="D1376">
        <v>22164</v>
      </c>
    </row>
    <row r="1377" spans="1:4" x14ac:dyDescent="0.25">
      <c r="A1377" t="s">
        <v>927</v>
      </c>
      <c r="B1377">
        <v>2018</v>
      </c>
      <c r="C1377">
        <v>502656</v>
      </c>
      <c r="D1377">
        <v>8673</v>
      </c>
    </row>
    <row r="1378" spans="1:4" x14ac:dyDescent="0.25">
      <c r="A1378" t="s">
        <v>95</v>
      </c>
      <c r="B1378">
        <v>2018</v>
      </c>
      <c r="C1378">
        <v>171295</v>
      </c>
      <c r="D1378">
        <v>0</v>
      </c>
    </row>
    <row r="1379" spans="1:4" x14ac:dyDescent="0.25">
      <c r="A1379" t="s">
        <v>122</v>
      </c>
      <c r="B1379">
        <v>2018</v>
      </c>
      <c r="C1379">
        <v>0</v>
      </c>
      <c r="D1379">
        <v>0</v>
      </c>
    </row>
    <row r="1380" spans="1:4" x14ac:dyDescent="0.25">
      <c r="A1380" t="s">
        <v>133</v>
      </c>
      <c r="B1380">
        <v>2018</v>
      </c>
      <c r="C1380">
        <v>2983</v>
      </c>
      <c r="D1380">
        <v>12016</v>
      </c>
    </row>
    <row r="1381" spans="1:4" x14ac:dyDescent="0.25">
      <c r="A1381" t="s">
        <v>79</v>
      </c>
      <c r="B1381">
        <v>2018</v>
      </c>
      <c r="C1381">
        <v>72273</v>
      </c>
      <c r="D1381">
        <v>11740</v>
      </c>
    </row>
    <row r="1382" spans="1:4" x14ac:dyDescent="0.25">
      <c r="A1382" t="s">
        <v>104</v>
      </c>
      <c r="B1382">
        <v>2018</v>
      </c>
      <c r="C1382">
        <v>521530</v>
      </c>
      <c r="D1382">
        <v>150303</v>
      </c>
    </row>
    <row r="1383" spans="1:4" x14ac:dyDescent="0.25">
      <c r="A1383" t="s">
        <v>125</v>
      </c>
      <c r="B1383">
        <v>2018</v>
      </c>
      <c r="C1383">
        <v>2353</v>
      </c>
      <c r="D1383">
        <v>1940</v>
      </c>
    </row>
    <row r="1384" spans="1:4" x14ac:dyDescent="0.25">
      <c r="A1384" t="s">
        <v>99</v>
      </c>
      <c r="B1384">
        <v>2018</v>
      </c>
      <c r="C1384">
        <v>40489</v>
      </c>
      <c r="D1384">
        <v>9265</v>
      </c>
    </row>
    <row r="1385" spans="1:4" x14ac:dyDescent="0.25">
      <c r="A1385" t="s">
        <v>124</v>
      </c>
      <c r="B1385">
        <v>2018</v>
      </c>
      <c r="C1385">
        <v>402169</v>
      </c>
      <c r="D1385">
        <v>132060</v>
      </c>
    </row>
    <row r="1386" spans="1:4" x14ac:dyDescent="0.25">
      <c r="A1386" t="s">
        <v>148</v>
      </c>
      <c r="B1386">
        <v>2018</v>
      </c>
      <c r="C1386">
        <v>130807</v>
      </c>
      <c r="D1386">
        <v>57967</v>
      </c>
    </row>
    <row r="1387" spans="1:4" x14ac:dyDescent="0.25">
      <c r="A1387" t="s">
        <v>163</v>
      </c>
      <c r="B1387">
        <v>2018</v>
      </c>
      <c r="C1387">
        <v>341482</v>
      </c>
      <c r="D1387">
        <v>5251</v>
      </c>
    </row>
    <row r="1388" spans="1:4" x14ac:dyDescent="0.25">
      <c r="A1388" t="s">
        <v>88</v>
      </c>
      <c r="B1388">
        <v>2018</v>
      </c>
      <c r="C1388">
        <v>72520</v>
      </c>
      <c r="D1388">
        <v>155944</v>
      </c>
    </row>
    <row r="1389" spans="1:4" x14ac:dyDescent="0.25">
      <c r="A1389" t="s">
        <v>162</v>
      </c>
      <c r="B1389">
        <v>2018</v>
      </c>
      <c r="C1389">
        <v>109222</v>
      </c>
      <c r="D1389">
        <v>0</v>
      </c>
    </row>
    <row r="1390" spans="1:4" x14ac:dyDescent="0.25">
      <c r="A1390" t="s">
        <v>477</v>
      </c>
      <c r="B1390">
        <v>2018</v>
      </c>
      <c r="C1390">
        <v>158037</v>
      </c>
      <c r="D1390">
        <v>0</v>
      </c>
    </row>
    <row r="1391" spans="1:4" x14ac:dyDescent="0.25">
      <c r="A1391" t="s">
        <v>112</v>
      </c>
      <c r="B1391">
        <v>2018</v>
      </c>
      <c r="C1391">
        <v>275797</v>
      </c>
      <c r="D1391">
        <v>236832</v>
      </c>
    </row>
    <row r="1392" spans="1:4" x14ac:dyDescent="0.25">
      <c r="A1392" t="s">
        <v>113</v>
      </c>
      <c r="B1392">
        <v>2018</v>
      </c>
      <c r="C1392">
        <v>20166</v>
      </c>
      <c r="D1392">
        <v>0</v>
      </c>
    </row>
    <row r="1393" spans="1:4" x14ac:dyDescent="0.25">
      <c r="A1393" t="s">
        <v>408</v>
      </c>
      <c r="B1393">
        <v>2018</v>
      </c>
      <c r="C1393">
        <v>185960</v>
      </c>
      <c r="D1393">
        <v>195661</v>
      </c>
    </row>
    <row r="1394" spans="1:4" x14ac:dyDescent="0.25">
      <c r="A1394" t="s">
        <v>128</v>
      </c>
      <c r="B1394">
        <v>2018</v>
      </c>
      <c r="C1394">
        <v>14097</v>
      </c>
      <c r="D1394">
        <v>5600</v>
      </c>
    </row>
    <row r="1395" spans="1:4" x14ac:dyDescent="0.25">
      <c r="A1395" t="s">
        <v>154</v>
      </c>
      <c r="B1395">
        <v>2018</v>
      </c>
      <c r="C1395">
        <v>0</v>
      </c>
      <c r="D1395">
        <v>13164</v>
      </c>
    </row>
    <row r="1396" spans="1:4" x14ac:dyDescent="0.25">
      <c r="A1396" t="s">
        <v>143</v>
      </c>
      <c r="B1396">
        <v>2018</v>
      </c>
      <c r="C1396">
        <v>83346</v>
      </c>
      <c r="D1396">
        <v>44328</v>
      </c>
    </row>
    <row r="1397" spans="1:4" x14ac:dyDescent="0.25">
      <c r="A1397" t="s">
        <v>397</v>
      </c>
      <c r="B1397">
        <v>2018</v>
      </c>
      <c r="C1397">
        <v>55176</v>
      </c>
      <c r="D1397">
        <v>0</v>
      </c>
    </row>
    <row r="1398" spans="1:4" x14ac:dyDescent="0.25">
      <c r="A1398" t="s">
        <v>87</v>
      </c>
      <c r="B1398">
        <v>2018</v>
      </c>
      <c r="C1398">
        <v>0</v>
      </c>
      <c r="D1398">
        <v>45917</v>
      </c>
    </row>
    <row r="1399" spans="1:4" x14ac:dyDescent="0.25">
      <c r="A1399" t="s">
        <v>477</v>
      </c>
      <c r="B1399">
        <v>2019</v>
      </c>
      <c r="C1399">
        <v>118531</v>
      </c>
      <c r="D1399">
        <v>0</v>
      </c>
    </row>
    <row r="1400" spans="1:4" x14ac:dyDescent="0.25">
      <c r="A1400" t="s">
        <v>67</v>
      </c>
      <c r="B1400">
        <v>2019</v>
      </c>
      <c r="C1400">
        <v>0</v>
      </c>
      <c r="D1400">
        <v>0</v>
      </c>
    </row>
    <row r="1401" spans="1:4" x14ac:dyDescent="0.25">
      <c r="A1401" t="s">
        <v>68</v>
      </c>
      <c r="B1401">
        <v>2019</v>
      </c>
      <c r="C1401">
        <v>0</v>
      </c>
      <c r="D1401">
        <v>61681</v>
      </c>
    </row>
    <row r="1402" spans="1:4" x14ac:dyDescent="0.25">
      <c r="A1402" t="s">
        <v>69</v>
      </c>
      <c r="B1402">
        <v>2019</v>
      </c>
      <c r="C1402">
        <v>235470</v>
      </c>
      <c r="D1402">
        <v>103654</v>
      </c>
    </row>
    <row r="1403" spans="1:4" x14ac:dyDescent="0.25">
      <c r="A1403" t="s">
        <v>73</v>
      </c>
      <c r="B1403">
        <v>2019</v>
      </c>
      <c r="C1403">
        <v>156981</v>
      </c>
      <c r="D1403">
        <v>89552</v>
      </c>
    </row>
    <row r="1404" spans="1:4" x14ac:dyDescent="0.25">
      <c r="A1404" t="s">
        <v>75</v>
      </c>
      <c r="B1404">
        <v>2019</v>
      </c>
      <c r="C1404">
        <v>0</v>
      </c>
      <c r="D1404">
        <v>8580</v>
      </c>
    </row>
    <row r="1405" spans="1:4" x14ac:dyDescent="0.25">
      <c r="A1405" t="s">
        <v>944</v>
      </c>
      <c r="B1405">
        <v>2019</v>
      </c>
      <c r="C1405">
        <v>122698</v>
      </c>
      <c r="D1405">
        <v>21509</v>
      </c>
    </row>
    <row r="1406" spans="1:4" x14ac:dyDescent="0.25">
      <c r="A1406" t="s">
        <v>338</v>
      </c>
      <c r="B1406">
        <v>2019</v>
      </c>
      <c r="C1406">
        <v>34499</v>
      </c>
      <c r="D1406">
        <v>50846</v>
      </c>
    </row>
    <row r="1407" spans="1:4" x14ac:dyDescent="0.25">
      <c r="A1407" t="s">
        <v>76</v>
      </c>
      <c r="B1407">
        <v>2019</v>
      </c>
      <c r="C1407">
        <v>379091</v>
      </c>
      <c r="D1407">
        <v>189007</v>
      </c>
    </row>
    <row r="1408" spans="1:4" x14ac:dyDescent="0.25">
      <c r="A1408" t="s">
        <v>81</v>
      </c>
      <c r="B1408">
        <v>2019</v>
      </c>
      <c r="C1408">
        <v>158450</v>
      </c>
      <c r="D1408">
        <v>0</v>
      </c>
    </row>
    <row r="1409" spans="1:4" x14ac:dyDescent="0.25">
      <c r="A1409" t="s">
        <v>77</v>
      </c>
      <c r="B1409">
        <v>2019</v>
      </c>
      <c r="C1409">
        <v>31111</v>
      </c>
      <c r="D1409">
        <v>0</v>
      </c>
    </row>
    <row r="1410" spans="1:4" x14ac:dyDescent="0.25">
      <c r="A1410" t="s">
        <v>79</v>
      </c>
      <c r="B1410">
        <v>2019</v>
      </c>
      <c r="C1410">
        <v>64682</v>
      </c>
      <c r="D1410">
        <v>11041</v>
      </c>
    </row>
    <row r="1411" spans="1:4" x14ac:dyDescent="0.25">
      <c r="A1411" t="s">
        <v>74</v>
      </c>
      <c r="B1411">
        <v>2019</v>
      </c>
      <c r="C1411">
        <v>30588</v>
      </c>
      <c r="D1411">
        <v>15041</v>
      </c>
    </row>
    <row r="1412" spans="1:4" x14ac:dyDescent="0.25">
      <c r="A1412" t="s">
        <v>125</v>
      </c>
      <c r="B1412">
        <v>2019</v>
      </c>
      <c r="C1412">
        <v>1254</v>
      </c>
      <c r="D1412">
        <v>1606</v>
      </c>
    </row>
    <row r="1413" spans="1:4" x14ac:dyDescent="0.25">
      <c r="A1413" t="s">
        <v>87</v>
      </c>
      <c r="B1413">
        <v>2019</v>
      </c>
      <c r="C1413">
        <v>43404</v>
      </c>
      <c r="D1413">
        <v>0</v>
      </c>
    </row>
    <row r="1414" spans="1:4" x14ac:dyDescent="0.25">
      <c r="A1414" t="s">
        <v>88</v>
      </c>
      <c r="B1414">
        <v>2019</v>
      </c>
      <c r="C1414">
        <v>0</v>
      </c>
      <c r="D1414">
        <v>0</v>
      </c>
    </row>
    <row r="1415" spans="1:4" x14ac:dyDescent="0.25">
      <c r="A1415" t="s">
        <v>88</v>
      </c>
      <c r="B1415">
        <v>2019</v>
      </c>
      <c r="C1415">
        <v>77200</v>
      </c>
      <c r="D1415">
        <v>134400</v>
      </c>
    </row>
    <row r="1416" spans="1:4" x14ac:dyDescent="0.25">
      <c r="A1416" t="s">
        <v>89</v>
      </c>
      <c r="B1416">
        <v>2019</v>
      </c>
      <c r="C1416">
        <v>184596</v>
      </c>
      <c r="D1416">
        <v>33918</v>
      </c>
    </row>
    <row r="1417" spans="1:4" x14ac:dyDescent="0.25">
      <c r="A1417" t="s">
        <v>85</v>
      </c>
      <c r="B1417">
        <v>2019</v>
      </c>
      <c r="C1417">
        <v>29614</v>
      </c>
      <c r="D1417">
        <v>0</v>
      </c>
    </row>
    <row r="1418" spans="1:4" x14ac:dyDescent="0.25">
      <c r="A1418" t="s">
        <v>95</v>
      </c>
      <c r="B1418">
        <v>2019</v>
      </c>
      <c r="C1418">
        <v>181966</v>
      </c>
      <c r="D1418">
        <v>0</v>
      </c>
    </row>
    <row r="1419" spans="1:4" x14ac:dyDescent="0.25">
      <c r="A1419" t="s">
        <v>95</v>
      </c>
      <c r="B1419">
        <v>2019</v>
      </c>
      <c r="C1419">
        <v>14840</v>
      </c>
      <c r="D1419">
        <v>26222</v>
      </c>
    </row>
    <row r="1420" spans="1:4" x14ac:dyDescent="0.25">
      <c r="A1420" t="s">
        <v>99</v>
      </c>
      <c r="B1420">
        <v>2019</v>
      </c>
      <c r="C1420">
        <v>49349</v>
      </c>
      <c r="D1420">
        <v>20592</v>
      </c>
    </row>
    <row r="1421" spans="1:4" x14ac:dyDescent="0.25">
      <c r="A1421" t="s">
        <v>385</v>
      </c>
      <c r="B1421">
        <v>2019</v>
      </c>
      <c r="C1421">
        <v>466000</v>
      </c>
      <c r="D1421">
        <v>24000</v>
      </c>
    </row>
    <row r="1422" spans="1:4" x14ac:dyDescent="0.25">
      <c r="A1422" t="s">
        <v>103</v>
      </c>
      <c r="B1422">
        <v>2019</v>
      </c>
      <c r="C1422">
        <v>10490</v>
      </c>
      <c r="D1422">
        <v>2665</v>
      </c>
    </row>
    <row r="1423" spans="1:4" x14ac:dyDescent="0.25">
      <c r="A1423" t="s">
        <v>388</v>
      </c>
      <c r="B1423">
        <v>2019</v>
      </c>
      <c r="C1423">
        <v>36761</v>
      </c>
      <c r="D1423">
        <v>36202</v>
      </c>
    </row>
    <row r="1424" spans="1:4" x14ac:dyDescent="0.25">
      <c r="A1424" t="s">
        <v>397</v>
      </c>
      <c r="B1424">
        <v>2019</v>
      </c>
      <c r="C1424">
        <v>0</v>
      </c>
      <c r="D1424">
        <v>108000</v>
      </c>
    </row>
    <row r="1425" spans="1:4" x14ac:dyDescent="0.25">
      <c r="A1425" t="s">
        <v>397</v>
      </c>
      <c r="B1425">
        <v>2019</v>
      </c>
      <c r="C1425">
        <v>49866</v>
      </c>
      <c r="D1425">
        <v>0</v>
      </c>
    </row>
    <row r="1426" spans="1:4" x14ac:dyDescent="0.25">
      <c r="A1426" t="s">
        <v>104</v>
      </c>
      <c r="B1426">
        <v>2019</v>
      </c>
      <c r="C1426">
        <v>460052</v>
      </c>
      <c r="D1426">
        <v>185435</v>
      </c>
    </row>
    <row r="1427" spans="1:4" x14ac:dyDescent="0.25">
      <c r="A1427" t="s">
        <v>109</v>
      </c>
      <c r="B1427">
        <v>2019</v>
      </c>
      <c r="C1427">
        <v>7380</v>
      </c>
      <c r="D1427">
        <v>9347</v>
      </c>
    </row>
    <row r="1428" spans="1:4" x14ac:dyDescent="0.25">
      <c r="A1428" t="s">
        <v>408</v>
      </c>
      <c r="B1428">
        <v>2019</v>
      </c>
      <c r="C1428">
        <v>167374</v>
      </c>
      <c r="D1428">
        <v>242978</v>
      </c>
    </row>
    <row r="1429" spans="1:4" x14ac:dyDescent="0.25">
      <c r="A1429" t="s">
        <v>107</v>
      </c>
      <c r="B1429">
        <v>2019</v>
      </c>
      <c r="C1429">
        <v>0</v>
      </c>
      <c r="D1429">
        <v>326252</v>
      </c>
    </row>
    <row r="1430" spans="1:4" x14ac:dyDescent="0.25">
      <c r="A1430" t="s">
        <v>110</v>
      </c>
      <c r="B1430">
        <v>2019</v>
      </c>
      <c r="C1430">
        <v>116946</v>
      </c>
      <c r="D1430">
        <v>27505</v>
      </c>
    </row>
    <row r="1431" spans="1:4" x14ac:dyDescent="0.25">
      <c r="A1431" t="s">
        <v>112</v>
      </c>
      <c r="B1431">
        <v>2019</v>
      </c>
      <c r="C1431">
        <v>278691</v>
      </c>
      <c r="D1431">
        <v>269025</v>
      </c>
    </row>
    <row r="1432" spans="1:4" x14ac:dyDescent="0.25">
      <c r="A1432" t="s">
        <v>113</v>
      </c>
      <c r="B1432">
        <v>2019</v>
      </c>
      <c r="C1432">
        <v>30581</v>
      </c>
      <c r="D1432">
        <v>0</v>
      </c>
    </row>
    <row r="1433" spans="1:4" x14ac:dyDescent="0.25">
      <c r="A1433" t="s">
        <v>114</v>
      </c>
      <c r="B1433">
        <v>2019</v>
      </c>
      <c r="C1433">
        <v>0</v>
      </c>
      <c r="D1433">
        <v>232924</v>
      </c>
    </row>
    <row r="1434" spans="1:4" x14ac:dyDescent="0.25">
      <c r="A1434" t="s">
        <v>119</v>
      </c>
      <c r="B1434">
        <v>2019</v>
      </c>
      <c r="C1434">
        <v>0</v>
      </c>
      <c r="D1434">
        <v>90476</v>
      </c>
    </row>
    <row r="1435" spans="1:4" x14ac:dyDescent="0.25">
      <c r="A1435" t="s">
        <v>122</v>
      </c>
      <c r="B1435">
        <v>2019</v>
      </c>
      <c r="C1435">
        <v>0</v>
      </c>
      <c r="D1435">
        <v>0</v>
      </c>
    </row>
    <row r="1436" spans="1:4" x14ac:dyDescent="0.25">
      <c r="A1436" t="s">
        <v>120</v>
      </c>
      <c r="B1436">
        <v>2019</v>
      </c>
      <c r="C1436">
        <v>0</v>
      </c>
      <c r="D1436">
        <v>0</v>
      </c>
    </row>
    <row r="1437" spans="1:4" x14ac:dyDescent="0.25">
      <c r="A1437" t="s">
        <v>123</v>
      </c>
      <c r="B1437">
        <v>2019</v>
      </c>
      <c r="C1437">
        <v>84075</v>
      </c>
      <c r="D1437">
        <v>25660</v>
      </c>
    </row>
    <row r="1438" spans="1:4" x14ac:dyDescent="0.25">
      <c r="A1438" t="s">
        <v>124</v>
      </c>
      <c r="B1438">
        <v>2019</v>
      </c>
      <c r="C1438">
        <v>361861</v>
      </c>
      <c r="D1438">
        <v>172104</v>
      </c>
    </row>
    <row r="1439" spans="1:4" x14ac:dyDescent="0.25">
      <c r="A1439" t="s">
        <v>126</v>
      </c>
      <c r="B1439">
        <v>2019</v>
      </c>
      <c r="C1439">
        <v>16836</v>
      </c>
      <c r="D1439">
        <v>9784</v>
      </c>
    </row>
    <row r="1440" spans="1:4" x14ac:dyDescent="0.25">
      <c r="A1440" t="s">
        <v>128</v>
      </c>
      <c r="B1440">
        <v>2019</v>
      </c>
      <c r="C1440">
        <v>3820</v>
      </c>
      <c r="D1440">
        <v>6020</v>
      </c>
    </row>
    <row r="1441" spans="1:4" x14ac:dyDescent="0.25">
      <c r="A1441" t="s">
        <v>129</v>
      </c>
      <c r="B1441">
        <v>2019</v>
      </c>
      <c r="C1441">
        <v>206227</v>
      </c>
      <c r="D1441">
        <v>0</v>
      </c>
    </row>
    <row r="1442" spans="1:4" x14ac:dyDescent="0.25">
      <c r="A1442" t="s">
        <v>133</v>
      </c>
      <c r="B1442">
        <v>2019</v>
      </c>
      <c r="C1442">
        <v>2677</v>
      </c>
      <c r="D1442">
        <v>11770</v>
      </c>
    </row>
    <row r="1443" spans="1:4" x14ac:dyDescent="0.25">
      <c r="A1443" t="s">
        <v>134</v>
      </c>
      <c r="B1443">
        <v>2019</v>
      </c>
      <c r="C1443">
        <v>29482</v>
      </c>
      <c r="D1443">
        <v>0</v>
      </c>
    </row>
    <row r="1444" spans="1:4" x14ac:dyDescent="0.25">
      <c r="A1444" t="s">
        <v>137</v>
      </c>
      <c r="B1444">
        <v>2019</v>
      </c>
      <c r="C1444">
        <v>0</v>
      </c>
      <c r="D1444">
        <v>76122</v>
      </c>
    </row>
    <row r="1445" spans="1:4" x14ac:dyDescent="0.25">
      <c r="A1445" t="s">
        <v>136</v>
      </c>
      <c r="B1445">
        <v>2019</v>
      </c>
      <c r="C1445">
        <v>21963</v>
      </c>
      <c r="D1445">
        <v>14383</v>
      </c>
    </row>
    <row r="1446" spans="1:4" x14ac:dyDescent="0.25">
      <c r="A1446" t="s">
        <v>967</v>
      </c>
      <c r="B1446">
        <v>2019</v>
      </c>
      <c r="C1446">
        <v>176573</v>
      </c>
      <c r="D1446">
        <v>33077</v>
      </c>
    </row>
    <row r="1447" spans="1:4" x14ac:dyDescent="0.25">
      <c r="A1447" t="s">
        <v>927</v>
      </c>
      <c r="B1447">
        <v>2019</v>
      </c>
      <c r="C1447">
        <v>526778</v>
      </c>
      <c r="D1447">
        <v>3194</v>
      </c>
    </row>
    <row r="1448" spans="1:4" x14ac:dyDescent="0.25">
      <c r="A1448" t="s">
        <v>141</v>
      </c>
      <c r="B1448">
        <v>2019</v>
      </c>
      <c r="C1448">
        <v>53634</v>
      </c>
      <c r="D1448">
        <v>4658</v>
      </c>
    </row>
    <row r="1449" spans="1:4" x14ac:dyDescent="0.25">
      <c r="A1449" t="s">
        <v>143</v>
      </c>
      <c r="B1449">
        <v>2019</v>
      </c>
      <c r="C1449">
        <v>82300</v>
      </c>
      <c r="D1449">
        <v>44709</v>
      </c>
    </row>
    <row r="1450" spans="1:4" x14ac:dyDescent="0.25">
      <c r="A1450" t="s">
        <v>144</v>
      </c>
      <c r="B1450">
        <v>2019</v>
      </c>
      <c r="C1450">
        <v>383574</v>
      </c>
      <c r="D1450">
        <v>93640</v>
      </c>
    </row>
    <row r="1451" spans="1:4" x14ac:dyDescent="0.25">
      <c r="A1451" t="s">
        <v>147</v>
      </c>
      <c r="B1451">
        <v>2019</v>
      </c>
      <c r="C1451">
        <v>164944</v>
      </c>
      <c r="D1451">
        <v>0</v>
      </c>
    </row>
    <row r="1452" spans="1:4" x14ac:dyDescent="0.25">
      <c r="A1452" t="s">
        <v>145</v>
      </c>
      <c r="B1452">
        <v>2019</v>
      </c>
      <c r="C1452">
        <v>414411</v>
      </c>
      <c r="D1452">
        <v>93258</v>
      </c>
    </row>
    <row r="1453" spans="1:4" x14ac:dyDescent="0.25">
      <c r="A1453" t="s">
        <v>148</v>
      </c>
      <c r="B1453">
        <v>2019</v>
      </c>
      <c r="C1453">
        <v>141376</v>
      </c>
      <c r="D1453">
        <v>76773</v>
      </c>
    </row>
    <row r="1454" spans="1:4" x14ac:dyDescent="0.25">
      <c r="A1454" t="s">
        <v>484</v>
      </c>
      <c r="B1454">
        <v>2019</v>
      </c>
      <c r="C1454">
        <v>11469</v>
      </c>
      <c r="D1454">
        <v>14399</v>
      </c>
    </row>
    <row r="1455" spans="1:4" x14ac:dyDescent="0.25">
      <c r="A1455" t="s">
        <v>151</v>
      </c>
      <c r="B1455">
        <v>2019</v>
      </c>
      <c r="C1455">
        <v>200345</v>
      </c>
      <c r="D1455">
        <v>172321</v>
      </c>
    </row>
    <row r="1456" spans="1:4" x14ac:dyDescent="0.25">
      <c r="A1456" t="s">
        <v>152</v>
      </c>
      <c r="B1456">
        <v>2019</v>
      </c>
      <c r="C1456">
        <v>2</v>
      </c>
      <c r="D1456">
        <v>0</v>
      </c>
    </row>
    <row r="1457" spans="1:4" x14ac:dyDescent="0.25">
      <c r="A1457" t="s">
        <v>153</v>
      </c>
      <c r="B1457">
        <v>2019</v>
      </c>
      <c r="C1457">
        <v>135483</v>
      </c>
      <c r="D1457">
        <v>0</v>
      </c>
    </row>
    <row r="1458" spans="1:4" x14ac:dyDescent="0.25">
      <c r="A1458" t="s">
        <v>154</v>
      </c>
      <c r="B1458">
        <v>2019</v>
      </c>
      <c r="C1458">
        <v>0</v>
      </c>
      <c r="D1458">
        <v>13356</v>
      </c>
    </row>
    <row r="1459" spans="1:4" x14ac:dyDescent="0.25">
      <c r="A1459" t="s">
        <v>510</v>
      </c>
      <c r="B1459">
        <v>2019</v>
      </c>
      <c r="C1459">
        <v>126874</v>
      </c>
      <c r="D1459">
        <v>175785</v>
      </c>
    </row>
    <row r="1460" spans="1:4" x14ac:dyDescent="0.25">
      <c r="A1460" t="s">
        <v>927</v>
      </c>
      <c r="B1460">
        <v>2019</v>
      </c>
      <c r="C1460">
        <v>0</v>
      </c>
      <c r="D1460">
        <v>0</v>
      </c>
    </row>
    <row r="1461" spans="1:4" x14ac:dyDescent="0.25">
      <c r="A1461" t="s">
        <v>161</v>
      </c>
      <c r="B1461">
        <v>2019</v>
      </c>
      <c r="C1461">
        <v>29044</v>
      </c>
      <c r="D1461">
        <v>0</v>
      </c>
    </row>
    <row r="1462" spans="1:4" x14ac:dyDescent="0.25">
      <c r="A1462" t="s">
        <v>162</v>
      </c>
      <c r="B1462">
        <v>2019</v>
      </c>
      <c r="C1462">
        <v>106153</v>
      </c>
      <c r="D1462">
        <v>0</v>
      </c>
    </row>
    <row r="1463" spans="1:4" x14ac:dyDescent="0.25">
      <c r="A1463" t="s">
        <v>155</v>
      </c>
      <c r="B1463">
        <v>2019</v>
      </c>
      <c r="C1463">
        <v>186994</v>
      </c>
      <c r="D1463">
        <v>0</v>
      </c>
    </row>
    <row r="1464" spans="1:4" x14ac:dyDescent="0.25">
      <c r="A1464" t="s">
        <v>163</v>
      </c>
      <c r="B1464">
        <v>2019</v>
      </c>
      <c r="C1464">
        <v>319144</v>
      </c>
      <c r="D1464">
        <v>0</v>
      </c>
    </row>
    <row r="1465" spans="1:4" x14ac:dyDescent="0.25">
      <c r="A1465" t="s">
        <v>968</v>
      </c>
      <c r="B1465">
        <v>2019</v>
      </c>
      <c r="C1465">
        <v>0</v>
      </c>
      <c r="D1465">
        <v>0</v>
      </c>
    </row>
    <row r="1466" spans="1:4" x14ac:dyDescent="0.25">
      <c r="A1466" t="s">
        <v>160</v>
      </c>
      <c r="B1466">
        <v>2019</v>
      </c>
      <c r="C1466">
        <v>63000</v>
      </c>
      <c r="D1466">
        <v>0</v>
      </c>
    </row>
    <row r="1467" spans="1:4" x14ac:dyDescent="0.25">
      <c r="A1467" t="s">
        <v>319</v>
      </c>
      <c r="B1467">
        <v>2019</v>
      </c>
      <c r="C1467">
        <v>0</v>
      </c>
      <c r="D1467">
        <v>0</v>
      </c>
    </row>
    <row r="1468" spans="1:4" x14ac:dyDescent="0.25">
      <c r="A1468" t="s">
        <v>141</v>
      </c>
      <c r="B1468">
        <v>2017</v>
      </c>
      <c r="C1468">
        <v>58508</v>
      </c>
      <c r="D1468">
        <v>4083</v>
      </c>
    </row>
    <row r="1469" spans="1:4" x14ac:dyDescent="0.25">
      <c r="A1469" t="s">
        <v>88</v>
      </c>
      <c r="B1469">
        <v>2017</v>
      </c>
      <c r="C1469">
        <v>0</v>
      </c>
      <c r="D1469">
        <v>0</v>
      </c>
    </row>
    <row r="1470" spans="1:4" x14ac:dyDescent="0.25">
      <c r="A1470" t="s">
        <v>385</v>
      </c>
      <c r="B1470">
        <v>2017</v>
      </c>
      <c r="C1470">
        <v>548000</v>
      </c>
      <c r="D1470">
        <v>65000</v>
      </c>
    </row>
    <row r="1471" spans="1:4" x14ac:dyDescent="0.25">
      <c r="A1471" t="s">
        <v>154</v>
      </c>
      <c r="B1471">
        <v>2017</v>
      </c>
      <c r="C1471">
        <v>0</v>
      </c>
      <c r="D1471">
        <v>16570</v>
      </c>
    </row>
    <row r="1472" spans="1:4" x14ac:dyDescent="0.25">
      <c r="A1472" t="s">
        <v>155</v>
      </c>
      <c r="B1472">
        <v>2017</v>
      </c>
      <c r="C1472">
        <v>173653</v>
      </c>
      <c r="D1472">
        <v>0</v>
      </c>
    </row>
    <row r="1473" spans="1:4" x14ac:dyDescent="0.25">
      <c r="A1473" t="s">
        <v>104</v>
      </c>
      <c r="B1473">
        <v>2017</v>
      </c>
      <c r="C1473">
        <v>421412</v>
      </c>
      <c r="D1473">
        <v>143922</v>
      </c>
    </row>
    <row r="1474" spans="1:4" x14ac:dyDescent="0.25">
      <c r="A1474" t="s">
        <v>145</v>
      </c>
      <c r="B1474">
        <v>2017</v>
      </c>
      <c r="C1474">
        <v>384112</v>
      </c>
      <c r="D1474">
        <v>47469</v>
      </c>
    </row>
    <row r="1475" spans="1:4" x14ac:dyDescent="0.25">
      <c r="A1475" t="s">
        <v>126</v>
      </c>
      <c r="B1475">
        <v>2017</v>
      </c>
      <c r="C1475">
        <v>88653</v>
      </c>
      <c r="D1475">
        <v>134191</v>
      </c>
    </row>
    <row r="1476" spans="1:4" x14ac:dyDescent="0.25">
      <c r="A1476" t="s">
        <v>510</v>
      </c>
      <c r="B1476">
        <v>2017</v>
      </c>
      <c r="C1476">
        <v>120460</v>
      </c>
      <c r="D1476">
        <v>169728</v>
      </c>
    </row>
    <row r="1477" spans="1:4" x14ac:dyDescent="0.25">
      <c r="A1477" t="s">
        <v>79</v>
      </c>
      <c r="B1477">
        <v>2017</v>
      </c>
      <c r="C1477">
        <v>71479</v>
      </c>
      <c r="D1477">
        <v>7400</v>
      </c>
    </row>
    <row r="1478" spans="1:4" x14ac:dyDescent="0.25">
      <c r="A1478" t="s">
        <v>968</v>
      </c>
      <c r="B1478">
        <v>2017</v>
      </c>
      <c r="C1478">
        <v>0</v>
      </c>
      <c r="D1478">
        <v>0</v>
      </c>
    </row>
    <row r="1479" spans="1:4" x14ac:dyDescent="0.25">
      <c r="A1479" t="s">
        <v>77</v>
      </c>
      <c r="B1479">
        <v>2017</v>
      </c>
      <c r="C1479">
        <v>86235</v>
      </c>
      <c r="D1479">
        <v>0</v>
      </c>
    </row>
    <row r="1480" spans="1:4" x14ac:dyDescent="0.25">
      <c r="A1480" t="s">
        <v>123</v>
      </c>
      <c r="B1480">
        <v>2017</v>
      </c>
      <c r="C1480">
        <v>126774</v>
      </c>
      <c r="D1480">
        <v>19621</v>
      </c>
    </row>
    <row r="1481" spans="1:4" x14ac:dyDescent="0.25">
      <c r="A1481" t="s">
        <v>87</v>
      </c>
      <c r="B1481">
        <v>2017</v>
      </c>
      <c r="C1481">
        <v>0</v>
      </c>
      <c r="D1481">
        <v>51918</v>
      </c>
    </row>
    <row r="1482" spans="1:4" x14ac:dyDescent="0.25">
      <c r="A1482" t="s">
        <v>967</v>
      </c>
      <c r="B1482">
        <v>2017</v>
      </c>
      <c r="C1482">
        <v>312895</v>
      </c>
      <c r="D1482">
        <v>57692</v>
      </c>
    </row>
    <row r="1483" spans="1:4" x14ac:dyDescent="0.25">
      <c r="A1483" t="s">
        <v>153</v>
      </c>
      <c r="B1483">
        <v>2017</v>
      </c>
      <c r="C1483">
        <v>103000</v>
      </c>
      <c r="D1483">
        <v>7600</v>
      </c>
    </row>
    <row r="1484" spans="1:4" x14ac:dyDescent="0.25">
      <c r="A1484" t="s">
        <v>69</v>
      </c>
      <c r="B1484">
        <v>2017</v>
      </c>
      <c r="C1484">
        <v>209000</v>
      </c>
      <c r="D1484">
        <v>31000</v>
      </c>
    </row>
    <row r="1485" spans="1:4" x14ac:dyDescent="0.25">
      <c r="A1485" t="s">
        <v>134</v>
      </c>
      <c r="B1485">
        <v>2017</v>
      </c>
      <c r="C1485">
        <v>22494</v>
      </c>
      <c r="D1485">
        <v>8695</v>
      </c>
    </row>
    <row r="1486" spans="1:4" x14ac:dyDescent="0.25">
      <c r="A1486" t="s">
        <v>89</v>
      </c>
      <c r="B1486">
        <v>2017</v>
      </c>
      <c r="C1486">
        <v>317129</v>
      </c>
      <c r="D1486">
        <v>24082</v>
      </c>
    </row>
    <row r="1487" spans="1:4" x14ac:dyDescent="0.25">
      <c r="A1487" t="s">
        <v>95</v>
      </c>
      <c r="B1487">
        <v>2017</v>
      </c>
      <c r="C1487">
        <v>152935</v>
      </c>
      <c r="D1487">
        <v>0</v>
      </c>
    </row>
    <row r="1488" spans="1:4" x14ac:dyDescent="0.25">
      <c r="A1488" t="s">
        <v>73</v>
      </c>
      <c r="B1488">
        <v>2017</v>
      </c>
      <c r="C1488">
        <v>191000</v>
      </c>
      <c r="D1488">
        <v>101000</v>
      </c>
    </row>
    <row r="1489" spans="1:4" x14ac:dyDescent="0.25">
      <c r="A1489" t="s">
        <v>114</v>
      </c>
      <c r="B1489">
        <v>2017</v>
      </c>
      <c r="C1489">
        <v>0</v>
      </c>
      <c r="D1489">
        <v>195119</v>
      </c>
    </row>
    <row r="1490" spans="1:4" x14ac:dyDescent="0.25">
      <c r="A1490" t="s">
        <v>113</v>
      </c>
      <c r="B1490">
        <v>2017</v>
      </c>
      <c r="C1490">
        <v>16836</v>
      </c>
      <c r="D1490">
        <v>0</v>
      </c>
    </row>
    <row r="1491" spans="1:4" x14ac:dyDescent="0.25">
      <c r="A1491" t="s">
        <v>162</v>
      </c>
      <c r="B1491">
        <v>2017</v>
      </c>
      <c r="C1491">
        <v>64082</v>
      </c>
      <c r="D1491">
        <v>17700</v>
      </c>
    </row>
    <row r="1492" spans="1:4" x14ac:dyDescent="0.25">
      <c r="A1492" t="s">
        <v>129</v>
      </c>
      <c r="B1492">
        <v>2017</v>
      </c>
      <c r="C1492">
        <v>215800</v>
      </c>
      <c r="D1492">
        <v>0</v>
      </c>
    </row>
    <row r="1493" spans="1:4" x14ac:dyDescent="0.25">
      <c r="A1493" t="s">
        <v>148</v>
      </c>
      <c r="B1493">
        <v>2017</v>
      </c>
      <c r="C1493">
        <v>144503</v>
      </c>
      <c r="D1493">
        <v>56092</v>
      </c>
    </row>
    <row r="1494" spans="1:4" x14ac:dyDescent="0.25">
      <c r="A1494" t="s">
        <v>388</v>
      </c>
      <c r="B1494">
        <v>2017</v>
      </c>
      <c r="C1494">
        <v>39415</v>
      </c>
      <c r="D1494">
        <v>45857</v>
      </c>
    </row>
    <row r="1495" spans="1:4" x14ac:dyDescent="0.25">
      <c r="A1495" t="s">
        <v>143</v>
      </c>
      <c r="B1495">
        <v>2017</v>
      </c>
      <c r="C1495">
        <v>88241</v>
      </c>
      <c r="D1495">
        <v>45550</v>
      </c>
    </row>
    <row r="1496" spans="1:4" x14ac:dyDescent="0.25">
      <c r="A1496" t="s">
        <v>408</v>
      </c>
      <c r="B1496">
        <v>2017</v>
      </c>
      <c r="C1496">
        <v>173358</v>
      </c>
      <c r="D1496">
        <v>207121</v>
      </c>
    </row>
    <row r="1497" spans="1:4" x14ac:dyDescent="0.25">
      <c r="A1497" t="s">
        <v>144</v>
      </c>
      <c r="B1497">
        <v>2017</v>
      </c>
      <c r="C1497">
        <v>414870</v>
      </c>
      <c r="D1497">
        <v>107057</v>
      </c>
    </row>
    <row r="1498" spans="1:4" x14ac:dyDescent="0.25">
      <c r="A1498" t="s">
        <v>128</v>
      </c>
      <c r="B1498">
        <v>2017</v>
      </c>
      <c r="C1498">
        <v>13337</v>
      </c>
      <c r="D1498">
        <v>4624</v>
      </c>
    </row>
    <row r="1499" spans="1:4" x14ac:dyDescent="0.25">
      <c r="A1499" t="s">
        <v>99</v>
      </c>
      <c r="B1499">
        <v>2017</v>
      </c>
      <c r="C1499">
        <v>54993</v>
      </c>
      <c r="D1499">
        <v>5733</v>
      </c>
    </row>
    <row r="1500" spans="1:4" x14ac:dyDescent="0.25">
      <c r="A1500" t="s">
        <v>88</v>
      </c>
      <c r="B1500">
        <v>2017</v>
      </c>
      <c r="C1500">
        <v>67521</v>
      </c>
      <c r="D1500">
        <v>130904</v>
      </c>
    </row>
    <row r="1501" spans="1:4" x14ac:dyDescent="0.25">
      <c r="A1501" t="s">
        <v>112</v>
      </c>
      <c r="B1501">
        <v>2017</v>
      </c>
      <c r="C1501">
        <v>324653</v>
      </c>
      <c r="D1501">
        <v>279386</v>
      </c>
    </row>
    <row r="1502" spans="1:4" x14ac:dyDescent="0.25">
      <c r="A1502" t="s">
        <v>161</v>
      </c>
      <c r="B1502">
        <v>2017</v>
      </c>
      <c r="C1502">
        <v>18797</v>
      </c>
      <c r="D1502">
        <v>2470</v>
      </c>
    </row>
    <row r="1503" spans="1:4" x14ac:dyDescent="0.25">
      <c r="A1503" t="s">
        <v>397</v>
      </c>
      <c r="B1503">
        <v>2017</v>
      </c>
      <c r="C1503">
        <v>61116</v>
      </c>
      <c r="D1503">
        <v>0</v>
      </c>
    </row>
    <row r="1504" spans="1:4" x14ac:dyDescent="0.25">
      <c r="A1504" t="s">
        <v>484</v>
      </c>
      <c r="B1504">
        <v>2017</v>
      </c>
      <c r="C1504">
        <v>9911</v>
      </c>
      <c r="D1504">
        <v>16419</v>
      </c>
    </row>
    <row r="1505" spans="1:4" x14ac:dyDescent="0.25">
      <c r="A1505" t="s">
        <v>122</v>
      </c>
      <c r="B1505">
        <v>2017</v>
      </c>
      <c r="C1505">
        <v>20</v>
      </c>
      <c r="D1505">
        <v>60</v>
      </c>
    </row>
    <row r="1506" spans="1:4" x14ac:dyDescent="0.25">
      <c r="A1506" t="s">
        <v>163</v>
      </c>
      <c r="B1506">
        <v>2017</v>
      </c>
      <c r="C1506">
        <v>274651</v>
      </c>
      <c r="D1506">
        <v>3526</v>
      </c>
    </row>
    <row r="1507" spans="1:4" x14ac:dyDescent="0.25">
      <c r="A1507" t="s">
        <v>125</v>
      </c>
      <c r="B1507">
        <v>2017</v>
      </c>
      <c r="C1507">
        <v>4452</v>
      </c>
      <c r="D1507">
        <v>2640</v>
      </c>
    </row>
    <row r="1508" spans="1:4" x14ac:dyDescent="0.25">
      <c r="A1508" t="s">
        <v>124</v>
      </c>
      <c r="B1508">
        <v>2017</v>
      </c>
      <c r="C1508">
        <v>347754</v>
      </c>
      <c r="D1508">
        <v>95984</v>
      </c>
    </row>
    <row r="1509" spans="1:4" x14ac:dyDescent="0.25">
      <c r="A1509" t="s">
        <v>81</v>
      </c>
      <c r="B1509">
        <v>2017</v>
      </c>
      <c r="C1509">
        <v>119760</v>
      </c>
      <c r="D1509">
        <v>0</v>
      </c>
    </row>
    <row r="1510" spans="1:4" x14ac:dyDescent="0.25">
      <c r="A1510" t="s">
        <v>986</v>
      </c>
      <c r="B1510">
        <v>2017</v>
      </c>
      <c r="C1510">
        <v>445824</v>
      </c>
      <c r="D1510">
        <v>32113</v>
      </c>
    </row>
    <row r="1511" spans="1:4" x14ac:dyDescent="0.25">
      <c r="A1511" t="s">
        <v>120</v>
      </c>
      <c r="B1511">
        <v>2017</v>
      </c>
      <c r="C1511">
        <v>0</v>
      </c>
      <c r="D1511">
        <v>0</v>
      </c>
    </row>
    <row r="1512" spans="1:4" x14ac:dyDescent="0.25">
      <c r="A1512" t="s">
        <v>151</v>
      </c>
      <c r="B1512">
        <v>2017</v>
      </c>
      <c r="C1512">
        <v>231158</v>
      </c>
      <c r="D1512">
        <v>219858</v>
      </c>
    </row>
    <row r="1513" spans="1:4" x14ac:dyDescent="0.25">
      <c r="A1513" t="s">
        <v>133</v>
      </c>
      <c r="B1513">
        <v>2017</v>
      </c>
      <c r="C1513">
        <v>3376</v>
      </c>
      <c r="D1513">
        <v>11966</v>
      </c>
    </row>
    <row r="1514" spans="1:4" x14ac:dyDescent="0.25">
      <c r="A1514" t="s">
        <v>338</v>
      </c>
      <c r="B1514">
        <v>2017</v>
      </c>
      <c r="C1514">
        <v>35143</v>
      </c>
      <c r="D1514">
        <v>37730</v>
      </c>
    </row>
    <row r="1515" spans="1:4" x14ac:dyDescent="0.25">
      <c r="A1515" t="s">
        <v>76</v>
      </c>
      <c r="B1515">
        <v>2017</v>
      </c>
      <c r="C1515">
        <v>443577</v>
      </c>
      <c r="D1515">
        <v>195599</v>
      </c>
    </row>
    <row r="1516" spans="1:4" x14ac:dyDescent="0.25">
      <c r="A1516" t="s">
        <v>152</v>
      </c>
      <c r="B1516">
        <v>2017</v>
      </c>
      <c r="C1516">
        <v>0</v>
      </c>
      <c r="D1516">
        <v>0</v>
      </c>
    </row>
    <row r="1517" spans="1:4" x14ac:dyDescent="0.25">
      <c r="A1517" t="s">
        <v>67</v>
      </c>
      <c r="B1517">
        <v>2017</v>
      </c>
      <c r="C1517">
        <v>10726</v>
      </c>
      <c r="D1517">
        <v>0</v>
      </c>
    </row>
    <row r="1518" spans="1:4" x14ac:dyDescent="0.25">
      <c r="A1518" t="s">
        <v>103</v>
      </c>
      <c r="B1518">
        <v>2017</v>
      </c>
      <c r="C1518">
        <v>11939</v>
      </c>
      <c r="D1518">
        <v>3473</v>
      </c>
    </row>
    <row r="1519" spans="1:4" x14ac:dyDescent="0.25">
      <c r="A1519" t="s">
        <v>119</v>
      </c>
      <c r="B1519">
        <v>2017</v>
      </c>
      <c r="C1519">
        <v>0</v>
      </c>
      <c r="D1519">
        <v>52999</v>
      </c>
    </row>
    <row r="1520" spans="1:4" x14ac:dyDescent="0.25">
      <c r="A1520" t="s">
        <v>136</v>
      </c>
      <c r="B1520">
        <v>2017</v>
      </c>
      <c r="C1520">
        <v>31717</v>
      </c>
      <c r="D1520">
        <v>8320</v>
      </c>
    </row>
    <row r="1521" spans="1:4" x14ac:dyDescent="0.25">
      <c r="A1521" t="s">
        <v>147</v>
      </c>
      <c r="B1521">
        <v>2017</v>
      </c>
      <c r="C1521">
        <v>127349</v>
      </c>
      <c r="D1521">
        <v>1019</v>
      </c>
    </row>
    <row r="1522" spans="1:4" x14ac:dyDescent="0.25">
      <c r="A1522" t="s">
        <v>944</v>
      </c>
      <c r="B1522">
        <v>2017</v>
      </c>
      <c r="C1522">
        <v>158455</v>
      </c>
      <c r="D1522">
        <v>8855</v>
      </c>
    </row>
    <row r="1523" spans="1:4" x14ac:dyDescent="0.25">
      <c r="A1523" t="s">
        <v>68</v>
      </c>
      <c r="B1523">
        <v>2017</v>
      </c>
      <c r="C1523">
        <v>0</v>
      </c>
      <c r="D1523">
        <v>45048</v>
      </c>
    </row>
    <row r="1524" spans="1:4" x14ac:dyDescent="0.25">
      <c r="A1524" t="s">
        <v>109</v>
      </c>
      <c r="B1524">
        <v>2017</v>
      </c>
      <c r="C1524">
        <v>5291</v>
      </c>
      <c r="D1524">
        <v>3280</v>
      </c>
    </row>
    <row r="1525" spans="1:4" x14ac:dyDescent="0.25">
      <c r="A1525" t="s">
        <v>477</v>
      </c>
      <c r="B1525">
        <v>2017</v>
      </c>
      <c r="C1525">
        <v>158345</v>
      </c>
      <c r="D1525">
        <v>2640</v>
      </c>
    </row>
    <row r="1526" spans="1:4" x14ac:dyDescent="0.25">
      <c r="A1526" t="s">
        <v>137</v>
      </c>
      <c r="B1526">
        <v>2017</v>
      </c>
      <c r="C1526">
        <v>0</v>
      </c>
      <c r="D1526">
        <v>15000</v>
      </c>
    </row>
    <row r="1527" spans="1:4" x14ac:dyDescent="0.25">
      <c r="A1527" t="s">
        <v>75</v>
      </c>
      <c r="B1527">
        <v>2017</v>
      </c>
      <c r="C1527">
        <v>0</v>
      </c>
      <c r="D1527">
        <v>12900</v>
      </c>
    </row>
    <row r="1528" spans="1:4" x14ac:dyDescent="0.25">
      <c r="A1528" t="s">
        <v>95</v>
      </c>
      <c r="B1528">
        <v>2017</v>
      </c>
      <c r="C1528">
        <v>6942</v>
      </c>
      <c r="D1528">
        <v>55099</v>
      </c>
    </row>
    <row r="1529" spans="1:4" x14ac:dyDescent="0.25">
      <c r="A1529" t="s">
        <v>319</v>
      </c>
      <c r="B1529">
        <v>2017</v>
      </c>
      <c r="C1529">
        <v>15152</v>
      </c>
      <c r="D1529">
        <v>0</v>
      </c>
    </row>
    <row r="1530" spans="1:4" x14ac:dyDescent="0.25">
      <c r="A1530" t="s">
        <v>107</v>
      </c>
      <c r="B1530">
        <v>2017</v>
      </c>
      <c r="C1530">
        <v>0</v>
      </c>
      <c r="D1530">
        <v>261606</v>
      </c>
    </row>
    <row r="1531" spans="1:4" x14ac:dyDescent="0.25">
      <c r="A1531" t="s">
        <v>388</v>
      </c>
      <c r="B1531">
        <v>2018</v>
      </c>
      <c r="C1531">
        <v>37111</v>
      </c>
      <c r="D1531">
        <v>42442</v>
      </c>
    </row>
    <row r="1532" spans="1:4" x14ac:dyDescent="0.25">
      <c r="A1532" t="s">
        <v>67</v>
      </c>
      <c r="B1532">
        <v>2018</v>
      </c>
      <c r="C1532">
        <v>0</v>
      </c>
      <c r="D1532">
        <v>0</v>
      </c>
    </row>
    <row r="1533" spans="1:4" x14ac:dyDescent="0.25">
      <c r="A1533" t="s">
        <v>77</v>
      </c>
      <c r="B1533">
        <v>2018</v>
      </c>
      <c r="C1533">
        <v>70818</v>
      </c>
      <c r="D1533">
        <v>0</v>
      </c>
    </row>
    <row r="1534" spans="1:4" x14ac:dyDescent="0.25">
      <c r="A1534" t="s">
        <v>153</v>
      </c>
      <c r="B1534">
        <v>2018</v>
      </c>
      <c r="C1534">
        <v>95000</v>
      </c>
      <c r="D1534">
        <v>9000</v>
      </c>
    </row>
    <row r="1535" spans="1:4" x14ac:dyDescent="0.25">
      <c r="A1535" t="s">
        <v>69</v>
      </c>
      <c r="B1535">
        <v>2018</v>
      </c>
      <c r="C1535">
        <v>214500</v>
      </c>
      <c r="D1535">
        <v>55300</v>
      </c>
    </row>
    <row r="1536" spans="1:4" x14ac:dyDescent="0.25">
      <c r="A1536" t="s">
        <v>484</v>
      </c>
      <c r="B1536">
        <v>2018</v>
      </c>
      <c r="C1536">
        <v>11751</v>
      </c>
      <c r="D1536">
        <v>13266</v>
      </c>
    </row>
    <row r="1537" spans="1:4" x14ac:dyDescent="0.25">
      <c r="A1537" t="s">
        <v>129</v>
      </c>
      <c r="B1537">
        <v>2018</v>
      </c>
      <c r="C1537">
        <v>181171</v>
      </c>
      <c r="D1537">
        <v>0</v>
      </c>
    </row>
    <row r="1538" spans="1:4" x14ac:dyDescent="0.25">
      <c r="A1538" t="s">
        <v>385</v>
      </c>
      <c r="B1538">
        <v>2018</v>
      </c>
      <c r="C1538">
        <v>456000</v>
      </c>
      <c r="D1538">
        <v>36000</v>
      </c>
    </row>
    <row r="1539" spans="1:4" x14ac:dyDescent="0.25">
      <c r="A1539" t="s">
        <v>134</v>
      </c>
      <c r="B1539">
        <v>2018</v>
      </c>
      <c r="C1539">
        <v>11612</v>
      </c>
      <c r="D1539">
        <v>0</v>
      </c>
    </row>
    <row r="1540" spans="1:4" x14ac:dyDescent="0.25">
      <c r="A1540" t="s">
        <v>75</v>
      </c>
      <c r="B1540">
        <v>2018</v>
      </c>
      <c r="C1540">
        <v>0</v>
      </c>
      <c r="D1540">
        <v>9000</v>
      </c>
    </row>
    <row r="1541" spans="1:4" x14ac:dyDescent="0.25">
      <c r="A1541" t="s">
        <v>137</v>
      </c>
      <c r="B1541">
        <v>2018</v>
      </c>
      <c r="C1541">
        <v>0</v>
      </c>
      <c r="D1541">
        <v>59772</v>
      </c>
    </row>
    <row r="1542" spans="1:4" x14ac:dyDescent="0.25">
      <c r="A1542" t="s">
        <v>144</v>
      </c>
      <c r="B1542">
        <v>2018</v>
      </c>
      <c r="C1542">
        <v>439648</v>
      </c>
      <c r="D1542">
        <v>84798</v>
      </c>
    </row>
    <row r="1543" spans="1:4" x14ac:dyDescent="0.25">
      <c r="A1543" t="s">
        <v>968</v>
      </c>
      <c r="B1543">
        <v>2018</v>
      </c>
      <c r="C1543">
        <v>0</v>
      </c>
      <c r="D1543">
        <v>0</v>
      </c>
    </row>
    <row r="1544" spans="1:4" x14ac:dyDescent="0.25">
      <c r="A1544" t="s">
        <v>136</v>
      </c>
      <c r="B1544">
        <v>2018</v>
      </c>
      <c r="C1544">
        <v>25570</v>
      </c>
      <c r="D1544">
        <v>12669</v>
      </c>
    </row>
    <row r="1545" spans="1:4" x14ac:dyDescent="0.25">
      <c r="A1545" t="s">
        <v>319</v>
      </c>
      <c r="B1545">
        <v>2018</v>
      </c>
      <c r="C1545">
        <v>53012</v>
      </c>
      <c r="D1545">
        <v>0</v>
      </c>
    </row>
    <row r="1546" spans="1:4" x14ac:dyDescent="0.25">
      <c r="A1546" t="s">
        <v>103</v>
      </c>
      <c r="B1546">
        <v>2018</v>
      </c>
      <c r="C1546">
        <v>11775</v>
      </c>
      <c r="D1546">
        <v>2970</v>
      </c>
    </row>
    <row r="1547" spans="1:4" x14ac:dyDescent="0.25">
      <c r="A1547" t="s">
        <v>944</v>
      </c>
      <c r="B1547">
        <v>2018</v>
      </c>
      <c r="C1547">
        <v>105733</v>
      </c>
      <c r="D1547">
        <v>5046</v>
      </c>
    </row>
    <row r="1548" spans="1:4" x14ac:dyDescent="0.25">
      <c r="A1548" t="s">
        <v>147</v>
      </c>
      <c r="B1548">
        <v>2018</v>
      </c>
      <c r="C1548">
        <v>166704</v>
      </c>
      <c r="D1548">
        <v>0</v>
      </c>
    </row>
    <row r="1549" spans="1:4" x14ac:dyDescent="0.25">
      <c r="A1549" t="s">
        <v>119</v>
      </c>
      <c r="B1549">
        <v>2018</v>
      </c>
      <c r="C1549">
        <v>0</v>
      </c>
      <c r="D1549">
        <v>29478</v>
      </c>
    </row>
    <row r="1550" spans="1:4" x14ac:dyDescent="0.25">
      <c r="A1550" t="s">
        <v>338</v>
      </c>
      <c r="B1550">
        <v>2018</v>
      </c>
      <c r="C1550">
        <v>32339</v>
      </c>
      <c r="D1550">
        <v>27407</v>
      </c>
    </row>
  </sheetData>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CD483-5D72-430E-A17A-73F9A22C0F08}">
  <dimension ref="A1:B32"/>
  <sheetViews>
    <sheetView workbookViewId="0">
      <selection activeCell="P23" sqref="P23"/>
    </sheetView>
  </sheetViews>
  <sheetFormatPr defaultRowHeight="15" x14ac:dyDescent="0.25"/>
  <cols>
    <col min="1" max="1" width="15.109375" style="136" customWidth="1"/>
  </cols>
  <sheetData>
    <row r="1" spans="1:1" ht="15.6" x14ac:dyDescent="0.3">
      <c r="A1" s="116" t="s">
        <v>1038</v>
      </c>
    </row>
    <row r="3" spans="1:1" x14ac:dyDescent="0.25">
      <c r="A3" s="136" t="s">
        <v>1057</v>
      </c>
    </row>
    <row r="5" spans="1:1" x14ac:dyDescent="0.25">
      <c r="A5" s="136" t="s">
        <v>1039</v>
      </c>
    </row>
    <row r="7" spans="1:1" ht="15.6" x14ac:dyDescent="0.3">
      <c r="A7" s="116" t="s">
        <v>1040</v>
      </c>
    </row>
    <row r="8" spans="1:1" x14ac:dyDescent="0.25">
      <c r="A8" s="136" t="s">
        <v>1041</v>
      </c>
    </row>
    <row r="10" spans="1:1" ht="15.6" x14ac:dyDescent="0.3">
      <c r="A10" s="116" t="s">
        <v>1042</v>
      </c>
    </row>
    <row r="11" spans="1:1" x14ac:dyDescent="0.25">
      <c r="A11" s="136" t="s">
        <v>1043</v>
      </c>
    </row>
    <row r="13" spans="1:1" ht="15.6" x14ac:dyDescent="0.3">
      <c r="A13" s="116" t="s">
        <v>924</v>
      </c>
    </row>
    <row r="14" spans="1:1" x14ac:dyDescent="0.25">
      <c r="A14" s="136" t="s">
        <v>1044</v>
      </c>
    </row>
    <row r="16" spans="1:1" ht="15.6" x14ac:dyDescent="0.3">
      <c r="A16" s="116" t="s">
        <v>1091</v>
      </c>
    </row>
    <row r="17" spans="1:2" x14ac:dyDescent="0.25">
      <c r="A17" s="136" t="s">
        <v>1058</v>
      </c>
    </row>
    <row r="19" spans="1:2" ht="15.6" x14ac:dyDescent="0.3">
      <c r="A19" s="116" t="s">
        <v>1045</v>
      </c>
    </row>
    <row r="20" spans="1:2" x14ac:dyDescent="0.25">
      <c r="A20" s="136" t="s">
        <v>1046</v>
      </c>
    </row>
    <row r="22" spans="1:2" ht="15.6" x14ac:dyDescent="0.3">
      <c r="A22" s="116" t="s">
        <v>1047</v>
      </c>
    </row>
    <row r="23" spans="1:2" x14ac:dyDescent="0.25">
      <c r="A23" s="136" t="s">
        <v>1048</v>
      </c>
    </row>
    <row r="25" spans="1:2" ht="15.6" x14ac:dyDescent="0.3">
      <c r="A25" s="116" t="s">
        <v>1049</v>
      </c>
    </row>
    <row r="26" spans="1:2" x14ac:dyDescent="0.25">
      <c r="A26" s="136" t="s">
        <v>1050</v>
      </c>
    </row>
    <row r="27" spans="1:2" ht="15.6" thickBot="1" x14ac:dyDescent="0.3"/>
    <row r="28" spans="1:2" ht="15.6" thickBot="1" x14ac:dyDescent="0.3">
      <c r="A28" s="137" t="s">
        <v>1051</v>
      </c>
      <c r="B28" s="138" t="s">
        <v>1052</v>
      </c>
    </row>
    <row r="29" spans="1:2" x14ac:dyDescent="0.25">
      <c r="A29" s="139" t="s">
        <v>1053</v>
      </c>
      <c r="B29" s="140">
        <v>1</v>
      </c>
    </row>
    <row r="30" spans="1:2" x14ac:dyDescent="0.25">
      <c r="A30" s="139" t="s">
        <v>1054</v>
      </c>
      <c r="B30" s="140">
        <v>2</v>
      </c>
    </row>
    <row r="31" spans="1:2" x14ac:dyDescent="0.25">
      <c r="A31" s="139" t="s">
        <v>1055</v>
      </c>
      <c r="B31" s="140">
        <v>1.5</v>
      </c>
    </row>
    <row r="32" spans="1:2" ht="15.6" thickBot="1" x14ac:dyDescent="0.3">
      <c r="A32" s="141" t="s">
        <v>1056</v>
      </c>
      <c r="B32" s="142">
        <v>2.25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C06DD-EF58-47A2-9FC9-B5E5A4D9CF50}">
  <dimension ref="A1:V30"/>
  <sheetViews>
    <sheetView topLeftCell="C1" workbookViewId="0">
      <selection activeCell="K35" sqref="K35"/>
    </sheetView>
  </sheetViews>
  <sheetFormatPr defaultRowHeight="13.2" x14ac:dyDescent="0.25"/>
  <cols>
    <col min="2" max="2" width="12.44140625" customWidth="1"/>
    <col min="3" max="3" width="12.44140625" style="169" customWidth="1"/>
    <col min="4" max="5" width="12.44140625" customWidth="1"/>
    <col min="6" max="6" width="12.44140625" style="169" customWidth="1"/>
    <col min="7" max="8" width="12.44140625" customWidth="1"/>
    <col min="9" max="9" width="12.44140625" style="169" customWidth="1"/>
    <col min="10" max="11" width="12.44140625" customWidth="1"/>
    <col min="12" max="12" width="12.44140625" style="169" customWidth="1"/>
    <col min="13" max="14" width="12.44140625" customWidth="1"/>
    <col min="15" max="15" width="12.44140625" style="169" customWidth="1"/>
    <col min="16" max="19" width="12.44140625" customWidth="1"/>
  </cols>
  <sheetData>
    <row r="1" spans="1:19" ht="15.6" x14ac:dyDescent="0.3">
      <c r="A1" s="116" t="s">
        <v>1007</v>
      </c>
    </row>
    <row r="2" spans="1:19" x14ac:dyDescent="0.25">
      <c r="A2" s="117" t="s">
        <v>988</v>
      </c>
    </row>
    <row r="3" spans="1:19" ht="13.8" thickBot="1" x14ac:dyDescent="0.3"/>
    <row r="4" spans="1:19" ht="37.5" customHeight="1" thickBot="1" x14ac:dyDescent="0.3">
      <c r="A4" s="118" t="s">
        <v>919</v>
      </c>
      <c r="B4" s="119" t="s">
        <v>989</v>
      </c>
      <c r="C4" s="170" t="s">
        <v>990</v>
      </c>
      <c r="D4" s="120" t="s">
        <v>991</v>
      </c>
      <c r="E4" s="119" t="s">
        <v>992</v>
      </c>
      <c r="F4" s="170" t="s">
        <v>993</v>
      </c>
      <c r="G4" s="120" t="s">
        <v>994</v>
      </c>
      <c r="H4" s="119" t="s">
        <v>995</v>
      </c>
      <c r="I4" s="170" t="s">
        <v>996</v>
      </c>
      <c r="J4" s="120" t="s">
        <v>997</v>
      </c>
      <c r="K4" s="119" t="s">
        <v>998</v>
      </c>
      <c r="L4" s="170" t="s">
        <v>999</v>
      </c>
      <c r="M4" s="120" t="s">
        <v>1000</v>
      </c>
      <c r="N4" s="119" t="s">
        <v>1001</v>
      </c>
      <c r="O4" s="170" t="s">
        <v>1002</v>
      </c>
      <c r="P4" s="120" t="s">
        <v>1003</v>
      </c>
      <c r="Q4" s="121" t="s">
        <v>1004</v>
      </c>
      <c r="R4" s="121" t="s">
        <v>1005</v>
      </c>
      <c r="S4" s="121" t="s">
        <v>1006</v>
      </c>
    </row>
    <row r="5" spans="1:19" x14ac:dyDescent="0.25">
      <c r="A5" s="122">
        <v>1998</v>
      </c>
      <c r="B5" s="130">
        <v>9167.5859999999993</v>
      </c>
      <c r="C5" s="130">
        <v>3342.7359999999999</v>
      </c>
      <c r="D5" s="131">
        <v>12510.322</v>
      </c>
      <c r="E5" s="130">
        <v>1900.279</v>
      </c>
      <c r="F5" s="130">
        <v>1488.2729999999999</v>
      </c>
      <c r="G5" s="131">
        <v>3388.5519999999997</v>
      </c>
      <c r="H5" s="171">
        <v>1094.0329999999999</v>
      </c>
      <c r="I5" s="130">
        <v>33.433</v>
      </c>
      <c r="J5" s="131">
        <v>1127.4659999999999</v>
      </c>
      <c r="K5" s="130">
        <v>1071.7139999999999</v>
      </c>
      <c r="L5" s="130">
        <v>491.34100000000001</v>
      </c>
      <c r="M5" s="131">
        <v>1563.0549999999998</v>
      </c>
      <c r="N5" s="130">
        <v>1257.1610000000001</v>
      </c>
      <c r="O5" s="130">
        <v>232.34900000000016</v>
      </c>
      <c r="P5" s="131">
        <v>1489.5100000000002</v>
      </c>
      <c r="Q5" s="172">
        <v>14490.772999999999</v>
      </c>
      <c r="R5" s="172">
        <v>5588.1320000000005</v>
      </c>
      <c r="S5" s="172">
        <v>20078.904999999999</v>
      </c>
    </row>
    <row r="6" spans="1:19" x14ac:dyDescent="0.25">
      <c r="A6" s="122">
        <v>1999</v>
      </c>
      <c r="B6" s="130">
        <v>9739.857</v>
      </c>
      <c r="C6" s="130">
        <v>3122.1219999999998</v>
      </c>
      <c r="D6" s="131">
        <v>12861.978999999999</v>
      </c>
      <c r="E6" s="130">
        <v>2102.5259999999998</v>
      </c>
      <c r="F6" s="130">
        <v>1929.096</v>
      </c>
      <c r="G6" s="131">
        <v>4031.6219999999998</v>
      </c>
      <c r="H6" s="171">
        <v>1197.6690000000001</v>
      </c>
      <c r="I6" s="130">
        <v>18.609000000000002</v>
      </c>
      <c r="J6" s="131">
        <v>1216.278</v>
      </c>
      <c r="K6" s="130">
        <v>1195.6120000000001</v>
      </c>
      <c r="L6" s="130">
        <v>519.16499999999996</v>
      </c>
      <c r="M6" s="131">
        <v>1714.777</v>
      </c>
      <c r="N6" s="130">
        <v>1190.9809999999998</v>
      </c>
      <c r="O6" s="130">
        <v>268.03700000000026</v>
      </c>
      <c r="P6" s="131">
        <v>1459.018</v>
      </c>
      <c r="Q6" s="172">
        <v>15426.645</v>
      </c>
      <c r="R6" s="172">
        <v>5857.0290000000005</v>
      </c>
      <c r="S6" s="172">
        <v>21283.673999999995</v>
      </c>
    </row>
    <row r="7" spans="1:19" x14ac:dyDescent="0.25">
      <c r="A7" s="122">
        <v>2000</v>
      </c>
      <c r="B7" s="130">
        <v>9736.2539999999899</v>
      </c>
      <c r="C7" s="130">
        <v>2747.5540000000001</v>
      </c>
      <c r="D7" s="131">
        <v>12483.80799999999</v>
      </c>
      <c r="E7" s="130">
        <v>2236.4169999999999</v>
      </c>
      <c r="F7" s="130">
        <v>2271.1930000000002</v>
      </c>
      <c r="G7" s="131">
        <v>4507.6100000000006</v>
      </c>
      <c r="H7" s="171">
        <v>1115.038</v>
      </c>
      <c r="I7" s="130">
        <v>18.091000000000001</v>
      </c>
      <c r="J7" s="131">
        <v>1133.1289999999999</v>
      </c>
      <c r="K7" s="130">
        <v>1124.1389999999999</v>
      </c>
      <c r="L7" s="130">
        <v>551.58199999999999</v>
      </c>
      <c r="M7" s="131">
        <v>1675.721</v>
      </c>
      <c r="N7" s="130">
        <v>1205.844000000001</v>
      </c>
      <c r="O7" s="130">
        <v>428.20399999999881</v>
      </c>
      <c r="P7" s="131">
        <v>1634.0479999999998</v>
      </c>
      <c r="Q7" s="172">
        <v>15417.69199999999</v>
      </c>
      <c r="R7" s="172">
        <v>6016.6239999999998</v>
      </c>
      <c r="S7" s="172">
        <v>21434.315999999992</v>
      </c>
    </row>
    <row r="8" spans="1:19" x14ac:dyDescent="0.25">
      <c r="A8" s="122">
        <v>2001</v>
      </c>
      <c r="B8" s="130">
        <v>9804.4320000000098</v>
      </c>
      <c r="C8" s="130">
        <v>3598.0360000000001</v>
      </c>
      <c r="D8" s="131">
        <v>13402.46800000001</v>
      </c>
      <c r="E8" s="130">
        <v>1851.873</v>
      </c>
      <c r="F8" s="130">
        <v>1667.866</v>
      </c>
      <c r="G8" s="131">
        <v>3519.739</v>
      </c>
      <c r="H8" s="171">
        <v>1042.749</v>
      </c>
      <c r="I8" s="130">
        <v>17.177</v>
      </c>
      <c r="J8" s="131">
        <v>1059.9259999999999</v>
      </c>
      <c r="K8" s="130">
        <v>980.15700000000004</v>
      </c>
      <c r="L8" s="130">
        <v>500.24</v>
      </c>
      <c r="M8" s="131">
        <v>1480.3969999999999</v>
      </c>
      <c r="N8" s="130">
        <v>1276.1710000000021</v>
      </c>
      <c r="O8" s="130">
        <v>428.22000000000025</v>
      </c>
      <c r="P8" s="131">
        <v>1704.3910000000024</v>
      </c>
      <c r="Q8" s="172">
        <v>14955.382000000011</v>
      </c>
      <c r="R8" s="172">
        <v>6211.5389999999998</v>
      </c>
      <c r="S8" s="172">
        <v>21166.921000000013</v>
      </c>
    </row>
    <row r="9" spans="1:19" x14ac:dyDescent="0.25">
      <c r="A9" s="122">
        <v>2002</v>
      </c>
      <c r="B9" s="130">
        <v>9196.64</v>
      </c>
      <c r="C9" s="130">
        <v>3628.1770000000001</v>
      </c>
      <c r="D9" s="131">
        <v>12824.816999999999</v>
      </c>
      <c r="E9" s="130">
        <v>2212.058</v>
      </c>
      <c r="F9" s="130">
        <v>2082.7649999999999</v>
      </c>
      <c r="G9" s="131">
        <v>4294.8230000000003</v>
      </c>
      <c r="H9" s="171">
        <v>1022.332</v>
      </c>
      <c r="I9" s="130">
        <v>42.442999999999998</v>
      </c>
      <c r="J9" s="131">
        <v>1064.7750000000001</v>
      </c>
      <c r="K9" s="130">
        <v>1242.9780000000001</v>
      </c>
      <c r="L9" s="130">
        <v>582.57399999999996</v>
      </c>
      <c r="M9" s="131">
        <v>1825.5520000000001</v>
      </c>
      <c r="N9" s="130">
        <v>1061.8130000000001</v>
      </c>
      <c r="O9" s="130">
        <v>291.07000000000062</v>
      </c>
      <c r="P9" s="131">
        <v>1352.8830000000007</v>
      </c>
      <c r="Q9" s="172">
        <v>14735.821000000002</v>
      </c>
      <c r="R9" s="172">
        <v>6627.0290000000005</v>
      </c>
      <c r="S9" s="172">
        <v>21362.850000000002</v>
      </c>
    </row>
    <row r="10" spans="1:19" x14ac:dyDescent="0.25">
      <c r="A10" s="122">
        <v>2003</v>
      </c>
      <c r="B10" s="130">
        <v>9473.0460000000094</v>
      </c>
      <c r="C10" s="130">
        <v>3728.3629999999998</v>
      </c>
      <c r="D10" s="131">
        <v>13201.409000000009</v>
      </c>
      <c r="E10" s="130">
        <v>2294.7440000000001</v>
      </c>
      <c r="F10" s="130">
        <v>2024.71</v>
      </c>
      <c r="G10" s="131">
        <v>4319.4539999999997</v>
      </c>
      <c r="H10" s="171">
        <v>1134.6130000000001</v>
      </c>
      <c r="I10" s="130">
        <v>37.430999999999997</v>
      </c>
      <c r="J10" s="131">
        <v>1172.0440000000001</v>
      </c>
      <c r="K10" s="130">
        <v>1300.998</v>
      </c>
      <c r="L10" s="130">
        <v>578.51099999999997</v>
      </c>
      <c r="M10" s="131">
        <v>1879.509</v>
      </c>
      <c r="N10" s="130">
        <v>1046.2099999999991</v>
      </c>
      <c r="O10" s="130">
        <v>354.67400000000089</v>
      </c>
      <c r="P10" s="131">
        <v>1400.884</v>
      </c>
      <c r="Q10" s="172">
        <v>15249.611000000008</v>
      </c>
      <c r="R10" s="172">
        <v>6723.6890000000003</v>
      </c>
      <c r="S10" s="172">
        <v>21973.30000000001</v>
      </c>
    </row>
    <row r="11" spans="1:19" x14ac:dyDescent="0.25">
      <c r="A11" s="122">
        <v>2004</v>
      </c>
      <c r="B11" s="130">
        <v>9867.2019999999902</v>
      </c>
      <c r="C11" s="130">
        <v>3691.3609999999999</v>
      </c>
      <c r="D11" s="131">
        <v>13558.562999999991</v>
      </c>
      <c r="E11" s="130">
        <v>2686.8319999999999</v>
      </c>
      <c r="F11" s="130">
        <v>2296.7289999999998</v>
      </c>
      <c r="G11" s="131">
        <v>4983.5609999999997</v>
      </c>
      <c r="H11" s="171">
        <v>1306.9949999999999</v>
      </c>
      <c r="I11" s="130">
        <v>84.795000000000002</v>
      </c>
      <c r="J11" s="131">
        <v>1391.79</v>
      </c>
      <c r="K11" s="130">
        <v>1342.69</v>
      </c>
      <c r="L11" s="130">
        <v>623.95299999999997</v>
      </c>
      <c r="M11" s="131">
        <v>1966.643</v>
      </c>
      <c r="N11" s="130">
        <v>1118.5909999999967</v>
      </c>
      <c r="O11" s="130">
        <v>373.40599999999995</v>
      </c>
      <c r="P11" s="131">
        <v>1491.9969999999967</v>
      </c>
      <c r="Q11" s="172">
        <v>16322.309999999989</v>
      </c>
      <c r="R11" s="172">
        <v>7070.2439999999997</v>
      </c>
      <c r="S11" s="172">
        <v>23392.553999999986</v>
      </c>
    </row>
    <row r="12" spans="1:19" x14ac:dyDescent="0.25">
      <c r="A12" s="122">
        <v>2005</v>
      </c>
      <c r="B12" s="130">
        <v>9825.7150000000092</v>
      </c>
      <c r="C12" s="130">
        <v>3674.0720000000001</v>
      </c>
      <c r="D12" s="131">
        <v>13499.787000000009</v>
      </c>
      <c r="E12" s="130">
        <v>2985.143</v>
      </c>
      <c r="F12" s="130">
        <v>2510.797</v>
      </c>
      <c r="G12" s="131">
        <v>5495.9400000000005</v>
      </c>
      <c r="H12" s="171">
        <v>1110.346</v>
      </c>
      <c r="I12" s="130">
        <v>40.488</v>
      </c>
      <c r="J12" s="131">
        <v>1150.8340000000001</v>
      </c>
      <c r="K12" s="130">
        <v>1655.4639999999999</v>
      </c>
      <c r="L12" s="130">
        <v>781.01900000000001</v>
      </c>
      <c r="M12" s="131">
        <v>2436.4830000000002</v>
      </c>
      <c r="N12" s="130">
        <v>981.11100000000079</v>
      </c>
      <c r="O12" s="130">
        <v>490.71699999999964</v>
      </c>
      <c r="P12" s="131">
        <v>1471.8280000000004</v>
      </c>
      <c r="Q12" s="172">
        <v>16557.77900000001</v>
      </c>
      <c r="R12" s="172">
        <v>7497.0930000000008</v>
      </c>
      <c r="S12" s="172">
        <v>24054.87200000001</v>
      </c>
    </row>
    <row r="13" spans="1:19" x14ac:dyDescent="0.25">
      <c r="A13" s="122">
        <v>2006</v>
      </c>
      <c r="B13" s="130">
        <v>9889.1939999999904</v>
      </c>
      <c r="C13" s="130">
        <v>3625.009</v>
      </c>
      <c r="D13" s="131">
        <v>13514.20299999999</v>
      </c>
      <c r="E13" s="130">
        <v>2990.4830000000002</v>
      </c>
      <c r="F13" s="130">
        <v>2498.4229999999998</v>
      </c>
      <c r="G13" s="131">
        <v>5488.9059999999999</v>
      </c>
      <c r="H13" s="171">
        <v>1608.345</v>
      </c>
      <c r="I13" s="130">
        <v>81.372</v>
      </c>
      <c r="J13" s="131">
        <v>1689.7170000000001</v>
      </c>
      <c r="K13" s="130">
        <v>1492.6579999999999</v>
      </c>
      <c r="L13" s="130">
        <v>814.48599999999999</v>
      </c>
      <c r="M13" s="131">
        <v>2307.1439999999998</v>
      </c>
      <c r="N13" s="130">
        <v>1162.018</v>
      </c>
      <c r="O13" s="130">
        <v>322.92299999999977</v>
      </c>
      <c r="P13" s="131">
        <v>1484.9409999999998</v>
      </c>
      <c r="Q13" s="172">
        <v>17142.697999999989</v>
      </c>
      <c r="R13" s="172">
        <v>7342.2129999999997</v>
      </c>
      <c r="S13" s="172">
        <v>24484.910999999989</v>
      </c>
    </row>
    <row r="14" spans="1:19" x14ac:dyDescent="0.25">
      <c r="A14" s="122">
        <v>2007</v>
      </c>
      <c r="B14" s="130">
        <v>9704.0229999999901</v>
      </c>
      <c r="C14" s="130">
        <v>3712.3560000000002</v>
      </c>
      <c r="D14" s="131">
        <v>13416.37899999999</v>
      </c>
      <c r="E14" s="130">
        <v>2889.8850000000002</v>
      </c>
      <c r="F14" s="130">
        <v>2573.6669999999999</v>
      </c>
      <c r="G14" s="131">
        <v>5463.5519999999997</v>
      </c>
      <c r="H14" s="171">
        <v>1836.1489999999999</v>
      </c>
      <c r="I14" s="130">
        <v>98.281000000000006</v>
      </c>
      <c r="J14" s="131">
        <v>1934.4299999999998</v>
      </c>
      <c r="K14" s="130">
        <v>1258.9480000000001</v>
      </c>
      <c r="L14" s="130">
        <v>740.10599999999999</v>
      </c>
      <c r="M14" s="131">
        <v>1999.0540000000001</v>
      </c>
      <c r="N14" s="130">
        <v>822.69800000000032</v>
      </c>
      <c r="O14" s="130">
        <v>231.85599999999977</v>
      </c>
      <c r="P14" s="131">
        <v>1054.5540000000001</v>
      </c>
      <c r="Q14" s="172">
        <v>16511.70299999999</v>
      </c>
      <c r="R14" s="172">
        <v>7356.2659999999996</v>
      </c>
      <c r="S14" s="172">
        <v>23867.96899999999</v>
      </c>
    </row>
    <row r="15" spans="1:19" x14ac:dyDescent="0.25">
      <c r="A15" s="122">
        <v>2008</v>
      </c>
      <c r="B15" s="130">
        <v>9143.0759999999991</v>
      </c>
      <c r="C15" s="130">
        <v>3896.788</v>
      </c>
      <c r="D15" s="131">
        <v>13039.864</v>
      </c>
      <c r="E15" s="130">
        <v>2749.0129999999999</v>
      </c>
      <c r="F15" s="130">
        <v>2416.8739999999998</v>
      </c>
      <c r="G15" s="131">
        <v>5165.8869999999997</v>
      </c>
      <c r="H15" s="171">
        <v>1785.7139999999999</v>
      </c>
      <c r="I15" s="130">
        <v>53.636000000000003</v>
      </c>
      <c r="J15" s="131">
        <v>1839.35</v>
      </c>
      <c r="K15" s="130">
        <v>1305.2249999999999</v>
      </c>
      <c r="L15" s="130">
        <v>813.43499999999904</v>
      </c>
      <c r="M15" s="131">
        <v>2118.6599999999989</v>
      </c>
      <c r="N15" s="130">
        <v>876.86399999999958</v>
      </c>
      <c r="O15" s="130">
        <v>456.80299999999806</v>
      </c>
      <c r="P15" s="131">
        <v>1333.6669999999976</v>
      </c>
      <c r="Q15" s="172">
        <v>15859.892</v>
      </c>
      <c r="R15" s="172">
        <v>7637.5359999999982</v>
      </c>
      <c r="S15" s="172">
        <v>23497.427999999996</v>
      </c>
    </row>
    <row r="16" spans="1:19" x14ac:dyDescent="0.25">
      <c r="A16" s="122">
        <v>2009</v>
      </c>
      <c r="B16" s="130">
        <v>8406.5630000000001</v>
      </c>
      <c r="C16" s="130">
        <v>3642.9479999999999</v>
      </c>
      <c r="D16" s="131">
        <v>12049.511</v>
      </c>
      <c r="E16" s="130">
        <v>2299.2919999999999</v>
      </c>
      <c r="F16" s="130">
        <v>1997.991</v>
      </c>
      <c r="G16" s="131">
        <v>4297.2829999999994</v>
      </c>
      <c r="H16" s="171">
        <v>1542.095</v>
      </c>
      <c r="I16" s="130">
        <v>77.164000000000001</v>
      </c>
      <c r="J16" s="131">
        <v>1619.259</v>
      </c>
      <c r="K16" s="130">
        <v>960.61400000000106</v>
      </c>
      <c r="L16" s="130">
        <v>879.96100000000001</v>
      </c>
      <c r="M16" s="131">
        <v>1840.5750000000012</v>
      </c>
      <c r="N16" s="130">
        <v>534.17200000000048</v>
      </c>
      <c r="O16" s="130">
        <v>444.72199999999975</v>
      </c>
      <c r="P16" s="131">
        <v>978.89400000000023</v>
      </c>
      <c r="Q16" s="172">
        <v>13742.736000000001</v>
      </c>
      <c r="R16" s="172">
        <v>7042.7860000000001</v>
      </c>
      <c r="S16" s="172">
        <v>20785.522000000001</v>
      </c>
    </row>
    <row r="17" spans="1:22" x14ac:dyDescent="0.25">
      <c r="A17" s="122">
        <v>2010</v>
      </c>
      <c r="B17" s="130">
        <v>8600.1580000000104</v>
      </c>
      <c r="C17" s="130">
        <v>4226.7060000000101</v>
      </c>
      <c r="D17" s="131">
        <v>12826.86400000002</v>
      </c>
      <c r="E17" s="130">
        <v>2419.2260000000001</v>
      </c>
      <c r="F17" s="130">
        <v>2194.4720000000002</v>
      </c>
      <c r="G17" s="131">
        <v>4613.6980000000003</v>
      </c>
      <c r="H17" s="171">
        <v>1695.519</v>
      </c>
      <c r="I17" s="130">
        <v>61.02</v>
      </c>
      <c r="J17" s="131">
        <v>1756.539</v>
      </c>
      <c r="K17" s="130">
        <v>1336.616</v>
      </c>
      <c r="L17" s="130">
        <v>990.154</v>
      </c>
      <c r="M17" s="131">
        <v>2326.77</v>
      </c>
      <c r="N17" s="130">
        <v>785.24099999999999</v>
      </c>
      <c r="O17" s="130">
        <v>601.93999999999869</v>
      </c>
      <c r="P17" s="131">
        <v>1387.1809999999987</v>
      </c>
      <c r="Q17" s="172">
        <v>14836.760000000011</v>
      </c>
      <c r="R17" s="172">
        <v>8074.2920000000104</v>
      </c>
      <c r="S17" s="172">
        <v>22911.052000000018</v>
      </c>
    </row>
    <row r="18" spans="1:22" x14ac:dyDescent="0.25">
      <c r="A18" s="122">
        <v>2011</v>
      </c>
      <c r="B18" s="130">
        <v>8614.2309999999907</v>
      </c>
      <c r="C18" s="130">
        <v>4947.0420000000004</v>
      </c>
      <c r="D18" s="131">
        <v>13561.27299999999</v>
      </c>
      <c r="E18" s="130">
        <v>2305.81</v>
      </c>
      <c r="F18" s="130">
        <v>2089.1849999999999</v>
      </c>
      <c r="G18" s="131">
        <v>4394.9949999999999</v>
      </c>
      <c r="H18" s="171">
        <v>1583.4059999999999</v>
      </c>
      <c r="I18" s="130">
        <v>156.505</v>
      </c>
      <c r="J18" s="131">
        <v>1739.9110000000001</v>
      </c>
      <c r="K18" s="130">
        <v>1346.337</v>
      </c>
      <c r="L18" s="130">
        <v>1079.146</v>
      </c>
      <c r="M18" s="131">
        <v>2425.4830000000002</v>
      </c>
      <c r="N18" s="130">
        <v>614.87700000000223</v>
      </c>
      <c r="O18" s="130">
        <v>515.01400000000103</v>
      </c>
      <c r="P18" s="131">
        <v>1129.8910000000033</v>
      </c>
      <c r="Q18" s="172">
        <v>14464.660999999991</v>
      </c>
      <c r="R18" s="172">
        <v>8786.8920000000016</v>
      </c>
      <c r="S18" s="172">
        <v>23251.552999999993</v>
      </c>
    </row>
    <row r="19" spans="1:22" x14ac:dyDescent="0.25">
      <c r="A19" s="122">
        <v>2012</v>
      </c>
      <c r="B19" s="130">
        <v>9730.5440000000199</v>
      </c>
      <c r="C19" s="130">
        <v>5455.4229999999998</v>
      </c>
      <c r="D19" s="131">
        <v>15185.967000000019</v>
      </c>
      <c r="E19" s="130">
        <v>1482.27</v>
      </c>
      <c r="F19" s="130">
        <v>1430.63</v>
      </c>
      <c r="G19" s="131">
        <v>2912.9</v>
      </c>
      <c r="H19" s="171">
        <v>1562.912</v>
      </c>
      <c r="I19" s="130">
        <v>96.165999999999997</v>
      </c>
      <c r="J19" s="131">
        <v>1659.078</v>
      </c>
      <c r="K19" s="130">
        <v>1342.6590000000001</v>
      </c>
      <c r="L19" s="130">
        <v>1086.5809999999999</v>
      </c>
      <c r="M19" s="131">
        <v>2429.2399999999998</v>
      </c>
      <c r="N19" s="130">
        <v>1039.0840000000007</v>
      </c>
      <c r="O19" s="130">
        <v>329.46300000000065</v>
      </c>
      <c r="P19" s="131">
        <v>1368.5470000000014</v>
      </c>
      <c r="Q19" s="172">
        <v>15157.469000000021</v>
      </c>
      <c r="R19" s="172">
        <v>8398.2630000000008</v>
      </c>
      <c r="S19" s="172">
        <v>23555.732000000022</v>
      </c>
    </row>
    <row r="20" spans="1:22" x14ac:dyDescent="0.25">
      <c r="A20" s="122">
        <v>2013</v>
      </c>
      <c r="B20" s="130">
        <v>10486.965</v>
      </c>
      <c r="C20" s="130">
        <v>6296.1019999999999</v>
      </c>
      <c r="D20" s="131">
        <v>16783.066999999999</v>
      </c>
      <c r="E20" s="130">
        <v>1262.71</v>
      </c>
      <c r="F20" s="130">
        <v>1105.9459999999999</v>
      </c>
      <c r="G20" s="131">
        <v>2368.6559999999999</v>
      </c>
      <c r="H20" s="171">
        <v>1755.43</v>
      </c>
      <c r="I20" s="130">
        <v>115.29300000000001</v>
      </c>
      <c r="J20" s="131">
        <v>1870.723</v>
      </c>
      <c r="K20" s="130">
        <v>1489.222</v>
      </c>
      <c r="L20" s="130">
        <v>1217.546</v>
      </c>
      <c r="M20" s="131">
        <v>2706.768</v>
      </c>
      <c r="N20" s="130">
        <v>1120.514000000001</v>
      </c>
      <c r="O20" s="130">
        <v>472.2489999999998</v>
      </c>
      <c r="P20" s="131">
        <v>1592.7630000000008</v>
      </c>
      <c r="Q20" s="172">
        <v>16114.841</v>
      </c>
      <c r="R20" s="172">
        <v>9207.1359999999986</v>
      </c>
      <c r="S20" s="172">
        <v>25321.976999999999</v>
      </c>
    </row>
    <row r="21" spans="1:22" x14ac:dyDescent="0.25">
      <c r="A21" s="122">
        <v>2014</v>
      </c>
      <c r="B21" s="130">
        <v>10303.258</v>
      </c>
      <c r="C21" s="130">
        <v>6489.7110000000002</v>
      </c>
      <c r="D21" s="131">
        <v>16792.969000000001</v>
      </c>
      <c r="E21" s="130">
        <v>1274.741</v>
      </c>
      <c r="F21" s="130">
        <v>1103.0630000000001</v>
      </c>
      <c r="G21" s="131">
        <v>2377.8040000000001</v>
      </c>
      <c r="H21" s="171">
        <v>1689.431</v>
      </c>
      <c r="I21" s="130">
        <v>105.008</v>
      </c>
      <c r="J21" s="131">
        <v>1794.4390000000001</v>
      </c>
      <c r="K21" s="130">
        <v>1498.75</v>
      </c>
      <c r="L21" s="130">
        <v>1367.1320000000001</v>
      </c>
      <c r="M21" s="131">
        <v>2865.8820000000001</v>
      </c>
      <c r="N21" s="130">
        <v>976.16399999999885</v>
      </c>
      <c r="O21" s="130">
        <v>266.21799999999894</v>
      </c>
      <c r="P21" s="131">
        <v>1242.3819999999978</v>
      </c>
      <c r="Q21" s="172">
        <v>15742.343999999999</v>
      </c>
      <c r="R21" s="172">
        <v>9331.1319999999996</v>
      </c>
      <c r="S21" s="172">
        <v>25073.475999999999</v>
      </c>
    </row>
    <row r="22" spans="1:22" x14ac:dyDescent="0.25">
      <c r="A22" s="122">
        <v>2015</v>
      </c>
      <c r="B22" s="130">
        <v>10119.484</v>
      </c>
      <c r="C22" s="130">
        <v>6580.6310000000003</v>
      </c>
      <c r="D22" s="131">
        <v>16700.115000000002</v>
      </c>
      <c r="E22" s="130">
        <v>1377.9169999999999</v>
      </c>
      <c r="F22" s="130">
        <v>1181.328</v>
      </c>
      <c r="G22" s="131">
        <v>2559.2449999999999</v>
      </c>
      <c r="H22" s="171">
        <v>1689.181</v>
      </c>
      <c r="I22" s="130">
        <v>69.7</v>
      </c>
      <c r="J22" s="131">
        <v>1758.8810000000001</v>
      </c>
      <c r="K22" s="130">
        <v>1501.462</v>
      </c>
      <c r="L22" s="130">
        <v>1418.425</v>
      </c>
      <c r="M22" s="131">
        <v>2919.8869999999997</v>
      </c>
      <c r="N22" s="130">
        <v>884.51900000000023</v>
      </c>
      <c r="O22" s="130">
        <v>488.42499999999927</v>
      </c>
      <c r="P22" s="131">
        <v>1372.9439999999995</v>
      </c>
      <c r="Q22" s="172">
        <v>15572.563</v>
      </c>
      <c r="R22" s="172">
        <v>9738.509</v>
      </c>
      <c r="S22" s="172">
        <v>25311.072</v>
      </c>
    </row>
    <row r="23" spans="1:22" x14ac:dyDescent="0.25">
      <c r="A23" s="122">
        <v>2016</v>
      </c>
      <c r="B23" s="130">
        <v>10825.88</v>
      </c>
      <c r="C23" s="130">
        <v>6727.2240000000002</v>
      </c>
      <c r="D23" s="131">
        <v>17553.103999999999</v>
      </c>
      <c r="E23" s="130">
        <v>1471.537</v>
      </c>
      <c r="F23" s="130">
        <v>1298.0920000000001</v>
      </c>
      <c r="G23" s="131">
        <v>2769.6289999999999</v>
      </c>
      <c r="H23" s="171">
        <v>1769.16</v>
      </c>
      <c r="I23" s="130">
        <v>80.156000000000006</v>
      </c>
      <c r="J23" s="131">
        <v>1849.316</v>
      </c>
      <c r="K23" s="130">
        <v>1580.49</v>
      </c>
      <c r="L23" s="130">
        <v>1588.046</v>
      </c>
      <c r="M23" s="131">
        <v>3168.5360000000001</v>
      </c>
      <c r="N23" s="130">
        <v>826.55500000000029</v>
      </c>
      <c r="O23" s="130">
        <v>382.6260000000002</v>
      </c>
      <c r="P23" s="131">
        <v>1209.1810000000005</v>
      </c>
      <c r="Q23" s="172">
        <v>16473.621999999999</v>
      </c>
      <c r="R23" s="172">
        <v>10076.144</v>
      </c>
      <c r="S23" s="172">
        <v>26549.766</v>
      </c>
    </row>
    <row r="24" spans="1:22" x14ac:dyDescent="0.25">
      <c r="A24" s="122">
        <v>2017</v>
      </c>
      <c r="B24" s="130">
        <v>11173.35</v>
      </c>
      <c r="C24" s="130">
        <v>7052.5789999999997</v>
      </c>
      <c r="D24" s="131">
        <v>18225.929</v>
      </c>
      <c r="E24" s="130">
        <v>1462.039</v>
      </c>
      <c r="F24" s="130">
        <v>1410.029</v>
      </c>
      <c r="G24" s="131">
        <v>2872.0680000000002</v>
      </c>
      <c r="H24" s="171">
        <v>1710.422</v>
      </c>
      <c r="I24" s="130">
        <v>97.385999999999996</v>
      </c>
      <c r="J24" s="131">
        <v>1807.808</v>
      </c>
      <c r="K24" s="130">
        <v>1649.0139999999999</v>
      </c>
      <c r="L24" s="130">
        <v>1609.5920000000001</v>
      </c>
      <c r="M24" s="131">
        <v>3258.6059999999998</v>
      </c>
      <c r="N24" s="130">
        <v>645.4910000000018</v>
      </c>
      <c r="O24" s="130">
        <v>323.77899999999863</v>
      </c>
      <c r="P24" s="131">
        <v>969.27000000000044</v>
      </c>
      <c r="Q24" s="172">
        <v>16640.316000000003</v>
      </c>
      <c r="R24" s="172">
        <v>10493.365</v>
      </c>
      <c r="S24" s="172">
        <v>27133.681</v>
      </c>
    </row>
    <row r="25" spans="1:22" x14ac:dyDescent="0.25">
      <c r="A25" s="122">
        <v>2018</v>
      </c>
      <c r="B25" s="130">
        <v>11565.052</v>
      </c>
      <c r="C25" s="130">
        <v>7373.5539999999901</v>
      </c>
      <c r="D25" s="131">
        <v>18938.605999999989</v>
      </c>
      <c r="E25" s="130">
        <v>1559.69</v>
      </c>
      <c r="F25" s="130">
        <v>1342.5229999999999</v>
      </c>
      <c r="G25" s="131">
        <v>2902.2129999999997</v>
      </c>
      <c r="H25" s="171">
        <v>1751.2719999999999</v>
      </c>
      <c r="I25" s="130">
        <v>102.773</v>
      </c>
      <c r="J25" s="131">
        <v>1854.0449999999998</v>
      </c>
      <c r="K25" s="130">
        <v>1828.759</v>
      </c>
      <c r="L25" s="130">
        <v>1617.422</v>
      </c>
      <c r="M25" s="131">
        <v>3446.181</v>
      </c>
      <c r="N25" s="130">
        <v>556.10199999999895</v>
      </c>
      <c r="O25" s="130">
        <v>690.65400000000045</v>
      </c>
      <c r="P25" s="131">
        <v>1246.7559999999994</v>
      </c>
      <c r="Q25" s="172">
        <v>17260.875</v>
      </c>
      <c r="R25" s="172">
        <v>11126.92599999999</v>
      </c>
      <c r="S25" s="172">
        <v>28387.800999999985</v>
      </c>
    </row>
    <row r="26" spans="1:22" x14ac:dyDescent="0.25">
      <c r="A26" s="122">
        <v>2019</v>
      </c>
      <c r="B26" s="130">
        <v>11045.876</v>
      </c>
      <c r="C26" s="130">
        <v>7471.6310000000003</v>
      </c>
      <c r="D26" s="131">
        <v>18517.507000000001</v>
      </c>
      <c r="E26" s="130">
        <v>1498.7950000000001</v>
      </c>
      <c r="F26" s="130">
        <v>1268.047</v>
      </c>
      <c r="G26" s="131">
        <v>2766.8420000000001</v>
      </c>
      <c r="H26" s="171">
        <v>1814.377</v>
      </c>
      <c r="I26" s="130">
        <v>94.244</v>
      </c>
      <c r="J26" s="131">
        <v>1908.6209999999999</v>
      </c>
      <c r="K26" s="130">
        <v>1712.3679999999999</v>
      </c>
      <c r="L26" s="130">
        <v>1608.1559999999999</v>
      </c>
      <c r="M26" s="131">
        <v>3320.5239999999999</v>
      </c>
      <c r="N26" s="130">
        <v>493.90899999999965</v>
      </c>
      <c r="O26" s="130">
        <v>376.64599999999882</v>
      </c>
      <c r="P26" s="131">
        <v>870.55499999999847</v>
      </c>
      <c r="Q26" s="172">
        <v>16565.325000000001</v>
      </c>
      <c r="R26" s="172">
        <v>10818.724</v>
      </c>
      <c r="S26" s="172">
        <v>27384.048999999999</v>
      </c>
    </row>
    <row r="27" spans="1:22" x14ac:dyDescent="0.25">
      <c r="A27" s="122">
        <v>2020</v>
      </c>
      <c r="B27" s="165">
        <v>11009.544</v>
      </c>
      <c r="C27" s="130">
        <v>7568.7439999999897</v>
      </c>
      <c r="D27" s="166">
        <v>18578.28799999999</v>
      </c>
      <c r="E27" s="165">
        <v>1502.979</v>
      </c>
      <c r="F27" s="130">
        <v>1224.473</v>
      </c>
      <c r="G27" s="166">
        <v>2727.4520000000002</v>
      </c>
      <c r="H27" s="171">
        <v>1617.95</v>
      </c>
      <c r="I27" s="130">
        <v>142.15700000000001</v>
      </c>
      <c r="J27" s="166">
        <v>1760.107</v>
      </c>
      <c r="K27" s="165">
        <v>1625.306</v>
      </c>
      <c r="L27" s="130">
        <v>1573.7950000000001</v>
      </c>
      <c r="M27" s="166">
        <v>3199.1010000000001</v>
      </c>
      <c r="N27" s="130">
        <v>495.35800000000017</v>
      </c>
      <c r="O27" s="130">
        <v>318.73500000000058</v>
      </c>
      <c r="P27" s="166">
        <v>814.09300000000076</v>
      </c>
      <c r="Q27" s="172">
        <v>16251.137000000001</v>
      </c>
      <c r="R27" s="172">
        <v>10827.90399999999</v>
      </c>
      <c r="S27" s="172">
        <v>27079.04099999999</v>
      </c>
    </row>
    <row r="28" spans="1:22" x14ac:dyDescent="0.25">
      <c r="A28" s="122">
        <v>2021</v>
      </c>
      <c r="B28" s="165">
        <v>11555.478999999999</v>
      </c>
      <c r="C28" s="130">
        <v>8311.0460000000003</v>
      </c>
      <c r="D28" s="166">
        <v>19866.525000000001</v>
      </c>
      <c r="E28" s="165">
        <v>1675.5540000000001</v>
      </c>
      <c r="F28" s="130">
        <v>1516.5909999999999</v>
      </c>
      <c r="G28" s="166">
        <v>3192.145</v>
      </c>
      <c r="H28" s="171">
        <v>1711.89</v>
      </c>
      <c r="I28" s="130">
        <v>118.883</v>
      </c>
      <c r="J28" s="166">
        <v>1830.7730000000001</v>
      </c>
      <c r="K28" s="165">
        <v>1754.4469999999999</v>
      </c>
      <c r="L28" s="130">
        <v>1858.4659999999999</v>
      </c>
      <c r="M28" s="166">
        <v>3612.9129999999996</v>
      </c>
      <c r="N28" s="130">
        <v>476.76200000000244</v>
      </c>
      <c r="O28" s="130">
        <v>538.07899999999972</v>
      </c>
      <c r="P28" s="166">
        <v>1014.8410000000022</v>
      </c>
      <c r="Q28" s="172">
        <v>17174.132000000001</v>
      </c>
      <c r="R28" s="172">
        <v>12343.065000000001</v>
      </c>
      <c r="S28" s="172">
        <v>29517.197000000007</v>
      </c>
    </row>
    <row r="29" spans="1:22" x14ac:dyDescent="0.25">
      <c r="A29" s="122">
        <v>2022</v>
      </c>
      <c r="B29" s="165">
        <v>10812.258</v>
      </c>
      <c r="C29" s="130">
        <v>7559.732</v>
      </c>
      <c r="D29" s="166">
        <v>18371.989999999998</v>
      </c>
      <c r="E29" s="165">
        <v>1982.1479999999999</v>
      </c>
      <c r="F29" s="130">
        <v>1708.643</v>
      </c>
      <c r="G29" s="166">
        <v>3690.7910000000002</v>
      </c>
      <c r="H29" s="171">
        <v>1757.922</v>
      </c>
      <c r="I29" s="130">
        <v>131.31800000000001</v>
      </c>
      <c r="J29" s="166">
        <v>1889.24</v>
      </c>
      <c r="K29" s="165">
        <v>1531.598</v>
      </c>
      <c r="L29" s="130">
        <v>1708.326</v>
      </c>
      <c r="M29" s="166">
        <v>3239.924</v>
      </c>
      <c r="N29" s="130">
        <v>394.41300000000047</v>
      </c>
      <c r="O29" s="130">
        <v>357.21199999999953</v>
      </c>
      <c r="P29" s="166">
        <v>751.625</v>
      </c>
      <c r="Q29" s="172">
        <v>16478.339</v>
      </c>
      <c r="R29" s="172">
        <v>11465.231</v>
      </c>
      <c r="S29" s="172">
        <v>27943.57</v>
      </c>
    </row>
    <row r="30" spans="1:22" ht="13.8" thickBot="1" x14ac:dyDescent="0.3">
      <c r="A30" s="126">
        <v>2023</v>
      </c>
      <c r="B30" s="167">
        <v>10822.376</v>
      </c>
      <c r="C30" s="173">
        <v>7614.7760000000098</v>
      </c>
      <c r="D30" s="168">
        <v>18437.152000000009</v>
      </c>
      <c r="E30" s="167">
        <v>2080.2179999999998</v>
      </c>
      <c r="F30" s="173">
        <v>1778.0229999999999</v>
      </c>
      <c r="G30" s="168">
        <v>3858.241</v>
      </c>
      <c r="H30" s="174">
        <v>1737.52</v>
      </c>
      <c r="I30" s="173">
        <v>83.105000000000004</v>
      </c>
      <c r="J30" s="168">
        <v>1820.625</v>
      </c>
      <c r="K30" s="167">
        <v>1530.079</v>
      </c>
      <c r="L30" s="173">
        <v>1620.6479999999999</v>
      </c>
      <c r="M30" s="168">
        <v>3150.7269999999999</v>
      </c>
      <c r="N30" s="173">
        <v>124.1239999999998</v>
      </c>
      <c r="O30" s="173">
        <v>428.2489999999998</v>
      </c>
      <c r="P30" s="168">
        <v>552.37299999999959</v>
      </c>
      <c r="Q30" s="175">
        <v>16294.317000000001</v>
      </c>
      <c r="R30" s="175">
        <v>11524.801000000009</v>
      </c>
      <c r="S30" s="175">
        <v>27819.118000000009</v>
      </c>
      <c r="T30" s="181"/>
      <c r="U30" s="180"/>
      <c r="V30" s="18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AD73A-F761-4AFC-B225-E39A394CD889}">
  <dimension ref="A1:AC31"/>
  <sheetViews>
    <sheetView topLeftCell="I1" workbookViewId="0">
      <selection activeCell="AB34" sqref="AB34"/>
    </sheetView>
  </sheetViews>
  <sheetFormatPr defaultRowHeight="13.2" x14ac:dyDescent="0.25"/>
  <cols>
    <col min="2" max="15" width="10.44140625" customWidth="1"/>
    <col min="16" max="22" width="13" customWidth="1"/>
    <col min="23" max="29" width="10.44140625" customWidth="1"/>
  </cols>
  <sheetData>
    <row r="1" spans="1:29" ht="15.6" x14ac:dyDescent="0.3">
      <c r="A1" s="116" t="s">
        <v>1033</v>
      </c>
    </row>
    <row r="2" spans="1:29" x14ac:dyDescent="0.25">
      <c r="A2" s="117" t="s">
        <v>1008</v>
      </c>
    </row>
    <row r="3" spans="1:29" ht="13.8" thickBot="1" x14ac:dyDescent="0.3"/>
    <row r="4" spans="1:29" ht="47.25" customHeight="1" thickBot="1" x14ac:dyDescent="0.3">
      <c r="A4" s="118" t="s">
        <v>919</v>
      </c>
      <c r="B4" s="132" t="s">
        <v>1009</v>
      </c>
      <c r="C4" s="132" t="s">
        <v>1010</v>
      </c>
      <c r="D4" s="132" t="s">
        <v>1011</v>
      </c>
      <c r="E4" s="132" t="s">
        <v>1012</v>
      </c>
      <c r="F4" s="132" t="s">
        <v>1013</v>
      </c>
      <c r="G4" s="132" t="s">
        <v>1014</v>
      </c>
      <c r="H4" s="133" t="s">
        <v>991</v>
      </c>
      <c r="I4" s="132" t="s">
        <v>1015</v>
      </c>
      <c r="J4" s="132" t="s">
        <v>1016</v>
      </c>
      <c r="K4" s="132" t="s">
        <v>1017</v>
      </c>
      <c r="L4" s="132" t="s">
        <v>1018</v>
      </c>
      <c r="M4" s="132" t="s">
        <v>1019</v>
      </c>
      <c r="N4" s="132" t="s">
        <v>1020</v>
      </c>
      <c r="O4" s="133" t="s">
        <v>994</v>
      </c>
      <c r="P4" s="132" t="s">
        <v>1021</v>
      </c>
      <c r="Q4" s="132" t="s">
        <v>1022</v>
      </c>
      <c r="R4" s="132" t="s">
        <v>1023</v>
      </c>
      <c r="S4" s="132" t="s">
        <v>1024</v>
      </c>
      <c r="T4" s="132" t="s">
        <v>1025</v>
      </c>
      <c r="U4" s="132" t="s">
        <v>1026</v>
      </c>
      <c r="V4" s="133" t="s">
        <v>1000</v>
      </c>
      <c r="W4" s="134" t="s">
        <v>1027</v>
      </c>
      <c r="X4" s="134" t="s">
        <v>1028</v>
      </c>
      <c r="Y4" s="134" t="s">
        <v>1029</v>
      </c>
      <c r="Z4" s="134" t="s">
        <v>1030</v>
      </c>
      <c r="AA4" s="134" t="s">
        <v>1031</v>
      </c>
      <c r="AB4" s="134" t="s">
        <v>1032</v>
      </c>
      <c r="AC4" s="134" t="s">
        <v>1006</v>
      </c>
    </row>
    <row r="5" spans="1:29" x14ac:dyDescent="0.25">
      <c r="A5" s="122">
        <v>1998</v>
      </c>
      <c r="B5" s="123">
        <v>163320</v>
      </c>
      <c r="C5" s="123">
        <v>2929</v>
      </c>
      <c r="D5" s="123">
        <v>152599</v>
      </c>
      <c r="E5" s="123">
        <v>11638</v>
      </c>
      <c r="F5" s="123">
        <v>315919</v>
      </c>
      <c r="G5" s="123">
        <v>14567</v>
      </c>
      <c r="H5" s="124">
        <v>330486</v>
      </c>
      <c r="I5" s="123">
        <v>145030</v>
      </c>
      <c r="J5" s="123">
        <v>7290</v>
      </c>
      <c r="K5" s="123">
        <v>114340</v>
      </c>
      <c r="L5" s="123">
        <v>32744</v>
      </c>
      <c r="M5" s="123">
        <v>259370</v>
      </c>
      <c r="N5" s="123">
        <v>40034</v>
      </c>
      <c r="O5" s="124">
        <v>299404</v>
      </c>
      <c r="P5" s="123">
        <v>23427</v>
      </c>
      <c r="Q5" s="123">
        <v>702</v>
      </c>
      <c r="R5" s="123">
        <v>18201</v>
      </c>
      <c r="S5" s="123">
        <v>6928</v>
      </c>
      <c r="T5" s="123">
        <v>41628</v>
      </c>
      <c r="U5" s="123">
        <v>7630</v>
      </c>
      <c r="V5" s="124">
        <v>49258</v>
      </c>
      <c r="W5" s="125">
        <v>331777</v>
      </c>
      <c r="X5" s="125">
        <v>10921</v>
      </c>
      <c r="Y5" s="125">
        <v>285140</v>
      </c>
      <c r="Z5" s="125">
        <v>51310</v>
      </c>
      <c r="AA5" s="125">
        <v>616917</v>
      </c>
      <c r="AB5" s="125">
        <v>62231</v>
      </c>
      <c r="AC5" s="125">
        <v>679148</v>
      </c>
    </row>
    <row r="6" spans="1:29" x14ac:dyDescent="0.25">
      <c r="A6" s="122">
        <v>1999</v>
      </c>
      <c r="B6" s="123">
        <v>166606</v>
      </c>
      <c r="C6" s="123">
        <v>3025</v>
      </c>
      <c r="D6" s="123">
        <v>155769</v>
      </c>
      <c r="E6" s="123">
        <v>11876</v>
      </c>
      <c r="F6" s="123">
        <v>322375</v>
      </c>
      <c r="G6" s="123">
        <v>14901</v>
      </c>
      <c r="H6" s="124">
        <v>337276</v>
      </c>
      <c r="I6" s="123">
        <v>153091</v>
      </c>
      <c r="J6" s="123">
        <v>5823</v>
      </c>
      <c r="K6" s="123">
        <v>125034</v>
      </c>
      <c r="L6" s="123">
        <v>26908</v>
      </c>
      <c r="M6" s="123">
        <v>278125</v>
      </c>
      <c r="N6" s="123">
        <v>32731</v>
      </c>
      <c r="O6" s="124">
        <v>310856</v>
      </c>
      <c r="P6" s="123">
        <v>25349</v>
      </c>
      <c r="Q6" s="123">
        <v>298</v>
      </c>
      <c r="R6" s="123">
        <v>17579</v>
      </c>
      <c r="S6" s="123">
        <v>5338</v>
      </c>
      <c r="T6" s="123">
        <v>42928</v>
      </c>
      <c r="U6" s="123">
        <v>5636</v>
      </c>
      <c r="V6" s="124">
        <v>48564</v>
      </c>
      <c r="W6" s="125">
        <v>345046</v>
      </c>
      <c r="X6" s="125">
        <v>9146</v>
      </c>
      <c r="Y6" s="125">
        <v>298382</v>
      </c>
      <c r="Z6" s="125">
        <v>44122</v>
      </c>
      <c r="AA6" s="125">
        <v>643428</v>
      </c>
      <c r="AB6" s="125">
        <v>53268</v>
      </c>
      <c r="AC6" s="125">
        <v>696696</v>
      </c>
    </row>
    <row r="7" spans="1:29" x14ac:dyDescent="0.25">
      <c r="A7" s="122">
        <v>2000</v>
      </c>
      <c r="B7" s="123">
        <v>169864.087159419</v>
      </c>
      <c r="C7" s="123">
        <v>3007.9128405813099</v>
      </c>
      <c r="D7" s="123">
        <v>163866</v>
      </c>
      <c r="E7" s="123">
        <v>12219.000000000002</v>
      </c>
      <c r="F7" s="123">
        <v>333730.08715941897</v>
      </c>
      <c r="G7" s="123">
        <v>15226.912840581312</v>
      </c>
      <c r="H7" s="124">
        <v>348957.00000000029</v>
      </c>
      <c r="I7" s="123">
        <v>147981.66804148757</v>
      </c>
      <c r="J7" s="123">
        <v>4708.33195851237</v>
      </c>
      <c r="K7" s="123">
        <v>120627.01740765451</v>
      </c>
      <c r="L7" s="123">
        <v>27391.982592345597</v>
      </c>
      <c r="M7" s="123">
        <v>268608.68544914207</v>
      </c>
      <c r="N7" s="123">
        <v>32100.314550857966</v>
      </c>
      <c r="O7" s="124">
        <v>300709.00000000006</v>
      </c>
      <c r="P7" s="123">
        <v>25369</v>
      </c>
      <c r="Q7" s="123">
        <v>260</v>
      </c>
      <c r="R7" s="123">
        <v>21420.760116361409</v>
      </c>
      <c r="S7" s="123">
        <v>5223.2398836386265</v>
      </c>
      <c r="T7" s="123">
        <v>46789.760116361409</v>
      </c>
      <c r="U7" s="123">
        <v>5483.2398836386265</v>
      </c>
      <c r="V7" s="124">
        <v>52273.000000000036</v>
      </c>
      <c r="W7" s="125">
        <v>343214.75520090654</v>
      </c>
      <c r="X7" s="125">
        <v>7976.2447990936798</v>
      </c>
      <c r="Y7" s="125">
        <v>305913.77752401592</v>
      </c>
      <c r="Z7" s="125">
        <v>44834.222475984228</v>
      </c>
      <c r="AA7" s="125">
        <v>649128.53272492241</v>
      </c>
      <c r="AB7" s="125">
        <v>52810.467275077906</v>
      </c>
      <c r="AC7" s="125">
        <v>701939.00000000035</v>
      </c>
    </row>
    <row r="8" spans="1:29" x14ac:dyDescent="0.25">
      <c r="A8" s="122">
        <v>2001</v>
      </c>
      <c r="B8" s="123">
        <v>159388.63571885851</v>
      </c>
      <c r="C8" s="123">
        <v>3013.364281141548</v>
      </c>
      <c r="D8" s="123">
        <v>158114.51558712788</v>
      </c>
      <c r="E8" s="123">
        <v>11739.484412872149</v>
      </c>
      <c r="F8" s="123">
        <v>317503.15130598639</v>
      </c>
      <c r="G8" s="123">
        <v>14752.848694013697</v>
      </c>
      <c r="H8" s="124">
        <v>332256.00000000012</v>
      </c>
      <c r="I8" s="123">
        <v>153119.28614701031</v>
      </c>
      <c r="J8" s="123">
        <v>6318.7138529895801</v>
      </c>
      <c r="K8" s="123">
        <v>130322.64157393681</v>
      </c>
      <c r="L8" s="123">
        <v>27640.358426063201</v>
      </c>
      <c r="M8" s="123">
        <v>283441.92772094707</v>
      </c>
      <c r="N8" s="123">
        <v>33959.072279052787</v>
      </c>
      <c r="O8" s="124">
        <v>317400.99999999988</v>
      </c>
      <c r="P8" s="123">
        <v>22904.523831901541</v>
      </c>
      <c r="Q8" s="123">
        <v>1033.4761680984138</v>
      </c>
      <c r="R8" s="123">
        <v>20377.423009603099</v>
      </c>
      <c r="S8" s="123">
        <v>3823.5769903968999</v>
      </c>
      <c r="T8" s="123">
        <v>43281.946841504636</v>
      </c>
      <c r="U8" s="123">
        <v>4857.0531584953133</v>
      </c>
      <c r="V8" s="124">
        <v>48138.999999999949</v>
      </c>
      <c r="W8" s="125">
        <v>335412.4456977704</v>
      </c>
      <c r="X8" s="125">
        <v>10365.554302229542</v>
      </c>
      <c r="Y8" s="125">
        <v>308814.58017066779</v>
      </c>
      <c r="Z8" s="125">
        <v>43203.419829332248</v>
      </c>
      <c r="AA8" s="125">
        <v>644227.02586843818</v>
      </c>
      <c r="AB8" s="125">
        <v>53568.974131561801</v>
      </c>
      <c r="AC8" s="125">
        <v>697796</v>
      </c>
    </row>
    <row r="9" spans="1:29" x14ac:dyDescent="0.25">
      <c r="A9" s="122">
        <v>2002</v>
      </c>
      <c r="B9" s="123">
        <v>145125.91291121687</v>
      </c>
      <c r="C9" s="123">
        <v>3224.087088783107</v>
      </c>
      <c r="D9" s="123">
        <v>147422.0478669671</v>
      </c>
      <c r="E9" s="123">
        <v>10692.95213303287</v>
      </c>
      <c r="F9" s="123">
        <v>292547.960778184</v>
      </c>
      <c r="G9" s="123">
        <v>13917.039221815976</v>
      </c>
      <c r="H9" s="124">
        <v>306465</v>
      </c>
      <c r="I9" s="123">
        <v>163134.11668764788</v>
      </c>
      <c r="J9" s="123">
        <v>7685.883312352079</v>
      </c>
      <c r="K9" s="123">
        <v>140607.64979920737</v>
      </c>
      <c r="L9" s="123">
        <v>33373.350200792702</v>
      </c>
      <c r="M9" s="123">
        <v>303741.76648685522</v>
      </c>
      <c r="N9" s="123">
        <v>41059.233513144776</v>
      </c>
      <c r="O9" s="124">
        <v>344801</v>
      </c>
      <c r="P9" s="123">
        <v>25551.891213002229</v>
      </c>
      <c r="Q9" s="123">
        <v>419.10878699775003</v>
      </c>
      <c r="R9" s="123">
        <v>22877</v>
      </c>
      <c r="S9" s="123">
        <v>3490.9999999999995</v>
      </c>
      <c r="T9" s="123">
        <v>48428.891213002229</v>
      </c>
      <c r="U9" s="123">
        <v>3910.1087869977496</v>
      </c>
      <c r="V9" s="124">
        <v>52338.999999999978</v>
      </c>
      <c r="W9" s="125">
        <v>333811.92081186693</v>
      </c>
      <c r="X9" s="125">
        <v>11329.079188132935</v>
      </c>
      <c r="Y9" s="125">
        <v>310906.6976661745</v>
      </c>
      <c r="Z9" s="125">
        <v>47557.302333825573</v>
      </c>
      <c r="AA9" s="125">
        <v>644718.61847804149</v>
      </c>
      <c r="AB9" s="125">
        <v>58886.381521958501</v>
      </c>
      <c r="AC9" s="125">
        <v>703605</v>
      </c>
    </row>
    <row r="10" spans="1:29" x14ac:dyDescent="0.25">
      <c r="A10" s="122">
        <v>2003</v>
      </c>
      <c r="B10" s="123">
        <v>151633.26460346789</v>
      </c>
      <c r="C10" s="123">
        <v>3425.7353965321208</v>
      </c>
      <c r="D10" s="123">
        <v>149890.76780876491</v>
      </c>
      <c r="E10" s="123">
        <v>15589.232191235058</v>
      </c>
      <c r="F10" s="123">
        <v>301524.03241223283</v>
      </c>
      <c r="G10" s="123">
        <v>19014.96758776718</v>
      </c>
      <c r="H10" s="124">
        <v>320539</v>
      </c>
      <c r="I10" s="123">
        <v>162911.99999999997</v>
      </c>
      <c r="J10" s="123">
        <v>5928</v>
      </c>
      <c r="K10" s="123">
        <v>139288</v>
      </c>
      <c r="L10" s="123">
        <v>31317.999999999996</v>
      </c>
      <c r="M10" s="123">
        <v>302200</v>
      </c>
      <c r="N10" s="123">
        <v>37245.999999999993</v>
      </c>
      <c r="O10" s="124">
        <v>339446</v>
      </c>
      <c r="P10" s="123">
        <v>27556.784554737551</v>
      </c>
      <c r="Q10" s="123">
        <v>279.21544526240285</v>
      </c>
      <c r="R10" s="123">
        <v>23900.465247338761</v>
      </c>
      <c r="S10" s="123">
        <v>3524.53475266124</v>
      </c>
      <c r="T10" s="123">
        <v>51457.249802076309</v>
      </c>
      <c r="U10" s="123">
        <v>3803.7501979236426</v>
      </c>
      <c r="V10" s="124">
        <v>55260.999999999949</v>
      </c>
      <c r="W10" s="125">
        <v>342102.04915820545</v>
      </c>
      <c r="X10" s="125">
        <v>9632.9508417945235</v>
      </c>
      <c r="Y10" s="125">
        <v>313079.23305610369</v>
      </c>
      <c r="Z10" s="125">
        <v>50431.766943896291</v>
      </c>
      <c r="AA10" s="125">
        <v>655181.28221430909</v>
      </c>
      <c r="AB10" s="125">
        <v>60064.717785690809</v>
      </c>
      <c r="AC10" s="125">
        <v>715246</v>
      </c>
    </row>
    <row r="11" spans="1:29" x14ac:dyDescent="0.25">
      <c r="A11" s="122">
        <v>2004</v>
      </c>
      <c r="B11" s="123">
        <v>156499.43727656791</v>
      </c>
      <c r="C11" s="123">
        <v>2843.5627234325002</v>
      </c>
      <c r="D11" s="123">
        <v>143460.7171829658</v>
      </c>
      <c r="E11" s="123">
        <v>28150.28281703416</v>
      </c>
      <c r="F11" s="123">
        <v>299960.15445953369</v>
      </c>
      <c r="G11" s="123">
        <v>30993.84554046666</v>
      </c>
      <c r="H11" s="124">
        <v>330954.00000000035</v>
      </c>
      <c r="I11" s="123">
        <v>173906.6291853186</v>
      </c>
      <c r="J11" s="123">
        <v>6945.3708146813397</v>
      </c>
      <c r="K11" s="123">
        <v>146408.51033442808</v>
      </c>
      <c r="L11" s="123">
        <v>37902.489665571899</v>
      </c>
      <c r="M11" s="123">
        <v>320315.13951974671</v>
      </c>
      <c r="N11" s="123">
        <v>44847.860480253235</v>
      </c>
      <c r="O11" s="124">
        <v>365162.99999999994</v>
      </c>
      <c r="P11" s="123">
        <v>29504.232949240999</v>
      </c>
      <c r="Q11" s="123">
        <v>356.76705075900634</v>
      </c>
      <c r="R11" s="123">
        <v>22346.10494664721</v>
      </c>
      <c r="S11" s="123">
        <v>5897.895053352775</v>
      </c>
      <c r="T11" s="123">
        <v>51850.337895888209</v>
      </c>
      <c r="U11" s="123">
        <v>6254.6621041117814</v>
      </c>
      <c r="V11" s="124">
        <v>58104.999999999993</v>
      </c>
      <c r="W11" s="125">
        <v>359910.29941112752</v>
      </c>
      <c r="X11" s="125">
        <v>10145.700588872847</v>
      </c>
      <c r="Y11" s="125">
        <v>312215.33246404107</v>
      </c>
      <c r="Z11" s="125">
        <v>71950.667535958841</v>
      </c>
      <c r="AA11" s="125">
        <v>672125.63187516865</v>
      </c>
      <c r="AB11" s="125">
        <v>82096.368124831672</v>
      </c>
      <c r="AC11" s="125">
        <v>754222.00000000023</v>
      </c>
    </row>
    <row r="12" spans="1:29" x14ac:dyDescent="0.25">
      <c r="A12" s="122">
        <v>2005</v>
      </c>
      <c r="B12" s="123">
        <v>162766.95157938139</v>
      </c>
      <c r="C12" s="123">
        <v>3662.0484206187898</v>
      </c>
      <c r="D12" s="123">
        <v>137675</v>
      </c>
      <c r="E12" s="123">
        <v>34268</v>
      </c>
      <c r="F12" s="123">
        <v>300441.95157938142</v>
      </c>
      <c r="G12" s="123">
        <v>37930.04842061879</v>
      </c>
      <c r="H12" s="124">
        <v>338372.00000000023</v>
      </c>
      <c r="I12" s="123">
        <v>185682.16263102629</v>
      </c>
      <c r="J12" s="123">
        <v>5945.83736897366</v>
      </c>
      <c r="K12" s="123">
        <v>154595.93390149358</v>
      </c>
      <c r="L12" s="123">
        <v>39106.066098506402</v>
      </c>
      <c r="M12" s="123">
        <v>340278.09653251991</v>
      </c>
      <c r="N12" s="123">
        <v>45051.903467480057</v>
      </c>
      <c r="O12" s="124">
        <v>385329.99999999994</v>
      </c>
      <c r="P12" s="123">
        <v>36268.45591078476</v>
      </c>
      <c r="Q12" s="123">
        <v>1175.5440892152244</v>
      </c>
      <c r="R12" s="123">
        <v>28715.091265597177</v>
      </c>
      <c r="S12" s="123">
        <v>5162.9087344028558</v>
      </c>
      <c r="T12" s="123">
        <v>64983.54717638193</v>
      </c>
      <c r="U12" s="123">
        <v>6338.4528236180804</v>
      </c>
      <c r="V12" s="124">
        <v>71322.000000000015</v>
      </c>
      <c r="W12" s="125">
        <v>384717.57012119249</v>
      </c>
      <c r="X12" s="125">
        <v>10783.429878807674</v>
      </c>
      <c r="Y12" s="125">
        <v>320986.0251670907</v>
      </c>
      <c r="Z12" s="125">
        <v>78536.974832909254</v>
      </c>
      <c r="AA12" s="125">
        <v>705703.59528828331</v>
      </c>
      <c r="AB12" s="125">
        <v>89320.404711716925</v>
      </c>
      <c r="AC12" s="125">
        <v>795024.00000000023</v>
      </c>
    </row>
    <row r="13" spans="1:29" x14ac:dyDescent="0.25">
      <c r="A13" s="122">
        <v>2006</v>
      </c>
      <c r="B13" s="123">
        <v>163336.08554611731</v>
      </c>
      <c r="C13" s="123">
        <v>4093.9144538826799</v>
      </c>
      <c r="D13" s="123">
        <v>138170.8430008475</v>
      </c>
      <c r="E13" s="123">
        <v>37215.156999152525</v>
      </c>
      <c r="F13" s="123">
        <v>301506.92854696477</v>
      </c>
      <c r="G13" s="123">
        <v>41309.071453035205</v>
      </c>
      <c r="H13" s="124">
        <v>342816</v>
      </c>
      <c r="I13" s="123">
        <v>187249.80647481009</v>
      </c>
      <c r="J13" s="123">
        <v>7663.1935251899195</v>
      </c>
      <c r="K13" s="123">
        <v>154565.7181018515</v>
      </c>
      <c r="L13" s="123">
        <v>40596.281898148496</v>
      </c>
      <c r="M13" s="123">
        <v>341815.52457666158</v>
      </c>
      <c r="N13" s="123">
        <v>48259.475423338416</v>
      </c>
      <c r="O13" s="124">
        <v>390075</v>
      </c>
      <c r="P13" s="123">
        <v>46278.000000000007</v>
      </c>
      <c r="Q13" s="123">
        <v>0</v>
      </c>
      <c r="R13" s="123">
        <v>41266</v>
      </c>
      <c r="S13" s="123">
        <v>0</v>
      </c>
      <c r="T13" s="123">
        <v>87544.000000000015</v>
      </c>
      <c r="U13" s="123">
        <v>0</v>
      </c>
      <c r="V13" s="124">
        <v>87544.000000000015</v>
      </c>
      <c r="W13" s="125">
        <v>396863.89202092739</v>
      </c>
      <c r="X13" s="125">
        <v>11757.1079790726</v>
      </c>
      <c r="Y13" s="125">
        <v>334002.56110269902</v>
      </c>
      <c r="Z13" s="125">
        <v>77811.438897301021</v>
      </c>
      <c r="AA13" s="125">
        <v>730866.4531236263</v>
      </c>
      <c r="AB13" s="125">
        <v>89568.546876373613</v>
      </c>
      <c r="AC13" s="125">
        <v>820435</v>
      </c>
    </row>
    <row r="14" spans="1:29" x14ac:dyDescent="0.25">
      <c r="A14" s="122">
        <v>2007</v>
      </c>
      <c r="B14" s="123">
        <v>159541.68813288768</v>
      </c>
      <c r="C14" s="123">
        <v>4125.3118671122902</v>
      </c>
      <c r="D14" s="123">
        <v>138618.60317873489</v>
      </c>
      <c r="E14" s="123">
        <v>36847.396821265058</v>
      </c>
      <c r="F14" s="123">
        <v>298160.2913116226</v>
      </c>
      <c r="G14" s="123">
        <v>40972.708688377345</v>
      </c>
      <c r="H14" s="124">
        <v>339132.99999999994</v>
      </c>
      <c r="I14" s="123">
        <v>191485.60732379768</v>
      </c>
      <c r="J14" s="123">
        <v>7518.3926762022093</v>
      </c>
      <c r="K14" s="123">
        <v>162681.26563131501</v>
      </c>
      <c r="L14" s="123">
        <v>40537.734368685</v>
      </c>
      <c r="M14" s="123">
        <v>354166.87295511272</v>
      </c>
      <c r="N14" s="123">
        <v>48056.127044887209</v>
      </c>
      <c r="O14" s="124">
        <v>402222.99999999994</v>
      </c>
      <c r="P14" s="123">
        <v>45361</v>
      </c>
      <c r="Q14" s="123">
        <v>0</v>
      </c>
      <c r="R14" s="123">
        <v>41437</v>
      </c>
      <c r="S14" s="123">
        <v>0</v>
      </c>
      <c r="T14" s="123">
        <v>86798</v>
      </c>
      <c r="U14" s="123">
        <v>0</v>
      </c>
      <c r="V14" s="124">
        <v>86798</v>
      </c>
      <c r="W14" s="125">
        <v>396388.29545668536</v>
      </c>
      <c r="X14" s="125">
        <v>11643.704543314499</v>
      </c>
      <c r="Y14" s="125">
        <v>342736.8688100499</v>
      </c>
      <c r="Z14" s="125">
        <v>77385.131189950058</v>
      </c>
      <c r="AA14" s="125">
        <v>739125.16426673532</v>
      </c>
      <c r="AB14" s="125">
        <v>89028.835733264554</v>
      </c>
      <c r="AC14" s="125">
        <v>828153.99999999988</v>
      </c>
    </row>
    <row r="15" spans="1:29" x14ac:dyDescent="0.25">
      <c r="A15" s="122">
        <v>2008</v>
      </c>
      <c r="B15" s="123">
        <v>148294.22140906411</v>
      </c>
      <c r="C15" s="123">
        <v>4600.7785909358699</v>
      </c>
      <c r="D15" s="123">
        <v>132739.34186992541</v>
      </c>
      <c r="E15" s="123">
        <v>30009.658130074607</v>
      </c>
      <c r="F15" s="123">
        <v>281033.56327898952</v>
      </c>
      <c r="G15" s="123">
        <v>34610.436721010483</v>
      </c>
      <c r="H15" s="124">
        <v>315644</v>
      </c>
      <c r="I15" s="123">
        <v>177988.57122117392</v>
      </c>
      <c r="J15" s="123">
        <v>11050.42877882605</v>
      </c>
      <c r="K15" s="123">
        <v>159425.65290899429</v>
      </c>
      <c r="L15" s="123">
        <v>32984.3470910057</v>
      </c>
      <c r="M15" s="123">
        <v>337414.22413016821</v>
      </c>
      <c r="N15" s="123">
        <v>44034.775869831748</v>
      </c>
      <c r="O15" s="124">
        <v>381448.99999999994</v>
      </c>
      <c r="P15" s="123">
        <v>42458</v>
      </c>
      <c r="Q15" s="123">
        <v>0</v>
      </c>
      <c r="R15" s="123">
        <v>39886</v>
      </c>
      <c r="S15" s="123">
        <v>0</v>
      </c>
      <c r="T15" s="123">
        <v>82344</v>
      </c>
      <c r="U15" s="123">
        <v>0</v>
      </c>
      <c r="V15" s="124">
        <v>82344</v>
      </c>
      <c r="W15" s="125">
        <v>368740.79263023799</v>
      </c>
      <c r="X15" s="125">
        <v>15651.20736976192</v>
      </c>
      <c r="Y15" s="125">
        <v>332050.99477891973</v>
      </c>
      <c r="Z15" s="125">
        <v>62994.005221080311</v>
      </c>
      <c r="AA15" s="125">
        <v>700791.78740915773</v>
      </c>
      <c r="AB15" s="125">
        <v>78645.212590842231</v>
      </c>
      <c r="AC15" s="125">
        <v>779437</v>
      </c>
    </row>
    <row r="16" spans="1:29" x14ac:dyDescent="0.25">
      <c r="A16" s="122">
        <v>2009</v>
      </c>
      <c r="B16" s="123">
        <v>143636.98847029201</v>
      </c>
      <c r="C16" s="123">
        <v>4721.0115297080001</v>
      </c>
      <c r="D16" s="123">
        <v>131245.19235912838</v>
      </c>
      <c r="E16" s="123">
        <v>28267.807640871608</v>
      </c>
      <c r="F16" s="123">
        <v>274882.18082942039</v>
      </c>
      <c r="G16" s="123">
        <v>32988.819170579613</v>
      </c>
      <c r="H16" s="124">
        <v>307871</v>
      </c>
      <c r="I16" s="123">
        <v>173217.0027123217</v>
      </c>
      <c r="J16" s="123">
        <v>7743.9972876782304</v>
      </c>
      <c r="K16" s="123">
        <v>136460.14700166977</v>
      </c>
      <c r="L16" s="123">
        <v>30083.8529983302</v>
      </c>
      <c r="M16" s="123">
        <v>309677.14971399144</v>
      </c>
      <c r="N16" s="123">
        <v>37827.850286008426</v>
      </c>
      <c r="O16" s="124">
        <v>347504.99999999988</v>
      </c>
      <c r="P16" s="123">
        <v>43185</v>
      </c>
      <c r="Q16" s="123">
        <v>0</v>
      </c>
      <c r="R16" s="123">
        <v>41715</v>
      </c>
      <c r="S16" s="123">
        <v>0</v>
      </c>
      <c r="T16" s="123">
        <v>84900</v>
      </c>
      <c r="U16" s="123">
        <v>0</v>
      </c>
      <c r="V16" s="124">
        <v>84900</v>
      </c>
      <c r="W16" s="125">
        <v>360038.99118261371</v>
      </c>
      <c r="X16" s="125">
        <v>12465.008817386231</v>
      </c>
      <c r="Y16" s="125">
        <v>309420.33936079813</v>
      </c>
      <c r="Z16" s="125">
        <v>58351.660639201807</v>
      </c>
      <c r="AA16" s="125">
        <v>669459.3305434119</v>
      </c>
      <c r="AB16" s="125">
        <v>70816.669456588046</v>
      </c>
      <c r="AC16" s="125">
        <v>740275.99999999988</v>
      </c>
    </row>
    <row r="17" spans="1:29" x14ac:dyDescent="0.25">
      <c r="A17" s="122">
        <v>2010</v>
      </c>
      <c r="B17" s="123">
        <v>146656.53287959562</v>
      </c>
      <c r="C17" s="123">
        <v>5102.4671204044307</v>
      </c>
      <c r="D17" s="123">
        <v>136050.2544030578</v>
      </c>
      <c r="E17" s="123">
        <v>25241.745596942219</v>
      </c>
      <c r="F17" s="123">
        <v>282706.78728265339</v>
      </c>
      <c r="G17" s="123">
        <v>30344.212717346651</v>
      </c>
      <c r="H17" s="124">
        <v>313051.00000000006</v>
      </c>
      <c r="I17" s="123">
        <v>163185.2770481887</v>
      </c>
      <c r="J17" s="123">
        <v>6699.7229518112499</v>
      </c>
      <c r="K17" s="123">
        <v>136223.09925310611</v>
      </c>
      <c r="L17" s="123">
        <v>28969.9007468938</v>
      </c>
      <c r="M17" s="123">
        <v>299408.37630129483</v>
      </c>
      <c r="N17" s="123">
        <v>35669.623698705051</v>
      </c>
      <c r="O17" s="124">
        <v>335077.99999999988</v>
      </c>
      <c r="P17" s="123">
        <v>42199</v>
      </c>
      <c r="Q17" s="123">
        <v>0</v>
      </c>
      <c r="R17" s="123">
        <v>41904.999999999993</v>
      </c>
      <c r="S17" s="123">
        <v>0</v>
      </c>
      <c r="T17" s="123">
        <v>84103.999999999985</v>
      </c>
      <c r="U17" s="123">
        <v>0</v>
      </c>
      <c r="V17" s="124">
        <v>84103.999999999985</v>
      </c>
      <c r="W17" s="125">
        <v>352040.80992778431</v>
      </c>
      <c r="X17" s="125">
        <v>11802.190072215681</v>
      </c>
      <c r="Y17" s="125">
        <v>314178.3536561639</v>
      </c>
      <c r="Z17" s="125">
        <v>54211.646343836022</v>
      </c>
      <c r="AA17" s="125">
        <v>666219.16358394828</v>
      </c>
      <c r="AB17" s="125">
        <v>66013.836416051694</v>
      </c>
      <c r="AC17" s="125">
        <v>732233</v>
      </c>
    </row>
    <row r="18" spans="1:29" x14ac:dyDescent="0.25">
      <c r="A18" s="122">
        <v>2011</v>
      </c>
      <c r="B18" s="123">
        <v>166937.07571146352</v>
      </c>
      <c r="C18" s="123">
        <v>5936.9242885364902</v>
      </c>
      <c r="D18" s="123">
        <v>158344.60957746475</v>
      </c>
      <c r="E18" s="123">
        <v>25646.390422535213</v>
      </c>
      <c r="F18" s="123">
        <v>325281.68528892827</v>
      </c>
      <c r="G18" s="123">
        <v>31583.3147110717</v>
      </c>
      <c r="H18" s="124">
        <v>356865</v>
      </c>
      <c r="I18" s="123">
        <v>150311.38429152491</v>
      </c>
      <c r="J18" s="123">
        <v>4601.6157084750594</v>
      </c>
      <c r="K18" s="123">
        <v>132857.43329374242</v>
      </c>
      <c r="L18" s="123">
        <v>14744.56670625769</v>
      </c>
      <c r="M18" s="123">
        <v>283168.81758526736</v>
      </c>
      <c r="N18" s="123">
        <v>19346.182414732753</v>
      </c>
      <c r="O18" s="124">
        <v>302515.00000000012</v>
      </c>
      <c r="P18" s="123">
        <v>44358.000000000007</v>
      </c>
      <c r="Q18" s="123">
        <v>0</v>
      </c>
      <c r="R18" s="123">
        <v>45494</v>
      </c>
      <c r="S18" s="123">
        <v>0</v>
      </c>
      <c r="T18" s="123">
        <v>89852</v>
      </c>
      <c r="U18" s="123">
        <v>0</v>
      </c>
      <c r="V18" s="124">
        <v>89852</v>
      </c>
      <c r="W18" s="125">
        <v>361606.46000298846</v>
      </c>
      <c r="X18" s="125">
        <v>10538.53999701155</v>
      </c>
      <c r="Y18" s="125">
        <v>336696.04287120717</v>
      </c>
      <c r="Z18" s="125">
        <v>40390.957128792899</v>
      </c>
      <c r="AA18" s="125">
        <v>698302.50287419558</v>
      </c>
      <c r="AB18" s="125">
        <v>50929.497125804453</v>
      </c>
      <c r="AC18" s="125">
        <v>749232.00000000012</v>
      </c>
    </row>
    <row r="19" spans="1:29" x14ac:dyDescent="0.25">
      <c r="A19" s="122">
        <v>2012</v>
      </c>
      <c r="B19" s="123">
        <v>195902.07185254421</v>
      </c>
      <c r="C19" s="123">
        <v>15620.928147455508</v>
      </c>
      <c r="D19" s="123">
        <v>180979.7724648958</v>
      </c>
      <c r="E19" s="123">
        <v>44312.227535104103</v>
      </c>
      <c r="F19" s="123">
        <v>376881.84431744</v>
      </c>
      <c r="G19" s="123">
        <v>59933.155682559605</v>
      </c>
      <c r="H19" s="124">
        <v>436814.99999999959</v>
      </c>
      <c r="I19" s="123">
        <v>106409.16324114391</v>
      </c>
      <c r="J19" s="123">
        <v>5395.8367588560595</v>
      </c>
      <c r="K19" s="123">
        <v>93158.897872988207</v>
      </c>
      <c r="L19" s="123">
        <v>11711.102127011738</v>
      </c>
      <c r="M19" s="123">
        <v>199568.06111413208</v>
      </c>
      <c r="N19" s="123">
        <v>17106.938885867799</v>
      </c>
      <c r="O19" s="124">
        <v>216674.99999999988</v>
      </c>
      <c r="P19" s="123">
        <v>43292.123182297073</v>
      </c>
      <c r="Q19" s="123">
        <v>5768.8768177029642</v>
      </c>
      <c r="R19" s="123">
        <v>39683.369431401326</v>
      </c>
      <c r="S19" s="123">
        <v>5301.6305685986526</v>
      </c>
      <c r="T19" s="123">
        <v>82975.492613698414</v>
      </c>
      <c r="U19" s="123">
        <v>11070.507386301617</v>
      </c>
      <c r="V19" s="124">
        <v>94046.000000000029</v>
      </c>
      <c r="W19" s="125">
        <v>345603.35827598523</v>
      </c>
      <c r="X19" s="125">
        <v>26785.641724014531</v>
      </c>
      <c r="Y19" s="125">
        <v>313822.0397692853</v>
      </c>
      <c r="Z19" s="125">
        <v>61324.960230714489</v>
      </c>
      <c r="AA19" s="125">
        <v>659425.39804527047</v>
      </c>
      <c r="AB19" s="125">
        <v>88110.60195472902</v>
      </c>
      <c r="AC19" s="125">
        <v>747535.99999999953</v>
      </c>
    </row>
    <row r="20" spans="1:29" x14ac:dyDescent="0.25">
      <c r="A20" s="122">
        <v>2013</v>
      </c>
      <c r="B20" s="123">
        <v>184455.4903777228</v>
      </c>
      <c r="C20" s="123">
        <v>13946.509622277381</v>
      </c>
      <c r="D20" s="123">
        <v>174837.53943247133</v>
      </c>
      <c r="E20" s="123">
        <v>38426.460567528789</v>
      </c>
      <c r="F20" s="123">
        <v>359293.0298101941</v>
      </c>
      <c r="G20" s="123">
        <v>52372.970189806176</v>
      </c>
      <c r="H20" s="124">
        <v>411666.00000000029</v>
      </c>
      <c r="I20" s="123">
        <v>94474.648384374086</v>
      </c>
      <c r="J20" s="123">
        <v>4253.3516156259493</v>
      </c>
      <c r="K20" s="123">
        <v>78241.934531269289</v>
      </c>
      <c r="L20" s="123">
        <v>10018.065468730691</v>
      </c>
      <c r="M20" s="123">
        <v>172716.58291564338</v>
      </c>
      <c r="N20" s="123">
        <v>14271.417084356639</v>
      </c>
      <c r="O20" s="124">
        <v>186988</v>
      </c>
      <c r="P20" s="123">
        <v>47417.889246672225</v>
      </c>
      <c r="Q20" s="123">
        <v>323.11075332777398</v>
      </c>
      <c r="R20" s="123">
        <v>40859.99465690455</v>
      </c>
      <c r="S20" s="123">
        <v>5797.0053430955013</v>
      </c>
      <c r="T20" s="123">
        <v>88277.88390357676</v>
      </c>
      <c r="U20" s="123">
        <v>6120.1160964232749</v>
      </c>
      <c r="V20" s="124">
        <v>94398.000000000029</v>
      </c>
      <c r="W20" s="125">
        <v>326348.02800876909</v>
      </c>
      <c r="X20" s="125">
        <v>18522.971991231105</v>
      </c>
      <c r="Y20" s="125">
        <v>293939.46862064517</v>
      </c>
      <c r="Z20" s="125">
        <v>54241.531379354979</v>
      </c>
      <c r="AA20" s="125">
        <v>620287.49662941427</v>
      </c>
      <c r="AB20" s="125">
        <v>72764.503370586084</v>
      </c>
      <c r="AC20" s="125">
        <v>693052.00000000023</v>
      </c>
    </row>
    <row r="21" spans="1:29" x14ac:dyDescent="0.25">
      <c r="A21" s="122">
        <v>2014</v>
      </c>
      <c r="B21" s="123">
        <v>204745.68815748242</v>
      </c>
      <c r="C21" s="123">
        <v>6132.3118425173752</v>
      </c>
      <c r="D21" s="123">
        <v>196509.54318402079</v>
      </c>
      <c r="E21" s="123">
        <v>27452.456815979291</v>
      </c>
      <c r="F21" s="123">
        <v>401255.23134150321</v>
      </c>
      <c r="G21" s="123">
        <v>33584.768658496665</v>
      </c>
      <c r="H21" s="124">
        <v>434839.99999999988</v>
      </c>
      <c r="I21" s="123">
        <v>92979.225670724903</v>
      </c>
      <c r="J21" s="123">
        <v>4369.7743292751193</v>
      </c>
      <c r="K21" s="123">
        <v>76993.070051102201</v>
      </c>
      <c r="L21" s="123">
        <v>8848.9299488977613</v>
      </c>
      <c r="M21" s="123">
        <v>169972.2957218271</v>
      </c>
      <c r="N21" s="123">
        <v>13218.70427817288</v>
      </c>
      <c r="O21" s="124">
        <v>183190.99999999997</v>
      </c>
      <c r="P21" s="123">
        <v>45362.697597322876</v>
      </c>
      <c r="Q21" s="123">
        <v>278.30240267713089</v>
      </c>
      <c r="R21" s="123">
        <v>38116.12576990667</v>
      </c>
      <c r="S21" s="123">
        <v>4869.8742300933718</v>
      </c>
      <c r="T21" s="123">
        <v>83478.823367229546</v>
      </c>
      <c r="U21" s="123">
        <v>5148.1766327705027</v>
      </c>
      <c r="V21" s="124">
        <v>88627.000000000044</v>
      </c>
      <c r="W21" s="125">
        <v>343087.61142553017</v>
      </c>
      <c r="X21" s="125">
        <v>10780.388574469625</v>
      </c>
      <c r="Y21" s="125">
        <v>311618.73900502967</v>
      </c>
      <c r="Z21" s="125">
        <v>41171.260994970427</v>
      </c>
      <c r="AA21" s="125">
        <v>654706.35043055983</v>
      </c>
      <c r="AB21" s="125">
        <v>51951.649569440051</v>
      </c>
      <c r="AC21" s="125">
        <v>706657.99999999988</v>
      </c>
    </row>
    <row r="22" spans="1:29" x14ac:dyDescent="0.25">
      <c r="A22" s="122">
        <v>2015</v>
      </c>
      <c r="B22" s="123">
        <v>209911.95100592962</v>
      </c>
      <c r="C22" s="123">
        <v>16971.048994070799</v>
      </c>
      <c r="D22" s="123">
        <v>201984.77794617481</v>
      </c>
      <c r="E22" s="123">
        <v>35967.222053825499</v>
      </c>
      <c r="F22" s="123">
        <v>411896.7289521044</v>
      </c>
      <c r="G22" s="123">
        <v>52938.271047896298</v>
      </c>
      <c r="H22" s="124">
        <v>464835.0000000007</v>
      </c>
      <c r="I22" s="123">
        <v>96784.483544151095</v>
      </c>
      <c r="J22" s="123">
        <v>4845.5164558488696</v>
      </c>
      <c r="K22" s="123">
        <v>80959.710184905111</v>
      </c>
      <c r="L22" s="123">
        <v>8950.2898150949404</v>
      </c>
      <c r="M22" s="123">
        <v>177744.19372905622</v>
      </c>
      <c r="N22" s="123">
        <v>13795.806270943811</v>
      </c>
      <c r="O22" s="124">
        <v>191540.00000000003</v>
      </c>
      <c r="P22" s="123">
        <v>40979.138669267901</v>
      </c>
      <c r="Q22" s="123">
        <v>3941.8613307321098</v>
      </c>
      <c r="R22" s="123">
        <v>36913.711226285908</v>
      </c>
      <c r="S22" s="123">
        <v>5914.28877371406</v>
      </c>
      <c r="T22" s="123">
        <v>77892.849895553809</v>
      </c>
      <c r="U22" s="123">
        <v>9856.1501044461711</v>
      </c>
      <c r="V22" s="124">
        <v>87748.999999999985</v>
      </c>
      <c r="W22" s="125">
        <v>347675.57321934856</v>
      </c>
      <c r="X22" s="125">
        <v>25758.426780651778</v>
      </c>
      <c r="Y22" s="125">
        <v>319858.19935736584</v>
      </c>
      <c r="Z22" s="125">
        <v>50831.800642634502</v>
      </c>
      <c r="AA22" s="125">
        <v>667533.7725767144</v>
      </c>
      <c r="AB22" s="125">
        <v>76590.227423286284</v>
      </c>
      <c r="AC22" s="125">
        <v>744124.0000000007</v>
      </c>
    </row>
    <row r="23" spans="1:29" x14ac:dyDescent="0.25">
      <c r="A23" s="122">
        <v>2016</v>
      </c>
      <c r="B23" s="123">
        <v>223948.71919127749</v>
      </c>
      <c r="C23" s="123">
        <v>38094.280808722797</v>
      </c>
      <c r="D23" s="123">
        <v>207240.88193518468</v>
      </c>
      <c r="E23" s="123">
        <v>61464.118064815397</v>
      </c>
      <c r="F23" s="123">
        <v>431189.60112646222</v>
      </c>
      <c r="G23" s="123">
        <v>99558.398873538201</v>
      </c>
      <c r="H23" s="124">
        <v>530748.00000000047</v>
      </c>
      <c r="I23" s="123">
        <v>103670.99999999999</v>
      </c>
      <c r="J23" s="123">
        <v>5160</v>
      </c>
      <c r="K23" s="123">
        <v>88845</v>
      </c>
      <c r="L23" s="123">
        <v>8634</v>
      </c>
      <c r="M23" s="123">
        <v>192516</v>
      </c>
      <c r="N23" s="123">
        <v>13794</v>
      </c>
      <c r="O23" s="124">
        <v>206310</v>
      </c>
      <c r="P23" s="123">
        <v>47598.440507248</v>
      </c>
      <c r="Q23" s="123">
        <v>1002.5594927519801</v>
      </c>
      <c r="R23" s="123">
        <v>44505.913749400599</v>
      </c>
      <c r="S23" s="123">
        <v>3233.0862505994401</v>
      </c>
      <c r="T23" s="123">
        <v>92104.354256648599</v>
      </c>
      <c r="U23" s="123">
        <v>4235.6457433514206</v>
      </c>
      <c r="V23" s="124">
        <v>96340.000000000015</v>
      </c>
      <c r="W23" s="125">
        <v>375218.15969852544</v>
      </c>
      <c r="X23" s="125">
        <v>44256.840301474775</v>
      </c>
      <c r="Y23" s="125">
        <v>340591.79568458529</v>
      </c>
      <c r="Z23" s="125">
        <v>73331.204315414841</v>
      </c>
      <c r="AA23" s="125">
        <v>715809.95538311079</v>
      </c>
      <c r="AB23" s="125">
        <v>117588.04461688962</v>
      </c>
      <c r="AC23" s="125">
        <v>833398.00000000047</v>
      </c>
    </row>
    <row r="24" spans="1:29" x14ac:dyDescent="0.25">
      <c r="A24" s="122">
        <v>2017</v>
      </c>
      <c r="B24" s="123">
        <v>231424.16321121471</v>
      </c>
      <c r="C24" s="123">
        <v>36763.8367887852</v>
      </c>
      <c r="D24" s="123">
        <v>207471.0553593513</v>
      </c>
      <c r="E24" s="123">
        <v>63820.944640648304</v>
      </c>
      <c r="F24" s="123">
        <v>438895.21857056604</v>
      </c>
      <c r="G24" s="123">
        <v>100584.78142943351</v>
      </c>
      <c r="H24" s="124">
        <v>539479.99999999953</v>
      </c>
      <c r="I24" s="123">
        <v>103592</v>
      </c>
      <c r="J24" s="123">
        <v>4819</v>
      </c>
      <c r="K24" s="123">
        <v>92351</v>
      </c>
      <c r="L24" s="123">
        <v>8327</v>
      </c>
      <c r="M24" s="123">
        <v>195942.99999999997</v>
      </c>
      <c r="N24" s="123">
        <v>13146</v>
      </c>
      <c r="O24" s="124">
        <v>209088.99999999997</v>
      </c>
      <c r="P24" s="123">
        <v>48095.10469598473</v>
      </c>
      <c r="Q24" s="123">
        <v>944.89530401527077</v>
      </c>
      <c r="R24" s="123">
        <v>43604.699723285383</v>
      </c>
      <c r="S24" s="123">
        <v>4816.3002767146136</v>
      </c>
      <c r="T24" s="123">
        <v>91699.80441927012</v>
      </c>
      <c r="U24" s="123">
        <v>5761.1955807298846</v>
      </c>
      <c r="V24" s="124">
        <v>97461</v>
      </c>
      <c r="W24" s="125">
        <v>383111.26790719945</v>
      </c>
      <c r="X24" s="125">
        <v>42527.73209280047</v>
      </c>
      <c r="Y24" s="125">
        <v>343426.75508263672</v>
      </c>
      <c r="Z24" s="125">
        <v>76964.244917362914</v>
      </c>
      <c r="AA24" s="125">
        <v>726538.02298983617</v>
      </c>
      <c r="AB24" s="125">
        <v>119491.97701016339</v>
      </c>
      <c r="AC24" s="125">
        <v>846029.99999999953</v>
      </c>
    </row>
    <row r="25" spans="1:29" x14ac:dyDescent="0.25">
      <c r="A25" s="122">
        <v>2018</v>
      </c>
      <c r="B25" s="123">
        <v>243870.92856710678</v>
      </c>
      <c r="C25" s="123">
        <v>34730.071432892801</v>
      </c>
      <c r="D25" s="123">
        <v>220324.21084207049</v>
      </c>
      <c r="E25" s="123">
        <v>63918.789157929496</v>
      </c>
      <c r="F25" s="123">
        <v>464195.1394091773</v>
      </c>
      <c r="G25" s="123">
        <v>98648.860590822296</v>
      </c>
      <c r="H25" s="124">
        <v>562843.99999999953</v>
      </c>
      <c r="I25" s="123">
        <v>100012.31996343282</v>
      </c>
      <c r="J25" s="123">
        <v>3865.6800365672498</v>
      </c>
      <c r="K25" s="123">
        <v>87061</v>
      </c>
      <c r="L25" s="123">
        <v>9077</v>
      </c>
      <c r="M25" s="123">
        <v>187073.31996343282</v>
      </c>
      <c r="N25" s="123">
        <v>12942.68003656725</v>
      </c>
      <c r="O25" s="124">
        <v>200016.00000000006</v>
      </c>
      <c r="P25" s="123">
        <v>49189.398614603895</v>
      </c>
      <c r="Q25" s="123">
        <v>1243.6013853960612</v>
      </c>
      <c r="R25" s="123">
        <v>44700.559637192491</v>
      </c>
      <c r="S25" s="123">
        <v>5517.4403628075597</v>
      </c>
      <c r="T25" s="123">
        <v>93889.958251796386</v>
      </c>
      <c r="U25" s="123">
        <v>6761.04174820362</v>
      </c>
      <c r="V25" s="124">
        <v>100651</v>
      </c>
      <c r="W25" s="125">
        <v>393072.64714514348</v>
      </c>
      <c r="X25" s="125">
        <v>39839.352854856115</v>
      </c>
      <c r="Y25" s="125">
        <v>352085.77047926304</v>
      </c>
      <c r="Z25" s="125">
        <v>78513.229520737048</v>
      </c>
      <c r="AA25" s="125">
        <v>745158.41762440652</v>
      </c>
      <c r="AB25" s="125">
        <v>118352.58237559316</v>
      </c>
      <c r="AC25" s="125">
        <v>863510.99999999953</v>
      </c>
    </row>
    <row r="26" spans="1:29" x14ac:dyDescent="0.25">
      <c r="A26" s="122">
        <v>2019</v>
      </c>
      <c r="B26" s="123">
        <v>246584</v>
      </c>
      <c r="C26" s="123">
        <v>35754.000000000007</v>
      </c>
      <c r="D26" s="123">
        <v>222236.429072945</v>
      </c>
      <c r="E26" s="123">
        <v>65555.570927055494</v>
      </c>
      <c r="F26" s="123">
        <v>468820.42907294497</v>
      </c>
      <c r="G26" s="123">
        <v>101309.57092705551</v>
      </c>
      <c r="H26" s="124">
        <v>570130.00000000047</v>
      </c>
      <c r="I26" s="123">
        <v>95684</v>
      </c>
      <c r="J26" s="123">
        <v>3982</v>
      </c>
      <c r="K26" s="123">
        <v>82280.2967577175</v>
      </c>
      <c r="L26" s="123">
        <v>10287.70324228254</v>
      </c>
      <c r="M26" s="123">
        <v>177964.29675771747</v>
      </c>
      <c r="N26" s="123">
        <v>14269.70324228254</v>
      </c>
      <c r="O26" s="124">
        <v>192234</v>
      </c>
      <c r="P26" s="123">
        <v>53067.132111606399</v>
      </c>
      <c r="Q26" s="123">
        <v>738.86788839355745</v>
      </c>
      <c r="R26" s="123">
        <v>46450.713172418582</v>
      </c>
      <c r="S26" s="123">
        <v>5077.2868275814444</v>
      </c>
      <c r="T26" s="123">
        <v>99517.845284024981</v>
      </c>
      <c r="U26" s="123">
        <v>5816.1547159750016</v>
      </c>
      <c r="V26" s="124">
        <v>105333.99999999999</v>
      </c>
      <c r="W26" s="125">
        <v>395335.13211160642</v>
      </c>
      <c r="X26" s="125">
        <v>40474.867888393564</v>
      </c>
      <c r="Y26" s="125">
        <v>350967.43900308112</v>
      </c>
      <c r="Z26" s="125">
        <v>80920.560996919477</v>
      </c>
      <c r="AA26" s="125">
        <v>746302.57111468737</v>
      </c>
      <c r="AB26" s="125">
        <v>121395.42888531306</v>
      </c>
      <c r="AC26" s="125">
        <v>867698.00000000047</v>
      </c>
    </row>
    <row r="27" spans="1:29" ht="13.5" customHeight="1" x14ac:dyDescent="0.25">
      <c r="A27" s="122">
        <v>2020</v>
      </c>
      <c r="B27" s="123">
        <v>242587</v>
      </c>
      <c r="C27" s="123">
        <v>33805</v>
      </c>
      <c r="D27" s="123">
        <v>213611</v>
      </c>
      <c r="E27" s="123">
        <v>65933</v>
      </c>
      <c r="F27" s="123">
        <v>456198</v>
      </c>
      <c r="G27" s="123">
        <v>99738</v>
      </c>
      <c r="H27" s="124">
        <v>555936</v>
      </c>
      <c r="I27" s="123">
        <v>93467</v>
      </c>
      <c r="J27" s="123">
        <v>3279</v>
      </c>
      <c r="K27" s="123">
        <v>78298</v>
      </c>
      <c r="L27" s="123">
        <v>9855</v>
      </c>
      <c r="M27" s="123">
        <v>171765</v>
      </c>
      <c r="N27" s="123">
        <v>13134</v>
      </c>
      <c r="O27" s="124">
        <v>184899</v>
      </c>
      <c r="P27" s="123">
        <v>48119.097678178274</v>
      </c>
      <c r="Q27" s="123">
        <v>420.90232182176067</v>
      </c>
      <c r="R27" s="123">
        <v>43499.042726337357</v>
      </c>
      <c r="S27" s="123">
        <v>6196.9572736626433</v>
      </c>
      <c r="T27" s="123">
        <v>91618.140404515623</v>
      </c>
      <c r="U27" s="123">
        <v>6617.8595954844041</v>
      </c>
      <c r="V27" s="124">
        <v>98236.000000000029</v>
      </c>
      <c r="W27" s="125">
        <v>384173.09767817828</v>
      </c>
      <c r="X27" s="125">
        <v>37504.902321821763</v>
      </c>
      <c r="Y27" s="125">
        <v>335408.04272633733</v>
      </c>
      <c r="Z27" s="125">
        <v>81984.957273662643</v>
      </c>
      <c r="AA27" s="125">
        <v>719581.14040451567</v>
      </c>
      <c r="AB27" s="125">
        <v>119489.85959548441</v>
      </c>
      <c r="AC27" s="125">
        <v>839071</v>
      </c>
    </row>
    <row r="28" spans="1:29" ht="13.5" customHeight="1" x14ac:dyDescent="0.25">
      <c r="A28" s="122">
        <v>2021</v>
      </c>
      <c r="B28" s="123">
        <v>262772.25793380989</v>
      </c>
      <c r="C28" s="123">
        <v>50103.742066190003</v>
      </c>
      <c r="D28" s="123">
        <v>240055.99999999997</v>
      </c>
      <c r="E28" s="123">
        <v>76589</v>
      </c>
      <c r="F28" s="123">
        <v>502828.25793380989</v>
      </c>
      <c r="G28" s="123">
        <v>126692.74206619</v>
      </c>
      <c r="H28" s="124">
        <v>629520.99999999988</v>
      </c>
      <c r="I28" s="123">
        <v>100116.7974741551</v>
      </c>
      <c r="J28" s="123">
        <v>5946.2025258449494</v>
      </c>
      <c r="K28" s="123">
        <v>89592.965137976396</v>
      </c>
      <c r="L28" s="123">
        <v>11468.0348620236</v>
      </c>
      <c r="M28" s="123">
        <v>189709.76261213151</v>
      </c>
      <c r="N28" s="123">
        <v>17414.23738786855</v>
      </c>
      <c r="O28" s="124">
        <v>207124.00000000006</v>
      </c>
      <c r="P28" s="123">
        <v>47621.28138418452</v>
      </c>
      <c r="Q28" s="123">
        <v>4512.7186158155073</v>
      </c>
      <c r="R28" s="123">
        <v>52439.435352006331</v>
      </c>
      <c r="S28" s="123">
        <v>7714.5646479936295</v>
      </c>
      <c r="T28" s="123">
        <v>100060.71673619084</v>
      </c>
      <c r="U28" s="123">
        <v>12227.283263809139</v>
      </c>
      <c r="V28" s="124">
        <v>112287.99999999997</v>
      </c>
      <c r="W28" s="125">
        <v>410510.33679214946</v>
      </c>
      <c r="X28" s="125">
        <v>60562.663207850463</v>
      </c>
      <c r="Y28" s="125">
        <v>382088.40048998268</v>
      </c>
      <c r="Z28" s="125">
        <v>95771.599510017229</v>
      </c>
      <c r="AA28" s="125">
        <v>792598.73728213226</v>
      </c>
      <c r="AB28" s="125">
        <v>156334.26271786768</v>
      </c>
      <c r="AC28" s="125">
        <v>948933</v>
      </c>
    </row>
    <row r="29" spans="1:29" x14ac:dyDescent="0.25">
      <c r="A29" s="122">
        <v>2022</v>
      </c>
      <c r="B29" s="123">
        <v>265463</v>
      </c>
      <c r="C29" s="123">
        <v>49647</v>
      </c>
      <c r="D29" s="123">
        <v>237823.65028343207</v>
      </c>
      <c r="E29" s="123">
        <v>79645.349716567885</v>
      </c>
      <c r="F29" s="123">
        <v>503286.65028343198</v>
      </c>
      <c r="G29" s="123">
        <v>129292.349716568</v>
      </c>
      <c r="H29" s="124">
        <v>632579</v>
      </c>
      <c r="I29" s="123">
        <v>82527</v>
      </c>
      <c r="J29" s="123">
        <v>91</v>
      </c>
      <c r="K29" s="123">
        <v>73768</v>
      </c>
      <c r="L29" s="123">
        <v>2080</v>
      </c>
      <c r="M29" s="123">
        <v>156295</v>
      </c>
      <c r="N29" s="123">
        <v>2171</v>
      </c>
      <c r="O29" s="124">
        <v>158466.00000000003</v>
      </c>
      <c r="P29" s="123">
        <v>50653.120269486026</v>
      </c>
      <c r="Q29" s="123">
        <v>637.87973051399899</v>
      </c>
      <c r="R29" s="123">
        <v>53228.877330937379</v>
      </c>
      <c r="S29" s="123">
        <v>5705.122669062629</v>
      </c>
      <c r="T29" s="123">
        <v>103881.997600423</v>
      </c>
      <c r="U29" s="123">
        <v>6343.0023995766296</v>
      </c>
      <c r="V29" s="124">
        <v>110225.00000000003</v>
      </c>
      <c r="W29" s="125">
        <v>398643.12026948604</v>
      </c>
      <c r="X29" s="125">
        <v>50375.879730513996</v>
      </c>
      <c r="Y29" s="125">
        <v>364820.52761436946</v>
      </c>
      <c r="Z29" s="125">
        <v>87430.472385630521</v>
      </c>
      <c r="AA29" s="125">
        <v>763463.64788385597</v>
      </c>
      <c r="AB29" s="125">
        <v>137806.35211614499</v>
      </c>
      <c r="AC29" s="125">
        <v>901270</v>
      </c>
    </row>
    <row r="30" spans="1:29" ht="13.8" thickBot="1" x14ac:dyDescent="0.3">
      <c r="A30" s="126">
        <v>2023</v>
      </c>
      <c r="B30" s="127">
        <v>268847.57930028084</v>
      </c>
      <c r="C30" s="127">
        <v>53761.420699718808</v>
      </c>
      <c r="D30" s="127">
        <v>238204.4644614404</v>
      </c>
      <c r="E30" s="127">
        <v>84008.535538559299</v>
      </c>
      <c r="F30" s="127">
        <v>507052.043761721</v>
      </c>
      <c r="G30" s="127">
        <v>137769.95623827801</v>
      </c>
      <c r="H30" s="128">
        <v>644821.9999999993</v>
      </c>
      <c r="I30" s="127">
        <v>85069</v>
      </c>
      <c r="J30" s="127">
        <v>690</v>
      </c>
      <c r="K30" s="127">
        <v>75396</v>
      </c>
      <c r="L30" s="127">
        <v>3838</v>
      </c>
      <c r="M30" s="127">
        <v>160465</v>
      </c>
      <c r="N30" s="127">
        <v>4528</v>
      </c>
      <c r="O30" s="128">
        <v>164993</v>
      </c>
      <c r="P30" s="127">
        <v>49402.181586949693</v>
      </c>
      <c r="Q30" s="127">
        <v>1104.81841305027</v>
      </c>
      <c r="R30" s="127">
        <v>51739.099421548017</v>
      </c>
      <c r="S30" s="127">
        <v>5375.9005784519732</v>
      </c>
      <c r="T30" s="127">
        <v>101141.281008498</v>
      </c>
      <c r="U30" s="127">
        <v>6480.71899150224</v>
      </c>
      <c r="V30" s="128">
        <v>107621.99999999996</v>
      </c>
      <c r="W30" s="135">
        <v>403318.76088723051</v>
      </c>
      <c r="X30" s="129">
        <v>55556.239112769079</v>
      </c>
      <c r="Y30" s="129">
        <v>365339.56388298841</v>
      </c>
      <c r="Z30" s="129">
        <v>93222.436117011268</v>
      </c>
      <c r="AA30" s="129">
        <v>768658.32477021904</v>
      </c>
      <c r="AB30" s="129">
        <v>148778.67522978</v>
      </c>
      <c r="AC30" s="129">
        <v>917436.9999999993</v>
      </c>
    </row>
    <row r="31" spans="1:29" x14ac:dyDescent="0.25">
      <c r="A31" s="122"/>
      <c r="B31" s="123"/>
      <c r="C31" s="123"/>
      <c r="D31" s="123"/>
      <c r="E31" s="123"/>
      <c r="F31" s="123"/>
      <c r="G31" s="123"/>
      <c r="H31" s="182"/>
      <c r="I31" s="123"/>
      <c r="J31" s="123"/>
      <c r="K31" s="123"/>
      <c r="L31" s="123"/>
      <c r="M31" s="123"/>
      <c r="N31" s="123"/>
      <c r="O31" s="182"/>
      <c r="P31" s="123"/>
      <c r="Q31" s="123"/>
      <c r="R31" s="123"/>
      <c r="S31" s="123"/>
      <c r="T31" s="123"/>
      <c r="U31" s="123"/>
      <c r="V31" s="182"/>
      <c r="W31" s="125"/>
      <c r="X31" s="125"/>
      <c r="Y31" s="125"/>
      <c r="Z31" s="125"/>
      <c r="AA31" s="125"/>
      <c r="AB31" s="125"/>
      <c r="AC31" s="12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E8836-BB9C-4006-92A1-173DEA05D15C}">
  <dimension ref="A1:M30"/>
  <sheetViews>
    <sheetView workbookViewId="0">
      <selection activeCell="F38" sqref="F38"/>
    </sheetView>
  </sheetViews>
  <sheetFormatPr defaultRowHeight="13.2" x14ac:dyDescent="0.25"/>
  <cols>
    <col min="2" max="14" width="12.44140625" customWidth="1"/>
  </cols>
  <sheetData>
    <row r="1" spans="1:13" ht="15.6" x14ac:dyDescent="0.3">
      <c r="A1" s="116" t="s">
        <v>1034</v>
      </c>
    </row>
    <row r="2" spans="1:13" x14ac:dyDescent="0.25">
      <c r="A2" s="117" t="s">
        <v>1008</v>
      </c>
    </row>
    <row r="3" spans="1:13" ht="13.8" thickBot="1" x14ac:dyDescent="0.3"/>
    <row r="4" spans="1:13" ht="27" thickBot="1" x14ac:dyDescent="0.3">
      <c r="A4" s="118" t="s">
        <v>919</v>
      </c>
      <c r="B4" s="119" t="s">
        <v>989</v>
      </c>
      <c r="C4" s="119" t="s">
        <v>990</v>
      </c>
      <c r="D4" s="120" t="s">
        <v>991</v>
      </c>
      <c r="E4" s="119" t="s">
        <v>992</v>
      </c>
      <c r="F4" s="119" t="s">
        <v>993</v>
      </c>
      <c r="G4" s="120" t="s">
        <v>994</v>
      </c>
      <c r="H4" s="119" t="s">
        <v>998</v>
      </c>
      <c r="I4" s="119" t="s">
        <v>999</v>
      </c>
      <c r="J4" s="120" t="s">
        <v>1000</v>
      </c>
      <c r="K4" s="121" t="s">
        <v>1004</v>
      </c>
      <c r="L4" s="121" t="s">
        <v>1005</v>
      </c>
      <c r="M4" s="121" t="s">
        <v>1006</v>
      </c>
    </row>
    <row r="5" spans="1:13" x14ac:dyDescent="0.25">
      <c r="A5" s="122">
        <v>1998</v>
      </c>
      <c r="B5" s="123">
        <v>2551.212</v>
      </c>
      <c r="C5" s="123">
        <v>2042.999</v>
      </c>
      <c r="D5" s="124">
        <v>4594.2110000000002</v>
      </c>
      <c r="E5" s="123">
        <v>2896.2</v>
      </c>
      <c r="F5" s="123">
        <v>2285.1999999999998</v>
      </c>
      <c r="G5" s="124">
        <v>5181.3999999999996</v>
      </c>
      <c r="H5" s="123">
        <v>433.59100000000001</v>
      </c>
      <c r="I5" s="123">
        <v>405.31299999999999</v>
      </c>
      <c r="J5" s="124">
        <v>838.904</v>
      </c>
      <c r="K5" s="125">
        <v>5881.0030000000006</v>
      </c>
      <c r="L5" s="125">
        <v>4733.5119999999997</v>
      </c>
      <c r="M5" s="125">
        <v>10614.515000000001</v>
      </c>
    </row>
    <row r="6" spans="1:13" x14ac:dyDescent="0.25">
      <c r="A6" s="122">
        <v>1999</v>
      </c>
      <c r="B6" s="123">
        <v>2685.5549999999998</v>
      </c>
      <c r="C6" s="123">
        <v>2080.8249999999998</v>
      </c>
      <c r="D6" s="124">
        <v>4766.38</v>
      </c>
      <c r="E6" s="123">
        <v>3061.82</v>
      </c>
      <c r="F6" s="123">
        <v>2500.6799999999998</v>
      </c>
      <c r="G6" s="124">
        <v>5562.5</v>
      </c>
      <c r="H6" s="123">
        <v>466.39400000000001</v>
      </c>
      <c r="I6" s="123">
        <v>444.62200000000001</v>
      </c>
      <c r="J6" s="124">
        <v>911.01600000000008</v>
      </c>
      <c r="K6" s="125">
        <v>6213.7690000000002</v>
      </c>
      <c r="L6" s="125">
        <v>5026.1269999999995</v>
      </c>
      <c r="M6" s="125">
        <v>11239.896000000001</v>
      </c>
    </row>
    <row r="7" spans="1:13" x14ac:dyDescent="0.25">
      <c r="A7" s="122">
        <v>2000</v>
      </c>
      <c r="B7" s="123">
        <v>2706.7089999999998</v>
      </c>
      <c r="C7" s="123">
        <v>1733.982</v>
      </c>
      <c r="D7" s="124">
        <v>4440.6909999999998</v>
      </c>
      <c r="E7" s="123">
        <v>2074.4349999999999</v>
      </c>
      <c r="F7" s="123">
        <v>2080.4059999999999</v>
      </c>
      <c r="G7" s="124">
        <v>4154.8410000000003</v>
      </c>
      <c r="H7" s="123">
        <v>514.048</v>
      </c>
      <c r="I7" s="123">
        <v>481.35199999999998</v>
      </c>
      <c r="J7" s="124">
        <v>995.4</v>
      </c>
      <c r="K7" s="125">
        <v>5295.192</v>
      </c>
      <c r="L7" s="125">
        <v>4295.74</v>
      </c>
      <c r="M7" s="125">
        <v>9590.9319999999989</v>
      </c>
    </row>
    <row r="8" spans="1:13" x14ac:dyDescent="0.25">
      <c r="A8" s="122">
        <v>2001</v>
      </c>
      <c r="B8" s="123">
        <v>2528.6260000000002</v>
      </c>
      <c r="C8" s="123">
        <v>2143.1120000000001</v>
      </c>
      <c r="D8" s="124">
        <v>4671.7380000000003</v>
      </c>
      <c r="E8" s="123">
        <v>1682.6120000000001</v>
      </c>
      <c r="F8" s="123">
        <v>1528.8519999999999</v>
      </c>
      <c r="G8" s="124">
        <v>3211.4639999999999</v>
      </c>
      <c r="H8" s="123">
        <v>452.49299999999999</v>
      </c>
      <c r="I8" s="123">
        <v>446.75100000000003</v>
      </c>
      <c r="J8" s="124">
        <v>899.24400000000003</v>
      </c>
      <c r="K8" s="125">
        <v>4663.7310000000007</v>
      </c>
      <c r="L8" s="125">
        <v>4118.7150000000001</v>
      </c>
      <c r="M8" s="125">
        <v>8782.4459999999999</v>
      </c>
    </row>
    <row r="9" spans="1:13" x14ac:dyDescent="0.25">
      <c r="A9" s="122">
        <v>2002</v>
      </c>
      <c r="B9" s="123">
        <v>2324.5970000000002</v>
      </c>
      <c r="C9" s="123">
        <v>2022.9119999999998</v>
      </c>
      <c r="D9" s="124">
        <v>4347.509</v>
      </c>
      <c r="E9" s="123">
        <v>2025.0030000000002</v>
      </c>
      <c r="F9" s="123">
        <v>1988.7849999999978</v>
      </c>
      <c r="G9" s="124">
        <v>4013.7879999999977</v>
      </c>
      <c r="H9" s="123">
        <v>512.81299999999999</v>
      </c>
      <c r="I9" s="123">
        <v>515.82499999999993</v>
      </c>
      <c r="J9" s="124">
        <v>1028.6379999999999</v>
      </c>
      <c r="K9" s="125">
        <v>4862.4130000000005</v>
      </c>
      <c r="L9" s="125">
        <v>4527.5219999999972</v>
      </c>
      <c r="M9" s="125">
        <v>9389.9349999999977</v>
      </c>
    </row>
    <row r="10" spans="1:13" x14ac:dyDescent="0.25">
      <c r="A10" s="122">
        <v>2003</v>
      </c>
      <c r="B10" s="123">
        <v>2383.0299999999997</v>
      </c>
      <c r="C10" s="123">
        <v>2045.1109999999999</v>
      </c>
      <c r="D10" s="124">
        <v>4428.1409999999996</v>
      </c>
      <c r="E10" s="123">
        <v>2028.5329999999999</v>
      </c>
      <c r="F10" s="123">
        <v>1928.3510000000001</v>
      </c>
      <c r="G10" s="124">
        <v>3956.884</v>
      </c>
      <c r="H10" s="123">
        <v>564.19999999999993</v>
      </c>
      <c r="I10" s="123">
        <v>544.35400000000004</v>
      </c>
      <c r="J10" s="124">
        <v>1108.5540000000001</v>
      </c>
      <c r="K10" s="125">
        <v>4975.7629999999999</v>
      </c>
      <c r="L10" s="125">
        <v>4517.8159999999998</v>
      </c>
      <c r="M10" s="125">
        <v>9493.5789999999997</v>
      </c>
    </row>
    <row r="11" spans="1:13" x14ac:dyDescent="0.25">
      <c r="A11" s="122">
        <v>2004</v>
      </c>
      <c r="B11" s="123">
        <v>2426.8139999999999</v>
      </c>
      <c r="C11" s="123">
        <v>2080.989</v>
      </c>
      <c r="D11" s="124">
        <v>4507.8029999999999</v>
      </c>
      <c r="E11" s="123">
        <v>2484.0050000000001</v>
      </c>
      <c r="F11" s="123">
        <v>2207.5699999999997</v>
      </c>
      <c r="G11" s="124">
        <v>4691.5749999999998</v>
      </c>
      <c r="H11" s="123">
        <v>625.04899999999998</v>
      </c>
      <c r="I11" s="123">
        <v>581.58699999999999</v>
      </c>
      <c r="J11" s="124">
        <v>1206.636</v>
      </c>
      <c r="K11" s="125">
        <v>5535.8679999999995</v>
      </c>
      <c r="L11" s="125">
        <v>4870.1459999999988</v>
      </c>
      <c r="M11" s="125">
        <v>10406.014000000001</v>
      </c>
    </row>
    <row r="12" spans="1:13" x14ac:dyDescent="0.25">
      <c r="A12" s="122">
        <v>2005</v>
      </c>
      <c r="B12" s="123">
        <v>2552.4189999999999</v>
      </c>
      <c r="C12" s="123">
        <v>2062.0929999999998</v>
      </c>
      <c r="D12" s="124">
        <v>4614.5119999999997</v>
      </c>
      <c r="E12" s="123">
        <v>2760.875</v>
      </c>
      <c r="F12" s="123">
        <v>2407.3829999999998</v>
      </c>
      <c r="G12" s="124">
        <v>5168.2579999999998</v>
      </c>
      <c r="H12" s="123">
        <v>785.02300000000002</v>
      </c>
      <c r="I12" s="123">
        <v>677.82799999999997</v>
      </c>
      <c r="J12" s="124">
        <v>1462.8510000000001</v>
      </c>
      <c r="K12" s="125">
        <v>6098.317</v>
      </c>
      <c r="L12" s="125">
        <v>5147.3040000000001</v>
      </c>
      <c r="M12" s="125">
        <v>11245.621000000001</v>
      </c>
    </row>
    <row r="13" spans="1:13" x14ac:dyDescent="0.25">
      <c r="A13" s="122">
        <v>2006</v>
      </c>
      <c r="B13" s="123">
        <v>2574.991</v>
      </c>
      <c r="C13" s="123">
        <v>2025.655</v>
      </c>
      <c r="D13" s="124">
        <v>4600.6459999999997</v>
      </c>
      <c r="E13" s="123">
        <v>2727.5650000000001</v>
      </c>
      <c r="F13" s="123">
        <v>2399.0569999999998</v>
      </c>
      <c r="G13" s="124">
        <v>5126.6219999999994</v>
      </c>
      <c r="H13" s="123">
        <v>670.24400000000003</v>
      </c>
      <c r="I13" s="123">
        <v>743.47899999999993</v>
      </c>
      <c r="J13" s="124">
        <v>1413.723</v>
      </c>
      <c r="K13" s="125">
        <v>5972.8</v>
      </c>
      <c r="L13" s="125">
        <v>5168.1909999999998</v>
      </c>
      <c r="M13" s="125">
        <v>11140.991</v>
      </c>
    </row>
    <row r="14" spans="1:13" x14ac:dyDescent="0.25">
      <c r="A14" s="122">
        <v>2007</v>
      </c>
      <c r="B14" s="123">
        <v>2525.2310000000002</v>
      </c>
      <c r="C14" s="123">
        <v>2106.0360000000001</v>
      </c>
      <c r="D14" s="124">
        <v>4631.2669999999998</v>
      </c>
      <c r="E14" s="123">
        <v>2741.1400000000003</v>
      </c>
      <c r="F14" s="123">
        <v>2479.5729999999999</v>
      </c>
      <c r="G14" s="124">
        <v>5220.7129999999997</v>
      </c>
      <c r="H14" s="123">
        <v>598.01499999999999</v>
      </c>
      <c r="I14" s="123">
        <v>708.83399999999995</v>
      </c>
      <c r="J14" s="124">
        <v>1306.8489999999999</v>
      </c>
      <c r="K14" s="125">
        <v>5864.3860000000013</v>
      </c>
      <c r="L14" s="125">
        <v>5294.4430000000002</v>
      </c>
      <c r="M14" s="125">
        <v>11158.829</v>
      </c>
    </row>
    <row r="15" spans="1:13" x14ac:dyDescent="0.25">
      <c r="A15" s="122">
        <v>2008</v>
      </c>
      <c r="B15" s="123">
        <v>2362.7249999999999</v>
      </c>
      <c r="C15" s="123">
        <v>2135.7869999999998</v>
      </c>
      <c r="D15" s="124">
        <v>4498.5119999999997</v>
      </c>
      <c r="E15" s="123">
        <v>2615.5700000000002</v>
      </c>
      <c r="F15" s="123">
        <v>2334.2150000000001</v>
      </c>
      <c r="G15" s="124">
        <v>4949.7849999999999</v>
      </c>
      <c r="H15" s="123">
        <v>723.74</v>
      </c>
      <c r="I15" s="123">
        <v>766.08300000000008</v>
      </c>
      <c r="J15" s="124">
        <v>1489.8230000000001</v>
      </c>
      <c r="K15" s="125">
        <v>5702.0349999999999</v>
      </c>
      <c r="L15" s="125">
        <v>5236.0850000000009</v>
      </c>
      <c r="M15" s="125">
        <v>10938.119999999999</v>
      </c>
    </row>
    <row r="16" spans="1:13" x14ac:dyDescent="0.25">
      <c r="A16" s="122">
        <v>2009</v>
      </c>
      <c r="B16" s="123">
        <v>2306.6590000000001</v>
      </c>
      <c r="C16" s="123">
        <v>2131.5940000000001</v>
      </c>
      <c r="D16" s="124">
        <v>4438.2530000000006</v>
      </c>
      <c r="E16" s="123">
        <v>2185.2629999999999</v>
      </c>
      <c r="F16" s="123">
        <v>1908.5050000000001</v>
      </c>
      <c r="G16" s="124">
        <v>4093.768</v>
      </c>
      <c r="H16" s="123">
        <v>525.28300000000002</v>
      </c>
      <c r="I16" s="123">
        <v>808.65200000000004</v>
      </c>
      <c r="J16" s="124">
        <v>1333.9349999999999</v>
      </c>
      <c r="K16" s="125">
        <v>5017.2050000000008</v>
      </c>
      <c r="L16" s="125">
        <v>4848.7510000000002</v>
      </c>
      <c r="M16" s="125">
        <v>9865.9560000000001</v>
      </c>
    </row>
    <row r="17" spans="1:13" x14ac:dyDescent="0.25">
      <c r="A17" s="122">
        <v>2010</v>
      </c>
      <c r="B17" s="123">
        <v>2201.6030000000001</v>
      </c>
      <c r="C17" s="123">
        <v>2284.2449999999999</v>
      </c>
      <c r="D17" s="124">
        <v>4485.848</v>
      </c>
      <c r="E17" s="123">
        <v>2300.1869999999999</v>
      </c>
      <c r="F17" s="123">
        <v>2106.9089999999997</v>
      </c>
      <c r="G17" s="124">
        <v>4407.0959999999995</v>
      </c>
      <c r="H17" s="123">
        <v>897.19900000000007</v>
      </c>
      <c r="I17" s="123">
        <v>908.78500000000008</v>
      </c>
      <c r="J17" s="124">
        <v>1805.9840000000002</v>
      </c>
      <c r="K17" s="125">
        <v>5398.9889999999996</v>
      </c>
      <c r="L17" s="125">
        <v>5299.9389999999994</v>
      </c>
      <c r="M17" s="125">
        <v>10698.928</v>
      </c>
    </row>
    <row r="18" spans="1:13" x14ac:dyDescent="0.25">
      <c r="A18" s="122">
        <v>2011</v>
      </c>
      <c r="B18" s="123">
        <v>2602.6019999999999</v>
      </c>
      <c r="C18" s="123">
        <v>2703.2879999999982</v>
      </c>
      <c r="D18" s="124">
        <v>5305.8899999999976</v>
      </c>
      <c r="E18" s="123">
        <v>2291.89</v>
      </c>
      <c r="F18" s="123">
        <v>2061.009</v>
      </c>
      <c r="G18" s="124">
        <v>4352.8989999999994</v>
      </c>
      <c r="H18" s="123">
        <v>924.98900000000003</v>
      </c>
      <c r="I18" s="123">
        <v>1004.365</v>
      </c>
      <c r="J18" s="124">
        <v>1929.354</v>
      </c>
      <c r="K18" s="125">
        <v>5819.4809999999998</v>
      </c>
      <c r="L18" s="125">
        <v>5768.6619999999984</v>
      </c>
      <c r="M18" s="125">
        <v>11588.142999999996</v>
      </c>
    </row>
    <row r="19" spans="1:13" x14ac:dyDescent="0.25">
      <c r="A19" s="122">
        <v>2012</v>
      </c>
      <c r="B19" s="123">
        <v>3120.8720000000003</v>
      </c>
      <c r="C19" s="123">
        <v>3093.7559999999999</v>
      </c>
      <c r="D19" s="124">
        <v>6214.6280000000006</v>
      </c>
      <c r="E19" s="123">
        <v>1480.3809999999999</v>
      </c>
      <c r="F19" s="123">
        <v>1411.6480000000001</v>
      </c>
      <c r="G19" s="124">
        <v>2892.029</v>
      </c>
      <c r="H19" s="123">
        <v>894.4860000000001</v>
      </c>
      <c r="I19" s="123">
        <v>954.13100000000009</v>
      </c>
      <c r="J19" s="124">
        <v>1848.6170000000002</v>
      </c>
      <c r="K19" s="125">
        <v>5495.7390000000005</v>
      </c>
      <c r="L19" s="125">
        <v>5459.5350000000008</v>
      </c>
      <c r="M19" s="125">
        <v>10955.274000000001</v>
      </c>
    </row>
    <row r="20" spans="1:13" x14ac:dyDescent="0.25">
      <c r="A20" s="122">
        <v>2013</v>
      </c>
      <c r="B20" s="123">
        <v>2612.7550000000001</v>
      </c>
      <c r="C20" s="123">
        <v>2556.6990000000001</v>
      </c>
      <c r="D20" s="124">
        <v>5169.4539999999997</v>
      </c>
      <c r="E20" s="123">
        <v>1261.4389999999999</v>
      </c>
      <c r="F20" s="123">
        <v>1102.769</v>
      </c>
      <c r="G20" s="124">
        <v>2364.2079999999996</v>
      </c>
      <c r="H20" s="123">
        <v>954.70100000000002</v>
      </c>
      <c r="I20" s="123">
        <v>970.22699999999998</v>
      </c>
      <c r="J20" s="124">
        <v>1924.9279999999999</v>
      </c>
      <c r="K20" s="125">
        <v>4828.8950000000004</v>
      </c>
      <c r="L20" s="125">
        <v>4629.6949999999997</v>
      </c>
      <c r="M20" s="125">
        <v>9458.59</v>
      </c>
    </row>
    <row r="21" spans="1:13" x14ac:dyDescent="0.25">
      <c r="A21" s="122">
        <v>2014</v>
      </c>
      <c r="B21" s="123">
        <v>2574.5679999999998</v>
      </c>
      <c r="C21" s="123">
        <v>2547.3870000000002</v>
      </c>
      <c r="D21" s="124">
        <v>5121.9549999999999</v>
      </c>
      <c r="E21" s="123">
        <v>1272.9870000000001</v>
      </c>
      <c r="F21" s="123">
        <v>1096.211</v>
      </c>
      <c r="G21" s="124">
        <v>2369.1980000000003</v>
      </c>
      <c r="H21" s="123">
        <v>904.39599999999996</v>
      </c>
      <c r="I21" s="123">
        <v>935.11500000000001</v>
      </c>
      <c r="J21" s="124">
        <v>1839.511</v>
      </c>
      <c r="K21" s="125">
        <v>4751.951</v>
      </c>
      <c r="L21" s="125">
        <v>4578.7129999999997</v>
      </c>
      <c r="M21" s="125">
        <v>9330.6640000000007</v>
      </c>
    </row>
    <row r="22" spans="1:13" x14ac:dyDescent="0.25">
      <c r="A22" s="122">
        <v>2015</v>
      </c>
      <c r="B22" s="123">
        <v>2783.9769999999999</v>
      </c>
      <c r="C22" s="123">
        <v>2788.2640000000001</v>
      </c>
      <c r="D22" s="124">
        <v>5572.241</v>
      </c>
      <c r="E22" s="123">
        <v>1370.1869999999999</v>
      </c>
      <c r="F22" s="123">
        <v>1179.02</v>
      </c>
      <c r="G22" s="124">
        <v>2549.2069999999999</v>
      </c>
      <c r="H22" s="123">
        <v>868.327</v>
      </c>
      <c r="I22" s="123">
        <v>941.71800000000007</v>
      </c>
      <c r="J22" s="124">
        <v>1810.0450000000001</v>
      </c>
      <c r="K22" s="125">
        <v>5022.491</v>
      </c>
      <c r="L22" s="125">
        <v>4909.0020000000004</v>
      </c>
      <c r="M22" s="125">
        <v>9931.4930000000004</v>
      </c>
    </row>
    <row r="23" spans="1:13" x14ac:dyDescent="0.25">
      <c r="A23" s="122">
        <v>2016</v>
      </c>
      <c r="B23" s="123">
        <v>3314.3530000000001</v>
      </c>
      <c r="C23" s="123">
        <v>3248.2960000000003</v>
      </c>
      <c r="D23" s="124">
        <v>6562.6490000000003</v>
      </c>
      <c r="E23" s="123">
        <v>1449.627</v>
      </c>
      <c r="F23" s="123">
        <v>1287.085</v>
      </c>
      <c r="G23" s="124">
        <v>2736.712</v>
      </c>
      <c r="H23" s="123">
        <v>963.77800000000002</v>
      </c>
      <c r="I23" s="123">
        <v>1081.5329999999999</v>
      </c>
      <c r="J23" s="124">
        <v>2045.3109999999999</v>
      </c>
      <c r="K23" s="125">
        <v>5727.7579999999998</v>
      </c>
      <c r="L23" s="125">
        <v>5616.9140000000007</v>
      </c>
      <c r="M23" s="125">
        <v>11344.672</v>
      </c>
    </row>
    <row r="24" spans="1:13" x14ac:dyDescent="0.25">
      <c r="A24" s="122">
        <v>2017</v>
      </c>
      <c r="B24" s="123">
        <v>3524.1189999999997</v>
      </c>
      <c r="C24" s="123">
        <v>3340.1090000000004</v>
      </c>
      <c r="D24" s="124">
        <v>6864.2280000000001</v>
      </c>
      <c r="E24" s="123">
        <v>1447.5620000000001</v>
      </c>
      <c r="F24" s="123">
        <v>1398.191</v>
      </c>
      <c r="G24" s="124">
        <v>2845.7530000000002</v>
      </c>
      <c r="H24" s="123">
        <v>969.65299999999991</v>
      </c>
      <c r="I24" s="123">
        <v>1124.7060000000001</v>
      </c>
      <c r="J24" s="124">
        <v>2094.3589999999999</v>
      </c>
      <c r="K24" s="125">
        <v>5941.3339999999998</v>
      </c>
      <c r="L24" s="125">
        <v>5863.0060000000003</v>
      </c>
      <c r="M24" s="125">
        <v>11804.34</v>
      </c>
    </row>
    <row r="25" spans="1:13" x14ac:dyDescent="0.25">
      <c r="A25" s="122">
        <v>2018</v>
      </c>
      <c r="B25" s="123">
        <v>3717.7599999999998</v>
      </c>
      <c r="C25" s="123">
        <v>3640.6619999999998</v>
      </c>
      <c r="D25" s="124">
        <v>7358.4219999999996</v>
      </c>
      <c r="E25" s="123">
        <v>1532.413</v>
      </c>
      <c r="F25" s="123">
        <v>1323.241</v>
      </c>
      <c r="G25" s="124">
        <v>2855.654</v>
      </c>
      <c r="H25" s="123">
        <v>1144.7719999999999</v>
      </c>
      <c r="I25" s="123">
        <v>1138.125</v>
      </c>
      <c r="J25" s="124">
        <v>2282.8969999999999</v>
      </c>
      <c r="K25" s="125">
        <v>6394.9449999999997</v>
      </c>
      <c r="L25" s="125">
        <v>6102.0280000000002</v>
      </c>
      <c r="M25" s="125">
        <v>12496.972999999998</v>
      </c>
    </row>
    <row r="26" spans="1:13" x14ac:dyDescent="0.25">
      <c r="A26" s="122">
        <v>2019</v>
      </c>
      <c r="B26" s="123">
        <v>3764.4259999999999</v>
      </c>
      <c r="C26" s="123">
        <v>3755.7330000000002</v>
      </c>
      <c r="D26" s="124">
        <v>7520.1589999999997</v>
      </c>
      <c r="E26" s="123">
        <v>1480.0740000000001</v>
      </c>
      <c r="F26" s="123">
        <v>1223.617</v>
      </c>
      <c r="G26" s="124">
        <v>2703.6909999999998</v>
      </c>
      <c r="H26" s="123">
        <v>1139.8420000000001</v>
      </c>
      <c r="I26" s="123">
        <v>1150.623</v>
      </c>
      <c r="J26" s="124">
        <v>2290.4650000000001</v>
      </c>
      <c r="K26" s="125">
        <v>6384.3420000000006</v>
      </c>
      <c r="L26" s="125">
        <v>6129.973</v>
      </c>
      <c r="M26" s="125">
        <v>12514.314999999999</v>
      </c>
    </row>
    <row r="27" spans="1:13" x14ac:dyDescent="0.25">
      <c r="A27" s="122">
        <v>2020</v>
      </c>
      <c r="B27" s="123">
        <v>3688.3109999999997</v>
      </c>
      <c r="C27" s="123">
        <v>3892.5510000000004</v>
      </c>
      <c r="D27" s="124">
        <v>7580.8620000000001</v>
      </c>
      <c r="E27" s="123">
        <v>1485.2150000000001</v>
      </c>
      <c r="F27" s="123">
        <v>1208.828</v>
      </c>
      <c r="G27" s="124">
        <v>2694.0430000000001</v>
      </c>
      <c r="H27" s="123">
        <v>1130.7750000000001</v>
      </c>
      <c r="I27" s="123">
        <v>1111.393</v>
      </c>
      <c r="J27" s="124">
        <v>2242.1680000000001</v>
      </c>
      <c r="K27" s="125">
        <v>6304.3009999999995</v>
      </c>
      <c r="L27" s="125">
        <v>6212.7720000000008</v>
      </c>
      <c r="M27" s="125">
        <v>12517.073</v>
      </c>
    </row>
    <row r="28" spans="1:13" x14ac:dyDescent="0.25">
      <c r="A28" s="122">
        <v>2021</v>
      </c>
      <c r="B28" s="123">
        <v>3901.8760000000002</v>
      </c>
      <c r="C28" s="123">
        <v>4103.7209999999995</v>
      </c>
      <c r="D28" s="124">
        <v>8005.5969999999998</v>
      </c>
      <c r="E28" s="123">
        <v>1653.182</v>
      </c>
      <c r="F28" s="123">
        <v>1474.857</v>
      </c>
      <c r="G28" s="124">
        <v>3128.0389999999998</v>
      </c>
      <c r="H28" s="123">
        <v>1152.1110000000001</v>
      </c>
      <c r="I28" s="123">
        <v>1315.403</v>
      </c>
      <c r="J28" s="124">
        <v>2467.5140000000001</v>
      </c>
      <c r="K28" s="125">
        <v>6707.1689999999999</v>
      </c>
      <c r="L28" s="125">
        <v>6893.9809999999998</v>
      </c>
      <c r="M28" s="125">
        <v>13601.149999999998</v>
      </c>
    </row>
    <row r="29" spans="1:13" x14ac:dyDescent="0.25">
      <c r="A29" s="122">
        <v>2022</v>
      </c>
      <c r="B29" s="123">
        <v>3869.9009999999998</v>
      </c>
      <c r="C29" s="123">
        <v>4168.1120000000001</v>
      </c>
      <c r="D29" s="124">
        <v>8038.0129999999999</v>
      </c>
      <c r="E29" s="123">
        <v>1958.125</v>
      </c>
      <c r="F29" s="123">
        <v>1701.4</v>
      </c>
      <c r="G29" s="124">
        <v>3659.5250000000001</v>
      </c>
      <c r="H29" s="123">
        <v>1104.126</v>
      </c>
      <c r="I29" s="123">
        <v>1317.981</v>
      </c>
      <c r="J29" s="124">
        <v>2422.107</v>
      </c>
      <c r="K29" s="125">
        <v>6932.152</v>
      </c>
      <c r="L29" s="125">
        <v>7187.4930000000004</v>
      </c>
      <c r="M29" s="125">
        <v>14119.645</v>
      </c>
    </row>
    <row r="30" spans="1:13" ht="13.8" thickBot="1" x14ac:dyDescent="0.3">
      <c r="A30" s="126">
        <v>2023</v>
      </c>
      <c r="B30" s="127">
        <v>3948.201</v>
      </c>
      <c r="C30" s="127">
        <v>4223.6689999999999</v>
      </c>
      <c r="D30" s="128">
        <v>8171.87</v>
      </c>
      <c r="E30" s="127">
        <v>2057.3780000000002</v>
      </c>
      <c r="F30" s="127">
        <v>1771.7860000000001</v>
      </c>
      <c r="G30" s="128">
        <v>3829.1640000000002</v>
      </c>
      <c r="H30" s="127">
        <v>1052.3489999999999</v>
      </c>
      <c r="I30" s="127">
        <v>1294.0889999999999</v>
      </c>
      <c r="J30" s="128">
        <v>2346.4380000000001</v>
      </c>
      <c r="K30" s="135">
        <v>7057.9279999999999</v>
      </c>
      <c r="L30" s="129">
        <v>7289.5439999999999</v>
      </c>
      <c r="M30" s="129">
        <v>14347.472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85E88-C3B5-40CD-8DE6-1246443F9891}">
  <dimension ref="A1:M30"/>
  <sheetViews>
    <sheetView workbookViewId="0">
      <selection activeCell="N30" sqref="N30"/>
    </sheetView>
  </sheetViews>
  <sheetFormatPr defaultRowHeight="13.2" x14ac:dyDescent="0.25"/>
  <cols>
    <col min="2" max="13" width="12.44140625" customWidth="1"/>
  </cols>
  <sheetData>
    <row r="1" spans="1:13" ht="15.6" x14ac:dyDescent="0.3">
      <c r="A1" s="116" t="s">
        <v>1037</v>
      </c>
    </row>
    <row r="2" spans="1:13" x14ac:dyDescent="0.25">
      <c r="A2" s="117" t="s">
        <v>1008</v>
      </c>
    </row>
    <row r="3" spans="1:13" ht="13.8" thickBot="1" x14ac:dyDescent="0.3"/>
    <row r="4" spans="1:13" ht="27" thickBot="1" x14ac:dyDescent="0.3">
      <c r="A4" s="118" t="s">
        <v>919</v>
      </c>
      <c r="B4" s="119" t="s">
        <v>989</v>
      </c>
      <c r="C4" s="119" t="s">
        <v>990</v>
      </c>
      <c r="D4" s="120" t="s">
        <v>991</v>
      </c>
      <c r="E4" s="119" t="s">
        <v>992</v>
      </c>
      <c r="F4" s="119" t="s">
        <v>993</v>
      </c>
      <c r="G4" s="120" t="s">
        <v>994</v>
      </c>
      <c r="H4" s="119" t="s">
        <v>998</v>
      </c>
      <c r="I4" s="119" t="s">
        <v>999</v>
      </c>
      <c r="J4" s="120" t="s">
        <v>1000</v>
      </c>
      <c r="K4" s="121" t="s">
        <v>1004</v>
      </c>
      <c r="L4" s="121" t="s">
        <v>1005</v>
      </c>
      <c r="M4" s="121" t="s">
        <v>1006</v>
      </c>
    </row>
    <row r="5" spans="1:13" x14ac:dyDescent="0.25">
      <c r="A5" s="122">
        <v>1998</v>
      </c>
      <c r="B5" s="176">
        <v>201885</v>
      </c>
      <c r="C5" s="176">
        <v>201913</v>
      </c>
      <c r="D5" s="131">
        <v>403798</v>
      </c>
      <c r="E5" s="176">
        <v>94647</v>
      </c>
      <c r="F5" s="176">
        <v>95216</v>
      </c>
      <c r="G5" s="131">
        <v>189863</v>
      </c>
      <c r="H5" s="176">
        <v>0</v>
      </c>
      <c r="I5" s="176">
        <v>0</v>
      </c>
      <c r="J5" s="131">
        <v>0</v>
      </c>
      <c r="K5" s="172">
        <v>296532</v>
      </c>
      <c r="L5" s="172">
        <v>297129</v>
      </c>
      <c r="M5" s="172">
        <v>593661</v>
      </c>
    </row>
    <row r="6" spans="1:13" x14ac:dyDescent="0.25">
      <c r="A6" s="122">
        <v>1999</v>
      </c>
      <c r="B6" s="176">
        <v>229982</v>
      </c>
      <c r="C6" s="176">
        <v>228777</v>
      </c>
      <c r="D6" s="131">
        <v>458759</v>
      </c>
      <c r="E6" s="176">
        <v>100224</v>
      </c>
      <c r="F6" s="176">
        <v>98772</v>
      </c>
      <c r="G6" s="131">
        <v>198996</v>
      </c>
      <c r="H6" s="176">
        <v>0</v>
      </c>
      <c r="I6" s="176">
        <v>0</v>
      </c>
      <c r="J6" s="131">
        <v>0</v>
      </c>
      <c r="K6" s="172">
        <v>330206</v>
      </c>
      <c r="L6" s="172">
        <v>327549</v>
      </c>
      <c r="M6" s="172">
        <v>657755</v>
      </c>
    </row>
    <row r="7" spans="1:13" x14ac:dyDescent="0.25">
      <c r="A7" s="122">
        <v>2000</v>
      </c>
      <c r="B7" s="130">
        <v>220801</v>
      </c>
      <c r="C7" s="130">
        <v>220824</v>
      </c>
      <c r="D7" s="177">
        <v>441625</v>
      </c>
      <c r="E7" s="130">
        <v>79071</v>
      </c>
      <c r="F7" s="130">
        <v>78884</v>
      </c>
      <c r="G7" s="177">
        <v>157954.99999999997</v>
      </c>
      <c r="H7" s="130">
        <v>0</v>
      </c>
      <c r="I7" s="130">
        <v>377</v>
      </c>
      <c r="J7" s="177">
        <v>377</v>
      </c>
      <c r="K7" s="172">
        <v>299872</v>
      </c>
      <c r="L7" s="172">
        <v>300085</v>
      </c>
      <c r="M7" s="172">
        <v>599957</v>
      </c>
    </row>
    <row r="8" spans="1:13" x14ac:dyDescent="0.25">
      <c r="A8" s="122">
        <v>2001</v>
      </c>
      <c r="B8" s="130">
        <v>202389</v>
      </c>
      <c r="C8" s="130">
        <v>199785</v>
      </c>
      <c r="D8" s="177">
        <v>402174</v>
      </c>
      <c r="E8" s="130">
        <v>75531</v>
      </c>
      <c r="F8" s="130">
        <v>75548</v>
      </c>
      <c r="G8" s="177">
        <v>151079</v>
      </c>
      <c r="H8" s="130">
        <v>0</v>
      </c>
      <c r="I8" s="130">
        <v>457</v>
      </c>
      <c r="J8" s="177">
        <v>457</v>
      </c>
      <c r="K8" s="172">
        <v>277920</v>
      </c>
      <c r="L8" s="172">
        <v>275790</v>
      </c>
      <c r="M8" s="172">
        <v>553710</v>
      </c>
    </row>
    <row r="9" spans="1:13" x14ac:dyDescent="0.25">
      <c r="A9" s="122">
        <v>2002</v>
      </c>
      <c r="B9" s="130">
        <v>203631</v>
      </c>
      <c r="C9" s="130">
        <v>202141</v>
      </c>
      <c r="D9" s="177">
        <v>405772</v>
      </c>
      <c r="E9" s="130">
        <v>83377</v>
      </c>
      <c r="F9" s="130">
        <v>82664.999999999985</v>
      </c>
      <c r="G9" s="177">
        <v>166041.99999999997</v>
      </c>
      <c r="H9" s="130">
        <v>0</v>
      </c>
      <c r="I9" s="130">
        <v>318</v>
      </c>
      <c r="J9" s="177">
        <v>318</v>
      </c>
      <c r="K9" s="172">
        <v>287008</v>
      </c>
      <c r="L9" s="172">
        <v>285124</v>
      </c>
      <c r="M9" s="172">
        <v>572132</v>
      </c>
    </row>
    <row r="10" spans="1:13" x14ac:dyDescent="0.25">
      <c r="A10" s="122">
        <v>2003</v>
      </c>
      <c r="B10" s="130">
        <v>208787</v>
      </c>
      <c r="C10" s="130">
        <v>199813</v>
      </c>
      <c r="D10" s="177">
        <v>408600</v>
      </c>
      <c r="E10" s="130">
        <v>90242</v>
      </c>
      <c r="F10" s="130">
        <v>88023</v>
      </c>
      <c r="G10" s="177">
        <v>178265</v>
      </c>
      <c r="H10" s="130">
        <v>231</v>
      </c>
      <c r="I10" s="130">
        <v>198</v>
      </c>
      <c r="J10" s="177">
        <v>429.00000000000006</v>
      </c>
      <c r="K10" s="172">
        <v>299260</v>
      </c>
      <c r="L10" s="172">
        <v>288034</v>
      </c>
      <c r="M10" s="172">
        <v>587294</v>
      </c>
    </row>
    <row r="11" spans="1:13" x14ac:dyDescent="0.25">
      <c r="A11" s="122">
        <v>2004</v>
      </c>
      <c r="B11" s="130">
        <v>208996</v>
      </c>
      <c r="C11" s="130">
        <v>202446</v>
      </c>
      <c r="D11" s="177">
        <v>411442</v>
      </c>
      <c r="E11" s="130">
        <v>90426</v>
      </c>
      <c r="F11" s="130">
        <v>87098.000000000015</v>
      </c>
      <c r="G11" s="177">
        <v>177524</v>
      </c>
      <c r="H11" s="130">
        <v>0</v>
      </c>
      <c r="I11" s="130">
        <v>0</v>
      </c>
      <c r="J11" s="177">
        <v>0</v>
      </c>
      <c r="K11" s="172">
        <v>299422</v>
      </c>
      <c r="L11" s="172">
        <v>289544</v>
      </c>
      <c r="M11" s="172">
        <v>588966</v>
      </c>
    </row>
    <row r="12" spans="1:13" x14ac:dyDescent="0.25">
      <c r="A12" s="122">
        <v>2005</v>
      </c>
      <c r="B12" s="130">
        <v>161454</v>
      </c>
      <c r="C12" s="130">
        <v>158376</v>
      </c>
      <c r="D12" s="177">
        <v>319830.00000000006</v>
      </c>
      <c r="E12" s="130">
        <v>106216</v>
      </c>
      <c r="F12" s="130">
        <v>101785</v>
      </c>
      <c r="G12" s="177">
        <v>208000.99999999997</v>
      </c>
      <c r="H12" s="130">
        <v>0</v>
      </c>
      <c r="I12" s="130">
        <v>0</v>
      </c>
      <c r="J12" s="177">
        <v>0</v>
      </c>
      <c r="K12" s="172">
        <v>267670</v>
      </c>
      <c r="L12" s="172">
        <v>260161</v>
      </c>
      <c r="M12" s="172">
        <v>527831</v>
      </c>
    </row>
    <row r="13" spans="1:13" x14ac:dyDescent="0.25">
      <c r="A13" s="122">
        <v>2006</v>
      </c>
      <c r="B13" s="130">
        <v>163652.00000000003</v>
      </c>
      <c r="C13" s="130">
        <v>157947.99999999997</v>
      </c>
      <c r="D13" s="177">
        <v>321600</v>
      </c>
      <c r="E13" s="130">
        <v>103513</v>
      </c>
      <c r="F13" s="130">
        <v>97757</v>
      </c>
      <c r="G13" s="177">
        <v>201270</v>
      </c>
      <c r="H13" s="130">
        <v>0</v>
      </c>
      <c r="I13" s="130">
        <v>0</v>
      </c>
      <c r="J13" s="177">
        <v>0</v>
      </c>
      <c r="K13" s="172">
        <v>267165</v>
      </c>
      <c r="L13" s="172">
        <v>255704.99999999997</v>
      </c>
      <c r="M13" s="172">
        <v>522870</v>
      </c>
    </row>
    <row r="14" spans="1:13" x14ac:dyDescent="0.25">
      <c r="A14" s="122">
        <v>2007</v>
      </c>
      <c r="B14" s="130">
        <v>168942</v>
      </c>
      <c r="C14" s="130">
        <v>164037</v>
      </c>
      <c r="D14" s="177">
        <v>332979.00000000006</v>
      </c>
      <c r="E14" s="130">
        <v>120922.00000000001</v>
      </c>
      <c r="F14" s="130">
        <v>113239</v>
      </c>
      <c r="G14" s="177">
        <v>234161</v>
      </c>
      <c r="H14" s="130">
        <v>0</v>
      </c>
      <c r="I14" s="130">
        <v>0</v>
      </c>
      <c r="J14" s="177">
        <v>0</v>
      </c>
      <c r="K14" s="172">
        <v>289864</v>
      </c>
      <c r="L14" s="172">
        <v>277276</v>
      </c>
      <c r="M14" s="172">
        <v>567140</v>
      </c>
    </row>
    <row r="15" spans="1:13" x14ac:dyDescent="0.25">
      <c r="A15" s="122">
        <v>2008</v>
      </c>
      <c r="B15" s="130">
        <v>149089</v>
      </c>
      <c r="C15" s="130">
        <v>143677</v>
      </c>
      <c r="D15" s="177">
        <v>292765.99999999994</v>
      </c>
      <c r="E15" s="130">
        <v>114960.00000000001</v>
      </c>
      <c r="F15" s="130">
        <v>109065.99999999999</v>
      </c>
      <c r="G15" s="177">
        <v>224026</v>
      </c>
      <c r="H15" s="130">
        <v>2</v>
      </c>
      <c r="I15" s="130">
        <v>0</v>
      </c>
      <c r="J15" s="177">
        <v>2</v>
      </c>
      <c r="K15" s="172">
        <v>264051</v>
      </c>
      <c r="L15" s="172">
        <v>252743</v>
      </c>
      <c r="M15" s="172">
        <v>516793.99999999994</v>
      </c>
    </row>
    <row r="16" spans="1:13" x14ac:dyDescent="0.25">
      <c r="A16" s="122">
        <v>2009</v>
      </c>
      <c r="B16" s="130">
        <v>144256</v>
      </c>
      <c r="C16" s="130">
        <v>155839</v>
      </c>
      <c r="D16" s="177">
        <v>300095</v>
      </c>
      <c r="E16" s="130">
        <v>115259</v>
      </c>
      <c r="F16" s="130">
        <v>110449</v>
      </c>
      <c r="G16" s="177">
        <v>225708</v>
      </c>
      <c r="H16" s="130">
        <v>0</v>
      </c>
      <c r="I16" s="130">
        <v>5</v>
      </c>
      <c r="J16" s="177">
        <v>5</v>
      </c>
      <c r="K16" s="172">
        <v>259515</v>
      </c>
      <c r="L16" s="172">
        <v>266293</v>
      </c>
      <c r="M16" s="172">
        <v>525808</v>
      </c>
    </row>
    <row r="17" spans="1:13" x14ac:dyDescent="0.25">
      <c r="A17" s="122">
        <v>2010</v>
      </c>
      <c r="B17" s="130">
        <v>152810</v>
      </c>
      <c r="C17" s="130">
        <v>151099</v>
      </c>
      <c r="D17" s="177">
        <v>303909</v>
      </c>
      <c r="E17" s="130">
        <v>113839</v>
      </c>
      <c r="F17" s="130">
        <v>111508</v>
      </c>
      <c r="G17" s="177">
        <v>225346.99999999997</v>
      </c>
      <c r="H17" s="130">
        <v>0</v>
      </c>
      <c r="I17" s="130">
        <v>0</v>
      </c>
      <c r="J17" s="177">
        <v>0</v>
      </c>
      <c r="K17" s="172">
        <v>266649</v>
      </c>
      <c r="L17" s="172">
        <v>262607</v>
      </c>
      <c r="M17" s="172">
        <v>529256</v>
      </c>
    </row>
    <row r="18" spans="1:13" x14ac:dyDescent="0.25">
      <c r="A18" s="122">
        <v>2011</v>
      </c>
      <c r="B18" s="130">
        <v>148326</v>
      </c>
      <c r="C18" s="130">
        <v>145371</v>
      </c>
      <c r="D18" s="177">
        <v>293697</v>
      </c>
      <c r="E18" s="130">
        <v>108977</v>
      </c>
      <c r="F18" s="130">
        <v>106860</v>
      </c>
      <c r="G18" s="177">
        <v>215837</v>
      </c>
      <c r="H18" s="130">
        <v>0</v>
      </c>
      <c r="I18" s="130">
        <v>0</v>
      </c>
      <c r="J18" s="177">
        <v>0</v>
      </c>
      <c r="K18" s="172">
        <v>257303</v>
      </c>
      <c r="L18" s="172">
        <v>252231</v>
      </c>
      <c r="M18" s="172">
        <v>509534</v>
      </c>
    </row>
    <row r="19" spans="1:13" x14ac:dyDescent="0.25">
      <c r="A19" s="122">
        <v>2012</v>
      </c>
      <c r="B19" s="130">
        <v>155067</v>
      </c>
      <c r="C19" s="130">
        <v>153653</v>
      </c>
      <c r="D19" s="177">
        <v>308720</v>
      </c>
      <c r="E19" s="130">
        <v>89191</v>
      </c>
      <c r="F19" s="130">
        <v>86700</v>
      </c>
      <c r="G19" s="177">
        <v>175891.00000000003</v>
      </c>
      <c r="H19" s="130">
        <v>0</v>
      </c>
      <c r="I19" s="130">
        <v>0</v>
      </c>
      <c r="J19" s="177">
        <v>0</v>
      </c>
      <c r="K19" s="172">
        <v>244258</v>
      </c>
      <c r="L19" s="172">
        <v>240353</v>
      </c>
      <c r="M19" s="172">
        <v>484611</v>
      </c>
    </row>
    <row r="20" spans="1:13" x14ac:dyDescent="0.25">
      <c r="A20" s="122">
        <v>2013</v>
      </c>
      <c r="B20" s="130">
        <v>154648</v>
      </c>
      <c r="C20" s="130">
        <v>151555</v>
      </c>
      <c r="D20" s="177">
        <v>306203</v>
      </c>
      <c r="E20" s="130">
        <v>86981.000000000015</v>
      </c>
      <c r="F20" s="130">
        <v>83720</v>
      </c>
      <c r="G20" s="177">
        <v>170701.00000000003</v>
      </c>
      <c r="H20" s="130">
        <v>0</v>
      </c>
      <c r="I20" s="130">
        <v>0</v>
      </c>
      <c r="J20" s="177">
        <v>0</v>
      </c>
      <c r="K20" s="172">
        <v>241629</v>
      </c>
      <c r="L20" s="172">
        <v>235275</v>
      </c>
      <c r="M20" s="172">
        <v>476904</v>
      </c>
    </row>
    <row r="21" spans="1:13" x14ac:dyDescent="0.25">
      <c r="A21" s="122">
        <v>2014</v>
      </c>
      <c r="B21" s="130">
        <v>153424.99999999997</v>
      </c>
      <c r="C21" s="130">
        <v>146494</v>
      </c>
      <c r="D21" s="177">
        <v>299919</v>
      </c>
      <c r="E21" s="130">
        <v>89437.000000000015</v>
      </c>
      <c r="F21" s="130">
        <v>85152</v>
      </c>
      <c r="G21" s="177">
        <v>174589</v>
      </c>
      <c r="H21" s="130">
        <v>0</v>
      </c>
      <c r="I21" s="130">
        <v>0</v>
      </c>
      <c r="J21" s="177">
        <v>0</v>
      </c>
      <c r="K21" s="172">
        <v>242862</v>
      </c>
      <c r="L21" s="172">
        <v>231646</v>
      </c>
      <c r="M21" s="172">
        <v>474508</v>
      </c>
    </row>
    <row r="22" spans="1:13" x14ac:dyDescent="0.25">
      <c r="A22" s="122">
        <v>2015</v>
      </c>
      <c r="B22" s="130">
        <v>155210.00000000009</v>
      </c>
      <c r="C22" s="130">
        <v>146174</v>
      </c>
      <c r="D22" s="177">
        <v>301384.00000000012</v>
      </c>
      <c r="E22" s="130">
        <v>81131</v>
      </c>
      <c r="F22" s="130">
        <v>77086</v>
      </c>
      <c r="G22" s="177">
        <v>158216.99999999997</v>
      </c>
      <c r="H22" s="130">
        <v>0</v>
      </c>
      <c r="I22" s="130">
        <v>0</v>
      </c>
      <c r="J22" s="177">
        <v>0</v>
      </c>
      <c r="K22" s="172">
        <v>236341.00000000009</v>
      </c>
      <c r="L22" s="172">
        <v>223260</v>
      </c>
      <c r="M22" s="172">
        <v>459601.00000000012</v>
      </c>
    </row>
    <row r="23" spans="1:13" x14ac:dyDescent="0.25">
      <c r="A23" s="122">
        <v>2016</v>
      </c>
      <c r="B23" s="130">
        <v>167531</v>
      </c>
      <c r="C23" s="130">
        <v>153606</v>
      </c>
      <c r="D23" s="177">
        <v>321137</v>
      </c>
      <c r="E23" s="130">
        <v>70599</v>
      </c>
      <c r="F23" s="130">
        <v>66928</v>
      </c>
      <c r="G23" s="177">
        <v>137527</v>
      </c>
      <c r="H23" s="130">
        <v>0</v>
      </c>
      <c r="I23" s="130">
        <v>0</v>
      </c>
      <c r="J23" s="177">
        <v>0</v>
      </c>
      <c r="K23" s="172">
        <v>238130</v>
      </c>
      <c r="L23" s="172">
        <v>220534</v>
      </c>
      <c r="M23" s="172">
        <v>458664</v>
      </c>
    </row>
    <row r="24" spans="1:13" x14ac:dyDescent="0.25">
      <c r="A24" s="122">
        <v>2017</v>
      </c>
      <c r="B24" s="130">
        <v>173905</v>
      </c>
      <c r="C24" s="130">
        <v>157219</v>
      </c>
      <c r="D24" s="177">
        <v>331124</v>
      </c>
      <c r="E24" s="130">
        <v>71638</v>
      </c>
      <c r="F24" s="130">
        <v>67111</v>
      </c>
      <c r="G24" s="177">
        <v>138749.00000000003</v>
      </c>
      <c r="H24" s="130">
        <v>245</v>
      </c>
      <c r="I24" s="130">
        <v>300</v>
      </c>
      <c r="J24" s="177">
        <v>544.99999999999989</v>
      </c>
      <c r="K24" s="172">
        <v>245788</v>
      </c>
      <c r="L24" s="172">
        <v>224630</v>
      </c>
      <c r="M24" s="172">
        <v>470418</v>
      </c>
    </row>
    <row r="25" spans="1:13" x14ac:dyDescent="0.25">
      <c r="A25" s="122">
        <v>2018</v>
      </c>
      <c r="B25" s="130">
        <v>172393</v>
      </c>
      <c r="C25" s="130">
        <v>157362</v>
      </c>
      <c r="D25" s="177">
        <v>329755</v>
      </c>
      <c r="E25" s="130">
        <v>69442</v>
      </c>
      <c r="F25" s="130">
        <v>64586</v>
      </c>
      <c r="G25" s="177">
        <v>134028.00000000003</v>
      </c>
      <c r="H25" s="130">
        <v>231</v>
      </c>
      <c r="I25" s="130">
        <v>272</v>
      </c>
      <c r="J25" s="177">
        <v>503</v>
      </c>
      <c r="K25" s="172">
        <v>242066</v>
      </c>
      <c r="L25" s="172">
        <v>222220</v>
      </c>
      <c r="M25" s="172">
        <v>464286</v>
      </c>
    </row>
    <row r="26" spans="1:13" x14ac:dyDescent="0.25">
      <c r="A26" s="122">
        <v>2019</v>
      </c>
      <c r="B26" s="130">
        <v>179909</v>
      </c>
      <c r="C26" s="130">
        <v>163211</v>
      </c>
      <c r="D26" s="177">
        <v>343120</v>
      </c>
      <c r="E26" s="130">
        <v>64765</v>
      </c>
      <c r="F26" s="130">
        <v>60193</v>
      </c>
      <c r="G26" s="177">
        <v>124958</v>
      </c>
      <c r="H26" s="130">
        <v>40</v>
      </c>
      <c r="I26" s="130">
        <v>47</v>
      </c>
      <c r="J26" s="177">
        <v>87</v>
      </c>
      <c r="K26" s="172">
        <v>244714</v>
      </c>
      <c r="L26" s="172">
        <v>223451</v>
      </c>
      <c r="M26" s="172">
        <v>468165</v>
      </c>
    </row>
    <row r="27" spans="1:13" x14ac:dyDescent="0.25">
      <c r="A27" s="122">
        <v>2020</v>
      </c>
      <c r="B27" s="130">
        <v>123987.00000000001</v>
      </c>
      <c r="C27" s="130">
        <v>113726.00000000001</v>
      </c>
      <c r="D27" s="177">
        <v>237713.00000000003</v>
      </c>
      <c r="E27" s="130">
        <v>30293</v>
      </c>
      <c r="F27" s="130">
        <v>28083</v>
      </c>
      <c r="G27" s="177">
        <v>58376</v>
      </c>
      <c r="H27" s="130">
        <v>5</v>
      </c>
      <c r="I27" s="130">
        <v>0</v>
      </c>
      <c r="J27" s="177">
        <v>5</v>
      </c>
      <c r="K27" s="172">
        <v>154285</v>
      </c>
      <c r="L27" s="172">
        <v>141809</v>
      </c>
      <c r="M27" s="172">
        <v>296094</v>
      </c>
    </row>
    <row r="28" spans="1:13" x14ac:dyDescent="0.25">
      <c r="A28" s="122">
        <v>2021</v>
      </c>
      <c r="B28" s="130">
        <v>224399</v>
      </c>
      <c r="C28" s="130">
        <v>198389</v>
      </c>
      <c r="D28" s="177">
        <v>422788</v>
      </c>
      <c r="E28" s="130">
        <v>57287</v>
      </c>
      <c r="F28" s="130">
        <v>52536</v>
      </c>
      <c r="G28" s="177">
        <v>109823.00000000001</v>
      </c>
      <c r="H28" s="130">
        <v>0</v>
      </c>
      <c r="I28" s="130">
        <v>0</v>
      </c>
      <c r="J28" s="177">
        <v>0</v>
      </c>
      <c r="K28" s="172">
        <v>281686</v>
      </c>
      <c r="L28" s="172">
        <v>250925</v>
      </c>
      <c r="M28" s="172">
        <v>532611</v>
      </c>
    </row>
    <row r="29" spans="1:13" x14ac:dyDescent="0.25">
      <c r="A29" s="122">
        <v>2022</v>
      </c>
      <c r="B29" s="130">
        <v>249007.99999999997</v>
      </c>
      <c r="C29" s="130">
        <v>231769.99999999997</v>
      </c>
      <c r="D29" s="177">
        <v>480777.99999999994</v>
      </c>
      <c r="E29" s="130">
        <v>53025.000000000007</v>
      </c>
      <c r="F29" s="130">
        <v>49528.000000000007</v>
      </c>
      <c r="G29" s="177">
        <v>102553.00000000001</v>
      </c>
      <c r="H29" s="130">
        <v>0</v>
      </c>
      <c r="I29" s="130">
        <v>0</v>
      </c>
      <c r="J29" s="177">
        <v>0</v>
      </c>
      <c r="K29" s="172">
        <v>302033</v>
      </c>
      <c r="L29" s="172">
        <v>281298</v>
      </c>
      <c r="M29" s="172">
        <v>583331</v>
      </c>
    </row>
    <row r="30" spans="1:13" ht="13.8" thickBot="1" x14ac:dyDescent="0.3">
      <c r="A30" s="126">
        <v>2023</v>
      </c>
      <c r="B30" s="173">
        <v>231853</v>
      </c>
      <c r="C30" s="173">
        <v>213677</v>
      </c>
      <c r="D30" s="178">
        <v>445530</v>
      </c>
      <c r="E30" s="173">
        <v>64364.000000000007</v>
      </c>
      <c r="F30" s="173">
        <v>60220</v>
      </c>
      <c r="G30" s="178">
        <v>124584</v>
      </c>
      <c r="H30" s="173">
        <v>0</v>
      </c>
      <c r="I30" s="173">
        <v>0</v>
      </c>
      <c r="J30" s="178">
        <v>0</v>
      </c>
      <c r="K30" s="179">
        <v>296217</v>
      </c>
      <c r="L30" s="175">
        <v>273897</v>
      </c>
      <c r="M30" s="175">
        <v>570114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D397F-9CAE-4200-A5EF-04937C5B8DF4}">
  <dimension ref="A1:J28"/>
  <sheetViews>
    <sheetView tabSelected="1" workbookViewId="0">
      <selection activeCell="E7" sqref="E7"/>
    </sheetView>
  </sheetViews>
  <sheetFormatPr defaultRowHeight="13.2" x14ac:dyDescent="0.25"/>
  <cols>
    <col min="2" max="11" width="12.44140625" customWidth="1"/>
  </cols>
  <sheetData>
    <row r="1" spans="1:10" ht="15.6" x14ac:dyDescent="0.3">
      <c r="A1" s="116" t="s">
        <v>1036</v>
      </c>
    </row>
    <row r="2" spans="1:10" x14ac:dyDescent="0.25">
      <c r="A2" s="117" t="s">
        <v>1035</v>
      </c>
    </row>
    <row r="3" spans="1:10" ht="13.8" thickBot="1" x14ac:dyDescent="0.3"/>
    <row r="4" spans="1:10" ht="27" thickBot="1" x14ac:dyDescent="0.3">
      <c r="A4" s="118" t="s">
        <v>919</v>
      </c>
      <c r="B4" s="119" t="s">
        <v>989</v>
      </c>
      <c r="C4" s="119" t="s">
        <v>990</v>
      </c>
      <c r="D4" s="120" t="s">
        <v>991</v>
      </c>
      <c r="E4" s="119" t="s">
        <v>998</v>
      </c>
      <c r="F4" s="119" t="s">
        <v>999</v>
      </c>
      <c r="G4" s="120" t="s">
        <v>1000</v>
      </c>
      <c r="H4" s="121" t="s">
        <v>1004</v>
      </c>
      <c r="I4" s="121" t="s">
        <v>1005</v>
      </c>
      <c r="J4" s="121" t="s">
        <v>1006</v>
      </c>
    </row>
    <row r="5" spans="1:10" x14ac:dyDescent="0.25">
      <c r="A5" s="122">
        <v>2000</v>
      </c>
      <c r="B5" s="123">
        <v>96253.25</v>
      </c>
      <c r="C5" s="123">
        <v>97162.980359999987</v>
      </c>
      <c r="D5" s="124">
        <v>193416.23035999999</v>
      </c>
      <c r="E5" s="123">
        <v>12579.99908</v>
      </c>
      <c r="F5" s="123">
        <v>13225.0008</v>
      </c>
      <c r="G5" s="124">
        <v>25804.999879999999</v>
      </c>
      <c r="H5" s="125">
        <v>108833.24907999999</v>
      </c>
      <c r="I5" s="125">
        <v>110387.98115999998</v>
      </c>
      <c r="J5" s="125">
        <v>219221.23023999998</v>
      </c>
    </row>
    <row r="6" spans="1:10" x14ac:dyDescent="0.25">
      <c r="A6" s="122">
        <v>2001</v>
      </c>
      <c r="B6" s="123">
        <v>85777.003390000013</v>
      </c>
      <c r="C6" s="123">
        <v>89749.758420000027</v>
      </c>
      <c r="D6" s="124">
        <v>175526.76181000003</v>
      </c>
      <c r="E6" s="123">
        <v>12253.00533</v>
      </c>
      <c r="F6" s="123">
        <v>13099.500619999999</v>
      </c>
      <c r="G6" s="124">
        <v>25352.505950000002</v>
      </c>
      <c r="H6" s="125">
        <v>98030.008720000013</v>
      </c>
      <c r="I6" s="125">
        <v>102849.25904000003</v>
      </c>
      <c r="J6" s="125">
        <v>200879.26776000002</v>
      </c>
    </row>
    <row r="7" spans="1:10" x14ac:dyDescent="0.25">
      <c r="A7" s="122">
        <v>2002</v>
      </c>
      <c r="B7" s="123">
        <v>92347.010469999994</v>
      </c>
      <c r="C7" s="123">
        <v>94475.515770000013</v>
      </c>
      <c r="D7" s="124">
        <v>186822.52624000001</v>
      </c>
      <c r="E7" s="123">
        <v>15688.501179999999</v>
      </c>
      <c r="F7" s="123">
        <v>14001.4946</v>
      </c>
      <c r="G7" s="124">
        <v>29689.995779999997</v>
      </c>
      <c r="H7" s="125">
        <v>108035.51165</v>
      </c>
      <c r="I7" s="125">
        <v>108477.01037000002</v>
      </c>
      <c r="J7" s="125">
        <v>216512.52202</v>
      </c>
    </row>
    <row r="8" spans="1:10" x14ac:dyDescent="0.25">
      <c r="A8" s="122">
        <v>2003</v>
      </c>
      <c r="B8" s="123">
        <v>103357.75013</v>
      </c>
      <c r="C8" s="123">
        <v>106356</v>
      </c>
      <c r="D8" s="124">
        <v>209713.75013</v>
      </c>
      <c r="E8" s="123">
        <v>9065.5033899999999</v>
      </c>
      <c r="F8" s="123">
        <v>9144.7511000000013</v>
      </c>
      <c r="G8" s="124">
        <v>18210.254489999999</v>
      </c>
      <c r="H8" s="125">
        <v>112423.25352</v>
      </c>
      <c r="I8" s="125">
        <v>115500.75109999999</v>
      </c>
      <c r="J8" s="125">
        <v>227924.00461999999</v>
      </c>
    </row>
    <row r="9" spans="1:10" x14ac:dyDescent="0.25">
      <c r="A9" s="122">
        <v>2004</v>
      </c>
      <c r="B9" s="123">
        <v>114384.25922799998</v>
      </c>
      <c r="C9" s="123">
        <v>114004.00296599999</v>
      </c>
      <c r="D9" s="124">
        <v>228388.26219399995</v>
      </c>
      <c r="E9" s="123">
        <v>10319.997769999998</v>
      </c>
      <c r="F9" s="123">
        <v>10075.497299999999</v>
      </c>
      <c r="G9" s="124">
        <v>20395.495069999997</v>
      </c>
      <c r="H9" s="125">
        <v>124704.25699799998</v>
      </c>
      <c r="I9" s="125">
        <v>124079.50026599999</v>
      </c>
      <c r="J9" s="125">
        <v>248783.75726399996</v>
      </c>
    </row>
    <row r="10" spans="1:10" x14ac:dyDescent="0.25">
      <c r="A10" s="122">
        <v>2005</v>
      </c>
      <c r="B10" s="123">
        <v>106870.51862</v>
      </c>
      <c r="C10" s="123">
        <v>110203.50338499999</v>
      </c>
      <c r="D10" s="124">
        <v>217074.02200499998</v>
      </c>
      <c r="E10" s="123">
        <v>17964.995599999998</v>
      </c>
      <c r="F10" s="123">
        <v>18351.990999999998</v>
      </c>
      <c r="G10" s="124">
        <v>36316.986599999989</v>
      </c>
      <c r="H10" s="125">
        <v>124835.51422</v>
      </c>
      <c r="I10" s="125">
        <v>128555.49438499998</v>
      </c>
      <c r="J10" s="125">
        <v>253391.00860499998</v>
      </c>
    </row>
    <row r="11" spans="1:10" x14ac:dyDescent="0.25">
      <c r="A11" s="122">
        <v>2006</v>
      </c>
      <c r="B11" s="123">
        <v>118057.01945399998</v>
      </c>
      <c r="C11" s="123">
        <v>117781.4999</v>
      </c>
      <c r="D11" s="124">
        <v>235838.51935399996</v>
      </c>
      <c r="E11" s="123">
        <v>12310.001600000001</v>
      </c>
      <c r="F11" s="123">
        <v>12169.98517</v>
      </c>
      <c r="G11" s="124">
        <v>24479.986770000003</v>
      </c>
      <c r="H11" s="125">
        <v>130367.02105399998</v>
      </c>
      <c r="I11" s="125">
        <v>129951.48507</v>
      </c>
      <c r="J11" s="125">
        <v>260318.50612399995</v>
      </c>
    </row>
    <row r="12" spans="1:10" x14ac:dyDescent="0.25">
      <c r="A12" s="122">
        <v>2007</v>
      </c>
      <c r="B12" s="123">
        <v>130398.74017999998</v>
      </c>
      <c r="C12" s="123">
        <v>133103.77134200002</v>
      </c>
      <c r="D12" s="124">
        <v>263502.51152199996</v>
      </c>
      <c r="E12" s="123">
        <v>17895.761359999997</v>
      </c>
      <c r="F12" s="123">
        <v>17824.741270000002</v>
      </c>
      <c r="G12" s="124">
        <v>35720.502629999995</v>
      </c>
      <c r="H12" s="125">
        <v>148294.50153999997</v>
      </c>
      <c r="I12" s="125">
        <v>150928.51261200002</v>
      </c>
      <c r="J12" s="125">
        <v>299223.01415199996</v>
      </c>
    </row>
    <row r="13" spans="1:10" x14ac:dyDescent="0.25">
      <c r="A13" s="122">
        <v>2008</v>
      </c>
      <c r="B13" s="123">
        <v>125234.49254499999</v>
      </c>
      <c r="C13" s="123">
        <v>129719.75907000001</v>
      </c>
      <c r="D13" s="124">
        <v>254954.25161499999</v>
      </c>
      <c r="E13" s="123">
        <v>16453.009899999997</v>
      </c>
      <c r="F13" s="123">
        <v>16642.000919999999</v>
      </c>
      <c r="G13" s="124">
        <v>33095.010819999996</v>
      </c>
      <c r="H13" s="125">
        <v>141687.50244499999</v>
      </c>
      <c r="I13" s="125">
        <v>146361.75999000002</v>
      </c>
      <c r="J13" s="125">
        <v>288049.26243499998</v>
      </c>
    </row>
    <row r="14" spans="1:10" x14ac:dyDescent="0.25">
      <c r="A14" s="122">
        <v>2009</v>
      </c>
      <c r="B14" s="123">
        <v>106779.01546799998</v>
      </c>
      <c r="C14" s="123">
        <v>105843.52514</v>
      </c>
      <c r="D14" s="124">
        <v>212622.54060799998</v>
      </c>
      <c r="E14" s="123">
        <v>8544.5026500000004</v>
      </c>
      <c r="F14" s="123">
        <v>8919.9944300000006</v>
      </c>
      <c r="G14" s="124">
        <v>17464.497080000001</v>
      </c>
      <c r="H14" s="125">
        <v>115323.51811799998</v>
      </c>
      <c r="I14" s="125">
        <v>114763.51957</v>
      </c>
      <c r="J14" s="125">
        <v>230087.03768799998</v>
      </c>
    </row>
    <row r="15" spans="1:10" x14ac:dyDescent="0.25">
      <c r="A15" s="122">
        <v>2010</v>
      </c>
      <c r="B15" s="123">
        <v>106315.47878499998</v>
      </c>
      <c r="C15" s="123">
        <v>108151.51210299997</v>
      </c>
      <c r="D15" s="124">
        <v>214466.99088799994</v>
      </c>
      <c r="E15" s="123">
        <v>4274.5007999999998</v>
      </c>
      <c r="F15" s="123">
        <v>4145.5022899999994</v>
      </c>
      <c r="G15" s="124">
        <v>8420.0030900000002</v>
      </c>
      <c r="H15" s="125">
        <v>110589.97958499998</v>
      </c>
      <c r="I15" s="125">
        <v>112297.01439299998</v>
      </c>
      <c r="J15" s="125">
        <v>222886.99397799995</v>
      </c>
    </row>
    <row r="16" spans="1:10" x14ac:dyDescent="0.25">
      <c r="A16" s="122">
        <v>2011</v>
      </c>
      <c r="B16" s="123">
        <v>109477.74945199997</v>
      </c>
      <c r="C16" s="123">
        <v>109671.77980799999</v>
      </c>
      <c r="D16" s="124">
        <v>219149.52925999995</v>
      </c>
      <c r="E16" s="123">
        <v>5830.4998999999998</v>
      </c>
      <c r="F16" s="123">
        <v>5674.4991999999993</v>
      </c>
      <c r="G16" s="124">
        <v>11504.999099999999</v>
      </c>
      <c r="H16" s="125">
        <v>115308.24935199997</v>
      </c>
      <c r="I16" s="125">
        <v>115346.279008</v>
      </c>
      <c r="J16" s="125">
        <v>230654.52835999994</v>
      </c>
    </row>
    <row r="17" spans="1:10" x14ac:dyDescent="0.25">
      <c r="A17" s="122">
        <v>2012</v>
      </c>
      <c r="B17" s="123">
        <v>108413.23972599997</v>
      </c>
      <c r="C17" s="123">
        <v>102945.98295999999</v>
      </c>
      <c r="D17" s="124">
        <v>211359.22268599996</v>
      </c>
      <c r="E17" s="123">
        <v>9893.741399999999</v>
      </c>
      <c r="F17" s="123">
        <v>9880.2543400000013</v>
      </c>
      <c r="G17" s="124">
        <v>19773.995739999998</v>
      </c>
      <c r="H17" s="125">
        <v>118306.98112599997</v>
      </c>
      <c r="I17" s="125">
        <v>112826.23729999999</v>
      </c>
      <c r="J17" s="125">
        <v>231133.21842599998</v>
      </c>
    </row>
    <row r="18" spans="1:10" x14ac:dyDescent="0.25">
      <c r="A18" s="122">
        <v>2013</v>
      </c>
      <c r="B18" s="123">
        <v>103819.50212200002</v>
      </c>
      <c r="C18" s="123">
        <v>101510.49545400002</v>
      </c>
      <c r="D18" s="124">
        <v>205329.99757600005</v>
      </c>
      <c r="E18" s="123">
        <v>15816.50741</v>
      </c>
      <c r="F18" s="123">
        <v>15421.261470000001</v>
      </c>
      <c r="G18" s="124">
        <v>31237.76888</v>
      </c>
      <c r="H18" s="125">
        <v>119636.00953200003</v>
      </c>
      <c r="I18" s="125">
        <v>116931.75692400002</v>
      </c>
      <c r="J18" s="125">
        <v>236567.76645600004</v>
      </c>
    </row>
    <row r="19" spans="1:10" x14ac:dyDescent="0.25">
      <c r="A19" s="122">
        <v>2014</v>
      </c>
      <c r="B19" s="123">
        <v>105178.72410000001</v>
      </c>
      <c r="C19" s="123">
        <v>105889.49617600002</v>
      </c>
      <c r="D19" s="124">
        <v>211068.22027600004</v>
      </c>
      <c r="E19" s="123">
        <v>22591.48516</v>
      </c>
      <c r="F19" s="123">
        <v>22913.258499999996</v>
      </c>
      <c r="G19" s="124">
        <v>45504.74366</v>
      </c>
      <c r="H19" s="125">
        <v>127770.20926</v>
      </c>
      <c r="I19" s="125">
        <v>128802.75467600001</v>
      </c>
      <c r="J19" s="125">
        <v>256572.96393600004</v>
      </c>
    </row>
    <row r="20" spans="1:10" x14ac:dyDescent="0.25">
      <c r="A20" s="122">
        <v>2015</v>
      </c>
      <c r="B20" s="123">
        <v>104566.000296</v>
      </c>
      <c r="C20" s="123">
        <v>102919.00765199997</v>
      </c>
      <c r="D20" s="124">
        <v>207485.00794799998</v>
      </c>
      <c r="E20" s="123">
        <v>26684.247900000002</v>
      </c>
      <c r="F20" s="123">
        <v>25892.73533</v>
      </c>
      <c r="G20" s="124">
        <v>52576.983230000005</v>
      </c>
      <c r="H20" s="125">
        <v>131250.248196</v>
      </c>
      <c r="I20" s="125">
        <v>128811.74298199997</v>
      </c>
      <c r="J20" s="125">
        <v>260061.991178</v>
      </c>
    </row>
    <row r="21" spans="1:10" x14ac:dyDescent="0.25">
      <c r="A21" s="122">
        <v>2016</v>
      </c>
      <c r="B21" s="123">
        <v>105499.47593499999</v>
      </c>
      <c r="C21" s="123">
        <v>105695.24778000001</v>
      </c>
      <c r="D21" s="124">
        <v>211194.723715</v>
      </c>
      <c r="E21" s="123">
        <v>21282.990118000002</v>
      </c>
      <c r="F21" s="123">
        <v>20966.239702999999</v>
      </c>
      <c r="G21" s="124">
        <v>42249.229821000001</v>
      </c>
      <c r="H21" s="125">
        <v>126782.466053</v>
      </c>
      <c r="I21" s="125">
        <v>126661.487483</v>
      </c>
      <c r="J21" s="125">
        <v>253443.95353599999</v>
      </c>
    </row>
    <row r="22" spans="1:10" x14ac:dyDescent="0.25">
      <c r="A22" s="122">
        <v>2017</v>
      </c>
      <c r="B22" s="123">
        <v>108816.49999999991</v>
      </c>
      <c r="C22" s="123">
        <v>105802.49999999997</v>
      </c>
      <c r="D22" s="124">
        <v>214618.99999999985</v>
      </c>
      <c r="E22" s="123">
        <v>16203.999999999996</v>
      </c>
      <c r="F22" s="123">
        <v>16269.999999999993</v>
      </c>
      <c r="G22" s="124">
        <v>32473.999999999989</v>
      </c>
      <c r="H22" s="125">
        <v>125020.49999999991</v>
      </c>
      <c r="I22" s="125">
        <v>122072.49999999997</v>
      </c>
      <c r="J22" s="125">
        <v>247092.99999999985</v>
      </c>
    </row>
    <row r="23" spans="1:10" x14ac:dyDescent="0.25">
      <c r="A23" s="122">
        <v>2018</v>
      </c>
      <c r="B23" s="123">
        <v>110894.7500000001</v>
      </c>
      <c r="C23" s="123">
        <v>109868.50000000004</v>
      </c>
      <c r="D23" s="124">
        <v>220763.25000000015</v>
      </c>
      <c r="E23" s="123">
        <v>13021.25</v>
      </c>
      <c r="F23" s="123">
        <v>12781.25</v>
      </c>
      <c r="G23" s="124">
        <v>25802.500000000004</v>
      </c>
      <c r="H23" s="125">
        <v>123916.0000000001</v>
      </c>
      <c r="I23" s="125">
        <v>122649.75000000004</v>
      </c>
      <c r="J23" s="125">
        <v>246565.75000000015</v>
      </c>
    </row>
    <row r="24" spans="1:10" x14ac:dyDescent="0.25">
      <c r="A24" s="122">
        <v>2019</v>
      </c>
      <c r="B24" s="123">
        <v>113867.49999999993</v>
      </c>
      <c r="C24" s="123">
        <v>115686</v>
      </c>
      <c r="D24" s="124">
        <v>229553.49999999994</v>
      </c>
      <c r="E24" s="123">
        <v>17934</v>
      </c>
      <c r="F24" s="123">
        <v>17934.5</v>
      </c>
      <c r="G24" s="124">
        <v>35868.5</v>
      </c>
      <c r="H24" s="125">
        <v>131801.49999999994</v>
      </c>
      <c r="I24" s="125">
        <v>133620.5</v>
      </c>
      <c r="J24" s="125">
        <v>265421.99999999994</v>
      </c>
    </row>
    <row r="25" spans="1:10" x14ac:dyDescent="0.25">
      <c r="A25" s="122">
        <v>2020</v>
      </c>
      <c r="B25" s="123">
        <v>102107.74999999996</v>
      </c>
      <c r="C25" s="123">
        <v>100069.49999999999</v>
      </c>
      <c r="D25" s="124">
        <v>202177.24999999997</v>
      </c>
      <c r="E25" s="123">
        <v>18029.75</v>
      </c>
      <c r="F25" s="123">
        <v>17369.5</v>
      </c>
      <c r="G25" s="124">
        <v>35399.249999999993</v>
      </c>
      <c r="H25" s="125">
        <v>120137.49999999996</v>
      </c>
      <c r="I25" s="125">
        <v>117438.99999999999</v>
      </c>
      <c r="J25" s="125">
        <v>237576.49999999997</v>
      </c>
    </row>
    <row r="26" spans="1:10" x14ac:dyDescent="0.25">
      <c r="A26" s="122">
        <v>2021</v>
      </c>
      <c r="B26" s="123">
        <v>118704.00000000004</v>
      </c>
      <c r="C26" s="123">
        <v>117809.75000000001</v>
      </c>
      <c r="D26" s="124">
        <v>236513.75000000006</v>
      </c>
      <c r="E26" s="123">
        <v>20480.5</v>
      </c>
      <c r="F26" s="123">
        <v>20651.5</v>
      </c>
      <c r="G26" s="124">
        <v>41132</v>
      </c>
      <c r="H26" s="125">
        <v>139184.50000000006</v>
      </c>
      <c r="I26" s="125">
        <v>138461.25</v>
      </c>
      <c r="J26" s="125">
        <v>277645.75000000006</v>
      </c>
    </row>
    <row r="27" spans="1:10" x14ac:dyDescent="0.25">
      <c r="A27" s="122">
        <v>2022</v>
      </c>
      <c r="B27" s="123">
        <v>112034.24999999999</v>
      </c>
      <c r="C27" s="123">
        <v>113119.75000000004</v>
      </c>
      <c r="D27" s="124">
        <v>225154.00000000003</v>
      </c>
      <c r="E27" s="123">
        <v>6488</v>
      </c>
      <c r="F27" s="123">
        <v>6212.25</v>
      </c>
      <c r="G27" s="124">
        <v>12700.25</v>
      </c>
      <c r="H27" s="125">
        <v>118522.24999999999</v>
      </c>
      <c r="I27" s="125">
        <v>119332.00000000004</v>
      </c>
      <c r="J27" s="125">
        <v>237854.25000000003</v>
      </c>
    </row>
    <row r="28" spans="1:10" ht="13.8" thickBot="1" x14ac:dyDescent="0.3">
      <c r="A28" s="126">
        <v>2023</v>
      </c>
      <c r="B28" s="127">
        <v>111785.00000000016</v>
      </c>
      <c r="C28" s="127">
        <v>110075.49999999994</v>
      </c>
      <c r="D28" s="128">
        <v>221860.50000000012</v>
      </c>
      <c r="E28" s="127">
        <v>0</v>
      </c>
      <c r="F28" s="127">
        <v>0</v>
      </c>
      <c r="G28" s="128">
        <v>0</v>
      </c>
      <c r="H28" s="127">
        <v>111785.00000000016</v>
      </c>
      <c r="I28" s="127">
        <v>110075.49999999994</v>
      </c>
      <c r="J28" s="127">
        <v>221860.50000000012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B91B8-95BA-4B52-880D-7787484EA780}">
  <dimension ref="C1:EG203"/>
  <sheetViews>
    <sheetView workbookViewId="0"/>
  </sheetViews>
  <sheetFormatPr defaultColWidth="9.5546875" defaultRowHeight="15" x14ac:dyDescent="0.25"/>
  <cols>
    <col min="1" max="3" width="2.88671875" style="22" customWidth="1"/>
    <col min="4" max="4" width="4.6640625" style="22" customWidth="1"/>
    <col min="5" max="5" width="25.6640625" style="22" customWidth="1"/>
    <col min="6" max="6" width="13.33203125" style="22" customWidth="1"/>
    <col min="7" max="7" width="23.5546875" style="22" customWidth="1"/>
    <col min="8" max="8" width="27.33203125" style="22" customWidth="1"/>
    <col min="9" max="10" width="28.88671875" style="22" customWidth="1"/>
    <col min="11" max="11" width="11" style="22" customWidth="1"/>
    <col min="12" max="37" width="8.6640625" style="22" customWidth="1"/>
    <col min="38" max="38" width="8.6640625" style="73" customWidth="1"/>
    <col min="39" max="51" width="8.6640625" style="22" customWidth="1"/>
    <col min="52" max="56" width="9.5546875" style="22" customWidth="1"/>
    <col min="57" max="59" width="9.6640625" style="22" customWidth="1"/>
    <col min="60" max="61" width="12.44140625" style="22" customWidth="1"/>
    <col min="62" max="62" width="9.6640625" style="22" bestFit="1" customWidth="1"/>
    <col min="63" max="63" width="11.88671875" style="22" bestFit="1" customWidth="1"/>
    <col min="64" max="65" width="9.5546875" style="22" customWidth="1"/>
    <col min="66" max="66" width="23" style="22" bestFit="1" customWidth="1"/>
    <col min="67" max="67" width="9.5546875" style="22" customWidth="1"/>
    <col min="68" max="16384" width="9.5546875" style="22"/>
  </cols>
  <sheetData>
    <row r="1" spans="3:137" s="11" customFormat="1" ht="13.2" x14ac:dyDescent="0.25">
      <c r="C1" s="12"/>
      <c r="D1" s="13"/>
      <c r="AL1" s="14"/>
    </row>
    <row r="2" spans="3:137" s="11" customFormat="1" ht="21" x14ac:dyDescent="0.4">
      <c r="C2" s="12"/>
      <c r="D2" s="13"/>
      <c r="E2" s="15" t="s">
        <v>172</v>
      </c>
      <c r="AL2" s="14"/>
    </row>
    <row r="3" spans="3:137" s="16" customFormat="1" ht="13.8" thickBot="1" x14ac:dyDescent="0.3">
      <c r="C3" s="17"/>
      <c r="D3" s="18"/>
      <c r="AL3" s="19"/>
    </row>
    <row r="4" spans="3:137" customFormat="1" ht="14.4" thickTop="1" x14ac:dyDescent="0.25">
      <c r="E4" s="20"/>
      <c r="AL4" s="21"/>
    </row>
    <row r="5" spans="3:137" ht="15.6" x14ac:dyDescent="0.3">
      <c r="E5" s="23" t="s">
        <v>173</v>
      </c>
      <c r="AH5"/>
      <c r="AI5"/>
      <c r="AJ5"/>
      <c r="AK5"/>
      <c r="AL5" s="21"/>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row>
    <row r="6" spans="3:137" ht="15.6" x14ac:dyDescent="0.3">
      <c r="E6" s="24" t="s">
        <v>174</v>
      </c>
      <c r="F6" s="23"/>
      <c r="G6" s="23"/>
      <c r="H6" s="23"/>
      <c r="I6" s="23"/>
      <c r="J6" s="23"/>
      <c r="L6" s="23"/>
      <c r="M6" s="23"/>
      <c r="N6" s="23"/>
      <c r="P6" s="23"/>
      <c r="Q6" s="23"/>
      <c r="R6" s="23"/>
      <c r="S6" s="23"/>
      <c r="T6" s="23"/>
      <c r="U6" s="23"/>
      <c r="V6" s="23"/>
      <c r="W6" s="23"/>
      <c r="X6" s="23"/>
      <c r="Y6" s="23"/>
      <c r="Z6" s="23"/>
      <c r="AA6" s="23"/>
      <c r="AB6" s="23"/>
      <c r="AD6" s="23"/>
      <c r="AE6" s="23"/>
      <c r="AF6" s="23"/>
      <c r="AG6" s="23"/>
      <c r="AH6" s="23"/>
      <c r="AI6" s="23"/>
      <c r="AJ6" s="23"/>
      <c r="AK6" s="23"/>
      <c r="AL6" s="25"/>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row>
    <row r="7" spans="3:137" ht="15.6" x14ac:dyDescent="0.3">
      <c r="E7" s="26" t="s">
        <v>175</v>
      </c>
      <c r="F7" s="27"/>
      <c r="G7" s="23"/>
      <c r="H7" s="23"/>
      <c r="I7" s="23"/>
      <c r="J7" s="23"/>
      <c r="K7" s="23"/>
      <c r="M7" s="23"/>
      <c r="N7" s="23"/>
      <c r="O7" s="23"/>
      <c r="Q7" s="23"/>
      <c r="R7" s="23"/>
      <c r="S7" s="23"/>
      <c r="T7" s="23"/>
      <c r="U7" s="23"/>
      <c r="V7" s="23"/>
      <c r="W7" s="23"/>
      <c r="X7" s="23"/>
      <c r="Y7" s="23"/>
      <c r="Z7" s="23"/>
      <c r="AA7" s="23"/>
      <c r="AB7" s="23"/>
      <c r="AC7" s="23"/>
      <c r="AE7" s="23"/>
      <c r="AF7" s="23"/>
      <c r="AG7" s="23"/>
      <c r="AH7" s="23"/>
      <c r="AI7" s="23"/>
      <c r="AJ7" s="23"/>
      <c r="AK7" s="23"/>
      <c r="AL7" s="25"/>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row>
    <row r="8" spans="3:137" ht="15.6" x14ac:dyDescent="0.25">
      <c r="E8" s="26" t="s">
        <v>176</v>
      </c>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9"/>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row>
    <row r="9" spans="3:137" x14ac:dyDescent="0.25">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9"/>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row>
    <row r="10" spans="3:137" ht="15.6" thickBot="1" x14ac:dyDescent="0.3">
      <c r="E10" s="7"/>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1"/>
      <c r="AM10" s="30"/>
      <c r="AN10" s="30"/>
      <c r="AO10" s="30"/>
      <c r="AP10" s="30"/>
      <c r="AQ10" s="32"/>
      <c r="AR10" s="32"/>
      <c r="AS10" s="32"/>
      <c r="AT10" s="2"/>
      <c r="AU10" s="2"/>
      <c r="AV10" s="2"/>
      <c r="AW10" s="33"/>
      <c r="AX10" s="33"/>
      <c r="BB10" s="33"/>
      <c r="BC10" s="33"/>
      <c r="BD10" s="33"/>
      <c r="BE10" s="33"/>
      <c r="BF10" s="33" t="s">
        <v>177</v>
      </c>
      <c r="BG10" s="33"/>
      <c r="BH10" s="33"/>
      <c r="BI10" s="33"/>
    </row>
    <row r="11" spans="3:137" ht="15.6" x14ac:dyDescent="0.25">
      <c r="E11" s="22" t="s">
        <v>178</v>
      </c>
      <c r="F11" s="22" t="s">
        <v>179</v>
      </c>
      <c r="G11" s="22" t="s">
        <v>180</v>
      </c>
      <c r="H11" s="34" t="s">
        <v>2</v>
      </c>
      <c r="I11" s="34" t="s">
        <v>181</v>
      </c>
      <c r="J11" s="34"/>
      <c r="K11" s="35">
        <v>1965</v>
      </c>
      <c r="L11" s="35">
        <v>1970</v>
      </c>
      <c r="M11" s="35">
        <v>1975</v>
      </c>
      <c r="N11" s="35">
        <v>1976</v>
      </c>
      <c r="O11" s="35">
        <v>1977</v>
      </c>
      <c r="P11" s="35">
        <v>1978</v>
      </c>
      <c r="Q11" s="35">
        <v>1979</v>
      </c>
      <c r="R11" s="35">
        <v>1980</v>
      </c>
      <c r="S11" s="35">
        <v>1981</v>
      </c>
      <c r="T11" s="35">
        <v>1982</v>
      </c>
      <c r="U11" s="35">
        <v>1983</v>
      </c>
      <c r="V11" s="35">
        <v>1984</v>
      </c>
      <c r="W11" s="35">
        <v>1985</v>
      </c>
      <c r="X11" s="35">
        <v>1986</v>
      </c>
      <c r="Y11" s="35">
        <v>1987</v>
      </c>
      <c r="Z11" s="35">
        <v>1988</v>
      </c>
      <c r="AA11" s="35">
        <v>1989</v>
      </c>
      <c r="AB11" s="35">
        <v>1990</v>
      </c>
      <c r="AC11" s="35">
        <v>1991</v>
      </c>
      <c r="AD11" s="35">
        <v>1992</v>
      </c>
      <c r="AE11" s="35">
        <v>1993</v>
      </c>
      <c r="AF11" s="35">
        <v>1994</v>
      </c>
      <c r="AG11" s="35">
        <v>1995</v>
      </c>
      <c r="AH11" s="35">
        <v>1996</v>
      </c>
      <c r="AI11" s="35">
        <v>1997</v>
      </c>
      <c r="AJ11" s="35">
        <v>1998</v>
      </c>
      <c r="AK11" s="35">
        <v>1999</v>
      </c>
      <c r="AL11" s="36">
        <v>2000</v>
      </c>
      <c r="AM11" s="35">
        <v>2001</v>
      </c>
      <c r="AN11" s="35">
        <v>2002</v>
      </c>
      <c r="AO11" s="35">
        <v>2003</v>
      </c>
      <c r="AP11" s="35">
        <v>2004</v>
      </c>
      <c r="AQ11" s="35">
        <v>2005</v>
      </c>
      <c r="AR11" s="35">
        <v>2006</v>
      </c>
      <c r="AS11" s="35">
        <v>2007</v>
      </c>
      <c r="AT11" s="35">
        <v>2008</v>
      </c>
      <c r="AU11" s="35">
        <v>2009</v>
      </c>
      <c r="AV11" s="35">
        <v>2010</v>
      </c>
      <c r="AW11" s="35">
        <v>2011</v>
      </c>
      <c r="AX11" s="35">
        <v>2012</v>
      </c>
      <c r="AY11" s="35">
        <v>2013</v>
      </c>
      <c r="AZ11" s="35">
        <v>2014</v>
      </c>
      <c r="BA11" s="35">
        <v>2015</v>
      </c>
      <c r="BB11" s="35">
        <v>2016</v>
      </c>
      <c r="BC11" s="35">
        <v>2017</v>
      </c>
      <c r="BD11" s="35">
        <v>2018</v>
      </c>
      <c r="BE11" s="35">
        <v>2019</v>
      </c>
      <c r="BF11" s="35">
        <v>2020</v>
      </c>
      <c r="BG11" s="35">
        <v>2021</v>
      </c>
      <c r="BH11" s="35">
        <v>2022</v>
      </c>
      <c r="BI11" s="35">
        <v>2023</v>
      </c>
      <c r="BJ11" s="35" t="s">
        <v>182</v>
      </c>
      <c r="BK11" s="35" t="s">
        <v>183</v>
      </c>
    </row>
    <row r="12" spans="3:137" x14ac:dyDescent="0.25">
      <c r="H12" s="10" t="s">
        <v>184</v>
      </c>
      <c r="I12" s="10"/>
      <c r="J12" s="10"/>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8"/>
      <c r="AM12" s="37"/>
      <c r="AN12" s="37"/>
      <c r="AO12" s="37"/>
      <c r="AP12" s="37"/>
      <c r="AQ12" s="37"/>
      <c r="AR12" s="37"/>
      <c r="AS12" s="37"/>
      <c r="AT12" s="37"/>
      <c r="AU12" s="39"/>
      <c r="AV12" s="39"/>
      <c r="AW12" s="39"/>
      <c r="AX12" s="39"/>
      <c r="AY12" s="39"/>
      <c r="AZ12" s="40"/>
      <c r="BA12" s="40"/>
      <c r="BB12" s="40"/>
      <c r="BC12" s="40"/>
      <c r="BD12" s="40"/>
      <c r="BE12" s="40"/>
      <c r="BF12" s="40"/>
      <c r="BG12" s="40"/>
      <c r="BH12" s="40"/>
      <c r="BI12" s="40"/>
    </row>
    <row r="13" spans="3:137" x14ac:dyDescent="0.25">
      <c r="H13" s="10" t="s">
        <v>185</v>
      </c>
      <c r="I13" s="10"/>
      <c r="J13" s="10"/>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8"/>
      <c r="AM13" s="37"/>
      <c r="AN13" s="37"/>
      <c r="AO13" s="37"/>
      <c r="AP13" s="37"/>
      <c r="AQ13" s="37"/>
      <c r="AR13" s="37"/>
      <c r="AS13" s="37"/>
      <c r="AT13" s="37"/>
      <c r="AU13" s="39"/>
      <c r="AV13" s="39"/>
      <c r="AW13" s="39"/>
      <c r="AX13" s="39"/>
      <c r="AY13" s="39"/>
      <c r="AZ13" s="40"/>
      <c r="BA13" s="40"/>
      <c r="BB13" s="40"/>
      <c r="BC13" s="40"/>
      <c r="BD13" s="40"/>
      <c r="BE13" s="40"/>
      <c r="BF13" s="40"/>
      <c r="BG13" s="40"/>
      <c r="BH13" s="40"/>
      <c r="BI13" s="40"/>
    </row>
    <row r="14" spans="3:137" x14ac:dyDescent="0.25">
      <c r="D14" s="41">
        <f>COUNTIF('Data;_Historical_Data'!J:J,Working!E14)</f>
        <v>0</v>
      </c>
      <c r="E14" s="22" t="e">
        <f>CONCATENATE(#REF!,Working!H14)</f>
        <v>#REF!</v>
      </c>
      <c r="F14" s="22" t="s">
        <v>187</v>
      </c>
      <c r="G14" s="22" t="s">
        <v>188</v>
      </c>
      <c r="H14" s="2" t="s">
        <v>8</v>
      </c>
      <c r="I14" s="2" t="s">
        <v>9</v>
      </c>
      <c r="J14" s="42" t="s">
        <v>10</v>
      </c>
      <c r="K14" s="4" t="e">
        <f>IF(Closed_Ports!F11="z","z",IF(K$11&lt;2000,INDEX('Data;_Historical_Data'!$H$12:$AK$518,MATCH(Working!$E14,'Data;_Historical_Data'!$J$12:$J$518,0),MATCH(Working!K$11,'Data;_Historical_Data'!$H$11:$AK$11)),SUMIFS('Data;_Major_Ports'!$K$48:$K$999999,'Data;_Major_Ports'!$F$48:$F$999999,$F14,'Data;_Major_Ports'!$E$48:$E$999999,K$11,'Data;_Major_Ports'!$J$48:$J$999999,#REF!)))</f>
        <v>#REF!</v>
      </c>
      <c r="L14" s="4" t="e">
        <f>IF(Closed_Ports!G11="z","z",IF(L$11&lt;2000,INDEX('Data;_Historical_Data'!$H$12:$AK$518,MATCH(Working!$E14,'Data;_Historical_Data'!$J$12:$J$518,0),MATCH(Working!L$11,'Data;_Historical_Data'!$H$11:$AK$11)),SUMIFS('Data;_Major_Ports'!$K$48:$K$999999,'Data;_Major_Ports'!$F$48:$F$999999,$F14,'Data;_Major_Ports'!$E$48:$E$999999,L$11,'Data;_Major_Ports'!$J$48:$J$999999,#REF!)))</f>
        <v>#REF!</v>
      </c>
      <c r="M14" s="4" t="e">
        <f>IF(Closed_Ports!H11="z","z",IF(M$11&lt;2000,INDEX('Data;_Historical_Data'!$H$12:$AK$518,MATCH(Working!$E14,'Data;_Historical_Data'!$J$12:$J$518,0),MATCH(Working!M$11,'Data;_Historical_Data'!$H$11:$AK$11)),SUMIFS('Data;_Major_Ports'!$K$48:$K$999999,'Data;_Major_Ports'!$F$48:$F$999999,$F14,'Data;_Major_Ports'!$E$48:$E$999999,M$11,'Data;_Major_Ports'!$J$48:$J$999999,#REF!)))</f>
        <v>#REF!</v>
      </c>
      <c r="N14" s="4" t="e">
        <f>IF(Closed_Ports!I11="z","z",IF(N$11&lt;2000,INDEX('Data;_Historical_Data'!$H$12:$AK$518,MATCH(Working!$E14,'Data;_Historical_Data'!$J$12:$J$518,0),MATCH(Working!N$11,'Data;_Historical_Data'!$H$11:$AK$11)),SUMIFS('Data;_Major_Ports'!$K$48:$K$999999,'Data;_Major_Ports'!$F$48:$F$999999,$F14,'Data;_Major_Ports'!$E$48:$E$999999,N$11,'Data;_Major_Ports'!$J$48:$J$999999,#REF!)))</f>
        <v>#REF!</v>
      </c>
      <c r="O14" s="4" t="e">
        <f>IF(Closed_Ports!J11="z","z",IF(O$11&lt;2000,INDEX('Data;_Historical_Data'!$H$12:$AK$518,MATCH(Working!$E14,'Data;_Historical_Data'!$J$12:$J$518,0),MATCH(Working!O$11,'Data;_Historical_Data'!$H$11:$AK$11)),SUMIFS('Data;_Major_Ports'!$K$48:$K$999999,'Data;_Major_Ports'!$F$48:$F$999999,$F14,'Data;_Major_Ports'!$E$48:$E$999999,O$11,'Data;_Major_Ports'!$J$48:$J$999999,#REF!)))</f>
        <v>#REF!</v>
      </c>
      <c r="P14" s="4" t="e">
        <f>IF(Closed_Ports!K11="z","z",IF(P$11&lt;2000,INDEX('Data;_Historical_Data'!$H$12:$AK$518,MATCH(Working!$E14,'Data;_Historical_Data'!$J$12:$J$518,0),MATCH(Working!P$11,'Data;_Historical_Data'!$H$11:$AK$11)),SUMIFS('Data;_Major_Ports'!$K$48:$K$999999,'Data;_Major_Ports'!$F$48:$F$999999,$F14,'Data;_Major_Ports'!$E$48:$E$999999,P$11,'Data;_Major_Ports'!$J$48:$J$999999,#REF!)))</f>
        <v>#REF!</v>
      </c>
      <c r="Q14" s="4" t="e">
        <f>IF(Closed_Ports!L11="z","z",IF(Q$11&lt;2000,INDEX('Data;_Historical_Data'!$H$12:$AK$518,MATCH(Working!$E14,'Data;_Historical_Data'!$J$12:$J$518,0),MATCH(Working!Q$11,'Data;_Historical_Data'!$H$11:$AK$11)),SUMIFS('Data;_Major_Ports'!$K$48:$K$999999,'Data;_Major_Ports'!$F$48:$F$999999,$F14,'Data;_Major_Ports'!$E$48:$E$999999,Q$11,'Data;_Major_Ports'!$J$48:$J$999999,#REF!)))</f>
        <v>#REF!</v>
      </c>
      <c r="R14" s="4" t="e">
        <f>IF(Closed_Ports!M11="z","z",IF(R$11&lt;2000,INDEX('Data;_Historical_Data'!$H$12:$AK$518,MATCH(Working!$E14,'Data;_Historical_Data'!$J$12:$J$518,0),MATCH(Working!R$11,'Data;_Historical_Data'!$H$11:$AK$11)),SUMIFS('Data;_Major_Ports'!$K$48:$K$999999,'Data;_Major_Ports'!$F$48:$F$999999,$F14,'Data;_Major_Ports'!$E$48:$E$999999,R$11,'Data;_Major_Ports'!$J$48:$J$999999,#REF!)))</f>
        <v>#REF!</v>
      </c>
      <c r="S14" s="4" t="e">
        <f>IF(Closed_Ports!N11="z","z",IF(S$11&lt;2000,INDEX('Data;_Historical_Data'!$H$12:$AK$518,MATCH(Working!$E14,'Data;_Historical_Data'!$J$12:$J$518,0),MATCH(Working!S$11,'Data;_Historical_Data'!$H$11:$AK$11)),SUMIFS('Data;_Major_Ports'!$K$48:$K$999999,'Data;_Major_Ports'!$F$48:$F$999999,$F14,'Data;_Major_Ports'!$E$48:$E$999999,S$11,'Data;_Major_Ports'!$J$48:$J$999999,#REF!)))</f>
        <v>#REF!</v>
      </c>
      <c r="T14" s="4" t="e">
        <f>IF(Closed_Ports!O11="z","z",IF(T$11&lt;2000,INDEX('Data;_Historical_Data'!$H$12:$AK$518,MATCH(Working!$E14,'Data;_Historical_Data'!$J$12:$J$518,0),MATCH(Working!T$11,'Data;_Historical_Data'!$H$11:$AK$11)),SUMIFS('Data;_Major_Ports'!$K$48:$K$999999,'Data;_Major_Ports'!$F$48:$F$999999,$F14,'Data;_Major_Ports'!$E$48:$E$999999,T$11,'Data;_Major_Ports'!$J$48:$J$999999,#REF!)))</f>
        <v>#REF!</v>
      </c>
      <c r="U14" s="4" t="e">
        <f>IF(Closed_Ports!P11="z","z",IF(U$11&lt;2000,INDEX('Data;_Historical_Data'!$H$12:$AK$518,MATCH(Working!$E14,'Data;_Historical_Data'!$J$12:$J$518,0),MATCH(Working!U$11,'Data;_Historical_Data'!$H$11:$AK$11)),SUMIFS('Data;_Major_Ports'!$K$48:$K$999999,'Data;_Major_Ports'!$F$48:$F$999999,$F14,'Data;_Major_Ports'!$E$48:$E$999999,U$11,'Data;_Major_Ports'!$J$48:$J$999999,#REF!)))</f>
        <v>#REF!</v>
      </c>
      <c r="V14" s="4" t="e">
        <f>IF(Closed_Ports!Q11="z","z",IF(V$11&lt;2000,INDEX('Data;_Historical_Data'!$H$12:$AK$518,MATCH(Working!$E14,'Data;_Historical_Data'!$J$12:$J$518,0),MATCH(Working!V$11,'Data;_Historical_Data'!$H$11:$AK$11)),SUMIFS('Data;_Major_Ports'!$K$48:$K$999999,'Data;_Major_Ports'!$F$48:$F$999999,$F14,'Data;_Major_Ports'!$E$48:$E$999999,V$11,'Data;_Major_Ports'!$J$48:$J$999999,#REF!)))</f>
        <v>#REF!</v>
      </c>
      <c r="W14" s="4" t="e">
        <f>IF(Closed_Ports!R11="z","z",IF(W$11&lt;2000,INDEX('Data;_Historical_Data'!$H$12:$AK$518,MATCH(Working!$E14,'Data;_Historical_Data'!$J$12:$J$518,0),MATCH(Working!W$11,'Data;_Historical_Data'!$H$11:$AK$11)),SUMIFS('Data;_Major_Ports'!$K$48:$K$999999,'Data;_Major_Ports'!$F$48:$F$999999,$F14,'Data;_Major_Ports'!$E$48:$E$999999,W$11,'Data;_Major_Ports'!$J$48:$J$999999,#REF!)))</f>
        <v>#REF!</v>
      </c>
      <c r="X14" s="4" t="e">
        <f>IF(Closed_Ports!S11="z","z",IF(X$11&lt;2000,INDEX('Data;_Historical_Data'!$H$12:$AK$518,MATCH(Working!$E14,'Data;_Historical_Data'!$J$12:$J$518,0),MATCH(Working!X$11,'Data;_Historical_Data'!$H$11:$AK$11)),SUMIFS('Data;_Major_Ports'!$K$48:$K$999999,'Data;_Major_Ports'!$F$48:$F$999999,$F14,'Data;_Major_Ports'!$E$48:$E$999999,X$11,'Data;_Major_Ports'!$J$48:$J$999999,#REF!)))</f>
        <v>#REF!</v>
      </c>
      <c r="Y14" s="4" t="e">
        <f>IF(Closed_Ports!T11="z","z",IF(Y$11&lt;2000,INDEX('Data;_Historical_Data'!$H$12:$AK$518,MATCH(Working!$E14,'Data;_Historical_Data'!$J$12:$J$518,0),MATCH(Working!Y$11,'Data;_Historical_Data'!$H$11:$AK$11)),SUMIFS('Data;_Major_Ports'!$K$48:$K$999999,'Data;_Major_Ports'!$F$48:$F$999999,$F14,'Data;_Major_Ports'!$E$48:$E$999999,Y$11,'Data;_Major_Ports'!$J$48:$J$999999,#REF!)))</f>
        <v>#REF!</v>
      </c>
      <c r="Z14" s="4" t="e">
        <f>IF(Closed_Ports!U11="z","z",IF(Z$11&lt;2000,INDEX('Data;_Historical_Data'!$H$12:$AK$518,MATCH(Working!$E14,'Data;_Historical_Data'!$J$12:$J$518,0),MATCH(Working!Z$11,'Data;_Historical_Data'!$H$11:$AK$11)),SUMIFS('Data;_Major_Ports'!$K$48:$K$999999,'Data;_Major_Ports'!$F$48:$F$999999,$F14,'Data;_Major_Ports'!$E$48:$E$999999,Z$11,'Data;_Major_Ports'!$J$48:$J$999999,#REF!)))</f>
        <v>#REF!</v>
      </c>
      <c r="AA14" s="4" t="e">
        <f>IF(Closed_Ports!V11="z","z",IF(AA$11&lt;2000,INDEX('Data;_Historical_Data'!$H$12:$AK$518,MATCH(Working!$E14,'Data;_Historical_Data'!$J$12:$J$518,0),MATCH(Working!AA$11,'Data;_Historical_Data'!$H$11:$AK$11)),SUMIFS('Data;_Major_Ports'!$K$48:$K$999999,'Data;_Major_Ports'!$F$48:$F$999999,$F14,'Data;_Major_Ports'!$E$48:$E$999999,AA$11,'Data;_Major_Ports'!$J$48:$J$999999,#REF!)))</f>
        <v>#REF!</v>
      </c>
      <c r="AB14" s="4" t="e">
        <f>IF(Closed_Ports!W11="z","z",IF(AB$11&lt;2000,INDEX('Data;_Historical_Data'!$H$12:$AK$518,MATCH(Working!$E14,'Data;_Historical_Data'!$J$12:$J$518,0),MATCH(Working!AB$11,'Data;_Historical_Data'!$H$11:$AK$11)),SUMIFS('Data;_Major_Ports'!$K$48:$K$999999,'Data;_Major_Ports'!$F$48:$F$999999,$F14,'Data;_Major_Ports'!$E$48:$E$999999,AB$11,'Data;_Major_Ports'!$J$48:$J$999999,#REF!)))</f>
        <v>#REF!</v>
      </c>
      <c r="AC14" s="4" t="e">
        <f>IF(Closed_Ports!X11="z","z",IF(AC$11&lt;2000,INDEX('Data;_Historical_Data'!$H$12:$AK$518,MATCH(Working!$E14,'Data;_Historical_Data'!$J$12:$J$518,0),MATCH(Working!AC$11,'Data;_Historical_Data'!$H$11:$AK$11)),SUMIFS('Data;_Major_Ports'!$K$48:$K$999999,'Data;_Major_Ports'!$F$48:$F$999999,$F14,'Data;_Major_Ports'!$E$48:$E$999999,AC$11,'Data;_Major_Ports'!$J$48:$J$999999,#REF!)))</f>
        <v>#REF!</v>
      </c>
      <c r="AD14" s="4" t="e">
        <f>IF(Closed_Ports!Y11="z","z",IF(AD$11&lt;2000,INDEX('Data;_Historical_Data'!$H$12:$AK$518,MATCH(Working!$E14,'Data;_Historical_Data'!$J$12:$J$518,0),MATCH(Working!AD$11,'Data;_Historical_Data'!$H$11:$AK$11)),SUMIFS('Data;_Major_Ports'!$K$48:$K$999999,'Data;_Major_Ports'!$F$48:$F$999999,$F14,'Data;_Major_Ports'!$E$48:$E$999999,AD$11,'Data;_Major_Ports'!$J$48:$J$999999,#REF!)))</f>
        <v>#REF!</v>
      </c>
      <c r="AE14" s="4" t="e">
        <f>IF(Closed_Ports!Z11="z","z",IF(AE$11&lt;2000,INDEX('Data;_Historical_Data'!$H$12:$AK$518,MATCH(Working!$E14,'Data;_Historical_Data'!$J$12:$J$518,0),MATCH(Working!AE$11,'Data;_Historical_Data'!$H$11:$AK$11)),SUMIFS('Data;_Major_Ports'!$K$48:$K$999999,'Data;_Major_Ports'!$F$48:$F$999999,$F14,'Data;_Major_Ports'!$E$48:$E$999999,AE$11,'Data;_Major_Ports'!$J$48:$J$999999,#REF!)))</f>
        <v>#REF!</v>
      </c>
      <c r="AF14" s="4" t="e">
        <f>IF(Closed_Ports!AA11="z","z",IF(AF$11&lt;2000,INDEX('Data;_Historical_Data'!$H$12:$AK$518,MATCH(Working!$E14,'Data;_Historical_Data'!$J$12:$J$518,0),MATCH(Working!AF$11,'Data;_Historical_Data'!$H$11:$AK$11)),SUMIFS('Data;_Major_Ports'!$K$48:$K$999999,'Data;_Major_Ports'!$F$48:$F$999999,$F14,'Data;_Major_Ports'!$E$48:$E$999999,AF$11,'Data;_Major_Ports'!$J$48:$J$999999,#REF!)))</f>
        <v>#REF!</v>
      </c>
      <c r="AG14" s="4" t="e">
        <f>IF(Closed_Ports!AB11="z","z",IF(AG$11&lt;2000,INDEX('Data;_Historical_Data'!$H$12:$AK$518,MATCH(Working!$E14,'Data;_Historical_Data'!$J$12:$J$518,0),MATCH(Working!AG$11,'Data;_Historical_Data'!$H$11:$AK$11)),SUMIFS('Data;_Major_Ports'!$K$48:$K$999999,'Data;_Major_Ports'!$F$48:$F$999999,$F14,'Data;_Major_Ports'!$E$48:$E$999999,AG$11,'Data;_Major_Ports'!$J$48:$J$999999,#REF!)))</f>
        <v>#REF!</v>
      </c>
      <c r="AH14" s="4" t="e">
        <f>IF(Closed_Ports!AC11="z","z",IF(AH$11&lt;2000,INDEX('Data;_Historical_Data'!$H$12:$AK$518,MATCH(Working!$E14,'Data;_Historical_Data'!$J$12:$J$518,0),MATCH(Working!AH$11,'Data;_Historical_Data'!$H$11:$AK$11)),SUMIFS('Data;_Major_Ports'!$K$48:$K$999999,'Data;_Major_Ports'!$F$48:$F$999999,$F14,'Data;_Major_Ports'!$E$48:$E$999999,AH$11,'Data;_Major_Ports'!$J$48:$J$999999,#REF!)))</f>
        <v>#REF!</v>
      </c>
      <c r="AI14" s="4" t="e">
        <f>IF(Closed_Ports!AD11="z","z",IF(AI$11&lt;2000,INDEX('Data;_Historical_Data'!$H$12:$AK$518,MATCH(Working!$E14,'Data;_Historical_Data'!$J$12:$J$518,0),MATCH(Working!AI$11,'Data;_Historical_Data'!$H$11:$AK$11)),SUMIFS('Data;_Major_Ports'!$K$48:$K$999999,'Data;_Major_Ports'!$F$48:$F$999999,$F14,'Data;_Major_Ports'!$E$48:$E$999999,AI$11,'Data;_Major_Ports'!$J$48:$J$999999,#REF!)))</f>
        <v>#REF!</v>
      </c>
      <c r="AJ14" s="4" t="e">
        <f>IF(Closed_Ports!AE11="z","z",IF(AJ$11&lt;2000,INDEX('Data;_Historical_Data'!$H$12:$AK$518,MATCH(Working!$E14,'Data;_Historical_Data'!$J$12:$J$518,0),MATCH(Working!AJ$11,'Data;_Historical_Data'!$H$11:$AK$11)),SUMIFS('Data;_Major_Ports'!$K$48:$K$999999,'Data;_Major_Ports'!$F$48:$F$999999,$F14,'Data;_Major_Ports'!$E$48:$E$999999,AJ$11,'Data;_Major_Ports'!$J$48:$J$999999,#REF!)))</f>
        <v>#REF!</v>
      </c>
      <c r="AK14" s="4" t="e">
        <f>IF(Closed_Ports!AF11="z","z",IF(AK$11&lt;2000,INDEX('Data;_Historical_Data'!$H$12:$AK$518,MATCH(Working!$E14,'Data;_Historical_Data'!$J$12:$J$518,0),MATCH(Working!AK$11,'Data;_Historical_Data'!$H$11:$AK$11)),SUMIFS('Data;_Major_Ports'!$K$48:$K$999999,'Data;_Major_Ports'!$F$48:$F$999999,$F14,'Data;_Major_Ports'!$E$48:$E$999999,AK$11,'Data;_Major_Ports'!$J$48:$J$999999,#REF!)))</f>
        <v>#REF!</v>
      </c>
      <c r="AL14" s="43">
        <f>IF(Closed_Ports!AG11="z","z",IF(AL$11&lt;2000,INDEX('Data;_Historical_Data'!$H$12:$AK$518,MATCH(Working!$E14,'Data;_Historical_Data'!$J$12:$J$518,0),MATCH(Working!AL$11,'Data;_Historical_Data'!$H$11:$AK$11)),SUMIFS('Data;_Major_Ports'!$K$48:$K$999999,'Data;_Major_Ports'!$F$48:$F$999999,$F14,'Data;_Major_Ports'!$E$48:$E$999999,AL$11,'Data;_Major_Ports'!$J$48:$J$999999,#REF!)))</f>
        <v>0</v>
      </c>
      <c r="AM14" s="4">
        <f>IF(Closed_Ports!AH11="z","z",IF(AM$11&lt;2000,INDEX('Data;_Historical_Data'!$H$12:$AK$518,MATCH(Working!$E14,'Data;_Historical_Data'!$J$12:$J$518,0),MATCH(Working!AM$11,'Data;_Historical_Data'!$H$11:$AK$11)),SUMIFS('Data;_Major_Ports'!$K$48:$K$999999,'Data;_Major_Ports'!$F$48:$F$999999,$F14,'Data;_Major_Ports'!$E$48:$E$999999,AM$11,'Data;_Major_Ports'!$J$48:$J$999999,#REF!)))</f>
        <v>0</v>
      </c>
      <c r="AN14" s="4">
        <f>IF(Closed_Ports!AI11="z","z",IF(AN$11&lt;2000,INDEX('Data;_Historical_Data'!$H$12:$AK$518,MATCH(Working!$E14,'Data;_Historical_Data'!$J$12:$J$518,0),MATCH(Working!AN$11,'Data;_Historical_Data'!$H$11:$AK$11)),SUMIFS('Data;_Major_Ports'!$K$48:$K$999999,'Data;_Major_Ports'!$F$48:$F$999999,$F14,'Data;_Major_Ports'!$E$48:$E$999999,AN$11,'Data;_Major_Ports'!$J$48:$J$999999,#REF!)))</f>
        <v>0</v>
      </c>
      <c r="AO14" s="4">
        <f>IF(Closed_Ports!AJ11="z","z",IF(AO$11&lt;2000,INDEX('Data;_Historical_Data'!$H$12:$AK$518,MATCH(Working!$E14,'Data;_Historical_Data'!$J$12:$J$518,0),MATCH(Working!AO$11,'Data;_Historical_Data'!$H$11:$AK$11)),SUMIFS('Data;_Major_Ports'!$K$48:$K$999999,'Data;_Major_Ports'!$F$48:$F$999999,$F14,'Data;_Major_Ports'!$E$48:$E$999999,AO$11,'Data;_Major_Ports'!$J$48:$J$999999,#REF!)))</f>
        <v>0</v>
      </c>
      <c r="AP14" s="4">
        <f>IF(Closed_Ports!AK11="z","z",IF(AP$11&lt;2000,INDEX('Data;_Historical_Data'!$H$12:$AK$518,MATCH(Working!$E14,'Data;_Historical_Data'!$J$12:$J$518,0),MATCH(Working!AP$11,'Data;_Historical_Data'!$H$11:$AK$11)),SUMIFS('Data;_Major_Ports'!$K$48:$K$999999,'Data;_Major_Ports'!$F$48:$F$999999,$F14,'Data;_Major_Ports'!$E$48:$E$999999,AP$11,'Data;_Major_Ports'!$J$48:$J$999999,#REF!)))</f>
        <v>0</v>
      </c>
      <c r="AQ14" s="4">
        <f>IF(Closed_Ports!AL11="z","z",IF(AQ$11&lt;2000,INDEX('Data;_Historical_Data'!$H$12:$AK$518,MATCH(Working!$E14,'Data;_Historical_Data'!$J$12:$J$518,0),MATCH(Working!AQ$11,'Data;_Historical_Data'!$H$11:$AK$11)),SUMIFS('Data;_Major_Ports'!$K$48:$K$999999,'Data;_Major_Ports'!$F$48:$F$999999,$F14,'Data;_Major_Ports'!$E$48:$E$999999,AQ$11,'Data;_Major_Ports'!$J$48:$J$999999,#REF!)))</f>
        <v>0</v>
      </c>
      <c r="AR14" s="4">
        <f>IF(Closed_Ports!AM11="z","z",IF(AR$11&lt;2000,INDEX('Data;_Historical_Data'!$H$12:$AK$518,MATCH(Working!$E14,'Data;_Historical_Data'!$J$12:$J$518,0),MATCH(Working!AR$11,'Data;_Historical_Data'!$H$11:$AK$11)),SUMIFS('Data;_Major_Ports'!$K$48:$K$999999,'Data;_Major_Ports'!$F$48:$F$999999,$F14,'Data;_Major_Ports'!$E$48:$E$999999,AR$11,'Data;_Major_Ports'!$J$48:$J$999999,#REF!)))</f>
        <v>0</v>
      </c>
      <c r="AS14" s="4">
        <f>IF(Closed_Ports!AN11="z","z",IF(AS$11&lt;2000,INDEX('Data;_Historical_Data'!$H$12:$AK$518,MATCH(Working!$E14,'Data;_Historical_Data'!$J$12:$J$518,0),MATCH(Working!AS$11,'Data;_Historical_Data'!$H$11:$AK$11)),SUMIFS('Data;_Major_Ports'!$K$48:$K$999999,'Data;_Major_Ports'!$F$48:$F$999999,$F14,'Data;_Major_Ports'!$E$48:$E$999999,AS$11,'Data;_Major_Ports'!$J$48:$J$999999,#REF!)))</f>
        <v>0</v>
      </c>
      <c r="AT14" s="4">
        <f>IF(Closed_Ports!AO11="z","z",IF(AT$11&lt;2000,INDEX('Data;_Historical_Data'!$H$12:$AK$518,MATCH(Working!$E14,'Data;_Historical_Data'!$J$12:$J$518,0),MATCH(Working!AT$11,'Data;_Historical_Data'!$H$11:$AK$11)),SUMIFS('Data;_Major_Ports'!$K$48:$K$999999,'Data;_Major_Ports'!$F$48:$F$999999,$F14,'Data;_Major_Ports'!$E$48:$E$999999,AT$11,'Data;_Major_Ports'!$J$48:$J$999999,#REF!)))</f>
        <v>0</v>
      </c>
      <c r="AU14" s="4">
        <f>IF(Closed_Ports!AP11="z","z",IF(AU$11&lt;2000,INDEX('Data;_Historical_Data'!$H$12:$AK$518,MATCH(Working!$E14,'Data;_Historical_Data'!$J$12:$J$518,0),MATCH(Working!AU$11,'Data;_Historical_Data'!$H$11:$AK$11)),SUMIFS('Data;_Major_Ports'!$K$48:$K$999999,'Data;_Major_Ports'!$F$48:$F$999999,$F14,'Data;_Major_Ports'!$E$48:$E$999999,AU$11,'Data;_Major_Ports'!$J$48:$J$999999,#REF!)))</f>
        <v>0</v>
      </c>
      <c r="AV14" s="4">
        <f>IF(Closed_Ports!AQ11="z","z",IF(AV$11&lt;2000,INDEX('Data;_Historical_Data'!$H$12:$AK$518,MATCH(Working!$E14,'Data;_Historical_Data'!$J$12:$J$518,0),MATCH(Working!AV$11,'Data;_Historical_Data'!$H$11:$AK$11)),SUMIFS('Data;_Major_Ports'!$K$48:$K$999999,'Data;_Major_Ports'!$F$48:$F$999999,$F14,'Data;_Major_Ports'!$E$48:$E$999999,AV$11,'Data;_Major_Ports'!$J$48:$J$999999,#REF!)))</f>
        <v>0</v>
      </c>
      <c r="AW14" s="4">
        <f>IF(Closed_Ports!AR11="z","z",IF(AW$11&lt;2000,INDEX('Data;_Historical_Data'!$H$12:$AK$518,MATCH(Working!$E14,'Data;_Historical_Data'!$J$12:$J$518,0),MATCH(Working!AW$11,'Data;_Historical_Data'!$H$11:$AK$11)),SUMIFS('Data;_Major_Ports'!$K$48:$K$999999,'Data;_Major_Ports'!$F$48:$F$999999,$F14,'Data;_Major_Ports'!$E$48:$E$999999,AW$11,'Data;_Major_Ports'!$J$48:$J$999999,#REF!)))</f>
        <v>0</v>
      </c>
      <c r="AX14" s="4">
        <f>IF(Closed_Ports!AS11="z","z",IF(AX$11&lt;2000,INDEX('Data;_Historical_Data'!$H$12:$AK$518,MATCH(Working!$E14,'Data;_Historical_Data'!$J$12:$J$518,0),MATCH(Working!AX$11,'Data;_Historical_Data'!$H$11:$AK$11)),SUMIFS('Data;_Major_Ports'!$K$48:$K$999999,'Data;_Major_Ports'!$F$48:$F$999999,$F14,'Data;_Major_Ports'!$E$48:$E$999999,AX$11,'Data;_Major_Ports'!$J$48:$J$999999,#REF!)))</f>
        <v>0</v>
      </c>
      <c r="AY14" s="4">
        <f>IF(Closed_Ports!AT11="z","z",IF(AY$11&lt;2000,INDEX('Data;_Historical_Data'!$H$12:$AK$518,MATCH(Working!$E14,'Data;_Historical_Data'!$J$12:$J$518,0),MATCH(Working!AY$11,'Data;_Historical_Data'!$H$11:$AK$11)),SUMIFS('Data;_Major_Ports'!$K$48:$K$999999,'Data;_Major_Ports'!$F$48:$F$999999,$F14,'Data;_Major_Ports'!$E$48:$E$999999,AY$11,'Data;_Major_Ports'!$J$48:$J$999999,#REF!)))</f>
        <v>0</v>
      </c>
      <c r="AZ14" s="4">
        <f>IF(Closed_Ports!AU11="z","z",IF(AZ$11&lt;2000,INDEX('Data;_Historical_Data'!$H$12:$AK$518,MATCH(Working!$E14,'Data;_Historical_Data'!$J$12:$J$518,0),MATCH(Working!AZ$11,'Data;_Historical_Data'!$H$11:$AK$11)),SUMIFS('Data;_Major_Ports'!$K$48:$K$999999,'Data;_Major_Ports'!$F$48:$F$999999,$F14,'Data;_Major_Ports'!$E$48:$E$999999,AZ$11,'Data;_Major_Ports'!$J$48:$J$999999,#REF!)))</f>
        <v>0</v>
      </c>
      <c r="BA14" s="4">
        <f>IF(Closed_Ports!AV11="z","z",IF(BA$11&lt;2000,INDEX('Data;_Historical_Data'!$H$12:$AK$518,MATCH(Working!$E14,'Data;_Historical_Data'!$J$12:$J$518,0),MATCH(Working!BA$11,'Data;_Historical_Data'!$H$11:$AK$11)),SUMIFS('Data;_Major_Ports'!$K$48:$K$999999,'Data;_Major_Ports'!$F$48:$F$999999,$F14,'Data;_Major_Ports'!$E$48:$E$999999,BA$11,'Data;_Major_Ports'!$J$48:$J$999999,#REF!)))</f>
        <v>0</v>
      </c>
      <c r="BB14" s="4">
        <f>IF(Closed_Ports!AW11="z","z",IF(BB$11&lt;2000,INDEX('Data;_Historical_Data'!$H$12:$AK$518,MATCH(Working!$E14,'Data;_Historical_Data'!$J$12:$J$518,0),MATCH(Working!BB$11,'Data;_Historical_Data'!$H$11:$AK$11)),SUMIFS('Data;_Major_Ports'!$K$48:$K$999999,'Data;_Major_Ports'!$F$48:$F$999999,$F14,'Data;_Major_Ports'!$E$48:$E$999999,BB$11,'Data;_Major_Ports'!$J$48:$J$999999,#REF!)))</f>
        <v>0</v>
      </c>
      <c r="BC14" s="4">
        <f>IF(Closed_Ports!AX11="z","z",IF(BC$11&lt;2000,INDEX('Data;_Historical_Data'!$H$12:$AK$518,MATCH(Working!$E14,'Data;_Historical_Data'!$J$12:$J$518,0),MATCH(Working!BC$11,'Data;_Historical_Data'!$H$11:$AK$11)),SUMIFS('Data;_Major_Ports'!$K$48:$K$999999,'Data;_Major_Ports'!$F$48:$F$999999,$F14,'Data;_Major_Ports'!$E$48:$E$999999,BC$11,'Data;_Major_Ports'!$J$48:$J$999999,#REF!)))</f>
        <v>0</v>
      </c>
      <c r="BD14" s="4">
        <f>IF(Closed_Ports!AY11="z","z",IF(BD$11&lt;2000,INDEX('Data;_Historical_Data'!$H$12:$AK$518,MATCH(Working!$E14,'Data;_Historical_Data'!$J$12:$J$518,0),MATCH(Working!BD$11,'Data;_Historical_Data'!$H$11:$AK$11)),SUMIFS('Data;_Major_Ports'!$K$48:$K$999999,'Data;_Major_Ports'!$F$48:$F$999999,$F14,'Data;_Major_Ports'!$E$48:$E$999999,BD$11,'Data;_Major_Ports'!$J$48:$J$999999,#REF!)))</f>
        <v>0</v>
      </c>
      <c r="BE14" s="4">
        <f>IF(Closed_Ports!AZ11="z","z",IF(BE$11&lt;2000,INDEX('Data;_Historical_Data'!$H$12:$AK$518,MATCH(Working!$E14,'Data;_Historical_Data'!$J$12:$J$518,0),MATCH(Working!BE$11,'Data;_Historical_Data'!$H$11:$AK$11)),SUMIFS('Data;_Major_Ports'!$K$48:$K$999999,'Data;_Major_Ports'!$F$48:$F$999999,$F14,'Data;_Major_Ports'!$E$48:$E$999999,BE$11,'Data;_Major_Ports'!$J$48:$J$999999,#REF!)))</f>
        <v>0</v>
      </c>
      <c r="BF14" s="4">
        <f>IF(Closed_Ports!BA11="z","z",IF(BF$11&lt;2000,INDEX('Data;_Historical_Data'!$H$12:$AK$518,MATCH(Working!$E14,'Data;_Historical_Data'!$J$12:$J$518,0),MATCH(Working!BF$11,'Data;_Historical_Data'!$H$11:$AK$11)),SUMIFS('Data;_Major_Ports'!$K$48:$K$999999,'Data;_Major_Ports'!$F$48:$F$999999,$F14,'Data;_Major_Ports'!$E$48:$E$999999,BF$11,'Data;_Major_Ports'!$J$48:$J$999999,#REF!)))</f>
        <v>0</v>
      </c>
      <c r="BG14" s="4">
        <f>IF(Closed_Ports!BB11="z","z",IF(BG$11&lt;2000,INDEX('Data;_Historical_Data'!$H$12:$AK$518,MATCH(Working!$E14,'Data;_Historical_Data'!$J$12:$J$518,0),MATCH(Working!BG$11,'Data;_Historical_Data'!$H$11:$AK$11)),SUMIFS('Data;_Major_Ports'!$K$48:$K$999999,'Data;_Major_Ports'!$F$48:$F$999999,$F14,'Data;_Major_Ports'!$E$48:$E$999999,BG$11,'Data;_Major_Ports'!$J$48:$J$999999,#REF!)))</f>
        <v>0</v>
      </c>
      <c r="BH14" s="4">
        <f>IF(Closed_Ports!BC11="z","z",IF(BH$11&lt;2000,INDEX('Data;_Historical_Data'!$H$12:$AK$518,MATCH(Working!$E14,'Data;_Historical_Data'!$J$12:$J$518,0),MATCH(Working!BH$11,'Data;_Historical_Data'!$H$11:$AK$11)),SUMIFS('Data;_Major_Ports'!$K$48:$K$999999,'Data;_Major_Ports'!$F$48:$F$999999,$F14,'Data;_Major_Ports'!$E$48:$E$999999,BH$11,'Data;_Major_Ports'!$J$48:$J$999999,#REF!)))</f>
        <v>0</v>
      </c>
      <c r="BI14" s="4">
        <f>IF(Closed_Ports!BD11="z","z",IF(BI$11&lt;2000,INDEX('Data;_Historical_Data'!$H$12:$AK$518,MATCH(Working!$E14,'Data;_Historical_Data'!$J$12:$J$518,0),MATCH(Working!BI$11,'Data;_Historical_Data'!$H$11:$AK$11)),SUMIFS('Data;_Major_Ports'!$K$48:$K$999999,'Data;_Major_Ports'!$F$48:$F$999999,$F14,'Data;_Major_Ports'!$E$48:$E$999999,BI$11,'Data;_Major_Ports'!$J$48:$J$999999,#REF!)))</f>
        <v>0</v>
      </c>
      <c r="BJ14" s="44" t="e">
        <f t="shared" ref="BJ14:BJ45" si="0">(BI14-BH14)/BH14</f>
        <v>#DIV/0!</v>
      </c>
      <c r="BK14" s="45">
        <f t="shared" ref="BK14:BK45" si="1">BI14-BH14</f>
        <v>0</v>
      </c>
    </row>
    <row r="15" spans="3:137" x14ac:dyDescent="0.25">
      <c r="D15" s="41">
        <f>COUNTIF('Data;_Historical_Data'!J:J,Working!E15)</f>
        <v>0</v>
      </c>
      <c r="E15" s="22" t="e">
        <f>CONCATENATE(#REF!,Working!H15)</f>
        <v>#REF!</v>
      </c>
      <c r="F15" s="22" t="s">
        <v>190</v>
      </c>
      <c r="G15" s="22" t="s">
        <v>188</v>
      </c>
      <c r="H15" s="2" t="s">
        <v>11</v>
      </c>
      <c r="I15" s="2" t="s">
        <v>12</v>
      </c>
      <c r="J15" s="42" t="s">
        <v>10</v>
      </c>
      <c r="K15" s="4" t="str">
        <f>IF(Closed_Ports!F12="z","z",IF(K$11&lt;2000,INDEX('Data;_Historical_Data'!$H$12:$AK$518,MATCH(Working!$E15,'Data;_Historical_Data'!$J$12:$J$518,0),MATCH(Working!K$11,'Data;_Historical_Data'!$H$11:$AK$11)),SUMIFS('Data;_Major_Ports'!$K$48:$K$999999,'Data;_Major_Ports'!$F$48:$F$999999,$F15,'Data;_Major_Ports'!$E$48:$E$999999,K$11,'Data;_Major_Ports'!$J$48:$J$999999,#REF!)))</f>
        <v>z</v>
      </c>
      <c r="L15" s="4" t="str">
        <f>IF(Closed_Ports!G12="z","z",IF(L$11&lt;2000,INDEX('Data;_Historical_Data'!$H$12:$AK$518,MATCH(Working!$E15,'Data;_Historical_Data'!$J$12:$J$518,0),MATCH(Working!L$11,'Data;_Historical_Data'!$H$11:$AK$11)),SUMIFS('Data;_Major_Ports'!$K$48:$K$999999,'Data;_Major_Ports'!$F$48:$F$999999,$F15,'Data;_Major_Ports'!$E$48:$E$999999,L$11,'Data;_Major_Ports'!$J$48:$J$999999,#REF!)))</f>
        <v>z</v>
      </c>
      <c r="M15" s="4" t="str">
        <f>IF(Closed_Ports!H12="z","z",IF(M$11&lt;2000,INDEX('Data;_Historical_Data'!$H$12:$AK$518,MATCH(Working!$E15,'Data;_Historical_Data'!$J$12:$J$518,0),MATCH(Working!M$11,'Data;_Historical_Data'!$H$11:$AK$11)),SUMIFS('Data;_Major_Ports'!$K$48:$K$999999,'Data;_Major_Ports'!$F$48:$F$999999,$F15,'Data;_Major_Ports'!$E$48:$E$999999,M$11,'Data;_Major_Ports'!$J$48:$J$999999,#REF!)))</f>
        <v>z</v>
      </c>
      <c r="N15" s="4" t="str">
        <f>IF(Closed_Ports!I12="z","z",IF(N$11&lt;2000,INDEX('Data;_Historical_Data'!$H$12:$AK$518,MATCH(Working!$E15,'Data;_Historical_Data'!$J$12:$J$518,0),MATCH(Working!N$11,'Data;_Historical_Data'!$H$11:$AK$11)),SUMIFS('Data;_Major_Ports'!$K$48:$K$999999,'Data;_Major_Ports'!$F$48:$F$999999,$F15,'Data;_Major_Ports'!$E$48:$E$999999,N$11,'Data;_Major_Ports'!$J$48:$J$999999,#REF!)))</f>
        <v>z</v>
      </c>
      <c r="O15" s="4" t="str">
        <f>IF(Closed_Ports!J12="z","z",IF(O$11&lt;2000,INDEX('Data;_Historical_Data'!$H$12:$AK$518,MATCH(Working!$E15,'Data;_Historical_Data'!$J$12:$J$518,0),MATCH(Working!O$11,'Data;_Historical_Data'!$H$11:$AK$11)),SUMIFS('Data;_Major_Ports'!$K$48:$K$999999,'Data;_Major_Ports'!$F$48:$F$999999,$F15,'Data;_Major_Ports'!$E$48:$E$999999,O$11,'Data;_Major_Ports'!$J$48:$J$999999,#REF!)))</f>
        <v>z</v>
      </c>
      <c r="P15" s="4" t="str">
        <f>IF(Closed_Ports!K12="z","z",IF(P$11&lt;2000,INDEX('Data;_Historical_Data'!$H$12:$AK$518,MATCH(Working!$E15,'Data;_Historical_Data'!$J$12:$J$518,0),MATCH(Working!P$11,'Data;_Historical_Data'!$H$11:$AK$11)),SUMIFS('Data;_Major_Ports'!$K$48:$K$999999,'Data;_Major_Ports'!$F$48:$F$999999,$F15,'Data;_Major_Ports'!$E$48:$E$999999,P$11,'Data;_Major_Ports'!$J$48:$J$999999,#REF!)))</f>
        <v>z</v>
      </c>
      <c r="Q15" s="4" t="str">
        <f>IF(Closed_Ports!L12="z","z",IF(Q$11&lt;2000,INDEX('Data;_Historical_Data'!$H$12:$AK$518,MATCH(Working!$E15,'Data;_Historical_Data'!$J$12:$J$518,0),MATCH(Working!Q$11,'Data;_Historical_Data'!$H$11:$AK$11)),SUMIFS('Data;_Major_Ports'!$K$48:$K$999999,'Data;_Major_Ports'!$F$48:$F$999999,$F15,'Data;_Major_Ports'!$E$48:$E$999999,Q$11,'Data;_Major_Ports'!$J$48:$J$999999,#REF!)))</f>
        <v>z</v>
      </c>
      <c r="R15" s="4" t="e">
        <f>IF(Closed_Ports!M12="z","z",IF(R$11&lt;2000,INDEX('Data;_Historical_Data'!$H$12:$AK$518,MATCH(Working!$E15,'Data;_Historical_Data'!$J$12:$J$518,0),MATCH(Working!R$11,'Data;_Historical_Data'!$H$11:$AK$11)),SUMIFS('Data;_Major_Ports'!$K$48:$K$999999,'Data;_Major_Ports'!$F$48:$F$999999,$F15,'Data;_Major_Ports'!$E$48:$E$999999,R$11,'Data;_Major_Ports'!$J$48:$J$999999,#REF!)))</f>
        <v>#REF!</v>
      </c>
      <c r="S15" s="4" t="e">
        <f>IF(Closed_Ports!N12="z","z",IF(S$11&lt;2000,INDEX('Data;_Historical_Data'!$H$12:$AK$518,MATCH(Working!$E15,'Data;_Historical_Data'!$J$12:$J$518,0),MATCH(Working!S$11,'Data;_Historical_Data'!$H$11:$AK$11)),SUMIFS('Data;_Major_Ports'!$K$48:$K$999999,'Data;_Major_Ports'!$F$48:$F$999999,$F15,'Data;_Major_Ports'!$E$48:$E$999999,S$11,'Data;_Major_Ports'!$J$48:$J$999999,#REF!)))</f>
        <v>#REF!</v>
      </c>
      <c r="T15" s="4" t="e">
        <f>IF(Closed_Ports!O12="z","z",IF(T$11&lt;2000,INDEX('Data;_Historical_Data'!$H$12:$AK$518,MATCH(Working!$E15,'Data;_Historical_Data'!$J$12:$J$518,0),MATCH(Working!T$11,'Data;_Historical_Data'!$H$11:$AK$11)),SUMIFS('Data;_Major_Ports'!$K$48:$K$999999,'Data;_Major_Ports'!$F$48:$F$999999,$F15,'Data;_Major_Ports'!$E$48:$E$999999,T$11,'Data;_Major_Ports'!$J$48:$J$999999,#REF!)))</f>
        <v>#REF!</v>
      </c>
      <c r="U15" s="4" t="e">
        <f>IF(Closed_Ports!P12="z","z",IF(U$11&lt;2000,INDEX('Data;_Historical_Data'!$H$12:$AK$518,MATCH(Working!$E15,'Data;_Historical_Data'!$J$12:$J$518,0),MATCH(Working!U$11,'Data;_Historical_Data'!$H$11:$AK$11)),SUMIFS('Data;_Major_Ports'!$K$48:$K$999999,'Data;_Major_Ports'!$F$48:$F$999999,$F15,'Data;_Major_Ports'!$E$48:$E$999999,U$11,'Data;_Major_Ports'!$J$48:$J$999999,#REF!)))</f>
        <v>#REF!</v>
      </c>
      <c r="V15" s="4" t="e">
        <f>IF(Closed_Ports!Q12="z","z",IF(V$11&lt;2000,INDEX('Data;_Historical_Data'!$H$12:$AK$518,MATCH(Working!$E15,'Data;_Historical_Data'!$J$12:$J$518,0),MATCH(Working!V$11,'Data;_Historical_Data'!$H$11:$AK$11)),SUMIFS('Data;_Major_Ports'!$K$48:$K$999999,'Data;_Major_Ports'!$F$48:$F$999999,$F15,'Data;_Major_Ports'!$E$48:$E$999999,V$11,'Data;_Major_Ports'!$J$48:$J$999999,#REF!)))</f>
        <v>#REF!</v>
      </c>
      <c r="W15" s="4" t="e">
        <f>IF(Closed_Ports!R12="z","z",IF(W$11&lt;2000,INDEX('Data;_Historical_Data'!$H$12:$AK$518,MATCH(Working!$E15,'Data;_Historical_Data'!$J$12:$J$518,0),MATCH(Working!W$11,'Data;_Historical_Data'!$H$11:$AK$11)),SUMIFS('Data;_Major_Ports'!$K$48:$K$999999,'Data;_Major_Ports'!$F$48:$F$999999,$F15,'Data;_Major_Ports'!$E$48:$E$999999,W$11,'Data;_Major_Ports'!$J$48:$J$999999,#REF!)))</f>
        <v>#REF!</v>
      </c>
      <c r="X15" s="4" t="e">
        <f>IF(Closed_Ports!S12="z","z",IF(X$11&lt;2000,INDEX('Data;_Historical_Data'!$H$12:$AK$518,MATCH(Working!$E15,'Data;_Historical_Data'!$J$12:$J$518,0),MATCH(Working!X$11,'Data;_Historical_Data'!$H$11:$AK$11)),SUMIFS('Data;_Major_Ports'!$K$48:$K$999999,'Data;_Major_Ports'!$F$48:$F$999999,$F15,'Data;_Major_Ports'!$E$48:$E$999999,X$11,'Data;_Major_Ports'!$J$48:$J$999999,#REF!)))</f>
        <v>#REF!</v>
      </c>
      <c r="Y15" s="4" t="e">
        <f>IF(Closed_Ports!T12="z","z",IF(Y$11&lt;2000,INDEX('Data;_Historical_Data'!$H$12:$AK$518,MATCH(Working!$E15,'Data;_Historical_Data'!$J$12:$J$518,0),MATCH(Working!Y$11,'Data;_Historical_Data'!$H$11:$AK$11)),SUMIFS('Data;_Major_Ports'!$K$48:$K$999999,'Data;_Major_Ports'!$F$48:$F$999999,$F15,'Data;_Major_Ports'!$E$48:$E$999999,Y$11,'Data;_Major_Ports'!$J$48:$J$999999,#REF!)))</f>
        <v>#REF!</v>
      </c>
      <c r="Z15" s="4" t="e">
        <f>IF(Closed_Ports!U12="z","z",IF(Z$11&lt;2000,INDEX('Data;_Historical_Data'!$H$12:$AK$518,MATCH(Working!$E15,'Data;_Historical_Data'!$J$12:$J$518,0),MATCH(Working!Z$11,'Data;_Historical_Data'!$H$11:$AK$11)),SUMIFS('Data;_Major_Ports'!$K$48:$K$999999,'Data;_Major_Ports'!$F$48:$F$999999,$F15,'Data;_Major_Ports'!$E$48:$E$999999,Z$11,'Data;_Major_Ports'!$J$48:$J$999999,#REF!)))</f>
        <v>#REF!</v>
      </c>
      <c r="AA15" s="4" t="e">
        <f>IF(Closed_Ports!V12="z","z",IF(AA$11&lt;2000,INDEX('Data;_Historical_Data'!$H$12:$AK$518,MATCH(Working!$E15,'Data;_Historical_Data'!$J$12:$J$518,0),MATCH(Working!AA$11,'Data;_Historical_Data'!$H$11:$AK$11)),SUMIFS('Data;_Major_Ports'!$K$48:$K$999999,'Data;_Major_Ports'!$F$48:$F$999999,$F15,'Data;_Major_Ports'!$E$48:$E$999999,AA$11,'Data;_Major_Ports'!$J$48:$J$999999,#REF!)))</f>
        <v>#REF!</v>
      </c>
      <c r="AB15" s="4" t="e">
        <f>IF(Closed_Ports!W12="z","z",IF(AB$11&lt;2000,INDEX('Data;_Historical_Data'!$H$12:$AK$518,MATCH(Working!$E15,'Data;_Historical_Data'!$J$12:$J$518,0),MATCH(Working!AB$11,'Data;_Historical_Data'!$H$11:$AK$11)),SUMIFS('Data;_Major_Ports'!$K$48:$K$999999,'Data;_Major_Ports'!$F$48:$F$999999,$F15,'Data;_Major_Ports'!$E$48:$E$999999,AB$11,'Data;_Major_Ports'!$J$48:$J$999999,#REF!)))</f>
        <v>#REF!</v>
      </c>
      <c r="AC15" s="4" t="e">
        <f>IF(Closed_Ports!X12="z","z",IF(AC$11&lt;2000,INDEX('Data;_Historical_Data'!$H$12:$AK$518,MATCH(Working!$E15,'Data;_Historical_Data'!$J$12:$J$518,0),MATCH(Working!AC$11,'Data;_Historical_Data'!$H$11:$AK$11)),SUMIFS('Data;_Major_Ports'!$K$48:$K$999999,'Data;_Major_Ports'!$F$48:$F$999999,$F15,'Data;_Major_Ports'!$E$48:$E$999999,AC$11,'Data;_Major_Ports'!$J$48:$J$999999,#REF!)))</f>
        <v>#REF!</v>
      </c>
      <c r="AD15" s="4" t="e">
        <f>IF(Closed_Ports!Y12="z","z",IF(AD$11&lt;2000,INDEX('Data;_Historical_Data'!$H$12:$AK$518,MATCH(Working!$E15,'Data;_Historical_Data'!$J$12:$J$518,0),MATCH(Working!AD$11,'Data;_Historical_Data'!$H$11:$AK$11)),SUMIFS('Data;_Major_Ports'!$K$48:$K$999999,'Data;_Major_Ports'!$F$48:$F$999999,$F15,'Data;_Major_Ports'!$E$48:$E$999999,AD$11,'Data;_Major_Ports'!$J$48:$J$999999,#REF!)))</f>
        <v>#REF!</v>
      </c>
      <c r="AE15" s="4" t="e">
        <f>IF(Closed_Ports!Z12="z","z",IF(AE$11&lt;2000,INDEX('Data;_Historical_Data'!$H$12:$AK$518,MATCH(Working!$E15,'Data;_Historical_Data'!$J$12:$J$518,0),MATCH(Working!AE$11,'Data;_Historical_Data'!$H$11:$AK$11)),SUMIFS('Data;_Major_Ports'!$K$48:$K$999999,'Data;_Major_Ports'!$F$48:$F$999999,$F15,'Data;_Major_Ports'!$E$48:$E$999999,AE$11,'Data;_Major_Ports'!$J$48:$J$999999,#REF!)))</f>
        <v>#REF!</v>
      </c>
      <c r="AF15" s="4" t="e">
        <f>IF(Closed_Ports!AA12="z","z",IF(AF$11&lt;2000,INDEX('Data;_Historical_Data'!$H$12:$AK$518,MATCH(Working!$E15,'Data;_Historical_Data'!$J$12:$J$518,0),MATCH(Working!AF$11,'Data;_Historical_Data'!$H$11:$AK$11)),SUMIFS('Data;_Major_Ports'!$K$48:$K$999999,'Data;_Major_Ports'!$F$48:$F$999999,$F15,'Data;_Major_Ports'!$E$48:$E$999999,AF$11,'Data;_Major_Ports'!$J$48:$J$999999,#REF!)))</f>
        <v>#REF!</v>
      </c>
      <c r="AG15" s="4" t="e">
        <f>IF(Closed_Ports!AB12="z","z",IF(AG$11&lt;2000,INDEX('Data;_Historical_Data'!$H$12:$AK$518,MATCH(Working!$E15,'Data;_Historical_Data'!$J$12:$J$518,0),MATCH(Working!AG$11,'Data;_Historical_Data'!$H$11:$AK$11)),SUMIFS('Data;_Major_Ports'!$K$48:$K$999999,'Data;_Major_Ports'!$F$48:$F$999999,$F15,'Data;_Major_Ports'!$E$48:$E$999999,AG$11,'Data;_Major_Ports'!$J$48:$J$999999,#REF!)))</f>
        <v>#REF!</v>
      </c>
      <c r="AH15" s="4" t="e">
        <f>IF(Closed_Ports!AC12="z","z",IF(AH$11&lt;2000,INDEX('Data;_Historical_Data'!$H$12:$AK$518,MATCH(Working!$E15,'Data;_Historical_Data'!$J$12:$J$518,0),MATCH(Working!AH$11,'Data;_Historical_Data'!$H$11:$AK$11)),SUMIFS('Data;_Major_Ports'!$K$48:$K$999999,'Data;_Major_Ports'!$F$48:$F$999999,$F15,'Data;_Major_Ports'!$E$48:$E$999999,AH$11,'Data;_Major_Ports'!$J$48:$J$999999,#REF!)))</f>
        <v>#REF!</v>
      </c>
      <c r="AI15" s="4" t="e">
        <f>IF(Closed_Ports!AD12="z","z",IF(AI$11&lt;2000,INDEX('Data;_Historical_Data'!$H$12:$AK$518,MATCH(Working!$E15,'Data;_Historical_Data'!$J$12:$J$518,0),MATCH(Working!AI$11,'Data;_Historical_Data'!$H$11:$AK$11)),SUMIFS('Data;_Major_Ports'!$K$48:$K$999999,'Data;_Major_Ports'!$F$48:$F$999999,$F15,'Data;_Major_Ports'!$E$48:$E$999999,AI$11,'Data;_Major_Ports'!$J$48:$J$999999,#REF!)))</f>
        <v>#REF!</v>
      </c>
      <c r="AJ15" s="4" t="e">
        <f>IF(Closed_Ports!AE12="z","z",IF(AJ$11&lt;2000,INDEX('Data;_Historical_Data'!$H$12:$AK$518,MATCH(Working!$E15,'Data;_Historical_Data'!$J$12:$J$518,0),MATCH(Working!AJ$11,'Data;_Historical_Data'!$H$11:$AK$11)),SUMIFS('Data;_Major_Ports'!$K$48:$K$999999,'Data;_Major_Ports'!$F$48:$F$999999,$F15,'Data;_Major_Ports'!$E$48:$E$999999,AJ$11,'Data;_Major_Ports'!$J$48:$J$999999,#REF!)))</f>
        <v>#REF!</v>
      </c>
      <c r="AK15" s="4" t="e">
        <f>IF(Closed_Ports!AF12="z","z",IF(AK$11&lt;2000,INDEX('Data;_Historical_Data'!$H$12:$AK$518,MATCH(Working!$E15,'Data;_Historical_Data'!$J$12:$J$518,0),MATCH(Working!AK$11,'Data;_Historical_Data'!$H$11:$AK$11)),SUMIFS('Data;_Major_Ports'!$K$48:$K$999999,'Data;_Major_Ports'!$F$48:$F$999999,$F15,'Data;_Major_Ports'!$E$48:$E$999999,AK$11,'Data;_Major_Ports'!$J$48:$J$999999,#REF!)))</f>
        <v>#REF!</v>
      </c>
      <c r="AL15" s="43">
        <f>IF(Closed_Ports!AG12="z","z",IF(AL$11&lt;2000,INDEX('Data;_Historical_Data'!$H$12:$AK$518,MATCH(Working!$E15,'Data;_Historical_Data'!$J$12:$J$518,0),MATCH(Working!AL$11,'Data;_Historical_Data'!$H$11:$AK$11)),SUMIFS('Data;_Major_Ports'!$K$48:$K$999999,'Data;_Major_Ports'!$F$48:$F$999999,$F15,'Data;_Major_Ports'!$E$48:$E$999999,AL$11,'Data;_Major_Ports'!$J$48:$J$999999,#REF!)))</f>
        <v>0</v>
      </c>
      <c r="AM15" s="4">
        <f>IF(Closed_Ports!AH12="z","z",IF(AM$11&lt;2000,INDEX('Data;_Historical_Data'!$H$12:$AK$518,MATCH(Working!$E15,'Data;_Historical_Data'!$J$12:$J$518,0),MATCH(Working!AM$11,'Data;_Historical_Data'!$H$11:$AK$11)),SUMIFS('Data;_Major_Ports'!$K$48:$K$999999,'Data;_Major_Ports'!$F$48:$F$999999,$F15,'Data;_Major_Ports'!$E$48:$E$999999,AM$11,'Data;_Major_Ports'!$J$48:$J$999999,#REF!)))</f>
        <v>0</v>
      </c>
      <c r="AN15" s="4">
        <f>IF(Closed_Ports!AI12="z","z",IF(AN$11&lt;2000,INDEX('Data;_Historical_Data'!$H$12:$AK$518,MATCH(Working!$E15,'Data;_Historical_Data'!$J$12:$J$518,0),MATCH(Working!AN$11,'Data;_Historical_Data'!$H$11:$AK$11)),SUMIFS('Data;_Major_Ports'!$K$48:$K$999999,'Data;_Major_Ports'!$F$48:$F$999999,$F15,'Data;_Major_Ports'!$E$48:$E$999999,AN$11,'Data;_Major_Ports'!$J$48:$J$999999,#REF!)))</f>
        <v>0</v>
      </c>
      <c r="AO15" s="4">
        <f>IF(Closed_Ports!AJ12="z","z",IF(AO$11&lt;2000,INDEX('Data;_Historical_Data'!$H$12:$AK$518,MATCH(Working!$E15,'Data;_Historical_Data'!$J$12:$J$518,0),MATCH(Working!AO$11,'Data;_Historical_Data'!$H$11:$AK$11)),SUMIFS('Data;_Major_Ports'!$K$48:$K$999999,'Data;_Major_Ports'!$F$48:$F$999999,$F15,'Data;_Major_Ports'!$E$48:$E$999999,AO$11,'Data;_Major_Ports'!$J$48:$J$999999,#REF!)))</f>
        <v>0</v>
      </c>
      <c r="AP15" s="4">
        <f>IF(Closed_Ports!AK12="z","z",IF(AP$11&lt;2000,INDEX('Data;_Historical_Data'!$H$12:$AK$518,MATCH(Working!$E15,'Data;_Historical_Data'!$J$12:$J$518,0),MATCH(Working!AP$11,'Data;_Historical_Data'!$H$11:$AK$11)),SUMIFS('Data;_Major_Ports'!$K$48:$K$999999,'Data;_Major_Ports'!$F$48:$F$999999,$F15,'Data;_Major_Ports'!$E$48:$E$999999,AP$11,'Data;_Major_Ports'!$J$48:$J$999999,#REF!)))</f>
        <v>0</v>
      </c>
      <c r="AQ15" s="4">
        <f>IF(Closed_Ports!AL12="z","z",IF(AQ$11&lt;2000,INDEX('Data;_Historical_Data'!$H$12:$AK$518,MATCH(Working!$E15,'Data;_Historical_Data'!$J$12:$J$518,0),MATCH(Working!AQ$11,'Data;_Historical_Data'!$H$11:$AK$11)),SUMIFS('Data;_Major_Ports'!$K$48:$K$999999,'Data;_Major_Ports'!$F$48:$F$999999,$F15,'Data;_Major_Ports'!$E$48:$E$999999,AQ$11,'Data;_Major_Ports'!$J$48:$J$999999,#REF!)))</f>
        <v>0</v>
      </c>
      <c r="AR15" s="4">
        <f>IF(Closed_Ports!AM12="z","z",IF(AR$11&lt;2000,INDEX('Data;_Historical_Data'!$H$12:$AK$518,MATCH(Working!$E15,'Data;_Historical_Data'!$J$12:$J$518,0),MATCH(Working!AR$11,'Data;_Historical_Data'!$H$11:$AK$11)),SUMIFS('Data;_Major_Ports'!$K$48:$K$999999,'Data;_Major_Ports'!$F$48:$F$999999,$F15,'Data;_Major_Ports'!$E$48:$E$999999,AR$11,'Data;_Major_Ports'!$J$48:$J$999999,#REF!)))</f>
        <v>0</v>
      </c>
      <c r="AS15" s="4">
        <f>IF(Closed_Ports!AN12="z","z",IF(AS$11&lt;2000,INDEX('Data;_Historical_Data'!$H$12:$AK$518,MATCH(Working!$E15,'Data;_Historical_Data'!$J$12:$J$518,0),MATCH(Working!AS$11,'Data;_Historical_Data'!$H$11:$AK$11)),SUMIFS('Data;_Major_Ports'!$K$48:$K$999999,'Data;_Major_Ports'!$F$48:$F$999999,$F15,'Data;_Major_Ports'!$E$48:$E$999999,AS$11,'Data;_Major_Ports'!$J$48:$J$999999,#REF!)))</f>
        <v>0</v>
      </c>
      <c r="AT15" s="4">
        <f>IF(Closed_Ports!AO12="z","z",IF(AT$11&lt;2000,INDEX('Data;_Historical_Data'!$H$12:$AK$518,MATCH(Working!$E15,'Data;_Historical_Data'!$J$12:$J$518,0),MATCH(Working!AT$11,'Data;_Historical_Data'!$H$11:$AK$11)),SUMIFS('Data;_Major_Ports'!$K$48:$K$999999,'Data;_Major_Ports'!$F$48:$F$999999,$F15,'Data;_Major_Ports'!$E$48:$E$999999,AT$11,'Data;_Major_Ports'!$J$48:$J$999999,#REF!)))</f>
        <v>0</v>
      </c>
      <c r="AU15" s="4">
        <f>IF(Closed_Ports!AP12="z","z",IF(AU$11&lt;2000,INDEX('Data;_Historical_Data'!$H$12:$AK$518,MATCH(Working!$E15,'Data;_Historical_Data'!$J$12:$J$518,0),MATCH(Working!AU$11,'Data;_Historical_Data'!$H$11:$AK$11)),SUMIFS('Data;_Major_Ports'!$K$48:$K$999999,'Data;_Major_Ports'!$F$48:$F$999999,$F15,'Data;_Major_Ports'!$E$48:$E$999999,AU$11,'Data;_Major_Ports'!$J$48:$J$999999,#REF!)))</f>
        <v>0</v>
      </c>
      <c r="AV15" s="4">
        <f>IF(Closed_Ports!AQ12="z","z",IF(AV$11&lt;2000,INDEX('Data;_Historical_Data'!$H$12:$AK$518,MATCH(Working!$E15,'Data;_Historical_Data'!$J$12:$J$518,0),MATCH(Working!AV$11,'Data;_Historical_Data'!$H$11:$AK$11)),SUMIFS('Data;_Major_Ports'!$K$48:$K$999999,'Data;_Major_Ports'!$F$48:$F$999999,$F15,'Data;_Major_Ports'!$E$48:$E$999999,AV$11,'Data;_Major_Ports'!$J$48:$J$999999,#REF!)))</f>
        <v>0</v>
      </c>
      <c r="AW15" s="4">
        <f>IF(Closed_Ports!AR12="z","z",IF(AW$11&lt;2000,INDEX('Data;_Historical_Data'!$H$12:$AK$518,MATCH(Working!$E15,'Data;_Historical_Data'!$J$12:$J$518,0),MATCH(Working!AW$11,'Data;_Historical_Data'!$H$11:$AK$11)),SUMIFS('Data;_Major_Ports'!$K$48:$K$999999,'Data;_Major_Ports'!$F$48:$F$999999,$F15,'Data;_Major_Ports'!$E$48:$E$999999,AW$11,'Data;_Major_Ports'!$J$48:$J$999999,#REF!)))</f>
        <v>0</v>
      </c>
      <c r="AX15" s="4">
        <f>IF(Closed_Ports!AS12="z","z",IF(AX$11&lt;2000,INDEX('Data;_Historical_Data'!$H$12:$AK$518,MATCH(Working!$E15,'Data;_Historical_Data'!$J$12:$J$518,0),MATCH(Working!AX$11,'Data;_Historical_Data'!$H$11:$AK$11)),SUMIFS('Data;_Major_Ports'!$K$48:$K$999999,'Data;_Major_Ports'!$F$48:$F$999999,$F15,'Data;_Major_Ports'!$E$48:$E$999999,AX$11,'Data;_Major_Ports'!$J$48:$J$999999,#REF!)))</f>
        <v>0</v>
      </c>
      <c r="AY15" s="4">
        <f>IF(Closed_Ports!AT12="z","z",IF(AY$11&lt;2000,INDEX('Data;_Historical_Data'!$H$12:$AK$518,MATCH(Working!$E15,'Data;_Historical_Data'!$J$12:$J$518,0),MATCH(Working!AY$11,'Data;_Historical_Data'!$H$11:$AK$11)),SUMIFS('Data;_Major_Ports'!$K$48:$K$999999,'Data;_Major_Ports'!$F$48:$F$999999,$F15,'Data;_Major_Ports'!$E$48:$E$999999,AY$11,'Data;_Major_Ports'!$J$48:$J$999999,#REF!)))</f>
        <v>0</v>
      </c>
      <c r="AZ15" s="4">
        <f>IF(Closed_Ports!AU12="z","z",IF(AZ$11&lt;2000,INDEX('Data;_Historical_Data'!$H$12:$AK$518,MATCH(Working!$E15,'Data;_Historical_Data'!$J$12:$J$518,0),MATCH(Working!AZ$11,'Data;_Historical_Data'!$H$11:$AK$11)),SUMIFS('Data;_Major_Ports'!$K$48:$K$999999,'Data;_Major_Ports'!$F$48:$F$999999,$F15,'Data;_Major_Ports'!$E$48:$E$999999,AZ$11,'Data;_Major_Ports'!$J$48:$J$999999,#REF!)))</f>
        <v>0</v>
      </c>
      <c r="BA15" s="4">
        <f>IF(Closed_Ports!AV12="z","z",IF(BA$11&lt;2000,INDEX('Data;_Historical_Data'!$H$12:$AK$518,MATCH(Working!$E15,'Data;_Historical_Data'!$J$12:$J$518,0),MATCH(Working!BA$11,'Data;_Historical_Data'!$H$11:$AK$11)),SUMIFS('Data;_Major_Ports'!$K$48:$K$999999,'Data;_Major_Ports'!$F$48:$F$999999,$F15,'Data;_Major_Ports'!$E$48:$E$999999,BA$11,'Data;_Major_Ports'!$J$48:$J$999999,#REF!)))</f>
        <v>0</v>
      </c>
      <c r="BB15" s="4">
        <f>IF(Closed_Ports!AW12="z","z",IF(BB$11&lt;2000,INDEX('Data;_Historical_Data'!$H$12:$AK$518,MATCH(Working!$E15,'Data;_Historical_Data'!$J$12:$J$518,0),MATCH(Working!BB$11,'Data;_Historical_Data'!$H$11:$AK$11)),SUMIFS('Data;_Major_Ports'!$K$48:$K$999999,'Data;_Major_Ports'!$F$48:$F$999999,$F15,'Data;_Major_Ports'!$E$48:$E$999999,BB$11,'Data;_Major_Ports'!$J$48:$J$999999,#REF!)))</f>
        <v>0</v>
      </c>
      <c r="BC15" s="4">
        <f>IF(Closed_Ports!AX12="z","z",IF(BC$11&lt;2000,INDEX('Data;_Historical_Data'!$H$12:$AK$518,MATCH(Working!$E15,'Data;_Historical_Data'!$J$12:$J$518,0),MATCH(Working!BC$11,'Data;_Historical_Data'!$H$11:$AK$11)),SUMIFS('Data;_Major_Ports'!$K$48:$K$999999,'Data;_Major_Ports'!$F$48:$F$999999,$F15,'Data;_Major_Ports'!$E$48:$E$999999,BC$11,'Data;_Major_Ports'!$J$48:$J$999999,#REF!)))</f>
        <v>0</v>
      </c>
      <c r="BD15" s="4">
        <f>IF(Closed_Ports!AY12="z","z",IF(BD$11&lt;2000,INDEX('Data;_Historical_Data'!$H$12:$AK$518,MATCH(Working!$E15,'Data;_Historical_Data'!$J$12:$J$518,0),MATCH(Working!BD$11,'Data;_Historical_Data'!$H$11:$AK$11)),SUMIFS('Data;_Major_Ports'!$K$48:$K$999999,'Data;_Major_Ports'!$F$48:$F$999999,$F15,'Data;_Major_Ports'!$E$48:$E$999999,BD$11,'Data;_Major_Ports'!$J$48:$J$999999,#REF!)))</f>
        <v>0</v>
      </c>
      <c r="BE15" s="4">
        <f>IF(Closed_Ports!AZ12="z","z",IF(BE$11&lt;2000,INDEX('Data;_Historical_Data'!$H$12:$AK$518,MATCH(Working!$E15,'Data;_Historical_Data'!$J$12:$J$518,0),MATCH(Working!BE$11,'Data;_Historical_Data'!$H$11:$AK$11)),SUMIFS('Data;_Major_Ports'!$K$48:$K$999999,'Data;_Major_Ports'!$F$48:$F$999999,$F15,'Data;_Major_Ports'!$E$48:$E$999999,BE$11,'Data;_Major_Ports'!$J$48:$J$999999,#REF!)))</f>
        <v>0</v>
      </c>
      <c r="BF15" s="4">
        <f>IF(Closed_Ports!BA12="z","z",IF(BF$11&lt;2000,INDEX('Data;_Historical_Data'!$H$12:$AK$518,MATCH(Working!$E15,'Data;_Historical_Data'!$J$12:$J$518,0),MATCH(Working!BF$11,'Data;_Historical_Data'!$H$11:$AK$11)),SUMIFS('Data;_Major_Ports'!$K$48:$K$999999,'Data;_Major_Ports'!$F$48:$F$999999,$F15,'Data;_Major_Ports'!$E$48:$E$999999,BF$11,'Data;_Major_Ports'!$J$48:$J$999999,#REF!)))</f>
        <v>0</v>
      </c>
      <c r="BG15" s="4">
        <f>IF(Closed_Ports!BB12="z","z",IF(BG$11&lt;2000,INDEX('Data;_Historical_Data'!$H$12:$AK$518,MATCH(Working!$E15,'Data;_Historical_Data'!$J$12:$J$518,0),MATCH(Working!BG$11,'Data;_Historical_Data'!$H$11:$AK$11)),SUMIFS('Data;_Major_Ports'!$K$48:$K$999999,'Data;_Major_Ports'!$F$48:$F$999999,$F15,'Data;_Major_Ports'!$E$48:$E$999999,BG$11,'Data;_Major_Ports'!$J$48:$J$999999,#REF!)))</f>
        <v>0</v>
      </c>
      <c r="BH15" s="4">
        <f>IF(Closed_Ports!BC12="z","z",IF(BH$11&lt;2000,INDEX('Data;_Historical_Data'!$H$12:$AK$518,MATCH(Working!$E15,'Data;_Historical_Data'!$J$12:$J$518,0),MATCH(Working!BH$11,'Data;_Historical_Data'!$H$11:$AK$11)),SUMIFS('Data;_Major_Ports'!$K$48:$K$999999,'Data;_Major_Ports'!$F$48:$F$999999,$F15,'Data;_Major_Ports'!$E$48:$E$999999,BH$11,'Data;_Major_Ports'!$J$48:$J$999999,#REF!)))</f>
        <v>0</v>
      </c>
      <c r="BI15" s="4">
        <f>IF(Closed_Ports!BD12="z","z",IF(BI$11&lt;2000,INDEX('Data;_Historical_Data'!$H$12:$AK$518,MATCH(Working!$E15,'Data;_Historical_Data'!$J$12:$J$518,0),MATCH(Working!BI$11,'Data;_Historical_Data'!$H$11:$AK$11)),SUMIFS('Data;_Major_Ports'!$K$48:$K$999999,'Data;_Major_Ports'!$F$48:$F$999999,$F15,'Data;_Major_Ports'!$E$48:$E$999999,BI$11,'Data;_Major_Ports'!$J$48:$J$999999,#REF!)))</f>
        <v>0</v>
      </c>
      <c r="BJ15" s="44" t="e">
        <f t="shared" si="0"/>
        <v>#DIV/0!</v>
      </c>
      <c r="BK15" s="45">
        <f t="shared" si="1"/>
        <v>0</v>
      </c>
    </row>
    <row r="16" spans="3:137" x14ac:dyDescent="0.25">
      <c r="D16" s="41">
        <f>COUNTIF('Data;_Historical_Data'!J:J,Working!E16)</f>
        <v>0</v>
      </c>
      <c r="E16" s="22" t="e">
        <f>CONCATENATE(#REF!,Working!H16)</f>
        <v>#REF!</v>
      </c>
      <c r="F16" s="22" t="s">
        <v>192</v>
      </c>
      <c r="G16" s="22" t="s">
        <v>188</v>
      </c>
      <c r="H16" s="2" t="s">
        <v>14</v>
      </c>
      <c r="I16" s="2" t="s">
        <v>193</v>
      </c>
      <c r="J16" s="42" t="s">
        <v>10</v>
      </c>
      <c r="K16" s="4" t="e">
        <f>IF(Closed_Ports!F13="z","z",IF(K$11&lt;2000,INDEX('Data;_Historical_Data'!$H$12:$AK$518,MATCH(Working!$E16,'Data;_Historical_Data'!$J$12:$J$518,0),MATCH(Working!K$11,'Data;_Historical_Data'!$H$11:$AK$11)),SUMIFS('Data;_Major_Ports'!$K$48:$K$999999,'Data;_Major_Ports'!$F$48:$F$999999,$F16,'Data;_Major_Ports'!$E$48:$E$999999,K$11,'Data;_Major_Ports'!$J$48:$J$999999,#REF!)))</f>
        <v>#REF!</v>
      </c>
      <c r="L16" s="4" t="e">
        <f>IF(Closed_Ports!G13="z","z",IF(L$11&lt;2000,INDEX('Data;_Historical_Data'!$H$12:$AK$518,MATCH(Working!$E16,'Data;_Historical_Data'!$J$12:$J$518,0),MATCH(Working!L$11,'Data;_Historical_Data'!$H$11:$AK$11)),SUMIFS('Data;_Major_Ports'!$K$48:$K$999999,'Data;_Major_Ports'!$F$48:$F$999999,$F16,'Data;_Major_Ports'!$E$48:$E$999999,L$11,'Data;_Major_Ports'!$J$48:$J$999999,#REF!)))</f>
        <v>#REF!</v>
      </c>
      <c r="M16" s="4" t="e">
        <f>IF(Closed_Ports!H13="z","z",IF(M$11&lt;2000,INDEX('Data;_Historical_Data'!$H$12:$AK$518,MATCH(Working!$E16,'Data;_Historical_Data'!$J$12:$J$518,0),MATCH(Working!M$11,'Data;_Historical_Data'!$H$11:$AK$11)),SUMIFS('Data;_Major_Ports'!$K$48:$K$999999,'Data;_Major_Ports'!$F$48:$F$999999,$F16,'Data;_Major_Ports'!$E$48:$E$999999,M$11,'Data;_Major_Ports'!$J$48:$J$999999,#REF!)))</f>
        <v>#REF!</v>
      </c>
      <c r="N16" s="4" t="e">
        <f>IF(Closed_Ports!I13="z","z",IF(N$11&lt;2000,INDEX('Data;_Historical_Data'!$H$12:$AK$518,MATCH(Working!$E16,'Data;_Historical_Data'!$J$12:$J$518,0),MATCH(Working!N$11,'Data;_Historical_Data'!$H$11:$AK$11)),SUMIFS('Data;_Major_Ports'!$K$48:$K$999999,'Data;_Major_Ports'!$F$48:$F$999999,$F16,'Data;_Major_Ports'!$E$48:$E$999999,N$11,'Data;_Major_Ports'!$J$48:$J$999999,#REF!)))</f>
        <v>#REF!</v>
      </c>
      <c r="O16" s="4" t="e">
        <f>IF(Closed_Ports!J13="z","z",IF(O$11&lt;2000,INDEX('Data;_Historical_Data'!$H$12:$AK$518,MATCH(Working!$E16,'Data;_Historical_Data'!$J$12:$J$518,0),MATCH(Working!O$11,'Data;_Historical_Data'!$H$11:$AK$11)),SUMIFS('Data;_Major_Ports'!$K$48:$K$999999,'Data;_Major_Ports'!$F$48:$F$999999,$F16,'Data;_Major_Ports'!$E$48:$E$999999,O$11,'Data;_Major_Ports'!$J$48:$J$999999,#REF!)))</f>
        <v>#REF!</v>
      </c>
      <c r="P16" s="4" t="e">
        <f>IF(Closed_Ports!K13="z","z",IF(P$11&lt;2000,INDEX('Data;_Historical_Data'!$H$12:$AK$518,MATCH(Working!$E16,'Data;_Historical_Data'!$J$12:$J$518,0),MATCH(Working!P$11,'Data;_Historical_Data'!$H$11:$AK$11)),SUMIFS('Data;_Major_Ports'!$K$48:$K$999999,'Data;_Major_Ports'!$F$48:$F$999999,$F16,'Data;_Major_Ports'!$E$48:$E$999999,P$11,'Data;_Major_Ports'!$J$48:$J$999999,#REF!)))</f>
        <v>#REF!</v>
      </c>
      <c r="Q16" s="4" t="e">
        <f>IF(Closed_Ports!L13="z","z",IF(Q$11&lt;2000,INDEX('Data;_Historical_Data'!$H$12:$AK$518,MATCH(Working!$E16,'Data;_Historical_Data'!$J$12:$J$518,0),MATCH(Working!Q$11,'Data;_Historical_Data'!$H$11:$AK$11)),SUMIFS('Data;_Major_Ports'!$K$48:$K$999999,'Data;_Major_Ports'!$F$48:$F$999999,$F16,'Data;_Major_Ports'!$E$48:$E$999999,Q$11,'Data;_Major_Ports'!$J$48:$J$999999,#REF!)))</f>
        <v>#REF!</v>
      </c>
      <c r="R16" s="4" t="e">
        <f>IF(Closed_Ports!M13="z","z",IF(R$11&lt;2000,INDEX('Data;_Historical_Data'!$H$12:$AK$518,MATCH(Working!$E16,'Data;_Historical_Data'!$J$12:$J$518,0),MATCH(Working!R$11,'Data;_Historical_Data'!$H$11:$AK$11)),SUMIFS('Data;_Major_Ports'!$K$48:$K$999999,'Data;_Major_Ports'!$F$48:$F$999999,$F16,'Data;_Major_Ports'!$E$48:$E$999999,R$11,'Data;_Major_Ports'!$J$48:$J$999999,#REF!)))</f>
        <v>#REF!</v>
      </c>
      <c r="S16" s="4" t="e">
        <f>IF(Closed_Ports!N13="z","z",IF(S$11&lt;2000,INDEX('Data;_Historical_Data'!$H$12:$AK$518,MATCH(Working!$E16,'Data;_Historical_Data'!$J$12:$J$518,0),MATCH(Working!S$11,'Data;_Historical_Data'!$H$11:$AK$11)),SUMIFS('Data;_Major_Ports'!$K$48:$K$999999,'Data;_Major_Ports'!$F$48:$F$999999,$F16,'Data;_Major_Ports'!$E$48:$E$999999,S$11,'Data;_Major_Ports'!$J$48:$J$999999,#REF!)))</f>
        <v>#REF!</v>
      </c>
      <c r="T16" s="4" t="e">
        <f>IF(Closed_Ports!O13="z","z",IF(T$11&lt;2000,INDEX('Data;_Historical_Data'!$H$12:$AK$518,MATCH(Working!$E16,'Data;_Historical_Data'!$J$12:$J$518,0),MATCH(Working!T$11,'Data;_Historical_Data'!$H$11:$AK$11)),SUMIFS('Data;_Major_Ports'!$K$48:$K$999999,'Data;_Major_Ports'!$F$48:$F$999999,$F16,'Data;_Major_Ports'!$E$48:$E$999999,T$11,'Data;_Major_Ports'!$J$48:$J$999999,#REF!)))</f>
        <v>#REF!</v>
      </c>
      <c r="U16" s="4" t="e">
        <f>IF(Closed_Ports!P13="z","z",IF(U$11&lt;2000,INDEX('Data;_Historical_Data'!$H$12:$AK$518,MATCH(Working!$E16,'Data;_Historical_Data'!$J$12:$J$518,0),MATCH(Working!U$11,'Data;_Historical_Data'!$H$11:$AK$11)),SUMIFS('Data;_Major_Ports'!$K$48:$K$999999,'Data;_Major_Ports'!$F$48:$F$999999,$F16,'Data;_Major_Ports'!$E$48:$E$999999,U$11,'Data;_Major_Ports'!$J$48:$J$999999,#REF!)))</f>
        <v>#REF!</v>
      </c>
      <c r="V16" s="4" t="e">
        <f>IF(Closed_Ports!Q13="z","z",IF(V$11&lt;2000,INDEX('Data;_Historical_Data'!$H$12:$AK$518,MATCH(Working!$E16,'Data;_Historical_Data'!$J$12:$J$518,0),MATCH(Working!V$11,'Data;_Historical_Data'!$H$11:$AK$11)),SUMIFS('Data;_Major_Ports'!$K$48:$K$999999,'Data;_Major_Ports'!$F$48:$F$999999,$F16,'Data;_Major_Ports'!$E$48:$E$999999,V$11,'Data;_Major_Ports'!$J$48:$J$999999,#REF!)))</f>
        <v>#REF!</v>
      </c>
      <c r="W16" s="4" t="e">
        <f>IF(Closed_Ports!R13="z","z",IF(W$11&lt;2000,INDEX('Data;_Historical_Data'!$H$12:$AK$518,MATCH(Working!$E16,'Data;_Historical_Data'!$J$12:$J$518,0),MATCH(Working!W$11,'Data;_Historical_Data'!$H$11:$AK$11)),SUMIFS('Data;_Major_Ports'!$K$48:$K$999999,'Data;_Major_Ports'!$F$48:$F$999999,$F16,'Data;_Major_Ports'!$E$48:$E$999999,W$11,'Data;_Major_Ports'!$J$48:$J$999999,#REF!)))</f>
        <v>#REF!</v>
      </c>
      <c r="X16" s="4" t="e">
        <f>IF(Closed_Ports!S13="z","z",IF(X$11&lt;2000,INDEX('Data;_Historical_Data'!$H$12:$AK$518,MATCH(Working!$E16,'Data;_Historical_Data'!$J$12:$J$518,0),MATCH(Working!X$11,'Data;_Historical_Data'!$H$11:$AK$11)),SUMIFS('Data;_Major_Ports'!$K$48:$K$999999,'Data;_Major_Ports'!$F$48:$F$999999,$F16,'Data;_Major_Ports'!$E$48:$E$999999,X$11,'Data;_Major_Ports'!$J$48:$J$999999,#REF!)))</f>
        <v>#REF!</v>
      </c>
      <c r="Y16" s="4" t="e">
        <f>IF(Closed_Ports!T13="z","z",IF(Y$11&lt;2000,INDEX('Data;_Historical_Data'!$H$12:$AK$518,MATCH(Working!$E16,'Data;_Historical_Data'!$J$12:$J$518,0),MATCH(Working!Y$11,'Data;_Historical_Data'!$H$11:$AK$11)),SUMIFS('Data;_Major_Ports'!$K$48:$K$999999,'Data;_Major_Ports'!$F$48:$F$999999,$F16,'Data;_Major_Ports'!$E$48:$E$999999,Y$11,'Data;_Major_Ports'!$J$48:$J$999999,#REF!)))</f>
        <v>#REF!</v>
      </c>
      <c r="Z16" s="4" t="e">
        <f>IF(Closed_Ports!U13="z","z",IF(Z$11&lt;2000,INDEX('Data;_Historical_Data'!$H$12:$AK$518,MATCH(Working!$E16,'Data;_Historical_Data'!$J$12:$J$518,0),MATCH(Working!Z$11,'Data;_Historical_Data'!$H$11:$AK$11)),SUMIFS('Data;_Major_Ports'!$K$48:$K$999999,'Data;_Major_Ports'!$F$48:$F$999999,$F16,'Data;_Major_Ports'!$E$48:$E$999999,Z$11,'Data;_Major_Ports'!$J$48:$J$999999,#REF!)))</f>
        <v>#REF!</v>
      </c>
      <c r="AA16" s="4" t="e">
        <f>IF(Closed_Ports!V13="z","z",IF(AA$11&lt;2000,INDEX('Data;_Historical_Data'!$H$12:$AK$518,MATCH(Working!$E16,'Data;_Historical_Data'!$J$12:$J$518,0),MATCH(Working!AA$11,'Data;_Historical_Data'!$H$11:$AK$11)),SUMIFS('Data;_Major_Ports'!$K$48:$K$999999,'Data;_Major_Ports'!$F$48:$F$999999,$F16,'Data;_Major_Ports'!$E$48:$E$999999,AA$11,'Data;_Major_Ports'!$J$48:$J$999999,#REF!)))</f>
        <v>#REF!</v>
      </c>
      <c r="AB16" s="4" t="e">
        <f>IF(Closed_Ports!W13="z","z",IF(AB$11&lt;2000,INDEX('Data;_Historical_Data'!$H$12:$AK$518,MATCH(Working!$E16,'Data;_Historical_Data'!$J$12:$J$518,0),MATCH(Working!AB$11,'Data;_Historical_Data'!$H$11:$AK$11)),SUMIFS('Data;_Major_Ports'!$K$48:$K$999999,'Data;_Major_Ports'!$F$48:$F$999999,$F16,'Data;_Major_Ports'!$E$48:$E$999999,AB$11,'Data;_Major_Ports'!$J$48:$J$999999,#REF!)))</f>
        <v>#REF!</v>
      </c>
      <c r="AC16" s="4" t="e">
        <f>IF(Closed_Ports!X13="z","z",IF(AC$11&lt;2000,INDEX('Data;_Historical_Data'!$H$12:$AK$518,MATCH(Working!$E16,'Data;_Historical_Data'!$J$12:$J$518,0),MATCH(Working!AC$11,'Data;_Historical_Data'!$H$11:$AK$11)),SUMIFS('Data;_Major_Ports'!$K$48:$K$999999,'Data;_Major_Ports'!$F$48:$F$999999,$F16,'Data;_Major_Ports'!$E$48:$E$999999,AC$11,'Data;_Major_Ports'!$J$48:$J$999999,#REF!)))</f>
        <v>#REF!</v>
      </c>
      <c r="AD16" s="4" t="e">
        <f>IF(Closed_Ports!Y13="z","z",IF(AD$11&lt;2000,INDEX('Data;_Historical_Data'!$H$12:$AK$518,MATCH(Working!$E16,'Data;_Historical_Data'!$J$12:$J$518,0),MATCH(Working!AD$11,'Data;_Historical_Data'!$H$11:$AK$11)),SUMIFS('Data;_Major_Ports'!$K$48:$K$999999,'Data;_Major_Ports'!$F$48:$F$999999,$F16,'Data;_Major_Ports'!$E$48:$E$999999,AD$11,'Data;_Major_Ports'!$J$48:$J$999999,#REF!)))</f>
        <v>#REF!</v>
      </c>
      <c r="AE16" s="4" t="e">
        <f>IF(Closed_Ports!Z13="z","z",IF(AE$11&lt;2000,INDEX('Data;_Historical_Data'!$H$12:$AK$518,MATCH(Working!$E16,'Data;_Historical_Data'!$J$12:$J$518,0),MATCH(Working!AE$11,'Data;_Historical_Data'!$H$11:$AK$11)),SUMIFS('Data;_Major_Ports'!$K$48:$K$999999,'Data;_Major_Ports'!$F$48:$F$999999,$F16,'Data;_Major_Ports'!$E$48:$E$999999,AE$11,'Data;_Major_Ports'!$J$48:$J$999999,#REF!)))</f>
        <v>#REF!</v>
      </c>
      <c r="AF16" s="4" t="e">
        <f>IF(Closed_Ports!AA13="z","z",IF(AF$11&lt;2000,INDEX('Data;_Historical_Data'!$H$12:$AK$518,MATCH(Working!$E16,'Data;_Historical_Data'!$J$12:$J$518,0),MATCH(Working!AF$11,'Data;_Historical_Data'!$H$11:$AK$11)),SUMIFS('Data;_Major_Ports'!$K$48:$K$999999,'Data;_Major_Ports'!$F$48:$F$999999,$F16,'Data;_Major_Ports'!$E$48:$E$999999,AF$11,'Data;_Major_Ports'!$J$48:$J$999999,#REF!)))</f>
        <v>#REF!</v>
      </c>
      <c r="AG16" s="4" t="e">
        <f>IF(Closed_Ports!AB13="z","z",IF(AG$11&lt;2000,INDEX('Data;_Historical_Data'!$H$12:$AK$518,MATCH(Working!$E16,'Data;_Historical_Data'!$J$12:$J$518,0),MATCH(Working!AG$11,'Data;_Historical_Data'!$H$11:$AK$11)),SUMIFS('Data;_Major_Ports'!$K$48:$K$999999,'Data;_Major_Ports'!$F$48:$F$999999,$F16,'Data;_Major_Ports'!$E$48:$E$999999,AG$11,'Data;_Major_Ports'!$J$48:$J$999999,#REF!)))</f>
        <v>#REF!</v>
      </c>
      <c r="AH16" s="4" t="e">
        <f>IF(Closed_Ports!AC13="z","z",IF(AH$11&lt;2000,INDEX('Data;_Historical_Data'!$H$12:$AK$518,MATCH(Working!$E16,'Data;_Historical_Data'!$J$12:$J$518,0),MATCH(Working!AH$11,'Data;_Historical_Data'!$H$11:$AK$11)),SUMIFS('Data;_Major_Ports'!$K$48:$K$999999,'Data;_Major_Ports'!$F$48:$F$999999,$F16,'Data;_Major_Ports'!$E$48:$E$999999,AH$11,'Data;_Major_Ports'!$J$48:$J$999999,#REF!)))</f>
        <v>#REF!</v>
      </c>
      <c r="AI16" s="4" t="e">
        <f>IF(Closed_Ports!AD13="z","z",IF(AI$11&lt;2000,INDEX('Data;_Historical_Data'!$H$12:$AK$518,MATCH(Working!$E16,'Data;_Historical_Data'!$J$12:$J$518,0),MATCH(Working!AI$11,'Data;_Historical_Data'!$H$11:$AK$11)),SUMIFS('Data;_Major_Ports'!$K$48:$K$999999,'Data;_Major_Ports'!$F$48:$F$999999,$F16,'Data;_Major_Ports'!$E$48:$E$999999,AI$11,'Data;_Major_Ports'!$J$48:$J$999999,#REF!)))</f>
        <v>#REF!</v>
      </c>
      <c r="AJ16" s="4" t="e">
        <f>IF(Closed_Ports!AE13="z","z",IF(AJ$11&lt;2000,INDEX('Data;_Historical_Data'!$H$12:$AK$518,MATCH(Working!$E16,'Data;_Historical_Data'!$J$12:$J$518,0),MATCH(Working!AJ$11,'Data;_Historical_Data'!$H$11:$AK$11)),SUMIFS('Data;_Major_Ports'!$K$48:$K$999999,'Data;_Major_Ports'!$F$48:$F$999999,$F16,'Data;_Major_Ports'!$E$48:$E$999999,AJ$11,'Data;_Major_Ports'!$J$48:$J$999999,#REF!)))</f>
        <v>#REF!</v>
      </c>
      <c r="AK16" s="4" t="e">
        <f>IF(Closed_Ports!AF13="z","z",IF(AK$11&lt;2000,INDEX('Data;_Historical_Data'!$H$12:$AK$518,MATCH(Working!$E16,'Data;_Historical_Data'!$J$12:$J$518,0),MATCH(Working!AK$11,'Data;_Historical_Data'!$H$11:$AK$11)),SUMIFS('Data;_Major_Ports'!$K$48:$K$999999,'Data;_Major_Ports'!$F$48:$F$999999,$F16,'Data;_Major_Ports'!$E$48:$E$999999,AK$11,'Data;_Major_Ports'!$J$48:$J$999999,#REF!)))</f>
        <v>#REF!</v>
      </c>
      <c r="AL16" s="43">
        <f>IF(Closed_Ports!AG13="z","z",IF(AL$11&lt;2000,INDEX('Data;_Historical_Data'!$H$12:$AK$518,MATCH(Working!$E16,'Data;_Historical_Data'!$J$12:$J$518,0),MATCH(Working!AL$11,'Data;_Historical_Data'!$H$11:$AK$11)),SUMIFS('Data;_Major_Ports'!$K$48:$K$999999,'Data;_Major_Ports'!$F$48:$F$999999,$F16,'Data;_Major_Ports'!$E$48:$E$999999,AL$11,'Data;_Major_Ports'!$J$48:$J$999999,#REF!)))</f>
        <v>0</v>
      </c>
      <c r="AM16" s="4">
        <f>IF(Closed_Ports!AH13="z","z",IF(AM$11&lt;2000,INDEX('Data;_Historical_Data'!$H$12:$AK$518,MATCH(Working!$E16,'Data;_Historical_Data'!$J$12:$J$518,0),MATCH(Working!AM$11,'Data;_Historical_Data'!$H$11:$AK$11)),SUMIFS('Data;_Major_Ports'!$K$48:$K$999999,'Data;_Major_Ports'!$F$48:$F$999999,$F16,'Data;_Major_Ports'!$E$48:$E$999999,AM$11,'Data;_Major_Ports'!$J$48:$J$999999,#REF!)))</f>
        <v>0</v>
      </c>
      <c r="AN16" s="4">
        <f>IF(Closed_Ports!AI13="z","z",IF(AN$11&lt;2000,INDEX('Data;_Historical_Data'!$H$12:$AK$518,MATCH(Working!$E16,'Data;_Historical_Data'!$J$12:$J$518,0),MATCH(Working!AN$11,'Data;_Historical_Data'!$H$11:$AK$11)),SUMIFS('Data;_Major_Ports'!$K$48:$K$999999,'Data;_Major_Ports'!$F$48:$F$999999,$F16,'Data;_Major_Ports'!$E$48:$E$999999,AN$11,'Data;_Major_Ports'!$J$48:$J$999999,#REF!)))</f>
        <v>0</v>
      </c>
      <c r="AO16" s="4">
        <f>IF(Closed_Ports!AJ13="z","z",IF(AO$11&lt;2000,INDEX('Data;_Historical_Data'!$H$12:$AK$518,MATCH(Working!$E16,'Data;_Historical_Data'!$J$12:$J$518,0),MATCH(Working!AO$11,'Data;_Historical_Data'!$H$11:$AK$11)),SUMIFS('Data;_Major_Ports'!$K$48:$K$999999,'Data;_Major_Ports'!$F$48:$F$999999,$F16,'Data;_Major_Ports'!$E$48:$E$999999,AO$11,'Data;_Major_Ports'!$J$48:$J$999999,#REF!)))</f>
        <v>0</v>
      </c>
      <c r="AP16" s="4">
        <f>IF(Closed_Ports!AK13="z","z",IF(AP$11&lt;2000,INDEX('Data;_Historical_Data'!$H$12:$AK$518,MATCH(Working!$E16,'Data;_Historical_Data'!$J$12:$J$518,0),MATCH(Working!AP$11,'Data;_Historical_Data'!$H$11:$AK$11)),SUMIFS('Data;_Major_Ports'!$K$48:$K$999999,'Data;_Major_Ports'!$F$48:$F$999999,$F16,'Data;_Major_Ports'!$E$48:$E$999999,AP$11,'Data;_Major_Ports'!$J$48:$J$999999,#REF!)))</f>
        <v>0</v>
      </c>
      <c r="AQ16" s="4">
        <f>IF(Closed_Ports!AL13="z","z",IF(AQ$11&lt;2000,INDEX('Data;_Historical_Data'!$H$12:$AK$518,MATCH(Working!$E16,'Data;_Historical_Data'!$J$12:$J$518,0),MATCH(Working!AQ$11,'Data;_Historical_Data'!$H$11:$AK$11)),SUMIFS('Data;_Major_Ports'!$K$48:$K$999999,'Data;_Major_Ports'!$F$48:$F$999999,$F16,'Data;_Major_Ports'!$E$48:$E$999999,AQ$11,'Data;_Major_Ports'!$J$48:$J$999999,#REF!)))</f>
        <v>0</v>
      </c>
      <c r="AR16" s="4">
        <f>IF(Closed_Ports!AM13="z","z",IF(AR$11&lt;2000,INDEX('Data;_Historical_Data'!$H$12:$AK$518,MATCH(Working!$E16,'Data;_Historical_Data'!$J$12:$J$518,0),MATCH(Working!AR$11,'Data;_Historical_Data'!$H$11:$AK$11)),SUMIFS('Data;_Major_Ports'!$K$48:$K$999999,'Data;_Major_Ports'!$F$48:$F$999999,$F16,'Data;_Major_Ports'!$E$48:$E$999999,AR$11,'Data;_Major_Ports'!$J$48:$J$999999,#REF!)))</f>
        <v>0</v>
      </c>
      <c r="AS16" s="4">
        <f>IF(Closed_Ports!AN13="z","z",IF(AS$11&lt;2000,INDEX('Data;_Historical_Data'!$H$12:$AK$518,MATCH(Working!$E16,'Data;_Historical_Data'!$J$12:$J$518,0),MATCH(Working!AS$11,'Data;_Historical_Data'!$H$11:$AK$11)),SUMIFS('Data;_Major_Ports'!$K$48:$K$999999,'Data;_Major_Ports'!$F$48:$F$999999,$F16,'Data;_Major_Ports'!$E$48:$E$999999,AS$11,'Data;_Major_Ports'!$J$48:$J$999999,#REF!)))</f>
        <v>0</v>
      </c>
      <c r="AT16" s="4">
        <f>IF(Closed_Ports!AO13="z","z",IF(AT$11&lt;2000,INDEX('Data;_Historical_Data'!$H$12:$AK$518,MATCH(Working!$E16,'Data;_Historical_Data'!$J$12:$J$518,0),MATCH(Working!AT$11,'Data;_Historical_Data'!$H$11:$AK$11)),SUMIFS('Data;_Major_Ports'!$K$48:$K$999999,'Data;_Major_Ports'!$F$48:$F$999999,$F16,'Data;_Major_Ports'!$E$48:$E$999999,AT$11,'Data;_Major_Ports'!$J$48:$J$999999,#REF!)))</f>
        <v>0</v>
      </c>
      <c r="AU16" s="4">
        <f>IF(Closed_Ports!AP13="z","z",IF(AU$11&lt;2000,INDEX('Data;_Historical_Data'!$H$12:$AK$518,MATCH(Working!$E16,'Data;_Historical_Data'!$J$12:$J$518,0),MATCH(Working!AU$11,'Data;_Historical_Data'!$H$11:$AK$11)),SUMIFS('Data;_Major_Ports'!$K$48:$K$999999,'Data;_Major_Ports'!$F$48:$F$999999,$F16,'Data;_Major_Ports'!$E$48:$E$999999,AU$11,'Data;_Major_Ports'!$J$48:$J$999999,#REF!)))</f>
        <v>0</v>
      </c>
      <c r="AV16" s="4">
        <f>IF(Closed_Ports!AQ13="z","z",IF(AV$11&lt;2000,INDEX('Data;_Historical_Data'!$H$12:$AK$518,MATCH(Working!$E16,'Data;_Historical_Data'!$J$12:$J$518,0),MATCH(Working!AV$11,'Data;_Historical_Data'!$H$11:$AK$11)),SUMIFS('Data;_Major_Ports'!$K$48:$K$999999,'Data;_Major_Ports'!$F$48:$F$999999,$F16,'Data;_Major_Ports'!$E$48:$E$999999,AV$11,'Data;_Major_Ports'!$J$48:$J$999999,#REF!)))</f>
        <v>0</v>
      </c>
      <c r="AW16" s="4">
        <f>IF(Closed_Ports!AR13="z","z",IF(AW$11&lt;2000,INDEX('Data;_Historical_Data'!$H$12:$AK$518,MATCH(Working!$E16,'Data;_Historical_Data'!$J$12:$J$518,0),MATCH(Working!AW$11,'Data;_Historical_Data'!$H$11:$AK$11)),SUMIFS('Data;_Major_Ports'!$K$48:$K$999999,'Data;_Major_Ports'!$F$48:$F$999999,$F16,'Data;_Major_Ports'!$E$48:$E$999999,AW$11,'Data;_Major_Ports'!$J$48:$J$999999,#REF!)))</f>
        <v>0</v>
      </c>
      <c r="AX16" s="4">
        <f>IF(Closed_Ports!AS13="z","z",IF(AX$11&lt;2000,INDEX('Data;_Historical_Data'!$H$12:$AK$518,MATCH(Working!$E16,'Data;_Historical_Data'!$J$12:$J$518,0),MATCH(Working!AX$11,'Data;_Historical_Data'!$H$11:$AK$11)),SUMIFS('Data;_Major_Ports'!$K$48:$K$999999,'Data;_Major_Ports'!$F$48:$F$999999,$F16,'Data;_Major_Ports'!$E$48:$E$999999,AX$11,'Data;_Major_Ports'!$J$48:$J$999999,#REF!)))</f>
        <v>0</v>
      </c>
      <c r="AY16" s="4">
        <f>IF(Closed_Ports!AT13="z","z",IF(AY$11&lt;2000,INDEX('Data;_Historical_Data'!$H$12:$AK$518,MATCH(Working!$E16,'Data;_Historical_Data'!$J$12:$J$518,0),MATCH(Working!AY$11,'Data;_Historical_Data'!$H$11:$AK$11)),SUMIFS('Data;_Major_Ports'!$K$48:$K$999999,'Data;_Major_Ports'!$F$48:$F$999999,$F16,'Data;_Major_Ports'!$E$48:$E$999999,AY$11,'Data;_Major_Ports'!$J$48:$J$999999,#REF!)))</f>
        <v>0</v>
      </c>
      <c r="AZ16" s="4">
        <f>IF(Closed_Ports!AU13="z","z",IF(AZ$11&lt;2000,INDEX('Data;_Historical_Data'!$H$12:$AK$518,MATCH(Working!$E16,'Data;_Historical_Data'!$J$12:$J$518,0),MATCH(Working!AZ$11,'Data;_Historical_Data'!$H$11:$AK$11)),SUMIFS('Data;_Major_Ports'!$K$48:$K$999999,'Data;_Major_Ports'!$F$48:$F$999999,$F16,'Data;_Major_Ports'!$E$48:$E$999999,AZ$11,'Data;_Major_Ports'!$J$48:$J$999999,#REF!)))</f>
        <v>0</v>
      </c>
      <c r="BA16" s="4">
        <f>IF(Closed_Ports!AV13="z","z",IF(BA$11&lt;2000,INDEX('Data;_Historical_Data'!$H$12:$AK$518,MATCH(Working!$E16,'Data;_Historical_Data'!$J$12:$J$518,0),MATCH(Working!BA$11,'Data;_Historical_Data'!$H$11:$AK$11)),SUMIFS('Data;_Major_Ports'!$K$48:$K$999999,'Data;_Major_Ports'!$F$48:$F$999999,$F16,'Data;_Major_Ports'!$E$48:$E$999999,BA$11,'Data;_Major_Ports'!$J$48:$J$999999,#REF!)))</f>
        <v>0</v>
      </c>
      <c r="BB16" s="4">
        <f>IF(Closed_Ports!AW13="z","z",IF(BB$11&lt;2000,INDEX('Data;_Historical_Data'!$H$12:$AK$518,MATCH(Working!$E16,'Data;_Historical_Data'!$J$12:$J$518,0),MATCH(Working!BB$11,'Data;_Historical_Data'!$H$11:$AK$11)),SUMIFS('Data;_Major_Ports'!$K$48:$K$999999,'Data;_Major_Ports'!$F$48:$F$999999,$F16,'Data;_Major_Ports'!$E$48:$E$999999,BB$11,'Data;_Major_Ports'!$J$48:$J$999999,#REF!)))</f>
        <v>0</v>
      </c>
      <c r="BC16" s="4">
        <f>IF(Closed_Ports!AX13="z","z",IF(BC$11&lt;2000,INDEX('Data;_Historical_Data'!$H$12:$AK$518,MATCH(Working!$E16,'Data;_Historical_Data'!$J$12:$J$518,0),MATCH(Working!BC$11,'Data;_Historical_Data'!$H$11:$AK$11)),SUMIFS('Data;_Major_Ports'!$K$48:$K$999999,'Data;_Major_Ports'!$F$48:$F$999999,$F16,'Data;_Major_Ports'!$E$48:$E$999999,BC$11,'Data;_Major_Ports'!$J$48:$J$999999,#REF!)))</f>
        <v>0</v>
      </c>
      <c r="BD16" s="4">
        <f>IF(Closed_Ports!AY13="z","z",IF(BD$11&lt;2000,INDEX('Data;_Historical_Data'!$H$12:$AK$518,MATCH(Working!$E16,'Data;_Historical_Data'!$J$12:$J$518,0),MATCH(Working!BD$11,'Data;_Historical_Data'!$H$11:$AK$11)),SUMIFS('Data;_Major_Ports'!$K$48:$K$999999,'Data;_Major_Ports'!$F$48:$F$999999,$F16,'Data;_Major_Ports'!$E$48:$E$999999,BD$11,'Data;_Major_Ports'!$J$48:$J$999999,#REF!)))</f>
        <v>0</v>
      </c>
      <c r="BE16" s="4">
        <f>IF(Closed_Ports!AZ13="z","z",IF(BE$11&lt;2000,INDEX('Data;_Historical_Data'!$H$12:$AK$518,MATCH(Working!$E16,'Data;_Historical_Data'!$J$12:$J$518,0),MATCH(Working!BE$11,'Data;_Historical_Data'!$H$11:$AK$11)),SUMIFS('Data;_Major_Ports'!$K$48:$K$999999,'Data;_Major_Ports'!$F$48:$F$999999,$F16,'Data;_Major_Ports'!$E$48:$E$999999,BE$11,'Data;_Major_Ports'!$J$48:$J$999999,#REF!)))</f>
        <v>0</v>
      </c>
      <c r="BF16" s="4">
        <f>IF(Closed_Ports!BA13="z","z",IF(BF$11&lt;2000,INDEX('Data;_Historical_Data'!$H$12:$AK$518,MATCH(Working!$E16,'Data;_Historical_Data'!$J$12:$J$518,0),MATCH(Working!BF$11,'Data;_Historical_Data'!$H$11:$AK$11)),SUMIFS('Data;_Major_Ports'!$K$48:$K$999999,'Data;_Major_Ports'!$F$48:$F$999999,$F16,'Data;_Major_Ports'!$E$48:$E$999999,BF$11,'Data;_Major_Ports'!$J$48:$J$999999,#REF!)))</f>
        <v>0</v>
      </c>
      <c r="BG16" s="4">
        <f>IF(Closed_Ports!BB13="z","z",IF(BG$11&lt;2000,INDEX('Data;_Historical_Data'!$H$12:$AK$518,MATCH(Working!$E16,'Data;_Historical_Data'!$J$12:$J$518,0),MATCH(Working!BG$11,'Data;_Historical_Data'!$H$11:$AK$11)),SUMIFS('Data;_Major_Ports'!$K$48:$K$999999,'Data;_Major_Ports'!$F$48:$F$999999,$F16,'Data;_Major_Ports'!$E$48:$E$999999,BG$11,'Data;_Major_Ports'!$J$48:$J$999999,#REF!)))</f>
        <v>0</v>
      </c>
      <c r="BH16" s="4">
        <f>IF(Closed_Ports!BC13="z","z",IF(BH$11&lt;2000,INDEX('Data;_Historical_Data'!$H$12:$AK$518,MATCH(Working!$E16,'Data;_Historical_Data'!$J$12:$J$518,0),MATCH(Working!BH$11,'Data;_Historical_Data'!$H$11:$AK$11)),SUMIFS('Data;_Major_Ports'!$K$48:$K$999999,'Data;_Major_Ports'!$F$48:$F$999999,$F16,'Data;_Major_Ports'!$E$48:$E$999999,BH$11,'Data;_Major_Ports'!$J$48:$J$999999,#REF!)))</f>
        <v>0</v>
      </c>
      <c r="BI16" s="4">
        <f>IF(Closed_Ports!BD13="z","z",IF(BI$11&lt;2000,INDEX('Data;_Historical_Data'!$H$12:$AK$518,MATCH(Working!$E16,'Data;_Historical_Data'!$J$12:$J$518,0),MATCH(Working!BI$11,'Data;_Historical_Data'!$H$11:$AK$11)),SUMIFS('Data;_Major_Ports'!$K$48:$K$999999,'Data;_Major_Ports'!$F$48:$F$999999,$F16,'Data;_Major_Ports'!$E$48:$E$999999,BI$11,'Data;_Major_Ports'!$J$48:$J$999999,#REF!)))</f>
        <v>0</v>
      </c>
      <c r="BJ16" s="44" t="e">
        <f t="shared" si="0"/>
        <v>#DIV/0!</v>
      </c>
      <c r="BK16" s="45">
        <f t="shared" si="1"/>
        <v>0</v>
      </c>
    </row>
    <row r="17" spans="4:63" x14ac:dyDescent="0.25">
      <c r="D17" s="41">
        <f>COUNTIF('Data;_Historical_Data'!J:J,Working!E17)</f>
        <v>0</v>
      </c>
      <c r="E17" s="22" t="e">
        <f>CONCATENATE(#REF!,Working!H17)</f>
        <v>#REF!</v>
      </c>
      <c r="F17" s="22" t="s">
        <v>195</v>
      </c>
      <c r="G17" s="22" t="s">
        <v>188</v>
      </c>
      <c r="H17" s="2" t="s">
        <v>15</v>
      </c>
      <c r="I17" s="2" t="s">
        <v>16</v>
      </c>
      <c r="J17" s="42" t="s">
        <v>10</v>
      </c>
      <c r="K17" s="4" t="e">
        <f>IF(Closed_Ports!F14="z","z",IF(K$11&lt;2000,INDEX('Data;_Historical_Data'!$H$12:$AK$518,MATCH(Working!$E17,'Data;_Historical_Data'!$J$12:$J$518,0),MATCH(Working!K$11,'Data;_Historical_Data'!$H$11:$AK$11)),SUMIFS('Data;_Major_Ports'!$K$48:$K$999999,'Data;_Major_Ports'!$F$48:$F$999999,$F17,'Data;_Major_Ports'!$E$48:$E$999999,K$11,'Data;_Major_Ports'!$J$48:$J$999999,#REF!)))</f>
        <v>#REF!</v>
      </c>
      <c r="L17" s="4" t="e">
        <f>IF(Closed_Ports!G14="z","z",IF(L$11&lt;2000,INDEX('Data;_Historical_Data'!$H$12:$AK$518,MATCH(Working!$E17,'Data;_Historical_Data'!$J$12:$J$518,0),MATCH(Working!L$11,'Data;_Historical_Data'!$H$11:$AK$11)),SUMIFS('Data;_Major_Ports'!$K$48:$K$999999,'Data;_Major_Ports'!$F$48:$F$999999,$F17,'Data;_Major_Ports'!$E$48:$E$999999,L$11,'Data;_Major_Ports'!$J$48:$J$999999,#REF!)))</f>
        <v>#REF!</v>
      </c>
      <c r="M17" s="4" t="e">
        <f>IF(Closed_Ports!H14="z","z",IF(M$11&lt;2000,INDEX('Data;_Historical_Data'!$H$12:$AK$518,MATCH(Working!$E17,'Data;_Historical_Data'!$J$12:$J$518,0),MATCH(Working!M$11,'Data;_Historical_Data'!$H$11:$AK$11)),SUMIFS('Data;_Major_Ports'!$K$48:$K$999999,'Data;_Major_Ports'!$F$48:$F$999999,$F17,'Data;_Major_Ports'!$E$48:$E$999999,M$11,'Data;_Major_Ports'!$J$48:$J$999999,#REF!)))</f>
        <v>#REF!</v>
      </c>
      <c r="N17" s="4" t="e">
        <f>IF(Closed_Ports!I14="z","z",IF(N$11&lt;2000,INDEX('Data;_Historical_Data'!$H$12:$AK$518,MATCH(Working!$E17,'Data;_Historical_Data'!$J$12:$J$518,0),MATCH(Working!N$11,'Data;_Historical_Data'!$H$11:$AK$11)),SUMIFS('Data;_Major_Ports'!$K$48:$K$999999,'Data;_Major_Ports'!$F$48:$F$999999,$F17,'Data;_Major_Ports'!$E$48:$E$999999,N$11,'Data;_Major_Ports'!$J$48:$J$999999,#REF!)))</f>
        <v>#REF!</v>
      </c>
      <c r="O17" s="4" t="e">
        <f>IF(Closed_Ports!J14="z","z",IF(O$11&lt;2000,INDEX('Data;_Historical_Data'!$H$12:$AK$518,MATCH(Working!$E17,'Data;_Historical_Data'!$J$12:$J$518,0),MATCH(Working!O$11,'Data;_Historical_Data'!$H$11:$AK$11)),SUMIFS('Data;_Major_Ports'!$K$48:$K$999999,'Data;_Major_Ports'!$F$48:$F$999999,$F17,'Data;_Major_Ports'!$E$48:$E$999999,O$11,'Data;_Major_Ports'!$J$48:$J$999999,#REF!)))</f>
        <v>#REF!</v>
      </c>
      <c r="P17" s="4" t="e">
        <f>IF(Closed_Ports!K14="z","z",IF(P$11&lt;2000,INDEX('Data;_Historical_Data'!$H$12:$AK$518,MATCH(Working!$E17,'Data;_Historical_Data'!$J$12:$J$518,0),MATCH(Working!P$11,'Data;_Historical_Data'!$H$11:$AK$11)),SUMIFS('Data;_Major_Ports'!$K$48:$K$999999,'Data;_Major_Ports'!$F$48:$F$999999,$F17,'Data;_Major_Ports'!$E$48:$E$999999,P$11,'Data;_Major_Ports'!$J$48:$J$999999,#REF!)))</f>
        <v>#REF!</v>
      </c>
      <c r="Q17" s="4" t="e">
        <f>IF(Closed_Ports!L14="z","z",IF(Q$11&lt;2000,INDEX('Data;_Historical_Data'!$H$12:$AK$518,MATCH(Working!$E17,'Data;_Historical_Data'!$J$12:$J$518,0),MATCH(Working!Q$11,'Data;_Historical_Data'!$H$11:$AK$11)),SUMIFS('Data;_Major_Ports'!$K$48:$K$999999,'Data;_Major_Ports'!$F$48:$F$999999,$F17,'Data;_Major_Ports'!$E$48:$E$999999,Q$11,'Data;_Major_Ports'!$J$48:$J$999999,#REF!)))</f>
        <v>#REF!</v>
      </c>
      <c r="R17" s="4" t="e">
        <f>IF(Closed_Ports!M14="z","z",IF(R$11&lt;2000,INDEX('Data;_Historical_Data'!$H$12:$AK$518,MATCH(Working!$E17,'Data;_Historical_Data'!$J$12:$J$518,0),MATCH(Working!R$11,'Data;_Historical_Data'!$H$11:$AK$11)),SUMIFS('Data;_Major_Ports'!$K$48:$K$999999,'Data;_Major_Ports'!$F$48:$F$999999,$F17,'Data;_Major_Ports'!$E$48:$E$999999,R$11,'Data;_Major_Ports'!$J$48:$J$999999,#REF!)))</f>
        <v>#REF!</v>
      </c>
      <c r="S17" s="4" t="e">
        <f>IF(Closed_Ports!N14="z","z",IF(S$11&lt;2000,INDEX('Data;_Historical_Data'!$H$12:$AK$518,MATCH(Working!$E17,'Data;_Historical_Data'!$J$12:$J$518,0),MATCH(Working!S$11,'Data;_Historical_Data'!$H$11:$AK$11)),SUMIFS('Data;_Major_Ports'!$K$48:$K$999999,'Data;_Major_Ports'!$F$48:$F$999999,$F17,'Data;_Major_Ports'!$E$48:$E$999999,S$11,'Data;_Major_Ports'!$J$48:$J$999999,#REF!)))</f>
        <v>#REF!</v>
      </c>
      <c r="T17" s="4" t="e">
        <f>IF(Closed_Ports!O14="z","z",IF(T$11&lt;2000,INDEX('Data;_Historical_Data'!$H$12:$AK$518,MATCH(Working!$E17,'Data;_Historical_Data'!$J$12:$J$518,0),MATCH(Working!T$11,'Data;_Historical_Data'!$H$11:$AK$11)),SUMIFS('Data;_Major_Ports'!$K$48:$K$999999,'Data;_Major_Ports'!$F$48:$F$999999,$F17,'Data;_Major_Ports'!$E$48:$E$999999,T$11,'Data;_Major_Ports'!$J$48:$J$999999,#REF!)))</f>
        <v>#REF!</v>
      </c>
      <c r="U17" s="4" t="e">
        <f>IF(Closed_Ports!P14="z","z",IF(U$11&lt;2000,INDEX('Data;_Historical_Data'!$H$12:$AK$518,MATCH(Working!$E17,'Data;_Historical_Data'!$J$12:$J$518,0),MATCH(Working!U$11,'Data;_Historical_Data'!$H$11:$AK$11)),SUMIFS('Data;_Major_Ports'!$K$48:$K$999999,'Data;_Major_Ports'!$F$48:$F$999999,$F17,'Data;_Major_Ports'!$E$48:$E$999999,U$11,'Data;_Major_Ports'!$J$48:$J$999999,#REF!)))</f>
        <v>#REF!</v>
      </c>
      <c r="V17" s="4" t="e">
        <f>IF(Closed_Ports!Q14="z","z",IF(V$11&lt;2000,INDEX('Data;_Historical_Data'!$H$12:$AK$518,MATCH(Working!$E17,'Data;_Historical_Data'!$J$12:$J$518,0),MATCH(Working!V$11,'Data;_Historical_Data'!$H$11:$AK$11)),SUMIFS('Data;_Major_Ports'!$K$48:$K$999999,'Data;_Major_Ports'!$F$48:$F$999999,$F17,'Data;_Major_Ports'!$E$48:$E$999999,V$11,'Data;_Major_Ports'!$J$48:$J$999999,#REF!)))</f>
        <v>#REF!</v>
      </c>
      <c r="W17" s="4" t="e">
        <f>IF(Closed_Ports!R14="z","z",IF(W$11&lt;2000,INDEX('Data;_Historical_Data'!$H$12:$AK$518,MATCH(Working!$E17,'Data;_Historical_Data'!$J$12:$J$518,0),MATCH(Working!W$11,'Data;_Historical_Data'!$H$11:$AK$11)),SUMIFS('Data;_Major_Ports'!$K$48:$K$999999,'Data;_Major_Ports'!$F$48:$F$999999,$F17,'Data;_Major_Ports'!$E$48:$E$999999,W$11,'Data;_Major_Ports'!$J$48:$J$999999,#REF!)))</f>
        <v>#REF!</v>
      </c>
      <c r="X17" s="4" t="e">
        <f>IF(Closed_Ports!S14="z","z",IF(X$11&lt;2000,INDEX('Data;_Historical_Data'!$H$12:$AK$518,MATCH(Working!$E17,'Data;_Historical_Data'!$J$12:$J$518,0),MATCH(Working!X$11,'Data;_Historical_Data'!$H$11:$AK$11)),SUMIFS('Data;_Major_Ports'!$K$48:$K$999999,'Data;_Major_Ports'!$F$48:$F$999999,$F17,'Data;_Major_Ports'!$E$48:$E$999999,X$11,'Data;_Major_Ports'!$J$48:$J$999999,#REF!)))</f>
        <v>#REF!</v>
      </c>
      <c r="Y17" s="4" t="e">
        <f>IF(Closed_Ports!T14="z","z",IF(Y$11&lt;2000,INDEX('Data;_Historical_Data'!$H$12:$AK$518,MATCH(Working!$E17,'Data;_Historical_Data'!$J$12:$J$518,0),MATCH(Working!Y$11,'Data;_Historical_Data'!$H$11:$AK$11)),SUMIFS('Data;_Major_Ports'!$K$48:$K$999999,'Data;_Major_Ports'!$F$48:$F$999999,$F17,'Data;_Major_Ports'!$E$48:$E$999999,Y$11,'Data;_Major_Ports'!$J$48:$J$999999,#REF!)))</f>
        <v>#REF!</v>
      </c>
      <c r="Z17" s="4" t="e">
        <f>IF(Closed_Ports!U14="z","z",IF(Z$11&lt;2000,INDEX('Data;_Historical_Data'!$H$12:$AK$518,MATCH(Working!$E17,'Data;_Historical_Data'!$J$12:$J$518,0),MATCH(Working!Z$11,'Data;_Historical_Data'!$H$11:$AK$11)),SUMIFS('Data;_Major_Ports'!$K$48:$K$999999,'Data;_Major_Ports'!$F$48:$F$999999,$F17,'Data;_Major_Ports'!$E$48:$E$999999,Z$11,'Data;_Major_Ports'!$J$48:$J$999999,#REF!)))</f>
        <v>#REF!</v>
      </c>
      <c r="AA17" s="4" t="e">
        <f>IF(Closed_Ports!V14="z","z",IF(AA$11&lt;2000,INDEX('Data;_Historical_Data'!$H$12:$AK$518,MATCH(Working!$E17,'Data;_Historical_Data'!$J$12:$J$518,0),MATCH(Working!AA$11,'Data;_Historical_Data'!$H$11:$AK$11)),SUMIFS('Data;_Major_Ports'!$K$48:$K$999999,'Data;_Major_Ports'!$F$48:$F$999999,$F17,'Data;_Major_Ports'!$E$48:$E$999999,AA$11,'Data;_Major_Ports'!$J$48:$J$999999,#REF!)))</f>
        <v>#REF!</v>
      </c>
      <c r="AB17" s="4" t="e">
        <f>IF(Closed_Ports!W14="z","z",IF(AB$11&lt;2000,INDEX('Data;_Historical_Data'!$H$12:$AK$518,MATCH(Working!$E17,'Data;_Historical_Data'!$J$12:$J$518,0),MATCH(Working!AB$11,'Data;_Historical_Data'!$H$11:$AK$11)),SUMIFS('Data;_Major_Ports'!$K$48:$K$999999,'Data;_Major_Ports'!$F$48:$F$999999,$F17,'Data;_Major_Ports'!$E$48:$E$999999,AB$11,'Data;_Major_Ports'!$J$48:$J$999999,#REF!)))</f>
        <v>#REF!</v>
      </c>
      <c r="AC17" s="4" t="e">
        <f>IF(Closed_Ports!X14="z","z",IF(AC$11&lt;2000,INDEX('Data;_Historical_Data'!$H$12:$AK$518,MATCH(Working!$E17,'Data;_Historical_Data'!$J$12:$J$518,0),MATCH(Working!AC$11,'Data;_Historical_Data'!$H$11:$AK$11)),SUMIFS('Data;_Major_Ports'!$K$48:$K$999999,'Data;_Major_Ports'!$F$48:$F$999999,$F17,'Data;_Major_Ports'!$E$48:$E$999999,AC$11,'Data;_Major_Ports'!$J$48:$J$999999,#REF!)))</f>
        <v>#REF!</v>
      </c>
      <c r="AD17" s="4" t="e">
        <f>IF(Closed_Ports!Y14="z","z",IF(AD$11&lt;2000,INDEX('Data;_Historical_Data'!$H$12:$AK$518,MATCH(Working!$E17,'Data;_Historical_Data'!$J$12:$J$518,0),MATCH(Working!AD$11,'Data;_Historical_Data'!$H$11:$AK$11)),SUMIFS('Data;_Major_Ports'!$K$48:$K$999999,'Data;_Major_Ports'!$F$48:$F$999999,$F17,'Data;_Major_Ports'!$E$48:$E$999999,AD$11,'Data;_Major_Ports'!$J$48:$J$999999,#REF!)))</f>
        <v>#REF!</v>
      </c>
      <c r="AE17" s="4" t="e">
        <f>IF(Closed_Ports!Z14="z","z",IF(AE$11&lt;2000,INDEX('Data;_Historical_Data'!$H$12:$AK$518,MATCH(Working!$E17,'Data;_Historical_Data'!$J$12:$J$518,0),MATCH(Working!AE$11,'Data;_Historical_Data'!$H$11:$AK$11)),SUMIFS('Data;_Major_Ports'!$K$48:$K$999999,'Data;_Major_Ports'!$F$48:$F$999999,$F17,'Data;_Major_Ports'!$E$48:$E$999999,AE$11,'Data;_Major_Ports'!$J$48:$J$999999,#REF!)))</f>
        <v>#REF!</v>
      </c>
      <c r="AF17" s="4" t="e">
        <f>IF(Closed_Ports!AA14="z","z",IF(AF$11&lt;2000,INDEX('Data;_Historical_Data'!$H$12:$AK$518,MATCH(Working!$E17,'Data;_Historical_Data'!$J$12:$J$518,0),MATCH(Working!AF$11,'Data;_Historical_Data'!$H$11:$AK$11)),SUMIFS('Data;_Major_Ports'!$K$48:$K$999999,'Data;_Major_Ports'!$F$48:$F$999999,$F17,'Data;_Major_Ports'!$E$48:$E$999999,AF$11,'Data;_Major_Ports'!$J$48:$J$999999,#REF!)))</f>
        <v>#REF!</v>
      </c>
      <c r="AG17" s="4" t="e">
        <f>IF(Closed_Ports!AB14="z","z",IF(AG$11&lt;2000,INDEX('Data;_Historical_Data'!$H$12:$AK$518,MATCH(Working!$E17,'Data;_Historical_Data'!$J$12:$J$518,0),MATCH(Working!AG$11,'Data;_Historical_Data'!$H$11:$AK$11)),SUMIFS('Data;_Major_Ports'!$K$48:$K$999999,'Data;_Major_Ports'!$F$48:$F$999999,$F17,'Data;_Major_Ports'!$E$48:$E$999999,AG$11,'Data;_Major_Ports'!$J$48:$J$999999,#REF!)))</f>
        <v>#REF!</v>
      </c>
      <c r="AH17" s="4" t="e">
        <f>IF(Closed_Ports!AC14="z","z",IF(AH$11&lt;2000,INDEX('Data;_Historical_Data'!$H$12:$AK$518,MATCH(Working!$E17,'Data;_Historical_Data'!$J$12:$J$518,0),MATCH(Working!AH$11,'Data;_Historical_Data'!$H$11:$AK$11)),SUMIFS('Data;_Major_Ports'!$K$48:$K$999999,'Data;_Major_Ports'!$F$48:$F$999999,$F17,'Data;_Major_Ports'!$E$48:$E$999999,AH$11,'Data;_Major_Ports'!$J$48:$J$999999,#REF!)))</f>
        <v>#REF!</v>
      </c>
      <c r="AI17" s="4" t="e">
        <f>IF(Closed_Ports!AD14="z","z",IF(AI$11&lt;2000,INDEX('Data;_Historical_Data'!$H$12:$AK$518,MATCH(Working!$E17,'Data;_Historical_Data'!$J$12:$J$518,0),MATCH(Working!AI$11,'Data;_Historical_Data'!$H$11:$AK$11)),SUMIFS('Data;_Major_Ports'!$K$48:$K$999999,'Data;_Major_Ports'!$F$48:$F$999999,$F17,'Data;_Major_Ports'!$E$48:$E$999999,AI$11,'Data;_Major_Ports'!$J$48:$J$999999,#REF!)))</f>
        <v>#REF!</v>
      </c>
      <c r="AJ17" s="4" t="e">
        <f>IF(Closed_Ports!AE14="z","z",IF(AJ$11&lt;2000,INDEX('Data;_Historical_Data'!$H$12:$AK$518,MATCH(Working!$E17,'Data;_Historical_Data'!$J$12:$J$518,0),MATCH(Working!AJ$11,'Data;_Historical_Data'!$H$11:$AK$11)),SUMIFS('Data;_Major_Ports'!$K$48:$K$999999,'Data;_Major_Ports'!$F$48:$F$999999,$F17,'Data;_Major_Ports'!$E$48:$E$999999,AJ$11,'Data;_Major_Ports'!$J$48:$J$999999,#REF!)))</f>
        <v>#REF!</v>
      </c>
      <c r="AK17" s="4" t="e">
        <f>IF(Closed_Ports!AF14="z","z",IF(AK$11&lt;2000,INDEX('Data;_Historical_Data'!$H$12:$AK$518,MATCH(Working!$E17,'Data;_Historical_Data'!$J$12:$J$518,0),MATCH(Working!AK$11,'Data;_Historical_Data'!$H$11:$AK$11)),SUMIFS('Data;_Major_Ports'!$K$48:$K$999999,'Data;_Major_Ports'!$F$48:$F$999999,$F17,'Data;_Major_Ports'!$E$48:$E$999999,AK$11,'Data;_Major_Ports'!$J$48:$J$999999,#REF!)))</f>
        <v>#REF!</v>
      </c>
      <c r="AL17" s="43">
        <f>IF(Closed_Ports!AG14="z","z",IF(AL$11&lt;2000,INDEX('Data;_Historical_Data'!$H$12:$AK$518,MATCH(Working!$E17,'Data;_Historical_Data'!$J$12:$J$518,0),MATCH(Working!AL$11,'Data;_Historical_Data'!$H$11:$AK$11)),SUMIFS('Data;_Major_Ports'!$K$48:$K$999999,'Data;_Major_Ports'!$F$48:$F$999999,$F17,'Data;_Major_Ports'!$E$48:$E$999999,AL$11,'Data;_Major_Ports'!$J$48:$J$999999,#REF!)))</f>
        <v>0</v>
      </c>
      <c r="AM17" s="4">
        <f>IF(Closed_Ports!AH14="z","z",IF(AM$11&lt;2000,INDEX('Data;_Historical_Data'!$H$12:$AK$518,MATCH(Working!$E17,'Data;_Historical_Data'!$J$12:$J$518,0),MATCH(Working!AM$11,'Data;_Historical_Data'!$H$11:$AK$11)),SUMIFS('Data;_Major_Ports'!$K$48:$K$999999,'Data;_Major_Ports'!$F$48:$F$999999,$F17,'Data;_Major_Ports'!$E$48:$E$999999,AM$11,'Data;_Major_Ports'!$J$48:$J$999999,#REF!)))</f>
        <v>0</v>
      </c>
      <c r="AN17" s="4">
        <f>IF(Closed_Ports!AI14="z","z",IF(AN$11&lt;2000,INDEX('Data;_Historical_Data'!$H$12:$AK$518,MATCH(Working!$E17,'Data;_Historical_Data'!$J$12:$J$518,0),MATCH(Working!AN$11,'Data;_Historical_Data'!$H$11:$AK$11)),SUMIFS('Data;_Major_Ports'!$K$48:$K$999999,'Data;_Major_Ports'!$F$48:$F$999999,$F17,'Data;_Major_Ports'!$E$48:$E$999999,AN$11,'Data;_Major_Ports'!$J$48:$J$999999,#REF!)))</f>
        <v>0</v>
      </c>
      <c r="AO17" s="4">
        <f>IF(Closed_Ports!AJ14="z","z",IF(AO$11&lt;2000,INDEX('Data;_Historical_Data'!$H$12:$AK$518,MATCH(Working!$E17,'Data;_Historical_Data'!$J$12:$J$518,0),MATCH(Working!AO$11,'Data;_Historical_Data'!$H$11:$AK$11)),SUMIFS('Data;_Major_Ports'!$K$48:$K$999999,'Data;_Major_Ports'!$F$48:$F$999999,$F17,'Data;_Major_Ports'!$E$48:$E$999999,AO$11,'Data;_Major_Ports'!$J$48:$J$999999,#REF!)))</f>
        <v>0</v>
      </c>
      <c r="AP17" s="4">
        <f>IF(Closed_Ports!AK14="z","z",IF(AP$11&lt;2000,INDEX('Data;_Historical_Data'!$H$12:$AK$518,MATCH(Working!$E17,'Data;_Historical_Data'!$J$12:$J$518,0),MATCH(Working!AP$11,'Data;_Historical_Data'!$H$11:$AK$11)),SUMIFS('Data;_Major_Ports'!$K$48:$K$999999,'Data;_Major_Ports'!$F$48:$F$999999,$F17,'Data;_Major_Ports'!$E$48:$E$999999,AP$11,'Data;_Major_Ports'!$J$48:$J$999999,#REF!)))</f>
        <v>0</v>
      </c>
      <c r="AQ17" s="4">
        <f>IF(Closed_Ports!AL14="z","z",IF(AQ$11&lt;2000,INDEX('Data;_Historical_Data'!$H$12:$AK$518,MATCH(Working!$E17,'Data;_Historical_Data'!$J$12:$J$518,0),MATCH(Working!AQ$11,'Data;_Historical_Data'!$H$11:$AK$11)),SUMIFS('Data;_Major_Ports'!$K$48:$K$999999,'Data;_Major_Ports'!$F$48:$F$999999,$F17,'Data;_Major_Ports'!$E$48:$E$999999,AQ$11,'Data;_Major_Ports'!$J$48:$J$999999,#REF!)))</f>
        <v>0</v>
      </c>
      <c r="AR17" s="4">
        <f>IF(Closed_Ports!AM14="z","z",IF(AR$11&lt;2000,INDEX('Data;_Historical_Data'!$H$12:$AK$518,MATCH(Working!$E17,'Data;_Historical_Data'!$J$12:$J$518,0),MATCH(Working!AR$11,'Data;_Historical_Data'!$H$11:$AK$11)),SUMIFS('Data;_Major_Ports'!$K$48:$K$999999,'Data;_Major_Ports'!$F$48:$F$999999,$F17,'Data;_Major_Ports'!$E$48:$E$999999,AR$11,'Data;_Major_Ports'!$J$48:$J$999999,#REF!)))</f>
        <v>0</v>
      </c>
      <c r="AS17" s="4">
        <f>IF(Closed_Ports!AN14="z","z",IF(AS$11&lt;2000,INDEX('Data;_Historical_Data'!$H$12:$AK$518,MATCH(Working!$E17,'Data;_Historical_Data'!$J$12:$J$518,0),MATCH(Working!AS$11,'Data;_Historical_Data'!$H$11:$AK$11)),SUMIFS('Data;_Major_Ports'!$K$48:$K$999999,'Data;_Major_Ports'!$F$48:$F$999999,$F17,'Data;_Major_Ports'!$E$48:$E$999999,AS$11,'Data;_Major_Ports'!$J$48:$J$999999,#REF!)))</f>
        <v>0</v>
      </c>
      <c r="AT17" s="4">
        <f>IF(Closed_Ports!AO14="z","z",IF(AT$11&lt;2000,INDEX('Data;_Historical_Data'!$H$12:$AK$518,MATCH(Working!$E17,'Data;_Historical_Data'!$J$12:$J$518,0),MATCH(Working!AT$11,'Data;_Historical_Data'!$H$11:$AK$11)),SUMIFS('Data;_Major_Ports'!$K$48:$K$999999,'Data;_Major_Ports'!$F$48:$F$999999,$F17,'Data;_Major_Ports'!$E$48:$E$999999,AT$11,'Data;_Major_Ports'!$J$48:$J$999999,#REF!)))</f>
        <v>0</v>
      </c>
      <c r="AU17" s="4">
        <f>IF(Closed_Ports!AP14="z","z",IF(AU$11&lt;2000,INDEX('Data;_Historical_Data'!$H$12:$AK$518,MATCH(Working!$E17,'Data;_Historical_Data'!$J$12:$J$518,0),MATCH(Working!AU$11,'Data;_Historical_Data'!$H$11:$AK$11)),SUMIFS('Data;_Major_Ports'!$K$48:$K$999999,'Data;_Major_Ports'!$F$48:$F$999999,$F17,'Data;_Major_Ports'!$E$48:$E$999999,AU$11,'Data;_Major_Ports'!$J$48:$J$999999,#REF!)))</f>
        <v>0</v>
      </c>
      <c r="AV17" s="4">
        <f>IF(Closed_Ports!AQ14="z","z",IF(AV$11&lt;2000,INDEX('Data;_Historical_Data'!$H$12:$AK$518,MATCH(Working!$E17,'Data;_Historical_Data'!$J$12:$J$518,0),MATCH(Working!AV$11,'Data;_Historical_Data'!$H$11:$AK$11)),SUMIFS('Data;_Major_Ports'!$K$48:$K$999999,'Data;_Major_Ports'!$F$48:$F$999999,$F17,'Data;_Major_Ports'!$E$48:$E$999999,AV$11,'Data;_Major_Ports'!$J$48:$J$999999,#REF!)))</f>
        <v>0</v>
      </c>
      <c r="AW17" s="4">
        <f>IF(Closed_Ports!AR14="z","z",IF(AW$11&lt;2000,INDEX('Data;_Historical_Data'!$H$12:$AK$518,MATCH(Working!$E17,'Data;_Historical_Data'!$J$12:$J$518,0),MATCH(Working!AW$11,'Data;_Historical_Data'!$H$11:$AK$11)),SUMIFS('Data;_Major_Ports'!$K$48:$K$999999,'Data;_Major_Ports'!$F$48:$F$999999,$F17,'Data;_Major_Ports'!$E$48:$E$999999,AW$11,'Data;_Major_Ports'!$J$48:$J$999999,#REF!)))</f>
        <v>0</v>
      </c>
      <c r="AX17" s="4">
        <f>IF(Closed_Ports!AS14="z","z",IF(AX$11&lt;2000,INDEX('Data;_Historical_Data'!$H$12:$AK$518,MATCH(Working!$E17,'Data;_Historical_Data'!$J$12:$J$518,0),MATCH(Working!AX$11,'Data;_Historical_Data'!$H$11:$AK$11)),SUMIFS('Data;_Major_Ports'!$K$48:$K$999999,'Data;_Major_Ports'!$F$48:$F$999999,$F17,'Data;_Major_Ports'!$E$48:$E$999999,AX$11,'Data;_Major_Ports'!$J$48:$J$999999,#REF!)))</f>
        <v>0</v>
      </c>
      <c r="AY17" s="4">
        <f>IF(Closed_Ports!AT14="z","z",IF(AY$11&lt;2000,INDEX('Data;_Historical_Data'!$H$12:$AK$518,MATCH(Working!$E17,'Data;_Historical_Data'!$J$12:$J$518,0),MATCH(Working!AY$11,'Data;_Historical_Data'!$H$11:$AK$11)),SUMIFS('Data;_Major_Ports'!$K$48:$K$999999,'Data;_Major_Ports'!$F$48:$F$999999,$F17,'Data;_Major_Ports'!$E$48:$E$999999,AY$11,'Data;_Major_Ports'!$J$48:$J$999999,#REF!)))</f>
        <v>0</v>
      </c>
      <c r="AZ17" s="4">
        <f>IF(Closed_Ports!AU14="z","z",IF(AZ$11&lt;2000,INDEX('Data;_Historical_Data'!$H$12:$AK$518,MATCH(Working!$E17,'Data;_Historical_Data'!$J$12:$J$518,0),MATCH(Working!AZ$11,'Data;_Historical_Data'!$H$11:$AK$11)),SUMIFS('Data;_Major_Ports'!$K$48:$K$999999,'Data;_Major_Ports'!$F$48:$F$999999,$F17,'Data;_Major_Ports'!$E$48:$E$999999,AZ$11,'Data;_Major_Ports'!$J$48:$J$999999,#REF!)))</f>
        <v>0</v>
      </c>
      <c r="BA17" s="4">
        <f>IF(Closed_Ports!AV14="z","z",IF(BA$11&lt;2000,INDEX('Data;_Historical_Data'!$H$12:$AK$518,MATCH(Working!$E17,'Data;_Historical_Data'!$J$12:$J$518,0),MATCH(Working!BA$11,'Data;_Historical_Data'!$H$11:$AK$11)),SUMIFS('Data;_Major_Ports'!$K$48:$K$999999,'Data;_Major_Ports'!$F$48:$F$999999,$F17,'Data;_Major_Ports'!$E$48:$E$999999,BA$11,'Data;_Major_Ports'!$J$48:$J$999999,#REF!)))</f>
        <v>0</v>
      </c>
      <c r="BB17" s="4">
        <f>IF(Closed_Ports!AW14="z","z",IF(BB$11&lt;2000,INDEX('Data;_Historical_Data'!$H$12:$AK$518,MATCH(Working!$E17,'Data;_Historical_Data'!$J$12:$J$518,0),MATCH(Working!BB$11,'Data;_Historical_Data'!$H$11:$AK$11)),SUMIFS('Data;_Major_Ports'!$K$48:$K$999999,'Data;_Major_Ports'!$F$48:$F$999999,$F17,'Data;_Major_Ports'!$E$48:$E$999999,BB$11,'Data;_Major_Ports'!$J$48:$J$999999,#REF!)))</f>
        <v>0</v>
      </c>
      <c r="BC17" s="4">
        <f>IF(Closed_Ports!AX14="z","z",IF(BC$11&lt;2000,INDEX('Data;_Historical_Data'!$H$12:$AK$518,MATCH(Working!$E17,'Data;_Historical_Data'!$J$12:$J$518,0),MATCH(Working!BC$11,'Data;_Historical_Data'!$H$11:$AK$11)),SUMIFS('Data;_Major_Ports'!$K$48:$K$999999,'Data;_Major_Ports'!$F$48:$F$999999,$F17,'Data;_Major_Ports'!$E$48:$E$999999,BC$11,'Data;_Major_Ports'!$J$48:$J$999999,#REF!)))</f>
        <v>0</v>
      </c>
      <c r="BD17" s="4">
        <f>IF(Closed_Ports!AY14="z","z",IF(BD$11&lt;2000,INDEX('Data;_Historical_Data'!$H$12:$AK$518,MATCH(Working!$E17,'Data;_Historical_Data'!$J$12:$J$518,0),MATCH(Working!BD$11,'Data;_Historical_Data'!$H$11:$AK$11)),SUMIFS('Data;_Major_Ports'!$K$48:$K$999999,'Data;_Major_Ports'!$F$48:$F$999999,$F17,'Data;_Major_Ports'!$E$48:$E$999999,BD$11,'Data;_Major_Ports'!$J$48:$J$999999,#REF!)))</f>
        <v>0</v>
      </c>
      <c r="BE17" s="4">
        <f>IF(Closed_Ports!AZ14="z","z",IF(BE$11&lt;2000,INDEX('Data;_Historical_Data'!$H$12:$AK$518,MATCH(Working!$E17,'Data;_Historical_Data'!$J$12:$J$518,0),MATCH(Working!BE$11,'Data;_Historical_Data'!$H$11:$AK$11)),SUMIFS('Data;_Major_Ports'!$K$48:$K$999999,'Data;_Major_Ports'!$F$48:$F$999999,$F17,'Data;_Major_Ports'!$E$48:$E$999999,BE$11,'Data;_Major_Ports'!$J$48:$J$999999,#REF!)))</f>
        <v>0</v>
      </c>
      <c r="BF17" s="4">
        <f>IF(Closed_Ports!BA14="z","z",IF(BF$11&lt;2000,INDEX('Data;_Historical_Data'!$H$12:$AK$518,MATCH(Working!$E17,'Data;_Historical_Data'!$J$12:$J$518,0),MATCH(Working!BF$11,'Data;_Historical_Data'!$H$11:$AK$11)),SUMIFS('Data;_Major_Ports'!$K$48:$K$999999,'Data;_Major_Ports'!$F$48:$F$999999,$F17,'Data;_Major_Ports'!$E$48:$E$999999,BF$11,'Data;_Major_Ports'!$J$48:$J$999999,#REF!)))</f>
        <v>0</v>
      </c>
      <c r="BG17" s="4">
        <f>IF(Closed_Ports!BB14="z","z",IF(BG$11&lt;2000,INDEX('Data;_Historical_Data'!$H$12:$AK$518,MATCH(Working!$E17,'Data;_Historical_Data'!$J$12:$J$518,0),MATCH(Working!BG$11,'Data;_Historical_Data'!$H$11:$AK$11)),SUMIFS('Data;_Major_Ports'!$K$48:$K$999999,'Data;_Major_Ports'!$F$48:$F$999999,$F17,'Data;_Major_Ports'!$E$48:$E$999999,BG$11,'Data;_Major_Ports'!$J$48:$J$999999,#REF!)))</f>
        <v>0</v>
      </c>
      <c r="BH17" s="4">
        <f>IF(Closed_Ports!BC14="z","z",IF(BH$11&lt;2000,INDEX('Data;_Historical_Data'!$H$12:$AK$518,MATCH(Working!$E17,'Data;_Historical_Data'!$J$12:$J$518,0),MATCH(Working!BH$11,'Data;_Historical_Data'!$H$11:$AK$11)),SUMIFS('Data;_Major_Ports'!$K$48:$K$999999,'Data;_Major_Ports'!$F$48:$F$999999,$F17,'Data;_Major_Ports'!$E$48:$E$999999,BH$11,'Data;_Major_Ports'!$J$48:$J$999999,#REF!)))</f>
        <v>0</v>
      </c>
      <c r="BI17" s="4">
        <f>IF(Closed_Ports!BD14="z","z",IF(BI$11&lt;2000,INDEX('Data;_Historical_Data'!$H$12:$AK$518,MATCH(Working!$E17,'Data;_Historical_Data'!$J$12:$J$518,0),MATCH(Working!BI$11,'Data;_Historical_Data'!$H$11:$AK$11)),SUMIFS('Data;_Major_Ports'!$K$48:$K$999999,'Data;_Major_Ports'!$F$48:$F$999999,$F17,'Data;_Major_Ports'!$E$48:$E$999999,BI$11,'Data;_Major_Ports'!$J$48:$J$999999,#REF!)))</f>
        <v>0</v>
      </c>
      <c r="BJ17" s="44" t="e">
        <f t="shared" si="0"/>
        <v>#DIV/0!</v>
      </c>
      <c r="BK17" s="45">
        <f t="shared" si="1"/>
        <v>0</v>
      </c>
    </row>
    <row r="18" spans="4:63" x14ac:dyDescent="0.25">
      <c r="D18" s="41">
        <f>COUNTIF('Data;_Historical_Data'!J:J,Working!E18)</f>
        <v>0</v>
      </c>
      <c r="E18" s="22" t="e">
        <f>CONCATENATE(#REF!,Working!H18)</f>
        <v>#REF!</v>
      </c>
      <c r="F18" s="22" t="s">
        <v>197</v>
      </c>
      <c r="G18" s="22" t="s">
        <v>188</v>
      </c>
      <c r="H18" s="2" t="s">
        <v>198</v>
      </c>
      <c r="I18" s="2" t="s">
        <v>17</v>
      </c>
      <c r="J18" s="42" t="s">
        <v>10</v>
      </c>
      <c r="K18" s="4" t="str">
        <f>IF(Closed_Ports!F15="z","z",IF(K$11&lt;2000,INDEX('Data;_Historical_Data'!$H$12:$AK$518,MATCH(Working!$E18,'Data;_Historical_Data'!$J$12:$J$518,0),MATCH(Working!K$11,'Data;_Historical_Data'!$H$11:$AK$11)),SUMIFS('Data;_Major_Ports'!$K$48:$K$999999,'Data;_Major_Ports'!$F$48:$F$999999,$F18,'Data;_Major_Ports'!$E$48:$E$999999,K$11,'Data;_Major_Ports'!$J$48:$J$999999,#REF!)))</f>
        <v>z</v>
      </c>
      <c r="L18" s="4" t="str">
        <f>IF(Closed_Ports!G15="z","z",IF(L$11&lt;2000,INDEX('Data;_Historical_Data'!$H$12:$AK$518,MATCH(Working!$E18,'Data;_Historical_Data'!$J$12:$J$518,0),MATCH(Working!L$11,'Data;_Historical_Data'!$H$11:$AK$11)),SUMIFS('Data;_Major_Ports'!$K$48:$K$999999,'Data;_Major_Ports'!$F$48:$F$999999,$F18,'Data;_Major_Ports'!$E$48:$E$999999,L$11,'Data;_Major_Ports'!$J$48:$J$999999,#REF!)))</f>
        <v>z</v>
      </c>
      <c r="M18" s="4" t="str">
        <f>IF(Closed_Ports!H15="z","z",IF(M$11&lt;2000,INDEX('Data;_Historical_Data'!$H$12:$AK$518,MATCH(Working!$E18,'Data;_Historical_Data'!$J$12:$J$518,0),MATCH(Working!M$11,'Data;_Historical_Data'!$H$11:$AK$11)),SUMIFS('Data;_Major_Ports'!$K$48:$K$999999,'Data;_Major_Ports'!$F$48:$F$999999,$F18,'Data;_Major_Ports'!$E$48:$E$999999,M$11,'Data;_Major_Ports'!$J$48:$J$999999,#REF!)))</f>
        <v>z</v>
      </c>
      <c r="N18" s="4" t="str">
        <f>IF(Closed_Ports!I15="z","z",IF(N$11&lt;2000,INDEX('Data;_Historical_Data'!$H$12:$AK$518,MATCH(Working!$E18,'Data;_Historical_Data'!$J$12:$J$518,0),MATCH(Working!N$11,'Data;_Historical_Data'!$H$11:$AK$11)),SUMIFS('Data;_Major_Ports'!$K$48:$K$999999,'Data;_Major_Ports'!$F$48:$F$999999,$F18,'Data;_Major_Ports'!$E$48:$E$999999,N$11,'Data;_Major_Ports'!$J$48:$J$999999,#REF!)))</f>
        <v>z</v>
      </c>
      <c r="O18" s="4" t="str">
        <f>IF(Closed_Ports!J15="z","z",IF(O$11&lt;2000,INDEX('Data;_Historical_Data'!$H$12:$AK$518,MATCH(Working!$E18,'Data;_Historical_Data'!$J$12:$J$518,0),MATCH(Working!O$11,'Data;_Historical_Data'!$H$11:$AK$11)),SUMIFS('Data;_Major_Ports'!$K$48:$K$999999,'Data;_Major_Ports'!$F$48:$F$999999,$F18,'Data;_Major_Ports'!$E$48:$E$999999,O$11,'Data;_Major_Ports'!$J$48:$J$999999,#REF!)))</f>
        <v>z</v>
      </c>
      <c r="P18" s="4" t="str">
        <f>IF(Closed_Ports!K15="z","z",IF(P$11&lt;2000,INDEX('Data;_Historical_Data'!$H$12:$AK$518,MATCH(Working!$E18,'Data;_Historical_Data'!$J$12:$J$518,0),MATCH(Working!P$11,'Data;_Historical_Data'!$H$11:$AK$11)),SUMIFS('Data;_Major_Ports'!$K$48:$K$999999,'Data;_Major_Ports'!$F$48:$F$999999,$F18,'Data;_Major_Ports'!$E$48:$E$999999,P$11,'Data;_Major_Ports'!$J$48:$J$999999,#REF!)))</f>
        <v>z</v>
      </c>
      <c r="Q18" s="4" t="str">
        <f>IF(Closed_Ports!L15="z","z",IF(Q$11&lt;2000,INDEX('Data;_Historical_Data'!$H$12:$AK$518,MATCH(Working!$E18,'Data;_Historical_Data'!$J$12:$J$518,0),MATCH(Working!Q$11,'Data;_Historical_Data'!$H$11:$AK$11)),SUMIFS('Data;_Major_Ports'!$K$48:$K$999999,'Data;_Major_Ports'!$F$48:$F$999999,$F18,'Data;_Major_Ports'!$E$48:$E$999999,Q$11,'Data;_Major_Ports'!$J$48:$J$999999,#REF!)))</f>
        <v>z</v>
      </c>
      <c r="R18" s="4" t="e">
        <f>IF(Closed_Ports!M15="z","z",IF(R$11&lt;2000,INDEX('Data;_Historical_Data'!$H$12:$AK$518,MATCH(Working!$E18,'Data;_Historical_Data'!$J$12:$J$518,0),MATCH(Working!R$11,'Data;_Historical_Data'!$H$11:$AK$11)),SUMIFS('Data;_Major_Ports'!$K$48:$K$999999,'Data;_Major_Ports'!$F$48:$F$999999,$F18,'Data;_Major_Ports'!$E$48:$E$999999,R$11,'Data;_Major_Ports'!$J$48:$J$999999,#REF!)))</f>
        <v>#REF!</v>
      </c>
      <c r="S18" s="4" t="str">
        <f>IF(Closed_Ports!N15="z","z",IF(S$11&lt;2000,INDEX('Data;_Historical_Data'!$H$12:$AK$518,MATCH(Working!$E18,'Data;_Historical_Data'!$J$12:$J$518,0),MATCH(Working!S$11,'Data;_Historical_Data'!$H$11:$AK$11)),SUMIFS('Data;_Major_Ports'!$K$48:$K$999999,'Data;_Major_Ports'!$F$48:$F$999999,$F18,'Data;_Major_Ports'!$E$48:$E$999999,S$11,'Data;_Major_Ports'!$J$48:$J$999999,#REF!)))</f>
        <v>z</v>
      </c>
      <c r="T18" s="4" t="e">
        <f>IF(Closed_Ports!O15="z","z",IF(T$11&lt;2000,INDEX('Data;_Historical_Data'!$H$12:$AK$518,MATCH(Working!$E18,'Data;_Historical_Data'!$J$12:$J$518,0),MATCH(Working!T$11,'Data;_Historical_Data'!$H$11:$AK$11)),SUMIFS('Data;_Major_Ports'!$K$48:$K$999999,'Data;_Major_Ports'!$F$48:$F$999999,$F18,'Data;_Major_Ports'!$E$48:$E$999999,T$11,'Data;_Major_Ports'!$J$48:$J$999999,#REF!)))</f>
        <v>#REF!</v>
      </c>
      <c r="U18" s="4" t="e">
        <f>IF(Closed_Ports!P15="z","z",IF(U$11&lt;2000,INDEX('Data;_Historical_Data'!$H$12:$AK$518,MATCH(Working!$E18,'Data;_Historical_Data'!$J$12:$J$518,0),MATCH(Working!U$11,'Data;_Historical_Data'!$H$11:$AK$11)),SUMIFS('Data;_Major_Ports'!$K$48:$K$999999,'Data;_Major_Ports'!$F$48:$F$999999,$F18,'Data;_Major_Ports'!$E$48:$E$999999,U$11,'Data;_Major_Ports'!$J$48:$J$999999,#REF!)))</f>
        <v>#REF!</v>
      </c>
      <c r="V18" s="4" t="e">
        <f>IF(Closed_Ports!Q15="z","z",IF(V$11&lt;2000,INDEX('Data;_Historical_Data'!$H$12:$AK$518,MATCH(Working!$E18,'Data;_Historical_Data'!$J$12:$J$518,0),MATCH(Working!V$11,'Data;_Historical_Data'!$H$11:$AK$11)),SUMIFS('Data;_Major_Ports'!$K$48:$K$999999,'Data;_Major_Ports'!$F$48:$F$999999,$F18,'Data;_Major_Ports'!$E$48:$E$999999,V$11,'Data;_Major_Ports'!$J$48:$J$999999,#REF!)))</f>
        <v>#REF!</v>
      </c>
      <c r="W18" s="4" t="e">
        <f>IF(Closed_Ports!R15="z","z",IF(W$11&lt;2000,INDEX('Data;_Historical_Data'!$H$12:$AK$518,MATCH(Working!$E18,'Data;_Historical_Data'!$J$12:$J$518,0),MATCH(Working!W$11,'Data;_Historical_Data'!$H$11:$AK$11)),SUMIFS('Data;_Major_Ports'!$K$48:$K$999999,'Data;_Major_Ports'!$F$48:$F$999999,$F18,'Data;_Major_Ports'!$E$48:$E$999999,W$11,'Data;_Major_Ports'!$J$48:$J$999999,#REF!)))</f>
        <v>#REF!</v>
      </c>
      <c r="X18" s="4" t="e">
        <f>IF(Closed_Ports!S15="z","z",IF(X$11&lt;2000,INDEX('Data;_Historical_Data'!$H$12:$AK$518,MATCH(Working!$E18,'Data;_Historical_Data'!$J$12:$J$518,0),MATCH(Working!X$11,'Data;_Historical_Data'!$H$11:$AK$11)),SUMIFS('Data;_Major_Ports'!$K$48:$K$999999,'Data;_Major_Ports'!$F$48:$F$999999,$F18,'Data;_Major_Ports'!$E$48:$E$999999,X$11,'Data;_Major_Ports'!$J$48:$J$999999,#REF!)))</f>
        <v>#REF!</v>
      </c>
      <c r="Y18" s="4" t="e">
        <f>IF(Closed_Ports!T15="z","z",IF(Y$11&lt;2000,INDEX('Data;_Historical_Data'!$H$12:$AK$518,MATCH(Working!$E18,'Data;_Historical_Data'!$J$12:$J$518,0),MATCH(Working!Y$11,'Data;_Historical_Data'!$H$11:$AK$11)),SUMIFS('Data;_Major_Ports'!$K$48:$K$999999,'Data;_Major_Ports'!$F$48:$F$999999,$F18,'Data;_Major_Ports'!$E$48:$E$999999,Y$11,'Data;_Major_Ports'!$J$48:$J$999999,#REF!)))</f>
        <v>#REF!</v>
      </c>
      <c r="Z18" s="4" t="e">
        <f>IF(Closed_Ports!U15="z","z",IF(Z$11&lt;2000,INDEX('Data;_Historical_Data'!$H$12:$AK$518,MATCH(Working!$E18,'Data;_Historical_Data'!$J$12:$J$518,0),MATCH(Working!Z$11,'Data;_Historical_Data'!$H$11:$AK$11)),SUMIFS('Data;_Major_Ports'!$K$48:$K$999999,'Data;_Major_Ports'!$F$48:$F$999999,$F18,'Data;_Major_Ports'!$E$48:$E$999999,Z$11,'Data;_Major_Ports'!$J$48:$J$999999,#REF!)))</f>
        <v>#REF!</v>
      </c>
      <c r="AA18" s="4" t="e">
        <f>IF(Closed_Ports!V15="z","z",IF(AA$11&lt;2000,INDEX('Data;_Historical_Data'!$H$12:$AK$518,MATCH(Working!$E18,'Data;_Historical_Data'!$J$12:$J$518,0),MATCH(Working!AA$11,'Data;_Historical_Data'!$H$11:$AK$11)),SUMIFS('Data;_Major_Ports'!$K$48:$K$999999,'Data;_Major_Ports'!$F$48:$F$999999,$F18,'Data;_Major_Ports'!$E$48:$E$999999,AA$11,'Data;_Major_Ports'!$J$48:$J$999999,#REF!)))</f>
        <v>#REF!</v>
      </c>
      <c r="AB18" s="4" t="e">
        <f>IF(Closed_Ports!W15="z","z",IF(AB$11&lt;2000,INDEX('Data;_Historical_Data'!$H$12:$AK$518,MATCH(Working!$E18,'Data;_Historical_Data'!$J$12:$J$518,0),MATCH(Working!AB$11,'Data;_Historical_Data'!$H$11:$AK$11)),SUMIFS('Data;_Major_Ports'!$K$48:$K$999999,'Data;_Major_Ports'!$F$48:$F$999999,$F18,'Data;_Major_Ports'!$E$48:$E$999999,AB$11,'Data;_Major_Ports'!$J$48:$J$999999,#REF!)))</f>
        <v>#REF!</v>
      </c>
      <c r="AC18" s="4" t="e">
        <f>IF(Closed_Ports!X15="z","z",IF(AC$11&lt;2000,INDEX('Data;_Historical_Data'!$H$12:$AK$518,MATCH(Working!$E18,'Data;_Historical_Data'!$J$12:$J$518,0),MATCH(Working!AC$11,'Data;_Historical_Data'!$H$11:$AK$11)),SUMIFS('Data;_Major_Ports'!$K$48:$K$999999,'Data;_Major_Ports'!$F$48:$F$999999,$F18,'Data;_Major_Ports'!$E$48:$E$999999,AC$11,'Data;_Major_Ports'!$J$48:$J$999999,#REF!)))</f>
        <v>#REF!</v>
      </c>
      <c r="AD18" s="4" t="e">
        <f>IF(Closed_Ports!Y15="z","z",IF(AD$11&lt;2000,INDEX('Data;_Historical_Data'!$H$12:$AK$518,MATCH(Working!$E18,'Data;_Historical_Data'!$J$12:$J$518,0),MATCH(Working!AD$11,'Data;_Historical_Data'!$H$11:$AK$11)),SUMIFS('Data;_Major_Ports'!$K$48:$K$999999,'Data;_Major_Ports'!$F$48:$F$999999,$F18,'Data;_Major_Ports'!$E$48:$E$999999,AD$11,'Data;_Major_Ports'!$J$48:$J$999999,#REF!)))</f>
        <v>#REF!</v>
      </c>
      <c r="AE18" s="4" t="e">
        <f>IF(Closed_Ports!Z15="z","z",IF(AE$11&lt;2000,INDEX('Data;_Historical_Data'!$H$12:$AK$518,MATCH(Working!$E18,'Data;_Historical_Data'!$J$12:$J$518,0),MATCH(Working!AE$11,'Data;_Historical_Data'!$H$11:$AK$11)),SUMIFS('Data;_Major_Ports'!$K$48:$K$999999,'Data;_Major_Ports'!$F$48:$F$999999,$F18,'Data;_Major_Ports'!$E$48:$E$999999,AE$11,'Data;_Major_Ports'!$J$48:$J$999999,#REF!)))</f>
        <v>#REF!</v>
      </c>
      <c r="AF18" s="4" t="e">
        <f>IF(Closed_Ports!AA15="z","z",IF(AF$11&lt;2000,INDEX('Data;_Historical_Data'!$H$12:$AK$518,MATCH(Working!$E18,'Data;_Historical_Data'!$J$12:$J$518,0),MATCH(Working!AF$11,'Data;_Historical_Data'!$H$11:$AK$11)),SUMIFS('Data;_Major_Ports'!$K$48:$K$999999,'Data;_Major_Ports'!$F$48:$F$999999,$F18,'Data;_Major_Ports'!$E$48:$E$999999,AF$11,'Data;_Major_Ports'!$J$48:$J$999999,#REF!)))</f>
        <v>#REF!</v>
      </c>
      <c r="AG18" s="4" t="e">
        <f>IF(Closed_Ports!AB15="z","z",IF(AG$11&lt;2000,INDEX('Data;_Historical_Data'!$H$12:$AK$518,MATCH(Working!$E18,'Data;_Historical_Data'!$J$12:$J$518,0),MATCH(Working!AG$11,'Data;_Historical_Data'!$H$11:$AK$11)),SUMIFS('Data;_Major_Ports'!$K$48:$K$999999,'Data;_Major_Ports'!$F$48:$F$999999,$F18,'Data;_Major_Ports'!$E$48:$E$999999,AG$11,'Data;_Major_Ports'!$J$48:$J$999999,#REF!)))</f>
        <v>#REF!</v>
      </c>
      <c r="AH18" s="4" t="e">
        <f>IF(Closed_Ports!AC15="z","z",IF(AH$11&lt;2000,INDEX('Data;_Historical_Data'!$H$12:$AK$518,MATCH(Working!$E18,'Data;_Historical_Data'!$J$12:$J$518,0),MATCH(Working!AH$11,'Data;_Historical_Data'!$H$11:$AK$11)),SUMIFS('Data;_Major_Ports'!$K$48:$K$999999,'Data;_Major_Ports'!$F$48:$F$999999,$F18,'Data;_Major_Ports'!$E$48:$E$999999,AH$11,'Data;_Major_Ports'!$J$48:$J$999999,#REF!)))</f>
        <v>#REF!</v>
      </c>
      <c r="AI18" s="4" t="e">
        <f>IF(Closed_Ports!AD15="z","z",IF(AI$11&lt;2000,INDEX('Data;_Historical_Data'!$H$12:$AK$518,MATCH(Working!$E18,'Data;_Historical_Data'!$J$12:$J$518,0),MATCH(Working!AI$11,'Data;_Historical_Data'!$H$11:$AK$11)),SUMIFS('Data;_Major_Ports'!$K$48:$K$999999,'Data;_Major_Ports'!$F$48:$F$999999,$F18,'Data;_Major_Ports'!$E$48:$E$999999,AI$11,'Data;_Major_Ports'!$J$48:$J$999999,#REF!)))</f>
        <v>#REF!</v>
      </c>
      <c r="AJ18" s="4" t="e">
        <f>IF(Closed_Ports!AE15="z","z",IF(AJ$11&lt;2000,INDEX('Data;_Historical_Data'!$H$12:$AK$518,MATCH(Working!$E18,'Data;_Historical_Data'!$J$12:$J$518,0),MATCH(Working!AJ$11,'Data;_Historical_Data'!$H$11:$AK$11)),SUMIFS('Data;_Major_Ports'!$K$48:$K$999999,'Data;_Major_Ports'!$F$48:$F$999999,$F18,'Data;_Major_Ports'!$E$48:$E$999999,AJ$11,'Data;_Major_Ports'!$J$48:$J$999999,#REF!)))</f>
        <v>#REF!</v>
      </c>
      <c r="AK18" s="4" t="e">
        <f>IF(Closed_Ports!AF15="z","z",IF(AK$11&lt;2000,INDEX('Data;_Historical_Data'!$H$12:$AK$518,MATCH(Working!$E18,'Data;_Historical_Data'!$J$12:$J$518,0),MATCH(Working!AK$11,'Data;_Historical_Data'!$H$11:$AK$11)),SUMIFS('Data;_Major_Ports'!$K$48:$K$999999,'Data;_Major_Ports'!$F$48:$F$999999,$F18,'Data;_Major_Ports'!$E$48:$E$999999,AK$11,'Data;_Major_Ports'!$J$48:$J$999999,#REF!)))</f>
        <v>#REF!</v>
      </c>
      <c r="AL18" s="43">
        <f>IF(Closed_Ports!AG15="z","z",IF(AL$11&lt;2000,INDEX('Data;_Historical_Data'!$H$12:$AK$518,MATCH(Working!$E18,'Data;_Historical_Data'!$J$12:$J$518,0),MATCH(Working!AL$11,'Data;_Historical_Data'!$H$11:$AK$11)),SUMIFS('Data;_Major_Ports'!$K$48:$K$999999,'Data;_Major_Ports'!$F$48:$F$999999,$F18,'Data;_Major_Ports'!$E$48:$E$999999,AL$11,'Data;_Major_Ports'!$J$48:$J$999999,#REF!)))</f>
        <v>0</v>
      </c>
      <c r="AM18" s="4">
        <f>IF(Closed_Ports!AH15="z","z",IF(AM$11&lt;2000,INDEX('Data;_Historical_Data'!$H$12:$AK$518,MATCH(Working!$E18,'Data;_Historical_Data'!$J$12:$J$518,0),MATCH(Working!AM$11,'Data;_Historical_Data'!$H$11:$AK$11)),SUMIFS('Data;_Major_Ports'!$K$48:$K$999999,'Data;_Major_Ports'!$F$48:$F$999999,$F18,'Data;_Major_Ports'!$E$48:$E$999999,AM$11,'Data;_Major_Ports'!$J$48:$J$999999,#REF!)))</f>
        <v>0</v>
      </c>
      <c r="AN18" s="4">
        <f>IF(Closed_Ports!AI15="z","z",IF(AN$11&lt;2000,INDEX('Data;_Historical_Data'!$H$12:$AK$518,MATCH(Working!$E18,'Data;_Historical_Data'!$J$12:$J$518,0),MATCH(Working!AN$11,'Data;_Historical_Data'!$H$11:$AK$11)),SUMIFS('Data;_Major_Ports'!$K$48:$K$999999,'Data;_Major_Ports'!$F$48:$F$999999,$F18,'Data;_Major_Ports'!$E$48:$E$999999,AN$11,'Data;_Major_Ports'!$J$48:$J$999999,#REF!)))</f>
        <v>0</v>
      </c>
      <c r="AO18" s="4">
        <f>IF(Closed_Ports!AJ15="z","z",IF(AO$11&lt;2000,INDEX('Data;_Historical_Data'!$H$12:$AK$518,MATCH(Working!$E18,'Data;_Historical_Data'!$J$12:$J$518,0),MATCH(Working!AO$11,'Data;_Historical_Data'!$H$11:$AK$11)),SUMIFS('Data;_Major_Ports'!$K$48:$K$999999,'Data;_Major_Ports'!$F$48:$F$999999,$F18,'Data;_Major_Ports'!$E$48:$E$999999,AO$11,'Data;_Major_Ports'!$J$48:$J$999999,#REF!)))</f>
        <v>0</v>
      </c>
      <c r="AP18" s="4">
        <f>IF(Closed_Ports!AK15="z","z",IF(AP$11&lt;2000,INDEX('Data;_Historical_Data'!$H$12:$AK$518,MATCH(Working!$E18,'Data;_Historical_Data'!$J$12:$J$518,0),MATCH(Working!AP$11,'Data;_Historical_Data'!$H$11:$AK$11)),SUMIFS('Data;_Major_Ports'!$K$48:$K$999999,'Data;_Major_Ports'!$F$48:$F$999999,$F18,'Data;_Major_Ports'!$E$48:$E$999999,AP$11,'Data;_Major_Ports'!$J$48:$J$999999,#REF!)))</f>
        <v>0</v>
      </c>
      <c r="AQ18" s="4">
        <f>IF(Closed_Ports!AL15="z","z",IF(AQ$11&lt;2000,INDEX('Data;_Historical_Data'!$H$12:$AK$518,MATCH(Working!$E18,'Data;_Historical_Data'!$J$12:$J$518,0),MATCH(Working!AQ$11,'Data;_Historical_Data'!$H$11:$AK$11)),SUMIFS('Data;_Major_Ports'!$K$48:$K$999999,'Data;_Major_Ports'!$F$48:$F$999999,$F18,'Data;_Major_Ports'!$E$48:$E$999999,AQ$11,'Data;_Major_Ports'!$J$48:$J$999999,#REF!)))</f>
        <v>0</v>
      </c>
      <c r="AR18" s="4">
        <f>IF(Closed_Ports!AM15="z","z",IF(AR$11&lt;2000,INDEX('Data;_Historical_Data'!$H$12:$AK$518,MATCH(Working!$E18,'Data;_Historical_Data'!$J$12:$J$518,0),MATCH(Working!AR$11,'Data;_Historical_Data'!$H$11:$AK$11)),SUMIFS('Data;_Major_Ports'!$K$48:$K$999999,'Data;_Major_Ports'!$F$48:$F$999999,$F18,'Data;_Major_Ports'!$E$48:$E$999999,AR$11,'Data;_Major_Ports'!$J$48:$J$999999,#REF!)))</f>
        <v>0</v>
      </c>
      <c r="AS18" s="4">
        <f>IF(Closed_Ports!AN15="z","z",IF(AS$11&lt;2000,INDEX('Data;_Historical_Data'!$H$12:$AK$518,MATCH(Working!$E18,'Data;_Historical_Data'!$J$12:$J$518,0),MATCH(Working!AS$11,'Data;_Historical_Data'!$H$11:$AK$11)),SUMIFS('Data;_Major_Ports'!$K$48:$K$999999,'Data;_Major_Ports'!$F$48:$F$999999,$F18,'Data;_Major_Ports'!$E$48:$E$999999,AS$11,'Data;_Major_Ports'!$J$48:$J$999999,#REF!)))</f>
        <v>0</v>
      </c>
      <c r="AT18" s="4">
        <f>IF(Closed_Ports!AO15="z","z",IF(AT$11&lt;2000,INDEX('Data;_Historical_Data'!$H$12:$AK$518,MATCH(Working!$E18,'Data;_Historical_Data'!$J$12:$J$518,0),MATCH(Working!AT$11,'Data;_Historical_Data'!$H$11:$AK$11)),SUMIFS('Data;_Major_Ports'!$K$48:$K$999999,'Data;_Major_Ports'!$F$48:$F$999999,$F18,'Data;_Major_Ports'!$E$48:$E$999999,AT$11,'Data;_Major_Ports'!$J$48:$J$999999,#REF!)))</f>
        <v>0</v>
      </c>
      <c r="AU18" s="4">
        <f>IF(Closed_Ports!AP15="z","z",IF(AU$11&lt;2000,INDEX('Data;_Historical_Data'!$H$12:$AK$518,MATCH(Working!$E18,'Data;_Historical_Data'!$J$12:$J$518,0),MATCH(Working!AU$11,'Data;_Historical_Data'!$H$11:$AK$11)),SUMIFS('Data;_Major_Ports'!$K$48:$K$999999,'Data;_Major_Ports'!$F$48:$F$999999,$F18,'Data;_Major_Ports'!$E$48:$E$999999,AU$11,'Data;_Major_Ports'!$J$48:$J$999999,#REF!)))</f>
        <v>0</v>
      </c>
      <c r="AV18" s="4">
        <f>IF(Closed_Ports!AQ15="z","z",IF(AV$11&lt;2000,INDEX('Data;_Historical_Data'!$H$12:$AK$518,MATCH(Working!$E18,'Data;_Historical_Data'!$J$12:$J$518,0),MATCH(Working!AV$11,'Data;_Historical_Data'!$H$11:$AK$11)),SUMIFS('Data;_Major_Ports'!$K$48:$K$999999,'Data;_Major_Ports'!$F$48:$F$999999,$F18,'Data;_Major_Ports'!$E$48:$E$999999,AV$11,'Data;_Major_Ports'!$J$48:$J$999999,#REF!)))</f>
        <v>0</v>
      </c>
      <c r="AW18" s="4">
        <f>IF(Closed_Ports!AR15="z","z",IF(AW$11&lt;2000,INDEX('Data;_Historical_Data'!$H$12:$AK$518,MATCH(Working!$E18,'Data;_Historical_Data'!$J$12:$J$518,0),MATCH(Working!AW$11,'Data;_Historical_Data'!$H$11:$AK$11)),SUMIFS('Data;_Major_Ports'!$K$48:$K$999999,'Data;_Major_Ports'!$F$48:$F$999999,$F18,'Data;_Major_Ports'!$E$48:$E$999999,AW$11,'Data;_Major_Ports'!$J$48:$J$999999,#REF!)))</f>
        <v>0</v>
      </c>
      <c r="AX18" s="4">
        <f>IF(Closed_Ports!AS15="z","z",IF(AX$11&lt;2000,INDEX('Data;_Historical_Data'!$H$12:$AK$518,MATCH(Working!$E18,'Data;_Historical_Data'!$J$12:$J$518,0),MATCH(Working!AX$11,'Data;_Historical_Data'!$H$11:$AK$11)),SUMIFS('Data;_Major_Ports'!$K$48:$K$999999,'Data;_Major_Ports'!$F$48:$F$999999,$F18,'Data;_Major_Ports'!$E$48:$E$999999,AX$11,'Data;_Major_Ports'!$J$48:$J$999999,#REF!)))</f>
        <v>0</v>
      </c>
      <c r="AY18" s="4">
        <f>IF(Closed_Ports!AT15="z","z",IF(AY$11&lt;2000,INDEX('Data;_Historical_Data'!$H$12:$AK$518,MATCH(Working!$E18,'Data;_Historical_Data'!$J$12:$J$518,0),MATCH(Working!AY$11,'Data;_Historical_Data'!$H$11:$AK$11)),SUMIFS('Data;_Major_Ports'!$K$48:$K$999999,'Data;_Major_Ports'!$F$48:$F$999999,$F18,'Data;_Major_Ports'!$E$48:$E$999999,AY$11,'Data;_Major_Ports'!$J$48:$J$999999,#REF!)))</f>
        <v>0</v>
      </c>
      <c r="AZ18" s="4">
        <f>IF(Closed_Ports!AU15="z","z",IF(AZ$11&lt;2000,INDEX('Data;_Historical_Data'!$H$12:$AK$518,MATCH(Working!$E18,'Data;_Historical_Data'!$J$12:$J$518,0),MATCH(Working!AZ$11,'Data;_Historical_Data'!$H$11:$AK$11)),SUMIFS('Data;_Major_Ports'!$K$48:$K$999999,'Data;_Major_Ports'!$F$48:$F$999999,$F18,'Data;_Major_Ports'!$E$48:$E$999999,AZ$11,'Data;_Major_Ports'!$J$48:$J$999999,#REF!)))</f>
        <v>0</v>
      </c>
      <c r="BA18" s="4">
        <f>IF(Closed_Ports!AV15="z","z",IF(BA$11&lt;2000,INDEX('Data;_Historical_Data'!$H$12:$AK$518,MATCH(Working!$E18,'Data;_Historical_Data'!$J$12:$J$518,0),MATCH(Working!BA$11,'Data;_Historical_Data'!$H$11:$AK$11)),SUMIFS('Data;_Major_Ports'!$K$48:$K$999999,'Data;_Major_Ports'!$F$48:$F$999999,$F18,'Data;_Major_Ports'!$E$48:$E$999999,BA$11,'Data;_Major_Ports'!$J$48:$J$999999,#REF!)))</f>
        <v>0</v>
      </c>
      <c r="BB18" s="4">
        <f>IF(Closed_Ports!AW15="z","z",IF(BB$11&lt;2000,INDEX('Data;_Historical_Data'!$H$12:$AK$518,MATCH(Working!$E18,'Data;_Historical_Data'!$J$12:$J$518,0),MATCH(Working!BB$11,'Data;_Historical_Data'!$H$11:$AK$11)),SUMIFS('Data;_Major_Ports'!$K$48:$K$999999,'Data;_Major_Ports'!$F$48:$F$999999,$F18,'Data;_Major_Ports'!$E$48:$E$999999,BB$11,'Data;_Major_Ports'!$J$48:$J$999999,#REF!)))</f>
        <v>0</v>
      </c>
      <c r="BC18" s="4">
        <f>IF(Closed_Ports!AX15="z","z",IF(BC$11&lt;2000,INDEX('Data;_Historical_Data'!$H$12:$AK$518,MATCH(Working!$E18,'Data;_Historical_Data'!$J$12:$J$518,0),MATCH(Working!BC$11,'Data;_Historical_Data'!$H$11:$AK$11)),SUMIFS('Data;_Major_Ports'!$K$48:$K$999999,'Data;_Major_Ports'!$F$48:$F$999999,$F18,'Data;_Major_Ports'!$E$48:$E$999999,BC$11,'Data;_Major_Ports'!$J$48:$J$999999,#REF!)))</f>
        <v>0</v>
      </c>
      <c r="BD18" s="4">
        <f>IF(Closed_Ports!AY15="z","z",IF(BD$11&lt;2000,INDEX('Data;_Historical_Data'!$H$12:$AK$518,MATCH(Working!$E18,'Data;_Historical_Data'!$J$12:$J$518,0),MATCH(Working!BD$11,'Data;_Historical_Data'!$H$11:$AK$11)),SUMIFS('Data;_Major_Ports'!$K$48:$K$999999,'Data;_Major_Ports'!$F$48:$F$999999,$F18,'Data;_Major_Ports'!$E$48:$E$999999,BD$11,'Data;_Major_Ports'!$J$48:$J$999999,#REF!)))</f>
        <v>0</v>
      </c>
      <c r="BE18" s="4">
        <f>IF(Closed_Ports!AZ15="z","z",IF(BE$11&lt;2000,INDEX('Data;_Historical_Data'!$H$12:$AK$518,MATCH(Working!$E18,'Data;_Historical_Data'!$J$12:$J$518,0),MATCH(Working!BE$11,'Data;_Historical_Data'!$H$11:$AK$11)),SUMIFS('Data;_Major_Ports'!$K$48:$K$999999,'Data;_Major_Ports'!$F$48:$F$999999,$F18,'Data;_Major_Ports'!$E$48:$E$999999,BE$11,'Data;_Major_Ports'!$J$48:$J$999999,#REF!)))</f>
        <v>0</v>
      </c>
      <c r="BF18" s="4">
        <f>IF(Closed_Ports!BA15="z","z",IF(BF$11&lt;2000,INDEX('Data;_Historical_Data'!$H$12:$AK$518,MATCH(Working!$E18,'Data;_Historical_Data'!$J$12:$J$518,0),MATCH(Working!BF$11,'Data;_Historical_Data'!$H$11:$AK$11)),SUMIFS('Data;_Major_Ports'!$K$48:$K$999999,'Data;_Major_Ports'!$F$48:$F$999999,$F18,'Data;_Major_Ports'!$E$48:$E$999999,BF$11,'Data;_Major_Ports'!$J$48:$J$999999,#REF!)))</f>
        <v>0</v>
      </c>
      <c r="BG18" s="4">
        <f>IF(Closed_Ports!BB15="z","z",IF(BG$11&lt;2000,INDEX('Data;_Historical_Data'!$H$12:$AK$518,MATCH(Working!$E18,'Data;_Historical_Data'!$J$12:$J$518,0),MATCH(Working!BG$11,'Data;_Historical_Data'!$H$11:$AK$11)),SUMIFS('Data;_Major_Ports'!$K$48:$K$999999,'Data;_Major_Ports'!$F$48:$F$999999,$F18,'Data;_Major_Ports'!$E$48:$E$999999,BG$11,'Data;_Major_Ports'!$J$48:$J$999999,#REF!)))</f>
        <v>0</v>
      </c>
      <c r="BH18" s="4">
        <f>IF(Closed_Ports!BC15="z","z",IF(BH$11&lt;2000,INDEX('Data;_Historical_Data'!$H$12:$AK$518,MATCH(Working!$E18,'Data;_Historical_Data'!$J$12:$J$518,0),MATCH(Working!BH$11,'Data;_Historical_Data'!$H$11:$AK$11)),SUMIFS('Data;_Major_Ports'!$K$48:$K$999999,'Data;_Major_Ports'!$F$48:$F$999999,$F18,'Data;_Major_Ports'!$E$48:$E$999999,BH$11,'Data;_Major_Ports'!$J$48:$J$999999,#REF!)))</f>
        <v>0</v>
      </c>
      <c r="BI18" s="4">
        <f>IF(Closed_Ports!BD15="z","z",IF(BI$11&lt;2000,INDEX('Data;_Historical_Data'!$H$12:$AK$518,MATCH(Working!$E18,'Data;_Historical_Data'!$J$12:$J$518,0),MATCH(Working!BI$11,'Data;_Historical_Data'!$H$11:$AK$11)),SUMIFS('Data;_Major_Ports'!$K$48:$K$999999,'Data;_Major_Ports'!$F$48:$F$999999,$F18,'Data;_Major_Ports'!$E$48:$E$999999,BI$11,'Data;_Major_Ports'!$J$48:$J$999999,#REF!)))</f>
        <v>0</v>
      </c>
      <c r="BJ18" s="44" t="e">
        <f t="shared" si="0"/>
        <v>#DIV/0!</v>
      </c>
      <c r="BK18" s="45">
        <f t="shared" si="1"/>
        <v>0</v>
      </c>
    </row>
    <row r="19" spans="4:63" x14ac:dyDescent="0.25">
      <c r="D19" s="41">
        <f>COUNTIF('Data;_Historical_Data'!J:J,Working!E19)</f>
        <v>0</v>
      </c>
      <c r="E19" s="22" t="e">
        <f>CONCATENATE(#REF!,Working!H19)</f>
        <v>#REF!</v>
      </c>
      <c r="F19" s="22" t="s">
        <v>200</v>
      </c>
      <c r="G19" s="22" t="s">
        <v>188</v>
      </c>
      <c r="H19" s="2" t="s">
        <v>18</v>
      </c>
      <c r="I19" s="2" t="s">
        <v>16</v>
      </c>
      <c r="J19" s="42" t="s">
        <v>10</v>
      </c>
      <c r="K19" s="4" t="e">
        <f>IF(Closed_Ports!F16="z","z",IF(K$11&lt;2000,INDEX('Data;_Historical_Data'!$H$12:$AK$518,MATCH(Working!$E19,'Data;_Historical_Data'!$J$12:$J$518,0),MATCH(Working!K$11,'Data;_Historical_Data'!$H$11:$AK$11)),SUMIFS('Data;_Major_Ports'!$K$48:$K$999999,'Data;_Major_Ports'!$F$48:$F$999999,$F19,'Data;_Major_Ports'!$E$48:$E$999999,K$11,'Data;_Major_Ports'!$J$48:$J$999999,#REF!)))</f>
        <v>#REF!</v>
      </c>
      <c r="L19" s="4" t="e">
        <f>IF(Closed_Ports!G16="z","z",IF(L$11&lt;2000,INDEX('Data;_Historical_Data'!$H$12:$AK$518,MATCH(Working!$E19,'Data;_Historical_Data'!$J$12:$J$518,0),MATCH(Working!L$11,'Data;_Historical_Data'!$H$11:$AK$11)),SUMIFS('Data;_Major_Ports'!$K$48:$K$999999,'Data;_Major_Ports'!$F$48:$F$999999,$F19,'Data;_Major_Ports'!$E$48:$E$999999,L$11,'Data;_Major_Ports'!$J$48:$J$999999,#REF!)))</f>
        <v>#REF!</v>
      </c>
      <c r="M19" s="4" t="e">
        <f>IF(Closed_Ports!H16="z","z",IF(M$11&lt;2000,INDEX('Data;_Historical_Data'!$H$12:$AK$518,MATCH(Working!$E19,'Data;_Historical_Data'!$J$12:$J$518,0),MATCH(Working!M$11,'Data;_Historical_Data'!$H$11:$AK$11)),SUMIFS('Data;_Major_Ports'!$K$48:$K$999999,'Data;_Major_Ports'!$F$48:$F$999999,$F19,'Data;_Major_Ports'!$E$48:$E$999999,M$11,'Data;_Major_Ports'!$J$48:$J$999999,#REF!)))</f>
        <v>#REF!</v>
      </c>
      <c r="N19" s="4" t="e">
        <f>IF(Closed_Ports!I16="z","z",IF(N$11&lt;2000,INDEX('Data;_Historical_Data'!$H$12:$AK$518,MATCH(Working!$E19,'Data;_Historical_Data'!$J$12:$J$518,0),MATCH(Working!N$11,'Data;_Historical_Data'!$H$11:$AK$11)),SUMIFS('Data;_Major_Ports'!$K$48:$K$999999,'Data;_Major_Ports'!$F$48:$F$999999,$F19,'Data;_Major_Ports'!$E$48:$E$999999,N$11,'Data;_Major_Ports'!$J$48:$J$999999,#REF!)))</f>
        <v>#REF!</v>
      </c>
      <c r="O19" s="4" t="e">
        <f>IF(Closed_Ports!J16="z","z",IF(O$11&lt;2000,INDEX('Data;_Historical_Data'!$H$12:$AK$518,MATCH(Working!$E19,'Data;_Historical_Data'!$J$12:$J$518,0),MATCH(Working!O$11,'Data;_Historical_Data'!$H$11:$AK$11)),SUMIFS('Data;_Major_Ports'!$K$48:$K$999999,'Data;_Major_Ports'!$F$48:$F$999999,$F19,'Data;_Major_Ports'!$E$48:$E$999999,O$11,'Data;_Major_Ports'!$J$48:$J$999999,#REF!)))</f>
        <v>#REF!</v>
      </c>
      <c r="P19" s="4" t="e">
        <f>IF(Closed_Ports!K16="z","z",IF(P$11&lt;2000,INDEX('Data;_Historical_Data'!$H$12:$AK$518,MATCH(Working!$E19,'Data;_Historical_Data'!$J$12:$J$518,0),MATCH(Working!P$11,'Data;_Historical_Data'!$H$11:$AK$11)),SUMIFS('Data;_Major_Ports'!$K$48:$K$999999,'Data;_Major_Ports'!$F$48:$F$999999,$F19,'Data;_Major_Ports'!$E$48:$E$999999,P$11,'Data;_Major_Ports'!$J$48:$J$999999,#REF!)))</f>
        <v>#REF!</v>
      </c>
      <c r="Q19" s="4" t="e">
        <f>IF(Closed_Ports!L16="z","z",IF(Q$11&lt;2000,INDEX('Data;_Historical_Data'!$H$12:$AK$518,MATCH(Working!$E19,'Data;_Historical_Data'!$J$12:$J$518,0),MATCH(Working!Q$11,'Data;_Historical_Data'!$H$11:$AK$11)),SUMIFS('Data;_Major_Ports'!$K$48:$K$999999,'Data;_Major_Ports'!$F$48:$F$999999,$F19,'Data;_Major_Ports'!$E$48:$E$999999,Q$11,'Data;_Major_Ports'!$J$48:$J$999999,#REF!)))</f>
        <v>#REF!</v>
      </c>
      <c r="R19" s="4" t="e">
        <f>IF(Closed_Ports!M16="z","z",IF(R$11&lt;2000,INDEX('Data;_Historical_Data'!$H$12:$AK$518,MATCH(Working!$E19,'Data;_Historical_Data'!$J$12:$J$518,0),MATCH(Working!R$11,'Data;_Historical_Data'!$H$11:$AK$11)),SUMIFS('Data;_Major_Ports'!$K$48:$K$999999,'Data;_Major_Ports'!$F$48:$F$999999,$F19,'Data;_Major_Ports'!$E$48:$E$999999,R$11,'Data;_Major_Ports'!$J$48:$J$999999,#REF!)))</f>
        <v>#REF!</v>
      </c>
      <c r="S19" s="4" t="e">
        <f>IF(Closed_Ports!N16="z","z",IF(S$11&lt;2000,INDEX('Data;_Historical_Data'!$H$12:$AK$518,MATCH(Working!$E19,'Data;_Historical_Data'!$J$12:$J$518,0),MATCH(Working!S$11,'Data;_Historical_Data'!$H$11:$AK$11)),SUMIFS('Data;_Major_Ports'!$K$48:$K$999999,'Data;_Major_Ports'!$F$48:$F$999999,$F19,'Data;_Major_Ports'!$E$48:$E$999999,S$11,'Data;_Major_Ports'!$J$48:$J$999999,#REF!)))</f>
        <v>#REF!</v>
      </c>
      <c r="T19" s="4" t="e">
        <f>IF(Closed_Ports!O16="z","z",IF(T$11&lt;2000,INDEX('Data;_Historical_Data'!$H$12:$AK$518,MATCH(Working!$E19,'Data;_Historical_Data'!$J$12:$J$518,0),MATCH(Working!T$11,'Data;_Historical_Data'!$H$11:$AK$11)),SUMIFS('Data;_Major_Ports'!$K$48:$K$999999,'Data;_Major_Ports'!$F$48:$F$999999,$F19,'Data;_Major_Ports'!$E$48:$E$999999,T$11,'Data;_Major_Ports'!$J$48:$J$999999,#REF!)))</f>
        <v>#REF!</v>
      </c>
      <c r="U19" s="4" t="e">
        <f>IF(Closed_Ports!P16="z","z",IF(U$11&lt;2000,INDEX('Data;_Historical_Data'!$H$12:$AK$518,MATCH(Working!$E19,'Data;_Historical_Data'!$J$12:$J$518,0),MATCH(Working!U$11,'Data;_Historical_Data'!$H$11:$AK$11)),SUMIFS('Data;_Major_Ports'!$K$48:$K$999999,'Data;_Major_Ports'!$F$48:$F$999999,$F19,'Data;_Major_Ports'!$E$48:$E$999999,U$11,'Data;_Major_Ports'!$J$48:$J$999999,#REF!)))</f>
        <v>#REF!</v>
      </c>
      <c r="V19" s="4" t="e">
        <f>IF(Closed_Ports!Q16="z","z",IF(V$11&lt;2000,INDEX('Data;_Historical_Data'!$H$12:$AK$518,MATCH(Working!$E19,'Data;_Historical_Data'!$J$12:$J$518,0),MATCH(Working!V$11,'Data;_Historical_Data'!$H$11:$AK$11)),SUMIFS('Data;_Major_Ports'!$K$48:$K$999999,'Data;_Major_Ports'!$F$48:$F$999999,$F19,'Data;_Major_Ports'!$E$48:$E$999999,V$11,'Data;_Major_Ports'!$J$48:$J$999999,#REF!)))</f>
        <v>#REF!</v>
      </c>
      <c r="W19" s="4" t="e">
        <f>IF(Closed_Ports!R16="z","z",IF(W$11&lt;2000,INDEX('Data;_Historical_Data'!$H$12:$AK$518,MATCH(Working!$E19,'Data;_Historical_Data'!$J$12:$J$518,0),MATCH(Working!W$11,'Data;_Historical_Data'!$H$11:$AK$11)),SUMIFS('Data;_Major_Ports'!$K$48:$K$999999,'Data;_Major_Ports'!$F$48:$F$999999,$F19,'Data;_Major_Ports'!$E$48:$E$999999,W$11,'Data;_Major_Ports'!$J$48:$J$999999,#REF!)))</f>
        <v>#REF!</v>
      </c>
      <c r="X19" s="4" t="e">
        <f>IF(Closed_Ports!S16="z","z",IF(X$11&lt;2000,INDEX('Data;_Historical_Data'!$H$12:$AK$518,MATCH(Working!$E19,'Data;_Historical_Data'!$J$12:$J$518,0),MATCH(Working!X$11,'Data;_Historical_Data'!$H$11:$AK$11)),SUMIFS('Data;_Major_Ports'!$K$48:$K$999999,'Data;_Major_Ports'!$F$48:$F$999999,$F19,'Data;_Major_Ports'!$E$48:$E$999999,X$11,'Data;_Major_Ports'!$J$48:$J$999999,#REF!)))</f>
        <v>#REF!</v>
      </c>
      <c r="Y19" s="4" t="e">
        <f>IF(Closed_Ports!T16="z","z",IF(Y$11&lt;2000,INDEX('Data;_Historical_Data'!$H$12:$AK$518,MATCH(Working!$E19,'Data;_Historical_Data'!$J$12:$J$518,0),MATCH(Working!Y$11,'Data;_Historical_Data'!$H$11:$AK$11)),SUMIFS('Data;_Major_Ports'!$K$48:$K$999999,'Data;_Major_Ports'!$F$48:$F$999999,$F19,'Data;_Major_Ports'!$E$48:$E$999999,Y$11,'Data;_Major_Ports'!$J$48:$J$999999,#REF!)))</f>
        <v>#REF!</v>
      </c>
      <c r="Z19" s="4" t="e">
        <f>IF(Closed_Ports!U16="z","z",IF(Z$11&lt;2000,INDEX('Data;_Historical_Data'!$H$12:$AK$518,MATCH(Working!$E19,'Data;_Historical_Data'!$J$12:$J$518,0),MATCH(Working!Z$11,'Data;_Historical_Data'!$H$11:$AK$11)),SUMIFS('Data;_Major_Ports'!$K$48:$K$999999,'Data;_Major_Ports'!$F$48:$F$999999,$F19,'Data;_Major_Ports'!$E$48:$E$999999,Z$11,'Data;_Major_Ports'!$J$48:$J$999999,#REF!)))</f>
        <v>#REF!</v>
      </c>
      <c r="AA19" s="4" t="e">
        <f>IF(Closed_Ports!V16="z","z",IF(AA$11&lt;2000,INDEX('Data;_Historical_Data'!$H$12:$AK$518,MATCH(Working!$E19,'Data;_Historical_Data'!$J$12:$J$518,0),MATCH(Working!AA$11,'Data;_Historical_Data'!$H$11:$AK$11)),SUMIFS('Data;_Major_Ports'!$K$48:$K$999999,'Data;_Major_Ports'!$F$48:$F$999999,$F19,'Data;_Major_Ports'!$E$48:$E$999999,AA$11,'Data;_Major_Ports'!$J$48:$J$999999,#REF!)))</f>
        <v>#REF!</v>
      </c>
      <c r="AB19" s="4" t="e">
        <f>IF(Closed_Ports!W16="z","z",IF(AB$11&lt;2000,INDEX('Data;_Historical_Data'!$H$12:$AK$518,MATCH(Working!$E19,'Data;_Historical_Data'!$J$12:$J$518,0),MATCH(Working!AB$11,'Data;_Historical_Data'!$H$11:$AK$11)),SUMIFS('Data;_Major_Ports'!$K$48:$K$999999,'Data;_Major_Ports'!$F$48:$F$999999,$F19,'Data;_Major_Ports'!$E$48:$E$999999,AB$11,'Data;_Major_Ports'!$J$48:$J$999999,#REF!)))</f>
        <v>#REF!</v>
      </c>
      <c r="AC19" s="4" t="e">
        <f>IF(Closed_Ports!X16="z","z",IF(AC$11&lt;2000,INDEX('Data;_Historical_Data'!$H$12:$AK$518,MATCH(Working!$E19,'Data;_Historical_Data'!$J$12:$J$518,0),MATCH(Working!AC$11,'Data;_Historical_Data'!$H$11:$AK$11)),SUMIFS('Data;_Major_Ports'!$K$48:$K$999999,'Data;_Major_Ports'!$F$48:$F$999999,$F19,'Data;_Major_Ports'!$E$48:$E$999999,AC$11,'Data;_Major_Ports'!$J$48:$J$999999,#REF!)))</f>
        <v>#REF!</v>
      </c>
      <c r="AD19" s="4" t="e">
        <f>IF(Closed_Ports!Y16="z","z",IF(AD$11&lt;2000,INDEX('Data;_Historical_Data'!$H$12:$AK$518,MATCH(Working!$E19,'Data;_Historical_Data'!$J$12:$J$518,0),MATCH(Working!AD$11,'Data;_Historical_Data'!$H$11:$AK$11)),SUMIFS('Data;_Major_Ports'!$K$48:$K$999999,'Data;_Major_Ports'!$F$48:$F$999999,$F19,'Data;_Major_Ports'!$E$48:$E$999999,AD$11,'Data;_Major_Ports'!$J$48:$J$999999,#REF!)))</f>
        <v>#REF!</v>
      </c>
      <c r="AE19" s="4" t="e">
        <f>IF(Closed_Ports!Z16="z","z",IF(AE$11&lt;2000,INDEX('Data;_Historical_Data'!$H$12:$AK$518,MATCH(Working!$E19,'Data;_Historical_Data'!$J$12:$J$518,0),MATCH(Working!AE$11,'Data;_Historical_Data'!$H$11:$AK$11)),SUMIFS('Data;_Major_Ports'!$K$48:$K$999999,'Data;_Major_Ports'!$F$48:$F$999999,$F19,'Data;_Major_Ports'!$E$48:$E$999999,AE$11,'Data;_Major_Ports'!$J$48:$J$999999,#REF!)))</f>
        <v>#REF!</v>
      </c>
      <c r="AF19" s="4" t="e">
        <f>IF(Closed_Ports!AA16="z","z",IF(AF$11&lt;2000,INDEX('Data;_Historical_Data'!$H$12:$AK$518,MATCH(Working!$E19,'Data;_Historical_Data'!$J$12:$J$518,0),MATCH(Working!AF$11,'Data;_Historical_Data'!$H$11:$AK$11)),SUMIFS('Data;_Major_Ports'!$K$48:$K$999999,'Data;_Major_Ports'!$F$48:$F$999999,$F19,'Data;_Major_Ports'!$E$48:$E$999999,AF$11,'Data;_Major_Ports'!$J$48:$J$999999,#REF!)))</f>
        <v>#REF!</v>
      </c>
      <c r="AG19" s="4" t="e">
        <f>IF(Closed_Ports!AB16="z","z",IF(AG$11&lt;2000,INDEX('Data;_Historical_Data'!$H$12:$AK$518,MATCH(Working!$E19,'Data;_Historical_Data'!$J$12:$J$518,0),MATCH(Working!AG$11,'Data;_Historical_Data'!$H$11:$AK$11)),SUMIFS('Data;_Major_Ports'!$K$48:$K$999999,'Data;_Major_Ports'!$F$48:$F$999999,$F19,'Data;_Major_Ports'!$E$48:$E$999999,AG$11,'Data;_Major_Ports'!$J$48:$J$999999,#REF!)))</f>
        <v>#REF!</v>
      </c>
      <c r="AH19" s="4" t="e">
        <f>IF(Closed_Ports!AC16="z","z",IF(AH$11&lt;2000,INDEX('Data;_Historical_Data'!$H$12:$AK$518,MATCH(Working!$E19,'Data;_Historical_Data'!$J$12:$J$518,0),MATCH(Working!AH$11,'Data;_Historical_Data'!$H$11:$AK$11)),SUMIFS('Data;_Major_Ports'!$K$48:$K$999999,'Data;_Major_Ports'!$F$48:$F$999999,$F19,'Data;_Major_Ports'!$E$48:$E$999999,AH$11,'Data;_Major_Ports'!$J$48:$J$999999,#REF!)))</f>
        <v>#REF!</v>
      </c>
      <c r="AI19" s="4" t="e">
        <f>IF(Closed_Ports!AD16="z","z",IF(AI$11&lt;2000,INDEX('Data;_Historical_Data'!$H$12:$AK$518,MATCH(Working!$E19,'Data;_Historical_Data'!$J$12:$J$518,0),MATCH(Working!AI$11,'Data;_Historical_Data'!$H$11:$AK$11)),SUMIFS('Data;_Major_Ports'!$K$48:$K$999999,'Data;_Major_Ports'!$F$48:$F$999999,$F19,'Data;_Major_Ports'!$E$48:$E$999999,AI$11,'Data;_Major_Ports'!$J$48:$J$999999,#REF!)))</f>
        <v>#REF!</v>
      </c>
      <c r="AJ19" s="4" t="e">
        <f>IF(Closed_Ports!AE16="z","z",IF(AJ$11&lt;2000,INDEX('Data;_Historical_Data'!$H$12:$AK$518,MATCH(Working!$E19,'Data;_Historical_Data'!$J$12:$J$518,0),MATCH(Working!AJ$11,'Data;_Historical_Data'!$H$11:$AK$11)),SUMIFS('Data;_Major_Ports'!$K$48:$K$999999,'Data;_Major_Ports'!$F$48:$F$999999,$F19,'Data;_Major_Ports'!$E$48:$E$999999,AJ$11,'Data;_Major_Ports'!$J$48:$J$999999,#REF!)))</f>
        <v>#REF!</v>
      </c>
      <c r="AK19" s="4" t="e">
        <f>IF(Closed_Ports!AF16="z","z",IF(AK$11&lt;2000,INDEX('Data;_Historical_Data'!$H$12:$AK$518,MATCH(Working!$E19,'Data;_Historical_Data'!$J$12:$J$518,0),MATCH(Working!AK$11,'Data;_Historical_Data'!$H$11:$AK$11)),SUMIFS('Data;_Major_Ports'!$K$48:$K$999999,'Data;_Major_Ports'!$F$48:$F$999999,$F19,'Data;_Major_Ports'!$E$48:$E$999999,AK$11,'Data;_Major_Ports'!$J$48:$J$999999,#REF!)))</f>
        <v>#REF!</v>
      </c>
      <c r="AL19" s="43">
        <f>IF(Closed_Ports!AG16="z","z",IF(AL$11&lt;2000,INDEX('Data;_Historical_Data'!$H$12:$AK$518,MATCH(Working!$E19,'Data;_Historical_Data'!$J$12:$J$518,0),MATCH(Working!AL$11,'Data;_Historical_Data'!$H$11:$AK$11)),SUMIFS('Data;_Major_Ports'!$K$48:$K$999999,'Data;_Major_Ports'!$F$48:$F$999999,$F19,'Data;_Major_Ports'!$E$48:$E$999999,AL$11,'Data;_Major_Ports'!$J$48:$J$999999,#REF!)))</f>
        <v>0</v>
      </c>
      <c r="AM19" s="4">
        <f>IF(Closed_Ports!AH16="z","z",IF(AM$11&lt;2000,INDEX('Data;_Historical_Data'!$H$12:$AK$518,MATCH(Working!$E19,'Data;_Historical_Data'!$J$12:$J$518,0),MATCH(Working!AM$11,'Data;_Historical_Data'!$H$11:$AK$11)),SUMIFS('Data;_Major_Ports'!$K$48:$K$999999,'Data;_Major_Ports'!$F$48:$F$999999,$F19,'Data;_Major_Ports'!$E$48:$E$999999,AM$11,'Data;_Major_Ports'!$J$48:$J$999999,#REF!)))</f>
        <v>0</v>
      </c>
      <c r="AN19" s="4">
        <f>IF(Closed_Ports!AI16="z","z",IF(AN$11&lt;2000,INDEX('Data;_Historical_Data'!$H$12:$AK$518,MATCH(Working!$E19,'Data;_Historical_Data'!$J$12:$J$518,0),MATCH(Working!AN$11,'Data;_Historical_Data'!$H$11:$AK$11)),SUMIFS('Data;_Major_Ports'!$K$48:$K$999999,'Data;_Major_Ports'!$F$48:$F$999999,$F19,'Data;_Major_Ports'!$E$48:$E$999999,AN$11,'Data;_Major_Ports'!$J$48:$J$999999,#REF!)))</f>
        <v>0</v>
      </c>
      <c r="AO19" s="4">
        <f>IF(Closed_Ports!AJ16="z","z",IF(AO$11&lt;2000,INDEX('Data;_Historical_Data'!$H$12:$AK$518,MATCH(Working!$E19,'Data;_Historical_Data'!$J$12:$J$518,0),MATCH(Working!AO$11,'Data;_Historical_Data'!$H$11:$AK$11)),SUMIFS('Data;_Major_Ports'!$K$48:$K$999999,'Data;_Major_Ports'!$F$48:$F$999999,$F19,'Data;_Major_Ports'!$E$48:$E$999999,AO$11,'Data;_Major_Ports'!$J$48:$J$999999,#REF!)))</f>
        <v>0</v>
      </c>
      <c r="AP19" s="4">
        <f>IF(Closed_Ports!AK16="z","z",IF(AP$11&lt;2000,INDEX('Data;_Historical_Data'!$H$12:$AK$518,MATCH(Working!$E19,'Data;_Historical_Data'!$J$12:$J$518,0),MATCH(Working!AP$11,'Data;_Historical_Data'!$H$11:$AK$11)),SUMIFS('Data;_Major_Ports'!$K$48:$K$999999,'Data;_Major_Ports'!$F$48:$F$999999,$F19,'Data;_Major_Ports'!$E$48:$E$999999,AP$11,'Data;_Major_Ports'!$J$48:$J$999999,#REF!)))</f>
        <v>0</v>
      </c>
      <c r="AQ19" s="4">
        <f>IF(Closed_Ports!AL16="z","z",IF(AQ$11&lt;2000,INDEX('Data;_Historical_Data'!$H$12:$AK$518,MATCH(Working!$E19,'Data;_Historical_Data'!$J$12:$J$518,0),MATCH(Working!AQ$11,'Data;_Historical_Data'!$H$11:$AK$11)),SUMIFS('Data;_Major_Ports'!$K$48:$K$999999,'Data;_Major_Ports'!$F$48:$F$999999,$F19,'Data;_Major_Ports'!$E$48:$E$999999,AQ$11,'Data;_Major_Ports'!$J$48:$J$999999,#REF!)))</f>
        <v>0</v>
      </c>
      <c r="AR19" s="4">
        <f>IF(Closed_Ports!AM16="z","z",IF(AR$11&lt;2000,INDEX('Data;_Historical_Data'!$H$12:$AK$518,MATCH(Working!$E19,'Data;_Historical_Data'!$J$12:$J$518,0),MATCH(Working!AR$11,'Data;_Historical_Data'!$H$11:$AK$11)),SUMIFS('Data;_Major_Ports'!$K$48:$K$999999,'Data;_Major_Ports'!$F$48:$F$999999,$F19,'Data;_Major_Ports'!$E$48:$E$999999,AR$11,'Data;_Major_Ports'!$J$48:$J$999999,#REF!)))</f>
        <v>0</v>
      </c>
      <c r="AS19" s="4">
        <f>IF(Closed_Ports!AN16="z","z",IF(AS$11&lt;2000,INDEX('Data;_Historical_Data'!$H$12:$AK$518,MATCH(Working!$E19,'Data;_Historical_Data'!$J$12:$J$518,0),MATCH(Working!AS$11,'Data;_Historical_Data'!$H$11:$AK$11)),SUMIFS('Data;_Major_Ports'!$K$48:$K$999999,'Data;_Major_Ports'!$F$48:$F$999999,$F19,'Data;_Major_Ports'!$E$48:$E$999999,AS$11,'Data;_Major_Ports'!$J$48:$J$999999,#REF!)))</f>
        <v>0</v>
      </c>
      <c r="AT19" s="4">
        <f>IF(Closed_Ports!AO16="z","z",IF(AT$11&lt;2000,INDEX('Data;_Historical_Data'!$H$12:$AK$518,MATCH(Working!$E19,'Data;_Historical_Data'!$J$12:$J$518,0),MATCH(Working!AT$11,'Data;_Historical_Data'!$H$11:$AK$11)),SUMIFS('Data;_Major_Ports'!$K$48:$K$999999,'Data;_Major_Ports'!$F$48:$F$999999,$F19,'Data;_Major_Ports'!$E$48:$E$999999,AT$11,'Data;_Major_Ports'!$J$48:$J$999999,#REF!)))</f>
        <v>0</v>
      </c>
      <c r="AU19" s="4">
        <f>IF(Closed_Ports!AP16="z","z",IF(AU$11&lt;2000,INDEX('Data;_Historical_Data'!$H$12:$AK$518,MATCH(Working!$E19,'Data;_Historical_Data'!$J$12:$J$518,0),MATCH(Working!AU$11,'Data;_Historical_Data'!$H$11:$AK$11)),SUMIFS('Data;_Major_Ports'!$K$48:$K$999999,'Data;_Major_Ports'!$F$48:$F$999999,$F19,'Data;_Major_Ports'!$E$48:$E$999999,AU$11,'Data;_Major_Ports'!$J$48:$J$999999,#REF!)))</f>
        <v>0</v>
      </c>
      <c r="AV19" s="4">
        <f>IF(Closed_Ports!AQ16="z","z",IF(AV$11&lt;2000,INDEX('Data;_Historical_Data'!$H$12:$AK$518,MATCH(Working!$E19,'Data;_Historical_Data'!$J$12:$J$518,0),MATCH(Working!AV$11,'Data;_Historical_Data'!$H$11:$AK$11)),SUMIFS('Data;_Major_Ports'!$K$48:$K$999999,'Data;_Major_Ports'!$F$48:$F$999999,$F19,'Data;_Major_Ports'!$E$48:$E$999999,AV$11,'Data;_Major_Ports'!$J$48:$J$999999,#REF!)))</f>
        <v>0</v>
      </c>
      <c r="AW19" s="4">
        <f>IF(Closed_Ports!AR16="z","z",IF(AW$11&lt;2000,INDEX('Data;_Historical_Data'!$H$12:$AK$518,MATCH(Working!$E19,'Data;_Historical_Data'!$J$12:$J$518,0),MATCH(Working!AW$11,'Data;_Historical_Data'!$H$11:$AK$11)),SUMIFS('Data;_Major_Ports'!$K$48:$K$999999,'Data;_Major_Ports'!$F$48:$F$999999,$F19,'Data;_Major_Ports'!$E$48:$E$999999,AW$11,'Data;_Major_Ports'!$J$48:$J$999999,#REF!)))</f>
        <v>0</v>
      </c>
      <c r="AX19" s="4">
        <f>IF(Closed_Ports!AS16="z","z",IF(AX$11&lt;2000,INDEX('Data;_Historical_Data'!$H$12:$AK$518,MATCH(Working!$E19,'Data;_Historical_Data'!$J$12:$J$518,0),MATCH(Working!AX$11,'Data;_Historical_Data'!$H$11:$AK$11)),SUMIFS('Data;_Major_Ports'!$K$48:$K$999999,'Data;_Major_Ports'!$F$48:$F$999999,$F19,'Data;_Major_Ports'!$E$48:$E$999999,AX$11,'Data;_Major_Ports'!$J$48:$J$999999,#REF!)))</f>
        <v>0</v>
      </c>
      <c r="AY19" s="4">
        <f>IF(Closed_Ports!AT16="z","z",IF(AY$11&lt;2000,INDEX('Data;_Historical_Data'!$H$12:$AK$518,MATCH(Working!$E19,'Data;_Historical_Data'!$J$12:$J$518,0),MATCH(Working!AY$11,'Data;_Historical_Data'!$H$11:$AK$11)),SUMIFS('Data;_Major_Ports'!$K$48:$K$999999,'Data;_Major_Ports'!$F$48:$F$999999,$F19,'Data;_Major_Ports'!$E$48:$E$999999,AY$11,'Data;_Major_Ports'!$J$48:$J$999999,#REF!)))</f>
        <v>0</v>
      </c>
      <c r="AZ19" s="4">
        <f>IF(Closed_Ports!AU16="z","z",IF(AZ$11&lt;2000,INDEX('Data;_Historical_Data'!$H$12:$AK$518,MATCH(Working!$E19,'Data;_Historical_Data'!$J$12:$J$518,0),MATCH(Working!AZ$11,'Data;_Historical_Data'!$H$11:$AK$11)),SUMIFS('Data;_Major_Ports'!$K$48:$K$999999,'Data;_Major_Ports'!$F$48:$F$999999,$F19,'Data;_Major_Ports'!$E$48:$E$999999,AZ$11,'Data;_Major_Ports'!$J$48:$J$999999,#REF!)))</f>
        <v>0</v>
      </c>
      <c r="BA19" s="4">
        <f>IF(Closed_Ports!AV16="z","z",IF(BA$11&lt;2000,INDEX('Data;_Historical_Data'!$H$12:$AK$518,MATCH(Working!$E19,'Data;_Historical_Data'!$J$12:$J$518,0),MATCH(Working!BA$11,'Data;_Historical_Data'!$H$11:$AK$11)),SUMIFS('Data;_Major_Ports'!$K$48:$K$999999,'Data;_Major_Ports'!$F$48:$F$999999,$F19,'Data;_Major_Ports'!$E$48:$E$999999,BA$11,'Data;_Major_Ports'!$J$48:$J$999999,#REF!)))</f>
        <v>0</v>
      </c>
      <c r="BB19" s="4">
        <f>IF(Closed_Ports!AW16="z","z",IF(BB$11&lt;2000,INDEX('Data;_Historical_Data'!$H$12:$AK$518,MATCH(Working!$E19,'Data;_Historical_Data'!$J$12:$J$518,0),MATCH(Working!BB$11,'Data;_Historical_Data'!$H$11:$AK$11)),SUMIFS('Data;_Major_Ports'!$K$48:$K$999999,'Data;_Major_Ports'!$F$48:$F$999999,$F19,'Data;_Major_Ports'!$E$48:$E$999999,BB$11,'Data;_Major_Ports'!$J$48:$J$999999,#REF!)))</f>
        <v>0</v>
      </c>
      <c r="BC19" s="4">
        <f>IF(Closed_Ports!AX16="z","z",IF(BC$11&lt;2000,INDEX('Data;_Historical_Data'!$H$12:$AK$518,MATCH(Working!$E19,'Data;_Historical_Data'!$J$12:$J$518,0),MATCH(Working!BC$11,'Data;_Historical_Data'!$H$11:$AK$11)),SUMIFS('Data;_Major_Ports'!$K$48:$K$999999,'Data;_Major_Ports'!$F$48:$F$999999,$F19,'Data;_Major_Ports'!$E$48:$E$999999,BC$11,'Data;_Major_Ports'!$J$48:$J$999999,#REF!)))</f>
        <v>0</v>
      </c>
      <c r="BD19" s="4">
        <f>IF(Closed_Ports!AY16="z","z",IF(BD$11&lt;2000,INDEX('Data;_Historical_Data'!$H$12:$AK$518,MATCH(Working!$E19,'Data;_Historical_Data'!$J$12:$J$518,0),MATCH(Working!BD$11,'Data;_Historical_Data'!$H$11:$AK$11)),SUMIFS('Data;_Major_Ports'!$K$48:$K$999999,'Data;_Major_Ports'!$F$48:$F$999999,$F19,'Data;_Major_Ports'!$E$48:$E$999999,BD$11,'Data;_Major_Ports'!$J$48:$J$999999,#REF!)))</f>
        <v>0</v>
      </c>
      <c r="BE19" s="4">
        <f>IF(Closed_Ports!AZ16="z","z",IF(BE$11&lt;2000,INDEX('Data;_Historical_Data'!$H$12:$AK$518,MATCH(Working!$E19,'Data;_Historical_Data'!$J$12:$J$518,0),MATCH(Working!BE$11,'Data;_Historical_Data'!$H$11:$AK$11)),SUMIFS('Data;_Major_Ports'!$K$48:$K$999999,'Data;_Major_Ports'!$F$48:$F$999999,$F19,'Data;_Major_Ports'!$E$48:$E$999999,BE$11,'Data;_Major_Ports'!$J$48:$J$999999,#REF!)))</f>
        <v>0</v>
      </c>
      <c r="BF19" s="4">
        <f>IF(Closed_Ports!BA16="z","z",IF(BF$11&lt;2000,INDEX('Data;_Historical_Data'!$H$12:$AK$518,MATCH(Working!$E19,'Data;_Historical_Data'!$J$12:$J$518,0),MATCH(Working!BF$11,'Data;_Historical_Data'!$H$11:$AK$11)),SUMIFS('Data;_Major_Ports'!$K$48:$K$999999,'Data;_Major_Ports'!$F$48:$F$999999,$F19,'Data;_Major_Ports'!$E$48:$E$999999,BF$11,'Data;_Major_Ports'!$J$48:$J$999999,#REF!)))</f>
        <v>0</v>
      </c>
      <c r="BG19" s="4">
        <f>IF(Closed_Ports!BB16="z","z",IF(BG$11&lt;2000,INDEX('Data;_Historical_Data'!$H$12:$AK$518,MATCH(Working!$E19,'Data;_Historical_Data'!$J$12:$J$518,0),MATCH(Working!BG$11,'Data;_Historical_Data'!$H$11:$AK$11)),SUMIFS('Data;_Major_Ports'!$K$48:$K$999999,'Data;_Major_Ports'!$F$48:$F$999999,$F19,'Data;_Major_Ports'!$E$48:$E$999999,BG$11,'Data;_Major_Ports'!$J$48:$J$999999,#REF!)))</f>
        <v>0</v>
      </c>
      <c r="BH19" s="4">
        <f>IF(Closed_Ports!BC16="z","z",IF(BH$11&lt;2000,INDEX('Data;_Historical_Data'!$H$12:$AK$518,MATCH(Working!$E19,'Data;_Historical_Data'!$J$12:$J$518,0),MATCH(Working!BH$11,'Data;_Historical_Data'!$H$11:$AK$11)),SUMIFS('Data;_Major_Ports'!$K$48:$K$999999,'Data;_Major_Ports'!$F$48:$F$999999,$F19,'Data;_Major_Ports'!$E$48:$E$999999,BH$11,'Data;_Major_Ports'!$J$48:$J$999999,#REF!)))</f>
        <v>0</v>
      </c>
      <c r="BI19" s="4">
        <f>IF(Closed_Ports!BD16="z","z",IF(BI$11&lt;2000,INDEX('Data;_Historical_Data'!$H$12:$AK$518,MATCH(Working!$E19,'Data;_Historical_Data'!$J$12:$J$518,0),MATCH(Working!BI$11,'Data;_Historical_Data'!$H$11:$AK$11)),SUMIFS('Data;_Major_Ports'!$K$48:$K$999999,'Data;_Major_Ports'!$F$48:$F$999999,$F19,'Data;_Major_Ports'!$E$48:$E$999999,BI$11,'Data;_Major_Ports'!$J$48:$J$999999,#REF!)))</f>
        <v>0</v>
      </c>
      <c r="BJ19" s="44" t="e">
        <f t="shared" si="0"/>
        <v>#DIV/0!</v>
      </c>
      <c r="BK19" s="45">
        <f t="shared" si="1"/>
        <v>0</v>
      </c>
    </row>
    <row r="20" spans="4:63" x14ac:dyDescent="0.25">
      <c r="D20" s="41">
        <f>COUNTIF('Data;_Historical_Data'!J:J,Working!E20)</f>
        <v>0</v>
      </c>
      <c r="E20" s="22" t="e">
        <f>CONCATENATE(#REF!,Working!H20)</f>
        <v>#REF!</v>
      </c>
      <c r="F20" s="22" t="s">
        <v>202</v>
      </c>
      <c r="G20" s="22" t="s">
        <v>188</v>
      </c>
      <c r="H20" s="2" t="s">
        <v>19</v>
      </c>
      <c r="I20" s="2" t="s">
        <v>17</v>
      </c>
      <c r="J20" s="42" t="s">
        <v>10</v>
      </c>
      <c r="K20" s="4" t="e">
        <f>IF(Closed_Ports!F17="z","z",IF(K$11&lt;2000,INDEX('Data;_Historical_Data'!$H$12:$AK$518,MATCH(Working!$E20,'Data;_Historical_Data'!$J$12:$J$518,0),MATCH(Working!K$11,'Data;_Historical_Data'!$H$11:$AK$11)),SUMIFS('Data;_Major_Ports'!$K$48:$K$999999,'Data;_Major_Ports'!$F$48:$F$999999,$F20,'Data;_Major_Ports'!$E$48:$E$999999,K$11,'Data;_Major_Ports'!$J$48:$J$999999,#REF!)))</f>
        <v>#REF!</v>
      </c>
      <c r="L20" s="4" t="e">
        <f>IF(Closed_Ports!G17="z","z",IF(L$11&lt;2000,INDEX('Data;_Historical_Data'!$H$12:$AK$518,MATCH(Working!$E20,'Data;_Historical_Data'!$J$12:$J$518,0),MATCH(Working!L$11,'Data;_Historical_Data'!$H$11:$AK$11)),SUMIFS('Data;_Major_Ports'!$K$48:$K$999999,'Data;_Major_Ports'!$F$48:$F$999999,$F20,'Data;_Major_Ports'!$E$48:$E$999999,L$11,'Data;_Major_Ports'!$J$48:$J$999999,#REF!)))</f>
        <v>#REF!</v>
      </c>
      <c r="M20" s="4" t="e">
        <f>IF(Closed_Ports!H17="z","z",IF(M$11&lt;2000,INDEX('Data;_Historical_Data'!$H$12:$AK$518,MATCH(Working!$E20,'Data;_Historical_Data'!$J$12:$J$518,0),MATCH(Working!M$11,'Data;_Historical_Data'!$H$11:$AK$11)),SUMIFS('Data;_Major_Ports'!$K$48:$K$999999,'Data;_Major_Ports'!$F$48:$F$999999,$F20,'Data;_Major_Ports'!$E$48:$E$999999,M$11,'Data;_Major_Ports'!$J$48:$J$999999,#REF!)))</f>
        <v>#REF!</v>
      </c>
      <c r="N20" s="4" t="e">
        <f>IF(Closed_Ports!I17="z","z",IF(N$11&lt;2000,INDEX('Data;_Historical_Data'!$H$12:$AK$518,MATCH(Working!$E20,'Data;_Historical_Data'!$J$12:$J$518,0),MATCH(Working!N$11,'Data;_Historical_Data'!$H$11:$AK$11)),SUMIFS('Data;_Major_Ports'!$K$48:$K$999999,'Data;_Major_Ports'!$F$48:$F$999999,$F20,'Data;_Major_Ports'!$E$48:$E$999999,N$11,'Data;_Major_Ports'!$J$48:$J$999999,#REF!)))</f>
        <v>#REF!</v>
      </c>
      <c r="O20" s="4" t="e">
        <f>IF(Closed_Ports!J17="z","z",IF(O$11&lt;2000,INDEX('Data;_Historical_Data'!$H$12:$AK$518,MATCH(Working!$E20,'Data;_Historical_Data'!$J$12:$J$518,0),MATCH(Working!O$11,'Data;_Historical_Data'!$H$11:$AK$11)),SUMIFS('Data;_Major_Ports'!$K$48:$K$999999,'Data;_Major_Ports'!$F$48:$F$999999,$F20,'Data;_Major_Ports'!$E$48:$E$999999,O$11,'Data;_Major_Ports'!$J$48:$J$999999,#REF!)))</f>
        <v>#REF!</v>
      </c>
      <c r="P20" s="4" t="e">
        <f>IF(Closed_Ports!K17="z","z",IF(P$11&lt;2000,INDEX('Data;_Historical_Data'!$H$12:$AK$518,MATCH(Working!$E20,'Data;_Historical_Data'!$J$12:$J$518,0),MATCH(Working!P$11,'Data;_Historical_Data'!$H$11:$AK$11)),SUMIFS('Data;_Major_Ports'!$K$48:$K$999999,'Data;_Major_Ports'!$F$48:$F$999999,$F20,'Data;_Major_Ports'!$E$48:$E$999999,P$11,'Data;_Major_Ports'!$J$48:$J$999999,#REF!)))</f>
        <v>#REF!</v>
      </c>
      <c r="Q20" s="4" t="e">
        <f>IF(Closed_Ports!L17="z","z",IF(Q$11&lt;2000,INDEX('Data;_Historical_Data'!$H$12:$AK$518,MATCH(Working!$E20,'Data;_Historical_Data'!$J$12:$J$518,0),MATCH(Working!Q$11,'Data;_Historical_Data'!$H$11:$AK$11)),SUMIFS('Data;_Major_Ports'!$K$48:$K$999999,'Data;_Major_Ports'!$F$48:$F$999999,$F20,'Data;_Major_Ports'!$E$48:$E$999999,Q$11,'Data;_Major_Ports'!$J$48:$J$999999,#REF!)))</f>
        <v>#REF!</v>
      </c>
      <c r="R20" s="4" t="e">
        <f>IF(Closed_Ports!M17="z","z",IF(R$11&lt;2000,INDEX('Data;_Historical_Data'!$H$12:$AK$518,MATCH(Working!$E20,'Data;_Historical_Data'!$J$12:$J$518,0),MATCH(Working!R$11,'Data;_Historical_Data'!$H$11:$AK$11)),SUMIFS('Data;_Major_Ports'!$K$48:$K$999999,'Data;_Major_Ports'!$F$48:$F$999999,$F20,'Data;_Major_Ports'!$E$48:$E$999999,R$11,'Data;_Major_Ports'!$J$48:$J$999999,#REF!)))</f>
        <v>#REF!</v>
      </c>
      <c r="S20" s="4" t="e">
        <f>IF(Closed_Ports!N17="z","z",IF(S$11&lt;2000,INDEX('Data;_Historical_Data'!$H$12:$AK$518,MATCH(Working!$E20,'Data;_Historical_Data'!$J$12:$J$518,0),MATCH(Working!S$11,'Data;_Historical_Data'!$H$11:$AK$11)),SUMIFS('Data;_Major_Ports'!$K$48:$K$999999,'Data;_Major_Ports'!$F$48:$F$999999,$F20,'Data;_Major_Ports'!$E$48:$E$999999,S$11,'Data;_Major_Ports'!$J$48:$J$999999,#REF!)))</f>
        <v>#REF!</v>
      </c>
      <c r="T20" s="4" t="e">
        <f>IF(Closed_Ports!O17="z","z",IF(T$11&lt;2000,INDEX('Data;_Historical_Data'!$H$12:$AK$518,MATCH(Working!$E20,'Data;_Historical_Data'!$J$12:$J$518,0),MATCH(Working!T$11,'Data;_Historical_Data'!$H$11:$AK$11)),SUMIFS('Data;_Major_Ports'!$K$48:$K$999999,'Data;_Major_Ports'!$F$48:$F$999999,$F20,'Data;_Major_Ports'!$E$48:$E$999999,T$11,'Data;_Major_Ports'!$J$48:$J$999999,#REF!)))</f>
        <v>#REF!</v>
      </c>
      <c r="U20" s="4" t="e">
        <f>IF(Closed_Ports!P17="z","z",IF(U$11&lt;2000,INDEX('Data;_Historical_Data'!$H$12:$AK$518,MATCH(Working!$E20,'Data;_Historical_Data'!$J$12:$J$518,0),MATCH(Working!U$11,'Data;_Historical_Data'!$H$11:$AK$11)),SUMIFS('Data;_Major_Ports'!$K$48:$K$999999,'Data;_Major_Ports'!$F$48:$F$999999,$F20,'Data;_Major_Ports'!$E$48:$E$999999,U$11,'Data;_Major_Ports'!$J$48:$J$999999,#REF!)))</f>
        <v>#REF!</v>
      </c>
      <c r="V20" s="4" t="e">
        <f>IF(Closed_Ports!Q17="z","z",IF(V$11&lt;2000,INDEX('Data;_Historical_Data'!$H$12:$AK$518,MATCH(Working!$E20,'Data;_Historical_Data'!$J$12:$J$518,0),MATCH(Working!V$11,'Data;_Historical_Data'!$H$11:$AK$11)),SUMIFS('Data;_Major_Ports'!$K$48:$K$999999,'Data;_Major_Ports'!$F$48:$F$999999,$F20,'Data;_Major_Ports'!$E$48:$E$999999,V$11,'Data;_Major_Ports'!$J$48:$J$999999,#REF!)))</f>
        <v>#REF!</v>
      </c>
      <c r="W20" s="4" t="e">
        <f>IF(Closed_Ports!R17="z","z",IF(W$11&lt;2000,INDEX('Data;_Historical_Data'!$H$12:$AK$518,MATCH(Working!$E20,'Data;_Historical_Data'!$J$12:$J$518,0),MATCH(Working!W$11,'Data;_Historical_Data'!$H$11:$AK$11)),SUMIFS('Data;_Major_Ports'!$K$48:$K$999999,'Data;_Major_Ports'!$F$48:$F$999999,$F20,'Data;_Major_Ports'!$E$48:$E$999999,W$11,'Data;_Major_Ports'!$J$48:$J$999999,#REF!)))</f>
        <v>#REF!</v>
      </c>
      <c r="X20" s="4" t="e">
        <f>IF(Closed_Ports!S17="z","z",IF(X$11&lt;2000,INDEX('Data;_Historical_Data'!$H$12:$AK$518,MATCH(Working!$E20,'Data;_Historical_Data'!$J$12:$J$518,0),MATCH(Working!X$11,'Data;_Historical_Data'!$H$11:$AK$11)),SUMIFS('Data;_Major_Ports'!$K$48:$K$999999,'Data;_Major_Ports'!$F$48:$F$999999,$F20,'Data;_Major_Ports'!$E$48:$E$999999,X$11,'Data;_Major_Ports'!$J$48:$J$999999,#REF!)))</f>
        <v>#REF!</v>
      </c>
      <c r="Y20" s="4" t="e">
        <f>IF(Closed_Ports!T17="z","z",IF(Y$11&lt;2000,INDEX('Data;_Historical_Data'!$H$12:$AK$518,MATCH(Working!$E20,'Data;_Historical_Data'!$J$12:$J$518,0),MATCH(Working!Y$11,'Data;_Historical_Data'!$H$11:$AK$11)),SUMIFS('Data;_Major_Ports'!$K$48:$K$999999,'Data;_Major_Ports'!$F$48:$F$999999,$F20,'Data;_Major_Ports'!$E$48:$E$999999,Y$11,'Data;_Major_Ports'!$J$48:$J$999999,#REF!)))</f>
        <v>#REF!</v>
      </c>
      <c r="Z20" s="4" t="e">
        <f>IF(Closed_Ports!U17="z","z",IF(Z$11&lt;2000,INDEX('Data;_Historical_Data'!$H$12:$AK$518,MATCH(Working!$E20,'Data;_Historical_Data'!$J$12:$J$518,0),MATCH(Working!Z$11,'Data;_Historical_Data'!$H$11:$AK$11)),SUMIFS('Data;_Major_Ports'!$K$48:$K$999999,'Data;_Major_Ports'!$F$48:$F$999999,$F20,'Data;_Major_Ports'!$E$48:$E$999999,Z$11,'Data;_Major_Ports'!$J$48:$J$999999,#REF!)))</f>
        <v>#REF!</v>
      </c>
      <c r="AA20" s="4" t="e">
        <f>IF(Closed_Ports!V17="z","z",IF(AA$11&lt;2000,INDEX('Data;_Historical_Data'!$H$12:$AK$518,MATCH(Working!$E20,'Data;_Historical_Data'!$J$12:$J$518,0),MATCH(Working!AA$11,'Data;_Historical_Data'!$H$11:$AK$11)),SUMIFS('Data;_Major_Ports'!$K$48:$K$999999,'Data;_Major_Ports'!$F$48:$F$999999,$F20,'Data;_Major_Ports'!$E$48:$E$999999,AA$11,'Data;_Major_Ports'!$J$48:$J$999999,#REF!)))</f>
        <v>#REF!</v>
      </c>
      <c r="AB20" s="4" t="e">
        <f>IF(Closed_Ports!W17="z","z",IF(AB$11&lt;2000,INDEX('Data;_Historical_Data'!$H$12:$AK$518,MATCH(Working!$E20,'Data;_Historical_Data'!$J$12:$J$518,0),MATCH(Working!AB$11,'Data;_Historical_Data'!$H$11:$AK$11)),SUMIFS('Data;_Major_Ports'!$K$48:$K$999999,'Data;_Major_Ports'!$F$48:$F$999999,$F20,'Data;_Major_Ports'!$E$48:$E$999999,AB$11,'Data;_Major_Ports'!$J$48:$J$999999,#REF!)))</f>
        <v>#REF!</v>
      </c>
      <c r="AC20" s="4" t="e">
        <f>IF(Closed_Ports!X17="z","z",IF(AC$11&lt;2000,INDEX('Data;_Historical_Data'!$H$12:$AK$518,MATCH(Working!$E20,'Data;_Historical_Data'!$J$12:$J$518,0),MATCH(Working!AC$11,'Data;_Historical_Data'!$H$11:$AK$11)),SUMIFS('Data;_Major_Ports'!$K$48:$K$999999,'Data;_Major_Ports'!$F$48:$F$999999,$F20,'Data;_Major_Ports'!$E$48:$E$999999,AC$11,'Data;_Major_Ports'!$J$48:$J$999999,#REF!)))</f>
        <v>#REF!</v>
      </c>
      <c r="AD20" s="4" t="e">
        <f>IF(Closed_Ports!Y17="z","z",IF(AD$11&lt;2000,INDEX('Data;_Historical_Data'!$H$12:$AK$518,MATCH(Working!$E20,'Data;_Historical_Data'!$J$12:$J$518,0),MATCH(Working!AD$11,'Data;_Historical_Data'!$H$11:$AK$11)),SUMIFS('Data;_Major_Ports'!$K$48:$K$999999,'Data;_Major_Ports'!$F$48:$F$999999,$F20,'Data;_Major_Ports'!$E$48:$E$999999,AD$11,'Data;_Major_Ports'!$J$48:$J$999999,#REF!)))</f>
        <v>#REF!</v>
      </c>
      <c r="AE20" s="4" t="e">
        <f>IF(Closed_Ports!Z17="z","z",IF(AE$11&lt;2000,INDEX('Data;_Historical_Data'!$H$12:$AK$518,MATCH(Working!$E20,'Data;_Historical_Data'!$J$12:$J$518,0),MATCH(Working!AE$11,'Data;_Historical_Data'!$H$11:$AK$11)),SUMIFS('Data;_Major_Ports'!$K$48:$K$999999,'Data;_Major_Ports'!$F$48:$F$999999,$F20,'Data;_Major_Ports'!$E$48:$E$999999,AE$11,'Data;_Major_Ports'!$J$48:$J$999999,#REF!)))</f>
        <v>#REF!</v>
      </c>
      <c r="AF20" s="4" t="e">
        <f>IF(Closed_Ports!AA17="z","z",IF(AF$11&lt;2000,INDEX('Data;_Historical_Data'!$H$12:$AK$518,MATCH(Working!$E20,'Data;_Historical_Data'!$J$12:$J$518,0),MATCH(Working!AF$11,'Data;_Historical_Data'!$H$11:$AK$11)),SUMIFS('Data;_Major_Ports'!$K$48:$K$999999,'Data;_Major_Ports'!$F$48:$F$999999,$F20,'Data;_Major_Ports'!$E$48:$E$999999,AF$11,'Data;_Major_Ports'!$J$48:$J$999999,#REF!)))</f>
        <v>#REF!</v>
      </c>
      <c r="AG20" s="4" t="e">
        <f>IF(Closed_Ports!AB17="z","z",IF(AG$11&lt;2000,INDEX('Data;_Historical_Data'!$H$12:$AK$518,MATCH(Working!$E20,'Data;_Historical_Data'!$J$12:$J$518,0),MATCH(Working!AG$11,'Data;_Historical_Data'!$H$11:$AK$11)),SUMIFS('Data;_Major_Ports'!$K$48:$K$999999,'Data;_Major_Ports'!$F$48:$F$999999,$F20,'Data;_Major_Ports'!$E$48:$E$999999,AG$11,'Data;_Major_Ports'!$J$48:$J$999999,#REF!)))</f>
        <v>#REF!</v>
      </c>
      <c r="AH20" s="4" t="e">
        <f>IF(Closed_Ports!AC17="z","z",IF(AH$11&lt;2000,INDEX('Data;_Historical_Data'!$H$12:$AK$518,MATCH(Working!$E20,'Data;_Historical_Data'!$J$12:$J$518,0),MATCH(Working!AH$11,'Data;_Historical_Data'!$H$11:$AK$11)),SUMIFS('Data;_Major_Ports'!$K$48:$K$999999,'Data;_Major_Ports'!$F$48:$F$999999,$F20,'Data;_Major_Ports'!$E$48:$E$999999,AH$11,'Data;_Major_Ports'!$J$48:$J$999999,#REF!)))</f>
        <v>#REF!</v>
      </c>
      <c r="AI20" s="4" t="e">
        <f>IF(Closed_Ports!AD17="z","z",IF(AI$11&lt;2000,INDEX('Data;_Historical_Data'!$H$12:$AK$518,MATCH(Working!$E20,'Data;_Historical_Data'!$J$12:$J$518,0),MATCH(Working!AI$11,'Data;_Historical_Data'!$H$11:$AK$11)),SUMIFS('Data;_Major_Ports'!$K$48:$K$999999,'Data;_Major_Ports'!$F$48:$F$999999,$F20,'Data;_Major_Ports'!$E$48:$E$999999,AI$11,'Data;_Major_Ports'!$J$48:$J$999999,#REF!)))</f>
        <v>#REF!</v>
      </c>
      <c r="AJ20" s="4" t="e">
        <f>IF(Closed_Ports!AE17="z","z",IF(AJ$11&lt;2000,INDEX('Data;_Historical_Data'!$H$12:$AK$518,MATCH(Working!$E20,'Data;_Historical_Data'!$J$12:$J$518,0),MATCH(Working!AJ$11,'Data;_Historical_Data'!$H$11:$AK$11)),SUMIFS('Data;_Major_Ports'!$K$48:$K$999999,'Data;_Major_Ports'!$F$48:$F$999999,$F20,'Data;_Major_Ports'!$E$48:$E$999999,AJ$11,'Data;_Major_Ports'!$J$48:$J$999999,#REF!)))</f>
        <v>#REF!</v>
      </c>
      <c r="AK20" s="4" t="e">
        <f>IF(Closed_Ports!AF17="z","z",IF(AK$11&lt;2000,INDEX('Data;_Historical_Data'!$H$12:$AK$518,MATCH(Working!$E20,'Data;_Historical_Data'!$J$12:$J$518,0),MATCH(Working!AK$11,'Data;_Historical_Data'!$H$11:$AK$11)),SUMIFS('Data;_Major_Ports'!$K$48:$K$999999,'Data;_Major_Ports'!$F$48:$F$999999,$F20,'Data;_Major_Ports'!$E$48:$E$999999,AK$11,'Data;_Major_Ports'!$J$48:$J$999999,#REF!)))</f>
        <v>#REF!</v>
      </c>
      <c r="AL20" s="43">
        <f>IF(Closed_Ports!AG17="z","z",IF(AL$11&lt;2000,INDEX('Data;_Historical_Data'!$H$12:$AK$518,MATCH(Working!$E20,'Data;_Historical_Data'!$J$12:$J$518,0),MATCH(Working!AL$11,'Data;_Historical_Data'!$H$11:$AK$11)),SUMIFS('Data;_Major_Ports'!$K$48:$K$999999,'Data;_Major_Ports'!$F$48:$F$999999,$F20,'Data;_Major_Ports'!$E$48:$E$999999,AL$11,'Data;_Major_Ports'!$J$48:$J$999999,#REF!)))</f>
        <v>0</v>
      </c>
      <c r="AM20" s="4">
        <f>IF(Closed_Ports!AH17="z","z",IF(AM$11&lt;2000,INDEX('Data;_Historical_Data'!$H$12:$AK$518,MATCH(Working!$E20,'Data;_Historical_Data'!$J$12:$J$518,0),MATCH(Working!AM$11,'Data;_Historical_Data'!$H$11:$AK$11)),SUMIFS('Data;_Major_Ports'!$K$48:$K$999999,'Data;_Major_Ports'!$F$48:$F$999999,$F20,'Data;_Major_Ports'!$E$48:$E$999999,AM$11,'Data;_Major_Ports'!$J$48:$J$999999,#REF!)))</f>
        <v>0</v>
      </c>
      <c r="AN20" s="4">
        <f>IF(Closed_Ports!AI17="z","z",IF(AN$11&lt;2000,INDEX('Data;_Historical_Data'!$H$12:$AK$518,MATCH(Working!$E20,'Data;_Historical_Data'!$J$12:$J$518,0),MATCH(Working!AN$11,'Data;_Historical_Data'!$H$11:$AK$11)),SUMIFS('Data;_Major_Ports'!$K$48:$K$999999,'Data;_Major_Ports'!$F$48:$F$999999,$F20,'Data;_Major_Ports'!$E$48:$E$999999,AN$11,'Data;_Major_Ports'!$J$48:$J$999999,#REF!)))</f>
        <v>0</v>
      </c>
      <c r="AO20" s="4">
        <f>IF(Closed_Ports!AJ17="z","z",IF(AO$11&lt;2000,INDEX('Data;_Historical_Data'!$H$12:$AK$518,MATCH(Working!$E20,'Data;_Historical_Data'!$J$12:$J$518,0),MATCH(Working!AO$11,'Data;_Historical_Data'!$H$11:$AK$11)),SUMIFS('Data;_Major_Ports'!$K$48:$K$999999,'Data;_Major_Ports'!$F$48:$F$999999,$F20,'Data;_Major_Ports'!$E$48:$E$999999,AO$11,'Data;_Major_Ports'!$J$48:$J$999999,#REF!)))</f>
        <v>0</v>
      </c>
      <c r="AP20" s="4">
        <f>IF(Closed_Ports!AK17="z","z",IF(AP$11&lt;2000,INDEX('Data;_Historical_Data'!$H$12:$AK$518,MATCH(Working!$E20,'Data;_Historical_Data'!$J$12:$J$518,0),MATCH(Working!AP$11,'Data;_Historical_Data'!$H$11:$AK$11)),SUMIFS('Data;_Major_Ports'!$K$48:$K$999999,'Data;_Major_Ports'!$F$48:$F$999999,$F20,'Data;_Major_Ports'!$E$48:$E$999999,AP$11,'Data;_Major_Ports'!$J$48:$J$999999,#REF!)))</f>
        <v>0</v>
      </c>
      <c r="AQ20" s="4">
        <f>IF(Closed_Ports!AL17="z","z",IF(AQ$11&lt;2000,INDEX('Data;_Historical_Data'!$H$12:$AK$518,MATCH(Working!$E20,'Data;_Historical_Data'!$J$12:$J$518,0),MATCH(Working!AQ$11,'Data;_Historical_Data'!$H$11:$AK$11)),SUMIFS('Data;_Major_Ports'!$K$48:$K$999999,'Data;_Major_Ports'!$F$48:$F$999999,$F20,'Data;_Major_Ports'!$E$48:$E$999999,AQ$11,'Data;_Major_Ports'!$J$48:$J$999999,#REF!)))</f>
        <v>0</v>
      </c>
      <c r="AR20" s="4">
        <f>IF(Closed_Ports!AM17="z","z",IF(AR$11&lt;2000,INDEX('Data;_Historical_Data'!$H$12:$AK$518,MATCH(Working!$E20,'Data;_Historical_Data'!$J$12:$J$518,0),MATCH(Working!AR$11,'Data;_Historical_Data'!$H$11:$AK$11)),SUMIFS('Data;_Major_Ports'!$K$48:$K$999999,'Data;_Major_Ports'!$F$48:$F$999999,$F20,'Data;_Major_Ports'!$E$48:$E$999999,AR$11,'Data;_Major_Ports'!$J$48:$J$999999,#REF!)))</f>
        <v>0</v>
      </c>
      <c r="AS20" s="4">
        <f>IF(Closed_Ports!AN17="z","z",IF(AS$11&lt;2000,INDEX('Data;_Historical_Data'!$H$12:$AK$518,MATCH(Working!$E20,'Data;_Historical_Data'!$J$12:$J$518,0),MATCH(Working!AS$11,'Data;_Historical_Data'!$H$11:$AK$11)),SUMIFS('Data;_Major_Ports'!$K$48:$K$999999,'Data;_Major_Ports'!$F$48:$F$999999,$F20,'Data;_Major_Ports'!$E$48:$E$999999,AS$11,'Data;_Major_Ports'!$J$48:$J$999999,#REF!)))</f>
        <v>0</v>
      </c>
      <c r="AT20" s="4">
        <f>IF(Closed_Ports!AO17="z","z",IF(AT$11&lt;2000,INDEX('Data;_Historical_Data'!$H$12:$AK$518,MATCH(Working!$E20,'Data;_Historical_Data'!$J$12:$J$518,0),MATCH(Working!AT$11,'Data;_Historical_Data'!$H$11:$AK$11)),SUMIFS('Data;_Major_Ports'!$K$48:$K$999999,'Data;_Major_Ports'!$F$48:$F$999999,$F20,'Data;_Major_Ports'!$E$48:$E$999999,AT$11,'Data;_Major_Ports'!$J$48:$J$999999,#REF!)))</f>
        <v>0</v>
      </c>
      <c r="AU20" s="4">
        <f>IF(Closed_Ports!AP17="z","z",IF(AU$11&lt;2000,INDEX('Data;_Historical_Data'!$H$12:$AK$518,MATCH(Working!$E20,'Data;_Historical_Data'!$J$12:$J$518,0),MATCH(Working!AU$11,'Data;_Historical_Data'!$H$11:$AK$11)),SUMIFS('Data;_Major_Ports'!$K$48:$K$999999,'Data;_Major_Ports'!$F$48:$F$999999,$F20,'Data;_Major_Ports'!$E$48:$E$999999,AU$11,'Data;_Major_Ports'!$J$48:$J$999999,#REF!)))</f>
        <v>0</v>
      </c>
      <c r="AV20" s="4">
        <f>IF(Closed_Ports!AQ17="z","z",IF(AV$11&lt;2000,INDEX('Data;_Historical_Data'!$H$12:$AK$518,MATCH(Working!$E20,'Data;_Historical_Data'!$J$12:$J$518,0),MATCH(Working!AV$11,'Data;_Historical_Data'!$H$11:$AK$11)),SUMIFS('Data;_Major_Ports'!$K$48:$K$999999,'Data;_Major_Ports'!$F$48:$F$999999,$F20,'Data;_Major_Ports'!$E$48:$E$999999,AV$11,'Data;_Major_Ports'!$J$48:$J$999999,#REF!)))</f>
        <v>0</v>
      </c>
      <c r="AW20" s="4">
        <f>IF(Closed_Ports!AR17="z","z",IF(AW$11&lt;2000,INDEX('Data;_Historical_Data'!$H$12:$AK$518,MATCH(Working!$E20,'Data;_Historical_Data'!$J$12:$J$518,0),MATCH(Working!AW$11,'Data;_Historical_Data'!$H$11:$AK$11)),SUMIFS('Data;_Major_Ports'!$K$48:$K$999999,'Data;_Major_Ports'!$F$48:$F$999999,$F20,'Data;_Major_Ports'!$E$48:$E$999999,AW$11,'Data;_Major_Ports'!$J$48:$J$999999,#REF!)))</f>
        <v>0</v>
      </c>
      <c r="AX20" s="4">
        <f>IF(Closed_Ports!AS17="z","z",IF(AX$11&lt;2000,INDEX('Data;_Historical_Data'!$H$12:$AK$518,MATCH(Working!$E20,'Data;_Historical_Data'!$J$12:$J$518,0),MATCH(Working!AX$11,'Data;_Historical_Data'!$H$11:$AK$11)),SUMIFS('Data;_Major_Ports'!$K$48:$K$999999,'Data;_Major_Ports'!$F$48:$F$999999,$F20,'Data;_Major_Ports'!$E$48:$E$999999,AX$11,'Data;_Major_Ports'!$J$48:$J$999999,#REF!)))</f>
        <v>0</v>
      </c>
      <c r="AY20" s="4">
        <f>IF(Closed_Ports!AT17="z","z",IF(AY$11&lt;2000,INDEX('Data;_Historical_Data'!$H$12:$AK$518,MATCH(Working!$E20,'Data;_Historical_Data'!$J$12:$J$518,0),MATCH(Working!AY$11,'Data;_Historical_Data'!$H$11:$AK$11)),SUMIFS('Data;_Major_Ports'!$K$48:$K$999999,'Data;_Major_Ports'!$F$48:$F$999999,$F20,'Data;_Major_Ports'!$E$48:$E$999999,AY$11,'Data;_Major_Ports'!$J$48:$J$999999,#REF!)))</f>
        <v>0</v>
      </c>
      <c r="AZ20" s="4">
        <f>IF(Closed_Ports!AU17="z","z",IF(AZ$11&lt;2000,INDEX('Data;_Historical_Data'!$H$12:$AK$518,MATCH(Working!$E20,'Data;_Historical_Data'!$J$12:$J$518,0),MATCH(Working!AZ$11,'Data;_Historical_Data'!$H$11:$AK$11)),SUMIFS('Data;_Major_Ports'!$K$48:$K$999999,'Data;_Major_Ports'!$F$48:$F$999999,$F20,'Data;_Major_Ports'!$E$48:$E$999999,AZ$11,'Data;_Major_Ports'!$J$48:$J$999999,#REF!)))</f>
        <v>0</v>
      </c>
      <c r="BA20" s="4">
        <f>IF(Closed_Ports!AV17="z","z",IF(BA$11&lt;2000,INDEX('Data;_Historical_Data'!$H$12:$AK$518,MATCH(Working!$E20,'Data;_Historical_Data'!$J$12:$J$518,0),MATCH(Working!BA$11,'Data;_Historical_Data'!$H$11:$AK$11)),SUMIFS('Data;_Major_Ports'!$K$48:$K$999999,'Data;_Major_Ports'!$F$48:$F$999999,$F20,'Data;_Major_Ports'!$E$48:$E$999999,BA$11,'Data;_Major_Ports'!$J$48:$J$999999,#REF!)))</f>
        <v>0</v>
      </c>
      <c r="BB20" s="4">
        <f>IF(Closed_Ports!AW17="z","z",IF(BB$11&lt;2000,INDEX('Data;_Historical_Data'!$H$12:$AK$518,MATCH(Working!$E20,'Data;_Historical_Data'!$J$12:$J$518,0),MATCH(Working!BB$11,'Data;_Historical_Data'!$H$11:$AK$11)),SUMIFS('Data;_Major_Ports'!$K$48:$K$999999,'Data;_Major_Ports'!$F$48:$F$999999,$F20,'Data;_Major_Ports'!$E$48:$E$999999,BB$11,'Data;_Major_Ports'!$J$48:$J$999999,#REF!)))</f>
        <v>0</v>
      </c>
      <c r="BC20" s="4">
        <f>IF(Closed_Ports!AX17="z","z",IF(BC$11&lt;2000,INDEX('Data;_Historical_Data'!$H$12:$AK$518,MATCH(Working!$E20,'Data;_Historical_Data'!$J$12:$J$518,0),MATCH(Working!BC$11,'Data;_Historical_Data'!$H$11:$AK$11)),SUMIFS('Data;_Major_Ports'!$K$48:$K$999999,'Data;_Major_Ports'!$F$48:$F$999999,$F20,'Data;_Major_Ports'!$E$48:$E$999999,BC$11,'Data;_Major_Ports'!$J$48:$J$999999,#REF!)))</f>
        <v>0</v>
      </c>
      <c r="BD20" s="4">
        <f>IF(Closed_Ports!AY17="z","z",IF(BD$11&lt;2000,INDEX('Data;_Historical_Data'!$H$12:$AK$518,MATCH(Working!$E20,'Data;_Historical_Data'!$J$12:$J$518,0),MATCH(Working!BD$11,'Data;_Historical_Data'!$H$11:$AK$11)),SUMIFS('Data;_Major_Ports'!$K$48:$K$999999,'Data;_Major_Ports'!$F$48:$F$999999,$F20,'Data;_Major_Ports'!$E$48:$E$999999,BD$11,'Data;_Major_Ports'!$J$48:$J$999999,#REF!)))</f>
        <v>0</v>
      </c>
      <c r="BE20" s="4">
        <f>IF(Closed_Ports!AZ17="z","z",IF(BE$11&lt;2000,INDEX('Data;_Historical_Data'!$H$12:$AK$518,MATCH(Working!$E20,'Data;_Historical_Data'!$J$12:$J$518,0),MATCH(Working!BE$11,'Data;_Historical_Data'!$H$11:$AK$11)),SUMIFS('Data;_Major_Ports'!$K$48:$K$999999,'Data;_Major_Ports'!$F$48:$F$999999,$F20,'Data;_Major_Ports'!$E$48:$E$999999,BE$11,'Data;_Major_Ports'!$J$48:$J$999999,#REF!)))</f>
        <v>0</v>
      </c>
      <c r="BF20" s="4">
        <f>IF(Closed_Ports!BA17="z","z",IF(BF$11&lt;2000,INDEX('Data;_Historical_Data'!$H$12:$AK$518,MATCH(Working!$E20,'Data;_Historical_Data'!$J$12:$J$518,0),MATCH(Working!BF$11,'Data;_Historical_Data'!$H$11:$AK$11)),SUMIFS('Data;_Major_Ports'!$K$48:$K$999999,'Data;_Major_Ports'!$F$48:$F$999999,$F20,'Data;_Major_Ports'!$E$48:$E$999999,BF$11,'Data;_Major_Ports'!$J$48:$J$999999,#REF!)))</f>
        <v>0</v>
      </c>
      <c r="BG20" s="4">
        <f>IF(Closed_Ports!BB17="z","z",IF(BG$11&lt;2000,INDEX('Data;_Historical_Data'!$H$12:$AK$518,MATCH(Working!$E20,'Data;_Historical_Data'!$J$12:$J$518,0),MATCH(Working!BG$11,'Data;_Historical_Data'!$H$11:$AK$11)),SUMIFS('Data;_Major_Ports'!$K$48:$K$999999,'Data;_Major_Ports'!$F$48:$F$999999,$F20,'Data;_Major_Ports'!$E$48:$E$999999,BG$11,'Data;_Major_Ports'!$J$48:$J$999999,#REF!)))</f>
        <v>0</v>
      </c>
      <c r="BH20" s="4">
        <f>IF(Closed_Ports!BC17="z","z",IF(BH$11&lt;2000,INDEX('Data;_Historical_Data'!$H$12:$AK$518,MATCH(Working!$E20,'Data;_Historical_Data'!$J$12:$J$518,0),MATCH(Working!BH$11,'Data;_Historical_Data'!$H$11:$AK$11)),SUMIFS('Data;_Major_Ports'!$K$48:$K$999999,'Data;_Major_Ports'!$F$48:$F$999999,$F20,'Data;_Major_Ports'!$E$48:$E$999999,BH$11,'Data;_Major_Ports'!$J$48:$J$999999,#REF!)))</f>
        <v>0</v>
      </c>
      <c r="BI20" s="4">
        <f>IF(Closed_Ports!BD17="z","z",IF(BI$11&lt;2000,INDEX('Data;_Historical_Data'!$H$12:$AK$518,MATCH(Working!$E20,'Data;_Historical_Data'!$J$12:$J$518,0),MATCH(Working!BI$11,'Data;_Historical_Data'!$H$11:$AK$11)),SUMIFS('Data;_Major_Ports'!$K$48:$K$999999,'Data;_Major_Ports'!$F$48:$F$999999,$F20,'Data;_Major_Ports'!$E$48:$E$999999,BI$11,'Data;_Major_Ports'!$J$48:$J$999999,#REF!)))</f>
        <v>0</v>
      </c>
      <c r="BJ20" s="44" t="e">
        <f t="shared" si="0"/>
        <v>#DIV/0!</v>
      </c>
      <c r="BK20" s="45">
        <f t="shared" si="1"/>
        <v>0</v>
      </c>
    </row>
    <row r="21" spans="4:63" x14ac:dyDescent="0.25">
      <c r="D21" s="41">
        <f>COUNTIF('Data;_Historical_Data'!J:J,Working!E21)</f>
        <v>0</v>
      </c>
      <c r="E21" s="22" t="e">
        <f>CONCATENATE(#REF!,Working!H21)</f>
        <v>#REF!</v>
      </c>
      <c r="F21" s="22" t="s">
        <v>204</v>
      </c>
      <c r="G21" s="22" t="s">
        <v>188</v>
      </c>
      <c r="H21" s="2" t="s">
        <v>205</v>
      </c>
      <c r="I21" s="2" t="s">
        <v>9</v>
      </c>
      <c r="J21" s="42" t="s">
        <v>10</v>
      </c>
      <c r="K21" s="4" t="e">
        <f>IF(Closed_Ports!F18="z","z",IF(K$11&lt;2000,INDEX('Data;_Historical_Data'!$H$12:$AK$518,MATCH(Working!$E21,'Data;_Historical_Data'!$J$12:$J$518,0),MATCH(Working!K$11,'Data;_Historical_Data'!$H$11:$AK$11)),SUMIFS('Data;_Major_Ports'!$K$48:$K$999999,'Data;_Major_Ports'!$F$48:$F$999999,$F21,'Data;_Major_Ports'!$E$48:$E$999999,K$11,'Data;_Major_Ports'!$J$48:$J$999999,#REF!)))</f>
        <v>#REF!</v>
      </c>
      <c r="L21" s="4" t="e">
        <f>IF(Closed_Ports!G18="z","z",IF(L$11&lt;2000,INDEX('Data;_Historical_Data'!$H$12:$AK$518,MATCH(Working!$E21,'Data;_Historical_Data'!$J$12:$J$518,0),MATCH(Working!L$11,'Data;_Historical_Data'!$H$11:$AK$11)),SUMIFS('Data;_Major_Ports'!$K$48:$K$999999,'Data;_Major_Ports'!$F$48:$F$999999,$F21,'Data;_Major_Ports'!$E$48:$E$999999,L$11,'Data;_Major_Ports'!$J$48:$J$999999,#REF!)))</f>
        <v>#REF!</v>
      </c>
      <c r="M21" s="4" t="e">
        <f>IF(Closed_Ports!H18="z","z",IF(M$11&lt;2000,INDEX('Data;_Historical_Data'!$H$12:$AK$518,MATCH(Working!$E21,'Data;_Historical_Data'!$J$12:$J$518,0),MATCH(Working!M$11,'Data;_Historical_Data'!$H$11:$AK$11)),SUMIFS('Data;_Major_Ports'!$K$48:$K$999999,'Data;_Major_Ports'!$F$48:$F$999999,$F21,'Data;_Major_Ports'!$E$48:$E$999999,M$11,'Data;_Major_Ports'!$J$48:$J$999999,#REF!)))</f>
        <v>#REF!</v>
      </c>
      <c r="N21" s="4" t="e">
        <f>IF(Closed_Ports!I18="z","z",IF(N$11&lt;2000,INDEX('Data;_Historical_Data'!$H$12:$AK$518,MATCH(Working!$E21,'Data;_Historical_Data'!$J$12:$J$518,0),MATCH(Working!N$11,'Data;_Historical_Data'!$H$11:$AK$11)),SUMIFS('Data;_Major_Ports'!$K$48:$K$999999,'Data;_Major_Ports'!$F$48:$F$999999,$F21,'Data;_Major_Ports'!$E$48:$E$999999,N$11,'Data;_Major_Ports'!$J$48:$J$999999,#REF!)))</f>
        <v>#REF!</v>
      </c>
      <c r="O21" s="4" t="e">
        <f>IF(Closed_Ports!J18="z","z",IF(O$11&lt;2000,INDEX('Data;_Historical_Data'!$H$12:$AK$518,MATCH(Working!$E21,'Data;_Historical_Data'!$J$12:$J$518,0),MATCH(Working!O$11,'Data;_Historical_Data'!$H$11:$AK$11)),SUMIFS('Data;_Major_Ports'!$K$48:$K$999999,'Data;_Major_Ports'!$F$48:$F$999999,$F21,'Data;_Major_Ports'!$E$48:$E$999999,O$11,'Data;_Major_Ports'!$J$48:$J$999999,#REF!)))</f>
        <v>#REF!</v>
      </c>
      <c r="P21" s="4" t="e">
        <f>IF(Closed_Ports!K18="z","z",IF(P$11&lt;2000,INDEX('Data;_Historical_Data'!$H$12:$AK$518,MATCH(Working!$E21,'Data;_Historical_Data'!$J$12:$J$518,0),MATCH(Working!P$11,'Data;_Historical_Data'!$H$11:$AK$11)),SUMIFS('Data;_Major_Ports'!$K$48:$K$999999,'Data;_Major_Ports'!$F$48:$F$999999,$F21,'Data;_Major_Ports'!$E$48:$E$999999,P$11,'Data;_Major_Ports'!$J$48:$J$999999,#REF!)))</f>
        <v>#REF!</v>
      </c>
      <c r="Q21" s="4" t="e">
        <f>IF(Closed_Ports!L18="z","z",IF(Q$11&lt;2000,INDEX('Data;_Historical_Data'!$H$12:$AK$518,MATCH(Working!$E21,'Data;_Historical_Data'!$J$12:$J$518,0),MATCH(Working!Q$11,'Data;_Historical_Data'!$H$11:$AK$11)),SUMIFS('Data;_Major_Ports'!$K$48:$K$999999,'Data;_Major_Ports'!$F$48:$F$999999,$F21,'Data;_Major_Ports'!$E$48:$E$999999,Q$11,'Data;_Major_Ports'!$J$48:$J$999999,#REF!)))</f>
        <v>#REF!</v>
      </c>
      <c r="R21" s="4" t="e">
        <f>IF(Closed_Ports!M18="z","z",IF(R$11&lt;2000,INDEX('Data;_Historical_Data'!$H$12:$AK$518,MATCH(Working!$E21,'Data;_Historical_Data'!$J$12:$J$518,0),MATCH(Working!R$11,'Data;_Historical_Data'!$H$11:$AK$11)),SUMIFS('Data;_Major_Ports'!$K$48:$K$999999,'Data;_Major_Ports'!$F$48:$F$999999,$F21,'Data;_Major_Ports'!$E$48:$E$999999,R$11,'Data;_Major_Ports'!$J$48:$J$999999,#REF!)))</f>
        <v>#REF!</v>
      </c>
      <c r="S21" s="4" t="e">
        <f>IF(Closed_Ports!N18="z","z",IF(S$11&lt;2000,INDEX('Data;_Historical_Data'!$H$12:$AK$518,MATCH(Working!$E21,'Data;_Historical_Data'!$J$12:$J$518,0),MATCH(Working!S$11,'Data;_Historical_Data'!$H$11:$AK$11)),SUMIFS('Data;_Major_Ports'!$K$48:$K$999999,'Data;_Major_Ports'!$F$48:$F$999999,$F21,'Data;_Major_Ports'!$E$48:$E$999999,S$11,'Data;_Major_Ports'!$J$48:$J$999999,#REF!)))</f>
        <v>#REF!</v>
      </c>
      <c r="T21" s="4" t="e">
        <f>IF(Closed_Ports!O18="z","z",IF(T$11&lt;2000,INDEX('Data;_Historical_Data'!$H$12:$AK$518,MATCH(Working!$E21,'Data;_Historical_Data'!$J$12:$J$518,0),MATCH(Working!T$11,'Data;_Historical_Data'!$H$11:$AK$11)),SUMIFS('Data;_Major_Ports'!$K$48:$K$999999,'Data;_Major_Ports'!$F$48:$F$999999,$F21,'Data;_Major_Ports'!$E$48:$E$999999,T$11,'Data;_Major_Ports'!$J$48:$J$999999,#REF!)))</f>
        <v>#REF!</v>
      </c>
      <c r="U21" s="4" t="e">
        <f>IF(Closed_Ports!P18="z","z",IF(U$11&lt;2000,INDEX('Data;_Historical_Data'!$H$12:$AK$518,MATCH(Working!$E21,'Data;_Historical_Data'!$J$12:$J$518,0),MATCH(Working!U$11,'Data;_Historical_Data'!$H$11:$AK$11)),SUMIFS('Data;_Major_Ports'!$K$48:$K$999999,'Data;_Major_Ports'!$F$48:$F$999999,$F21,'Data;_Major_Ports'!$E$48:$E$999999,U$11,'Data;_Major_Ports'!$J$48:$J$999999,#REF!)))</f>
        <v>#REF!</v>
      </c>
      <c r="V21" s="4" t="e">
        <f>IF(Closed_Ports!Q18="z","z",IF(V$11&lt;2000,INDEX('Data;_Historical_Data'!$H$12:$AK$518,MATCH(Working!$E21,'Data;_Historical_Data'!$J$12:$J$518,0),MATCH(Working!V$11,'Data;_Historical_Data'!$H$11:$AK$11)),SUMIFS('Data;_Major_Ports'!$K$48:$K$999999,'Data;_Major_Ports'!$F$48:$F$999999,$F21,'Data;_Major_Ports'!$E$48:$E$999999,V$11,'Data;_Major_Ports'!$J$48:$J$999999,#REF!)))</f>
        <v>#REF!</v>
      </c>
      <c r="W21" s="4" t="e">
        <f>IF(Closed_Ports!R18="z","z",IF(W$11&lt;2000,INDEX('Data;_Historical_Data'!$H$12:$AK$518,MATCH(Working!$E21,'Data;_Historical_Data'!$J$12:$J$518,0),MATCH(Working!W$11,'Data;_Historical_Data'!$H$11:$AK$11)),SUMIFS('Data;_Major_Ports'!$K$48:$K$999999,'Data;_Major_Ports'!$F$48:$F$999999,$F21,'Data;_Major_Ports'!$E$48:$E$999999,W$11,'Data;_Major_Ports'!$J$48:$J$999999,#REF!)))</f>
        <v>#REF!</v>
      </c>
      <c r="X21" s="4" t="e">
        <f>IF(Closed_Ports!S18="z","z",IF(X$11&lt;2000,INDEX('Data;_Historical_Data'!$H$12:$AK$518,MATCH(Working!$E21,'Data;_Historical_Data'!$J$12:$J$518,0),MATCH(Working!X$11,'Data;_Historical_Data'!$H$11:$AK$11)),SUMIFS('Data;_Major_Ports'!$K$48:$K$999999,'Data;_Major_Ports'!$F$48:$F$999999,$F21,'Data;_Major_Ports'!$E$48:$E$999999,X$11,'Data;_Major_Ports'!$J$48:$J$999999,#REF!)))</f>
        <v>#REF!</v>
      </c>
      <c r="Y21" s="4" t="e">
        <f>IF(Closed_Ports!T18="z","z",IF(Y$11&lt;2000,INDEX('Data;_Historical_Data'!$H$12:$AK$518,MATCH(Working!$E21,'Data;_Historical_Data'!$J$12:$J$518,0),MATCH(Working!Y$11,'Data;_Historical_Data'!$H$11:$AK$11)),SUMIFS('Data;_Major_Ports'!$K$48:$K$999999,'Data;_Major_Ports'!$F$48:$F$999999,$F21,'Data;_Major_Ports'!$E$48:$E$999999,Y$11,'Data;_Major_Ports'!$J$48:$J$999999,#REF!)))</f>
        <v>#REF!</v>
      </c>
      <c r="Z21" s="4" t="e">
        <f>IF(Closed_Ports!U18="z","z",IF(Z$11&lt;2000,INDEX('Data;_Historical_Data'!$H$12:$AK$518,MATCH(Working!$E21,'Data;_Historical_Data'!$J$12:$J$518,0),MATCH(Working!Z$11,'Data;_Historical_Data'!$H$11:$AK$11)),SUMIFS('Data;_Major_Ports'!$K$48:$K$999999,'Data;_Major_Ports'!$F$48:$F$999999,$F21,'Data;_Major_Ports'!$E$48:$E$999999,Z$11,'Data;_Major_Ports'!$J$48:$J$999999,#REF!)))</f>
        <v>#REF!</v>
      </c>
      <c r="AA21" s="4" t="e">
        <f>IF(Closed_Ports!V18="z","z",IF(AA$11&lt;2000,INDEX('Data;_Historical_Data'!$H$12:$AK$518,MATCH(Working!$E21,'Data;_Historical_Data'!$J$12:$J$518,0),MATCH(Working!AA$11,'Data;_Historical_Data'!$H$11:$AK$11)),SUMIFS('Data;_Major_Ports'!$K$48:$K$999999,'Data;_Major_Ports'!$F$48:$F$999999,$F21,'Data;_Major_Ports'!$E$48:$E$999999,AA$11,'Data;_Major_Ports'!$J$48:$J$999999,#REF!)))</f>
        <v>#REF!</v>
      </c>
      <c r="AB21" s="4" t="e">
        <f>IF(Closed_Ports!W18="z","z",IF(AB$11&lt;2000,INDEX('Data;_Historical_Data'!$H$12:$AK$518,MATCH(Working!$E21,'Data;_Historical_Data'!$J$12:$J$518,0),MATCH(Working!AB$11,'Data;_Historical_Data'!$H$11:$AK$11)),SUMIFS('Data;_Major_Ports'!$K$48:$K$999999,'Data;_Major_Ports'!$F$48:$F$999999,$F21,'Data;_Major_Ports'!$E$48:$E$999999,AB$11,'Data;_Major_Ports'!$J$48:$J$999999,#REF!)))</f>
        <v>#REF!</v>
      </c>
      <c r="AC21" s="4" t="e">
        <f>IF(Closed_Ports!X18="z","z",IF(AC$11&lt;2000,INDEX('Data;_Historical_Data'!$H$12:$AK$518,MATCH(Working!$E21,'Data;_Historical_Data'!$J$12:$J$518,0),MATCH(Working!AC$11,'Data;_Historical_Data'!$H$11:$AK$11)),SUMIFS('Data;_Major_Ports'!$K$48:$K$999999,'Data;_Major_Ports'!$F$48:$F$999999,$F21,'Data;_Major_Ports'!$E$48:$E$999999,AC$11,'Data;_Major_Ports'!$J$48:$J$999999,#REF!)))</f>
        <v>#REF!</v>
      </c>
      <c r="AD21" s="4" t="e">
        <f>IF(Closed_Ports!Y18="z","z",IF(AD$11&lt;2000,INDEX('Data;_Historical_Data'!$H$12:$AK$518,MATCH(Working!$E21,'Data;_Historical_Data'!$J$12:$J$518,0),MATCH(Working!AD$11,'Data;_Historical_Data'!$H$11:$AK$11)),SUMIFS('Data;_Major_Ports'!$K$48:$K$999999,'Data;_Major_Ports'!$F$48:$F$999999,$F21,'Data;_Major_Ports'!$E$48:$E$999999,AD$11,'Data;_Major_Ports'!$J$48:$J$999999,#REF!)))</f>
        <v>#REF!</v>
      </c>
      <c r="AE21" s="4" t="e">
        <f>IF(Closed_Ports!Z18="z","z",IF(AE$11&lt;2000,INDEX('Data;_Historical_Data'!$H$12:$AK$518,MATCH(Working!$E21,'Data;_Historical_Data'!$J$12:$J$518,0),MATCH(Working!AE$11,'Data;_Historical_Data'!$H$11:$AK$11)),SUMIFS('Data;_Major_Ports'!$K$48:$K$999999,'Data;_Major_Ports'!$F$48:$F$999999,$F21,'Data;_Major_Ports'!$E$48:$E$999999,AE$11,'Data;_Major_Ports'!$J$48:$J$999999,#REF!)))</f>
        <v>#REF!</v>
      </c>
      <c r="AF21" s="4" t="e">
        <f>IF(Closed_Ports!AA18="z","z",IF(AF$11&lt;2000,INDEX('Data;_Historical_Data'!$H$12:$AK$518,MATCH(Working!$E21,'Data;_Historical_Data'!$J$12:$J$518,0),MATCH(Working!AF$11,'Data;_Historical_Data'!$H$11:$AK$11)),SUMIFS('Data;_Major_Ports'!$K$48:$K$999999,'Data;_Major_Ports'!$F$48:$F$999999,$F21,'Data;_Major_Ports'!$E$48:$E$999999,AF$11,'Data;_Major_Ports'!$J$48:$J$999999,#REF!)))</f>
        <v>#REF!</v>
      </c>
      <c r="AG21" s="4" t="e">
        <f>IF(Closed_Ports!AB18="z","z",IF(AG$11&lt;2000,INDEX('Data;_Historical_Data'!$H$12:$AK$518,MATCH(Working!$E21,'Data;_Historical_Data'!$J$12:$J$518,0),MATCH(Working!AG$11,'Data;_Historical_Data'!$H$11:$AK$11)),SUMIFS('Data;_Major_Ports'!$K$48:$K$999999,'Data;_Major_Ports'!$F$48:$F$999999,$F21,'Data;_Major_Ports'!$E$48:$E$999999,AG$11,'Data;_Major_Ports'!$J$48:$J$999999,#REF!)))</f>
        <v>#REF!</v>
      </c>
      <c r="AH21" s="4" t="e">
        <f>IF(Closed_Ports!AC18="z","z",IF(AH$11&lt;2000,INDEX('Data;_Historical_Data'!$H$12:$AK$518,MATCH(Working!$E21,'Data;_Historical_Data'!$J$12:$J$518,0),MATCH(Working!AH$11,'Data;_Historical_Data'!$H$11:$AK$11)),SUMIFS('Data;_Major_Ports'!$K$48:$K$999999,'Data;_Major_Ports'!$F$48:$F$999999,$F21,'Data;_Major_Ports'!$E$48:$E$999999,AH$11,'Data;_Major_Ports'!$J$48:$J$999999,#REF!)))</f>
        <v>#REF!</v>
      </c>
      <c r="AI21" s="4" t="e">
        <f>IF(Closed_Ports!AD18="z","z",IF(AI$11&lt;2000,INDEX('Data;_Historical_Data'!$H$12:$AK$518,MATCH(Working!$E21,'Data;_Historical_Data'!$J$12:$J$518,0),MATCH(Working!AI$11,'Data;_Historical_Data'!$H$11:$AK$11)),SUMIFS('Data;_Major_Ports'!$K$48:$K$999999,'Data;_Major_Ports'!$F$48:$F$999999,$F21,'Data;_Major_Ports'!$E$48:$E$999999,AI$11,'Data;_Major_Ports'!$J$48:$J$999999,#REF!)))</f>
        <v>#REF!</v>
      </c>
      <c r="AJ21" s="4" t="e">
        <f>IF(Closed_Ports!AE18="z","z",IF(AJ$11&lt;2000,INDEX('Data;_Historical_Data'!$H$12:$AK$518,MATCH(Working!$E21,'Data;_Historical_Data'!$J$12:$J$518,0),MATCH(Working!AJ$11,'Data;_Historical_Data'!$H$11:$AK$11)),SUMIFS('Data;_Major_Ports'!$K$48:$K$999999,'Data;_Major_Ports'!$F$48:$F$999999,$F21,'Data;_Major_Ports'!$E$48:$E$999999,AJ$11,'Data;_Major_Ports'!$J$48:$J$999999,#REF!)))</f>
        <v>#REF!</v>
      </c>
      <c r="AK21" s="4" t="e">
        <f>IF(Closed_Ports!AF18="z","z",IF(AK$11&lt;2000,INDEX('Data;_Historical_Data'!$H$12:$AK$518,MATCH(Working!$E21,'Data;_Historical_Data'!$J$12:$J$518,0),MATCH(Working!AK$11,'Data;_Historical_Data'!$H$11:$AK$11)),SUMIFS('Data;_Major_Ports'!$K$48:$K$999999,'Data;_Major_Ports'!$F$48:$F$999999,$F21,'Data;_Major_Ports'!$E$48:$E$999999,AK$11,'Data;_Major_Ports'!$J$48:$J$999999,#REF!)))</f>
        <v>#REF!</v>
      </c>
      <c r="AL21" s="43">
        <f>IF(Closed_Ports!AG18="z","z",IF(AL$11&lt;2000,INDEX('Data;_Historical_Data'!$H$12:$AK$518,MATCH(Working!$E21,'Data;_Historical_Data'!$J$12:$J$518,0),MATCH(Working!AL$11,'Data;_Historical_Data'!$H$11:$AK$11)),SUMIFS('Data;_Major_Ports'!$K$48:$K$999999,'Data;_Major_Ports'!$F$48:$F$999999,$F21,'Data;_Major_Ports'!$E$48:$E$999999,AL$11,'Data;_Major_Ports'!$J$48:$J$999999,#REF!)))</f>
        <v>0</v>
      </c>
      <c r="AM21" s="4">
        <f>IF(Closed_Ports!AH18="z","z",IF(AM$11&lt;2000,INDEX('Data;_Historical_Data'!$H$12:$AK$518,MATCH(Working!$E21,'Data;_Historical_Data'!$J$12:$J$518,0),MATCH(Working!AM$11,'Data;_Historical_Data'!$H$11:$AK$11)),SUMIFS('Data;_Major_Ports'!$K$48:$K$999999,'Data;_Major_Ports'!$F$48:$F$999999,$F21,'Data;_Major_Ports'!$E$48:$E$999999,AM$11,'Data;_Major_Ports'!$J$48:$J$999999,#REF!)))</f>
        <v>0</v>
      </c>
      <c r="AN21" s="4">
        <f>IF(Closed_Ports!AI18="z","z",IF(AN$11&lt;2000,INDEX('Data;_Historical_Data'!$H$12:$AK$518,MATCH(Working!$E21,'Data;_Historical_Data'!$J$12:$J$518,0),MATCH(Working!AN$11,'Data;_Historical_Data'!$H$11:$AK$11)),SUMIFS('Data;_Major_Ports'!$K$48:$K$999999,'Data;_Major_Ports'!$F$48:$F$999999,$F21,'Data;_Major_Ports'!$E$48:$E$999999,AN$11,'Data;_Major_Ports'!$J$48:$J$999999,#REF!)))</f>
        <v>0</v>
      </c>
      <c r="AO21" s="4">
        <f>IF(Closed_Ports!AJ18="z","z",IF(AO$11&lt;2000,INDEX('Data;_Historical_Data'!$H$12:$AK$518,MATCH(Working!$E21,'Data;_Historical_Data'!$J$12:$J$518,0),MATCH(Working!AO$11,'Data;_Historical_Data'!$H$11:$AK$11)),SUMIFS('Data;_Major_Ports'!$K$48:$K$999999,'Data;_Major_Ports'!$F$48:$F$999999,$F21,'Data;_Major_Ports'!$E$48:$E$999999,AO$11,'Data;_Major_Ports'!$J$48:$J$999999,#REF!)))</f>
        <v>0</v>
      </c>
      <c r="AP21" s="4">
        <f>IF(Closed_Ports!AK18="z","z",IF(AP$11&lt;2000,INDEX('Data;_Historical_Data'!$H$12:$AK$518,MATCH(Working!$E21,'Data;_Historical_Data'!$J$12:$J$518,0),MATCH(Working!AP$11,'Data;_Historical_Data'!$H$11:$AK$11)),SUMIFS('Data;_Major_Ports'!$K$48:$K$999999,'Data;_Major_Ports'!$F$48:$F$999999,$F21,'Data;_Major_Ports'!$E$48:$E$999999,AP$11,'Data;_Major_Ports'!$J$48:$J$999999,#REF!)))</f>
        <v>0</v>
      </c>
      <c r="AQ21" s="4">
        <f>IF(Closed_Ports!AL18="z","z",IF(AQ$11&lt;2000,INDEX('Data;_Historical_Data'!$H$12:$AK$518,MATCH(Working!$E21,'Data;_Historical_Data'!$J$12:$J$518,0),MATCH(Working!AQ$11,'Data;_Historical_Data'!$H$11:$AK$11)),SUMIFS('Data;_Major_Ports'!$K$48:$K$999999,'Data;_Major_Ports'!$F$48:$F$999999,$F21,'Data;_Major_Ports'!$E$48:$E$999999,AQ$11,'Data;_Major_Ports'!$J$48:$J$999999,#REF!)))</f>
        <v>0</v>
      </c>
      <c r="AR21" s="4">
        <f>IF(Closed_Ports!AM18="z","z",IF(AR$11&lt;2000,INDEX('Data;_Historical_Data'!$H$12:$AK$518,MATCH(Working!$E21,'Data;_Historical_Data'!$J$12:$J$518,0),MATCH(Working!AR$11,'Data;_Historical_Data'!$H$11:$AK$11)),SUMIFS('Data;_Major_Ports'!$K$48:$K$999999,'Data;_Major_Ports'!$F$48:$F$999999,$F21,'Data;_Major_Ports'!$E$48:$E$999999,AR$11,'Data;_Major_Ports'!$J$48:$J$999999,#REF!)))</f>
        <v>0</v>
      </c>
      <c r="AS21" s="4">
        <f>IF(Closed_Ports!AN18="z","z",IF(AS$11&lt;2000,INDEX('Data;_Historical_Data'!$H$12:$AK$518,MATCH(Working!$E21,'Data;_Historical_Data'!$J$12:$J$518,0),MATCH(Working!AS$11,'Data;_Historical_Data'!$H$11:$AK$11)),SUMIFS('Data;_Major_Ports'!$K$48:$K$999999,'Data;_Major_Ports'!$F$48:$F$999999,$F21,'Data;_Major_Ports'!$E$48:$E$999999,AS$11,'Data;_Major_Ports'!$J$48:$J$999999,#REF!)))</f>
        <v>0</v>
      </c>
      <c r="AT21" s="4">
        <f>IF(Closed_Ports!AO18="z","z",IF(AT$11&lt;2000,INDEX('Data;_Historical_Data'!$H$12:$AK$518,MATCH(Working!$E21,'Data;_Historical_Data'!$J$12:$J$518,0),MATCH(Working!AT$11,'Data;_Historical_Data'!$H$11:$AK$11)),SUMIFS('Data;_Major_Ports'!$K$48:$K$999999,'Data;_Major_Ports'!$F$48:$F$999999,$F21,'Data;_Major_Ports'!$E$48:$E$999999,AT$11,'Data;_Major_Ports'!$J$48:$J$999999,#REF!)))</f>
        <v>0</v>
      </c>
      <c r="AU21" s="4">
        <f>IF(Closed_Ports!AP18="z","z",IF(AU$11&lt;2000,INDEX('Data;_Historical_Data'!$H$12:$AK$518,MATCH(Working!$E21,'Data;_Historical_Data'!$J$12:$J$518,0),MATCH(Working!AU$11,'Data;_Historical_Data'!$H$11:$AK$11)),SUMIFS('Data;_Major_Ports'!$K$48:$K$999999,'Data;_Major_Ports'!$F$48:$F$999999,$F21,'Data;_Major_Ports'!$E$48:$E$999999,AU$11,'Data;_Major_Ports'!$J$48:$J$999999,#REF!)))</f>
        <v>0</v>
      </c>
      <c r="AV21" s="4">
        <f>IF(Closed_Ports!AQ18="z","z",IF(AV$11&lt;2000,INDEX('Data;_Historical_Data'!$H$12:$AK$518,MATCH(Working!$E21,'Data;_Historical_Data'!$J$12:$J$518,0),MATCH(Working!AV$11,'Data;_Historical_Data'!$H$11:$AK$11)),SUMIFS('Data;_Major_Ports'!$K$48:$K$999999,'Data;_Major_Ports'!$F$48:$F$999999,$F21,'Data;_Major_Ports'!$E$48:$E$999999,AV$11,'Data;_Major_Ports'!$J$48:$J$999999,#REF!)))</f>
        <v>0</v>
      </c>
      <c r="AW21" s="4">
        <f>IF(Closed_Ports!AR18="z","z",IF(AW$11&lt;2000,INDEX('Data;_Historical_Data'!$H$12:$AK$518,MATCH(Working!$E21,'Data;_Historical_Data'!$J$12:$J$518,0),MATCH(Working!AW$11,'Data;_Historical_Data'!$H$11:$AK$11)),SUMIFS('Data;_Major_Ports'!$K$48:$K$999999,'Data;_Major_Ports'!$F$48:$F$999999,$F21,'Data;_Major_Ports'!$E$48:$E$999999,AW$11,'Data;_Major_Ports'!$J$48:$J$999999,#REF!)))</f>
        <v>0</v>
      </c>
      <c r="AX21" s="4">
        <f>IF(Closed_Ports!AS18="z","z",IF(AX$11&lt;2000,INDEX('Data;_Historical_Data'!$H$12:$AK$518,MATCH(Working!$E21,'Data;_Historical_Data'!$J$12:$J$518,0),MATCH(Working!AX$11,'Data;_Historical_Data'!$H$11:$AK$11)),SUMIFS('Data;_Major_Ports'!$K$48:$K$999999,'Data;_Major_Ports'!$F$48:$F$999999,$F21,'Data;_Major_Ports'!$E$48:$E$999999,AX$11,'Data;_Major_Ports'!$J$48:$J$999999,#REF!)))</f>
        <v>0</v>
      </c>
      <c r="AY21" s="4">
        <f>IF(Closed_Ports!AT18="z","z",IF(AY$11&lt;2000,INDEX('Data;_Historical_Data'!$H$12:$AK$518,MATCH(Working!$E21,'Data;_Historical_Data'!$J$12:$J$518,0),MATCH(Working!AY$11,'Data;_Historical_Data'!$H$11:$AK$11)),SUMIFS('Data;_Major_Ports'!$K$48:$K$999999,'Data;_Major_Ports'!$F$48:$F$999999,$F21,'Data;_Major_Ports'!$E$48:$E$999999,AY$11,'Data;_Major_Ports'!$J$48:$J$999999,#REF!)))</f>
        <v>0</v>
      </c>
      <c r="AZ21" s="4">
        <f>IF(Closed_Ports!AU18="z","z",IF(AZ$11&lt;2000,INDEX('Data;_Historical_Data'!$H$12:$AK$518,MATCH(Working!$E21,'Data;_Historical_Data'!$J$12:$J$518,0),MATCH(Working!AZ$11,'Data;_Historical_Data'!$H$11:$AK$11)),SUMIFS('Data;_Major_Ports'!$K$48:$K$999999,'Data;_Major_Ports'!$F$48:$F$999999,$F21,'Data;_Major_Ports'!$E$48:$E$999999,AZ$11,'Data;_Major_Ports'!$J$48:$J$999999,#REF!)))</f>
        <v>0</v>
      </c>
      <c r="BA21" s="4">
        <f>IF(Closed_Ports!AV18="z","z",IF(BA$11&lt;2000,INDEX('Data;_Historical_Data'!$H$12:$AK$518,MATCH(Working!$E21,'Data;_Historical_Data'!$J$12:$J$518,0),MATCH(Working!BA$11,'Data;_Historical_Data'!$H$11:$AK$11)),SUMIFS('Data;_Major_Ports'!$K$48:$K$999999,'Data;_Major_Ports'!$F$48:$F$999999,$F21,'Data;_Major_Ports'!$E$48:$E$999999,BA$11,'Data;_Major_Ports'!$J$48:$J$999999,#REF!)))</f>
        <v>0</v>
      </c>
      <c r="BB21" s="4">
        <f>IF(Closed_Ports!AW18="z","z",IF(BB$11&lt;2000,INDEX('Data;_Historical_Data'!$H$12:$AK$518,MATCH(Working!$E21,'Data;_Historical_Data'!$J$12:$J$518,0),MATCH(Working!BB$11,'Data;_Historical_Data'!$H$11:$AK$11)),SUMIFS('Data;_Major_Ports'!$K$48:$K$999999,'Data;_Major_Ports'!$F$48:$F$999999,$F21,'Data;_Major_Ports'!$E$48:$E$999999,BB$11,'Data;_Major_Ports'!$J$48:$J$999999,#REF!)))</f>
        <v>0</v>
      </c>
      <c r="BC21" s="4">
        <f>IF(Closed_Ports!AX18="z","z",IF(BC$11&lt;2000,INDEX('Data;_Historical_Data'!$H$12:$AK$518,MATCH(Working!$E21,'Data;_Historical_Data'!$J$12:$J$518,0),MATCH(Working!BC$11,'Data;_Historical_Data'!$H$11:$AK$11)),SUMIFS('Data;_Major_Ports'!$K$48:$K$999999,'Data;_Major_Ports'!$F$48:$F$999999,$F21,'Data;_Major_Ports'!$E$48:$E$999999,BC$11,'Data;_Major_Ports'!$J$48:$J$999999,#REF!)))</f>
        <v>0</v>
      </c>
      <c r="BD21" s="4">
        <f>IF(Closed_Ports!AY18="z","z",IF(BD$11&lt;2000,INDEX('Data;_Historical_Data'!$H$12:$AK$518,MATCH(Working!$E21,'Data;_Historical_Data'!$J$12:$J$518,0),MATCH(Working!BD$11,'Data;_Historical_Data'!$H$11:$AK$11)),SUMIFS('Data;_Major_Ports'!$K$48:$K$999999,'Data;_Major_Ports'!$F$48:$F$999999,$F21,'Data;_Major_Ports'!$E$48:$E$999999,BD$11,'Data;_Major_Ports'!$J$48:$J$999999,#REF!)))</f>
        <v>0</v>
      </c>
      <c r="BE21" s="4">
        <f>IF(Closed_Ports!AZ18="z","z",IF(BE$11&lt;2000,INDEX('Data;_Historical_Data'!$H$12:$AK$518,MATCH(Working!$E21,'Data;_Historical_Data'!$J$12:$J$518,0),MATCH(Working!BE$11,'Data;_Historical_Data'!$H$11:$AK$11)),SUMIFS('Data;_Major_Ports'!$K$48:$K$999999,'Data;_Major_Ports'!$F$48:$F$999999,$F21,'Data;_Major_Ports'!$E$48:$E$999999,BE$11,'Data;_Major_Ports'!$J$48:$J$999999,#REF!)))</f>
        <v>0</v>
      </c>
      <c r="BF21" s="4">
        <f>IF(Closed_Ports!BA18="z","z",IF(BF$11&lt;2000,INDEX('Data;_Historical_Data'!$H$12:$AK$518,MATCH(Working!$E21,'Data;_Historical_Data'!$J$12:$J$518,0),MATCH(Working!BF$11,'Data;_Historical_Data'!$H$11:$AK$11)),SUMIFS('Data;_Major_Ports'!$K$48:$K$999999,'Data;_Major_Ports'!$F$48:$F$999999,$F21,'Data;_Major_Ports'!$E$48:$E$999999,BF$11,'Data;_Major_Ports'!$J$48:$J$999999,#REF!)))</f>
        <v>0</v>
      </c>
      <c r="BG21" s="4">
        <f>IF(Closed_Ports!BB18="z","z",IF(BG$11&lt;2000,INDEX('Data;_Historical_Data'!$H$12:$AK$518,MATCH(Working!$E21,'Data;_Historical_Data'!$J$12:$J$518,0),MATCH(Working!BG$11,'Data;_Historical_Data'!$H$11:$AK$11)),SUMIFS('Data;_Major_Ports'!$K$48:$K$999999,'Data;_Major_Ports'!$F$48:$F$999999,$F21,'Data;_Major_Ports'!$E$48:$E$999999,BG$11,'Data;_Major_Ports'!$J$48:$J$999999,#REF!)))</f>
        <v>0</v>
      </c>
      <c r="BH21" s="4">
        <f>IF(Closed_Ports!BC18="z","z",IF(BH$11&lt;2000,INDEX('Data;_Historical_Data'!$H$12:$AK$518,MATCH(Working!$E21,'Data;_Historical_Data'!$J$12:$J$518,0),MATCH(Working!BH$11,'Data;_Historical_Data'!$H$11:$AK$11)),SUMIFS('Data;_Major_Ports'!$K$48:$K$999999,'Data;_Major_Ports'!$F$48:$F$999999,$F21,'Data;_Major_Ports'!$E$48:$E$999999,BH$11,'Data;_Major_Ports'!$J$48:$J$999999,#REF!)))</f>
        <v>0</v>
      </c>
      <c r="BI21" s="4">
        <f>IF(Closed_Ports!BD18="z","z",IF(BI$11&lt;2000,INDEX('Data;_Historical_Data'!$H$12:$AK$518,MATCH(Working!$E21,'Data;_Historical_Data'!$J$12:$J$518,0),MATCH(Working!BI$11,'Data;_Historical_Data'!$H$11:$AK$11)),SUMIFS('Data;_Major_Ports'!$K$48:$K$999999,'Data;_Major_Ports'!$F$48:$F$999999,$F21,'Data;_Major_Ports'!$E$48:$E$999999,BI$11,'Data;_Major_Ports'!$J$48:$J$999999,#REF!)))</f>
        <v>0</v>
      </c>
      <c r="BJ21" s="44" t="e">
        <f t="shared" si="0"/>
        <v>#DIV/0!</v>
      </c>
      <c r="BK21" s="45">
        <f t="shared" si="1"/>
        <v>0</v>
      </c>
    </row>
    <row r="22" spans="4:63" x14ac:dyDescent="0.25">
      <c r="D22" s="41">
        <f>COUNTIF('Data;_Historical_Data'!J:J,Working!E22)</f>
        <v>0</v>
      </c>
      <c r="E22" s="22" t="e">
        <f>CONCATENATE(#REF!,Working!H22)</f>
        <v>#REF!</v>
      </c>
      <c r="F22" s="22" t="s">
        <v>207</v>
      </c>
      <c r="G22" s="22" t="s">
        <v>188</v>
      </c>
      <c r="H22" s="2" t="s">
        <v>20</v>
      </c>
      <c r="I22" s="2" t="s">
        <v>21</v>
      </c>
      <c r="J22" s="42" t="s">
        <v>10</v>
      </c>
      <c r="K22" s="4" t="e">
        <f>IF(Closed_Ports!F19="z","z",IF(K$11&lt;2000,INDEX('Data;_Historical_Data'!$H$12:$AK$518,MATCH(Working!$E22,'Data;_Historical_Data'!$J$12:$J$518,0),MATCH(Working!K$11,'Data;_Historical_Data'!$H$11:$AK$11)),SUMIFS('Data;_Major_Ports'!$K$48:$K$999999,'Data;_Major_Ports'!$F$48:$F$999999,$F22,'Data;_Major_Ports'!$E$48:$E$999999,K$11,'Data;_Major_Ports'!$J$48:$J$999999,#REF!)))</f>
        <v>#REF!</v>
      </c>
      <c r="L22" s="4" t="e">
        <f>IF(Closed_Ports!G19="z","z",IF(L$11&lt;2000,INDEX('Data;_Historical_Data'!$H$12:$AK$518,MATCH(Working!$E22,'Data;_Historical_Data'!$J$12:$J$518,0),MATCH(Working!L$11,'Data;_Historical_Data'!$H$11:$AK$11)),SUMIFS('Data;_Major_Ports'!$K$48:$K$999999,'Data;_Major_Ports'!$F$48:$F$999999,$F22,'Data;_Major_Ports'!$E$48:$E$999999,L$11,'Data;_Major_Ports'!$J$48:$J$999999,#REF!)))</f>
        <v>#REF!</v>
      </c>
      <c r="M22" s="4" t="e">
        <f>IF(Closed_Ports!H19="z","z",IF(M$11&lt;2000,INDEX('Data;_Historical_Data'!$H$12:$AK$518,MATCH(Working!$E22,'Data;_Historical_Data'!$J$12:$J$518,0),MATCH(Working!M$11,'Data;_Historical_Data'!$H$11:$AK$11)),SUMIFS('Data;_Major_Ports'!$K$48:$K$999999,'Data;_Major_Ports'!$F$48:$F$999999,$F22,'Data;_Major_Ports'!$E$48:$E$999999,M$11,'Data;_Major_Ports'!$J$48:$J$999999,#REF!)))</f>
        <v>#REF!</v>
      </c>
      <c r="N22" s="4" t="e">
        <f>IF(Closed_Ports!I19="z","z",IF(N$11&lt;2000,INDEX('Data;_Historical_Data'!$H$12:$AK$518,MATCH(Working!$E22,'Data;_Historical_Data'!$J$12:$J$518,0),MATCH(Working!N$11,'Data;_Historical_Data'!$H$11:$AK$11)),SUMIFS('Data;_Major_Ports'!$K$48:$K$999999,'Data;_Major_Ports'!$F$48:$F$999999,$F22,'Data;_Major_Ports'!$E$48:$E$999999,N$11,'Data;_Major_Ports'!$J$48:$J$999999,#REF!)))</f>
        <v>#REF!</v>
      </c>
      <c r="O22" s="4" t="e">
        <f>IF(Closed_Ports!J19="z","z",IF(O$11&lt;2000,INDEX('Data;_Historical_Data'!$H$12:$AK$518,MATCH(Working!$E22,'Data;_Historical_Data'!$J$12:$J$518,0),MATCH(Working!O$11,'Data;_Historical_Data'!$H$11:$AK$11)),SUMIFS('Data;_Major_Ports'!$K$48:$K$999999,'Data;_Major_Ports'!$F$48:$F$999999,$F22,'Data;_Major_Ports'!$E$48:$E$999999,O$11,'Data;_Major_Ports'!$J$48:$J$999999,#REF!)))</f>
        <v>#REF!</v>
      </c>
      <c r="P22" s="4" t="e">
        <f>IF(Closed_Ports!K19="z","z",IF(P$11&lt;2000,INDEX('Data;_Historical_Data'!$H$12:$AK$518,MATCH(Working!$E22,'Data;_Historical_Data'!$J$12:$J$518,0),MATCH(Working!P$11,'Data;_Historical_Data'!$H$11:$AK$11)),SUMIFS('Data;_Major_Ports'!$K$48:$K$999999,'Data;_Major_Ports'!$F$48:$F$999999,$F22,'Data;_Major_Ports'!$E$48:$E$999999,P$11,'Data;_Major_Ports'!$J$48:$J$999999,#REF!)))</f>
        <v>#REF!</v>
      </c>
      <c r="Q22" s="4" t="e">
        <f>IF(Closed_Ports!L19="z","z",IF(Q$11&lt;2000,INDEX('Data;_Historical_Data'!$H$12:$AK$518,MATCH(Working!$E22,'Data;_Historical_Data'!$J$12:$J$518,0),MATCH(Working!Q$11,'Data;_Historical_Data'!$H$11:$AK$11)),SUMIFS('Data;_Major_Ports'!$K$48:$K$999999,'Data;_Major_Ports'!$F$48:$F$999999,$F22,'Data;_Major_Ports'!$E$48:$E$999999,Q$11,'Data;_Major_Ports'!$J$48:$J$999999,#REF!)))</f>
        <v>#REF!</v>
      </c>
      <c r="R22" s="4" t="e">
        <f>IF(Closed_Ports!M19="z","z",IF(R$11&lt;2000,INDEX('Data;_Historical_Data'!$H$12:$AK$518,MATCH(Working!$E22,'Data;_Historical_Data'!$J$12:$J$518,0),MATCH(Working!R$11,'Data;_Historical_Data'!$H$11:$AK$11)),SUMIFS('Data;_Major_Ports'!$K$48:$K$999999,'Data;_Major_Ports'!$F$48:$F$999999,$F22,'Data;_Major_Ports'!$E$48:$E$999999,R$11,'Data;_Major_Ports'!$J$48:$J$999999,#REF!)))</f>
        <v>#REF!</v>
      </c>
      <c r="S22" s="4" t="e">
        <f>IF(Closed_Ports!N19="z","z",IF(S$11&lt;2000,INDEX('Data;_Historical_Data'!$H$12:$AK$518,MATCH(Working!$E22,'Data;_Historical_Data'!$J$12:$J$518,0),MATCH(Working!S$11,'Data;_Historical_Data'!$H$11:$AK$11)),SUMIFS('Data;_Major_Ports'!$K$48:$K$999999,'Data;_Major_Ports'!$F$48:$F$999999,$F22,'Data;_Major_Ports'!$E$48:$E$999999,S$11,'Data;_Major_Ports'!$J$48:$J$999999,#REF!)))</f>
        <v>#REF!</v>
      </c>
      <c r="T22" s="4" t="e">
        <f>IF(Closed_Ports!O19="z","z",IF(T$11&lt;2000,INDEX('Data;_Historical_Data'!$H$12:$AK$518,MATCH(Working!$E22,'Data;_Historical_Data'!$J$12:$J$518,0),MATCH(Working!T$11,'Data;_Historical_Data'!$H$11:$AK$11)),SUMIFS('Data;_Major_Ports'!$K$48:$K$999999,'Data;_Major_Ports'!$F$48:$F$999999,$F22,'Data;_Major_Ports'!$E$48:$E$999999,T$11,'Data;_Major_Ports'!$J$48:$J$999999,#REF!)))</f>
        <v>#REF!</v>
      </c>
      <c r="U22" s="4" t="e">
        <f>IF(Closed_Ports!P19="z","z",IF(U$11&lt;2000,INDEX('Data;_Historical_Data'!$H$12:$AK$518,MATCH(Working!$E22,'Data;_Historical_Data'!$J$12:$J$518,0),MATCH(Working!U$11,'Data;_Historical_Data'!$H$11:$AK$11)),SUMIFS('Data;_Major_Ports'!$K$48:$K$999999,'Data;_Major_Ports'!$F$48:$F$999999,$F22,'Data;_Major_Ports'!$E$48:$E$999999,U$11,'Data;_Major_Ports'!$J$48:$J$999999,#REF!)))</f>
        <v>#REF!</v>
      </c>
      <c r="V22" s="4" t="e">
        <f>IF(Closed_Ports!Q19="z","z",IF(V$11&lt;2000,INDEX('Data;_Historical_Data'!$H$12:$AK$518,MATCH(Working!$E22,'Data;_Historical_Data'!$J$12:$J$518,0),MATCH(Working!V$11,'Data;_Historical_Data'!$H$11:$AK$11)),SUMIFS('Data;_Major_Ports'!$K$48:$K$999999,'Data;_Major_Ports'!$F$48:$F$999999,$F22,'Data;_Major_Ports'!$E$48:$E$999999,V$11,'Data;_Major_Ports'!$J$48:$J$999999,#REF!)))</f>
        <v>#REF!</v>
      </c>
      <c r="W22" s="4" t="e">
        <f>IF(Closed_Ports!R19="z","z",IF(W$11&lt;2000,INDEX('Data;_Historical_Data'!$H$12:$AK$518,MATCH(Working!$E22,'Data;_Historical_Data'!$J$12:$J$518,0),MATCH(Working!W$11,'Data;_Historical_Data'!$H$11:$AK$11)),SUMIFS('Data;_Major_Ports'!$K$48:$K$999999,'Data;_Major_Ports'!$F$48:$F$999999,$F22,'Data;_Major_Ports'!$E$48:$E$999999,W$11,'Data;_Major_Ports'!$J$48:$J$999999,#REF!)))</f>
        <v>#REF!</v>
      </c>
      <c r="X22" s="4" t="e">
        <f>IF(Closed_Ports!S19="z","z",IF(X$11&lt;2000,INDEX('Data;_Historical_Data'!$H$12:$AK$518,MATCH(Working!$E22,'Data;_Historical_Data'!$J$12:$J$518,0),MATCH(Working!X$11,'Data;_Historical_Data'!$H$11:$AK$11)),SUMIFS('Data;_Major_Ports'!$K$48:$K$999999,'Data;_Major_Ports'!$F$48:$F$999999,$F22,'Data;_Major_Ports'!$E$48:$E$999999,X$11,'Data;_Major_Ports'!$J$48:$J$999999,#REF!)))</f>
        <v>#REF!</v>
      </c>
      <c r="Y22" s="4" t="e">
        <f>IF(Closed_Ports!T19="z","z",IF(Y$11&lt;2000,INDEX('Data;_Historical_Data'!$H$12:$AK$518,MATCH(Working!$E22,'Data;_Historical_Data'!$J$12:$J$518,0),MATCH(Working!Y$11,'Data;_Historical_Data'!$H$11:$AK$11)),SUMIFS('Data;_Major_Ports'!$K$48:$K$999999,'Data;_Major_Ports'!$F$48:$F$999999,$F22,'Data;_Major_Ports'!$E$48:$E$999999,Y$11,'Data;_Major_Ports'!$J$48:$J$999999,#REF!)))</f>
        <v>#REF!</v>
      </c>
      <c r="Z22" s="4" t="e">
        <f>IF(Closed_Ports!U19="z","z",IF(Z$11&lt;2000,INDEX('Data;_Historical_Data'!$H$12:$AK$518,MATCH(Working!$E22,'Data;_Historical_Data'!$J$12:$J$518,0),MATCH(Working!Z$11,'Data;_Historical_Data'!$H$11:$AK$11)),SUMIFS('Data;_Major_Ports'!$K$48:$K$999999,'Data;_Major_Ports'!$F$48:$F$999999,$F22,'Data;_Major_Ports'!$E$48:$E$999999,Z$11,'Data;_Major_Ports'!$J$48:$J$999999,#REF!)))</f>
        <v>#REF!</v>
      </c>
      <c r="AA22" s="4" t="e">
        <f>IF(Closed_Ports!V19="z","z",IF(AA$11&lt;2000,INDEX('Data;_Historical_Data'!$H$12:$AK$518,MATCH(Working!$E22,'Data;_Historical_Data'!$J$12:$J$518,0),MATCH(Working!AA$11,'Data;_Historical_Data'!$H$11:$AK$11)),SUMIFS('Data;_Major_Ports'!$K$48:$K$999999,'Data;_Major_Ports'!$F$48:$F$999999,$F22,'Data;_Major_Ports'!$E$48:$E$999999,AA$11,'Data;_Major_Ports'!$J$48:$J$999999,#REF!)))</f>
        <v>#REF!</v>
      </c>
      <c r="AB22" s="4" t="e">
        <f>IF(Closed_Ports!W19="z","z",IF(AB$11&lt;2000,INDEX('Data;_Historical_Data'!$H$12:$AK$518,MATCH(Working!$E22,'Data;_Historical_Data'!$J$12:$J$518,0),MATCH(Working!AB$11,'Data;_Historical_Data'!$H$11:$AK$11)),SUMIFS('Data;_Major_Ports'!$K$48:$K$999999,'Data;_Major_Ports'!$F$48:$F$999999,$F22,'Data;_Major_Ports'!$E$48:$E$999999,AB$11,'Data;_Major_Ports'!$J$48:$J$999999,#REF!)))</f>
        <v>#REF!</v>
      </c>
      <c r="AC22" s="4" t="e">
        <f>IF(Closed_Ports!X19="z","z",IF(AC$11&lt;2000,INDEX('Data;_Historical_Data'!$H$12:$AK$518,MATCH(Working!$E22,'Data;_Historical_Data'!$J$12:$J$518,0),MATCH(Working!AC$11,'Data;_Historical_Data'!$H$11:$AK$11)),SUMIFS('Data;_Major_Ports'!$K$48:$K$999999,'Data;_Major_Ports'!$F$48:$F$999999,$F22,'Data;_Major_Ports'!$E$48:$E$999999,AC$11,'Data;_Major_Ports'!$J$48:$J$999999,#REF!)))</f>
        <v>#REF!</v>
      </c>
      <c r="AD22" s="4" t="e">
        <f>IF(Closed_Ports!Y19="z","z",IF(AD$11&lt;2000,INDEX('Data;_Historical_Data'!$H$12:$AK$518,MATCH(Working!$E22,'Data;_Historical_Data'!$J$12:$J$518,0),MATCH(Working!AD$11,'Data;_Historical_Data'!$H$11:$AK$11)),SUMIFS('Data;_Major_Ports'!$K$48:$K$999999,'Data;_Major_Ports'!$F$48:$F$999999,$F22,'Data;_Major_Ports'!$E$48:$E$999999,AD$11,'Data;_Major_Ports'!$J$48:$J$999999,#REF!)))</f>
        <v>#REF!</v>
      </c>
      <c r="AE22" s="4" t="e">
        <f>IF(Closed_Ports!Z19="z","z",IF(AE$11&lt;2000,INDEX('Data;_Historical_Data'!$H$12:$AK$518,MATCH(Working!$E22,'Data;_Historical_Data'!$J$12:$J$518,0),MATCH(Working!AE$11,'Data;_Historical_Data'!$H$11:$AK$11)),SUMIFS('Data;_Major_Ports'!$K$48:$K$999999,'Data;_Major_Ports'!$F$48:$F$999999,$F22,'Data;_Major_Ports'!$E$48:$E$999999,AE$11,'Data;_Major_Ports'!$J$48:$J$999999,#REF!)))</f>
        <v>#REF!</v>
      </c>
      <c r="AF22" s="4" t="e">
        <f>IF(Closed_Ports!AA19="z","z",IF(AF$11&lt;2000,INDEX('Data;_Historical_Data'!$H$12:$AK$518,MATCH(Working!$E22,'Data;_Historical_Data'!$J$12:$J$518,0),MATCH(Working!AF$11,'Data;_Historical_Data'!$H$11:$AK$11)),SUMIFS('Data;_Major_Ports'!$K$48:$K$999999,'Data;_Major_Ports'!$F$48:$F$999999,$F22,'Data;_Major_Ports'!$E$48:$E$999999,AF$11,'Data;_Major_Ports'!$J$48:$J$999999,#REF!)))</f>
        <v>#REF!</v>
      </c>
      <c r="AG22" s="4" t="e">
        <f>IF(Closed_Ports!AB19="z","z",IF(AG$11&lt;2000,INDEX('Data;_Historical_Data'!$H$12:$AK$518,MATCH(Working!$E22,'Data;_Historical_Data'!$J$12:$J$518,0),MATCH(Working!AG$11,'Data;_Historical_Data'!$H$11:$AK$11)),SUMIFS('Data;_Major_Ports'!$K$48:$K$999999,'Data;_Major_Ports'!$F$48:$F$999999,$F22,'Data;_Major_Ports'!$E$48:$E$999999,AG$11,'Data;_Major_Ports'!$J$48:$J$999999,#REF!)))</f>
        <v>#REF!</v>
      </c>
      <c r="AH22" s="4" t="e">
        <f>IF(Closed_Ports!AC19="z","z",IF(AH$11&lt;2000,INDEX('Data;_Historical_Data'!$H$12:$AK$518,MATCH(Working!$E22,'Data;_Historical_Data'!$J$12:$J$518,0),MATCH(Working!AH$11,'Data;_Historical_Data'!$H$11:$AK$11)),SUMIFS('Data;_Major_Ports'!$K$48:$K$999999,'Data;_Major_Ports'!$F$48:$F$999999,$F22,'Data;_Major_Ports'!$E$48:$E$999999,AH$11,'Data;_Major_Ports'!$J$48:$J$999999,#REF!)))</f>
        <v>#REF!</v>
      </c>
      <c r="AI22" s="4" t="e">
        <f>IF(Closed_Ports!AD19="z","z",IF(AI$11&lt;2000,INDEX('Data;_Historical_Data'!$H$12:$AK$518,MATCH(Working!$E22,'Data;_Historical_Data'!$J$12:$J$518,0),MATCH(Working!AI$11,'Data;_Historical_Data'!$H$11:$AK$11)),SUMIFS('Data;_Major_Ports'!$K$48:$K$999999,'Data;_Major_Ports'!$F$48:$F$999999,$F22,'Data;_Major_Ports'!$E$48:$E$999999,AI$11,'Data;_Major_Ports'!$J$48:$J$999999,#REF!)))</f>
        <v>#REF!</v>
      </c>
      <c r="AJ22" s="4" t="e">
        <f>IF(Closed_Ports!AE19="z","z",IF(AJ$11&lt;2000,INDEX('Data;_Historical_Data'!$H$12:$AK$518,MATCH(Working!$E22,'Data;_Historical_Data'!$J$12:$J$518,0),MATCH(Working!AJ$11,'Data;_Historical_Data'!$H$11:$AK$11)),SUMIFS('Data;_Major_Ports'!$K$48:$K$999999,'Data;_Major_Ports'!$F$48:$F$999999,$F22,'Data;_Major_Ports'!$E$48:$E$999999,AJ$11,'Data;_Major_Ports'!$J$48:$J$999999,#REF!)))</f>
        <v>#REF!</v>
      </c>
      <c r="AK22" s="4" t="e">
        <f>IF(Closed_Ports!AF19="z","z",IF(AK$11&lt;2000,INDEX('Data;_Historical_Data'!$H$12:$AK$518,MATCH(Working!$E22,'Data;_Historical_Data'!$J$12:$J$518,0),MATCH(Working!AK$11,'Data;_Historical_Data'!$H$11:$AK$11)),SUMIFS('Data;_Major_Ports'!$K$48:$K$999999,'Data;_Major_Ports'!$F$48:$F$999999,$F22,'Data;_Major_Ports'!$E$48:$E$999999,AK$11,'Data;_Major_Ports'!$J$48:$J$999999,#REF!)))</f>
        <v>#REF!</v>
      </c>
      <c r="AL22" s="43">
        <f>IF(Closed_Ports!AG19="z","z",IF(AL$11&lt;2000,INDEX('Data;_Historical_Data'!$H$12:$AK$518,MATCH(Working!$E22,'Data;_Historical_Data'!$J$12:$J$518,0),MATCH(Working!AL$11,'Data;_Historical_Data'!$H$11:$AK$11)),SUMIFS('Data;_Major_Ports'!$K$48:$K$999999,'Data;_Major_Ports'!$F$48:$F$999999,$F22,'Data;_Major_Ports'!$E$48:$E$999999,AL$11,'Data;_Major_Ports'!$J$48:$J$999999,#REF!)))</f>
        <v>0</v>
      </c>
      <c r="AM22" s="4">
        <f>IF(Closed_Ports!AH19="z","z",IF(AM$11&lt;2000,INDEX('Data;_Historical_Data'!$H$12:$AK$518,MATCH(Working!$E22,'Data;_Historical_Data'!$J$12:$J$518,0),MATCH(Working!AM$11,'Data;_Historical_Data'!$H$11:$AK$11)),SUMIFS('Data;_Major_Ports'!$K$48:$K$999999,'Data;_Major_Ports'!$F$48:$F$999999,$F22,'Data;_Major_Ports'!$E$48:$E$999999,AM$11,'Data;_Major_Ports'!$J$48:$J$999999,#REF!)))</f>
        <v>0</v>
      </c>
      <c r="AN22" s="4">
        <f>IF(Closed_Ports!AI19="z","z",IF(AN$11&lt;2000,INDEX('Data;_Historical_Data'!$H$12:$AK$518,MATCH(Working!$E22,'Data;_Historical_Data'!$J$12:$J$518,0),MATCH(Working!AN$11,'Data;_Historical_Data'!$H$11:$AK$11)),SUMIFS('Data;_Major_Ports'!$K$48:$K$999999,'Data;_Major_Ports'!$F$48:$F$999999,$F22,'Data;_Major_Ports'!$E$48:$E$999999,AN$11,'Data;_Major_Ports'!$J$48:$J$999999,#REF!)))</f>
        <v>0</v>
      </c>
      <c r="AO22" s="4">
        <f>IF(Closed_Ports!AJ19="z","z",IF(AO$11&lt;2000,INDEX('Data;_Historical_Data'!$H$12:$AK$518,MATCH(Working!$E22,'Data;_Historical_Data'!$J$12:$J$518,0),MATCH(Working!AO$11,'Data;_Historical_Data'!$H$11:$AK$11)),SUMIFS('Data;_Major_Ports'!$K$48:$K$999999,'Data;_Major_Ports'!$F$48:$F$999999,$F22,'Data;_Major_Ports'!$E$48:$E$999999,AO$11,'Data;_Major_Ports'!$J$48:$J$999999,#REF!)))</f>
        <v>0</v>
      </c>
      <c r="AP22" s="4">
        <f>IF(Closed_Ports!AK19="z","z",IF(AP$11&lt;2000,INDEX('Data;_Historical_Data'!$H$12:$AK$518,MATCH(Working!$E22,'Data;_Historical_Data'!$J$12:$J$518,0),MATCH(Working!AP$11,'Data;_Historical_Data'!$H$11:$AK$11)),SUMIFS('Data;_Major_Ports'!$K$48:$K$999999,'Data;_Major_Ports'!$F$48:$F$999999,$F22,'Data;_Major_Ports'!$E$48:$E$999999,AP$11,'Data;_Major_Ports'!$J$48:$J$999999,#REF!)))</f>
        <v>0</v>
      </c>
      <c r="AQ22" s="4">
        <f>IF(Closed_Ports!AL19="z","z",IF(AQ$11&lt;2000,INDEX('Data;_Historical_Data'!$H$12:$AK$518,MATCH(Working!$E22,'Data;_Historical_Data'!$J$12:$J$518,0),MATCH(Working!AQ$11,'Data;_Historical_Data'!$H$11:$AK$11)),SUMIFS('Data;_Major_Ports'!$K$48:$K$999999,'Data;_Major_Ports'!$F$48:$F$999999,$F22,'Data;_Major_Ports'!$E$48:$E$999999,AQ$11,'Data;_Major_Ports'!$J$48:$J$999999,#REF!)))</f>
        <v>0</v>
      </c>
      <c r="AR22" s="4">
        <f>IF(Closed_Ports!AM19="z","z",IF(AR$11&lt;2000,INDEX('Data;_Historical_Data'!$H$12:$AK$518,MATCH(Working!$E22,'Data;_Historical_Data'!$J$12:$J$518,0),MATCH(Working!AR$11,'Data;_Historical_Data'!$H$11:$AK$11)),SUMIFS('Data;_Major_Ports'!$K$48:$K$999999,'Data;_Major_Ports'!$F$48:$F$999999,$F22,'Data;_Major_Ports'!$E$48:$E$999999,AR$11,'Data;_Major_Ports'!$J$48:$J$999999,#REF!)))</f>
        <v>0</v>
      </c>
      <c r="AS22" s="4">
        <f>IF(Closed_Ports!AN19="z","z",IF(AS$11&lt;2000,INDEX('Data;_Historical_Data'!$H$12:$AK$518,MATCH(Working!$E22,'Data;_Historical_Data'!$J$12:$J$518,0),MATCH(Working!AS$11,'Data;_Historical_Data'!$H$11:$AK$11)),SUMIFS('Data;_Major_Ports'!$K$48:$K$999999,'Data;_Major_Ports'!$F$48:$F$999999,$F22,'Data;_Major_Ports'!$E$48:$E$999999,AS$11,'Data;_Major_Ports'!$J$48:$J$999999,#REF!)))</f>
        <v>0</v>
      </c>
      <c r="AT22" s="4">
        <f>IF(Closed_Ports!AO19="z","z",IF(AT$11&lt;2000,INDEX('Data;_Historical_Data'!$H$12:$AK$518,MATCH(Working!$E22,'Data;_Historical_Data'!$J$12:$J$518,0),MATCH(Working!AT$11,'Data;_Historical_Data'!$H$11:$AK$11)),SUMIFS('Data;_Major_Ports'!$K$48:$K$999999,'Data;_Major_Ports'!$F$48:$F$999999,$F22,'Data;_Major_Ports'!$E$48:$E$999999,AT$11,'Data;_Major_Ports'!$J$48:$J$999999,#REF!)))</f>
        <v>0</v>
      </c>
      <c r="AU22" s="4">
        <f>IF(Closed_Ports!AP19="z","z",IF(AU$11&lt;2000,INDEX('Data;_Historical_Data'!$H$12:$AK$518,MATCH(Working!$E22,'Data;_Historical_Data'!$J$12:$J$518,0),MATCH(Working!AU$11,'Data;_Historical_Data'!$H$11:$AK$11)),SUMIFS('Data;_Major_Ports'!$K$48:$K$999999,'Data;_Major_Ports'!$F$48:$F$999999,$F22,'Data;_Major_Ports'!$E$48:$E$999999,AU$11,'Data;_Major_Ports'!$J$48:$J$999999,#REF!)))</f>
        <v>0</v>
      </c>
      <c r="AV22" s="4">
        <f>IF(Closed_Ports!AQ19="z","z",IF(AV$11&lt;2000,INDEX('Data;_Historical_Data'!$H$12:$AK$518,MATCH(Working!$E22,'Data;_Historical_Data'!$J$12:$J$518,0),MATCH(Working!AV$11,'Data;_Historical_Data'!$H$11:$AK$11)),SUMIFS('Data;_Major_Ports'!$K$48:$K$999999,'Data;_Major_Ports'!$F$48:$F$999999,$F22,'Data;_Major_Ports'!$E$48:$E$999999,AV$11,'Data;_Major_Ports'!$J$48:$J$999999,#REF!)))</f>
        <v>0</v>
      </c>
      <c r="AW22" s="4">
        <f>IF(Closed_Ports!AR19="z","z",IF(AW$11&lt;2000,INDEX('Data;_Historical_Data'!$H$12:$AK$518,MATCH(Working!$E22,'Data;_Historical_Data'!$J$12:$J$518,0),MATCH(Working!AW$11,'Data;_Historical_Data'!$H$11:$AK$11)),SUMIFS('Data;_Major_Ports'!$K$48:$K$999999,'Data;_Major_Ports'!$F$48:$F$999999,$F22,'Data;_Major_Ports'!$E$48:$E$999999,AW$11,'Data;_Major_Ports'!$J$48:$J$999999,#REF!)))</f>
        <v>0</v>
      </c>
      <c r="AX22" s="4">
        <f>IF(Closed_Ports!AS19="z","z",IF(AX$11&lt;2000,INDEX('Data;_Historical_Data'!$H$12:$AK$518,MATCH(Working!$E22,'Data;_Historical_Data'!$J$12:$J$518,0),MATCH(Working!AX$11,'Data;_Historical_Data'!$H$11:$AK$11)),SUMIFS('Data;_Major_Ports'!$K$48:$K$999999,'Data;_Major_Ports'!$F$48:$F$999999,$F22,'Data;_Major_Ports'!$E$48:$E$999999,AX$11,'Data;_Major_Ports'!$J$48:$J$999999,#REF!)))</f>
        <v>0</v>
      </c>
      <c r="AY22" s="4">
        <f>IF(Closed_Ports!AT19="z","z",IF(AY$11&lt;2000,INDEX('Data;_Historical_Data'!$H$12:$AK$518,MATCH(Working!$E22,'Data;_Historical_Data'!$J$12:$J$518,0),MATCH(Working!AY$11,'Data;_Historical_Data'!$H$11:$AK$11)),SUMIFS('Data;_Major_Ports'!$K$48:$K$999999,'Data;_Major_Ports'!$F$48:$F$999999,$F22,'Data;_Major_Ports'!$E$48:$E$999999,AY$11,'Data;_Major_Ports'!$J$48:$J$999999,#REF!)))</f>
        <v>0</v>
      </c>
      <c r="AZ22" s="4">
        <f>IF(Closed_Ports!AU19="z","z",IF(AZ$11&lt;2000,INDEX('Data;_Historical_Data'!$H$12:$AK$518,MATCH(Working!$E22,'Data;_Historical_Data'!$J$12:$J$518,0),MATCH(Working!AZ$11,'Data;_Historical_Data'!$H$11:$AK$11)),SUMIFS('Data;_Major_Ports'!$K$48:$K$999999,'Data;_Major_Ports'!$F$48:$F$999999,$F22,'Data;_Major_Ports'!$E$48:$E$999999,AZ$11,'Data;_Major_Ports'!$J$48:$J$999999,#REF!)))</f>
        <v>0</v>
      </c>
      <c r="BA22" s="4">
        <f>IF(Closed_Ports!AV19="z","z",IF(BA$11&lt;2000,INDEX('Data;_Historical_Data'!$H$12:$AK$518,MATCH(Working!$E22,'Data;_Historical_Data'!$J$12:$J$518,0),MATCH(Working!BA$11,'Data;_Historical_Data'!$H$11:$AK$11)),SUMIFS('Data;_Major_Ports'!$K$48:$K$999999,'Data;_Major_Ports'!$F$48:$F$999999,$F22,'Data;_Major_Ports'!$E$48:$E$999999,BA$11,'Data;_Major_Ports'!$J$48:$J$999999,#REF!)))</f>
        <v>0</v>
      </c>
      <c r="BB22" s="4">
        <f>IF(Closed_Ports!AW19="z","z",IF(BB$11&lt;2000,INDEX('Data;_Historical_Data'!$H$12:$AK$518,MATCH(Working!$E22,'Data;_Historical_Data'!$J$12:$J$518,0),MATCH(Working!BB$11,'Data;_Historical_Data'!$H$11:$AK$11)),SUMIFS('Data;_Major_Ports'!$K$48:$K$999999,'Data;_Major_Ports'!$F$48:$F$999999,$F22,'Data;_Major_Ports'!$E$48:$E$999999,BB$11,'Data;_Major_Ports'!$J$48:$J$999999,#REF!)))</f>
        <v>0</v>
      </c>
      <c r="BC22" s="4">
        <f>IF(Closed_Ports!AX19="z","z",IF(BC$11&lt;2000,INDEX('Data;_Historical_Data'!$H$12:$AK$518,MATCH(Working!$E22,'Data;_Historical_Data'!$J$12:$J$518,0),MATCH(Working!BC$11,'Data;_Historical_Data'!$H$11:$AK$11)),SUMIFS('Data;_Major_Ports'!$K$48:$K$999999,'Data;_Major_Ports'!$F$48:$F$999999,$F22,'Data;_Major_Ports'!$E$48:$E$999999,BC$11,'Data;_Major_Ports'!$J$48:$J$999999,#REF!)))</f>
        <v>0</v>
      </c>
      <c r="BD22" s="4">
        <f>IF(Closed_Ports!AY19="z","z",IF(BD$11&lt;2000,INDEX('Data;_Historical_Data'!$H$12:$AK$518,MATCH(Working!$E22,'Data;_Historical_Data'!$J$12:$J$518,0),MATCH(Working!BD$11,'Data;_Historical_Data'!$H$11:$AK$11)),SUMIFS('Data;_Major_Ports'!$K$48:$K$999999,'Data;_Major_Ports'!$F$48:$F$999999,$F22,'Data;_Major_Ports'!$E$48:$E$999999,BD$11,'Data;_Major_Ports'!$J$48:$J$999999,#REF!)))</f>
        <v>0</v>
      </c>
      <c r="BE22" s="4">
        <f>IF(Closed_Ports!AZ19="z","z",IF(BE$11&lt;2000,INDEX('Data;_Historical_Data'!$H$12:$AK$518,MATCH(Working!$E22,'Data;_Historical_Data'!$J$12:$J$518,0),MATCH(Working!BE$11,'Data;_Historical_Data'!$H$11:$AK$11)),SUMIFS('Data;_Major_Ports'!$K$48:$K$999999,'Data;_Major_Ports'!$F$48:$F$999999,$F22,'Data;_Major_Ports'!$E$48:$E$999999,BE$11,'Data;_Major_Ports'!$J$48:$J$999999,#REF!)))</f>
        <v>0</v>
      </c>
      <c r="BF22" s="4">
        <f>IF(Closed_Ports!BA19="z","z",IF(BF$11&lt;2000,INDEX('Data;_Historical_Data'!$H$12:$AK$518,MATCH(Working!$E22,'Data;_Historical_Data'!$J$12:$J$518,0),MATCH(Working!BF$11,'Data;_Historical_Data'!$H$11:$AK$11)),SUMIFS('Data;_Major_Ports'!$K$48:$K$999999,'Data;_Major_Ports'!$F$48:$F$999999,$F22,'Data;_Major_Ports'!$E$48:$E$999999,BF$11,'Data;_Major_Ports'!$J$48:$J$999999,#REF!)))</f>
        <v>0</v>
      </c>
      <c r="BG22" s="4">
        <f>IF(Closed_Ports!BB19="z","z",IF(BG$11&lt;2000,INDEX('Data;_Historical_Data'!$H$12:$AK$518,MATCH(Working!$E22,'Data;_Historical_Data'!$J$12:$J$518,0),MATCH(Working!BG$11,'Data;_Historical_Data'!$H$11:$AK$11)),SUMIFS('Data;_Major_Ports'!$K$48:$K$999999,'Data;_Major_Ports'!$F$48:$F$999999,$F22,'Data;_Major_Ports'!$E$48:$E$999999,BG$11,'Data;_Major_Ports'!$J$48:$J$999999,#REF!)))</f>
        <v>0</v>
      </c>
      <c r="BH22" s="4">
        <f>IF(Closed_Ports!BC19="z","z",IF(BH$11&lt;2000,INDEX('Data;_Historical_Data'!$H$12:$AK$518,MATCH(Working!$E22,'Data;_Historical_Data'!$J$12:$J$518,0),MATCH(Working!BH$11,'Data;_Historical_Data'!$H$11:$AK$11)),SUMIFS('Data;_Major_Ports'!$K$48:$K$999999,'Data;_Major_Ports'!$F$48:$F$999999,$F22,'Data;_Major_Ports'!$E$48:$E$999999,BH$11,'Data;_Major_Ports'!$J$48:$J$999999,#REF!)))</f>
        <v>0</v>
      </c>
      <c r="BI22" s="4">
        <f>IF(Closed_Ports!BD19="z","z",IF(BI$11&lt;2000,INDEX('Data;_Historical_Data'!$H$12:$AK$518,MATCH(Working!$E22,'Data;_Historical_Data'!$J$12:$J$518,0),MATCH(Working!BI$11,'Data;_Historical_Data'!$H$11:$AK$11)),SUMIFS('Data;_Major_Ports'!$K$48:$K$999999,'Data;_Major_Ports'!$F$48:$F$999999,$F22,'Data;_Major_Ports'!$E$48:$E$999999,BI$11,'Data;_Major_Ports'!$J$48:$J$999999,#REF!)))</f>
        <v>0</v>
      </c>
      <c r="BJ22" s="44" t="e">
        <f t="shared" si="0"/>
        <v>#DIV/0!</v>
      </c>
      <c r="BK22" s="45">
        <f t="shared" si="1"/>
        <v>0</v>
      </c>
    </row>
    <row r="23" spans="4:63" x14ac:dyDescent="0.25">
      <c r="D23" s="41">
        <f>COUNTIF('Data;_Historical_Data'!J:J,Working!E23)</f>
        <v>0</v>
      </c>
      <c r="E23" s="22" t="e">
        <f>CONCATENATE(#REF!,Working!H23)</f>
        <v>#REF!</v>
      </c>
      <c r="F23" s="22" t="s">
        <v>209</v>
      </c>
      <c r="G23" s="22" t="s">
        <v>188</v>
      </c>
      <c r="H23" s="2" t="s">
        <v>22</v>
      </c>
      <c r="I23" s="2" t="s">
        <v>9</v>
      </c>
      <c r="J23" s="42" t="s">
        <v>10</v>
      </c>
      <c r="K23" s="4" t="e">
        <f>IF(Closed_Ports!F20="z","z",IF(K$11&lt;2000,INDEX('Data;_Historical_Data'!$H$12:$AK$518,MATCH(Working!$E23,'Data;_Historical_Data'!$J$12:$J$518,0),MATCH(Working!K$11,'Data;_Historical_Data'!$H$11:$AK$11)),SUMIFS('Data;_Major_Ports'!$K$48:$K$999999,'Data;_Major_Ports'!$F$48:$F$999999,$F23,'Data;_Major_Ports'!$E$48:$E$999999,K$11,'Data;_Major_Ports'!$J$48:$J$999999,#REF!)))</f>
        <v>#REF!</v>
      </c>
      <c r="L23" s="4" t="e">
        <f>IF(Closed_Ports!G20="z","z",IF(L$11&lt;2000,INDEX('Data;_Historical_Data'!$H$12:$AK$518,MATCH(Working!$E23,'Data;_Historical_Data'!$J$12:$J$518,0),MATCH(Working!L$11,'Data;_Historical_Data'!$H$11:$AK$11)),SUMIFS('Data;_Major_Ports'!$K$48:$K$999999,'Data;_Major_Ports'!$F$48:$F$999999,$F23,'Data;_Major_Ports'!$E$48:$E$999999,L$11,'Data;_Major_Ports'!$J$48:$J$999999,#REF!)))</f>
        <v>#REF!</v>
      </c>
      <c r="M23" s="4" t="e">
        <f>IF(Closed_Ports!H20="z","z",IF(M$11&lt;2000,INDEX('Data;_Historical_Data'!$H$12:$AK$518,MATCH(Working!$E23,'Data;_Historical_Data'!$J$12:$J$518,0),MATCH(Working!M$11,'Data;_Historical_Data'!$H$11:$AK$11)),SUMIFS('Data;_Major_Ports'!$K$48:$K$999999,'Data;_Major_Ports'!$F$48:$F$999999,$F23,'Data;_Major_Ports'!$E$48:$E$999999,M$11,'Data;_Major_Ports'!$J$48:$J$999999,#REF!)))</f>
        <v>#REF!</v>
      </c>
      <c r="N23" s="4" t="e">
        <f>IF(Closed_Ports!I20="z","z",IF(N$11&lt;2000,INDEX('Data;_Historical_Data'!$H$12:$AK$518,MATCH(Working!$E23,'Data;_Historical_Data'!$J$12:$J$518,0),MATCH(Working!N$11,'Data;_Historical_Data'!$H$11:$AK$11)),SUMIFS('Data;_Major_Ports'!$K$48:$K$999999,'Data;_Major_Ports'!$F$48:$F$999999,$F23,'Data;_Major_Ports'!$E$48:$E$999999,N$11,'Data;_Major_Ports'!$J$48:$J$999999,#REF!)))</f>
        <v>#REF!</v>
      </c>
      <c r="O23" s="4" t="e">
        <f>IF(Closed_Ports!J20="z","z",IF(O$11&lt;2000,INDEX('Data;_Historical_Data'!$H$12:$AK$518,MATCH(Working!$E23,'Data;_Historical_Data'!$J$12:$J$518,0),MATCH(Working!O$11,'Data;_Historical_Data'!$H$11:$AK$11)),SUMIFS('Data;_Major_Ports'!$K$48:$K$999999,'Data;_Major_Ports'!$F$48:$F$999999,$F23,'Data;_Major_Ports'!$E$48:$E$999999,O$11,'Data;_Major_Ports'!$J$48:$J$999999,#REF!)))</f>
        <v>#REF!</v>
      </c>
      <c r="P23" s="4" t="e">
        <f>IF(Closed_Ports!K20="z","z",IF(P$11&lt;2000,INDEX('Data;_Historical_Data'!$H$12:$AK$518,MATCH(Working!$E23,'Data;_Historical_Data'!$J$12:$J$518,0),MATCH(Working!P$11,'Data;_Historical_Data'!$H$11:$AK$11)),SUMIFS('Data;_Major_Ports'!$K$48:$K$999999,'Data;_Major_Ports'!$F$48:$F$999999,$F23,'Data;_Major_Ports'!$E$48:$E$999999,P$11,'Data;_Major_Ports'!$J$48:$J$999999,#REF!)))</f>
        <v>#REF!</v>
      </c>
      <c r="Q23" s="4" t="e">
        <f>IF(Closed_Ports!L20="z","z",IF(Q$11&lt;2000,INDEX('Data;_Historical_Data'!$H$12:$AK$518,MATCH(Working!$E23,'Data;_Historical_Data'!$J$12:$J$518,0),MATCH(Working!Q$11,'Data;_Historical_Data'!$H$11:$AK$11)),SUMIFS('Data;_Major_Ports'!$K$48:$K$999999,'Data;_Major_Ports'!$F$48:$F$999999,$F23,'Data;_Major_Ports'!$E$48:$E$999999,Q$11,'Data;_Major_Ports'!$J$48:$J$999999,#REF!)))</f>
        <v>#REF!</v>
      </c>
      <c r="R23" s="4" t="e">
        <f>IF(Closed_Ports!M20="z","z",IF(R$11&lt;2000,INDEX('Data;_Historical_Data'!$H$12:$AK$518,MATCH(Working!$E23,'Data;_Historical_Data'!$J$12:$J$518,0),MATCH(Working!R$11,'Data;_Historical_Data'!$H$11:$AK$11)),SUMIFS('Data;_Major_Ports'!$K$48:$K$999999,'Data;_Major_Ports'!$F$48:$F$999999,$F23,'Data;_Major_Ports'!$E$48:$E$999999,R$11,'Data;_Major_Ports'!$J$48:$J$999999,#REF!)))</f>
        <v>#REF!</v>
      </c>
      <c r="S23" s="4" t="e">
        <f>IF(Closed_Ports!N20="z","z",IF(S$11&lt;2000,INDEX('Data;_Historical_Data'!$H$12:$AK$518,MATCH(Working!$E23,'Data;_Historical_Data'!$J$12:$J$518,0),MATCH(Working!S$11,'Data;_Historical_Data'!$H$11:$AK$11)),SUMIFS('Data;_Major_Ports'!$K$48:$K$999999,'Data;_Major_Ports'!$F$48:$F$999999,$F23,'Data;_Major_Ports'!$E$48:$E$999999,S$11,'Data;_Major_Ports'!$J$48:$J$999999,#REF!)))</f>
        <v>#REF!</v>
      </c>
      <c r="T23" s="4" t="e">
        <f>IF(Closed_Ports!O20="z","z",IF(T$11&lt;2000,INDEX('Data;_Historical_Data'!$H$12:$AK$518,MATCH(Working!$E23,'Data;_Historical_Data'!$J$12:$J$518,0),MATCH(Working!T$11,'Data;_Historical_Data'!$H$11:$AK$11)),SUMIFS('Data;_Major_Ports'!$K$48:$K$999999,'Data;_Major_Ports'!$F$48:$F$999999,$F23,'Data;_Major_Ports'!$E$48:$E$999999,T$11,'Data;_Major_Ports'!$J$48:$J$999999,#REF!)))</f>
        <v>#REF!</v>
      </c>
      <c r="U23" s="4" t="e">
        <f>IF(Closed_Ports!P20="z","z",IF(U$11&lt;2000,INDEX('Data;_Historical_Data'!$H$12:$AK$518,MATCH(Working!$E23,'Data;_Historical_Data'!$J$12:$J$518,0),MATCH(Working!U$11,'Data;_Historical_Data'!$H$11:$AK$11)),SUMIFS('Data;_Major_Ports'!$K$48:$K$999999,'Data;_Major_Ports'!$F$48:$F$999999,$F23,'Data;_Major_Ports'!$E$48:$E$999999,U$11,'Data;_Major_Ports'!$J$48:$J$999999,#REF!)))</f>
        <v>#REF!</v>
      </c>
      <c r="V23" s="4" t="e">
        <f>IF(Closed_Ports!Q20="z","z",IF(V$11&lt;2000,INDEX('Data;_Historical_Data'!$H$12:$AK$518,MATCH(Working!$E23,'Data;_Historical_Data'!$J$12:$J$518,0),MATCH(Working!V$11,'Data;_Historical_Data'!$H$11:$AK$11)),SUMIFS('Data;_Major_Ports'!$K$48:$K$999999,'Data;_Major_Ports'!$F$48:$F$999999,$F23,'Data;_Major_Ports'!$E$48:$E$999999,V$11,'Data;_Major_Ports'!$J$48:$J$999999,#REF!)))</f>
        <v>#REF!</v>
      </c>
      <c r="W23" s="4" t="e">
        <f>IF(Closed_Ports!R20="z","z",IF(W$11&lt;2000,INDEX('Data;_Historical_Data'!$H$12:$AK$518,MATCH(Working!$E23,'Data;_Historical_Data'!$J$12:$J$518,0),MATCH(Working!W$11,'Data;_Historical_Data'!$H$11:$AK$11)),SUMIFS('Data;_Major_Ports'!$K$48:$K$999999,'Data;_Major_Ports'!$F$48:$F$999999,$F23,'Data;_Major_Ports'!$E$48:$E$999999,W$11,'Data;_Major_Ports'!$J$48:$J$999999,#REF!)))</f>
        <v>#REF!</v>
      </c>
      <c r="X23" s="4" t="e">
        <f>IF(Closed_Ports!S20="z","z",IF(X$11&lt;2000,INDEX('Data;_Historical_Data'!$H$12:$AK$518,MATCH(Working!$E23,'Data;_Historical_Data'!$J$12:$J$518,0),MATCH(Working!X$11,'Data;_Historical_Data'!$H$11:$AK$11)),SUMIFS('Data;_Major_Ports'!$K$48:$K$999999,'Data;_Major_Ports'!$F$48:$F$999999,$F23,'Data;_Major_Ports'!$E$48:$E$999999,X$11,'Data;_Major_Ports'!$J$48:$J$999999,#REF!)))</f>
        <v>#REF!</v>
      </c>
      <c r="Y23" s="4" t="e">
        <f>IF(Closed_Ports!T20="z","z",IF(Y$11&lt;2000,INDEX('Data;_Historical_Data'!$H$12:$AK$518,MATCH(Working!$E23,'Data;_Historical_Data'!$J$12:$J$518,0),MATCH(Working!Y$11,'Data;_Historical_Data'!$H$11:$AK$11)),SUMIFS('Data;_Major_Ports'!$K$48:$K$999999,'Data;_Major_Ports'!$F$48:$F$999999,$F23,'Data;_Major_Ports'!$E$48:$E$999999,Y$11,'Data;_Major_Ports'!$J$48:$J$999999,#REF!)))</f>
        <v>#REF!</v>
      </c>
      <c r="Z23" s="4" t="e">
        <f>IF(Closed_Ports!U20="z","z",IF(Z$11&lt;2000,INDEX('Data;_Historical_Data'!$H$12:$AK$518,MATCH(Working!$E23,'Data;_Historical_Data'!$J$12:$J$518,0),MATCH(Working!Z$11,'Data;_Historical_Data'!$H$11:$AK$11)),SUMIFS('Data;_Major_Ports'!$K$48:$K$999999,'Data;_Major_Ports'!$F$48:$F$999999,$F23,'Data;_Major_Ports'!$E$48:$E$999999,Z$11,'Data;_Major_Ports'!$J$48:$J$999999,#REF!)))</f>
        <v>#REF!</v>
      </c>
      <c r="AA23" s="4" t="e">
        <f>IF(Closed_Ports!V20="z","z",IF(AA$11&lt;2000,INDEX('Data;_Historical_Data'!$H$12:$AK$518,MATCH(Working!$E23,'Data;_Historical_Data'!$J$12:$J$518,0),MATCH(Working!AA$11,'Data;_Historical_Data'!$H$11:$AK$11)),SUMIFS('Data;_Major_Ports'!$K$48:$K$999999,'Data;_Major_Ports'!$F$48:$F$999999,$F23,'Data;_Major_Ports'!$E$48:$E$999999,AA$11,'Data;_Major_Ports'!$J$48:$J$999999,#REF!)))</f>
        <v>#REF!</v>
      </c>
      <c r="AB23" s="4" t="e">
        <f>IF(Closed_Ports!W20="z","z",IF(AB$11&lt;2000,INDEX('Data;_Historical_Data'!$H$12:$AK$518,MATCH(Working!$E23,'Data;_Historical_Data'!$J$12:$J$518,0),MATCH(Working!AB$11,'Data;_Historical_Data'!$H$11:$AK$11)),SUMIFS('Data;_Major_Ports'!$K$48:$K$999999,'Data;_Major_Ports'!$F$48:$F$999999,$F23,'Data;_Major_Ports'!$E$48:$E$999999,AB$11,'Data;_Major_Ports'!$J$48:$J$999999,#REF!)))</f>
        <v>#REF!</v>
      </c>
      <c r="AC23" s="4" t="e">
        <f>IF(Closed_Ports!X20="z","z",IF(AC$11&lt;2000,INDEX('Data;_Historical_Data'!$H$12:$AK$518,MATCH(Working!$E23,'Data;_Historical_Data'!$J$12:$J$518,0),MATCH(Working!AC$11,'Data;_Historical_Data'!$H$11:$AK$11)),SUMIFS('Data;_Major_Ports'!$K$48:$K$999999,'Data;_Major_Ports'!$F$48:$F$999999,$F23,'Data;_Major_Ports'!$E$48:$E$999999,AC$11,'Data;_Major_Ports'!$J$48:$J$999999,#REF!)))</f>
        <v>#REF!</v>
      </c>
      <c r="AD23" s="4" t="e">
        <f>IF(Closed_Ports!Y20="z","z",IF(AD$11&lt;2000,INDEX('Data;_Historical_Data'!$H$12:$AK$518,MATCH(Working!$E23,'Data;_Historical_Data'!$J$12:$J$518,0),MATCH(Working!AD$11,'Data;_Historical_Data'!$H$11:$AK$11)),SUMIFS('Data;_Major_Ports'!$K$48:$K$999999,'Data;_Major_Ports'!$F$48:$F$999999,$F23,'Data;_Major_Ports'!$E$48:$E$999999,AD$11,'Data;_Major_Ports'!$J$48:$J$999999,#REF!)))</f>
        <v>#REF!</v>
      </c>
      <c r="AE23" s="4" t="e">
        <f>IF(Closed_Ports!Z20="z","z",IF(AE$11&lt;2000,INDEX('Data;_Historical_Data'!$H$12:$AK$518,MATCH(Working!$E23,'Data;_Historical_Data'!$J$12:$J$518,0),MATCH(Working!AE$11,'Data;_Historical_Data'!$H$11:$AK$11)),SUMIFS('Data;_Major_Ports'!$K$48:$K$999999,'Data;_Major_Ports'!$F$48:$F$999999,$F23,'Data;_Major_Ports'!$E$48:$E$999999,AE$11,'Data;_Major_Ports'!$J$48:$J$999999,#REF!)))</f>
        <v>#REF!</v>
      </c>
      <c r="AF23" s="4" t="e">
        <f>IF(Closed_Ports!AA20="z","z",IF(AF$11&lt;2000,INDEX('Data;_Historical_Data'!$H$12:$AK$518,MATCH(Working!$E23,'Data;_Historical_Data'!$J$12:$J$518,0),MATCH(Working!AF$11,'Data;_Historical_Data'!$H$11:$AK$11)),SUMIFS('Data;_Major_Ports'!$K$48:$K$999999,'Data;_Major_Ports'!$F$48:$F$999999,$F23,'Data;_Major_Ports'!$E$48:$E$999999,AF$11,'Data;_Major_Ports'!$J$48:$J$999999,#REF!)))</f>
        <v>#REF!</v>
      </c>
      <c r="AG23" s="4" t="e">
        <f>IF(Closed_Ports!AB20="z","z",IF(AG$11&lt;2000,INDEX('Data;_Historical_Data'!$H$12:$AK$518,MATCH(Working!$E23,'Data;_Historical_Data'!$J$12:$J$518,0),MATCH(Working!AG$11,'Data;_Historical_Data'!$H$11:$AK$11)),SUMIFS('Data;_Major_Ports'!$K$48:$K$999999,'Data;_Major_Ports'!$F$48:$F$999999,$F23,'Data;_Major_Ports'!$E$48:$E$999999,AG$11,'Data;_Major_Ports'!$J$48:$J$999999,#REF!)))</f>
        <v>#REF!</v>
      </c>
      <c r="AH23" s="4" t="e">
        <f>IF(Closed_Ports!AC20="z","z",IF(AH$11&lt;2000,INDEX('Data;_Historical_Data'!$H$12:$AK$518,MATCH(Working!$E23,'Data;_Historical_Data'!$J$12:$J$518,0),MATCH(Working!AH$11,'Data;_Historical_Data'!$H$11:$AK$11)),SUMIFS('Data;_Major_Ports'!$K$48:$K$999999,'Data;_Major_Ports'!$F$48:$F$999999,$F23,'Data;_Major_Ports'!$E$48:$E$999999,AH$11,'Data;_Major_Ports'!$J$48:$J$999999,#REF!)))</f>
        <v>#REF!</v>
      </c>
      <c r="AI23" s="4" t="e">
        <f>IF(Closed_Ports!AD20="z","z",IF(AI$11&lt;2000,INDEX('Data;_Historical_Data'!$H$12:$AK$518,MATCH(Working!$E23,'Data;_Historical_Data'!$J$12:$J$518,0),MATCH(Working!AI$11,'Data;_Historical_Data'!$H$11:$AK$11)),SUMIFS('Data;_Major_Ports'!$K$48:$K$999999,'Data;_Major_Ports'!$F$48:$F$999999,$F23,'Data;_Major_Ports'!$E$48:$E$999999,AI$11,'Data;_Major_Ports'!$J$48:$J$999999,#REF!)))</f>
        <v>#REF!</v>
      </c>
      <c r="AJ23" s="4" t="e">
        <f>IF(Closed_Ports!AE20="z","z",IF(AJ$11&lt;2000,INDEX('Data;_Historical_Data'!$H$12:$AK$518,MATCH(Working!$E23,'Data;_Historical_Data'!$J$12:$J$518,0),MATCH(Working!AJ$11,'Data;_Historical_Data'!$H$11:$AK$11)),SUMIFS('Data;_Major_Ports'!$K$48:$K$999999,'Data;_Major_Ports'!$F$48:$F$999999,$F23,'Data;_Major_Ports'!$E$48:$E$999999,AJ$11,'Data;_Major_Ports'!$J$48:$J$999999,#REF!)))</f>
        <v>#REF!</v>
      </c>
      <c r="AK23" s="4" t="e">
        <f>IF(Closed_Ports!AF20="z","z",IF(AK$11&lt;2000,INDEX('Data;_Historical_Data'!$H$12:$AK$518,MATCH(Working!$E23,'Data;_Historical_Data'!$J$12:$J$518,0),MATCH(Working!AK$11,'Data;_Historical_Data'!$H$11:$AK$11)),SUMIFS('Data;_Major_Ports'!$K$48:$K$999999,'Data;_Major_Ports'!$F$48:$F$999999,$F23,'Data;_Major_Ports'!$E$48:$E$999999,AK$11,'Data;_Major_Ports'!$J$48:$J$999999,#REF!)))</f>
        <v>#REF!</v>
      </c>
      <c r="AL23" s="43">
        <f>IF(Closed_Ports!AG20="z","z",IF(AL$11&lt;2000,INDEX('Data;_Historical_Data'!$H$12:$AK$518,MATCH(Working!$E23,'Data;_Historical_Data'!$J$12:$J$518,0),MATCH(Working!AL$11,'Data;_Historical_Data'!$H$11:$AK$11)),SUMIFS('Data;_Major_Ports'!$K$48:$K$999999,'Data;_Major_Ports'!$F$48:$F$999999,$F23,'Data;_Major_Ports'!$E$48:$E$999999,AL$11,'Data;_Major_Ports'!$J$48:$J$999999,#REF!)))</f>
        <v>0</v>
      </c>
      <c r="AM23" s="4">
        <f>IF(Closed_Ports!AH20="z","z",IF(AM$11&lt;2000,INDEX('Data;_Historical_Data'!$H$12:$AK$518,MATCH(Working!$E23,'Data;_Historical_Data'!$J$12:$J$518,0),MATCH(Working!AM$11,'Data;_Historical_Data'!$H$11:$AK$11)),SUMIFS('Data;_Major_Ports'!$K$48:$K$999999,'Data;_Major_Ports'!$F$48:$F$999999,$F23,'Data;_Major_Ports'!$E$48:$E$999999,AM$11,'Data;_Major_Ports'!$J$48:$J$999999,#REF!)))</f>
        <v>0</v>
      </c>
      <c r="AN23" s="4">
        <f>IF(Closed_Ports!AI20="z","z",IF(AN$11&lt;2000,INDEX('Data;_Historical_Data'!$H$12:$AK$518,MATCH(Working!$E23,'Data;_Historical_Data'!$J$12:$J$518,0),MATCH(Working!AN$11,'Data;_Historical_Data'!$H$11:$AK$11)),SUMIFS('Data;_Major_Ports'!$K$48:$K$999999,'Data;_Major_Ports'!$F$48:$F$999999,$F23,'Data;_Major_Ports'!$E$48:$E$999999,AN$11,'Data;_Major_Ports'!$J$48:$J$999999,#REF!)))</f>
        <v>0</v>
      </c>
      <c r="AO23" s="4">
        <f>IF(Closed_Ports!AJ20="z","z",IF(AO$11&lt;2000,INDEX('Data;_Historical_Data'!$H$12:$AK$518,MATCH(Working!$E23,'Data;_Historical_Data'!$J$12:$J$518,0),MATCH(Working!AO$11,'Data;_Historical_Data'!$H$11:$AK$11)),SUMIFS('Data;_Major_Ports'!$K$48:$K$999999,'Data;_Major_Ports'!$F$48:$F$999999,$F23,'Data;_Major_Ports'!$E$48:$E$999999,AO$11,'Data;_Major_Ports'!$J$48:$J$999999,#REF!)))</f>
        <v>0</v>
      </c>
      <c r="AP23" s="4">
        <f>IF(Closed_Ports!AK20="z","z",IF(AP$11&lt;2000,INDEX('Data;_Historical_Data'!$H$12:$AK$518,MATCH(Working!$E23,'Data;_Historical_Data'!$J$12:$J$518,0),MATCH(Working!AP$11,'Data;_Historical_Data'!$H$11:$AK$11)),SUMIFS('Data;_Major_Ports'!$K$48:$K$999999,'Data;_Major_Ports'!$F$48:$F$999999,$F23,'Data;_Major_Ports'!$E$48:$E$999999,AP$11,'Data;_Major_Ports'!$J$48:$J$999999,#REF!)))</f>
        <v>0</v>
      </c>
      <c r="AQ23" s="4">
        <f>IF(Closed_Ports!AL20="z","z",IF(AQ$11&lt;2000,INDEX('Data;_Historical_Data'!$H$12:$AK$518,MATCH(Working!$E23,'Data;_Historical_Data'!$J$12:$J$518,0),MATCH(Working!AQ$11,'Data;_Historical_Data'!$H$11:$AK$11)),SUMIFS('Data;_Major_Ports'!$K$48:$K$999999,'Data;_Major_Ports'!$F$48:$F$999999,$F23,'Data;_Major_Ports'!$E$48:$E$999999,AQ$11,'Data;_Major_Ports'!$J$48:$J$999999,#REF!)))</f>
        <v>0</v>
      </c>
      <c r="AR23" s="4">
        <f>IF(Closed_Ports!AM20="z","z",IF(AR$11&lt;2000,INDEX('Data;_Historical_Data'!$H$12:$AK$518,MATCH(Working!$E23,'Data;_Historical_Data'!$J$12:$J$518,0),MATCH(Working!AR$11,'Data;_Historical_Data'!$H$11:$AK$11)),SUMIFS('Data;_Major_Ports'!$K$48:$K$999999,'Data;_Major_Ports'!$F$48:$F$999999,$F23,'Data;_Major_Ports'!$E$48:$E$999999,AR$11,'Data;_Major_Ports'!$J$48:$J$999999,#REF!)))</f>
        <v>0</v>
      </c>
      <c r="AS23" s="4">
        <f>IF(Closed_Ports!AN20="z","z",IF(AS$11&lt;2000,INDEX('Data;_Historical_Data'!$H$12:$AK$518,MATCH(Working!$E23,'Data;_Historical_Data'!$J$12:$J$518,0),MATCH(Working!AS$11,'Data;_Historical_Data'!$H$11:$AK$11)),SUMIFS('Data;_Major_Ports'!$K$48:$K$999999,'Data;_Major_Ports'!$F$48:$F$999999,$F23,'Data;_Major_Ports'!$E$48:$E$999999,AS$11,'Data;_Major_Ports'!$J$48:$J$999999,#REF!)))</f>
        <v>0</v>
      </c>
      <c r="AT23" s="4">
        <f>IF(Closed_Ports!AO20="z","z",IF(AT$11&lt;2000,INDEX('Data;_Historical_Data'!$H$12:$AK$518,MATCH(Working!$E23,'Data;_Historical_Data'!$J$12:$J$518,0),MATCH(Working!AT$11,'Data;_Historical_Data'!$H$11:$AK$11)),SUMIFS('Data;_Major_Ports'!$K$48:$K$999999,'Data;_Major_Ports'!$F$48:$F$999999,$F23,'Data;_Major_Ports'!$E$48:$E$999999,AT$11,'Data;_Major_Ports'!$J$48:$J$999999,#REF!)))</f>
        <v>0</v>
      </c>
      <c r="AU23" s="4">
        <f>IF(Closed_Ports!AP20="z","z",IF(AU$11&lt;2000,INDEX('Data;_Historical_Data'!$H$12:$AK$518,MATCH(Working!$E23,'Data;_Historical_Data'!$J$12:$J$518,0),MATCH(Working!AU$11,'Data;_Historical_Data'!$H$11:$AK$11)),SUMIFS('Data;_Major_Ports'!$K$48:$K$999999,'Data;_Major_Ports'!$F$48:$F$999999,$F23,'Data;_Major_Ports'!$E$48:$E$999999,AU$11,'Data;_Major_Ports'!$J$48:$J$999999,#REF!)))</f>
        <v>0</v>
      </c>
      <c r="AV23" s="4">
        <f>IF(Closed_Ports!AQ20="z","z",IF(AV$11&lt;2000,INDEX('Data;_Historical_Data'!$H$12:$AK$518,MATCH(Working!$E23,'Data;_Historical_Data'!$J$12:$J$518,0),MATCH(Working!AV$11,'Data;_Historical_Data'!$H$11:$AK$11)),SUMIFS('Data;_Major_Ports'!$K$48:$K$999999,'Data;_Major_Ports'!$F$48:$F$999999,$F23,'Data;_Major_Ports'!$E$48:$E$999999,AV$11,'Data;_Major_Ports'!$J$48:$J$999999,#REF!)))</f>
        <v>0</v>
      </c>
      <c r="AW23" s="4">
        <f>IF(Closed_Ports!AR20="z","z",IF(AW$11&lt;2000,INDEX('Data;_Historical_Data'!$H$12:$AK$518,MATCH(Working!$E23,'Data;_Historical_Data'!$J$12:$J$518,0),MATCH(Working!AW$11,'Data;_Historical_Data'!$H$11:$AK$11)),SUMIFS('Data;_Major_Ports'!$K$48:$K$999999,'Data;_Major_Ports'!$F$48:$F$999999,$F23,'Data;_Major_Ports'!$E$48:$E$999999,AW$11,'Data;_Major_Ports'!$J$48:$J$999999,#REF!)))</f>
        <v>0</v>
      </c>
      <c r="AX23" s="4">
        <f>IF(Closed_Ports!AS20="z","z",IF(AX$11&lt;2000,INDEX('Data;_Historical_Data'!$H$12:$AK$518,MATCH(Working!$E23,'Data;_Historical_Data'!$J$12:$J$518,0),MATCH(Working!AX$11,'Data;_Historical_Data'!$H$11:$AK$11)),SUMIFS('Data;_Major_Ports'!$K$48:$K$999999,'Data;_Major_Ports'!$F$48:$F$999999,$F23,'Data;_Major_Ports'!$E$48:$E$999999,AX$11,'Data;_Major_Ports'!$J$48:$J$999999,#REF!)))</f>
        <v>0</v>
      </c>
      <c r="AY23" s="4">
        <f>IF(Closed_Ports!AT20="z","z",IF(AY$11&lt;2000,INDEX('Data;_Historical_Data'!$H$12:$AK$518,MATCH(Working!$E23,'Data;_Historical_Data'!$J$12:$J$518,0),MATCH(Working!AY$11,'Data;_Historical_Data'!$H$11:$AK$11)),SUMIFS('Data;_Major_Ports'!$K$48:$K$999999,'Data;_Major_Ports'!$F$48:$F$999999,$F23,'Data;_Major_Ports'!$E$48:$E$999999,AY$11,'Data;_Major_Ports'!$J$48:$J$999999,#REF!)))</f>
        <v>0</v>
      </c>
      <c r="AZ23" s="4">
        <f>IF(Closed_Ports!AU20="z","z",IF(AZ$11&lt;2000,INDEX('Data;_Historical_Data'!$H$12:$AK$518,MATCH(Working!$E23,'Data;_Historical_Data'!$J$12:$J$518,0),MATCH(Working!AZ$11,'Data;_Historical_Data'!$H$11:$AK$11)),SUMIFS('Data;_Major_Ports'!$K$48:$K$999999,'Data;_Major_Ports'!$F$48:$F$999999,$F23,'Data;_Major_Ports'!$E$48:$E$999999,AZ$11,'Data;_Major_Ports'!$J$48:$J$999999,#REF!)))</f>
        <v>0</v>
      </c>
      <c r="BA23" s="4">
        <f>IF(Closed_Ports!AV20="z","z",IF(BA$11&lt;2000,INDEX('Data;_Historical_Data'!$H$12:$AK$518,MATCH(Working!$E23,'Data;_Historical_Data'!$J$12:$J$518,0),MATCH(Working!BA$11,'Data;_Historical_Data'!$H$11:$AK$11)),SUMIFS('Data;_Major_Ports'!$K$48:$K$999999,'Data;_Major_Ports'!$F$48:$F$999999,$F23,'Data;_Major_Ports'!$E$48:$E$999999,BA$11,'Data;_Major_Ports'!$J$48:$J$999999,#REF!)))</f>
        <v>0</v>
      </c>
      <c r="BB23" s="4">
        <f>IF(Closed_Ports!AW20="z","z",IF(BB$11&lt;2000,INDEX('Data;_Historical_Data'!$H$12:$AK$518,MATCH(Working!$E23,'Data;_Historical_Data'!$J$12:$J$518,0),MATCH(Working!BB$11,'Data;_Historical_Data'!$H$11:$AK$11)),SUMIFS('Data;_Major_Ports'!$K$48:$K$999999,'Data;_Major_Ports'!$F$48:$F$999999,$F23,'Data;_Major_Ports'!$E$48:$E$999999,BB$11,'Data;_Major_Ports'!$J$48:$J$999999,#REF!)))</f>
        <v>0</v>
      </c>
      <c r="BC23" s="4">
        <f>IF(Closed_Ports!AX20="z","z",IF(BC$11&lt;2000,INDEX('Data;_Historical_Data'!$H$12:$AK$518,MATCH(Working!$E23,'Data;_Historical_Data'!$J$12:$J$518,0),MATCH(Working!BC$11,'Data;_Historical_Data'!$H$11:$AK$11)),SUMIFS('Data;_Major_Ports'!$K$48:$K$999999,'Data;_Major_Ports'!$F$48:$F$999999,$F23,'Data;_Major_Ports'!$E$48:$E$999999,BC$11,'Data;_Major_Ports'!$J$48:$J$999999,#REF!)))</f>
        <v>0</v>
      </c>
      <c r="BD23" s="4">
        <f>IF(Closed_Ports!AY20="z","z",IF(BD$11&lt;2000,INDEX('Data;_Historical_Data'!$H$12:$AK$518,MATCH(Working!$E23,'Data;_Historical_Data'!$J$12:$J$518,0),MATCH(Working!BD$11,'Data;_Historical_Data'!$H$11:$AK$11)),SUMIFS('Data;_Major_Ports'!$K$48:$K$999999,'Data;_Major_Ports'!$F$48:$F$999999,$F23,'Data;_Major_Ports'!$E$48:$E$999999,BD$11,'Data;_Major_Ports'!$J$48:$J$999999,#REF!)))</f>
        <v>0</v>
      </c>
      <c r="BE23" s="4">
        <f>IF(Closed_Ports!AZ20="z","z",IF(BE$11&lt;2000,INDEX('Data;_Historical_Data'!$H$12:$AK$518,MATCH(Working!$E23,'Data;_Historical_Data'!$J$12:$J$518,0),MATCH(Working!BE$11,'Data;_Historical_Data'!$H$11:$AK$11)),SUMIFS('Data;_Major_Ports'!$K$48:$K$999999,'Data;_Major_Ports'!$F$48:$F$999999,$F23,'Data;_Major_Ports'!$E$48:$E$999999,BE$11,'Data;_Major_Ports'!$J$48:$J$999999,#REF!)))</f>
        <v>0</v>
      </c>
      <c r="BF23" s="4">
        <f>IF(Closed_Ports!BA20="z","z",IF(BF$11&lt;2000,INDEX('Data;_Historical_Data'!$H$12:$AK$518,MATCH(Working!$E23,'Data;_Historical_Data'!$J$12:$J$518,0),MATCH(Working!BF$11,'Data;_Historical_Data'!$H$11:$AK$11)),SUMIFS('Data;_Major_Ports'!$K$48:$K$999999,'Data;_Major_Ports'!$F$48:$F$999999,$F23,'Data;_Major_Ports'!$E$48:$E$999999,BF$11,'Data;_Major_Ports'!$J$48:$J$999999,#REF!)))</f>
        <v>0</v>
      </c>
      <c r="BG23" s="4">
        <f>IF(Closed_Ports!BB20="z","z",IF(BG$11&lt;2000,INDEX('Data;_Historical_Data'!$H$12:$AK$518,MATCH(Working!$E23,'Data;_Historical_Data'!$J$12:$J$518,0),MATCH(Working!BG$11,'Data;_Historical_Data'!$H$11:$AK$11)),SUMIFS('Data;_Major_Ports'!$K$48:$K$999999,'Data;_Major_Ports'!$F$48:$F$999999,$F23,'Data;_Major_Ports'!$E$48:$E$999999,BG$11,'Data;_Major_Ports'!$J$48:$J$999999,#REF!)))</f>
        <v>0</v>
      </c>
      <c r="BH23" s="4">
        <f>IF(Closed_Ports!BC20="z","z",IF(BH$11&lt;2000,INDEX('Data;_Historical_Data'!$H$12:$AK$518,MATCH(Working!$E23,'Data;_Historical_Data'!$J$12:$J$518,0),MATCH(Working!BH$11,'Data;_Historical_Data'!$H$11:$AK$11)),SUMIFS('Data;_Major_Ports'!$K$48:$K$999999,'Data;_Major_Ports'!$F$48:$F$999999,$F23,'Data;_Major_Ports'!$E$48:$E$999999,BH$11,'Data;_Major_Ports'!$J$48:$J$999999,#REF!)))</f>
        <v>0</v>
      </c>
      <c r="BI23" s="4">
        <f>IF(Closed_Ports!BD20="z","z",IF(BI$11&lt;2000,INDEX('Data;_Historical_Data'!$H$12:$AK$518,MATCH(Working!$E23,'Data;_Historical_Data'!$J$12:$J$518,0),MATCH(Working!BI$11,'Data;_Historical_Data'!$H$11:$AK$11)),SUMIFS('Data;_Major_Ports'!$K$48:$K$999999,'Data;_Major_Ports'!$F$48:$F$999999,$F23,'Data;_Major_Ports'!$E$48:$E$999999,BI$11,'Data;_Major_Ports'!$J$48:$J$999999,#REF!)))</f>
        <v>0</v>
      </c>
      <c r="BJ23" s="44" t="e">
        <f t="shared" si="0"/>
        <v>#DIV/0!</v>
      </c>
      <c r="BK23" s="45">
        <f t="shared" si="1"/>
        <v>0</v>
      </c>
    </row>
    <row r="24" spans="4:63" x14ac:dyDescent="0.25">
      <c r="D24" s="41">
        <f>COUNTIF('Data;_Historical_Data'!J:J,Working!E24)</f>
        <v>0</v>
      </c>
      <c r="E24" s="22" t="e">
        <f>CONCATENATE(#REF!,Working!H24)</f>
        <v>#REF!</v>
      </c>
      <c r="F24" s="22" t="s">
        <v>211</v>
      </c>
      <c r="G24" s="22" t="s">
        <v>188</v>
      </c>
      <c r="H24" s="2" t="s">
        <v>23</v>
      </c>
      <c r="I24" s="2" t="s">
        <v>24</v>
      </c>
      <c r="J24" s="42" t="s">
        <v>10</v>
      </c>
      <c r="K24" s="4" t="str">
        <f>IF(Closed_Ports!F21="z","z",IF(K$11&lt;2000,INDEX('Data;_Historical_Data'!$H$12:$AK$518,MATCH(Working!$E24,'Data;_Historical_Data'!$J$12:$J$518,0),MATCH(Working!K$11,'Data;_Historical_Data'!$H$11:$AK$11)),SUMIFS('Data;_Major_Ports'!$K$48:$K$999999,'Data;_Major_Ports'!$F$48:$F$999999,$F24,'Data;_Major_Ports'!$E$48:$E$999999,K$11,'Data;_Major_Ports'!$J$48:$J$999999,#REF!)))</f>
        <v>z</v>
      </c>
      <c r="L24" s="4" t="e">
        <f>IF(Closed_Ports!G21="z","z",IF(L$11&lt;2000,INDEX('Data;_Historical_Data'!$H$12:$AK$518,MATCH(Working!$E24,'Data;_Historical_Data'!$J$12:$J$518,0),MATCH(Working!L$11,'Data;_Historical_Data'!$H$11:$AK$11)),SUMIFS('Data;_Major_Ports'!$K$48:$K$999999,'Data;_Major_Ports'!$F$48:$F$999999,$F24,'Data;_Major_Ports'!$E$48:$E$999999,L$11,'Data;_Major_Ports'!$J$48:$J$999999,#REF!)))</f>
        <v>#REF!</v>
      </c>
      <c r="M24" s="4" t="e">
        <f>IF(Closed_Ports!H21="z","z",IF(M$11&lt;2000,INDEX('Data;_Historical_Data'!$H$12:$AK$518,MATCH(Working!$E24,'Data;_Historical_Data'!$J$12:$J$518,0),MATCH(Working!M$11,'Data;_Historical_Data'!$H$11:$AK$11)),SUMIFS('Data;_Major_Ports'!$K$48:$K$999999,'Data;_Major_Ports'!$F$48:$F$999999,$F24,'Data;_Major_Ports'!$E$48:$E$999999,M$11,'Data;_Major_Ports'!$J$48:$J$999999,#REF!)))</f>
        <v>#REF!</v>
      </c>
      <c r="N24" s="4" t="e">
        <f>IF(Closed_Ports!I21="z","z",IF(N$11&lt;2000,INDEX('Data;_Historical_Data'!$H$12:$AK$518,MATCH(Working!$E24,'Data;_Historical_Data'!$J$12:$J$518,0),MATCH(Working!N$11,'Data;_Historical_Data'!$H$11:$AK$11)),SUMIFS('Data;_Major_Ports'!$K$48:$K$999999,'Data;_Major_Ports'!$F$48:$F$999999,$F24,'Data;_Major_Ports'!$E$48:$E$999999,N$11,'Data;_Major_Ports'!$J$48:$J$999999,#REF!)))</f>
        <v>#REF!</v>
      </c>
      <c r="O24" s="4" t="e">
        <f>IF(Closed_Ports!J21="z","z",IF(O$11&lt;2000,INDEX('Data;_Historical_Data'!$H$12:$AK$518,MATCH(Working!$E24,'Data;_Historical_Data'!$J$12:$J$518,0),MATCH(Working!O$11,'Data;_Historical_Data'!$H$11:$AK$11)),SUMIFS('Data;_Major_Ports'!$K$48:$K$999999,'Data;_Major_Ports'!$F$48:$F$999999,$F24,'Data;_Major_Ports'!$E$48:$E$999999,O$11,'Data;_Major_Ports'!$J$48:$J$999999,#REF!)))</f>
        <v>#REF!</v>
      </c>
      <c r="P24" s="4" t="e">
        <f>IF(Closed_Ports!K21="z","z",IF(P$11&lt;2000,INDEX('Data;_Historical_Data'!$H$12:$AK$518,MATCH(Working!$E24,'Data;_Historical_Data'!$J$12:$J$518,0),MATCH(Working!P$11,'Data;_Historical_Data'!$H$11:$AK$11)),SUMIFS('Data;_Major_Ports'!$K$48:$K$999999,'Data;_Major_Ports'!$F$48:$F$999999,$F24,'Data;_Major_Ports'!$E$48:$E$999999,P$11,'Data;_Major_Ports'!$J$48:$J$999999,#REF!)))</f>
        <v>#REF!</v>
      </c>
      <c r="Q24" s="4" t="e">
        <f>IF(Closed_Ports!L21="z","z",IF(Q$11&lt;2000,INDEX('Data;_Historical_Data'!$H$12:$AK$518,MATCH(Working!$E24,'Data;_Historical_Data'!$J$12:$J$518,0),MATCH(Working!Q$11,'Data;_Historical_Data'!$H$11:$AK$11)),SUMIFS('Data;_Major_Ports'!$K$48:$K$999999,'Data;_Major_Ports'!$F$48:$F$999999,$F24,'Data;_Major_Ports'!$E$48:$E$999999,Q$11,'Data;_Major_Ports'!$J$48:$J$999999,#REF!)))</f>
        <v>#REF!</v>
      </c>
      <c r="R24" s="4" t="e">
        <f>IF(Closed_Ports!M21="z","z",IF(R$11&lt;2000,INDEX('Data;_Historical_Data'!$H$12:$AK$518,MATCH(Working!$E24,'Data;_Historical_Data'!$J$12:$J$518,0),MATCH(Working!R$11,'Data;_Historical_Data'!$H$11:$AK$11)),SUMIFS('Data;_Major_Ports'!$K$48:$K$999999,'Data;_Major_Ports'!$F$48:$F$999999,$F24,'Data;_Major_Ports'!$E$48:$E$999999,R$11,'Data;_Major_Ports'!$J$48:$J$999999,#REF!)))</f>
        <v>#REF!</v>
      </c>
      <c r="S24" s="4" t="e">
        <f>IF(Closed_Ports!N21="z","z",IF(S$11&lt;2000,INDEX('Data;_Historical_Data'!$H$12:$AK$518,MATCH(Working!$E24,'Data;_Historical_Data'!$J$12:$J$518,0),MATCH(Working!S$11,'Data;_Historical_Data'!$H$11:$AK$11)),SUMIFS('Data;_Major_Ports'!$K$48:$K$999999,'Data;_Major_Ports'!$F$48:$F$999999,$F24,'Data;_Major_Ports'!$E$48:$E$999999,S$11,'Data;_Major_Ports'!$J$48:$J$999999,#REF!)))</f>
        <v>#REF!</v>
      </c>
      <c r="T24" s="4" t="e">
        <f>IF(Closed_Ports!O21="z","z",IF(T$11&lt;2000,INDEX('Data;_Historical_Data'!$H$12:$AK$518,MATCH(Working!$E24,'Data;_Historical_Data'!$J$12:$J$518,0),MATCH(Working!T$11,'Data;_Historical_Data'!$H$11:$AK$11)),SUMIFS('Data;_Major_Ports'!$K$48:$K$999999,'Data;_Major_Ports'!$F$48:$F$999999,$F24,'Data;_Major_Ports'!$E$48:$E$999999,T$11,'Data;_Major_Ports'!$J$48:$J$999999,#REF!)))</f>
        <v>#REF!</v>
      </c>
      <c r="U24" s="4" t="e">
        <f>IF(Closed_Ports!P21="z","z",IF(U$11&lt;2000,INDEX('Data;_Historical_Data'!$H$12:$AK$518,MATCH(Working!$E24,'Data;_Historical_Data'!$J$12:$J$518,0),MATCH(Working!U$11,'Data;_Historical_Data'!$H$11:$AK$11)),SUMIFS('Data;_Major_Ports'!$K$48:$K$999999,'Data;_Major_Ports'!$F$48:$F$999999,$F24,'Data;_Major_Ports'!$E$48:$E$999999,U$11,'Data;_Major_Ports'!$J$48:$J$999999,#REF!)))</f>
        <v>#REF!</v>
      </c>
      <c r="V24" s="4" t="e">
        <f>IF(Closed_Ports!Q21="z","z",IF(V$11&lt;2000,INDEX('Data;_Historical_Data'!$H$12:$AK$518,MATCH(Working!$E24,'Data;_Historical_Data'!$J$12:$J$518,0),MATCH(Working!V$11,'Data;_Historical_Data'!$H$11:$AK$11)),SUMIFS('Data;_Major_Ports'!$K$48:$K$999999,'Data;_Major_Ports'!$F$48:$F$999999,$F24,'Data;_Major_Ports'!$E$48:$E$999999,V$11,'Data;_Major_Ports'!$J$48:$J$999999,#REF!)))</f>
        <v>#REF!</v>
      </c>
      <c r="W24" s="4" t="e">
        <f>IF(Closed_Ports!R21="z","z",IF(W$11&lt;2000,INDEX('Data;_Historical_Data'!$H$12:$AK$518,MATCH(Working!$E24,'Data;_Historical_Data'!$J$12:$J$518,0),MATCH(Working!W$11,'Data;_Historical_Data'!$H$11:$AK$11)),SUMIFS('Data;_Major_Ports'!$K$48:$K$999999,'Data;_Major_Ports'!$F$48:$F$999999,$F24,'Data;_Major_Ports'!$E$48:$E$999999,W$11,'Data;_Major_Ports'!$J$48:$J$999999,#REF!)))</f>
        <v>#REF!</v>
      </c>
      <c r="X24" s="4" t="e">
        <f>IF(Closed_Ports!S21="z","z",IF(X$11&lt;2000,INDEX('Data;_Historical_Data'!$H$12:$AK$518,MATCH(Working!$E24,'Data;_Historical_Data'!$J$12:$J$518,0),MATCH(Working!X$11,'Data;_Historical_Data'!$H$11:$AK$11)),SUMIFS('Data;_Major_Ports'!$K$48:$K$999999,'Data;_Major_Ports'!$F$48:$F$999999,$F24,'Data;_Major_Ports'!$E$48:$E$999999,X$11,'Data;_Major_Ports'!$J$48:$J$999999,#REF!)))</f>
        <v>#REF!</v>
      </c>
      <c r="Y24" s="4" t="e">
        <f>IF(Closed_Ports!T21="z","z",IF(Y$11&lt;2000,INDEX('Data;_Historical_Data'!$H$12:$AK$518,MATCH(Working!$E24,'Data;_Historical_Data'!$J$12:$J$518,0),MATCH(Working!Y$11,'Data;_Historical_Data'!$H$11:$AK$11)),SUMIFS('Data;_Major_Ports'!$K$48:$K$999999,'Data;_Major_Ports'!$F$48:$F$999999,$F24,'Data;_Major_Ports'!$E$48:$E$999999,Y$11,'Data;_Major_Ports'!$J$48:$J$999999,#REF!)))</f>
        <v>#REF!</v>
      </c>
      <c r="Z24" s="4" t="e">
        <f>IF(Closed_Ports!U21="z","z",IF(Z$11&lt;2000,INDEX('Data;_Historical_Data'!$H$12:$AK$518,MATCH(Working!$E24,'Data;_Historical_Data'!$J$12:$J$518,0),MATCH(Working!Z$11,'Data;_Historical_Data'!$H$11:$AK$11)),SUMIFS('Data;_Major_Ports'!$K$48:$K$999999,'Data;_Major_Ports'!$F$48:$F$999999,$F24,'Data;_Major_Ports'!$E$48:$E$999999,Z$11,'Data;_Major_Ports'!$J$48:$J$999999,#REF!)))</f>
        <v>#REF!</v>
      </c>
      <c r="AA24" s="4" t="e">
        <f>IF(Closed_Ports!V21="z","z",IF(AA$11&lt;2000,INDEX('Data;_Historical_Data'!$H$12:$AK$518,MATCH(Working!$E24,'Data;_Historical_Data'!$J$12:$J$518,0),MATCH(Working!AA$11,'Data;_Historical_Data'!$H$11:$AK$11)),SUMIFS('Data;_Major_Ports'!$K$48:$K$999999,'Data;_Major_Ports'!$F$48:$F$999999,$F24,'Data;_Major_Ports'!$E$48:$E$999999,AA$11,'Data;_Major_Ports'!$J$48:$J$999999,#REF!)))</f>
        <v>#REF!</v>
      </c>
      <c r="AB24" s="4" t="e">
        <f>IF(Closed_Ports!W21="z","z",IF(AB$11&lt;2000,INDEX('Data;_Historical_Data'!$H$12:$AK$518,MATCH(Working!$E24,'Data;_Historical_Data'!$J$12:$J$518,0),MATCH(Working!AB$11,'Data;_Historical_Data'!$H$11:$AK$11)),SUMIFS('Data;_Major_Ports'!$K$48:$K$999999,'Data;_Major_Ports'!$F$48:$F$999999,$F24,'Data;_Major_Ports'!$E$48:$E$999999,AB$11,'Data;_Major_Ports'!$J$48:$J$999999,#REF!)))</f>
        <v>#REF!</v>
      </c>
      <c r="AC24" s="4" t="e">
        <f>IF(Closed_Ports!X21="z","z",IF(AC$11&lt;2000,INDEX('Data;_Historical_Data'!$H$12:$AK$518,MATCH(Working!$E24,'Data;_Historical_Data'!$J$12:$J$518,0),MATCH(Working!AC$11,'Data;_Historical_Data'!$H$11:$AK$11)),SUMIFS('Data;_Major_Ports'!$K$48:$K$999999,'Data;_Major_Ports'!$F$48:$F$999999,$F24,'Data;_Major_Ports'!$E$48:$E$999999,AC$11,'Data;_Major_Ports'!$J$48:$J$999999,#REF!)))</f>
        <v>#REF!</v>
      </c>
      <c r="AD24" s="4" t="e">
        <f>IF(Closed_Ports!Y21="z","z",IF(AD$11&lt;2000,INDEX('Data;_Historical_Data'!$H$12:$AK$518,MATCH(Working!$E24,'Data;_Historical_Data'!$J$12:$J$518,0),MATCH(Working!AD$11,'Data;_Historical_Data'!$H$11:$AK$11)),SUMIFS('Data;_Major_Ports'!$K$48:$K$999999,'Data;_Major_Ports'!$F$48:$F$999999,$F24,'Data;_Major_Ports'!$E$48:$E$999999,AD$11,'Data;_Major_Ports'!$J$48:$J$999999,#REF!)))</f>
        <v>#REF!</v>
      </c>
      <c r="AE24" s="4" t="e">
        <f>IF(Closed_Ports!Z21="z","z",IF(AE$11&lt;2000,INDEX('Data;_Historical_Data'!$H$12:$AK$518,MATCH(Working!$E24,'Data;_Historical_Data'!$J$12:$J$518,0),MATCH(Working!AE$11,'Data;_Historical_Data'!$H$11:$AK$11)),SUMIFS('Data;_Major_Ports'!$K$48:$K$999999,'Data;_Major_Ports'!$F$48:$F$999999,$F24,'Data;_Major_Ports'!$E$48:$E$999999,AE$11,'Data;_Major_Ports'!$J$48:$J$999999,#REF!)))</f>
        <v>#REF!</v>
      </c>
      <c r="AF24" s="4" t="e">
        <f>IF(Closed_Ports!AA21="z","z",IF(AF$11&lt;2000,INDEX('Data;_Historical_Data'!$H$12:$AK$518,MATCH(Working!$E24,'Data;_Historical_Data'!$J$12:$J$518,0),MATCH(Working!AF$11,'Data;_Historical_Data'!$H$11:$AK$11)),SUMIFS('Data;_Major_Ports'!$K$48:$K$999999,'Data;_Major_Ports'!$F$48:$F$999999,$F24,'Data;_Major_Ports'!$E$48:$E$999999,AF$11,'Data;_Major_Ports'!$J$48:$J$999999,#REF!)))</f>
        <v>#REF!</v>
      </c>
      <c r="AG24" s="4" t="e">
        <f>IF(Closed_Ports!AB21="z","z",IF(AG$11&lt;2000,INDEX('Data;_Historical_Data'!$H$12:$AK$518,MATCH(Working!$E24,'Data;_Historical_Data'!$J$12:$J$518,0),MATCH(Working!AG$11,'Data;_Historical_Data'!$H$11:$AK$11)),SUMIFS('Data;_Major_Ports'!$K$48:$K$999999,'Data;_Major_Ports'!$F$48:$F$999999,$F24,'Data;_Major_Ports'!$E$48:$E$999999,AG$11,'Data;_Major_Ports'!$J$48:$J$999999,#REF!)))</f>
        <v>#REF!</v>
      </c>
      <c r="AH24" s="4" t="e">
        <f>IF(Closed_Ports!AC21="z","z",IF(AH$11&lt;2000,INDEX('Data;_Historical_Data'!$H$12:$AK$518,MATCH(Working!$E24,'Data;_Historical_Data'!$J$12:$J$518,0),MATCH(Working!AH$11,'Data;_Historical_Data'!$H$11:$AK$11)),SUMIFS('Data;_Major_Ports'!$K$48:$K$999999,'Data;_Major_Ports'!$F$48:$F$999999,$F24,'Data;_Major_Ports'!$E$48:$E$999999,AH$11,'Data;_Major_Ports'!$J$48:$J$999999,#REF!)))</f>
        <v>#REF!</v>
      </c>
      <c r="AI24" s="4" t="e">
        <f>IF(Closed_Ports!AD21="z","z",IF(AI$11&lt;2000,INDEX('Data;_Historical_Data'!$H$12:$AK$518,MATCH(Working!$E24,'Data;_Historical_Data'!$J$12:$J$518,0),MATCH(Working!AI$11,'Data;_Historical_Data'!$H$11:$AK$11)),SUMIFS('Data;_Major_Ports'!$K$48:$K$999999,'Data;_Major_Ports'!$F$48:$F$999999,$F24,'Data;_Major_Ports'!$E$48:$E$999999,AI$11,'Data;_Major_Ports'!$J$48:$J$999999,#REF!)))</f>
        <v>#REF!</v>
      </c>
      <c r="AJ24" s="4" t="e">
        <f>IF(Closed_Ports!AE21="z","z",IF(AJ$11&lt;2000,INDEX('Data;_Historical_Data'!$H$12:$AK$518,MATCH(Working!$E24,'Data;_Historical_Data'!$J$12:$J$518,0),MATCH(Working!AJ$11,'Data;_Historical_Data'!$H$11:$AK$11)),SUMIFS('Data;_Major_Ports'!$K$48:$K$999999,'Data;_Major_Ports'!$F$48:$F$999999,$F24,'Data;_Major_Ports'!$E$48:$E$999999,AJ$11,'Data;_Major_Ports'!$J$48:$J$999999,#REF!)))</f>
        <v>#REF!</v>
      </c>
      <c r="AK24" s="4" t="e">
        <f>IF(Closed_Ports!AF21="z","z",IF(AK$11&lt;2000,INDEX('Data;_Historical_Data'!$H$12:$AK$518,MATCH(Working!$E24,'Data;_Historical_Data'!$J$12:$J$518,0),MATCH(Working!AK$11,'Data;_Historical_Data'!$H$11:$AK$11)),SUMIFS('Data;_Major_Ports'!$K$48:$K$999999,'Data;_Major_Ports'!$F$48:$F$999999,$F24,'Data;_Major_Ports'!$E$48:$E$999999,AK$11,'Data;_Major_Ports'!$J$48:$J$999999,#REF!)))</f>
        <v>#REF!</v>
      </c>
      <c r="AL24" s="43">
        <f>IF(Closed_Ports!AG21="z","z",IF(AL$11&lt;2000,INDEX('Data;_Historical_Data'!$H$12:$AK$518,MATCH(Working!$E24,'Data;_Historical_Data'!$J$12:$J$518,0),MATCH(Working!AL$11,'Data;_Historical_Data'!$H$11:$AK$11)),SUMIFS('Data;_Major_Ports'!$K$48:$K$999999,'Data;_Major_Ports'!$F$48:$F$999999,$F24,'Data;_Major_Ports'!$E$48:$E$999999,AL$11,'Data;_Major_Ports'!$J$48:$J$999999,#REF!)))</f>
        <v>0</v>
      </c>
      <c r="AM24" s="4">
        <f>IF(Closed_Ports!AH21="z","z",IF(AM$11&lt;2000,INDEX('Data;_Historical_Data'!$H$12:$AK$518,MATCH(Working!$E24,'Data;_Historical_Data'!$J$12:$J$518,0),MATCH(Working!AM$11,'Data;_Historical_Data'!$H$11:$AK$11)),SUMIFS('Data;_Major_Ports'!$K$48:$K$999999,'Data;_Major_Ports'!$F$48:$F$999999,$F24,'Data;_Major_Ports'!$E$48:$E$999999,AM$11,'Data;_Major_Ports'!$J$48:$J$999999,#REF!)))</f>
        <v>0</v>
      </c>
      <c r="AN24" s="4">
        <f>IF(Closed_Ports!AI21="z","z",IF(AN$11&lt;2000,INDEX('Data;_Historical_Data'!$H$12:$AK$518,MATCH(Working!$E24,'Data;_Historical_Data'!$J$12:$J$518,0),MATCH(Working!AN$11,'Data;_Historical_Data'!$H$11:$AK$11)),SUMIFS('Data;_Major_Ports'!$K$48:$K$999999,'Data;_Major_Ports'!$F$48:$F$999999,$F24,'Data;_Major_Ports'!$E$48:$E$999999,AN$11,'Data;_Major_Ports'!$J$48:$J$999999,#REF!)))</f>
        <v>0</v>
      </c>
      <c r="AO24" s="4">
        <f>IF(Closed_Ports!AJ21="z","z",IF(AO$11&lt;2000,INDEX('Data;_Historical_Data'!$H$12:$AK$518,MATCH(Working!$E24,'Data;_Historical_Data'!$J$12:$J$518,0),MATCH(Working!AO$11,'Data;_Historical_Data'!$H$11:$AK$11)),SUMIFS('Data;_Major_Ports'!$K$48:$K$999999,'Data;_Major_Ports'!$F$48:$F$999999,$F24,'Data;_Major_Ports'!$E$48:$E$999999,AO$11,'Data;_Major_Ports'!$J$48:$J$999999,#REF!)))</f>
        <v>0</v>
      </c>
      <c r="AP24" s="4">
        <f>IF(Closed_Ports!AK21="z","z",IF(AP$11&lt;2000,INDEX('Data;_Historical_Data'!$H$12:$AK$518,MATCH(Working!$E24,'Data;_Historical_Data'!$J$12:$J$518,0),MATCH(Working!AP$11,'Data;_Historical_Data'!$H$11:$AK$11)),SUMIFS('Data;_Major_Ports'!$K$48:$K$999999,'Data;_Major_Ports'!$F$48:$F$999999,$F24,'Data;_Major_Ports'!$E$48:$E$999999,AP$11,'Data;_Major_Ports'!$J$48:$J$999999,#REF!)))</f>
        <v>0</v>
      </c>
      <c r="AQ24" s="4">
        <f>IF(Closed_Ports!AL21="z","z",IF(AQ$11&lt;2000,INDEX('Data;_Historical_Data'!$H$12:$AK$518,MATCH(Working!$E24,'Data;_Historical_Data'!$J$12:$J$518,0),MATCH(Working!AQ$11,'Data;_Historical_Data'!$H$11:$AK$11)),SUMIFS('Data;_Major_Ports'!$K$48:$K$999999,'Data;_Major_Ports'!$F$48:$F$999999,$F24,'Data;_Major_Ports'!$E$48:$E$999999,AQ$11,'Data;_Major_Ports'!$J$48:$J$999999,#REF!)))</f>
        <v>0</v>
      </c>
      <c r="AR24" s="4">
        <f>IF(Closed_Ports!AM21="z","z",IF(AR$11&lt;2000,INDEX('Data;_Historical_Data'!$H$12:$AK$518,MATCH(Working!$E24,'Data;_Historical_Data'!$J$12:$J$518,0),MATCH(Working!AR$11,'Data;_Historical_Data'!$H$11:$AK$11)),SUMIFS('Data;_Major_Ports'!$K$48:$K$999999,'Data;_Major_Ports'!$F$48:$F$999999,$F24,'Data;_Major_Ports'!$E$48:$E$999999,AR$11,'Data;_Major_Ports'!$J$48:$J$999999,#REF!)))</f>
        <v>0</v>
      </c>
      <c r="AS24" s="4">
        <f>IF(Closed_Ports!AN21="z","z",IF(AS$11&lt;2000,INDEX('Data;_Historical_Data'!$H$12:$AK$518,MATCH(Working!$E24,'Data;_Historical_Data'!$J$12:$J$518,0),MATCH(Working!AS$11,'Data;_Historical_Data'!$H$11:$AK$11)),SUMIFS('Data;_Major_Ports'!$K$48:$K$999999,'Data;_Major_Ports'!$F$48:$F$999999,$F24,'Data;_Major_Ports'!$E$48:$E$999999,AS$11,'Data;_Major_Ports'!$J$48:$J$999999,#REF!)))</f>
        <v>0</v>
      </c>
      <c r="AT24" s="4">
        <f>IF(Closed_Ports!AO21="z","z",IF(AT$11&lt;2000,INDEX('Data;_Historical_Data'!$H$12:$AK$518,MATCH(Working!$E24,'Data;_Historical_Data'!$J$12:$J$518,0),MATCH(Working!AT$11,'Data;_Historical_Data'!$H$11:$AK$11)),SUMIFS('Data;_Major_Ports'!$K$48:$K$999999,'Data;_Major_Ports'!$F$48:$F$999999,$F24,'Data;_Major_Ports'!$E$48:$E$999999,AT$11,'Data;_Major_Ports'!$J$48:$J$999999,#REF!)))</f>
        <v>0</v>
      </c>
      <c r="AU24" s="4">
        <f>IF(Closed_Ports!AP21="z","z",IF(AU$11&lt;2000,INDEX('Data;_Historical_Data'!$H$12:$AK$518,MATCH(Working!$E24,'Data;_Historical_Data'!$J$12:$J$518,0),MATCH(Working!AU$11,'Data;_Historical_Data'!$H$11:$AK$11)),SUMIFS('Data;_Major_Ports'!$K$48:$K$999999,'Data;_Major_Ports'!$F$48:$F$999999,$F24,'Data;_Major_Ports'!$E$48:$E$999999,AU$11,'Data;_Major_Ports'!$J$48:$J$999999,#REF!)))</f>
        <v>0</v>
      </c>
      <c r="AV24" s="4">
        <f>IF(Closed_Ports!AQ21="z","z",IF(AV$11&lt;2000,INDEX('Data;_Historical_Data'!$H$12:$AK$518,MATCH(Working!$E24,'Data;_Historical_Data'!$J$12:$J$518,0),MATCH(Working!AV$11,'Data;_Historical_Data'!$H$11:$AK$11)),SUMIFS('Data;_Major_Ports'!$K$48:$K$999999,'Data;_Major_Ports'!$F$48:$F$999999,$F24,'Data;_Major_Ports'!$E$48:$E$999999,AV$11,'Data;_Major_Ports'!$J$48:$J$999999,#REF!)))</f>
        <v>0</v>
      </c>
      <c r="AW24" s="4">
        <f>IF(Closed_Ports!AR21="z","z",IF(AW$11&lt;2000,INDEX('Data;_Historical_Data'!$H$12:$AK$518,MATCH(Working!$E24,'Data;_Historical_Data'!$J$12:$J$518,0),MATCH(Working!AW$11,'Data;_Historical_Data'!$H$11:$AK$11)),SUMIFS('Data;_Major_Ports'!$K$48:$K$999999,'Data;_Major_Ports'!$F$48:$F$999999,$F24,'Data;_Major_Ports'!$E$48:$E$999999,AW$11,'Data;_Major_Ports'!$J$48:$J$999999,#REF!)))</f>
        <v>0</v>
      </c>
      <c r="AX24" s="4">
        <f>IF(Closed_Ports!AS21="z","z",IF(AX$11&lt;2000,INDEX('Data;_Historical_Data'!$H$12:$AK$518,MATCH(Working!$E24,'Data;_Historical_Data'!$J$12:$J$518,0),MATCH(Working!AX$11,'Data;_Historical_Data'!$H$11:$AK$11)),SUMIFS('Data;_Major_Ports'!$K$48:$K$999999,'Data;_Major_Ports'!$F$48:$F$999999,$F24,'Data;_Major_Ports'!$E$48:$E$999999,AX$11,'Data;_Major_Ports'!$J$48:$J$999999,#REF!)))</f>
        <v>0</v>
      </c>
      <c r="AY24" s="4">
        <f>IF(Closed_Ports!AT21="z","z",IF(AY$11&lt;2000,INDEX('Data;_Historical_Data'!$H$12:$AK$518,MATCH(Working!$E24,'Data;_Historical_Data'!$J$12:$J$518,0),MATCH(Working!AY$11,'Data;_Historical_Data'!$H$11:$AK$11)),SUMIFS('Data;_Major_Ports'!$K$48:$K$999999,'Data;_Major_Ports'!$F$48:$F$999999,$F24,'Data;_Major_Ports'!$E$48:$E$999999,AY$11,'Data;_Major_Ports'!$J$48:$J$999999,#REF!)))</f>
        <v>0</v>
      </c>
      <c r="AZ24" s="4">
        <f>IF(Closed_Ports!AU21="z","z",IF(AZ$11&lt;2000,INDEX('Data;_Historical_Data'!$H$12:$AK$518,MATCH(Working!$E24,'Data;_Historical_Data'!$J$12:$J$518,0),MATCH(Working!AZ$11,'Data;_Historical_Data'!$H$11:$AK$11)),SUMIFS('Data;_Major_Ports'!$K$48:$K$999999,'Data;_Major_Ports'!$F$48:$F$999999,$F24,'Data;_Major_Ports'!$E$48:$E$999999,AZ$11,'Data;_Major_Ports'!$J$48:$J$999999,#REF!)))</f>
        <v>0</v>
      </c>
      <c r="BA24" s="4">
        <f>IF(Closed_Ports!AV21="z","z",IF(BA$11&lt;2000,INDEX('Data;_Historical_Data'!$H$12:$AK$518,MATCH(Working!$E24,'Data;_Historical_Data'!$J$12:$J$518,0),MATCH(Working!BA$11,'Data;_Historical_Data'!$H$11:$AK$11)),SUMIFS('Data;_Major_Ports'!$K$48:$K$999999,'Data;_Major_Ports'!$F$48:$F$999999,$F24,'Data;_Major_Ports'!$E$48:$E$999999,BA$11,'Data;_Major_Ports'!$J$48:$J$999999,#REF!)))</f>
        <v>0</v>
      </c>
      <c r="BB24" s="4">
        <f>IF(Closed_Ports!AW21="z","z",IF(BB$11&lt;2000,INDEX('Data;_Historical_Data'!$H$12:$AK$518,MATCH(Working!$E24,'Data;_Historical_Data'!$J$12:$J$518,0),MATCH(Working!BB$11,'Data;_Historical_Data'!$H$11:$AK$11)),SUMIFS('Data;_Major_Ports'!$K$48:$K$999999,'Data;_Major_Ports'!$F$48:$F$999999,$F24,'Data;_Major_Ports'!$E$48:$E$999999,BB$11,'Data;_Major_Ports'!$J$48:$J$999999,#REF!)))</f>
        <v>0</v>
      </c>
      <c r="BC24" s="4">
        <f>IF(Closed_Ports!AX21="z","z",IF(BC$11&lt;2000,INDEX('Data;_Historical_Data'!$H$12:$AK$518,MATCH(Working!$E24,'Data;_Historical_Data'!$J$12:$J$518,0),MATCH(Working!BC$11,'Data;_Historical_Data'!$H$11:$AK$11)),SUMIFS('Data;_Major_Ports'!$K$48:$K$999999,'Data;_Major_Ports'!$F$48:$F$999999,$F24,'Data;_Major_Ports'!$E$48:$E$999999,BC$11,'Data;_Major_Ports'!$J$48:$J$999999,#REF!)))</f>
        <v>0</v>
      </c>
      <c r="BD24" s="4">
        <f>IF(Closed_Ports!AY21="z","z",IF(BD$11&lt;2000,INDEX('Data;_Historical_Data'!$H$12:$AK$518,MATCH(Working!$E24,'Data;_Historical_Data'!$J$12:$J$518,0),MATCH(Working!BD$11,'Data;_Historical_Data'!$H$11:$AK$11)),SUMIFS('Data;_Major_Ports'!$K$48:$K$999999,'Data;_Major_Ports'!$F$48:$F$999999,$F24,'Data;_Major_Ports'!$E$48:$E$999999,BD$11,'Data;_Major_Ports'!$J$48:$J$999999,#REF!)))</f>
        <v>0</v>
      </c>
      <c r="BE24" s="4">
        <f>IF(Closed_Ports!AZ21="z","z",IF(BE$11&lt;2000,INDEX('Data;_Historical_Data'!$H$12:$AK$518,MATCH(Working!$E24,'Data;_Historical_Data'!$J$12:$J$518,0),MATCH(Working!BE$11,'Data;_Historical_Data'!$H$11:$AK$11)),SUMIFS('Data;_Major_Ports'!$K$48:$K$999999,'Data;_Major_Ports'!$F$48:$F$999999,$F24,'Data;_Major_Ports'!$E$48:$E$999999,BE$11,'Data;_Major_Ports'!$J$48:$J$999999,#REF!)))</f>
        <v>0</v>
      </c>
      <c r="BF24" s="4">
        <f>IF(Closed_Ports!BA21="z","z",IF(BF$11&lt;2000,INDEX('Data;_Historical_Data'!$H$12:$AK$518,MATCH(Working!$E24,'Data;_Historical_Data'!$J$12:$J$518,0),MATCH(Working!BF$11,'Data;_Historical_Data'!$H$11:$AK$11)),SUMIFS('Data;_Major_Ports'!$K$48:$K$999999,'Data;_Major_Ports'!$F$48:$F$999999,$F24,'Data;_Major_Ports'!$E$48:$E$999999,BF$11,'Data;_Major_Ports'!$J$48:$J$999999,#REF!)))</f>
        <v>0</v>
      </c>
      <c r="BG24" s="4">
        <f>IF(Closed_Ports!BB21="z","z",IF(BG$11&lt;2000,INDEX('Data;_Historical_Data'!$H$12:$AK$518,MATCH(Working!$E24,'Data;_Historical_Data'!$J$12:$J$518,0),MATCH(Working!BG$11,'Data;_Historical_Data'!$H$11:$AK$11)),SUMIFS('Data;_Major_Ports'!$K$48:$K$999999,'Data;_Major_Ports'!$F$48:$F$999999,$F24,'Data;_Major_Ports'!$E$48:$E$999999,BG$11,'Data;_Major_Ports'!$J$48:$J$999999,#REF!)))</f>
        <v>0</v>
      </c>
      <c r="BH24" s="4">
        <f>IF(Closed_Ports!BC21="z","z",IF(BH$11&lt;2000,INDEX('Data;_Historical_Data'!$H$12:$AK$518,MATCH(Working!$E24,'Data;_Historical_Data'!$J$12:$J$518,0),MATCH(Working!BH$11,'Data;_Historical_Data'!$H$11:$AK$11)),SUMIFS('Data;_Major_Ports'!$K$48:$K$999999,'Data;_Major_Ports'!$F$48:$F$999999,$F24,'Data;_Major_Ports'!$E$48:$E$999999,BH$11,'Data;_Major_Ports'!$J$48:$J$999999,#REF!)))</f>
        <v>0</v>
      </c>
      <c r="BI24" s="4">
        <f>IF(Closed_Ports!BD21="z","z",IF(BI$11&lt;2000,INDEX('Data;_Historical_Data'!$H$12:$AK$518,MATCH(Working!$E24,'Data;_Historical_Data'!$J$12:$J$518,0),MATCH(Working!BI$11,'Data;_Historical_Data'!$H$11:$AK$11)),SUMIFS('Data;_Major_Ports'!$K$48:$K$999999,'Data;_Major_Ports'!$F$48:$F$999999,$F24,'Data;_Major_Ports'!$E$48:$E$999999,BI$11,'Data;_Major_Ports'!$J$48:$J$999999,#REF!)))</f>
        <v>0</v>
      </c>
      <c r="BJ24" s="44" t="e">
        <f t="shared" si="0"/>
        <v>#DIV/0!</v>
      </c>
      <c r="BK24" s="45">
        <f t="shared" si="1"/>
        <v>0</v>
      </c>
    </row>
    <row r="25" spans="4:63" x14ac:dyDescent="0.25">
      <c r="D25" s="41">
        <f>COUNTIF('Data;_Historical_Data'!J:J,Working!E25)</f>
        <v>0</v>
      </c>
      <c r="E25" s="22" t="e">
        <f>CONCATENATE(#REF!,Working!H25)</f>
        <v>#REF!</v>
      </c>
      <c r="F25" s="22" t="s">
        <v>213</v>
      </c>
      <c r="G25" s="22" t="s">
        <v>188</v>
      </c>
      <c r="H25" s="2" t="s">
        <v>25</v>
      </c>
      <c r="I25" s="2" t="s">
        <v>26</v>
      </c>
      <c r="J25" s="42" t="s">
        <v>10</v>
      </c>
      <c r="K25" s="4" t="e">
        <f>IF(Closed_Ports!F22="z","z",IF(K$11&lt;2000,INDEX('Data;_Historical_Data'!$H$12:$AK$518,MATCH(Working!$E25,'Data;_Historical_Data'!$J$12:$J$518,0),MATCH(Working!K$11,'Data;_Historical_Data'!$H$11:$AK$11)),SUMIFS('Data;_Major_Ports'!$K$48:$K$999999,'Data;_Major_Ports'!$F$48:$F$999999,$F25,'Data;_Major_Ports'!$E$48:$E$999999,K$11,'Data;_Major_Ports'!$J$48:$J$999999,#REF!)))</f>
        <v>#REF!</v>
      </c>
      <c r="L25" s="4" t="e">
        <f>IF(Closed_Ports!G22="z","z",IF(L$11&lt;2000,INDEX('Data;_Historical_Data'!$H$12:$AK$518,MATCH(Working!$E25,'Data;_Historical_Data'!$J$12:$J$518,0),MATCH(Working!L$11,'Data;_Historical_Data'!$H$11:$AK$11)),SUMIFS('Data;_Major_Ports'!$K$48:$K$999999,'Data;_Major_Ports'!$F$48:$F$999999,$F25,'Data;_Major_Ports'!$E$48:$E$999999,L$11,'Data;_Major_Ports'!$J$48:$J$999999,#REF!)))</f>
        <v>#REF!</v>
      </c>
      <c r="M25" s="4" t="e">
        <f>IF(Closed_Ports!H22="z","z",IF(M$11&lt;2000,INDEX('Data;_Historical_Data'!$H$12:$AK$518,MATCH(Working!$E25,'Data;_Historical_Data'!$J$12:$J$518,0),MATCH(Working!M$11,'Data;_Historical_Data'!$H$11:$AK$11)),SUMIFS('Data;_Major_Ports'!$K$48:$K$999999,'Data;_Major_Ports'!$F$48:$F$999999,$F25,'Data;_Major_Ports'!$E$48:$E$999999,M$11,'Data;_Major_Ports'!$J$48:$J$999999,#REF!)))</f>
        <v>#REF!</v>
      </c>
      <c r="N25" s="4" t="e">
        <f>IF(Closed_Ports!I22="z","z",IF(N$11&lt;2000,INDEX('Data;_Historical_Data'!$H$12:$AK$518,MATCH(Working!$E25,'Data;_Historical_Data'!$J$12:$J$518,0),MATCH(Working!N$11,'Data;_Historical_Data'!$H$11:$AK$11)),SUMIFS('Data;_Major_Ports'!$K$48:$K$999999,'Data;_Major_Ports'!$F$48:$F$999999,$F25,'Data;_Major_Ports'!$E$48:$E$999999,N$11,'Data;_Major_Ports'!$J$48:$J$999999,#REF!)))</f>
        <v>#REF!</v>
      </c>
      <c r="O25" s="4" t="e">
        <f>IF(Closed_Ports!J22="z","z",IF(O$11&lt;2000,INDEX('Data;_Historical_Data'!$H$12:$AK$518,MATCH(Working!$E25,'Data;_Historical_Data'!$J$12:$J$518,0),MATCH(Working!O$11,'Data;_Historical_Data'!$H$11:$AK$11)),SUMIFS('Data;_Major_Ports'!$K$48:$K$999999,'Data;_Major_Ports'!$F$48:$F$999999,$F25,'Data;_Major_Ports'!$E$48:$E$999999,O$11,'Data;_Major_Ports'!$J$48:$J$999999,#REF!)))</f>
        <v>#REF!</v>
      </c>
      <c r="P25" s="4" t="e">
        <f>IF(Closed_Ports!K22="z","z",IF(P$11&lt;2000,INDEX('Data;_Historical_Data'!$H$12:$AK$518,MATCH(Working!$E25,'Data;_Historical_Data'!$J$12:$J$518,0),MATCH(Working!P$11,'Data;_Historical_Data'!$H$11:$AK$11)),SUMIFS('Data;_Major_Ports'!$K$48:$K$999999,'Data;_Major_Ports'!$F$48:$F$999999,$F25,'Data;_Major_Ports'!$E$48:$E$999999,P$11,'Data;_Major_Ports'!$J$48:$J$999999,#REF!)))</f>
        <v>#REF!</v>
      </c>
      <c r="Q25" s="4" t="e">
        <f>IF(Closed_Ports!L22="z","z",IF(Q$11&lt;2000,INDEX('Data;_Historical_Data'!$H$12:$AK$518,MATCH(Working!$E25,'Data;_Historical_Data'!$J$12:$J$518,0),MATCH(Working!Q$11,'Data;_Historical_Data'!$H$11:$AK$11)),SUMIFS('Data;_Major_Ports'!$K$48:$K$999999,'Data;_Major_Ports'!$F$48:$F$999999,$F25,'Data;_Major_Ports'!$E$48:$E$999999,Q$11,'Data;_Major_Ports'!$J$48:$J$999999,#REF!)))</f>
        <v>#REF!</v>
      </c>
      <c r="R25" s="4" t="e">
        <f>IF(Closed_Ports!M22="z","z",IF(R$11&lt;2000,INDEX('Data;_Historical_Data'!$H$12:$AK$518,MATCH(Working!$E25,'Data;_Historical_Data'!$J$12:$J$518,0),MATCH(Working!R$11,'Data;_Historical_Data'!$H$11:$AK$11)),SUMIFS('Data;_Major_Ports'!$K$48:$K$999999,'Data;_Major_Ports'!$F$48:$F$999999,$F25,'Data;_Major_Ports'!$E$48:$E$999999,R$11,'Data;_Major_Ports'!$J$48:$J$999999,#REF!)))</f>
        <v>#REF!</v>
      </c>
      <c r="S25" s="4" t="e">
        <f>IF(Closed_Ports!N22="z","z",IF(S$11&lt;2000,INDEX('Data;_Historical_Data'!$H$12:$AK$518,MATCH(Working!$E25,'Data;_Historical_Data'!$J$12:$J$518,0),MATCH(Working!S$11,'Data;_Historical_Data'!$H$11:$AK$11)),SUMIFS('Data;_Major_Ports'!$K$48:$K$999999,'Data;_Major_Ports'!$F$48:$F$999999,$F25,'Data;_Major_Ports'!$E$48:$E$999999,S$11,'Data;_Major_Ports'!$J$48:$J$999999,#REF!)))</f>
        <v>#REF!</v>
      </c>
      <c r="T25" s="4" t="e">
        <f>IF(Closed_Ports!O22="z","z",IF(T$11&lt;2000,INDEX('Data;_Historical_Data'!$H$12:$AK$518,MATCH(Working!$E25,'Data;_Historical_Data'!$J$12:$J$518,0),MATCH(Working!T$11,'Data;_Historical_Data'!$H$11:$AK$11)),SUMIFS('Data;_Major_Ports'!$K$48:$K$999999,'Data;_Major_Ports'!$F$48:$F$999999,$F25,'Data;_Major_Ports'!$E$48:$E$999999,T$11,'Data;_Major_Ports'!$J$48:$J$999999,#REF!)))</f>
        <v>#REF!</v>
      </c>
      <c r="U25" s="4" t="e">
        <f>IF(Closed_Ports!P22="z","z",IF(U$11&lt;2000,INDEX('Data;_Historical_Data'!$H$12:$AK$518,MATCH(Working!$E25,'Data;_Historical_Data'!$J$12:$J$518,0),MATCH(Working!U$11,'Data;_Historical_Data'!$H$11:$AK$11)),SUMIFS('Data;_Major_Ports'!$K$48:$K$999999,'Data;_Major_Ports'!$F$48:$F$999999,$F25,'Data;_Major_Ports'!$E$48:$E$999999,U$11,'Data;_Major_Ports'!$J$48:$J$999999,#REF!)))</f>
        <v>#REF!</v>
      </c>
      <c r="V25" s="4" t="e">
        <f>IF(Closed_Ports!Q22="z","z",IF(V$11&lt;2000,INDEX('Data;_Historical_Data'!$H$12:$AK$518,MATCH(Working!$E25,'Data;_Historical_Data'!$J$12:$J$518,0),MATCH(Working!V$11,'Data;_Historical_Data'!$H$11:$AK$11)),SUMIFS('Data;_Major_Ports'!$K$48:$K$999999,'Data;_Major_Ports'!$F$48:$F$999999,$F25,'Data;_Major_Ports'!$E$48:$E$999999,V$11,'Data;_Major_Ports'!$J$48:$J$999999,#REF!)))</f>
        <v>#REF!</v>
      </c>
      <c r="W25" s="4" t="e">
        <f>IF(Closed_Ports!R22="z","z",IF(W$11&lt;2000,INDEX('Data;_Historical_Data'!$H$12:$AK$518,MATCH(Working!$E25,'Data;_Historical_Data'!$J$12:$J$518,0),MATCH(Working!W$11,'Data;_Historical_Data'!$H$11:$AK$11)),SUMIFS('Data;_Major_Ports'!$K$48:$K$999999,'Data;_Major_Ports'!$F$48:$F$999999,$F25,'Data;_Major_Ports'!$E$48:$E$999999,W$11,'Data;_Major_Ports'!$J$48:$J$999999,#REF!)))</f>
        <v>#REF!</v>
      </c>
      <c r="X25" s="4" t="e">
        <f>IF(Closed_Ports!S22="z","z",IF(X$11&lt;2000,INDEX('Data;_Historical_Data'!$H$12:$AK$518,MATCH(Working!$E25,'Data;_Historical_Data'!$J$12:$J$518,0),MATCH(Working!X$11,'Data;_Historical_Data'!$H$11:$AK$11)),SUMIFS('Data;_Major_Ports'!$K$48:$K$999999,'Data;_Major_Ports'!$F$48:$F$999999,$F25,'Data;_Major_Ports'!$E$48:$E$999999,X$11,'Data;_Major_Ports'!$J$48:$J$999999,#REF!)))</f>
        <v>#REF!</v>
      </c>
      <c r="Y25" s="4" t="e">
        <f>IF(Closed_Ports!T22="z","z",IF(Y$11&lt;2000,INDEX('Data;_Historical_Data'!$H$12:$AK$518,MATCH(Working!$E25,'Data;_Historical_Data'!$J$12:$J$518,0),MATCH(Working!Y$11,'Data;_Historical_Data'!$H$11:$AK$11)),SUMIFS('Data;_Major_Ports'!$K$48:$K$999999,'Data;_Major_Ports'!$F$48:$F$999999,$F25,'Data;_Major_Ports'!$E$48:$E$999999,Y$11,'Data;_Major_Ports'!$J$48:$J$999999,#REF!)))</f>
        <v>#REF!</v>
      </c>
      <c r="Z25" s="4" t="e">
        <f>IF(Closed_Ports!U22="z","z",IF(Z$11&lt;2000,INDEX('Data;_Historical_Data'!$H$12:$AK$518,MATCH(Working!$E25,'Data;_Historical_Data'!$J$12:$J$518,0),MATCH(Working!Z$11,'Data;_Historical_Data'!$H$11:$AK$11)),SUMIFS('Data;_Major_Ports'!$K$48:$K$999999,'Data;_Major_Ports'!$F$48:$F$999999,$F25,'Data;_Major_Ports'!$E$48:$E$999999,Z$11,'Data;_Major_Ports'!$J$48:$J$999999,#REF!)))</f>
        <v>#REF!</v>
      </c>
      <c r="AA25" s="4" t="e">
        <f>IF(Closed_Ports!V22="z","z",IF(AA$11&lt;2000,INDEX('Data;_Historical_Data'!$H$12:$AK$518,MATCH(Working!$E25,'Data;_Historical_Data'!$J$12:$J$518,0),MATCH(Working!AA$11,'Data;_Historical_Data'!$H$11:$AK$11)),SUMIFS('Data;_Major_Ports'!$K$48:$K$999999,'Data;_Major_Ports'!$F$48:$F$999999,$F25,'Data;_Major_Ports'!$E$48:$E$999999,AA$11,'Data;_Major_Ports'!$J$48:$J$999999,#REF!)))</f>
        <v>#REF!</v>
      </c>
      <c r="AB25" s="4" t="e">
        <f>IF(Closed_Ports!W22="z","z",IF(AB$11&lt;2000,INDEX('Data;_Historical_Data'!$H$12:$AK$518,MATCH(Working!$E25,'Data;_Historical_Data'!$J$12:$J$518,0),MATCH(Working!AB$11,'Data;_Historical_Data'!$H$11:$AK$11)),SUMIFS('Data;_Major_Ports'!$K$48:$K$999999,'Data;_Major_Ports'!$F$48:$F$999999,$F25,'Data;_Major_Ports'!$E$48:$E$999999,AB$11,'Data;_Major_Ports'!$J$48:$J$999999,#REF!)))</f>
        <v>#REF!</v>
      </c>
      <c r="AC25" s="4" t="e">
        <f>IF(Closed_Ports!X22="z","z",IF(AC$11&lt;2000,INDEX('Data;_Historical_Data'!$H$12:$AK$518,MATCH(Working!$E25,'Data;_Historical_Data'!$J$12:$J$518,0),MATCH(Working!AC$11,'Data;_Historical_Data'!$H$11:$AK$11)),SUMIFS('Data;_Major_Ports'!$K$48:$K$999999,'Data;_Major_Ports'!$F$48:$F$999999,$F25,'Data;_Major_Ports'!$E$48:$E$999999,AC$11,'Data;_Major_Ports'!$J$48:$J$999999,#REF!)))</f>
        <v>#REF!</v>
      </c>
      <c r="AD25" s="4" t="e">
        <f>IF(Closed_Ports!Y22="z","z",IF(AD$11&lt;2000,INDEX('Data;_Historical_Data'!$H$12:$AK$518,MATCH(Working!$E25,'Data;_Historical_Data'!$J$12:$J$518,0),MATCH(Working!AD$11,'Data;_Historical_Data'!$H$11:$AK$11)),SUMIFS('Data;_Major_Ports'!$K$48:$K$999999,'Data;_Major_Ports'!$F$48:$F$999999,$F25,'Data;_Major_Ports'!$E$48:$E$999999,AD$11,'Data;_Major_Ports'!$J$48:$J$999999,#REF!)))</f>
        <v>#REF!</v>
      </c>
      <c r="AE25" s="4" t="e">
        <f>IF(Closed_Ports!Z22="z","z",IF(AE$11&lt;2000,INDEX('Data;_Historical_Data'!$H$12:$AK$518,MATCH(Working!$E25,'Data;_Historical_Data'!$J$12:$J$518,0),MATCH(Working!AE$11,'Data;_Historical_Data'!$H$11:$AK$11)),SUMIFS('Data;_Major_Ports'!$K$48:$K$999999,'Data;_Major_Ports'!$F$48:$F$999999,$F25,'Data;_Major_Ports'!$E$48:$E$999999,AE$11,'Data;_Major_Ports'!$J$48:$J$999999,#REF!)))</f>
        <v>#REF!</v>
      </c>
      <c r="AF25" s="4" t="e">
        <f>IF(Closed_Ports!AA22="z","z",IF(AF$11&lt;2000,INDEX('Data;_Historical_Data'!$H$12:$AK$518,MATCH(Working!$E25,'Data;_Historical_Data'!$J$12:$J$518,0),MATCH(Working!AF$11,'Data;_Historical_Data'!$H$11:$AK$11)),SUMIFS('Data;_Major_Ports'!$K$48:$K$999999,'Data;_Major_Ports'!$F$48:$F$999999,$F25,'Data;_Major_Ports'!$E$48:$E$999999,AF$11,'Data;_Major_Ports'!$J$48:$J$999999,#REF!)))</f>
        <v>#REF!</v>
      </c>
      <c r="AG25" s="4" t="e">
        <f>IF(Closed_Ports!AB22="z","z",IF(AG$11&lt;2000,INDEX('Data;_Historical_Data'!$H$12:$AK$518,MATCH(Working!$E25,'Data;_Historical_Data'!$J$12:$J$518,0),MATCH(Working!AG$11,'Data;_Historical_Data'!$H$11:$AK$11)),SUMIFS('Data;_Major_Ports'!$K$48:$K$999999,'Data;_Major_Ports'!$F$48:$F$999999,$F25,'Data;_Major_Ports'!$E$48:$E$999999,AG$11,'Data;_Major_Ports'!$J$48:$J$999999,#REF!)))</f>
        <v>#REF!</v>
      </c>
      <c r="AH25" s="4" t="e">
        <f>IF(Closed_Ports!AC22="z","z",IF(AH$11&lt;2000,INDEX('Data;_Historical_Data'!$H$12:$AK$518,MATCH(Working!$E25,'Data;_Historical_Data'!$J$12:$J$518,0),MATCH(Working!AH$11,'Data;_Historical_Data'!$H$11:$AK$11)),SUMIFS('Data;_Major_Ports'!$K$48:$K$999999,'Data;_Major_Ports'!$F$48:$F$999999,$F25,'Data;_Major_Ports'!$E$48:$E$999999,AH$11,'Data;_Major_Ports'!$J$48:$J$999999,#REF!)))</f>
        <v>#REF!</v>
      </c>
      <c r="AI25" s="4" t="e">
        <f>IF(Closed_Ports!AD22="z","z",IF(AI$11&lt;2000,INDEX('Data;_Historical_Data'!$H$12:$AK$518,MATCH(Working!$E25,'Data;_Historical_Data'!$J$12:$J$518,0),MATCH(Working!AI$11,'Data;_Historical_Data'!$H$11:$AK$11)),SUMIFS('Data;_Major_Ports'!$K$48:$K$999999,'Data;_Major_Ports'!$F$48:$F$999999,$F25,'Data;_Major_Ports'!$E$48:$E$999999,AI$11,'Data;_Major_Ports'!$J$48:$J$999999,#REF!)))</f>
        <v>#REF!</v>
      </c>
      <c r="AJ25" s="4" t="e">
        <f>IF(Closed_Ports!AE22="z","z",IF(AJ$11&lt;2000,INDEX('Data;_Historical_Data'!$H$12:$AK$518,MATCH(Working!$E25,'Data;_Historical_Data'!$J$12:$J$518,0),MATCH(Working!AJ$11,'Data;_Historical_Data'!$H$11:$AK$11)),SUMIFS('Data;_Major_Ports'!$K$48:$K$999999,'Data;_Major_Ports'!$F$48:$F$999999,$F25,'Data;_Major_Ports'!$E$48:$E$999999,AJ$11,'Data;_Major_Ports'!$J$48:$J$999999,#REF!)))</f>
        <v>#REF!</v>
      </c>
      <c r="AK25" s="4" t="e">
        <f>IF(Closed_Ports!AF22="z","z",IF(AK$11&lt;2000,INDEX('Data;_Historical_Data'!$H$12:$AK$518,MATCH(Working!$E25,'Data;_Historical_Data'!$J$12:$J$518,0),MATCH(Working!AK$11,'Data;_Historical_Data'!$H$11:$AK$11)),SUMIFS('Data;_Major_Ports'!$K$48:$K$999999,'Data;_Major_Ports'!$F$48:$F$999999,$F25,'Data;_Major_Ports'!$E$48:$E$999999,AK$11,'Data;_Major_Ports'!$J$48:$J$999999,#REF!)))</f>
        <v>#REF!</v>
      </c>
      <c r="AL25" s="43">
        <f>IF(Closed_Ports!AG22="z","z",IF(AL$11&lt;2000,INDEX('Data;_Historical_Data'!$H$12:$AK$518,MATCH(Working!$E25,'Data;_Historical_Data'!$J$12:$J$518,0),MATCH(Working!AL$11,'Data;_Historical_Data'!$H$11:$AK$11)),SUMIFS('Data;_Major_Ports'!$K$48:$K$999999,'Data;_Major_Ports'!$F$48:$F$999999,$F25,'Data;_Major_Ports'!$E$48:$E$999999,AL$11,'Data;_Major_Ports'!$J$48:$J$999999,#REF!)))</f>
        <v>0</v>
      </c>
      <c r="AM25" s="4">
        <f>IF(Closed_Ports!AH22="z","z",IF(AM$11&lt;2000,INDEX('Data;_Historical_Data'!$H$12:$AK$518,MATCH(Working!$E25,'Data;_Historical_Data'!$J$12:$J$518,0),MATCH(Working!AM$11,'Data;_Historical_Data'!$H$11:$AK$11)),SUMIFS('Data;_Major_Ports'!$K$48:$K$999999,'Data;_Major_Ports'!$F$48:$F$999999,$F25,'Data;_Major_Ports'!$E$48:$E$999999,AM$11,'Data;_Major_Ports'!$J$48:$J$999999,#REF!)))</f>
        <v>0</v>
      </c>
      <c r="AN25" s="4">
        <f>IF(Closed_Ports!AI22="z","z",IF(AN$11&lt;2000,INDEX('Data;_Historical_Data'!$H$12:$AK$518,MATCH(Working!$E25,'Data;_Historical_Data'!$J$12:$J$518,0),MATCH(Working!AN$11,'Data;_Historical_Data'!$H$11:$AK$11)),SUMIFS('Data;_Major_Ports'!$K$48:$K$999999,'Data;_Major_Ports'!$F$48:$F$999999,$F25,'Data;_Major_Ports'!$E$48:$E$999999,AN$11,'Data;_Major_Ports'!$J$48:$J$999999,#REF!)))</f>
        <v>0</v>
      </c>
      <c r="AO25" s="4">
        <f>IF(Closed_Ports!AJ22="z","z",IF(AO$11&lt;2000,INDEX('Data;_Historical_Data'!$H$12:$AK$518,MATCH(Working!$E25,'Data;_Historical_Data'!$J$12:$J$518,0),MATCH(Working!AO$11,'Data;_Historical_Data'!$H$11:$AK$11)),SUMIFS('Data;_Major_Ports'!$K$48:$K$999999,'Data;_Major_Ports'!$F$48:$F$999999,$F25,'Data;_Major_Ports'!$E$48:$E$999999,AO$11,'Data;_Major_Ports'!$J$48:$J$999999,#REF!)))</f>
        <v>0</v>
      </c>
      <c r="AP25" s="4">
        <f>IF(Closed_Ports!AK22="z","z",IF(AP$11&lt;2000,INDEX('Data;_Historical_Data'!$H$12:$AK$518,MATCH(Working!$E25,'Data;_Historical_Data'!$J$12:$J$518,0),MATCH(Working!AP$11,'Data;_Historical_Data'!$H$11:$AK$11)),SUMIFS('Data;_Major_Ports'!$K$48:$K$999999,'Data;_Major_Ports'!$F$48:$F$999999,$F25,'Data;_Major_Ports'!$E$48:$E$999999,AP$11,'Data;_Major_Ports'!$J$48:$J$999999,#REF!)))</f>
        <v>0</v>
      </c>
      <c r="AQ25" s="4">
        <f>IF(Closed_Ports!AL22="z","z",IF(AQ$11&lt;2000,INDEX('Data;_Historical_Data'!$H$12:$AK$518,MATCH(Working!$E25,'Data;_Historical_Data'!$J$12:$J$518,0),MATCH(Working!AQ$11,'Data;_Historical_Data'!$H$11:$AK$11)),SUMIFS('Data;_Major_Ports'!$K$48:$K$999999,'Data;_Major_Ports'!$F$48:$F$999999,$F25,'Data;_Major_Ports'!$E$48:$E$999999,AQ$11,'Data;_Major_Ports'!$J$48:$J$999999,#REF!)))</f>
        <v>0</v>
      </c>
      <c r="AR25" s="4">
        <f>IF(Closed_Ports!AM22="z","z",IF(AR$11&lt;2000,INDEX('Data;_Historical_Data'!$H$12:$AK$518,MATCH(Working!$E25,'Data;_Historical_Data'!$J$12:$J$518,0),MATCH(Working!AR$11,'Data;_Historical_Data'!$H$11:$AK$11)),SUMIFS('Data;_Major_Ports'!$K$48:$K$999999,'Data;_Major_Ports'!$F$48:$F$999999,$F25,'Data;_Major_Ports'!$E$48:$E$999999,AR$11,'Data;_Major_Ports'!$J$48:$J$999999,#REF!)))</f>
        <v>0</v>
      </c>
      <c r="AS25" s="4">
        <f>IF(Closed_Ports!AN22="z","z",IF(AS$11&lt;2000,INDEX('Data;_Historical_Data'!$H$12:$AK$518,MATCH(Working!$E25,'Data;_Historical_Data'!$J$12:$J$518,0),MATCH(Working!AS$11,'Data;_Historical_Data'!$H$11:$AK$11)),SUMIFS('Data;_Major_Ports'!$K$48:$K$999999,'Data;_Major_Ports'!$F$48:$F$999999,$F25,'Data;_Major_Ports'!$E$48:$E$999999,AS$11,'Data;_Major_Ports'!$J$48:$J$999999,#REF!)))</f>
        <v>0</v>
      </c>
      <c r="AT25" s="4">
        <f>IF(Closed_Ports!AO22="z","z",IF(AT$11&lt;2000,INDEX('Data;_Historical_Data'!$H$12:$AK$518,MATCH(Working!$E25,'Data;_Historical_Data'!$J$12:$J$518,0),MATCH(Working!AT$11,'Data;_Historical_Data'!$H$11:$AK$11)),SUMIFS('Data;_Major_Ports'!$K$48:$K$999999,'Data;_Major_Ports'!$F$48:$F$999999,$F25,'Data;_Major_Ports'!$E$48:$E$999999,AT$11,'Data;_Major_Ports'!$J$48:$J$999999,#REF!)))</f>
        <v>0</v>
      </c>
      <c r="AU25" s="4">
        <f>IF(Closed_Ports!AP22="z","z",IF(AU$11&lt;2000,INDEX('Data;_Historical_Data'!$H$12:$AK$518,MATCH(Working!$E25,'Data;_Historical_Data'!$J$12:$J$518,0),MATCH(Working!AU$11,'Data;_Historical_Data'!$H$11:$AK$11)),SUMIFS('Data;_Major_Ports'!$K$48:$K$999999,'Data;_Major_Ports'!$F$48:$F$999999,$F25,'Data;_Major_Ports'!$E$48:$E$999999,AU$11,'Data;_Major_Ports'!$J$48:$J$999999,#REF!)))</f>
        <v>0</v>
      </c>
      <c r="AV25" s="4">
        <f>IF(Closed_Ports!AQ22="z","z",IF(AV$11&lt;2000,INDEX('Data;_Historical_Data'!$H$12:$AK$518,MATCH(Working!$E25,'Data;_Historical_Data'!$J$12:$J$518,0),MATCH(Working!AV$11,'Data;_Historical_Data'!$H$11:$AK$11)),SUMIFS('Data;_Major_Ports'!$K$48:$K$999999,'Data;_Major_Ports'!$F$48:$F$999999,$F25,'Data;_Major_Ports'!$E$48:$E$999999,AV$11,'Data;_Major_Ports'!$J$48:$J$999999,#REF!)))</f>
        <v>0</v>
      </c>
      <c r="AW25" s="4">
        <f>IF(Closed_Ports!AR22="z","z",IF(AW$11&lt;2000,INDEX('Data;_Historical_Data'!$H$12:$AK$518,MATCH(Working!$E25,'Data;_Historical_Data'!$J$12:$J$518,0),MATCH(Working!AW$11,'Data;_Historical_Data'!$H$11:$AK$11)),SUMIFS('Data;_Major_Ports'!$K$48:$K$999999,'Data;_Major_Ports'!$F$48:$F$999999,$F25,'Data;_Major_Ports'!$E$48:$E$999999,AW$11,'Data;_Major_Ports'!$J$48:$J$999999,#REF!)))</f>
        <v>0</v>
      </c>
      <c r="AX25" s="4">
        <f>IF(Closed_Ports!AS22="z","z",IF(AX$11&lt;2000,INDEX('Data;_Historical_Data'!$H$12:$AK$518,MATCH(Working!$E25,'Data;_Historical_Data'!$J$12:$J$518,0),MATCH(Working!AX$11,'Data;_Historical_Data'!$H$11:$AK$11)),SUMIFS('Data;_Major_Ports'!$K$48:$K$999999,'Data;_Major_Ports'!$F$48:$F$999999,$F25,'Data;_Major_Ports'!$E$48:$E$999999,AX$11,'Data;_Major_Ports'!$J$48:$J$999999,#REF!)))</f>
        <v>0</v>
      </c>
      <c r="AY25" s="4">
        <f>IF(Closed_Ports!AT22="z","z",IF(AY$11&lt;2000,INDEX('Data;_Historical_Data'!$H$12:$AK$518,MATCH(Working!$E25,'Data;_Historical_Data'!$J$12:$J$518,0),MATCH(Working!AY$11,'Data;_Historical_Data'!$H$11:$AK$11)),SUMIFS('Data;_Major_Ports'!$K$48:$K$999999,'Data;_Major_Ports'!$F$48:$F$999999,$F25,'Data;_Major_Ports'!$E$48:$E$999999,AY$11,'Data;_Major_Ports'!$J$48:$J$999999,#REF!)))</f>
        <v>0</v>
      </c>
      <c r="AZ25" s="4">
        <f>IF(Closed_Ports!AU22="z","z",IF(AZ$11&lt;2000,INDEX('Data;_Historical_Data'!$H$12:$AK$518,MATCH(Working!$E25,'Data;_Historical_Data'!$J$12:$J$518,0),MATCH(Working!AZ$11,'Data;_Historical_Data'!$H$11:$AK$11)),SUMIFS('Data;_Major_Ports'!$K$48:$K$999999,'Data;_Major_Ports'!$F$48:$F$999999,$F25,'Data;_Major_Ports'!$E$48:$E$999999,AZ$11,'Data;_Major_Ports'!$J$48:$J$999999,#REF!)))</f>
        <v>0</v>
      </c>
      <c r="BA25" s="4">
        <f>IF(Closed_Ports!AV22="z","z",IF(BA$11&lt;2000,INDEX('Data;_Historical_Data'!$H$12:$AK$518,MATCH(Working!$E25,'Data;_Historical_Data'!$J$12:$J$518,0),MATCH(Working!BA$11,'Data;_Historical_Data'!$H$11:$AK$11)),SUMIFS('Data;_Major_Ports'!$K$48:$K$999999,'Data;_Major_Ports'!$F$48:$F$999999,$F25,'Data;_Major_Ports'!$E$48:$E$999999,BA$11,'Data;_Major_Ports'!$J$48:$J$999999,#REF!)))</f>
        <v>0</v>
      </c>
      <c r="BB25" s="4">
        <f>IF(Closed_Ports!AW22="z","z",IF(BB$11&lt;2000,INDEX('Data;_Historical_Data'!$H$12:$AK$518,MATCH(Working!$E25,'Data;_Historical_Data'!$J$12:$J$518,0),MATCH(Working!BB$11,'Data;_Historical_Data'!$H$11:$AK$11)),SUMIFS('Data;_Major_Ports'!$K$48:$K$999999,'Data;_Major_Ports'!$F$48:$F$999999,$F25,'Data;_Major_Ports'!$E$48:$E$999999,BB$11,'Data;_Major_Ports'!$J$48:$J$999999,#REF!)))</f>
        <v>0</v>
      </c>
      <c r="BC25" s="4">
        <f>IF(Closed_Ports!AX22="z","z",IF(BC$11&lt;2000,INDEX('Data;_Historical_Data'!$H$12:$AK$518,MATCH(Working!$E25,'Data;_Historical_Data'!$J$12:$J$518,0),MATCH(Working!BC$11,'Data;_Historical_Data'!$H$11:$AK$11)),SUMIFS('Data;_Major_Ports'!$K$48:$K$999999,'Data;_Major_Ports'!$F$48:$F$999999,$F25,'Data;_Major_Ports'!$E$48:$E$999999,BC$11,'Data;_Major_Ports'!$J$48:$J$999999,#REF!)))</f>
        <v>0</v>
      </c>
      <c r="BD25" s="4">
        <f>IF(Closed_Ports!AY22="z","z",IF(BD$11&lt;2000,INDEX('Data;_Historical_Data'!$H$12:$AK$518,MATCH(Working!$E25,'Data;_Historical_Data'!$J$12:$J$518,0),MATCH(Working!BD$11,'Data;_Historical_Data'!$H$11:$AK$11)),SUMIFS('Data;_Major_Ports'!$K$48:$K$999999,'Data;_Major_Ports'!$F$48:$F$999999,$F25,'Data;_Major_Ports'!$E$48:$E$999999,BD$11,'Data;_Major_Ports'!$J$48:$J$999999,#REF!)))</f>
        <v>0</v>
      </c>
      <c r="BE25" s="4">
        <f>IF(Closed_Ports!AZ22="z","z",IF(BE$11&lt;2000,INDEX('Data;_Historical_Data'!$H$12:$AK$518,MATCH(Working!$E25,'Data;_Historical_Data'!$J$12:$J$518,0),MATCH(Working!BE$11,'Data;_Historical_Data'!$H$11:$AK$11)),SUMIFS('Data;_Major_Ports'!$K$48:$K$999999,'Data;_Major_Ports'!$F$48:$F$999999,$F25,'Data;_Major_Ports'!$E$48:$E$999999,BE$11,'Data;_Major_Ports'!$J$48:$J$999999,#REF!)))</f>
        <v>0</v>
      </c>
      <c r="BF25" s="4">
        <f>IF(Closed_Ports!BA22="z","z",IF(BF$11&lt;2000,INDEX('Data;_Historical_Data'!$H$12:$AK$518,MATCH(Working!$E25,'Data;_Historical_Data'!$J$12:$J$518,0),MATCH(Working!BF$11,'Data;_Historical_Data'!$H$11:$AK$11)),SUMIFS('Data;_Major_Ports'!$K$48:$K$999999,'Data;_Major_Ports'!$F$48:$F$999999,$F25,'Data;_Major_Ports'!$E$48:$E$999999,BF$11,'Data;_Major_Ports'!$J$48:$J$999999,#REF!)))</f>
        <v>0</v>
      </c>
      <c r="BG25" s="4">
        <f>IF(Closed_Ports!BB22="z","z",IF(BG$11&lt;2000,INDEX('Data;_Historical_Data'!$H$12:$AK$518,MATCH(Working!$E25,'Data;_Historical_Data'!$J$12:$J$518,0),MATCH(Working!BG$11,'Data;_Historical_Data'!$H$11:$AK$11)),SUMIFS('Data;_Major_Ports'!$K$48:$K$999999,'Data;_Major_Ports'!$F$48:$F$999999,$F25,'Data;_Major_Ports'!$E$48:$E$999999,BG$11,'Data;_Major_Ports'!$J$48:$J$999999,#REF!)))</f>
        <v>0</v>
      </c>
      <c r="BH25" s="4">
        <f>IF(Closed_Ports!BC22="z","z",IF(BH$11&lt;2000,INDEX('Data;_Historical_Data'!$H$12:$AK$518,MATCH(Working!$E25,'Data;_Historical_Data'!$J$12:$J$518,0),MATCH(Working!BH$11,'Data;_Historical_Data'!$H$11:$AK$11)),SUMIFS('Data;_Major_Ports'!$K$48:$K$999999,'Data;_Major_Ports'!$F$48:$F$999999,$F25,'Data;_Major_Ports'!$E$48:$E$999999,BH$11,'Data;_Major_Ports'!$J$48:$J$999999,#REF!)))</f>
        <v>0</v>
      </c>
      <c r="BI25" s="4">
        <f>IF(Closed_Ports!BD22="z","z",IF(BI$11&lt;2000,INDEX('Data;_Historical_Data'!$H$12:$AK$518,MATCH(Working!$E25,'Data;_Historical_Data'!$J$12:$J$518,0),MATCH(Working!BI$11,'Data;_Historical_Data'!$H$11:$AK$11)),SUMIFS('Data;_Major_Ports'!$K$48:$K$999999,'Data;_Major_Ports'!$F$48:$F$999999,$F25,'Data;_Major_Ports'!$E$48:$E$999999,BI$11,'Data;_Major_Ports'!$J$48:$J$999999,#REF!)))</f>
        <v>0</v>
      </c>
      <c r="BJ25" s="44" t="e">
        <f t="shared" si="0"/>
        <v>#DIV/0!</v>
      </c>
      <c r="BK25" s="45">
        <f t="shared" si="1"/>
        <v>0</v>
      </c>
    </row>
    <row r="26" spans="4:63" x14ac:dyDescent="0.25">
      <c r="D26" s="41">
        <f>COUNTIF('Data;_Historical_Data'!J:J,Working!E26)</f>
        <v>0</v>
      </c>
      <c r="E26" s="22" t="e">
        <f>CONCATENATE(#REF!,Working!H26)</f>
        <v>#REF!</v>
      </c>
      <c r="F26" s="22" t="s">
        <v>215</v>
      </c>
      <c r="G26" s="22" t="s">
        <v>188</v>
      </c>
      <c r="H26" s="2" t="s">
        <v>216</v>
      </c>
      <c r="I26" s="2" t="s">
        <v>27</v>
      </c>
      <c r="J26" s="42" t="s">
        <v>10</v>
      </c>
      <c r="K26" s="4" t="e">
        <f>IF(Closed_Ports!F23="z","z",IF(K$11&lt;2000,INDEX('Data;_Historical_Data'!$H$12:$AK$518,MATCH(Working!$E26,'Data;_Historical_Data'!$J$12:$J$518,0),MATCH(Working!K$11,'Data;_Historical_Data'!$H$11:$AK$11)),SUMIFS('Data;_Major_Ports'!$K$48:$K$999999,'Data;_Major_Ports'!$F$48:$F$999999,$F26,'Data;_Major_Ports'!$E$48:$E$999999,K$11,'Data;_Major_Ports'!$J$48:$J$999999,#REF!)))</f>
        <v>#REF!</v>
      </c>
      <c r="L26" s="4" t="e">
        <f>IF(Closed_Ports!G23="z","z",IF(L$11&lt;2000,INDEX('Data;_Historical_Data'!$H$12:$AK$518,MATCH(Working!$E26,'Data;_Historical_Data'!$J$12:$J$518,0),MATCH(Working!L$11,'Data;_Historical_Data'!$H$11:$AK$11)),SUMIFS('Data;_Major_Ports'!$K$48:$K$999999,'Data;_Major_Ports'!$F$48:$F$999999,$F26,'Data;_Major_Ports'!$E$48:$E$999999,L$11,'Data;_Major_Ports'!$J$48:$J$999999,#REF!)))</f>
        <v>#REF!</v>
      </c>
      <c r="M26" s="4" t="e">
        <f>IF(Closed_Ports!H23="z","z",IF(M$11&lt;2000,INDEX('Data;_Historical_Data'!$H$12:$AK$518,MATCH(Working!$E26,'Data;_Historical_Data'!$J$12:$J$518,0),MATCH(Working!M$11,'Data;_Historical_Data'!$H$11:$AK$11)),SUMIFS('Data;_Major_Ports'!$K$48:$K$999999,'Data;_Major_Ports'!$F$48:$F$999999,$F26,'Data;_Major_Ports'!$E$48:$E$999999,M$11,'Data;_Major_Ports'!$J$48:$J$999999,#REF!)))</f>
        <v>#REF!</v>
      </c>
      <c r="N26" s="4" t="e">
        <f>IF(Closed_Ports!I23="z","z",IF(N$11&lt;2000,INDEX('Data;_Historical_Data'!$H$12:$AK$518,MATCH(Working!$E26,'Data;_Historical_Data'!$J$12:$J$518,0),MATCH(Working!N$11,'Data;_Historical_Data'!$H$11:$AK$11)),SUMIFS('Data;_Major_Ports'!$K$48:$K$999999,'Data;_Major_Ports'!$F$48:$F$999999,$F26,'Data;_Major_Ports'!$E$48:$E$999999,N$11,'Data;_Major_Ports'!$J$48:$J$999999,#REF!)))</f>
        <v>#REF!</v>
      </c>
      <c r="O26" s="4" t="e">
        <f>IF(Closed_Ports!J23="z","z",IF(O$11&lt;2000,INDEX('Data;_Historical_Data'!$H$12:$AK$518,MATCH(Working!$E26,'Data;_Historical_Data'!$J$12:$J$518,0),MATCH(Working!O$11,'Data;_Historical_Data'!$H$11:$AK$11)),SUMIFS('Data;_Major_Ports'!$K$48:$K$999999,'Data;_Major_Ports'!$F$48:$F$999999,$F26,'Data;_Major_Ports'!$E$48:$E$999999,O$11,'Data;_Major_Ports'!$J$48:$J$999999,#REF!)))</f>
        <v>#REF!</v>
      </c>
      <c r="P26" s="4" t="e">
        <f>IF(Closed_Ports!K23="z","z",IF(P$11&lt;2000,INDEX('Data;_Historical_Data'!$H$12:$AK$518,MATCH(Working!$E26,'Data;_Historical_Data'!$J$12:$J$518,0),MATCH(Working!P$11,'Data;_Historical_Data'!$H$11:$AK$11)),SUMIFS('Data;_Major_Ports'!$K$48:$K$999999,'Data;_Major_Ports'!$F$48:$F$999999,$F26,'Data;_Major_Ports'!$E$48:$E$999999,P$11,'Data;_Major_Ports'!$J$48:$J$999999,#REF!)))</f>
        <v>#REF!</v>
      </c>
      <c r="Q26" s="4" t="e">
        <f>IF(Closed_Ports!L23="z","z",IF(Q$11&lt;2000,INDEX('Data;_Historical_Data'!$H$12:$AK$518,MATCH(Working!$E26,'Data;_Historical_Data'!$J$12:$J$518,0),MATCH(Working!Q$11,'Data;_Historical_Data'!$H$11:$AK$11)),SUMIFS('Data;_Major_Ports'!$K$48:$K$999999,'Data;_Major_Ports'!$F$48:$F$999999,$F26,'Data;_Major_Ports'!$E$48:$E$999999,Q$11,'Data;_Major_Ports'!$J$48:$J$999999,#REF!)))</f>
        <v>#REF!</v>
      </c>
      <c r="R26" s="4" t="e">
        <f>IF(Closed_Ports!M23="z","z",IF(R$11&lt;2000,INDEX('Data;_Historical_Data'!$H$12:$AK$518,MATCH(Working!$E26,'Data;_Historical_Data'!$J$12:$J$518,0),MATCH(Working!R$11,'Data;_Historical_Data'!$H$11:$AK$11)),SUMIFS('Data;_Major_Ports'!$K$48:$K$999999,'Data;_Major_Ports'!$F$48:$F$999999,$F26,'Data;_Major_Ports'!$E$48:$E$999999,R$11,'Data;_Major_Ports'!$J$48:$J$999999,#REF!)))</f>
        <v>#REF!</v>
      </c>
      <c r="S26" s="4" t="e">
        <f>IF(Closed_Ports!N23="z","z",IF(S$11&lt;2000,INDEX('Data;_Historical_Data'!$H$12:$AK$518,MATCH(Working!$E26,'Data;_Historical_Data'!$J$12:$J$518,0),MATCH(Working!S$11,'Data;_Historical_Data'!$H$11:$AK$11)),SUMIFS('Data;_Major_Ports'!$K$48:$K$999999,'Data;_Major_Ports'!$F$48:$F$999999,$F26,'Data;_Major_Ports'!$E$48:$E$999999,S$11,'Data;_Major_Ports'!$J$48:$J$999999,#REF!)))</f>
        <v>#REF!</v>
      </c>
      <c r="T26" s="4" t="e">
        <f>IF(Closed_Ports!O23="z","z",IF(T$11&lt;2000,INDEX('Data;_Historical_Data'!$H$12:$AK$518,MATCH(Working!$E26,'Data;_Historical_Data'!$J$12:$J$518,0),MATCH(Working!T$11,'Data;_Historical_Data'!$H$11:$AK$11)),SUMIFS('Data;_Major_Ports'!$K$48:$K$999999,'Data;_Major_Ports'!$F$48:$F$999999,$F26,'Data;_Major_Ports'!$E$48:$E$999999,T$11,'Data;_Major_Ports'!$J$48:$J$999999,#REF!)))</f>
        <v>#REF!</v>
      </c>
      <c r="U26" s="4" t="e">
        <f>IF(Closed_Ports!P23="z","z",IF(U$11&lt;2000,INDEX('Data;_Historical_Data'!$H$12:$AK$518,MATCH(Working!$E26,'Data;_Historical_Data'!$J$12:$J$518,0),MATCH(Working!U$11,'Data;_Historical_Data'!$H$11:$AK$11)),SUMIFS('Data;_Major_Ports'!$K$48:$K$999999,'Data;_Major_Ports'!$F$48:$F$999999,$F26,'Data;_Major_Ports'!$E$48:$E$999999,U$11,'Data;_Major_Ports'!$J$48:$J$999999,#REF!)))</f>
        <v>#REF!</v>
      </c>
      <c r="V26" s="4" t="e">
        <f>IF(Closed_Ports!Q23="z","z",IF(V$11&lt;2000,INDEX('Data;_Historical_Data'!$H$12:$AK$518,MATCH(Working!$E26,'Data;_Historical_Data'!$J$12:$J$518,0),MATCH(Working!V$11,'Data;_Historical_Data'!$H$11:$AK$11)),SUMIFS('Data;_Major_Ports'!$K$48:$K$999999,'Data;_Major_Ports'!$F$48:$F$999999,$F26,'Data;_Major_Ports'!$E$48:$E$999999,V$11,'Data;_Major_Ports'!$J$48:$J$999999,#REF!)))</f>
        <v>#REF!</v>
      </c>
      <c r="W26" s="4" t="e">
        <f>IF(Closed_Ports!R23="z","z",IF(W$11&lt;2000,INDEX('Data;_Historical_Data'!$H$12:$AK$518,MATCH(Working!$E26,'Data;_Historical_Data'!$J$12:$J$518,0),MATCH(Working!W$11,'Data;_Historical_Data'!$H$11:$AK$11)),SUMIFS('Data;_Major_Ports'!$K$48:$K$999999,'Data;_Major_Ports'!$F$48:$F$999999,$F26,'Data;_Major_Ports'!$E$48:$E$999999,W$11,'Data;_Major_Ports'!$J$48:$J$999999,#REF!)))</f>
        <v>#REF!</v>
      </c>
      <c r="X26" s="4" t="e">
        <f>IF(Closed_Ports!S23="z","z",IF(X$11&lt;2000,INDEX('Data;_Historical_Data'!$H$12:$AK$518,MATCH(Working!$E26,'Data;_Historical_Data'!$J$12:$J$518,0),MATCH(Working!X$11,'Data;_Historical_Data'!$H$11:$AK$11)),SUMIFS('Data;_Major_Ports'!$K$48:$K$999999,'Data;_Major_Ports'!$F$48:$F$999999,$F26,'Data;_Major_Ports'!$E$48:$E$999999,X$11,'Data;_Major_Ports'!$J$48:$J$999999,#REF!)))</f>
        <v>#REF!</v>
      </c>
      <c r="Y26" s="4" t="e">
        <f>IF(Closed_Ports!T23="z","z",IF(Y$11&lt;2000,INDEX('Data;_Historical_Data'!$H$12:$AK$518,MATCH(Working!$E26,'Data;_Historical_Data'!$J$12:$J$518,0),MATCH(Working!Y$11,'Data;_Historical_Data'!$H$11:$AK$11)),SUMIFS('Data;_Major_Ports'!$K$48:$K$999999,'Data;_Major_Ports'!$F$48:$F$999999,$F26,'Data;_Major_Ports'!$E$48:$E$999999,Y$11,'Data;_Major_Ports'!$J$48:$J$999999,#REF!)))</f>
        <v>#REF!</v>
      </c>
      <c r="Z26" s="4" t="e">
        <f>IF(Closed_Ports!U23="z","z",IF(Z$11&lt;2000,INDEX('Data;_Historical_Data'!$H$12:$AK$518,MATCH(Working!$E26,'Data;_Historical_Data'!$J$12:$J$518,0),MATCH(Working!Z$11,'Data;_Historical_Data'!$H$11:$AK$11)),SUMIFS('Data;_Major_Ports'!$K$48:$K$999999,'Data;_Major_Ports'!$F$48:$F$999999,$F26,'Data;_Major_Ports'!$E$48:$E$999999,Z$11,'Data;_Major_Ports'!$J$48:$J$999999,#REF!)))</f>
        <v>#REF!</v>
      </c>
      <c r="AA26" s="4" t="e">
        <f>IF(Closed_Ports!V23="z","z",IF(AA$11&lt;2000,INDEX('Data;_Historical_Data'!$H$12:$AK$518,MATCH(Working!$E26,'Data;_Historical_Data'!$J$12:$J$518,0),MATCH(Working!AA$11,'Data;_Historical_Data'!$H$11:$AK$11)),SUMIFS('Data;_Major_Ports'!$K$48:$K$999999,'Data;_Major_Ports'!$F$48:$F$999999,$F26,'Data;_Major_Ports'!$E$48:$E$999999,AA$11,'Data;_Major_Ports'!$J$48:$J$999999,#REF!)))</f>
        <v>#REF!</v>
      </c>
      <c r="AB26" s="4" t="e">
        <f>IF(Closed_Ports!W23="z","z",IF(AB$11&lt;2000,INDEX('Data;_Historical_Data'!$H$12:$AK$518,MATCH(Working!$E26,'Data;_Historical_Data'!$J$12:$J$518,0),MATCH(Working!AB$11,'Data;_Historical_Data'!$H$11:$AK$11)),SUMIFS('Data;_Major_Ports'!$K$48:$K$999999,'Data;_Major_Ports'!$F$48:$F$999999,$F26,'Data;_Major_Ports'!$E$48:$E$999999,AB$11,'Data;_Major_Ports'!$J$48:$J$999999,#REF!)))</f>
        <v>#REF!</v>
      </c>
      <c r="AC26" s="4" t="e">
        <f>IF(Closed_Ports!X23="z","z",IF(AC$11&lt;2000,INDEX('Data;_Historical_Data'!$H$12:$AK$518,MATCH(Working!$E26,'Data;_Historical_Data'!$J$12:$J$518,0),MATCH(Working!AC$11,'Data;_Historical_Data'!$H$11:$AK$11)),SUMIFS('Data;_Major_Ports'!$K$48:$K$999999,'Data;_Major_Ports'!$F$48:$F$999999,$F26,'Data;_Major_Ports'!$E$48:$E$999999,AC$11,'Data;_Major_Ports'!$J$48:$J$999999,#REF!)))</f>
        <v>#REF!</v>
      </c>
      <c r="AD26" s="4" t="e">
        <f>IF(Closed_Ports!Y23="z","z",IF(AD$11&lt;2000,INDEX('Data;_Historical_Data'!$H$12:$AK$518,MATCH(Working!$E26,'Data;_Historical_Data'!$J$12:$J$518,0),MATCH(Working!AD$11,'Data;_Historical_Data'!$H$11:$AK$11)),SUMIFS('Data;_Major_Ports'!$K$48:$K$999999,'Data;_Major_Ports'!$F$48:$F$999999,$F26,'Data;_Major_Ports'!$E$48:$E$999999,AD$11,'Data;_Major_Ports'!$J$48:$J$999999,#REF!)))</f>
        <v>#REF!</v>
      </c>
      <c r="AE26" s="4" t="e">
        <f>IF(Closed_Ports!Z23="z","z",IF(AE$11&lt;2000,INDEX('Data;_Historical_Data'!$H$12:$AK$518,MATCH(Working!$E26,'Data;_Historical_Data'!$J$12:$J$518,0),MATCH(Working!AE$11,'Data;_Historical_Data'!$H$11:$AK$11)),SUMIFS('Data;_Major_Ports'!$K$48:$K$999999,'Data;_Major_Ports'!$F$48:$F$999999,$F26,'Data;_Major_Ports'!$E$48:$E$999999,AE$11,'Data;_Major_Ports'!$J$48:$J$999999,#REF!)))</f>
        <v>#REF!</v>
      </c>
      <c r="AF26" s="4" t="e">
        <f>IF(Closed_Ports!AA23="z","z",IF(AF$11&lt;2000,INDEX('Data;_Historical_Data'!$H$12:$AK$518,MATCH(Working!$E26,'Data;_Historical_Data'!$J$12:$J$518,0),MATCH(Working!AF$11,'Data;_Historical_Data'!$H$11:$AK$11)),SUMIFS('Data;_Major_Ports'!$K$48:$K$999999,'Data;_Major_Ports'!$F$48:$F$999999,$F26,'Data;_Major_Ports'!$E$48:$E$999999,AF$11,'Data;_Major_Ports'!$J$48:$J$999999,#REF!)))</f>
        <v>#REF!</v>
      </c>
      <c r="AG26" s="4" t="e">
        <f>IF(Closed_Ports!AB23="z","z",IF(AG$11&lt;2000,INDEX('Data;_Historical_Data'!$H$12:$AK$518,MATCH(Working!$E26,'Data;_Historical_Data'!$J$12:$J$518,0),MATCH(Working!AG$11,'Data;_Historical_Data'!$H$11:$AK$11)),SUMIFS('Data;_Major_Ports'!$K$48:$K$999999,'Data;_Major_Ports'!$F$48:$F$999999,$F26,'Data;_Major_Ports'!$E$48:$E$999999,AG$11,'Data;_Major_Ports'!$J$48:$J$999999,#REF!)))</f>
        <v>#REF!</v>
      </c>
      <c r="AH26" s="4" t="e">
        <f>IF(Closed_Ports!AC23="z","z",IF(AH$11&lt;2000,INDEX('Data;_Historical_Data'!$H$12:$AK$518,MATCH(Working!$E26,'Data;_Historical_Data'!$J$12:$J$518,0),MATCH(Working!AH$11,'Data;_Historical_Data'!$H$11:$AK$11)),SUMIFS('Data;_Major_Ports'!$K$48:$K$999999,'Data;_Major_Ports'!$F$48:$F$999999,$F26,'Data;_Major_Ports'!$E$48:$E$999999,AH$11,'Data;_Major_Ports'!$J$48:$J$999999,#REF!)))</f>
        <v>#REF!</v>
      </c>
      <c r="AI26" s="4" t="e">
        <f>IF(Closed_Ports!AD23="z","z",IF(AI$11&lt;2000,INDEX('Data;_Historical_Data'!$H$12:$AK$518,MATCH(Working!$E26,'Data;_Historical_Data'!$J$12:$J$518,0),MATCH(Working!AI$11,'Data;_Historical_Data'!$H$11:$AK$11)),SUMIFS('Data;_Major_Ports'!$K$48:$K$999999,'Data;_Major_Ports'!$F$48:$F$999999,$F26,'Data;_Major_Ports'!$E$48:$E$999999,AI$11,'Data;_Major_Ports'!$J$48:$J$999999,#REF!)))</f>
        <v>#REF!</v>
      </c>
      <c r="AJ26" s="4" t="e">
        <f>IF(Closed_Ports!AE23="z","z",IF(AJ$11&lt;2000,INDEX('Data;_Historical_Data'!$H$12:$AK$518,MATCH(Working!$E26,'Data;_Historical_Data'!$J$12:$J$518,0),MATCH(Working!AJ$11,'Data;_Historical_Data'!$H$11:$AK$11)),SUMIFS('Data;_Major_Ports'!$K$48:$K$999999,'Data;_Major_Ports'!$F$48:$F$999999,$F26,'Data;_Major_Ports'!$E$48:$E$999999,AJ$11,'Data;_Major_Ports'!$J$48:$J$999999,#REF!)))</f>
        <v>#REF!</v>
      </c>
      <c r="AK26" s="4" t="e">
        <f>IF(Closed_Ports!AF23="z","z",IF(AK$11&lt;2000,INDEX('Data;_Historical_Data'!$H$12:$AK$518,MATCH(Working!$E26,'Data;_Historical_Data'!$J$12:$J$518,0),MATCH(Working!AK$11,'Data;_Historical_Data'!$H$11:$AK$11)),SUMIFS('Data;_Major_Ports'!$K$48:$K$999999,'Data;_Major_Ports'!$F$48:$F$999999,$F26,'Data;_Major_Ports'!$E$48:$E$999999,AK$11,'Data;_Major_Ports'!$J$48:$J$999999,#REF!)))</f>
        <v>#REF!</v>
      </c>
      <c r="AL26" s="43">
        <f>IF(Closed_Ports!AG23="z","z",IF(AL$11&lt;2000,INDEX('Data;_Historical_Data'!$H$12:$AK$518,MATCH(Working!$E26,'Data;_Historical_Data'!$J$12:$J$518,0),MATCH(Working!AL$11,'Data;_Historical_Data'!$H$11:$AK$11)),SUMIFS('Data;_Major_Ports'!$K$48:$K$999999,'Data;_Major_Ports'!$F$48:$F$999999,$F26,'Data;_Major_Ports'!$E$48:$E$999999,AL$11,'Data;_Major_Ports'!$J$48:$J$999999,#REF!)))</f>
        <v>0</v>
      </c>
      <c r="AM26" s="4">
        <f>IF(Closed_Ports!AH23="z","z",IF(AM$11&lt;2000,INDEX('Data;_Historical_Data'!$H$12:$AK$518,MATCH(Working!$E26,'Data;_Historical_Data'!$J$12:$J$518,0),MATCH(Working!AM$11,'Data;_Historical_Data'!$H$11:$AK$11)),SUMIFS('Data;_Major_Ports'!$K$48:$K$999999,'Data;_Major_Ports'!$F$48:$F$999999,$F26,'Data;_Major_Ports'!$E$48:$E$999999,AM$11,'Data;_Major_Ports'!$J$48:$J$999999,#REF!)))</f>
        <v>0</v>
      </c>
      <c r="AN26" s="4">
        <f>IF(Closed_Ports!AI23="z","z",IF(AN$11&lt;2000,INDEX('Data;_Historical_Data'!$H$12:$AK$518,MATCH(Working!$E26,'Data;_Historical_Data'!$J$12:$J$518,0),MATCH(Working!AN$11,'Data;_Historical_Data'!$H$11:$AK$11)),SUMIFS('Data;_Major_Ports'!$K$48:$K$999999,'Data;_Major_Ports'!$F$48:$F$999999,$F26,'Data;_Major_Ports'!$E$48:$E$999999,AN$11,'Data;_Major_Ports'!$J$48:$J$999999,#REF!)))</f>
        <v>0</v>
      </c>
      <c r="AO26" s="4">
        <f>IF(Closed_Ports!AJ23="z","z",IF(AO$11&lt;2000,INDEX('Data;_Historical_Data'!$H$12:$AK$518,MATCH(Working!$E26,'Data;_Historical_Data'!$J$12:$J$518,0),MATCH(Working!AO$11,'Data;_Historical_Data'!$H$11:$AK$11)),SUMIFS('Data;_Major_Ports'!$K$48:$K$999999,'Data;_Major_Ports'!$F$48:$F$999999,$F26,'Data;_Major_Ports'!$E$48:$E$999999,AO$11,'Data;_Major_Ports'!$J$48:$J$999999,#REF!)))</f>
        <v>0</v>
      </c>
      <c r="AP26" s="4">
        <f>IF(Closed_Ports!AK23="z","z",IF(AP$11&lt;2000,INDEX('Data;_Historical_Data'!$H$12:$AK$518,MATCH(Working!$E26,'Data;_Historical_Data'!$J$12:$J$518,0),MATCH(Working!AP$11,'Data;_Historical_Data'!$H$11:$AK$11)),SUMIFS('Data;_Major_Ports'!$K$48:$K$999999,'Data;_Major_Ports'!$F$48:$F$999999,$F26,'Data;_Major_Ports'!$E$48:$E$999999,AP$11,'Data;_Major_Ports'!$J$48:$J$999999,#REF!)))</f>
        <v>0</v>
      </c>
      <c r="AQ26" s="4">
        <f>IF(Closed_Ports!AL23="z","z",IF(AQ$11&lt;2000,INDEX('Data;_Historical_Data'!$H$12:$AK$518,MATCH(Working!$E26,'Data;_Historical_Data'!$J$12:$J$518,0),MATCH(Working!AQ$11,'Data;_Historical_Data'!$H$11:$AK$11)),SUMIFS('Data;_Major_Ports'!$K$48:$K$999999,'Data;_Major_Ports'!$F$48:$F$999999,$F26,'Data;_Major_Ports'!$E$48:$E$999999,AQ$11,'Data;_Major_Ports'!$J$48:$J$999999,#REF!)))</f>
        <v>0</v>
      </c>
      <c r="AR26" s="4">
        <f>IF(Closed_Ports!AM23="z","z",IF(AR$11&lt;2000,INDEX('Data;_Historical_Data'!$H$12:$AK$518,MATCH(Working!$E26,'Data;_Historical_Data'!$J$12:$J$518,0),MATCH(Working!AR$11,'Data;_Historical_Data'!$H$11:$AK$11)),SUMIFS('Data;_Major_Ports'!$K$48:$K$999999,'Data;_Major_Ports'!$F$48:$F$999999,$F26,'Data;_Major_Ports'!$E$48:$E$999999,AR$11,'Data;_Major_Ports'!$J$48:$J$999999,#REF!)))</f>
        <v>0</v>
      </c>
      <c r="AS26" s="4">
        <f>IF(Closed_Ports!AN23="z","z",IF(AS$11&lt;2000,INDEX('Data;_Historical_Data'!$H$12:$AK$518,MATCH(Working!$E26,'Data;_Historical_Data'!$J$12:$J$518,0),MATCH(Working!AS$11,'Data;_Historical_Data'!$H$11:$AK$11)),SUMIFS('Data;_Major_Ports'!$K$48:$K$999999,'Data;_Major_Ports'!$F$48:$F$999999,$F26,'Data;_Major_Ports'!$E$48:$E$999999,AS$11,'Data;_Major_Ports'!$J$48:$J$999999,#REF!)))</f>
        <v>0</v>
      </c>
      <c r="AT26" s="4">
        <f>IF(Closed_Ports!AO23="z","z",IF(AT$11&lt;2000,INDEX('Data;_Historical_Data'!$H$12:$AK$518,MATCH(Working!$E26,'Data;_Historical_Data'!$J$12:$J$518,0),MATCH(Working!AT$11,'Data;_Historical_Data'!$H$11:$AK$11)),SUMIFS('Data;_Major_Ports'!$K$48:$K$999999,'Data;_Major_Ports'!$F$48:$F$999999,$F26,'Data;_Major_Ports'!$E$48:$E$999999,AT$11,'Data;_Major_Ports'!$J$48:$J$999999,#REF!)))</f>
        <v>0</v>
      </c>
      <c r="AU26" s="4">
        <f>IF(Closed_Ports!AP23="z","z",IF(AU$11&lt;2000,INDEX('Data;_Historical_Data'!$H$12:$AK$518,MATCH(Working!$E26,'Data;_Historical_Data'!$J$12:$J$518,0),MATCH(Working!AU$11,'Data;_Historical_Data'!$H$11:$AK$11)),SUMIFS('Data;_Major_Ports'!$K$48:$K$999999,'Data;_Major_Ports'!$F$48:$F$999999,$F26,'Data;_Major_Ports'!$E$48:$E$999999,AU$11,'Data;_Major_Ports'!$J$48:$J$999999,#REF!)))</f>
        <v>0</v>
      </c>
      <c r="AV26" s="4">
        <f>IF(Closed_Ports!AQ23="z","z",IF(AV$11&lt;2000,INDEX('Data;_Historical_Data'!$H$12:$AK$518,MATCH(Working!$E26,'Data;_Historical_Data'!$J$12:$J$518,0),MATCH(Working!AV$11,'Data;_Historical_Data'!$H$11:$AK$11)),SUMIFS('Data;_Major_Ports'!$K$48:$K$999999,'Data;_Major_Ports'!$F$48:$F$999999,$F26,'Data;_Major_Ports'!$E$48:$E$999999,AV$11,'Data;_Major_Ports'!$J$48:$J$999999,#REF!)))</f>
        <v>0</v>
      </c>
      <c r="AW26" s="4" t="str">
        <f>IF(Closed_Ports!AR23="z","z",IF(AW$11&lt;2000,INDEX('Data;_Historical_Data'!$H$12:$AK$518,MATCH(Working!$E26,'Data;_Historical_Data'!$J$12:$J$518,0),MATCH(Working!AW$11,'Data;_Historical_Data'!$H$11:$AK$11)),SUMIFS('Data;_Major_Ports'!$K$48:$K$999999,'Data;_Major_Ports'!$F$48:$F$999999,$F26,'Data;_Major_Ports'!$E$48:$E$999999,AW$11,'Data;_Major_Ports'!$J$48:$J$999999,#REF!)))</f>
        <v>z</v>
      </c>
      <c r="AX26" s="4" t="str">
        <f>IF(Closed_Ports!AS23="z","z",IF(AX$11&lt;2000,INDEX('Data;_Historical_Data'!$H$12:$AK$518,MATCH(Working!$E26,'Data;_Historical_Data'!$J$12:$J$518,0),MATCH(Working!AX$11,'Data;_Historical_Data'!$H$11:$AK$11)),SUMIFS('Data;_Major_Ports'!$K$48:$K$999999,'Data;_Major_Ports'!$F$48:$F$999999,$F26,'Data;_Major_Ports'!$E$48:$E$999999,AX$11,'Data;_Major_Ports'!$J$48:$J$999999,#REF!)))</f>
        <v>z</v>
      </c>
      <c r="AY26" s="4" t="str">
        <f>IF(Closed_Ports!AT23="z","z",IF(AY$11&lt;2000,INDEX('Data;_Historical_Data'!$H$12:$AK$518,MATCH(Working!$E26,'Data;_Historical_Data'!$J$12:$J$518,0),MATCH(Working!AY$11,'Data;_Historical_Data'!$H$11:$AK$11)),SUMIFS('Data;_Major_Ports'!$K$48:$K$999999,'Data;_Major_Ports'!$F$48:$F$999999,$F26,'Data;_Major_Ports'!$E$48:$E$999999,AY$11,'Data;_Major_Ports'!$J$48:$J$999999,#REF!)))</f>
        <v>z</v>
      </c>
      <c r="AZ26" s="4" t="str">
        <f>IF(Closed_Ports!AU23="z","z",IF(AZ$11&lt;2000,INDEX('Data;_Historical_Data'!$H$12:$AK$518,MATCH(Working!$E26,'Data;_Historical_Data'!$J$12:$J$518,0),MATCH(Working!AZ$11,'Data;_Historical_Data'!$H$11:$AK$11)),SUMIFS('Data;_Major_Ports'!$K$48:$K$999999,'Data;_Major_Ports'!$F$48:$F$999999,$F26,'Data;_Major_Ports'!$E$48:$E$999999,AZ$11,'Data;_Major_Ports'!$J$48:$J$999999,#REF!)))</f>
        <v>z</v>
      </c>
      <c r="BA26" s="4" t="str">
        <f>IF(Closed_Ports!AV23="z","z",IF(BA$11&lt;2000,INDEX('Data;_Historical_Data'!$H$12:$AK$518,MATCH(Working!$E26,'Data;_Historical_Data'!$J$12:$J$518,0),MATCH(Working!BA$11,'Data;_Historical_Data'!$H$11:$AK$11)),SUMIFS('Data;_Major_Ports'!$K$48:$K$999999,'Data;_Major_Ports'!$F$48:$F$999999,$F26,'Data;_Major_Ports'!$E$48:$E$999999,BA$11,'Data;_Major_Ports'!$J$48:$J$999999,#REF!)))</f>
        <v>z</v>
      </c>
      <c r="BB26" s="4" t="str">
        <f>IF(Closed_Ports!AW23="z","z",IF(BB$11&lt;2000,INDEX('Data;_Historical_Data'!$H$12:$AK$518,MATCH(Working!$E26,'Data;_Historical_Data'!$J$12:$J$518,0),MATCH(Working!BB$11,'Data;_Historical_Data'!$H$11:$AK$11)),SUMIFS('Data;_Major_Ports'!$K$48:$K$999999,'Data;_Major_Ports'!$F$48:$F$999999,$F26,'Data;_Major_Ports'!$E$48:$E$999999,BB$11,'Data;_Major_Ports'!$J$48:$J$999999,#REF!)))</f>
        <v>z</v>
      </c>
      <c r="BC26" s="4" t="str">
        <f>IF(Closed_Ports!AX23="z","z",IF(BC$11&lt;2000,INDEX('Data;_Historical_Data'!$H$12:$AK$518,MATCH(Working!$E26,'Data;_Historical_Data'!$J$12:$J$518,0),MATCH(Working!BC$11,'Data;_Historical_Data'!$H$11:$AK$11)),SUMIFS('Data;_Major_Ports'!$K$48:$K$999999,'Data;_Major_Ports'!$F$48:$F$999999,$F26,'Data;_Major_Ports'!$E$48:$E$999999,BC$11,'Data;_Major_Ports'!$J$48:$J$999999,#REF!)))</f>
        <v>z</v>
      </c>
      <c r="BD26" s="4" t="str">
        <f>IF(Closed_Ports!AY23="z","z",IF(BD$11&lt;2000,INDEX('Data;_Historical_Data'!$H$12:$AK$518,MATCH(Working!$E26,'Data;_Historical_Data'!$J$12:$J$518,0),MATCH(Working!BD$11,'Data;_Historical_Data'!$H$11:$AK$11)),SUMIFS('Data;_Major_Ports'!$K$48:$K$999999,'Data;_Major_Ports'!$F$48:$F$999999,$F26,'Data;_Major_Ports'!$E$48:$E$999999,BD$11,'Data;_Major_Ports'!$J$48:$J$999999,#REF!)))</f>
        <v>z</v>
      </c>
      <c r="BE26" s="4" t="str">
        <f>IF(Closed_Ports!AZ23="z","z",IF(BE$11&lt;2000,INDEX('Data;_Historical_Data'!$H$12:$AK$518,MATCH(Working!$E26,'Data;_Historical_Data'!$J$12:$J$518,0),MATCH(Working!BE$11,'Data;_Historical_Data'!$H$11:$AK$11)),SUMIFS('Data;_Major_Ports'!$K$48:$K$999999,'Data;_Major_Ports'!$F$48:$F$999999,$F26,'Data;_Major_Ports'!$E$48:$E$999999,BE$11,'Data;_Major_Ports'!$J$48:$J$999999,#REF!)))</f>
        <v>z</v>
      </c>
      <c r="BF26" s="4" t="str">
        <f>IF(Closed_Ports!BA23="z","z",IF(BF$11&lt;2000,INDEX('Data;_Historical_Data'!$H$12:$AK$518,MATCH(Working!$E26,'Data;_Historical_Data'!$J$12:$J$518,0),MATCH(Working!BF$11,'Data;_Historical_Data'!$H$11:$AK$11)),SUMIFS('Data;_Major_Ports'!$K$48:$K$999999,'Data;_Major_Ports'!$F$48:$F$999999,$F26,'Data;_Major_Ports'!$E$48:$E$999999,BF$11,'Data;_Major_Ports'!$J$48:$J$999999,#REF!)))</f>
        <v>z</v>
      </c>
      <c r="BG26" s="4" t="str">
        <f>IF(Closed_Ports!BB23="z","z",IF(BG$11&lt;2000,INDEX('Data;_Historical_Data'!$H$12:$AK$518,MATCH(Working!$E26,'Data;_Historical_Data'!$J$12:$J$518,0),MATCH(Working!BG$11,'Data;_Historical_Data'!$H$11:$AK$11)),SUMIFS('Data;_Major_Ports'!$K$48:$K$999999,'Data;_Major_Ports'!$F$48:$F$999999,$F26,'Data;_Major_Ports'!$E$48:$E$999999,BG$11,'Data;_Major_Ports'!$J$48:$J$999999,#REF!)))</f>
        <v>z</v>
      </c>
      <c r="BH26" s="4" t="str">
        <f>IF(Closed_Ports!BC23="z","z",IF(BH$11&lt;2000,INDEX('Data;_Historical_Data'!$H$12:$AK$518,MATCH(Working!$E26,'Data;_Historical_Data'!$J$12:$J$518,0),MATCH(Working!BH$11,'Data;_Historical_Data'!$H$11:$AK$11)),SUMIFS('Data;_Major_Ports'!$K$48:$K$999999,'Data;_Major_Ports'!$F$48:$F$999999,$F26,'Data;_Major_Ports'!$E$48:$E$999999,BH$11,'Data;_Major_Ports'!$J$48:$J$999999,#REF!)))</f>
        <v>z</v>
      </c>
      <c r="BI26" s="4" t="str">
        <f>IF(Closed_Ports!BD23="z","z",IF(BI$11&lt;2000,INDEX('Data;_Historical_Data'!$H$12:$AK$518,MATCH(Working!$E26,'Data;_Historical_Data'!$J$12:$J$518,0),MATCH(Working!BI$11,'Data;_Historical_Data'!$H$11:$AK$11)),SUMIFS('Data;_Major_Ports'!$K$48:$K$999999,'Data;_Major_Ports'!$F$48:$F$999999,$F26,'Data;_Major_Ports'!$E$48:$E$999999,BI$11,'Data;_Major_Ports'!$J$48:$J$999999,#REF!)))</f>
        <v>z</v>
      </c>
      <c r="BJ26" s="44" t="e">
        <f t="shared" si="0"/>
        <v>#VALUE!</v>
      </c>
      <c r="BK26" s="45" t="e">
        <f t="shared" si="1"/>
        <v>#VALUE!</v>
      </c>
    </row>
    <row r="27" spans="4:63" x14ac:dyDescent="0.25">
      <c r="D27" s="41">
        <f>COUNTIF('Data;_Historical_Data'!J:J,Working!E27)</f>
        <v>0</v>
      </c>
      <c r="E27" s="22" t="e">
        <f>CONCATENATE(#REF!,Working!H27)</f>
        <v>#REF!</v>
      </c>
      <c r="F27" s="22" t="s">
        <v>218</v>
      </c>
      <c r="G27" s="22" t="s">
        <v>188</v>
      </c>
      <c r="H27" s="2" t="s">
        <v>28</v>
      </c>
      <c r="I27" s="2" t="s">
        <v>9</v>
      </c>
      <c r="J27" s="42" t="s">
        <v>10</v>
      </c>
      <c r="K27" s="4" t="e">
        <f>IF(Closed_Ports!F24="z","z",IF(K$11&lt;2000,INDEX('Data;_Historical_Data'!$H$12:$AK$518,MATCH(Working!$E27,'Data;_Historical_Data'!$J$12:$J$518,0),MATCH(Working!K$11,'Data;_Historical_Data'!$H$11:$AK$11)),SUMIFS('Data;_Major_Ports'!$K$48:$K$999999,'Data;_Major_Ports'!$F$48:$F$999999,$F27,'Data;_Major_Ports'!$E$48:$E$999999,K$11,'Data;_Major_Ports'!$J$48:$J$999999,#REF!)))</f>
        <v>#REF!</v>
      </c>
      <c r="L27" s="4" t="e">
        <f>IF(Closed_Ports!G24="z","z",IF(L$11&lt;2000,INDEX('Data;_Historical_Data'!$H$12:$AK$518,MATCH(Working!$E27,'Data;_Historical_Data'!$J$12:$J$518,0),MATCH(Working!L$11,'Data;_Historical_Data'!$H$11:$AK$11)),SUMIFS('Data;_Major_Ports'!$K$48:$K$999999,'Data;_Major_Ports'!$F$48:$F$999999,$F27,'Data;_Major_Ports'!$E$48:$E$999999,L$11,'Data;_Major_Ports'!$J$48:$J$999999,#REF!)))</f>
        <v>#REF!</v>
      </c>
      <c r="M27" s="4" t="e">
        <f>IF(Closed_Ports!H24="z","z",IF(M$11&lt;2000,INDEX('Data;_Historical_Data'!$H$12:$AK$518,MATCH(Working!$E27,'Data;_Historical_Data'!$J$12:$J$518,0),MATCH(Working!M$11,'Data;_Historical_Data'!$H$11:$AK$11)),SUMIFS('Data;_Major_Ports'!$K$48:$K$999999,'Data;_Major_Ports'!$F$48:$F$999999,$F27,'Data;_Major_Ports'!$E$48:$E$999999,M$11,'Data;_Major_Ports'!$J$48:$J$999999,#REF!)))</f>
        <v>#REF!</v>
      </c>
      <c r="N27" s="4" t="e">
        <f>IF(Closed_Ports!I24="z","z",IF(N$11&lt;2000,INDEX('Data;_Historical_Data'!$H$12:$AK$518,MATCH(Working!$E27,'Data;_Historical_Data'!$J$12:$J$518,0),MATCH(Working!N$11,'Data;_Historical_Data'!$H$11:$AK$11)),SUMIFS('Data;_Major_Ports'!$K$48:$K$999999,'Data;_Major_Ports'!$F$48:$F$999999,$F27,'Data;_Major_Ports'!$E$48:$E$999999,N$11,'Data;_Major_Ports'!$J$48:$J$999999,#REF!)))</f>
        <v>#REF!</v>
      </c>
      <c r="O27" s="4" t="e">
        <f>IF(Closed_Ports!J24="z","z",IF(O$11&lt;2000,INDEX('Data;_Historical_Data'!$H$12:$AK$518,MATCH(Working!$E27,'Data;_Historical_Data'!$J$12:$J$518,0),MATCH(Working!O$11,'Data;_Historical_Data'!$H$11:$AK$11)),SUMIFS('Data;_Major_Ports'!$K$48:$K$999999,'Data;_Major_Ports'!$F$48:$F$999999,$F27,'Data;_Major_Ports'!$E$48:$E$999999,O$11,'Data;_Major_Ports'!$J$48:$J$999999,#REF!)))</f>
        <v>#REF!</v>
      </c>
      <c r="P27" s="4" t="e">
        <f>IF(Closed_Ports!K24="z","z",IF(P$11&lt;2000,INDEX('Data;_Historical_Data'!$H$12:$AK$518,MATCH(Working!$E27,'Data;_Historical_Data'!$J$12:$J$518,0),MATCH(Working!P$11,'Data;_Historical_Data'!$H$11:$AK$11)),SUMIFS('Data;_Major_Ports'!$K$48:$K$999999,'Data;_Major_Ports'!$F$48:$F$999999,$F27,'Data;_Major_Ports'!$E$48:$E$999999,P$11,'Data;_Major_Ports'!$J$48:$J$999999,#REF!)))</f>
        <v>#REF!</v>
      </c>
      <c r="Q27" s="4" t="e">
        <f>IF(Closed_Ports!L24="z","z",IF(Q$11&lt;2000,INDEX('Data;_Historical_Data'!$H$12:$AK$518,MATCH(Working!$E27,'Data;_Historical_Data'!$J$12:$J$518,0),MATCH(Working!Q$11,'Data;_Historical_Data'!$H$11:$AK$11)),SUMIFS('Data;_Major_Ports'!$K$48:$K$999999,'Data;_Major_Ports'!$F$48:$F$999999,$F27,'Data;_Major_Ports'!$E$48:$E$999999,Q$11,'Data;_Major_Ports'!$J$48:$J$999999,#REF!)))</f>
        <v>#REF!</v>
      </c>
      <c r="R27" s="4" t="e">
        <f>IF(Closed_Ports!M24="z","z",IF(R$11&lt;2000,INDEX('Data;_Historical_Data'!$H$12:$AK$518,MATCH(Working!$E27,'Data;_Historical_Data'!$J$12:$J$518,0),MATCH(Working!R$11,'Data;_Historical_Data'!$H$11:$AK$11)),SUMIFS('Data;_Major_Ports'!$K$48:$K$999999,'Data;_Major_Ports'!$F$48:$F$999999,$F27,'Data;_Major_Ports'!$E$48:$E$999999,R$11,'Data;_Major_Ports'!$J$48:$J$999999,#REF!)))</f>
        <v>#REF!</v>
      </c>
      <c r="S27" s="4" t="e">
        <f>IF(Closed_Ports!N24="z","z",IF(S$11&lt;2000,INDEX('Data;_Historical_Data'!$H$12:$AK$518,MATCH(Working!$E27,'Data;_Historical_Data'!$J$12:$J$518,0),MATCH(Working!S$11,'Data;_Historical_Data'!$H$11:$AK$11)),SUMIFS('Data;_Major_Ports'!$K$48:$K$999999,'Data;_Major_Ports'!$F$48:$F$999999,$F27,'Data;_Major_Ports'!$E$48:$E$999999,S$11,'Data;_Major_Ports'!$J$48:$J$999999,#REF!)))</f>
        <v>#REF!</v>
      </c>
      <c r="T27" s="4" t="e">
        <f>IF(Closed_Ports!O24="z","z",IF(T$11&lt;2000,INDEX('Data;_Historical_Data'!$H$12:$AK$518,MATCH(Working!$E27,'Data;_Historical_Data'!$J$12:$J$518,0),MATCH(Working!T$11,'Data;_Historical_Data'!$H$11:$AK$11)),SUMIFS('Data;_Major_Ports'!$K$48:$K$999999,'Data;_Major_Ports'!$F$48:$F$999999,$F27,'Data;_Major_Ports'!$E$48:$E$999999,T$11,'Data;_Major_Ports'!$J$48:$J$999999,#REF!)))</f>
        <v>#REF!</v>
      </c>
      <c r="U27" s="4" t="e">
        <f>IF(Closed_Ports!P24="z","z",IF(U$11&lt;2000,INDEX('Data;_Historical_Data'!$H$12:$AK$518,MATCH(Working!$E27,'Data;_Historical_Data'!$J$12:$J$518,0),MATCH(Working!U$11,'Data;_Historical_Data'!$H$11:$AK$11)),SUMIFS('Data;_Major_Ports'!$K$48:$K$999999,'Data;_Major_Ports'!$F$48:$F$999999,$F27,'Data;_Major_Ports'!$E$48:$E$999999,U$11,'Data;_Major_Ports'!$J$48:$J$999999,#REF!)))</f>
        <v>#REF!</v>
      </c>
      <c r="V27" s="4" t="e">
        <f>IF(Closed_Ports!Q24="z","z",IF(V$11&lt;2000,INDEX('Data;_Historical_Data'!$H$12:$AK$518,MATCH(Working!$E27,'Data;_Historical_Data'!$J$12:$J$518,0),MATCH(Working!V$11,'Data;_Historical_Data'!$H$11:$AK$11)),SUMIFS('Data;_Major_Ports'!$K$48:$K$999999,'Data;_Major_Ports'!$F$48:$F$999999,$F27,'Data;_Major_Ports'!$E$48:$E$999999,V$11,'Data;_Major_Ports'!$J$48:$J$999999,#REF!)))</f>
        <v>#REF!</v>
      </c>
      <c r="W27" s="4" t="e">
        <f>IF(Closed_Ports!R24="z","z",IF(W$11&lt;2000,INDEX('Data;_Historical_Data'!$H$12:$AK$518,MATCH(Working!$E27,'Data;_Historical_Data'!$J$12:$J$518,0),MATCH(Working!W$11,'Data;_Historical_Data'!$H$11:$AK$11)),SUMIFS('Data;_Major_Ports'!$K$48:$K$999999,'Data;_Major_Ports'!$F$48:$F$999999,$F27,'Data;_Major_Ports'!$E$48:$E$999999,W$11,'Data;_Major_Ports'!$J$48:$J$999999,#REF!)))</f>
        <v>#REF!</v>
      </c>
      <c r="X27" s="4" t="e">
        <f>IF(Closed_Ports!S24="z","z",IF(X$11&lt;2000,INDEX('Data;_Historical_Data'!$H$12:$AK$518,MATCH(Working!$E27,'Data;_Historical_Data'!$J$12:$J$518,0),MATCH(Working!X$11,'Data;_Historical_Data'!$H$11:$AK$11)),SUMIFS('Data;_Major_Ports'!$K$48:$K$999999,'Data;_Major_Ports'!$F$48:$F$999999,$F27,'Data;_Major_Ports'!$E$48:$E$999999,X$11,'Data;_Major_Ports'!$J$48:$J$999999,#REF!)))</f>
        <v>#REF!</v>
      </c>
      <c r="Y27" s="4" t="e">
        <f>IF(Closed_Ports!T24="z","z",IF(Y$11&lt;2000,INDEX('Data;_Historical_Data'!$H$12:$AK$518,MATCH(Working!$E27,'Data;_Historical_Data'!$J$12:$J$518,0),MATCH(Working!Y$11,'Data;_Historical_Data'!$H$11:$AK$11)),SUMIFS('Data;_Major_Ports'!$K$48:$K$999999,'Data;_Major_Ports'!$F$48:$F$999999,$F27,'Data;_Major_Ports'!$E$48:$E$999999,Y$11,'Data;_Major_Ports'!$J$48:$J$999999,#REF!)))</f>
        <v>#REF!</v>
      </c>
      <c r="Z27" s="4" t="e">
        <f>IF(Closed_Ports!U24="z","z",IF(Z$11&lt;2000,INDEX('Data;_Historical_Data'!$H$12:$AK$518,MATCH(Working!$E27,'Data;_Historical_Data'!$J$12:$J$518,0),MATCH(Working!Z$11,'Data;_Historical_Data'!$H$11:$AK$11)),SUMIFS('Data;_Major_Ports'!$K$48:$K$999999,'Data;_Major_Ports'!$F$48:$F$999999,$F27,'Data;_Major_Ports'!$E$48:$E$999999,Z$11,'Data;_Major_Ports'!$J$48:$J$999999,#REF!)))</f>
        <v>#REF!</v>
      </c>
      <c r="AA27" s="4" t="e">
        <f>IF(Closed_Ports!V24="z","z",IF(AA$11&lt;2000,INDEX('Data;_Historical_Data'!$H$12:$AK$518,MATCH(Working!$E27,'Data;_Historical_Data'!$J$12:$J$518,0),MATCH(Working!AA$11,'Data;_Historical_Data'!$H$11:$AK$11)),SUMIFS('Data;_Major_Ports'!$K$48:$K$999999,'Data;_Major_Ports'!$F$48:$F$999999,$F27,'Data;_Major_Ports'!$E$48:$E$999999,AA$11,'Data;_Major_Ports'!$J$48:$J$999999,#REF!)))</f>
        <v>#REF!</v>
      </c>
      <c r="AB27" s="4" t="e">
        <f>IF(Closed_Ports!W24="z","z",IF(AB$11&lt;2000,INDEX('Data;_Historical_Data'!$H$12:$AK$518,MATCH(Working!$E27,'Data;_Historical_Data'!$J$12:$J$518,0),MATCH(Working!AB$11,'Data;_Historical_Data'!$H$11:$AK$11)),SUMIFS('Data;_Major_Ports'!$K$48:$K$999999,'Data;_Major_Ports'!$F$48:$F$999999,$F27,'Data;_Major_Ports'!$E$48:$E$999999,AB$11,'Data;_Major_Ports'!$J$48:$J$999999,#REF!)))</f>
        <v>#REF!</v>
      </c>
      <c r="AC27" s="4" t="e">
        <f>IF(Closed_Ports!X24="z","z",IF(AC$11&lt;2000,INDEX('Data;_Historical_Data'!$H$12:$AK$518,MATCH(Working!$E27,'Data;_Historical_Data'!$J$12:$J$518,0),MATCH(Working!AC$11,'Data;_Historical_Data'!$H$11:$AK$11)),SUMIFS('Data;_Major_Ports'!$K$48:$K$999999,'Data;_Major_Ports'!$F$48:$F$999999,$F27,'Data;_Major_Ports'!$E$48:$E$999999,AC$11,'Data;_Major_Ports'!$J$48:$J$999999,#REF!)))</f>
        <v>#REF!</v>
      </c>
      <c r="AD27" s="4" t="e">
        <f>IF(Closed_Ports!Y24="z","z",IF(AD$11&lt;2000,INDEX('Data;_Historical_Data'!$H$12:$AK$518,MATCH(Working!$E27,'Data;_Historical_Data'!$J$12:$J$518,0),MATCH(Working!AD$11,'Data;_Historical_Data'!$H$11:$AK$11)),SUMIFS('Data;_Major_Ports'!$K$48:$K$999999,'Data;_Major_Ports'!$F$48:$F$999999,$F27,'Data;_Major_Ports'!$E$48:$E$999999,AD$11,'Data;_Major_Ports'!$J$48:$J$999999,#REF!)))</f>
        <v>#REF!</v>
      </c>
      <c r="AE27" s="4" t="e">
        <f>IF(Closed_Ports!Z24="z","z",IF(AE$11&lt;2000,INDEX('Data;_Historical_Data'!$H$12:$AK$518,MATCH(Working!$E27,'Data;_Historical_Data'!$J$12:$J$518,0),MATCH(Working!AE$11,'Data;_Historical_Data'!$H$11:$AK$11)),SUMIFS('Data;_Major_Ports'!$K$48:$K$999999,'Data;_Major_Ports'!$F$48:$F$999999,$F27,'Data;_Major_Ports'!$E$48:$E$999999,AE$11,'Data;_Major_Ports'!$J$48:$J$999999,#REF!)))</f>
        <v>#REF!</v>
      </c>
      <c r="AF27" s="4" t="e">
        <f>IF(Closed_Ports!AA24="z","z",IF(AF$11&lt;2000,INDEX('Data;_Historical_Data'!$H$12:$AK$518,MATCH(Working!$E27,'Data;_Historical_Data'!$J$12:$J$518,0),MATCH(Working!AF$11,'Data;_Historical_Data'!$H$11:$AK$11)),SUMIFS('Data;_Major_Ports'!$K$48:$K$999999,'Data;_Major_Ports'!$F$48:$F$999999,$F27,'Data;_Major_Ports'!$E$48:$E$999999,AF$11,'Data;_Major_Ports'!$J$48:$J$999999,#REF!)))</f>
        <v>#REF!</v>
      </c>
      <c r="AG27" s="4" t="e">
        <f>IF(Closed_Ports!AB24="z","z",IF(AG$11&lt;2000,INDEX('Data;_Historical_Data'!$H$12:$AK$518,MATCH(Working!$E27,'Data;_Historical_Data'!$J$12:$J$518,0),MATCH(Working!AG$11,'Data;_Historical_Data'!$H$11:$AK$11)),SUMIFS('Data;_Major_Ports'!$K$48:$K$999999,'Data;_Major_Ports'!$F$48:$F$999999,$F27,'Data;_Major_Ports'!$E$48:$E$999999,AG$11,'Data;_Major_Ports'!$J$48:$J$999999,#REF!)))</f>
        <v>#REF!</v>
      </c>
      <c r="AH27" s="4" t="e">
        <f>IF(Closed_Ports!AC24="z","z",IF(AH$11&lt;2000,INDEX('Data;_Historical_Data'!$H$12:$AK$518,MATCH(Working!$E27,'Data;_Historical_Data'!$J$12:$J$518,0),MATCH(Working!AH$11,'Data;_Historical_Data'!$H$11:$AK$11)),SUMIFS('Data;_Major_Ports'!$K$48:$K$999999,'Data;_Major_Ports'!$F$48:$F$999999,$F27,'Data;_Major_Ports'!$E$48:$E$999999,AH$11,'Data;_Major_Ports'!$J$48:$J$999999,#REF!)))</f>
        <v>#REF!</v>
      </c>
      <c r="AI27" s="4" t="e">
        <f>IF(Closed_Ports!AD24="z","z",IF(AI$11&lt;2000,INDEX('Data;_Historical_Data'!$H$12:$AK$518,MATCH(Working!$E27,'Data;_Historical_Data'!$J$12:$J$518,0),MATCH(Working!AI$11,'Data;_Historical_Data'!$H$11:$AK$11)),SUMIFS('Data;_Major_Ports'!$K$48:$K$999999,'Data;_Major_Ports'!$F$48:$F$999999,$F27,'Data;_Major_Ports'!$E$48:$E$999999,AI$11,'Data;_Major_Ports'!$J$48:$J$999999,#REF!)))</f>
        <v>#REF!</v>
      </c>
      <c r="AJ27" s="4" t="e">
        <f>IF(Closed_Ports!AE24="z","z",IF(AJ$11&lt;2000,INDEX('Data;_Historical_Data'!$H$12:$AK$518,MATCH(Working!$E27,'Data;_Historical_Data'!$J$12:$J$518,0),MATCH(Working!AJ$11,'Data;_Historical_Data'!$H$11:$AK$11)),SUMIFS('Data;_Major_Ports'!$K$48:$K$999999,'Data;_Major_Ports'!$F$48:$F$999999,$F27,'Data;_Major_Ports'!$E$48:$E$999999,AJ$11,'Data;_Major_Ports'!$J$48:$J$999999,#REF!)))</f>
        <v>#REF!</v>
      </c>
      <c r="AK27" s="4" t="e">
        <f>IF(Closed_Ports!AF24="z","z",IF(AK$11&lt;2000,INDEX('Data;_Historical_Data'!$H$12:$AK$518,MATCH(Working!$E27,'Data;_Historical_Data'!$J$12:$J$518,0),MATCH(Working!AK$11,'Data;_Historical_Data'!$H$11:$AK$11)),SUMIFS('Data;_Major_Ports'!$K$48:$K$999999,'Data;_Major_Ports'!$F$48:$F$999999,$F27,'Data;_Major_Ports'!$E$48:$E$999999,AK$11,'Data;_Major_Ports'!$J$48:$J$999999,#REF!)))</f>
        <v>#REF!</v>
      </c>
      <c r="AL27" s="43">
        <f>IF(Closed_Ports!AG24="z","z",IF(AL$11&lt;2000,INDEX('Data;_Historical_Data'!$H$12:$AK$518,MATCH(Working!$E27,'Data;_Historical_Data'!$J$12:$J$518,0),MATCH(Working!AL$11,'Data;_Historical_Data'!$H$11:$AK$11)),SUMIFS('Data;_Major_Ports'!$K$48:$K$999999,'Data;_Major_Ports'!$F$48:$F$999999,$F27,'Data;_Major_Ports'!$E$48:$E$999999,AL$11,'Data;_Major_Ports'!$J$48:$J$999999,#REF!)))</f>
        <v>0</v>
      </c>
      <c r="AM27" s="4">
        <f>IF(Closed_Ports!AH24="z","z",IF(AM$11&lt;2000,INDEX('Data;_Historical_Data'!$H$12:$AK$518,MATCH(Working!$E27,'Data;_Historical_Data'!$J$12:$J$518,0),MATCH(Working!AM$11,'Data;_Historical_Data'!$H$11:$AK$11)),SUMIFS('Data;_Major_Ports'!$K$48:$K$999999,'Data;_Major_Ports'!$F$48:$F$999999,$F27,'Data;_Major_Ports'!$E$48:$E$999999,AM$11,'Data;_Major_Ports'!$J$48:$J$999999,#REF!)))</f>
        <v>0</v>
      </c>
      <c r="AN27" s="4">
        <f>IF(Closed_Ports!AI24="z","z",IF(AN$11&lt;2000,INDEX('Data;_Historical_Data'!$H$12:$AK$518,MATCH(Working!$E27,'Data;_Historical_Data'!$J$12:$J$518,0),MATCH(Working!AN$11,'Data;_Historical_Data'!$H$11:$AK$11)),SUMIFS('Data;_Major_Ports'!$K$48:$K$999999,'Data;_Major_Ports'!$F$48:$F$999999,$F27,'Data;_Major_Ports'!$E$48:$E$999999,AN$11,'Data;_Major_Ports'!$J$48:$J$999999,#REF!)))</f>
        <v>0</v>
      </c>
      <c r="AO27" s="4">
        <f>IF(Closed_Ports!AJ24="z","z",IF(AO$11&lt;2000,INDEX('Data;_Historical_Data'!$H$12:$AK$518,MATCH(Working!$E27,'Data;_Historical_Data'!$J$12:$J$518,0),MATCH(Working!AO$11,'Data;_Historical_Data'!$H$11:$AK$11)),SUMIFS('Data;_Major_Ports'!$K$48:$K$999999,'Data;_Major_Ports'!$F$48:$F$999999,$F27,'Data;_Major_Ports'!$E$48:$E$999999,AO$11,'Data;_Major_Ports'!$J$48:$J$999999,#REF!)))</f>
        <v>0</v>
      </c>
      <c r="AP27" s="4">
        <f>IF(Closed_Ports!AK24="z","z",IF(AP$11&lt;2000,INDEX('Data;_Historical_Data'!$H$12:$AK$518,MATCH(Working!$E27,'Data;_Historical_Data'!$J$12:$J$518,0),MATCH(Working!AP$11,'Data;_Historical_Data'!$H$11:$AK$11)),SUMIFS('Data;_Major_Ports'!$K$48:$K$999999,'Data;_Major_Ports'!$F$48:$F$999999,$F27,'Data;_Major_Ports'!$E$48:$E$999999,AP$11,'Data;_Major_Ports'!$J$48:$J$999999,#REF!)))</f>
        <v>0</v>
      </c>
      <c r="AQ27" s="4">
        <f>IF(Closed_Ports!AL24="z","z",IF(AQ$11&lt;2000,INDEX('Data;_Historical_Data'!$H$12:$AK$518,MATCH(Working!$E27,'Data;_Historical_Data'!$J$12:$J$518,0),MATCH(Working!AQ$11,'Data;_Historical_Data'!$H$11:$AK$11)),SUMIFS('Data;_Major_Ports'!$K$48:$K$999999,'Data;_Major_Ports'!$F$48:$F$999999,$F27,'Data;_Major_Ports'!$E$48:$E$999999,AQ$11,'Data;_Major_Ports'!$J$48:$J$999999,#REF!)))</f>
        <v>0</v>
      </c>
      <c r="AR27" s="4">
        <f>IF(Closed_Ports!AM24="z","z",IF(AR$11&lt;2000,INDEX('Data;_Historical_Data'!$H$12:$AK$518,MATCH(Working!$E27,'Data;_Historical_Data'!$J$12:$J$518,0),MATCH(Working!AR$11,'Data;_Historical_Data'!$H$11:$AK$11)),SUMIFS('Data;_Major_Ports'!$K$48:$K$999999,'Data;_Major_Ports'!$F$48:$F$999999,$F27,'Data;_Major_Ports'!$E$48:$E$999999,AR$11,'Data;_Major_Ports'!$J$48:$J$999999,#REF!)))</f>
        <v>0</v>
      </c>
      <c r="AS27" s="4">
        <f>IF(Closed_Ports!AN24="z","z",IF(AS$11&lt;2000,INDEX('Data;_Historical_Data'!$H$12:$AK$518,MATCH(Working!$E27,'Data;_Historical_Data'!$J$12:$J$518,0),MATCH(Working!AS$11,'Data;_Historical_Data'!$H$11:$AK$11)),SUMIFS('Data;_Major_Ports'!$K$48:$K$999999,'Data;_Major_Ports'!$F$48:$F$999999,$F27,'Data;_Major_Ports'!$E$48:$E$999999,AS$11,'Data;_Major_Ports'!$J$48:$J$999999,#REF!)))</f>
        <v>0</v>
      </c>
      <c r="AT27" s="4">
        <f>IF(Closed_Ports!AO24="z","z",IF(AT$11&lt;2000,INDEX('Data;_Historical_Data'!$H$12:$AK$518,MATCH(Working!$E27,'Data;_Historical_Data'!$J$12:$J$518,0),MATCH(Working!AT$11,'Data;_Historical_Data'!$H$11:$AK$11)),SUMIFS('Data;_Major_Ports'!$K$48:$K$999999,'Data;_Major_Ports'!$F$48:$F$999999,$F27,'Data;_Major_Ports'!$E$48:$E$999999,AT$11,'Data;_Major_Ports'!$J$48:$J$999999,#REF!)))</f>
        <v>0</v>
      </c>
      <c r="AU27" s="4">
        <f>IF(Closed_Ports!AP24="z","z",IF(AU$11&lt;2000,INDEX('Data;_Historical_Data'!$H$12:$AK$518,MATCH(Working!$E27,'Data;_Historical_Data'!$J$12:$J$518,0),MATCH(Working!AU$11,'Data;_Historical_Data'!$H$11:$AK$11)),SUMIFS('Data;_Major_Ports'!$K$48:$K$999999,'Data;_Major_Ports'!$F$48:$F$999999,$F27,'Data;_Major_Ports'!$E$48:$E$999999,AU$11,'Data;_Major_Ports'!$J$48:$J$999999,#REF!)))</f>
        <v>0</v>
      </c>
      <c r="AV27" s="4">
        <f>IF(Closed_Ports!AQ24="z","z",IF(AV$11&lt;2000,INDEX('Data;_Historical_Data'!$H$12:$AK$518,MATCH(Working!$E27,'Data;_Historical_Data'!$J$12:$J$518,0),MATCH(Working!AV$11,'Data;_Historical_Data'!$H$11:$AK$11)),SUMIFS('Data;_Major_Ports'!$K$48:$K$999999,'Data;_Major_Ports'!$F$48:$F$999999,$F27,'Data;_Major_Ports'!$E$48:$E$999999,AV$11,'Data;_Major_Ports'!$J$48:$J$999999,#REF!)))</f>
        <v>0</v>
      </c>
      <c r="AW27" s="4">
        <f>IF(Closed_Ports!AR24="z","z",IF(AW$11&lt;2000,INDEX('Data;_Historical_Data'!$H$12:$AK$518,MATCH(Working!$E27,'Data;_Historical_Data'!$J$12:$J$518,0),MATCH(Working!AW$11,'Data;_Historical_Data'!$H$11:$AK$11)),SUMIFS('Data;_Major_Ports'!$K$48:$K$999999,'Data;_Major_Ports'!$F$48:$F$999999,$F27,'Data;_Major_Ports'!$E$48:$E$999999,AW$11,'Data;_Major_Ports'!$J$48:$J$999999,#REF!)))</f>
        <v>0</v>
      </c>
      <c r="AX27" s="4">
        <f>IF(Closed_Ports!AS24="z","z",IF(AX$11&lt;2000,INDEX('Data;_Historical_Data'!$H$12:$AK$518,MATCH(Working!$E27,'Data;_Historical_Data'!$J$12:$J$518,0),MATCH(Working!AX$11,'Data;_Historical_Data'!$H$11:$AK$11)),SUMIFS('Data;_Major_Ports'!$K$48:$K$999999,'Data;_Major_Ports'!$F$48:$F$999999,$F27,'Data;_Major_Ports'!$E$48:$E$999999,AX$11,'Data;_Major_Ports'!$J$48:$J$999999,#REF!)))</f>
        <v>0</v>
      </c>
      <c r="AY27" s="4">
        <f>IF(Closed_Ports!AT24="z","z",IF(AY$11&lt;2000,INDEX('Data;_Historical_Data'!$H$12:$AK$518,MATCH(Working!$E27,'Data;_Historical_Data'!$J$12:$J$518,0),MATCH(Working!AY$11,'Data;_Historical_Data'!$H$11:$AK$11)),SUMIFS('Data;_Major_Ports'!$K$48:$K$999999,'Data;_Major_Ports'!$F$48:$F$999999,$F27,'Data;_Major_Ports'!$E$48:$E$999999,AY$11,'Data;_Major_Ports'!$J$48:$J$999999,#REF!)))</f>
        <v>0</v>
      </c>
      <c r="AZ27" s="4">
        <f>IF(Closed_Ports!AU24="z","z",IF(AZ$11&lt;2000,INDEX('Data;_Historical_Data'!$H$12:$AK$518,MATCH(Working!$E27,'Data;_Historical_Data'!$J$12:$J$518,0),MATCH(Working!AZ$11,'Data;_Historical_Data'!$H$11:$AK$11)),SUMIFS('Data;_Major_Ports'!$K$48:$K$999999,'Data;_Major_Ports'!$F$48:$F$999999,$F27,'Data;_Major_Ports'!$E$48:$E$999999,AZ$11,'Data;_Major_Ports'!$J$48:$J$999999,#REF!)))</f>
        <v>0</v>
      </c>
      <c r="BA27" s="4">
        <f>IF(Closed_Ports!AV24="z","z",IF(BA$11&lt;2000,INDEX('Data;_Historical_Data'!$H$12:$AK$518,MATCH(Working!$E27,'Data;_Historical_Data'!$J$12:$J$518,0),MATCH(Working!BA$11,'Data;_Historical_Data'!$H$11:$AK$11)),SUMIFS('Data;_Major_Ports'!$K$48:$K$999999,'Data;_Major_Ports'!$F$48:$F$999999,$F27,'Data;_Major_Ports'!$E$48:$E$999999,BA$11,'Data;_Major_Ports'!$J$48:$J$999999,#REF!)))</f>
        <v>0</v>
      </c>
      <c r="BB27" s="4">
        <f>IF(Closed_Ports!AW24="z","z",IF(BB$11&lt;2000,INDEX('Data;_Historical_Data'!$H$12:$AK$518,MATCH(Working!$E27,'Data;_Historical_Data'!$J$12:$J$518,0),MATCH(Working!BB$11,'Data;_Historical_Data'!$H$11:$AK$11)),SUMIFS('Data;_Major_Ports'!$K$48:$K$999999,'Data;_Major_Ports'!$F$48:$F$999999,$F27,'Data;_Major_Ports'!$E$48:$E$999999,BB$11,'Data;_Major_Ports'!$J$48:$J$999999,#REF!)))</f>
        <v>0</v>
      </c>
      <c r="BC27" s="4">
        <f>IF(Closed_Ports!AX24="z","z",IF(BC$11&lt;2000,INDEX('Data;_Historical_Data'!$H$12:$AK$518,MATCH(Working!$E27,'Data;_Historical_Data'!$J$12:$J$518,0),MATCH(Working!BC$11,'Data;_Historical_Data'!$H$11:$AK$11)),SUMIFS('Data;_Major_Ports'!$K$48:$K$999999,'Data;_Major_Ports'!$F$48:$F$999999,$F27,'Data;_Major_Ports'!$E$48:$E$999999,BC$11,'Data;_Major_Ports'!$J$48:$J$999999,#REF!)))</f>
        <v>0</v>
      </c>
      <c r="BD27" s="4">
        <f>IF(Closed_Ports!AY24="z","z",IF(BD$11&lt;2000,INDEX('Data;_Historical_Data'!$H$12:$AK$518,MATCH(Working!$E27,'Data;_Historical_Data'!$J$12:$J$518,0),MATCH(Working!BD$11,'Data;_Historical_Data'!$H$11:$AK$11)),SUMIFS('Data;_Major_Ports'!$K$48:$K$999999,'Data;_Major_Ports'!$F$48:$F$999999,$F27,'Data;_Major_Ports'!$E$48:$E$999999,BD$11,'Data;_Major_Ports'!$J$48:$J$999999,#REF!)))</f>
        <v>0</v>
      </c>
      <c r="BE27" s="4">
        <f>IF(Closed_Ports!AZ24="z","z",IF(BE$11&lt;2000,INDEX('Data;_Historical_Data'!$H$12:$AK$518,MATCH(Working!$E27,'Data;_Historical_Data'!$J$12:$J$518,0),MATCH(Working!BE$11,'Data;_Historical_Data'!$H$11:$AK$11)),SUMIFS('Data;_Major_Ports'!$K$48:$K$999999,'Data;_Major_Ports'!$F$48:$F$999999,$F27,'Data;_Major_Ports'!$E$48:$E$999999,BE$11,'Data;_Major_Ports'!$J$48:$J$999999,#REF!)))</f>
        <v>0</v>
      </c>
      <c r="BF27" s="4">
        <f>IF(Closed_Ports!BA24="z","z",IF(BF$11&lt;2000,INDEX('Data;_Historical_Data'!$H$12:$AK$518,MATCH(Working!$E27,'Data;_Historical_Data'!$J$12:$J$518,0),MATCH(Working!BF$11,'Data;_Historical_Data'!$H$11:$AK$11)),SUMIFS('Data;_Major_Ports'!$K$48:$K$999999,'Data;_Major_Ports'!$F$48:$F$999999,$F27,'Data;_Major_Ports'!$E$48:$E$999999,BF$11,'Data;_Major_Ports'!$J$48:$J$999999,#REF!)))</f>
        <v>0</v>
      </c>
      <c r="BG27" s="4">
        <f>IF(Closed_Ports!BB24="z","z",IF(BG$11&lt;2000,INDEX('Data;_Historical_Data'!$H$12:$AK$518,MATCH(Working!$E27,'Data;_Historical_Data'!$J$12:$J$518,0),MATCH(Working!BG$11,'Data;_Historical_Data'!$H$11:$AK$11)),SUMIFS('Data;_Major_Ports'!$K$48:$K$999999,'Data;_Major_Ports'!$F$48:$F$999999,$F27,'Data;_Major_Ports'!$E$48:$E$999999,BG$11,'Data;_Major_Ports'!$J$48:$J$999999,#REF!)))</f>
        <v>0</v>
      </c>
      <c r="BH27" s="4">
        <f>IF(Closed_Ports!BC24="z","z",IF(BH$11&lt;2000,INDEX('Data;_Historical_Data'!$H$12:$AK$518,MATCH(Working!$E27,'Data;_Historical_Data'!$J$12:$J$518,0),MATCH(Working!BH$11,'Data;_Historical_Data'!$H$11:$AK$11)),SUMIFS('Data;_Major_Ports'!$K$48:$K$999999,'Data;_Major_Ports'!$F$48:$F$999999,$F27,'Data;_Major_Ports'!$E$48:$E$999999,BH$11,'Data;_Major_Ports'!$J$48:$J$999999,#REF!)))</f>
        <v>0</v>
      </c>
      <c r="BI27" s="4">
        <f>IF(Closed_Ports!BD24="z","z",IF(BI$11&lt;2000,INDEX('Data;_Historical_Data'!$H$12:$AK$518,MATCH(Working!$E27,'Data;_Historical_Data'!$J$12:$J$518,0),MATCH(Working!BI$11,'Data;_Historical_Data'!$H$11:$AK$11)),SUMIFS('Data;_Major_Ports'!$K$48:$K$999999,'Data;_Major_Ports'!$F$48:$F$999999,$F27,'Data;_Major_Ports'!$E$48:$E$999999,BI$11,'Data;_Major_Ports'!$J$48:$J$999999,#REF!)))</f>
        <v>0</v>
      </c>
      <c r="BJ27" s="44" t="e">
        <f t="shared" si="0"/>
        <v>#DIV/0!</v>
      </c>
      <c r="BK27" s="45">
        <f t="shared" si="1"/>
        <v>0</v>
      </c>
    </row>
    <row r="28" spans="4:63" x14ac:dyDescent="0.25">
      <c r="D28" s="41">
        <f>COUNTIF('Data;_Historical_Data'!J:J,Working!E28)</f>
        <v>0</v>
      </c>
      <c r="E28" s="22" t="e">
        <f>CONCATENATE(#REF!,Working!H28)</f>
        <v>#REF!</v>
      </c>
      <c r="F28" s="22" t="s">
        <v>220</v>
      </c>
      <c r="G28" s="22" t="s">
        <v>188</v>
      </c>
      <c r="H28" s="2" t="s">
        <v>29</v>
      </c>
      <c r="I28" s="2" t="s">
        <v>30</v>
      </c>
      <c r="J28" s="42" t="s">
        <v>10</v>
      </c>
      <c r="K28" s="4" t="e">
        <f>IF(Closed_Ports!F25="z","z",IF(K$11&lt;2000,INDEX('Data;_Historical_Data'!$H$12:$AK$518,MATCH(Working!$E28,'Data;_Historical_Data'!$J$12:$J$518,0),MATCH(Working!K$11,'Data;_Historical_Data'!$H$11:$AK$11)),SUMIFS('Data;_Major_Ports'!$K$48:$K$999999,'Data;_Major_Ports'!$F$48:$F$999999,$F28,'Data;_Major_Ports'!$E$48:$E$999999,K$11,'Data;_Major_Ports'!$J$48:$J$999999,#REF!)))</f>
        <v>#REF!</v>
      </c>
      <c r="L28" s="4" t="e">
        <f>IF(Closed_Ports!G25="z","z",IF(L$11&lt;2000,INDEX('Data;_Historical_Data'!$H$12:$AK$518,MATCH(Working!$E28,'Data;_Historical_Data'!$J$12:$J$518,0),MATCH(Working!L$11,'Data;_Historical_Data'!$H$11:$AK$11)),SUMIFS('Data;_Major_Ports'!$K$48:$K$999999,'Data;_Major_Ports'!$F$48:$F$999999,$F28,'Data;_Major_Ports'!$E$48:$E$999999,L$11,'Data;_Major_Ports'!$J$48:$J$999999,#REF!)))</f>
        <v>#REF!</v>
      </c>
      <c r="M28" s="4" t="e">
        <f>IF(Closed_Ports!H25="z","z",IF(M$11&lt;2000,INDEX('Data;_Historical_Data'!$H$12:$AK$518,MATCH(Working!$E28,'Data;_Historical_Data'!$J$12:$J$518,0),MATCH(Working!M$11,'Data;_Historical_Data'!$H$11:$AK$11)),SUMIFS('Data;_Major_Ports'!$K$48:$K$999999,'Data;_Major_Ports'!$F$48:$F$999999,$F28,'Data;_Major_Ports'!$E$48:$E$999999,M$11,'Data;_Major_Ports'!$J$48:$J$999999,#REF!)))</f>
        <v>#REF!</v>
      </c>
      <c r="N28" s="4" t="e">
        <f>IF(Closed_Ports!I25="z","z",IF(N$11&lt;2000,INDEX('Data;_Historical_Data'!$H$12:$AK$518,MATCH(Working!$E28,'Data;_Historical_Data'!$J$12:$J$518,0),MATCH(Working!N$11,'Data;_Historical_Data'!$H$11:$AK$11)),SUMIFS('Data;_Major_Ports'!$K$48:$K$999999,'Data;_Major_Ports'!$F$48:$F$999999,$F28,'Data;_Major_Ports'!$E$48:$E$999999,N$11,'Data;_Major_Ports'!$J$48:$J$999999,#REF!)))</f>
        <v>#REF!</v>
      </c>
      <c r="O28" s="4" t="e">
        <f>IF(Closed_Ports!J25="z","z",IF(O$11&lt;2000,INDEX('Data;_Historical_Data'!$H$12:$AK$518,MATCH(Working!$E28,'Data;_Historical_Data'!$J$12:$J$518,0),MATCH(Working!O$11,'Data;_Historical_Data'!$H$11:$AK$11)),SUMIFS('Data;_Major_Ports'!$K$48:$K$999999,'Data;_Major_Ports'!$F$48:$F$999999,$F28,'Data;_Major_Ports'!$E$48:$E$999999,O$11,'Data;_Major_Ports'!$J$48:$J$999999,#REF!)))</f>
        <v>#REF!</v>
      </c>
      <c r="P28" s="4" t="e">
        <f>IF(Closed_Ports!K25="z","z",IF(P$11&lt;2000,INDEX('Data;_Historical_Data'!$H$12:$AK$518,MATCH(Working!$E28,'Data;_Historical_Data'!$J$12:$J$518,0),MATCH(Working!P$11,'Data;_Historical_Data'!$H$11:$AK$11)),SUMIFS('Data;_Major_Ports'!$K$48:$K$999999,'Data;_Major_Ports'!$F$48:$F$999999,$F28,'Data;_Major_Ports'!$E$48:$E$999999,P$11,'Data;_Major_Ports'!$J$48:$J$999999,#REF!)))</f>
        <v>#REF!</v>
      </c>
      <c r="Q28" s="4" t="e">
        <f>IF(Closed_Ports!L25="z","z",IF(Q$11&lt;2000,INDEX('Data;_Historical_Data'!$H$12:$AK$518,MATCH(Working!$E28,'Data;_Historical_Data'!$J$12:$J$518,0),MATCH(Working!Q$11,'Data;_Historical_Data'!$H$11:$AK$11)),SUMIFS('Data;_Major_Ports'!$K$48:$K$999999,'Data;_Major_Ports'!$F$48:$F$999999,$F28,'Data;_Major_Ports'!$E$48:$E$999999,Q$11,'Data;_Major_Ports'!$J$48:$J$999999,#REF!)))</f>
        <v>#REF!</v>
      </c>
      <c r="R28" s="4" t="e">
        <f>IF(Closed_Ports!M25="z","z",IF(R$11&lt;2000,INDEX('Data;_Historical_Data'!$H$12:$AK$518,MATCH(Working!$E28,'Data;_Historical_Data'!$J$12:$J$518,0),MATCH(Working!R$11,'Data;_Historical_Data'!$H$11:$AK$11)),SUMIFS('Data;_Major_Ports'!$K$48:$K$999999,'Data;_Major_Ports'!$F$48:$F$999999,$F28,'Data;_Major_Ports'!$E$48:$E$999999,R$11,'Data;_Major_Ports'!$J$48:$J$999999,#REF!)))</f>
        <v>#REF!</v>
      </c>
      <c r="S28" s="4" t="e">
        <f>IF(Closed_Ports!N25="z","z",IF(S$11&lt;2000,INDEX('Data;_Historical_Data'!$H$12:$AK$518,MATCH(Working!$E28,'Data;_Historical_Data'!$J$12:$J$518,0),MATCH(Working!S$11,'Data;_Historical_Data'!$H$11:$AK$11)),SUMIFS('Data;_Major_Ports'!$K$48:$K$999999,'Data;_Major_Ports'!$F$48:$F$999999,$F28,'Data;_Major_Ports'!$E$48:$E$999999,S$11,'Data;_Major_Ports'!$J$48:$J$999999,#REF!)))</f>
        <v>#REF!</v>
      </c>
      <c r="T28" s="4" t="e">
        <f>IF(Closed_Ports!O25="z","z",IF(T$11&lt;2000,INDEX('Data;_Historical_Data'!$H$12:$AK$518,MATCH(Working!$E28,'Data;_Historical_Data'!$J$12:$J$518,0),MATCH(Working!T$11,'Data;_Historical_Data'!$H$11:$AK$11)),SUMIFS('Data;_Major_Ports'!$K$48:$K$999999,'Data;_Major_Ports'!$F$48:$F$999999,$F28,'Data;_Major_Ports'!$E$48:$E$999999,T$11,'Data;_Major_Ports'!$J$48:$J$999999,#REF!)))</f>
        <v>#REF!</v>
      </c>
      <c r="U28" s="4" t="e">
        <f>IF(Closed_Ports!P25="z","z",IF(U$11&lt;2000,INDEX('Data;_Historical_Data'!$H$12:$AK$518,MATCH(Working!$E28,'Data;_Historical_Data'!$J$12:$J$518,0),MATCH(Working!U$11,'Data;_Historical_Data'!$H$11:$AK$11)),SUMIFS('Data;_Major_Ports'!$K$48:$K$999999,'Data;_Major_Ports'!$F$48:$F$999999,$F28,'Data;_Major_Ports'!$E$48:$E$999999,U$11,'Data;_Major_Ports'!$J$48:$J$999999,#REF!)))</f>
        <v>#REF!</v>
      </c>
      <c r="V28" s="4" t="e">
        <f>IF(Closed_Ports!Q25="z","z",IF(V$11&lt;2000,INDEX('Data;_Historical_Data'!$H$12:$AK$518,MATCH(Working!$E28,'Data;_Historical_Data'!$J$12:$J$518,0),MATCH(Working!V$11,'Data;_Historical_Data'!$H$11:$AK$11)),SUMIFS('Data;_Major_Ports'!$K$48:$K$999999,'Data;_Major_Ports'!$F$48:$F$999999,$F28,'Data;_Major_Ports'!$E$48:$E$999999,V$11,'Data;_Major_Ports'!$J$48:$J$999999,#REF!)))</f>
        <v>#REF!</v>
      </c>
      <c r="W28" s="4" t="e">
        <f>IF(Closed_Ports!R25="z","z",IF(W$11&lt;2000,INDEX('Data;_Historical_Data'!$H$12:$AK$518,MATCH(Working!$E28,'Data;_Historical_Data'!$J$12:$J$518,0),MATCH(Working!W$11,'Data;_Historical_Data'!$H$11:$AK$11)),SUMIFS('Data;_Major_Ports'!$K$48:$K$999999,'Data;_Major_Ports'!$F$48:$F$999999,$F28,'Data;_Major_Ports'!$E$48:$E$999999,W$11,'Data;_Major_Ports'!$J$48:$J$999999,#REF!)))</f>
        <v>#REF!</v>
      </c>
      <c r="X28" s="4" t="e">
        <f>IF(Closed_Ports!S25="z","z",IF(X$11&lt;2000,INDEX('Data;_Historical_Data'!$H$12:$AK$518,MATCH(Working!$E28,'Data;_Historical_Data'!$J$12:$J$518,0),MATCH(Working!X$11,'Data;_Historical_Data'!$H$11:$AK$11)),SUMIFS('Data;_Major_Ports'!$K$48:$K$999999,'Data;_Major_Ports'!$F$48:$F$999999,$F28,'Data;_Major_Ports'!$E$48:$E$999999,X$11,'Data;_Major_Ports'!$J$48:$J$999999,#REF!)))</f>
        <v>#REF!</v>
      </c>
      <c r="Y28" s="4" t="e">
        <f>IF(Closed_Ports!T25="z","z",IF(Y$11&lt;2000,INDEX('Data;_Historical_Data'!$H$12:$AK$518,MATCH(Working!$E28,'Data;_Historical_Data'!$J$12:$J$518,0),MATCH(Working!Y$11,'Data;_Historical_Data'!$H$11:$AK$11)),SUMIFS('Data;_Major_Ports'!$K$48:$K$999999,'Data;_Major_Ports'!$F$48:$F$999999,$F28,'Data;_Major_Ports'!$E$48:$E$999999,Y$11,'Data;_Major_Ports'!$J$48:$J$999999,#REF!)))</f>
        <v>#REF!</v>
      </c>
      <c r="Z28" s="4" t="e">
        <f>IF(Closed_Ports!U25="z","z",IF(Z$11&lt;2000,INDEX('Data;_Historical_Data'!$H$12:$AK$518,MATCH(Working!$E28,'Data;_Historical_Data'!$J$12:$J$518,0),MATCH(Working!Z$11,'Data;_Historical_Data'!$H$11:$AK$11)),SUMIFS('Data;_Major_Ports'!$K$48:$K$999999,'Data;_Major_Ports'!$F$48:$F$999999,$F28,'Data;_Major_Ports'!$E$48:$E$999999,Z$11,'Data;_Major_Ports'!$J$48:$J$999999,#REF!)))</f>
        <v>#REF!</v>
      </c>
      <c r="AA28" s="4" t="e">
        <f>IF(Closed_Ports!V25="z","z",IF(AA$11&lt;2000,INDEX('Data;_Historical_Data'!$H$12:$AK$518,MATCH(Working!$E28,'Data;_Historical_Data'!$J$12:$J$518,0),MATCH(Working!AA$11,'Data;_Historical_Data'!$H$11:$AK$11)),SUMIFS('Data;_Major_Ports'!$K$48:$K$999999,'Data;_Major_Ports'!$F$48:$F$999999,$F28,'Data;_Major_Ports'!$E$48:$E$999999,AA$11,'Data;_Major_Ports'!$J$48:$J$999999,#REF!)))</f>
        <v>#REF!</v>
      </c>
      <c r="AB28" s="4" t="e">
        <f>IF(Closed_Ports!W25="z","z",IF(AB$11&lt;2000,INDEX('Data;_Historical_Data'!$H$12:$AK$518,MATCH(Working!$E28,'Data;_Historical_Data'!$J$12:$J$518,0),MATCH(Working!AB$11,'Data;_Historical_Data'!$H$11:$AK$11)),SUMIFS('Data;_Major_Ports'!$K$48:$K$999999,'Data;_Major_Ports'!$F$48:$F$999999,$F28,'Data;_Major_Ports'!$E$48:$E$999999,AB$11,'Data;_Major_Ports'!$J$48:$J$999999,#REF!)))</f>
        <v>#REF!</v>
      </c>
      <c r="AC28" s="4" t="e">
        <f>IF(Closed_Ports!X25="z","z",IF(AC$11&lt;2000,INDEX('Data;_Historical_Data'!$H$12:$AK$518,MATCH(Working!$E28,'Data;_Historical_Data'!$J$12:$J$518,0),MATCH(Working!AC$11,'Data;_Historical_Data'!$H$11:$AK$11)),SUMIFS('Data;_Major_Ports'!$K$48:$K$999999,'Data;_Major_Ports'!$F$48:$F$999999,$F28,'Data;_Major_Ports'!$E$48:$E$999999,AC$11,'Data;_Major_Ports'!$J$48:$J$999999,#REF!)))</f>
        <v>#REF!</v>
      </c>
      <c r="AD28" s="4" t="e">
        <f>IF(Closed_Ports!Y25="z","z",IF(AD$11&lt;2000,INDEX('Data;_Historical_Data'!$H$12:$AK$518,MATCH(Working!$E28,'Data;_Historical_Data'!$J$12:$J$518,0),MATCH(Working!AD$11,'Data;_Historical_Data'!$H$11:$AK$11)),SUMIFS('Data;_Major_Ports'!$K$48:$K$999999,'Data;_Major_Ports'!$F$48:$F$999999,$F28,'Data;_Major_Ports'!$E$48:$E$999999,AD$11,'Data;_Major_Ports'!$J$48:$J$999999,#REF!)))</f>
        <v>#REF!</v>
      </c>
      <c r="AE28" s="4" t="e">
        <f>IF(Closed_Ports!Z25="z","z",IF(AE$11&lt;2000,INDEX('Data;_Historical_Data'!$H$12:$AK$518,MATCH(Working!$E28,'Data;_Historical_Data'!$J$12:$J$518,0),MATCH(Working!AE$11,'Data;_Historical_Data'!$H$11:$AK$11)),SUMIFS('Data;_Major_Ports'!$K$48:$K$999999,'Data;_Major_Ports'!$F$48:$F$999999,$F28,'Data;_Major_Ports'!$E$48:$E$999999,AE$11,'Data;_Major_Ports'!$J$48:$J$999999,#REF!)))</f>
        <v>#REF!</v>
      </c>
      <c r="AF28" s="4" t="e">
        <f>IF(Closed_Ports!AA25="z","z",IF(AF$11&lt;2000,INDEX('Data;_Historical_Data'!$H$12:$AK$518,MATCH(Working!$E28,'Data;_Historical_Data'!$J$12:$J$518,0),MATCH(Working!AF$11,'Data;_Historical_Data'!$H$11:$AK$11)),SUMIFS('Data;_Major_Ports'!$K$48:$K$999999,'Data;_Major_Ports'!$F$48:$F$999999,$F28,'Data;_Major_Ports'!$E$48:$E$999999,AF$11,'Data;_Major_Ports'!$J$48:$J$999999,#REF!)))</f>
        <v>#REF!</v>
      </c>
      <c r="AG28" s="4" t="e">
        <f>IF(Closed_Ports!AB25="z","z",IF(AG$11&lt;2000,INDEX('Data;_Historical_Data'!$H$12:$AK$518,MATCH(Working!$E28,'Data;_Historical_Data'!$J$12:$J$518,0),MATCH(Working!AG$11,'Data;_Historical_Data'!$H$11:$AK$11)),SUMIFS('Data;_Major_Ports'!$K$48:$K$999999,'Data;_Major_Ports'!$F$48:$F$999999,$F28,'Data;_Major_Ports'!$E$48:$E$999999,AG$11,'Data;_Major_Ports'!$J$48:$J$999999,#REF!)))</f>
        <v>#REF!</v>
      </c>
      <c r="AH28" s="4" t="e">
        <f>IF(Closed_Ports!AC25="z","z",IF(AH$11&lt;2000,INDEX('Data;_Historical_Data'!$H$12:$AK$518,MATCH(Working!$E28,'Data;_Historical_Data'!$J$12:$J$518,0),MATCH(Working!AH$11,'Data;_Historical_Data'!$H$11:$AK$11)),SUMIFS('Data;_Major_Ports'!$K$48:$K$999999,'Data;_Major_Ports'!$F$48:$F$999999,$F28,'Data;_Major_Ports'!$E$48:$E$999999,AH$11,'Data;_Major_Ports'!$J$48:$J$999999,#REF!)))</f>
        <v>#REF!</v>
      </c>
      <c r="AI28" s="4" t="e">
        <f>IF(Closed_Ports!AD25="z","z",IF(AI$11&lt;2000,INDEX('Data;_Historical_Data'!$H$12:$AK$518,MATCH(Working!$E28,'Data;_Historical_Data'!$J$12:$J$518,0),MATCH(Working!AI$11,'Data;_Historical_Data'!$H$11:$AK$11)),SUMIFS('Data;_Major_Ports'!$K$48:$K$999999,'Data;_Major_Ports'!$F$48:$F$999999,$F28,'Data;_Major_Ports'!$E$48:$E$999999,AI$11,'Data;_Major_Ports'!$J$48:$J$999999,#REF!)))</f>
        <v>#REF!</v>
      </c>
      <c r="AJ28" s="4" t="e">
        <f>IF(Closed_Ports!AE25="z","z",IF(AJ$11&lt;2000,INDEX('Data;_Historical_Data'!$H$12:$AK$518,MATCH(Working!$E28,'Data;_Historical_Data'!$J$12:$J$518,0),MATCH(Working!AJ$11,'Data;_Historical_Data'!$H$11:$AK$11)),SUMIFS('Data;_Major_Ports'!$K$48:$K$999999,'Data;_Major_Ports'!$F$48:$F$999999,$F28,'Data;_Major_Ports'!$E$48:$E$999999,AJ$11,'Data;_Major_Ports'!$J$48:$J$999999,#REF!)))</f>
        <v>#REF!</v>
      </c>
      <c r="AK28" s="4" t="e">
        <f>IF(Closed_Ports!AF25="z","z",IF(AK$11&lt;2000,INDEX('Data;_Historical_Data'!$H$12:$AK$518,MATCH(Working!$E28,'Data;_Historical_Data'!$J$12:$J$518,0),MATCH(Working!AK$11,'Data;_Historical_Data'!$H$11:$AK$11)),SUMIFS('Data;_Major_Ports'!$K$48:$K$999999,'Data;_Major_Ports'!$F$48:$F$999999,$F28,'Data;_Major_Ports'!$E$48:$E$999999,AK$11,'Data;_Major_Ports'!$J$48:$J$999999,#REF!)))</f>
        <v>#REF!</v>
      </c>
      <c r="AL28" s="43">
        <f>IF(Closed_Ports!AG25="z","z",IF(AL$11&lt;2000,INDEX('Data;_Historical_Data'!$H$12:$AK$518,MATCH(Working!$E28,'Data;_Historical_Data'!$J$12:$J$518,0),MATCH(Working!AL$11,'Data;_Historical_Data'!$H$11:$AK$11)),SUMIFS('Data;_Major_Ports'!$K$48:$K$999999,'Data;_Major_Ports'!$F$48:$F$999999,$F28,'Data;_Major_Ports'!$E$48:$E$999999,AL$11,'Data;_Major_Ports'!$J$48:$J$999999,#REF!)))</f>
        <v>0</v>
      </c>
      <c r="AM28" s="4">
        <f>IF(Closed_Ports!AH25="z","z",IF(AM$11&lt;2000,INDEX('Data;_Historical_Data'!$H$12:$AK$518,MATCH(Working!$E28,'Data;_Historical_Data'!$J$12:$J$518,0),MATCH(Working!AM$11,'Data;_Historical_Data'!$H$11:$AK$11)),SUMIFS('Data;_Major_Ports'!$K$48:$K$999999,'Data;_Major_Ports'!$F$48:$F$999999,$F28,'Data;_Major_Ports'!$E$48:$E$999999,AM$11,'Data;_Major_Ports'!$J$48:$J$999999,#REF!)))</f>
        <v>0</v>
      </c>
      <c r="AN28" s="4">
        <f>IF(Closed_Ports!AI25="z","z",IF(AN$11&lt;2000,INDEX('Data;_Historical_Data'!$H$12:$AK$518,MATCH(Working!$E28,'Data;_Historical_Data'!$J$12:$J$518,0),MATCH(Working!AN$11,'Data;_Historical_Data'!$H$11:$AK$11)),SUMIFS('Data;_Major_Ports'!$K$48:$K$999999,'Data;_Major_Ports'!$F$48:$F$999999,$F28,'Data;_Major_Ports'!$E$48:$E$999999,AN$11,'Data;_Major_Ports'!$J$48:$J$999999,#REF!)))</f>
        <v>0</v>
      </c>
      <c r="AO28" s="4">
        <f>IF(Closed_Ports!AJ25="z","z",IF(AO$11&lt;2000,INDEX('Data;_Historical_Data'!$H$12:$AK$518,MATCH(Working!$E28,'Data;_Historical_Data'!$J$12:$J$518,0),MATCH(Working!AO$11,'Data;_Historical_Data'!$H$11:$AK$11)),SUMIFS('Data;_Major_Ports'!$K$48:$K$999999,'Data;_Major_Ports'!$F$48:$F$999999,$F28,'Data;_Major_Ports'!$E$48:$E$999999,AO$11,'Data;_Major_Ports'!$J$48:$J$999999,#REF!)))</f>
        <v>0</v>
      </c>
      <c r="AP28" s="4">
        <f>IF(Closed_Ports!AK25="z","z",IF(AP$11&lt;2000,INDEX('Data;_Historical_Data'!$H$12:$AK$518,MATCH(Working!$E28,'Data;_Historical_Data'!$J$12:$J$518,0),MATCH(Working!AP$11,'Data;_Historical_Data'!$H$11:$AK$11)),SUMIFS('Data;_Major_Ports'!$K$48:$K$999999,'Data;_Major_Ports'!$F$48:$F$999999,$F28,'Data;_Major_Ports'!$E$48:$E$999999,AP$11,'Data;_Major_Ports'!$J$48:$J$999999,#REF!)))</f>
        <v>0</v>
      </c>
      <c r="AQ28" s="4">
        <f>IF(Closed_Ports!AL25="z","z",IF(AQ$11&lt;2000,INDEX('Data;_Historical_Data'!$H$12:$AK$518,MATCH(Working!$E28,'Data;_Historical_Data'!$J$12:$J$518,0),MATCH(Working!AQ$11,'Data;_Historical_Data'!$H$11:$AK$11)),SUMIFS('Data;_Major_Ports'!$K$48:$K$999999,'Data;_Major_Ports'!$F$48:$F$999999,$F28,'Data;_Major_Ports'!$E$48:$E$999999,AQ$11,'Data;_Major_Ports'!$J$48:$J$999999,#REF!)))</f>
        <v>0</v>
      </c>
      <c r="AR28" s="4">
        <f>IF(Closed_Ports!AM25="z","z",IF(AR$11&lt;2000,INDEX('Data;_Historical_Data'!$H$12:$AK$518,MATCH(Working!$E28,'Data;_Historical_Data'!$J$12:$J$518,0),MATCH(Working!AR$11,'Data;_Historical_Data'!$H$11:$AK$11)),SUMIFS('Data;_Major_Ports'!$K$48:$K$999999,'Data;_Major_Ports'!$F$48:$F$999999,$F28,'Data;_Major_Ports'!$E$48:$E$999999,AR$11,'Data;_Major_Ports'!$J$48:$J$999999,#REF!)))</f>
        <v>0</v>
      </c>
      <c r="AS28" s="4">
        <f>IF(Closed_Ports!AN25="z","z",IF(AS$11&lt;2000,INDEX('Data;_Historical_Data'!$H$12:$AK$518,MATCH(Working!$E28,'Data;_Historical_Data'!$J$12:$J$518,0),MATCH(Working!AS$11,'Data;_Historical_Data'!$H$11:$AK$11)),SUMIFS('Data;_Major_Ports'!$K$48:$K$999999,'Data;_Major_Ports'!$F$48:$F$999999,$F28,'Data;_Major_Ports'!$E$48:$E$999999,AS$11,'Data;_Major_Ports'!$J$48:$J$999999,#REF!)))</f>
        <v>0</v>
      </c>
      <c r="AT28" s="4">
        <f>IF(Closed_Ports!AO25="z","z",IF(AT$11&lt;2000,INDEX('Data;_Historical_Data'!$H$12:$AK$518,MATCH(Working!$E28,'Data;_Historical_Data'!$J$12:$J$518,0),MATCH(Working!AT$11,'Data;_Historical_Data'!$H$11:$AK$11)),SUMIFS('Data;_Major_Ports'!$K$48:$K$999999,'Data;_Major_Ports'!$F$48:$F$999999,$F28,'Data;_Major_Ports'!$E$48:$E$999999,AT$11,'Data;_Major_Ports'!$J$48:$J$999999,#REF!)))</f>
        <v>0</v>
      </c>
      <c r="AU28" s="4">
        <f>IF(Closed_Ports!AP25="z","z",IF(AU$11&lt;2000,INDEX('Data;_Historical_Data'!$H$12:$AK$518,MATCH(Working!$E28,'Data;_Historical_Data'!$J$12:$J$518,0),MATCH(Working!AU$11,'Data;_Historical_Data'!$H$11:$AK$11)),SUMIFS('Data;_Major_Ports'!$K$48:$K$999999,'Data;_Major_Ports'!$F$48:$F$999999,$F28,'Data;_Major_Ports'!$E$48:$E$999999,AU$11,'Data;_Major_Ports'!$J$48:$J$999999,#REF!)))</f>
        <v>0</v>
      </c>
      <c r="AV28" s="4">
        <f>IF(Closed_Ports!AQ25="z","z",IF(AV$11&lt;2000,INDEX('Data;_Historical_Data'!$H$12:$AK$518,MATCH(Working!$E28,'Data;_Historical_Data'!$J$12:$J$518,0),MATCH(Working!AV$11,'Data;_Historical_Data'!$H$11:$AK$11)),SUMIFS('Data;_Major_Ports'!$K$48:$K$999999,'Data;_Major_Ports'!$F$48:$F$999999,$F28,'Data;_Major_Ports'!$E$48:$E$999999,AV$11,'Data;_Major_Ports'!$J$48:$J$999999,#REF!)))</f>
        <v>0</v>
      </c>
      <c r="AW28" s="4">
        <f>IF(Closed_Ports!AR25="z","z",IF(AW$11&lt;2000,INDEX('Data;_Historical_Data'!$H$12:$AK$518,MATCH(Working!$E28,'Data;_Historical_Data'!$J$12:$J$518,0),MATCH(Working!AW$11,'Data;_Historical_Data'!$H$11:$AK$11)),SUMIFS('Data;_Major_Ports'!$K$48:$K$999999,'Data;_Major_Ports'!$F$48:$F$999999,$F28,'Data;_Major_Ports'!$E$48:$E$999999,AW$11,'Data;_Major_Ports'!$J$48:$J$999999,#REF!)))</f>
        <v>0</v>
      </c>
      <c r="AX28" s="4">
        <f>IF(Closed_Ports!AS25="z","z",IF(AX$11&lt;2000,INDEX('Data;_Historical_Data'!$H$12:$AK$518,MATCH(Working!$E28,'Data;_Historical_Data'!$J$12:$J$518,0),MATCH(Working!AX$11,'Data;_Historical_Data'!$H$11:$AK$11)),SUMIFS('Data;_Major_Ports'!$K$48:$K$999999,'Data;_Major_Ports'!$F$48:$F$999999,$F28,'Data;_Major_Ports'!$E$48:$E$999999,AX$11,'Data;_Major_Ports'!$J$48:$J$999999,#REF!)))</f>
        <v>0</v>
      </c>
      <c r="AY28" s="4">
        <f>IF(Closed_Ports!AT25="z","z",IF(AY$11&lt;2000,INDEX('Data;_Historical_Data'!$H$12:$AK$518,MATCH(Working!$E28,'Data;_Historical_Data'!$J$12:$J$518,0),MATCH(Working!AY$11,'Data;_Historical_Data'!$H$11:$AK$11)),SUMIFS('Data;_Major_Ports'!$K$48:$K$999999,'Data;_Major_Ports'!$F$48:$F$999999,$F28,'Data;_Major_Ports'!$E$48:$E$999999,AY$11,'Data;_Major_Ports'!$J$48:$J$999999,#REF!)))</f>
        <v>0</v>
      </c>
      <c r="AZ28" s="4">
        <f>IF(Closed_Ports!AU25="z","z",IF(AZ$11&lt;2000,INDEX('Data;_Historical_Data'!$H$12:$AK$518,MATCH(Working!$E28,'Data;_Historical_Data'!$J$12:$J$518,0),MATCH(Working!AZ$11,'Data;_Historical_Data'!$H$11:$AK$11)),SUMIFS('Data;_Major_Ports'!$K$48:$K$999999,'Data;_Major_Ports'!$F$48:$F$999999,$F28,'Data;_Major_Ports'!$E$48:$E$999999,AZ$11,'Data;_Major_Ports'!$J$48:$J$999999,#REF!)))</f>
        <v>0</v>
      </c>
      <c r="BA28" s="4">
        <f>IF(Closed_Ports!AV25="z","z",IF(BA$11&lt;2000,INDEX('Data;_Historical_Data'!$H$12:$AK$518,MATCH(Working!$E28,'Data;_Historical_Data'!$J$12:$J$518,0),MATCH(Working!BA$11,'Data;_Historical_Data'!$H$11:$AK$11)),SUMIFS('Data;_Major_Ports'!$K$48:$K$999999,'Data;_Major_Ports'!$F$48:$F$999999,$F28,'Data;_Major_Ports'!$E$48:$E$999999,BA$11,'Data;_Major_Ports'!$J$48:$J$999999,#REF!)))</f>
        <v>0</v>
      </c>
      <c r="BB28" s="4">
        <f>IF(Closed_Ports!AW25="z","z",IF(BB$11&lt;2000,INDEX('Data;_Historical_Data'!$H$12:$AK$518,MATCH(Working!$E28,'Data;_Historical_Data'!$J$12:$J$518,0),MATCH(Working!BB$11,'Data;_Historical_Data'!$H$11:$AK$11)),SUMIFS('Data;_Major_Ports'!$K$48:$K$999999,'Data;_Major_Ports'!$F$48:$F$999999,$F28,'Data;_Major_Ports'!$E$48:$E$999999,BB$11,'Data;_Major_Ports'!$J$48:$J$999999,#REF!)))</f>
        <v>0</v>
      </c>
      <c r="BC28" s="4">
        <f>IF(Closed_Ports!AX25="z","z",IF(BC$11&lt;2000,INDEX('Data;_Historical_Data'!$H$12:$AK$518,MATCH(Working!$E28,'Data;_Historical_Data'!$J$12:$J$518,0),MATCH(Working!BC$11,'Data;_Historical_Data'!$H$11:$AK$11)),SUMIFS('Data;_Major_Ports'!$K$48:$K$999999,'Data;_Major_Ports'!$F$48:$F$999999,$F28,'Data;_Major_Ports'!$E$48:$E$999999,BC$11,'Data;_Major_Ports'!$J$48:$J$999999,#REF!)))</f>
        <v>0</v>
      </c>
      <c r="BD28" s="4">
        <f>IF(Closed_Ports!AY25="z","z",IF(BD$11&lt;2000,INDEX('Data;_Historical_Data'!$H$12:$AK$518,MATCH(Working!$E28,'Data;_Historical_Data'!$J$12:$J$518,0),MATCH(Working!BD$11,'Data;_Historical_Data'!$H$11:$AK$11)),SUMIFS('Data;_Major_Ports'!$K$48:$K$999999,'Data;_Major_Ports'!$F$48:$F$999999,$F28,'Data;_Major_Ports'!$E$48:$E$999999,BD$11,'Data;_Major_Ports'!$J$48:$J$999999,#REF!)))</f>
        <v>0</v>
      </c>
      <c r="BE28" s="4">
        <f>IF(Closed_Ports!AZ25="z","z",IF(BE$11&lt;2000,INDEX('Data;_Historical_Data'!$H$12:$AK$518,MATCH(Working!$E28,'Data;_Historical_Data'!$J$12:$J$518,0),MATCH(Working!BE$11,'Data;_Historical_Data'!$H$11:$AK$11)),SUMIFS('Data;_Major_Ports'!$K$48:$K$999999,'Data;_Major_Ports'!$F$48:$F$999999,$F28,'Data;_Major_Ports'!$E$48:$E$999999,BE$11,'Data;_Major_Ports'!$J$48:$J$999999,#REF!)))</f>
        <v>0</v>
      </c>
      <c r="BF28" s="4">
        <f>IF(Closed_Ports!BA25="z","z",IF(BF$11&lt;2000,INDEX('Data;_Historical_Data'!$H$12:$AK$518,MATCH(Working!$E28,'Data;_Historical_Data'!$J$12:$J$518,0),MATCH(Working!BF$11,'Data;_Historical_Data'!$H$11:$AK$11)),SUMIFS('Data;_Major_Ports'!$K$48:$K$999999,'Data;_Major_Ports'!$F$48:$F$999999,$F28,'Data;_Major_Ports'!$E$48:$E$999999,BF$11,'Data;_Major_Ports'!$J$48:$J$999999,#REF!)))</f>
        <v>0</v>
      </c>
      <c r="BG28" s="4">
        <f>IF(Closed_Ports!BB25="z","z",IF(BG$11&lt;2000,INDEX('Data;_Historical_Data'!$H$12:$AK$518,MATCH(Working!$E28,'Data;_Historical_Data'!$J$12:$J$518,0),MATCH(Working!BG$11,'Data;_Historical_Data'!$H$11:$AK$11)),SUMIFS('Data;_Major_Ports'!$K$48:$K$999999,'Data;_Major_Ports'!$F$48:$F$999999,$F28,'Data;_Major_Ports'!$E$48:$E$999999,BG$11,'Data;_Major_Ports'!$J$48:$J$999999,#REF!)))</f>
        <v>0</v>
      </c>
      <c r="BH28" s="4">
        <f>IF(Closed_Ports!BC25="z","z",IF(BH$11&lt;2000,INDEX('Data;_Historical_Data'!$H$12:$AK$518,MATCH(Working!$E28,'Data;_Historical_Data'!$J$12:$J$518,0),MATCH(Working!BH$11,'Data;_Historical_Data'!$H$11:$AK$11)),SUMIFS('Data;_Major_Ports'!$K$48:$K$999999,'Data;_Major_Ports'!$F$48:$F$999999,$F28,'Data;_Major_Ports'!$E$48:$E$999999,BH$11,'Data;_Major_Ports'!$J$48:$J$999999,#REF!)))</f>
        <v>0</v>
      </c>
      <c r="BI28" s="4">
        <f>IF(Closed_Ports!BD25="z","z",IF(BI$11&lt;2000,INDEX('Data;_Historical_Data'!$H$12:$AK$518,MATCH(Working!$E28,'Data;_Historical_Data'!$J$12:$J$518,0),MATCH(Working!BI$11,'Data;_Historical_Data'!$H$11:$AK$11)),SUMIFS('Data;_Major_Ports'!$K$48:$K$999999,'Data;_Major_Ports'!$F$48:$F$999999,$F28,'Data;_Major_Ports'!$E$48:$E$999999,BI$11,'Data;_Major_Ports'!$J$48:$J$999999,#REF!)))</f>
        <v>0</v>
      </c>
      <c r="BJ28" s="44" t="e">
        <f t="shared" si="0"/>
        <v>#DIV/0!</v>
      </c>
      <c r="BK28" s="45">
        <f t="shared" si="1"/>
        <v>0</v>
      </c>
    </row>
    <row r="29" spans="4:63" x14ac:dyDescent="0.25">
      <c r="D29" s="41">
        <f>COUNTIF('Data;_Historical_Data'!J:J,Working!E29)</f>
        <v>0</v>
      </c>
      <c r="E29" s="22" t="e">
        <f>CONCATENATE(#REF!,Working!H29)</f>
        <v>#REF!</v>
      </c>
      <c r="F29" s="22" t="s">
        <v>222</v>
      </c>
      <c r="G29" s="22" t="s">
        <v>188</v>
      </c>
      <c r="H29" s="2" t="s">
        <v>31</v>
      </c>
      <c r="I29" s="2" t="s">
        <v>17</v>
      </c>
      <c r="J29" s="42" t="s">
        <v>10</v>
      </c>
      <c r="K29" s="4" t="str">
        <f>IF(Closed_Ports!F26="z","z",IF(K$11&lt;2000,INDEX('Data;_Historical_Data'!$H$12:$AK$518,MATCH(Working!$E29,'Data;_Historical_Data'!$J$12:$J$518,0),MATCH(Working!K$11,'Data;_Historical_Data'!$H$11:$AK$11)),SUMIFS('Data;_Major_Ports'!$K$48:$K$999999,'Data;_Major_Ports'!$F$48:$F$999999,$F29,'Data;_Major_Ports'!$E$48:$E$999999,K$11,'Data;_Major_Ports'!$J$48:$J$999999,#REF!)))</f>
        <v>z</v>
      </c>
      <c r="L29" s="4" t="str">
        <f>IF(Closed_Ports!G26="z","z",IF(L$11&lt;2000,INDEX('Data;_Historical_Data'!$H$12:$AK$518,MATCH(Working!$E29,'Data;_Historical_Data'!$J$12:$J$518,0),MATCH(Working!L$11,'Data;_Historical_Data'!$H$11:$AK$11)),SUMIFS('Data;_Major_Ports'!$K$48:$K$999999,'Data;_Major_Ports'!$F$48:$F$999999,$F29,'Data;_Major_Ports'!$E$48:$E$999999,L$11,'Data;_Major_Ports'!$J$48:$J$999999,#REF!)))</f>
        <v>z</v>
      </c>
      <c r="M29" s="4" t="str">
        <f>IF(Closed_Ports!H26="z","z",IF(M$11&lt;2000,INDEX('Data;_Historical_Data'!$H$12:$AK$518,MATCH(Working!$E29,'Data;_Historical_Data'!$J$12:$J$518,0),MATCH(Working!M$11,'Data;_Historical_Data'!$H$11:$AK$11)),SUMIFS('Data;_Major_Ports'!$K$48:$K$999999,'Data;_Major_Ports'!$F$48:$F$999999,$F29,'Data;_Major_Ports'!$E$48:$E$999999,M$11,'Data;_Major_Ports'!$J$48:$J$999999,#REF!)))</f>
        <v>z</v>
      </c>
      <c r="N29" s="4" t="str">
        <f>IF(Closed_Ports!I26="z","z",IF(N$11&lt;2000,INDEX('Data;_Historical_Data'!$H$12:$AK$518,MATCH(Working!$E29,'Data;_Historical_Data'!$J$12:$J$518,0),MATCH(Working!N$11,'Data;_Historical_Data'!$H$11:$AK$11)),SUMIFS('Data;_Major_Ports'!$K$48:$K$999999,'Data;_Major_Ports'!$F$48:$F$999999,$F29,'Data;_Major_Ports'!$E$48:$E$999999,N$11,'Data;_Major_Ports'!$J$48:$J$999999,#REF!)))</f>
        <v>z</v>
      </c>
      <c r="O29" s="4" t="str">
        <f>IF(Closed_Ports!J26="z","z",IF(O$11&lt;2000,INDEX('Data;_Historical_Data'!$H$12:$AK$518,MATCH(Working!$E29,'Data;_Historical_Data'!$J$12:$J$518,0),MATCH(Working!O$11,'Data;_Historical_Data'!$H$11:$AK$11)),SUMIFS('Data;_Major_Ports'!$K$48:$K$999999,'Data;_Major_Ports'!$F$48:$F$999999,$F29,'Data;_Major_Ports'!$E$48:$E$999999,O$11,'Data;_Major_Ports'!$J$48:$J$999999,#REF!)))</f>
        <v>z</v>
      </c>
      <c r="P29" s="4" t="str">
        <f>IF(Closed_Ports!K26="z","z",IF(P$11&lt;2000,INDEX('Data;_Historical_Data'!$H$12:$AK$518,MATCH(Working!$E29,'Data;_Historical_Data'!$J$12:$J$518,0),MATCH(Working!P$11,'Data;_Historical_Data'!$H$11:$AK$11)),SUMIFS('Data;_Major_Ports'!$K$48:$K$999999,'Data;_Major_Ports'!$F$48:$F$999999,$F29,'Data;_Major_Ports'!$E$48:$E$999999,P$11,'Data;_Major_Ports'!$J$48:$J$999999,#REF!)))</f>
        <v>z</v>
      </c>
      <c r="Q29" s="4" t="str">
        <f>IF(Closed_Ports!L26="z","z",IF(Q$11&lt;2000,INDEX('Data;_Historical_Data'!$H$12:$AK$518,MATCH(Working!$E29,'Data;_Historical_Data'!$J$12:$J$518,0),MATCH(Working!Q$11,'Data;_Historical_Data'!$H$11:$AK$11)),SUMIFS('Data;_Major_Ports'!$K$48:$K$999999,'Data;_Major_Ports'!$F$48:$F$999999,$F29,'Data;_Major_Ports'!$E$48:$E$999999,Q$11,'Data;_Major_Ports'!$J$48:$J$999999,#REF!)))</f>
        <v>z</v>
      </c>
      <c r="R29" s="4" t="str">
        <f>IF(Closed_Ports!M26="z","z",IF(R$11&lt;2000,INDEX('Data;_Historical_Data'!$H$12:$AK$518,MATCH(Working!$E29,'Data;_Historical_Data'!$J$12:$J$518,0),MATCH(Working!R$11,'Data;_Historical_Data'!$H$11:$AK$11)),SUMIFS('Data;_Major_Ports'!$K$48:$K$999999,'Data;_Major_Ports'!$F$48:$F$999999,$F29,'Data;_Major_Ports'!$E$48:$E$999999,R$11,'Data;_Major_Ports'!$J$48:$J$999999,#REF!)))</f>
        <v>z</v>
      </c>
      <c r="S29" s="4" t="str">
        <f>IF(Closed_Ports!N26="z","z",IF(S$11&lt;2000,INDEX('Data;_Historical_Data'!$H$12:$AK$518,MATCH(Working!$E29,'Data;_Historical_Data'!$J$12:$J$518,0),MATCH(Working!S$11,'Data;_Historical_Data'!$H$11:$AK$11)),SUMIFS('Data;_Major_Ports'!$K$48:$K$999999,'Data;_Major_Ports'!$F$48:$F$999999,$F29,'Data;_Major_Ports'!$E$48:$E$999999,S$11,'Data;_Major_Ports'!$J$48:$J$999999,#REF!)))</f>
        <v>z</v>
      </c>
      <c r="T29" s="4" t="str">
        <f>IF(Closed_Ports!O26="z","z",IF(T$11&lt;2000,INDEX('Data;_Historical_Data'!$H$12:$AK$518,MATCH(Working!$E29,'Data;_Historical_Data'!$J$12:$J$518,0),MATCH(Working!T$11,'Data;_Historical_Data'!$H$11:$AK$11)),SUMIFS('Data;_Major_Ports'!$K$48:$K$999999,'Data;_Major_Ports'!$F$48:$F$999999,$F29,'Data;_Major_Ports'!$E$48:$E$999999,T$11,'Data;_Major_Ports'!$J$48:$J$999999,#REF!)))</f>
        <v>z</v>
      </c>
      <c r="U29" s="4" t="str">
        <f>IF(Closed_Ports!P26="z","z",IF(U$11&lt;2000,INDEX('Data;_Historical_Data'!$H$12:$AK$518,MATCH(Working!$E29,'Data;_Historical_Data'!$J$12:$J$518,0),MATCH(Working!U$11,'Data;_Historical_Data'!$H$11:$AK$11)),SUMIFS('Data;_Major_Ports'!$K$48:$K$999999,'Data;_Major_Ports'!$F$48:$F$999999,$F29,'Data;_Major_Ports'!$E$48:$E$999999,U$11,'Data;_Major_Ports'!$J$48:$J$999999,#REF!)))</f>
        <v>z</v>
      </c>
      <c r="V29" s="4" t="str">
        <f>IF(Closed_Ports!Q26="z","z",IF(V$11&lt;2000,INDEX('Data;_Historical_Data'!$H$12:$AK$518,MATCH(Working!$E29,'Data;_Historical_Data'!$J$12:$J$518,0),MATCH(Working!V$11,'Data;_Historical_Data'!$H$11:$AK$11)),SUMIFS('Data;_Major_Ports'!$K$48:$K$999999,'Data;_Major_Ports'!$F$48:$F$999999,$F29,'Data;_Major_Ports'!$E$48:$E$999999,V$11,'Data;_Major_Ports'!$J$48:$J$999999,#REF!)))</f>
        <v>z</v>
      </c>
      <c r="W29" s="4" t="str">
        <f>IF(Closed_Ports!R26="z","z",IF(W$11&lt;2000,INDEX('Data;_Historical_Data'!$H$12:$AK$518,MATCH(Working!$E29,'Data;_Historical_Data'!$J$12:$J$518,0),MATCH(Working!W$11,'Data;_Historical_Data'!$H$11:$AK$11)),SUMIFS('Data;_Major_Ports'!$K$48:$K$999999,'Data;_Major_Ports'!$F$48:$F$999999,$F29,'Data;_Major_Ports'!$E$48:$E$999999,W$11,'Data;_Major_Ports'!$J$48:$J$999999,#REF!)))</f>
        <v>z</v>
      </c>
      <c r="X29" s="4" t="e">
        <f>IF(Closed_Ports!S26="z","z",IF(X$11&lt;2000,INDEX('Data;_Historical_Data'!$H$12:$AK$518,MATCH(Working!$E29,'Data;_Historical_Data'!$J$12:$J$518,0),MATCH(Working!X$11,'Data;_Historical_Data'!$H$11:$AK$11)),SUMIFS('Data;_Major_Ports'!$K$48:$K$999999,'Data;_Major_Ports'!$F$48:$F$999999,$F29,'Data;_Major_Ports'!$E$48:$E$999999,X$11,'Data;_Major_Ports'!$J$48:$J$999999,#REF!)))</f>
        <v>#REF!</v>
      </c>
      <c r="Y29" s="4" t="e">
        <f>IF(Closed_Ports!T26="z","z",IF(Y$11&lt;2000,INDEX('Data;_Historical_Data'!$H$12:$AK$518,MATCH(Working!$E29,'Data;_Historical_Data'!$J$12:$J$518,0),MATCH(Working!Y$11,'Data;_Historical_Data'!$H$11:$AK$11)),SUMIFS('Data;_Major_Ports'!$K$48:$K$999999,'Data;_Major_Ports'!$F$48:$F$999999,$F29,'Data;_Major_Ports'!$E$48:$E$999999,Y$11,'Data;_Major_Ports'!$J$48:$J$999999,#REF!)))</f>
        <v>#REF!</v>
      </c>
      <c r="Z29" s="4" t="e">
        <f>IF(Closed_Ports!U26="z","z",IF(Z$11&lt;2000,INDEX('Data;_Historical_Data'!$H$12:$AK$518,MATCH(Working!$E29,'Data;_Historical_Data'!$J$12:$J$518,0),MATCH(Working!Z$11,'Data;_Historical_Data'!$H$11:$AK$11)),SUMIFS('Data;_Major_Ports'!$K$48:$K$999999,'Data;_Major_Ports'!$F$48:$F$999999,$F29,'Data;_Major_Ports'!$E$48:$E$999999,Z$11,'Data;_Major_Ports'!$J$48:$J$999999,#REF!)))</f>
        <v>#REF!</v>
      </c>
      <c r="AA29" s="4" t="e">
        <f>IF(Closed_Ports!V26="z","z",IF(AA$11&lt;2000,INDEX('Data;_Historical_Data'!$H$12:$AK$518,MATCH(Working!$E29,'Data;_Historical_Data'!$J$12:$J$518,0),MATCH(Working!AA$11,'Data;_Historical_Data'!$H$11:$AK$11)),SUMIFS('Data;_Major_Ports'!$K$48:$K$999999,'Data;_Major_Ports'!$F$48:$F$999999,$F29,'Data;_Major_Ports'!$E$48:$E$999999,AA$11,'Data;_Major_Ports'!$J$48:$J$999999,#REF!)))</f>
        <v>#REF!</v>
      </c>
      <c r="AB29" s="4" t="e">
        <f>IF(Closed_Ports!W26="z","z",IF(AB$11&lt;2000,INDEX('Data;_Historical_Data'!$H$12:$AK$518,MATCH(Working!$E29,'Data;_Historical_Data'!$J$12:$J$518,0),MATCH(Working!AB$11,'Data;_Historical_Data'!$H$11:$AK$11)),SUMIFS('Data;_Major_Ports'!$K$48:$K$999999,'Data;_Major_Ports'!$F$48:$F$999999,$F29,'Data;_Major_Ports'!$E$48:$E$999999,AB$11,'Data;_Major_Ports'!$J$48:$J$999999,#REF!)))</f>
        <v>#REF!</v>
      </c>
      <c r="AC29" s="4" t="e">
        <f>IF(Closed_Ports!X26="z","z",IF(AC$11&lt;2000,INDEX('Data;_Historical_Data'!$H$12:$AK$518,MATCH(Working!$E29,'Data;_Historical_Data'!$J$12:$J$518,0),MATCH(Working!AC$11,'Data;_Historical_Data'!$H$11:$AK$11)),SUMIFS('Data;_Major_Ports'!$K$48:$K$999999,'Data;_Major_Ports'!$F$48:$F$999999,$F29,'Data;_Major_Ports'!$E$48:$E$999999,AC$11,'Data;_Major_Ports'!$J$48:$J$999999,#REF!)))</f>
        <v>#REF!</v>
      </c>
      <c r="AD29" s="4" t="e">
        <f>IF(Closed_Ports!Y26="z","z",IF(AD$11&lt;2000,INDEX('Data;_Historical_Data'!$H$12:$AK$518,MATCH(Working!$E29,'Data;_Historical_Data'!$J$12:$J$518,0),MATCH(Working!AD$11,'Data;_Historical_Data'!$H$11:$AK$11)),SUMIFS('Data;_Major_Ports'!$K$48:$K$999999,'Data;_Major_Ports'!$F$48:$F$999999,$F29,'Data;_Major_Ports'!$E$48:$E$999999,AD$11,'Data;_Major_Ports'!$J$48:$J$999999,#REF!)))</f>
        <v>#REF!</v>
      </c>
      <c r="AE29" s="4" t="e">
        <f>IF(Closed_Ports!Z26="z","z",IF(AE$11&lt;2000,INDEX('Data;_Historical_Data'!$H$12:$AK$518,MATCH(Working!$E29,'Data;_Historical_Data'!$J$12:$J$518,0),MATCH(Working!AE$11,'Data;_Historical_Data'!$H$11:$AK$11)),SUMIFS('Data;_Major_Ports'!$K$48:$K$999999,'Data;_Major_Ports'!$F$48:$F$999999,$F29,'Data;_Major_Ports'!$E$48:$E$999999,AE$11,'Data;_Major_Ports'!$J$48:$J$999999,#REF!)))</f>
        <v>#REF!</v>
      </c>
      <c r="AF29" s="4" t="e">
        <f>IF(Closed_Ports!AA26="z","z",IF(AF$11&lt;2000,INDEX('Data;_Historical_Data'!$H$12:$AK$518,MATCH(Working!$E29,'Data;_Historical_Data'!$J$12:$J$518,0),MATCH(Working!AF$11,'Data;_Historical_Data'!$H$11:$AK$11)),SUMIFS('Data;_Major_Ports'!$K$48:$K$999999,'Data;_Major_Ports'!$F$48:$F$999999,$F29,'Data;_Major_Ports'!$E$48:$E$999999,AF$11,'Data;_Major_Ports'!$J$48:$J$999999,#REF!)))</f>
        <v>#REF!</v>
      </c>
      <c r="AG29" s="4" t="e">
        <f>IF(Closed_Ports!AB26="z","z",IF(AG$11&lt;2000,INDEX('Data;_Historical_Data'!$H$12:$AK$518,MATCH(Working!$E29,'Data;_Historical_Data'!$J$12:$J$518,0),MATCH(Working!AG$11,'Data;_Historical_Data'!$H$11:$AK$11)),SUMIFS('Data;_Major_Ports'!$K$48:$K$999999,'Data;_Major_Ports'!$F$48:$F$999999,$F29,'Data;_Major_Ports'!$E$48:$E$999999,AG$11,'Data;_Major_Ports'!$J$48:$J$999999,#REF!)))</f>
        <v>#REF!</v>
      </c>
      <c r="AH29" s="4" t="e">
        <f>IF(Closed_Ports!AC26="z","z",IF(AH$11&lt;2000,INDEX('Data;_Historical_Data'!$H$12:$AK$518,MATCH(Working!$E29,'Data;_Historical_Data'!$J$12:$J$518,0),MATCH(Working!AH$11,'Data;_Historical_Data'!$H$11:$AK$11)),SUMIFS('Data;_Major_Ports'!$K$48:$K$999999,'Data;_Major_Ports'!$F$48:$F$999999,$F29,'Data;_Major_Ports'!$E$48:$E$999999,AH$11,'Data;_Major_Ports'!$J$48:$J$999999,#REF!)))</f>
        <v>#REF!</v>
      </c>
      <c r="AI29" s="4" t="e">
        <f>IF(Closed_Ports!AD26="z","z",IF(AI$11&lt;2000,INDEX('Data;_Historical_Data'!$H$12:$AK$518,MATCH(Working!$E29,'Data;_Historical_Data'!$J$12:$J$518,0),MATCH(Working!AI$11,'Data;_Historical_Data'!$H$11:$AK$11)),SUMIFS('Data;_Major_Ports'!$K$48:$K$999999,'Data;_Major_Ports'!$F$48:$F$999999,$F29,'Data;_Major_Ports'!$E$48:$E$999999,AI$11,'Data;_Major_Ports'!$J$48:$J$999999,#REF!)))</f>
        <v>#REF!</v>
      </c>
      <c r="AJ29" s="4" t="e">
        <f>IF(Closed_Ports!AE26="z","z",IF(AJ$11&lt;2000,INDEX('Data;_Historical_Data'!$H$12:$AK$518,MATCH(Working!$E29,'Data;_Historical_Data'!$J$12:$J$518,0),MATCH(Working!AJ$11,'Data;_Historical_Data'!$H$11:$AK$11)),SUMIFS('Data;_Major_Ports'!$K$48:$K$999999,'Data;_Major_Ports'!$F$48:$F$999999,$F29,'Data;_Major_Ports'!$E$48:$E$999999,AJ$11,'Data;_Major_Ports'!$J$48:$J$999999,#REF!)))</f>
        <v>#REF!</v>
      </c>
      <c r="AK29" s="4" t="e">
        <f>IF(Closed_Ports!AF26="z","z",IF(AK$11&lt;2000,INDEX('Data;_Historical_Data'!$H$12:$AK$518,MATCH(Working!$E29,'Data;_Historical_Data'!$J$12:$J$518,0),MATCH(Working!AK$11,'Data;_Historical_Data'!$H$11:$AK$11)),SUMIFS('Data;_Major_Ports'!$K$48:$K$999999,'Data;_Major_Ports'!$F$48:$F$999999,$F29,'Data;_Major_Ports'!$E$48:$E$999999,AK$11,'Data;_Major_Ports'!$J$48:$J$999999,#REF!)))</f>
        <v>#REF!</v>
      </c>
      <c r="AL29" s="43">
        <f>IF(Closed_Ports!AG26="z","z",IF(AL$11&lt;2000,INDEX('Data;_Historical_Data'!$H$12:$AK$518,MATCH(Working!$E29,'Data;_Historical_Data'!$J$12:$J$518,0),MATCH(Working!AL$11,'Data;_Historical_Data'!$H$11:$AK$11)),SUMIFS('Data;_Major_Ports'!$K$48:$K$999999,'Data;_Major_Ports'!$F$48:$F$999999,$F29,'Data;_Major_Ports'!$E$48:$E$999999,AL$11,'Data;_Major_Ports'!$J$48:$J$999999,#REF!)))</f>
        <v>0</v>
      </c>
      <c r="AM29" s="4">
        <f>IF(Closed_Ports!AH26="z","z",IF(AM$11&lt;2000,INDEX('Data;_Historical_Data'!$H$12:$AK$518,MATCH(Working!$E29,'Data;_Historical_Data'!$J$12:$J$518,0),MATCH(Working!AM$11,'Data;_Historical_Data'!$H$11:$AK$11)),SUMIFS('Data;_Major_Ports'!$K$48:$K$999999,'Data;_Major_Ports'!$F$48:$F$999999,$F29,'Data;_Major_Ports'!$E$48:$E$999999,AM$11,'Data;_Major_Ports'!$J$48:$J$999999,#REF!)))</f>
        <v>0</v>
      </c>
      <c r="AN29" s="4">
        <f>IF(Closed_Ports!AI26="z","z",IF(AN$11&lt;2000,INDEX('Data;_Historical_Data'!$H$12:$AK$518,MATCH(Working!$E29,'Data;_Historical_Data'!$J$12:$J$518,0),MATCH(Working!AN$11,'Data;_Historical_Data'!$H$11:$AK$11)),SUMIFS('Data;_Major_Ports'!$K$48:$K$999999,'Data;_Major_Ports'!$F$48:$F$999999,$F29,'Data;_Major_Ports'!$E$48:$E$999999,AN$11,'Data;_Major_Ports'!$J$48:$J$999999,#REF!)))</f>
        <v>0</v>
      </c>
      <c r="AO29" s="4">
        <f>IF(Closed_Ports!AJ26="z","z",IF(AO$11&lt;2000,INDEX('Data;_Historical_Data'!$H$12:$AK$518,MATCH(Working!$E29,'Data;_Historical_Data'!$J$12:$J$518,0),MATCH(Working!AO$11,'Data;_Historical_Data'!$H$11:$AK$11)),SUMIFS('Data;_Major_Ports'!$K$48:$K$999999,'Data;_Major_Ports'!$F$48:$F$999999,$F29,'Data;_Major_Ports'!$E$48:$E$999999,AO$11,'Data;_Major_Ports'!$J$48:$J$999999,#REF!)))</f>
        <v>0</v>
      </c>
      <c r="AP29" s="4">
        <f>IF(Closed_Ports!AK26="z","z",IF(AP$11&lt;2000,INDEX('Data;_Historical_Data'!$H$12:$AK$518,MATCH(Working!$E29,'Data;_Historical_Data'!$J$12:$J$518,0),MATCH(Working!AP$11,'Data;_Historical_Data'!$H$11:$AK$11)),SUMIFS('Data;_Major_Ports'!$K$48:$K$999999,'Data;_Major_Ports'!$F$48:$F$999999,$F29,'Data;_Major_Ports'!$E$48:$E$999999,AP$11,'Data;_Major_Ports'!$J$48:$J$999999,#REF!)))</f>
        <v>0</v>
      </c>
      <c r="AQ29" s="4">
        <f>IF(Closed_Ports!AL26="z","z",IF(AQ$11&lt;2000,INDEX('Data;_Historical_Data'!$H$12:$AK$518,MATCH(Working!$E29,'Data;_Historical_Data'!$J$12:$J$518,0),MATCH(Working!AQ$11,'Data;_Historical_Data'!$H$11:$AK$11)),SUMIFS('Data;_Major_Ports'!$K$48:$K$999999,'Data;_Major_Ports'!$F$48:$F$999999,$F29,'Data;_Major_Ports'!$E$48:$E$999999,AQ$11,'Data;_Major_Ports'!$J$48:$J$999999,#REF!)))</f>
        <v>0</v>
      </c>
      <c r="AR29" s="4">
        <f>IF(Closed_Ports!AM26="z","z",IF(AR$11&lt;2000,INDEX('Data;_Historical_Data'!$H$12:$AK$518,MATCH(Working!$E29,'Data;_Historical_Data'!$J$12:$J$518,0),MATCH(Working!AR$11,'Data;_Historical_Data'!$H$11:$AK$11)),SUMIFS('Data;_Major_Ports'!$K$48:$K$999999,'Data;_Major_Ports'!$F$48:$F$999999,$F29,'Data;_Major_Ports'!$E$48:$E$999999,AR$11,'Data;_Major_Ports'!$J$48:$J$999999,#REF!)))</f>
        <v>0</v>
      </c>
      <c r="AS29" s="4">
        <f>IF(Closed_Ports!AN26="z","z",IF(AS$11&lt;2000,INDEX('Data;_Historical_Data'!$H$12:$AK$518,MATCH(Working!$E29,'Data;_Historical_Data'!$J$12:$J$518,0),MATCH(Working!AS$11,'Data;_Historical_Data'!$H$11:$AK$11)),SUMIFS('Data;_Major_Ports'!$K$48:$K$999999,'Data;_Major_Ports'!$F$48:$F$999999,$F29,'Data;_Major_Ports'!$E$48:$E$999999,AS$11,'Data;_Major_Ports'!$J$48:$J$999999,#REF!)))</f>
        <v>0</v>
      </c>
      <c r="AT29" s="4">
        <f>IF(Closed_Ports!AO26="z","z",IF(AT$11&lt;2000,INDEX('Data;_Historical_Data'!$H$12:$AK$518,MATCH(Working!$E29,'Data;_Historical_Data'!$J$12:$J$518,0),MATCH(Working!AT$11,'Data;_Historical_Data'!$H$11:$AK$11)),SUMIFS('Data;_Major_Ports'!$K$48:$K$999999,'Data;_Major_Ports'!$F$48:$F$999999,$F29,'Data;_Major_Ports'!$E$48:$E$999999,AT$11,'Data;_Major_Ports'!$J$48:$J$999999,#REF!)))</f>
        <v>0</v>
      </c>
      <c r="AU29" s="4">
        <f>IF(Closed_Ports!AP26="z","z",IF(AU$11&lt;2000,INDEX('Data;_Historical_Data'!$H$12:$AK$518,MATCH(Working!$E29,'Data;_Historical_Data'!$J$12:$J$518,0),MATCH(Working!AU$11,'Data;_Historical_Data'!$H$11:$AK$11)),SUMIFS('Data;_Major_Ports'!$K$48:$K$999999,'Data;_Major_Ports'!$F$48:$F$999999,$F29,'Data;_Major_Ports'!$E$48:$E$999999,AU$11,'Data;_Major_Ports'!$J$48:$J$999999,#REF!)))</f>
        <v>0</v>
      </c>
      <c r="AV29" s="4">
        <f>IF(Closed_Ports!AQ26="z","z",IF(AV$11&lt;2000,INDEX('Data;_Historical_Data'!$H$12:$AK$518,MATCH(Working!$E29,'Data;_Historical_Data'!$J$12:$J$518,0),MATCH(Working!AV$11,'Data;_Historical_Data'!$H$11:$AK$11)),SUMIFS('Data;_Major_Ports'!$K$48:$K$999999,'Data;_Major_Ports'!$F$48:$F$999999,$F29,'Data;_Major_Ports'!$E$48:$E$999999,AV$11,'Data;_Major_Ports'!$J$48:$J$999999,#REF!)))</f>
        <v>0</v>
      </c>
      <c r="AW29" s="4">
        <f>IF(Closed_Ports!AR26="z","z",IF(AW$11&lt;2000,INDEX('Data;_Historical_Data'!$H$12:$AK$518,MATCH(Working!$E29,'Data;_Historical_Data'!$J$12:$J$518,0),MATCH(Working!AW$11,'Data;_Historical_Data'!$H$11:$AK$11)),SUMIFS('Data;_Major_Ports'!$K$48:$K$999999,'Data;_Major_Ports'!$F$48:$F$999999,$F29,'Data;_Major_Ports'!$E$48:$E$999999,AW$11,'Data;_Major_Ports'!$J$48:$J$999999,#REF!)))</f>
        <v>0</v>
      </c>
      <c r="AX29" s="4">
        <f>IF(Closed_Ports!AS26="z","z",IF(AX$11&lt;2000,INDEX('Data;_Historical_Data'!$H$12:$AK$518,MATCH(Working!$E29,'Data;_Historical_Data'!$J$12:$J$518,0),MATCH(Working!AX$11,'Data;_Historical_Data'!$H$11:$AK$11)),SUMIFS('Data;_Major_Ports'!$K$48:$K$999999,'Data;_Major_Ports'!$F$48:$F$999999,$F29,'Data;_Major_Ports'!$E$48:$E$999999,AX$11,'Data;_Major_Ports'!$J$48:$J$999999,#REF!)))</f>
        <v>0</v>
      </c>
      <c r="AY29" s="4">
        <f>IF(Closed_Ports!AT26="z","z",IF(AY$11&lt;2000,INDEX('Data;_Historical_Data'!$H$12:$AK$518,MATCH(Working!$E29,'Data;_Historical_Data'!$J$12:$J$518,0),MATCH(Working!AY$11,'Data;_Historical_Data'!$H$11:$AK$11)),SUMIFS('Data;_Major_Ports'!$K$48:$K$999999,'Data;_Major_Ports'!$F$48:$F$999999,$F29,'Data;_Major_Ports'!$E$48:$E$999999,AY$11,'Data;_Major_Ports'!$J$48:$J$999999,#REF!)))</f>
        <v>0</v>
      </c>
      <c r="AZ29" s="4">
        <f>IF(Closed_Ports!AU26="z","z",IF(AZ$11&lt;2000,INDEX('Data;_Historical_Data'!$H$12:$AK$518,MATCH(Working!$E29,'Data;_Historical_Data'!$J$12:$J$518,0),MATCH(Working!AZ$11,'Data;_Historical_Data'!$H$11:$AK$11)),SUMIFS('Data;_Major_Ports'!$K$48:$K$999999,'Data;_Major_Ports'!$F$48:$F$999999,$F29,'Data;_Major_Ports'!$E$48:$E$999999,AZ$11,'Data;_Major_Ports'!$J$48:$J$999999,#REF!)))</f>
        <v>0</v>
      </c>
      <c r="BA29" s="4">
        <f>IF(Closed_Ports!AV26="z","z",IF(BA$11&lt;2000,INDEX('Data;_Historical_Data'!$H$12:$AK$518,MATCH(Working!$E29,'Data;_Historical_Data'!$J$12:$J$518,0),MATCH(Working!BA$11,'Data;_Historical_Data'!$H$11:$AK$11)),SUMIFS('Data;_Major_Ports'!$K$48:$K$999999,'Data;_Major_Ports'!$F$48:$F$999999,$F29,'Data;_Major_Ports'!$E$48:$E$999999,BA$11,'Data;_Major_Ports'!$J$48:$J$999999,#REF!)))</f>
        <v>0</v>
      </c>
      <c r="BB29" s="4">
        <f>IF(Closed_Ports!AW26="z","z",IF(BB$11&lt;2000,INDEX('Data;_Historical_Data'!$H$12:$AK$518,MATCH(Working!$E29,'Data;_Historical_Data'!$J$12:$J$518,0),MATCH(Working!BB$11,'Data;_Historical_Data'!$H$11:$AK$11)),SUMIFS('Data;_Major_Ports'!$K$48:$K$999999,'Data;_Major_Ports'!$F$48:$F$999999,$F29,'Data;_Major_Ports'!$E$48:$E$999999,BB$11,'Data;_Major_Ports'!$J$48:$J$999999,#REF!)))</f>
        <v>0</v>
      </c>
      <c r="BC29" s="4">
        <f>IF(Closed_Ports!AX26="z","z",IF(BC$11&lt;2000,INDEX('Data;_Historical_Data'!$H$12:$AK$518,MATCH(Working!$E29,'Data;_Historical_Data'!$J$12:$J$518,0),MATCH(Working!BC$11,'Data;_Historical_Data'!$H$11:$AK$11)),SUMIFS('Data;_Major_Ports'!$K$48:$K$999999,'Data;_Major_Ports'!$F$48:$F$999999,$F29,'Data;_Major_Ports'!$E$48:$E$999999,BC$11,'Data;_Major_Ports'!$J$48:$J$999999,#REF!)))</f>
        <v>0</v>
      </c>
      <c r="BD29" s="4">
        <f>IF(Closed_Ports!AY26="z","z",IF(BD$11&lt;2000,INDEX('Data;_Historical_Data'!$H$12:$AK$518,MATCH(Working!$E29,'Data;_Historical_Data'!$J$12:$J$518,0),MATCH(Working!BD$11,'Data;_Historical_Data'!$H$11:$AK$11)),SUMIFS('Data;_Major_Ports'!$K$48:$K$999999,'Data;_Major_Ports'!$F$48:$F$999999,$F29,'Data;_Major_Ports'!$E$48:$E$999999,BD$11,'Data;_Major_Ports'!$J$48:$J$999999,#REF!)))</f>
        <v>0</v>
      </c>
      <c r="BE29" s="4">
        <f>IF(Closed_Ports!AZ26="z","z",IF(BE$11&lt;2000,INDEX('Data;_Historical_Data'!$H$12:$AK$518,MATCH(Working!$E29,'Data;_Historical_Data'!$J$12:$J$518,0),MATCH(Working!BE$11,'Data;_Historical_Data'!$H$11:$AK$11)),SUMIFS('Data;_Major_Ports'!$K$48:$K$999999,'Data;_Major_Ports'!$F$48:$F$999999,$F29,'Data;_Major_Ports'!$E$48:$E$999999,BE$11,'Data;_Major_Ports'!$J$48:$J$999999,#REF!)))</f>
        <v>0</v>
      </c>
      <c r="BF29" s="4">
        <f>IF(Closed_Ports!BA26="z","z",IF(BF$11&lt;2000,INDEX('Data;_Historical_Data'!$H$12:$AK$518,MATCH(Working!$E29,'Data;_Historical_Data'!$J$12:$J$518,0),MATCH(Working!BF$11,'Data;_Historical_Data'!$H$11:$AK$11)),SUMIFS('Data;_Major_Ports'!$K$48:$K$999999,'Data;_Major_Ports'!$F$48:$F$999999,$F29,'Data;_Major_Ports'!$E$48:$E$999999,BF$11,'Data;_Major_Ports'!$J$48:$J$999999,#REF!)))</f>
        <v>0</v>
      </c>
      <c r="BG29" s="4">
        <f>IF(Closed_Ports!BB26="z","z",IF(BG$11&lt;2000,INDEX('Data;_Historical_Data'!$H$12:$AK$518,MATCH(Working!$E29,'Data;_Historical_Data'!$J$12:$J$518,0),MATCH(Working!BG$11,'Data;_Historical_Data'!$H$11:$AK$11)),SUMIFS('Data;_Major_Ports'!$K$48:$K$999999,'Data;_Major_Ports'!$F$48:$F$999999,$F29,'Data;_Major_Ports'!$E$48:$E$999999,BG$11,'Data;_Major_Ports'!$J$48:$J$999999,#REF!)))</f>
        <v>0</v>
      </c>
      <c r="BH29" s="4">
        <f>IF(Closed_Ports!BC26="z","z",IF(BH$11&lt;2000,INDEX('Data;_Historical_Data'!$H$12:$AK$518,MATCH(Working!$E29,'Data;_Historical_Data'!$J$12:$J$518,0),MATCH(Working!BH$11,'Data;_Historical_Data'!$H$11:$AK$11)),SUMIFS('Data;_Major_Ports'!$K$48:$K$999999,'Data;_Major_Ports'!$F$48:$F$999999,$F29,'Data;_Major_Ports'!$E$48:$E$999999,BH$11,'Data;_Major_Ports'!$J$48:$J$999999,#REF!)))</f>
        <v>0</v>
      </c>
      <c r="BI29" s="4">
        <f>IF(Closed_Ports!BD26="z","z",IF(BI$11&lt;2000,INDEX('Data;_Historical_Data'!$H$12:$AK$518,MATCH(Working!$E29,'Data;_Historical_Data'!$J$12:$J$518,0),MATCH(Working!BI$11,'Data;_Historical_Data'!$H$11:$AK$11)),SUMIFS('Data;_Major_Ports'!$K$48:$K$999999,'Data;_Major_Ports'!$F$48:$F$999999,$F29,'Data;_Major_Ports'!$E$48:$E$999999,BI$11,'Data;_Major_Ports'!$J$48:$J$999999,#REF!)))</f>
        <v>0</v>
      </c>
      <c r="BJ29" s="44" t="e">
        <f t="shared" si="0"/>
        <v>#DIV/0!</v>
      </c>
      <c r="BK29" s="45">
        <f t="shared" si="1"/>
        <v>0</v>
      </c>
    </row>
    <row r="30" spans="4:63" x14ac:dyDescent="0.25">
      <c r="D30" s="41">
        <f>COUNTIF('Data;_Historical_Data'!J:J,Working!E30)</f>
        <v>0</v>
      </c>
      <c r="E30" s="22" t="e">
        <f>CONCATENATE(#REF!,Working!H30)</f>
        <v>#REF!</v>
      </c>
      <c r="F30" s="22" t="s">
        <v>224</v>
      </c>
      <c r="G30" s="22" t="s">
        <v>188</v>
      </c>
      <c r="H30" s="2" t="s">
        <v>32</v>
      </c>
      <c r="I30" s="2" t="s">
        <v>33</v>
      </c>
      <c r="J30" s="42" t="s">
        <v>10</v>
      </c>
      <c r="K30" s="4" t="e">
        <f>IF(Closed_Ports!F27="z","z",IF(K$11&lt;2000,INDEX('Data;_Historical_Data'!$H$12:$AK$518,MATCH(Working!$E30,'Data;_Historical_Data'!$J$12:$J$518,0),MATCH(Working!K$11,'Data;_Historical_Data'!$H$11:$AK$11)),SUMIFS('Data;_Major_Ports'!$K$48:$K$999999,'Data;_Major_Ports'!$F$48:$F$999999,$F30,'Data;_Major_Ports'!$E$48:$E$999999,K$11,'Data;_Major_Ports'!$J$48:$J$999999,#REF!)))</f>
        <v>#REF!</v>
      </c>
      <c r="L30" s="4" t="e">
        <f>IF(Closed_Ports!G27="z","z",IF(L$11&lt;2000,INDEX('Data;_Historical_Data'!$H$12:$AK$518,MATCH(Working!$E30,'Data;_Historical_Data'!$J$12:$J$518,0),MATCH(Working!L$11,'Data;_Historical_Data'!$H$11:$AK$11)),SUMIFS('Data;_Major_Ports'!$K$48:$K$999999,'Data;_Major_Ports'!$F$48:$F$999999,$F30,'Data;_Major_Ports'!$E$48:$E$999999,L$11,'Data;_Major_Ports'!$J$48:$J$999999,#REF!)))</f>
        <v>#REF!</v>
      </c>
      <c r="M30" s="4" t="e">
        <f>IF(Closed_Ports!H27="z","z",IF(M$11&lt;2000,INDEX('Data;_Historical_Data'!$H$12:$AK$518,MATCH(Working!$E30,'Data;_Historical_Data'!$J$12:$J$518,0),MATCH(Working!M$11,'Data;_Historical_Data'!$H$11:$AK$11)),SUMIFS('Data;_Major_Ports'!$K$48:$K$999999,'Data;_Major_Ports'!$F$48:$F$999999,$F30,'Data;_Major_Ports'!$E$48:$E$999999,M$11,'Data;_Major_Ports'!$J$48:$J$999999,#REF!)))</f>
        <v>#REF!</v>
      </c>
      <c r="N30" s="4" t="e">
        <f>IF(Closed_Ports!I27="z","z",IF(N$11&lt;2000,INDEX('Data;_Historical_Data'!$H$12:$AK$518,MATCH(Working!$E30,'Data;_Historical_Data'!$J$12:$J$518,0),MATCH(Working!N$11,'Data;_Historical_Data'!$H$11:$AK$11)),SUMIFS('Data;_Major_Ports'!$K$48:$K$999999,'Data;_Major_Ports'!$F$48:$F$999999,$F30,'Data;_Major_Ports'!$E$48:$E$999999,N$11,'Data;_Major_Ports'!$J$48:$J$999999,#REF!)))</f>
        <v>#REF!</v>
      </c>
      <c r="O30" s="4" t="e">
        <f>IF(Closed_Ports!J27="z","z",IF(O$11&lt;2000,INDEX('Data;_Historical_Data'!$H$12:$AK$518,MATCH(Working!$E30,'Data;_Historical_Data'!$J$12:$J$518,0),MATCH(Working!O$11,'Data;_Historical_Data'!$H$11:$AK$11)),SUMIFS('Data;_Major_Ports'!$K$48:$K$999999,'Data;_Major_Ports'!$F$48:$F$999999,$F30,'Data;_Major_Ports'!$E$48:$E$999999,O$11,'Data;_Major_Ports'!$J$48:$J$999999,#REF!)))</f>
        <v>#REF!</v>
      </c>
      <c r="P30" s="4" t="e">
        <f>IF(Closed_Ports!K27="z","z",IF(P$11&lt;2000,INDEX('Data;_Historical_Data'!$H$12:$AK$518,MATCH(Working!$E30,'Data;_Historical_Data'!$J$12:$J$518,0),MATCH(Working!P$11,'Data;_Historical_Data'!$H$11:$AK$11)),SUMIFS('Data;_Major_Ports'!$K$48:$K$999999,'Data;_Major_Ports'!$F$48:$F$999999,$F30,'Data;_Major_Ports'!$E$48:$E$999999,P$11,'Data;_Major_Ports'!$J$48:$J$999999,#REF!)))</f>
        <v>#REF!</v>
      </c>
      <c r="Q30" s="4" t="e">
        <f>IF(Closed_Ports!L27="z","z",IF(Q$11&lt;2000,INDEX('Data;_Historical_Data'!$H$12:$AK$518,MATCH(Working!$E30,'Data;_Historical_Data'!$J$12:$J$518,0),MATCH(Working!Q$11,'Data;_Historical_Data'!$H$11:$AK$11)),SUMIFS('Data;_Major_Ports'!$K$48:$K$999999,'Data;_Major_Ports'!$F$48:$F$999999,$F30,'Data;_Major_Ports'!$E$48:$E$999999,Q$11,'Data;_Major_Ports'!$J$48:$J$999999,#REF!)))</f>
        <v>#REF!</v>
      </c>
      <c r="R30" s="4" t="e">
        <f>IF(Closed_Ports!M27="z","z",IF(R$11&lt;2000,INDEX('Data;_Historical_Data'!$H$12:$AK$518,MATCH(Working!$E30,'Data;_Historical_Data'!$J$12:$J$518,0),MATCH(Working!R$11,'Data;_Historical_Data'!$H$11:$AK$11)),SUMIFS('Data;_Major_Ports'!$K$48:$K$999999,'Data;_Major_Ports'!$F$48:$F$999999,$F30,'Data;_Major_Ports'!$E$48:$E$999999,R$11,'Data;_Major_Ports'!$J$48:$J$999999,#REF!)))</f>
        <v>#REF!</v>
      </c>
      <c r="S30" s="4" t="e">
        <f>IF(Closed_Ports!N27="z","z",IF(S$11&lt;2000,INDEX('Data;_Historical_Data'!$H$12:$AK$518,MATCH(Working!$E30,'Data;_Historical_Data'!$J$12:$J$518,0),MATCH(Working!S$11,'Data;_Historical_Data'!$H$11:$AK$11)),SUMIFS('Data;_Major_Ports'!$K$48:$K$999999,'Data;_Major_Ports'!$F$48:$F$999999,$F30,'Data;_Major_Ports'!$E$48:$E$999999,S$11,'Data;_Major_Ports'!$J$48:$J$999999,#REF!)))</f>
        <v>#REF!</v>
      </c>
      <c r="T30" s="4" t="e">
        <f>IF(Closed_Ports!O27="z","z",IF(T$11&lt;2000,INDEX('Data;_Historical_Data'!$H$12:$AK$518,MATCH(Working!$E30,'Data;_Historical_Data'!$J$12:$J$518,0),MATCH(Working!T$11,'Data;_Historical_Data'!$H$11:$AK$11)),SUMIFS('Data;_Major_Ports'!$K$48:$K$999999,'Data;_Major_Ports'!$F$48:$F$999999,$F30,'Data;_Major_Ports'!$E$48:$E$999999,T$11,'Data;_Major_Ports'!$J$48:$J$999999,#REF!)))</f>
        <v>#REF!</v>
      </c>
      <c r="U30" s="4" t="e">
        <f>IF(Closed_Ports!P27="z","z",IF(U$11&lt;2000,INDEX('Data;_Historical_Data'!$H$12:$AK$518,MATCH(Working!$E30,'Data;_Historical_Data'!$J$12:$J$518,0),MATCH(Working!U$11,'Data;_Historical_Data'!$H$11:$AK$11)),SUMIFS('Data;_Major_Ports'!$K$48:$K$999999,'Data;_Major_Ports'!$F$48:$F$999999,$F30,'Data;_Major_Ports'!$E$48:$E$999999,U$11,'Data;_Major_Ports'!$J$48:$J$999999,#REF!)))</f>
        <v>#REF!</v>
      </c>
      <c r="V30" s="4" t="e">
        <f>IF(Closed_Ports!Q27="z","z",IF(V$11&lt;2000,INDEX('Data;_Historical_Data'!$H$12:$AK$518,MATCH(Working!$E30,'Data;_Historical_Data'!$J$12:$J$518,0),MATCH(Working!V$11,'Data;_Historical_Data'!$H$11:$AK$11)),SUMIFS('Data;_Major_Ports'!$K$48:$K$999999,'Data;_Major_Ports'!$F$48:$F$999999,$F30,'Data;_Major_Ports'!$E$48:$E$999999,V$11,'Data;_Major_Ports'!$J$48:$J$999999,#REF!)))</f>
        <v>#REF!</v>
      </c>
      <c r="W30" s="4" t="e">
        <f>IF(Closed_Ports!R27="z","z",IF(W$11&lt;2000,INDEX('Data;_Historical_Data'!$H$12:$AK$518,MATCH(Working!$E30,'Data;_Historical_Data'!$J$12:$J$518,0),MATCH(Working!W$11,'Data;_Historical_Data'!$H$11:$AK$11)),SUMIFS('Data;_Major_Ports'!$K$48:$K$999999,'Data;_Major_Ports'!$F$48:$F$999999,$F30,'Data;_Major_Ports'!$E$48:$E$999999,W$11,'Data;_Major_Ports'!$J$48:$J$999999,#REF!)))</f>
        <v>#REF!</v>
      </c>
      <c r="X30" s="4" t="e">
        <f>IF(Closed_Ports!S27="z","z",IF(X$11&lt;2000,INDEX('Data;_Historical_Data'!$H$12:$AK$518,MATCH(Working!$E30,'Data;_Historical_Data'!$J$12:$J$518,0),MATCH(Working!X$11,'Data;_Historical_Data'!$H$11:$AK$11)),SUMIFS('Data;_Major_Ports'!$K$48:$K$999999,'Data;_Major_Ports'!$F$48:$F$999999,$F30,'Data;_Major_Ports'!$E$48:$E$999999,X$11,'Data;_Major_Ports'!$J$48:$J$999999,#REF!)))</f>
        <v>#REF!</v>
      </c>
      <c r="Y30" s="4" t="e">
        <f>IF(Closed_Ports!T27="z","z",IF(Y$11&lt;2000,INDEX('Data;_Historical_Data'!$H$12:$AK$518,MATCH(Working!$E30,'Data;_Historical_Data'!$J$12:$J$518,0),MATCH(Working!Y$11,'Data;_Historical_Data'!$H$11:$AK$11)),SUMIFS('Data;_Major_Ports'!$K$48:$K$999999,'Data;_Major_Ports'!$F$48:$F$999999,$F30,'Data;_Major_Ports'!$E$48:$E$999999,Y$11,'Data;_Major_Ports'!$J$48:$J$999999,#REF!)))</f>
        <v>#REF!</v>
      </c>
      <c r="Z30" s="4" t="e">
        <f>IF(Closed_Ports!U27="z","z",IF(Z$11&lt;2000,INDEX('Data;_Historical_Data'!$H$12:$AK$518,MATCH(Working!$E30,'Data;_Historical_Data'!$J$12:$J$518,0),MATCH(Working!Z$11,'Data;_Historical_Data'!$H$11:$AK$11)),SUMIFS('Data;_Major_Ports'!$K$48:$K$999999,'Data;_Major_Ports'!$F$48:$F$999999,$F30,'Data;_Major_Ports'!$E$48:$E$999999,Z$11,'Data;_Major_Ports'!$J$48:$J$999999,#REF!)))</f>
        <v>#REF!</v>
      </c>
      <c r="AA30" s="4" t="e">
        <f>IF(Closed_Ports!V27="z","z",IF(AA$11&lt;2000,INDEX('Data;_Historical_Data'!$H$12:$AK$518,MATCH(Working!$E30,'Data;_Historical_Data'!$J$12:$J$518,0),MATCH(Working!AA$11,'Data;_Historical_Data'!$H$11:$AK$11)),SUMIFS('Data;_Major_Ports'!$K$48:$K$999999,'Data;_Major_Ports'!$F$48:$F$999999,$F30,'Data;_Major_Ports'!$E$48:$E$999999,AA$11,'Data;_Major_Ports'!$J$48:$J$999999,#REF!)))</f>
        <v>#REF!</v>
      </c>
      <c r="AB30" s="4" t="e">
        <f>IF(Closed_Ports!W27="z","z",IF(AB$11&lt;2000,INDEX('Data;_Historical_Data'!$H$12:$AK$518,MATCH(Working!$E30,'Data;_Historical_Data'!$J$12:$J$518,0),MATCH(Working!AB$11,'Data;_Historical_Data'!$H$11:$AK$11)),SUMIFS('Data;_Major_Ports'!$K$48:$K$999999,'Data;_Major_Ports'!$F$48:$F$999999,$F30,'Data;_Major_Ports'!$E$48:$E$999999,AB$11,'Data;_Major_Ports'!$J$48:$J$999999,#REF!)))</f>
        <v>#REF!</v>
      </c>
      <c r="AC30" s="4" t="e">
        <f>IF(Closed_Ports!X27="z","z",IF(AC$11&lt;2000,INDEX('Data;_Historical_Data'!$H$12:$AK$518,MATCH(Working!$E30,'Data;_Historical_Data'!$J$12:$J$518,0),MATCH(Working!AC$11,'Data;_Historical_Data'!$H$11:$AK$11)),SUMIFS('Data;_Major_Ports'!$K$48:$K$999999,'Data;_Major_Ports'!$F$48:$F$999999,$F30,'Data;_Major_Ports'!$E$48:$E$999999,AC$11,'Data;_Major_Ports'!$J$48:$J$999999,#REF!)))</f>
        <v>#REF!</v>
      </c>
      <c r="AD30" s="4" t="e">
        <f>IF(Closed_Ports!Y27="z","z",IF(AD$11&lt;2000,INDEX('Data;_Historical_Data'!$H$12:$AK$518,MATCH(Working!$E30,'Data;_Historical_Data'!$J$12:$J$518,0),MATCH(Working!AD$11,'Data;_Historical_Data'!$H$11:$AK$11)),SUMIFS('Data;_Major_Ports'!$K$48:$K$999999,'Data;_Major_Ports'!$F$48:$F$999999,$F30,'Data;_Major_Ports'!$E$48:$E$999999,AD$11,'Data;_Major_Ports'!$J$48:$J$999999,#REF!)))</f>
        <v>#REF!</v>
      </c>
      <c r="AE30" s="4" t="e">
        <f>IF(Closed_Ports!Z27="z","z",IF(AE$11&lt;2000,INDEX('Data;_Historical_Data'!$H$12:$AK$518,MATCH(Working!$E30,'Data;_Historical_Data'!$J$12:$J$518,0),MATCH(Working!AE$11,'Data;_Historical_Data'!$H$11:$AK$11)),SUMIFS('Data;_Major_Ports'!$K$48:$K$999999,'Data;_Major_Ports'!$F$48:$F$999999,$F30,'Data;_Major_Ports'!$E$48:$E$999999,AE$11,'Data;_Major_Ports'!$J$48:$J$999999,#REF!)))</f>
        <v>#REF!</v>
      </c>
      <c r="AF30" s="4" t="e">
        <f>IF(Closed_Ports!AA27="z","z",IF(AF$11&lt;2000,INDEX('Data;_Historical_Data'!$H$12:$AK$518,MATCH(Working!$E30,'Data;_Historical_Data'!$J$12:$J$518,0),MATCH(Working!AF$11,'Data;_Historical_Data'!$H$11:$AK$11)),SUMIFS('Data;_Major_Ports'!$K$48:$K$999999,'Data;_Major_Ports'!$F$48:$F$999999,$F30,'Data;_Major_Ports'!$E$48:$E$999999,AF$11,'Data;_Major_Ports'!$J$48:$J$999999,#REF!)))</f>
        <v>#REF!</v>
      </c>
      <c r="AG30" s="4" t="e">
        <f>IF(Closed_Ports!AB27="z","z",IF(AG$11&lt;2000,INDEX('Data;_Historical_Data'!$H$12:$AK$518,MATCH(Working!$E30,'Data;_Historical_Data'!$J$12:$J$518,0),MATCH(Working!AG$11,'Data;_Historical_Data'!$H$11:$AK$11)),SUMIFS('Data;_Major_Ports'!$K$48:$K$999999,'Data;_Major_Ports'!$F$48:$F$999999,$F30,'Data;_Major_Ports'!$E$48:$E$999999,AG$11,'Data;_Major_Ports'!$J$48:$J$999999,#REF!)))</f>
        <v>#REF!</v>
      </c>
      <c r="AH30" s="4" t="e">
        <f>IF(Closed_Ports!AC27="z","z",IF(AH$11&lt;2000,INDEX('Data;_Historical_Data'!$H$12:$AK$518,MATCH(Working!$E30,'Data;_Historical_Data'!$J$12:$J$518,0),MATCH(Working!AH$11,'Data;_Historical_Data'!$H$11:$AK$11)),SUMIFS('Data;_Major_Ports'!$K$48:$K$999999,'Data;_Major_Ports'!$F$48:$F$999999,$F30,'Data;_Major_Ports'!$E$48:$E$999999,AH$11,'Data;_Major_Ports'!$J$48:$J$999999,#REF!)))</f>
        <v>#REF!</v>
      </c>
      <c r="AI30" s="4" t="e">
        <f>IF(Closed_Ports!AD27="z","z",IF(AI$11&lt;2000,INDEX('Data;_Historical_Data'!$H$12:$AK$518,MATCH(Working!$E30,'Data;_Historical_Data'!$J$12:$J$518,0),MATCH(Working!AI$11,'Data;_Historical_Data'!$H$11:$AK$11)),SUMIFS('Data;_Major_Ports'!$K$48:$K$999999,'Data;_Major_Ports'!$F$48:$F$999999,$F30,'Data;_Major_Ports'!$E$48:$E$999999,AI$11,'Data;_Major_Ports'!$J$48:$J$999999,#REF!)))</f>
        <v>#REF!</v>
      </c>
      <c r="AJ30" s="4" t="e">
        <f>IF(Closed_Ports!AE27="z","z",IF(AJ$11&lt;2000,INDEX('Data;_Historical_Data'!$H$12:$AK$518,MATCH(Working!$E30,'Data;_Historical_Data'!$J$12:$J$518,0),MATCH(Working!AJ$11,'Data;_Historical_Data'!$H$11:$AK$11)),SUMIFS('Data;_Major_Ports'!$K$48:$K$999999,'Data;_Major_Ports'!$F$48:$F$999999,$F30,'Data;_Major_Ports'!$E$48:$E$999999,AJ$11,'Data;_Major_Ports'!$J$48:$J$999999,#REF!)))</f>
        <v>#REF!</v>
      </c>
      <c r="AK30" s="4" t="e">
        <f>IF(Closed_Ports!AF27="z","z",IF(AK$11&lt;2000,INDEX('Data;_Historical_Data'!$H$12:$AK$518,MATCH(Working!$E30,'Data;_Historical_Data'!$J$12:$J$518,0),MATCH(Working!AK$11,'Data;_Historical_Data'!$H$11:$AK$11)),SUMIFS('Data;_Major_Ports'!$K$48:$K$999999,'Data;_Major_Ports'!$F$48:$F$999999,$F30,'Data;_Major_Ports'!$E$48:$E$999999,AK$11,'Data;_Major_Ports'!$J$48:$J$999999,#REF!)))</f>
        <v>#REF!</v>
      </c>
      <c r="AL30" s="43">
        <f>IF(Closed_Ports!AG27="z","z",IF(AL$11&lt;2000,INDEX('Data;_Historical_Data'!$H$12:$AK$518,MATCH(Working!$E30,'Data;_Historical_Data'!$J$12:$J$518,0),MATCH(Working!AL$11,'Data;_Historical_Data'!$H$11:$AK$11)),SUMIFS('Data;_Major_Ports'!$K$48:$K$999999,'Data;_Major_Ports'!$F$48:$F$999999,$F30,'Data;_Major_Ports'!$E$48:$E$999999,AL$11,'Data;_Major_Ports'!$J$48:$J$999999,#REF!)))</f>
        <v>0</v>
      </c>
      <c r="AM30" s="4">
        <f>IF(Closed_Ports!AH27="z","z",IF(AM$11&lt;2000,INDEX('Data;_Historical_Data'!$H$12:$AK$518,MATCH(Working!$E30,'Data;_Historical_Data'!$J$12:$J$518,0),MATCH(Working!AM$11,'Data;_Historical_Data'!$H$11:$AK$11)),SUMIFS('Data;_Major_Ports'!$K$48:$K$999999,'Data;_Major_Ports'!$F$48:$F$999999,$F30,'Data;_Major_Ports'!$E$48:$E$999999,AM$11,'Data;_Major_Ports'!$J$48:$J$999999,#REF!)))</f>
        <v>0</v>
      </c>
      <c r="AN30" s="4">
        <f>IF(Closed_Ports!AI27="z","z",IF(AN$11&lt;2000,INDEX('Data;_Historical_Data'!$H$12:$AK$518,MATCH(Working!$E30,'Data;_Historical_Data'!$J$12:$J$518,0),MATCH(Working!AN$11,'Data;_Historical_Data'!$H$11:$AK$11)),SUMIFS('Data;_Major_Ports'!$K$48:$K$999999,'Data;_Major_Ports'!$F$48:$F$999999,$F30,'Data;_Major_Ports'!$E$48:$E$999999,AN$11,'Data;_Major_Ports'!$J$48:$J$999999,#REF!)))</f>
        <v>0</v>
      </c>
      <c r="AO30" s="4">
        <f>IF(Closed_Ports!AJ27="z","z",IF(AO$11&lt;2000,INDEX('Data;_Historical_Data'!$H$12:$AK$518,MATCH(Working!$E30,'Data;_Historical_Data'!$J$12:$J$518,0),MATCH(Working!AO$11,'Data;_Historical_Data'!$H$11:$AK$11)),SUMIFS('Data;_Major_Ports'!$K$48:$K$999999,'Data;_Major_Ports'!$F$48:$F$999999,$F30,'Data;_Major_Ports'!$E$48:$E$999999,AO$11,'Data;_Major_Ports'!$J$48:$J$999999,#REF!)))</f>
        <v>0</v>
      </c>
      <c r="AP30" s="4">
        <f>IF(Closed_Ports!AK27="z","z",IF(AP$11&lt;2000,INDEX('Data;_Historical_Data'!$H$12:$AK$518,MATCH(Working!$E30,'Data;_Historical_Data'!$J$12:$J$518,0),MATCH(Working!AP$11,'Data;_Historical_Data'!$H$11:$AK$11)),SUMIFS('Data;_Major_Ports'!$K$48:$K$999999,'Data;_Major_Ports'!$F$48:$F$999999,$F30,'Data;_Major_Ports'!$E$48:$E$999999,AP$11,'Data;_Major_Ports'!$J$48:$J$999999,#REF!)))</f>
        <v>0</v>
      </c>
      <c r="AQ30" s="4">
        <f>IF(Closed_Ports!AL27="z","z",IF(AQ$11&lt;2000,INDEX('Data;_Historical_Data'!$H$12:$AK$518,MATCH(Working!$E30,'Data;_Historical_Data'!$J$12:$J$518,0),MATCH(Working!AQ$11,'Data;_Historical_Data'!$H$11:$AK$11)),SUMIFS('Data;_Major_Ports'!$K$48:$K$999999,'Data;_Major_Ports'!$F$48:$F$999999,$F30,'Data;_Major_Ports'!$E$48:$E$999999,AQ$11,'Data;_Major_Ports'!$J$48:$J$999999,#REF!)))</f>
        <v>0</v>
      </c>
      <c r="AR30" s="4">
        <f>IF(Closed_Ports!AM27="z","z",IF(AR$11&lt;2000,INDEX('Data;_Historical_Data'!$H$12:$AK$518,MATCH(Working!$E30,'Data;_Historical_Data'!$J$12:$J$518,0),MATCH(Working!AR$11,'Data;_Historical_Data'!$H$11:$AK$11)),SUMIFS('Data;_Major_Ports'!$K$48:$K$999999,'Data;_Major_Ports'!$F$48:$F$999999,$F30,'Data;_Major_Ports'!$E$48:$E$999999,AR$11,'Data;_Major_Ports'!$J$48:$J$999999,#REF!)))</f>
        <v>0</v>
      </c>
      <c r="AS30" s="4">
        <f>IF(Closed_Ports!AN27="z","z",IF(AS$11&lt;2000,INDEX('Data;_Historical_Data'!$H$12:$AK$518,MATCH(Working!$E30,'Data;_Historical_Data'!$J$12:$J$518,0),MATCH(Working!AS$11,'Data;_Historical_Data'!$H$11:$AK$11)),SUMIFS('Data;_Major_Ports'!$K$48:$K$999999,'Data;_Major_Ports'!$F$48:$F$999999,$F30,'Data;_Major_Ports'!$E$48:$E$999999,AS$11,'Data;_Major_Ports'!$J$48:$J$999999,#REF!)))</f>
        <v>0</v>
      </c>
      <c r="AT30" s="4">
        <f>IF(Closed_Ports!AO27="z","z",IF(AT$11&lt;2000,INDEX('Data;_Historical_Data'!$H$12:$AK$518,MATCH(Working!$E30,'Data;_Historical_Data'!$J$12:$J$518,0),MATCH(Working!AT$11,'Data;_Historical_Data'!$H$11:$AK$11)),SUMIFS('Data;_Major_Ports'!$K$48:$K$999999,'Data;_Major_Ports'!$F$48:$F$999999,$F30,'Data;_Major_Ports'!$E$48:$E$999999,AT$11,'Data;_Major_Ports'!$J$48:$J$999999,#REF!)))</f>
        <v>0</v>
      </c>
      <c r="AU30" s="4">
        <f>IF(Closed_Ports!AP27="z","z",IF(AU$11&lt;2000,INDEX('Data;_Historical_Data'!$H$12:$AK$518,MATCH(Working!$E30,'Data;_Historical_Data'!$J$12:$J$518,0),MATCH(Working!AU$11,'Data;_Historical_Data'!$H$11:$AK$11)),SUMIFS('Data;_Major_Ports'!$K$48:$K$999999,'Data;_Major_Ports'!$F$48:$F$999999,$F30,'Data;_Major_Ports'!$E$48:$E$999999,AU$11,'Data;_Major_Ports'!$J$48:$J$999999,#REF!)))</f>
        <v>0</v>
      </c>
      <c r="AV30" s="4">
        <f>IF(Closed_Ports!AQ27="z","z",IF(AV$11&lt;2000,INDEX('Data;_Historical_Data'!$H$12:$AK$518,MATCH(Working!$E30,'Data;_Historical_Data'!$J$12:$J$518,0),MATCH(Working!AV$11,'Data;_Historical_Data'!$H$11:$AK$11)),SUMIFS('Data;_Major_Ports'!$K$48:$K$999999,'Data;_Major_Ports'!$F$48:$F$999999,$F30,'Data;_Major_Ports'!$E$48:$E$999999,AV$11,'Data;_Major_Ports'!$J$48:$J$999999,#REF!)))</f>
        <v>0</v>
      </c>
      <c r="AW30" s="4">
        <f>IF(Closed_Ports!AR27="z","z",IF(AW$11&lt;2000,INDEX('Data;_Historical_Data'!$H$12:$AK$518,MATCH(Working!$E30,'Data;_Historical_Data'!$J$12:$J$518,0),MATCH(Working!AW$11,'Data;_Historical_Data'!$H$11:$AK$11)),SUMIFS('Data;_Major_Ports'!$K$48:$K$999999,'Data;_Major_Ports'!$F$48:$F$999999,$F30,'Data;_Major_Ports'!$E$48:$E$999999,AW$11,'Data;_Major_Ports'!$J$48:$J$999999,#REF!)))</f>
        <v>0</v>
      </c>
      <c r="AX30" s="4">
        <f>IF(Closed_Ports!AS27="z","z",IF(AX$11&lt;2000,INDEX('Data;_Historical_Data'!$H$12:$AK$518,MATCH(Working!$E30,'Data;_Historical_Data'!$J$12:$J$518,0),MATCH(Working!AX$11,'Data;_Historical_Data'!$H$11:$AK$11)),SUMIFS('Data;_Major_Ports'!$K$48:$K$999999,'Data;_Major_Ports'!$F$48:$F$999999,$F30,'Data;_Major_Ports'!$E$48:$E$999999,AX$11,'Data;_Major_Ports'!$J$48:$J$999999,#REF!)))</f>
        <v>0</v>
      </c>
      <c r="AY30" s="4">
        <f>IF(Closed_Ports!AT27="z","z",IF(AY$11&lt;2000,INDEX('Data;_Historical_Data'!$H$12:$AK$518,MATCH(Working!$E30,'Data;_Historical_Data'!$J$12:$J$518,0),MATCH(Working!AY$11,'Data;_Historical_Data'!$H$11:$AK$11)),SUMIFS('Data;_Major_Ports'!$K$48:$K$999999,'Data;_Major_Ports'!$F$48:$F$999999,$F30,'Data;_Major_Ports'!$E$48:$E$999999,AY$11,'Data;_Major_Ports'!$J$48:$J$999999,#REF!)))</f>
        <v>0</v>
      </c>
      <c r="AZ30" s="4">
        <f>IF(Closed_Ports!AU27="z","z",IF(AZ$11&lt;2000,INDEX('Data;_Historical_Data'!$H$12:$AK$518,MATCH(Working!$E30,'Data;_Historical_Data'!$J$12:$J$518,0),MATCH(Working!AZ$11,'Data;_Historical_Data'!$H$11:$AK$11)),SUMIFS('Data;_Major_Ports'!$K$48:$K$999999,'Data;_Major_Ports'!$F$48:$F$999999,$F30,'Data;_Major_Ports'!$E$48:$E$999999,AZ$11,'Data;_Major_Ports'!$J$48:$J$999999,#REF!)))</f>
        <v>0</v>
      </c>
      <c r="BA30" s="4">
        <f>IF(Closed_Ports!AV27="z","z",IF(BA$11&lt;2000,INDEX('Data;_Historical_Data'!$H$12:$AK$518,MATCH(Working!$E30,'Data;_Historical_Data'!$J$12:$J$518,0),MATCH(Working!BA$11,'Data;_Historical_Data'!$H$11:$AK$11)),SUMIFS('Data;_Major_Ports'!$K$48:$K$999999,'Data;_Major_Ports'!$F$48:$F$999999,$F30,'Data;_Major_Ports'!$E$48:$E$999999,BA$11,'Data;_Major_Ports'!$J$48:$J$999999,#REF!)))</f>
        <v>0</v>
      </c>
      <c r="BB30" s="4">
        <f>IF(Closed_Ports!AW27="z","z",IF(BB$11&lt;2000,INDEX('Data;_Historical_Data'!$H$12:$AK$518,MATCH(Working!$E30,'Data;_Historical_Data'!$J$12:$J$518,0),MATCH(Working!BB$11,'Data;_Historical_Data'!$H$11:$AK$11)),SUMIFS('Data;_Major_Ports'!$K$48:$K$999999,'Data;_Major_Ports'!$F$48:$F$999999,$F30,'Data;_Major_Ports'!$E$48:$E$999999,BB$11,'Data;_Major_Ports'!$J$48:$J$999999,#REF!)))</f>
        <v>0</v>
      </c>
      <c r="BC30" s="4">
        <f>IF(Closed_Ports!AX27="z","z",IF(BC$11&lt;2000,INDEX('Data;_Historical_Data'!$H$12:$AK$518,MATCH(Working!$E30,'Data;_Historical_Data'!$J$12:$J$518,0),MATCH(Working!BC$11,'Data;_Historical_Data'!$H$11:$AK$11)),SUMIFS('Data;_Major_Ports'!$K$48:$K$999999,'Data;_Major_Ports'!$F$48:$F$999999,$F30,'Data;_Major_Ports'!$E$48:$E$999999,BC$11,'Data;_Major_Ports'!$J$48:$J$999999,#REF!)))</f>
        <v>0</v>
      </c>
      <c r="BD30" s="4">
        <f>IF(Closed_Ports!AY27="z","z",IF(BD$11&lt;2000,INDEX('Data;_Historical_Data'!$H$12:$AK$518,MATCH(Working!$E30,'Data;_Historical_Data'!$J$12:$J$518,0),MATCH(Working!BD$11,'Data;_Historical_Data'!$H$11:$AK$11)),SUMIFS('Data;_Major_Ports'!$K$48:$K$999999,'Data;_Major_Ports'!$F$48:$F$999999,$F30,'Data;_Major_Ports'!$E$48:$E$999999,BD$11,'Data;_Major_Ports'!$J$48:$J$999999,#REF!)))</f>
        <v>0</v>
      </c>
      <c r="BE30" s="4">
        <f>IF(Closed_Ports!AZ27="z","z",IF(BE$11&lt;2000,INDEX('Data;_Historical_Data'!$H$12:$AK$518,MATCH(Working!$E30,'Data;_Historical_Data'!$J$12:$J$518,0),MATCH(Working!BE$11,'Data;_Historical_Data'!$H$11:$AK$11)),SUMIFS('Data;_Major_Ports'!$K$48:$K$999999,'Data;_Major_Ports'!$F$48:$F$999999,$F30,'Data;_Major_Ports'!$E$48:$E$999999,BE$11,'Data;_Major_Ports'!$J$48:$J$999999,#REF!)))</f>
        <v>0</v>
      </c>
      <c r="BF30" s="4">
        <f>IF(Closed_Ports!BA27="z","z",IF(BF$11&lt;2000,INDEX('Data;_Historical_Data'!$H$12:$AK$518,MATCH(Working!$E30,'Data;_Historical_Data'!$J$12:$J$518,0),MATCH(Working!BF$11,'Data;_Historical_Data'!$H$11:$AK$11)),SUMIFS('Data;_Major_Ports'!$K$48:$K$999999,'Data;_Major_Ports'!$F$48:$F$999999,$F30,'Data;_Major_Ports'!$E$48:$E$999999,BF$11,'Data;_Major_Ports'!$J$48:$J$999999,#REF!)))</f>
        <v>0</v>
      </c>
      <c r="BG30" s="4">
        <f>IF(Closed_Ports!BB27="z","z",IF(BG$11&lt;2000,INDEX('Data;_Historical_Data'!$H$12:$AK$518,MATCH(Working!$E30,'Data;_Historical_Data'!$J$12:$J$518,0),MATCH(Working!BG$11,'Data;_Historical_Data'!$H$11:$AK$11)),SUMIFS('Data;_Major_Ports'!$K$48:$K$999999,'Data;_Major_Ports'!$F$48:$F$999999,$F30,'Data;_Major_Ports'!$E$48:$E$999999,BG$11,'Data;_Major_Ports'!$J$48:$J$999999,#REF!)))</f>
        <v>0</v>
      </c>
      <c r="BH30" s="4">
        <f>IF(Closed_Ports!BC27="z","z",IF(BH$11&lt;2000,INDEX('Data;_Historical_Data'!$H$12:$AK$518,MATCH(Working!$E30,'Data;_Historical_Data'!$J$12:$J$518,0),MATCH(Working!BH$11,'Data;_Historical_Data'!$H$11:$AK$11)),SUMIFS('Data;_Major_Ports'!$K$48:$K$999999,'Data;_Major_Ports'!$F$48:$F$999999,$F30,'Data;_Major_Ports'!$E$48:$E$999999,BH$11,'Data;_Major_Ports'!$J$48:$J$999999,#REF!)))</f>
        <v>0</v>
      </c>
      <c r="BI30" s="4">
        <f>IF(Closed_Ports!BD27="z","z",IF(BI$11&lt;2000,INDEX('Data;_Historical_Data'!$H$12:$AK$518,MATCH(Working!$E30,'Data;_Historical_Data'!$J$12:$J$518,0),MATCH(Working!BI$11,'Data;_Historical_Data'!$H$11:$AK$11)),SUMIFS('Data;_Major_Ports'!$K$48:$K$999999,'Data;_Major_Ports'!$F$48:$F$999999,$F30,'Data;_Major_Ports'!$E$48:$E$999999,BI$11,'Data;_Major_Ports'!$J$48:$J$999999,#REF!)))</f>
        <v>0</v>
      </c>
      <c r="BJ30" s="44" t="e">
        <f t="shared" si="0"/>
        <v>#DIV/0!</v>
      </c>
      <c r="BK30" s="45">
        <f t="shared" si="1"/>
        <v>0</v>
      </c>
    </row>
    <row r="31" spans="4:63" x14ac:dyDescent="0.25">
      <c r="D31" s="41">
        <f>COUNTIF('Data;_Historical_Data'!J:J,Working!E31)</f>
        <v>0</v>
      </c>
      <c r="E31" s="22" t="e">
        <f>CONCATENATE(#REF!,Working!H31)</f>
        <v>#REF!</v>
      </c>
      <c r="F31" s="22" t="s">
        <v>226</v>
      </c>
      <c r="G31" s="22" t="s">
        <v>188</v>
      </c>
      <c r="H31" s="2" t="s">
        <v>34</v>
      </c>
      <c r="I31" s="2" t="s">
        <v>193</v>
      </c>
      <c r="J31" s="42" t="s">
        <v>10</v>
      </c>
      <c r="K31" s="4" t="e">
        <f>IF(Closed_Ports!F28="z","z",IF(K$11&lt;2000,INDEX('Data;_Historical_Data'!$H$12:$AK$518,MATCH(Working!$E31,'Data;_Historical_Data'!$J$12:$J$518,0),MATCH(Working!K$11,'Data;_Historical_Data'!$H$11:$AK$11)),SUMIFS('Data;_Major_Ports'!$K$48:$K$999999,'Data;_Major_Ports'!$F$48:$F$999999,$F31,'Data;_Major_Ports'!$E$48:$E$999999,K$11,'Data;_Major_Ports'!$J$48:$J$999999,#REF!)))</f>
        <v>#REF!</v>
      </c>
      <c r="L31" s="4" t="e">
        <f>IF(Closed_Ports!G28="z","z",IF(L$11&lt;2000,INDEX('Data;_Historical_Data'!$H$12:$AK$518,MATCH(Working!$E31,'Data;_Historical_Data'!$J$12:$J$518,0),MATCH(Working!L$11,'Data;_Historical_Data'!$H$11:$AK$11)),SUMIFS('Data;_Major_Ports'!$K$48:$K$999999,'Data;_Major_Ports'!$F$48:$F$999999,$F31,'Data;_Major_Ports'!$E$48:$E$999999,L$11,'Data;_Major_Ports'!$J$48:$J$999999,#REF!)))</f>
        <v>#REF!</v>
      </c>
      <c r="M31" s="4" t="e">
        <f>IF(Closed_Ports!H28="z","z",IF(M$11&lt;2000,INDEX('Data;_Historical_Data'!$H$12:$AK$518,MATCH(Working!$E31,'Data;_Historical_Data'!$J$12:$J$518,0),MATCH(Working!M$11,'Data;_Historical_Data'!$H$11:$AK$11)),SUMIFS('Data;_Major_Ports'!$K$48:$K$999999,'Data;_Major_Ports'!$F$48:$F$999999,$F31,'Data;_Major_Ports'!$E$48:$E$999999,M$11,'Data;_Major_Ports'!$J$48:$J$999999,#REF!)))</f>
        <v>#REF!</v>
      </c>
      <c r="N31" s="4" t="e">
        <f>IF(Closed_Ports!I28="z","z",IF(N$11&lt;2000,INDEX('Data;_Historical_Data'!$H$12:$AK$518,MATCH(Working!$E31,'Data;_Historical_Data'!$J$12:$J$518,0),MATCH(Working!N$11,'Data;_Historical_Data'!$H$11:$AK$11)),SUMIFS('Data;_Major_Ports'!$K$48:$K$999999,'Data;_Major_Ports'!$F$48:$F$999999,$F31,'Data;_Major_Ports'!$E$48:$E$999999,N$11,'Data;_Major_Ports'!$J$48:$J$999999,#REF!)))</f>
        <v>#REF!</v>
      </c>
      <c r="O31" s="4" t="e">
        <f>IF(Closed_Ports!J28="z","z",IF(O$11&lt;2000,INDEX('Data;_Historical_Data'!$H$12:$AK$518,MATCH(Working!$E31,'Data;_Historical_Data'!$J$12:$J$518,0),MATCH(Working!O$11,'Data;_Historical_Data'!$H$11:$AK$11)),SUMIFS('Data;_Major_Ports'!$K$48:$K$999999,'Data;_Major_Ports'!$F$48:$F$999999,$F31,'Data;_Major_Ports'!$E$48:$E$999999,O$11,'Data;_Major_Ports'!$J$48:$J$999999,#REF!)))</f>
        <v>#REF!</v>
      </c>
      <c r="P31" s="4" t="e">
        <f>IF(Closed_Ports!K28="z","z",IF(P$11&lt;2000,INDEX('Data;_Historical_Data'!$H$12:$AK$518,MATCH(Working!$E31,'Data;_Historical_Data'!$J$12:$J$518,0),MATCH(Working!P$11,'Data;_Historical_Data'!$H$11:$AK$11)),SUMIFS('Data;_Major_Ports'!$K$48:$K$999999,'Data;_Major_Ports'!$F$48:$F$999999,$F31,'Data;_Major_Ports'!$E$48:$E$999999,P$11,'Data;_Major_Ports'!$J$48:$J$999999,#REF!)))</f>
        <v>#REF!</v>
      </c>
      <c r="Q31" s="4" t="e">
        <f>IF(Closed_Ports!L28="z","z",IF(Q$11&lt;2000,INDEX('Data;_Historical_Data'!$H$12:$AK$518,MATCH(Working!$E31,'Data;_Historical_Data'!$J$12:$J$518,0),MATCH(Working!Q$11,'Data;_Historical_Data'!$H$11:$AK$11)),SUMIFS('Data;_Major_Ports'!$K$48:$K$999999,'Data;_Major_Ports'!$F$48:$F$999999,$F31,'Data;_Major_Ports'!$E$48:$E$999999,Q$11,'Data;_Major_Ports'!$J$48:$J$999999,#REF!)))</f>
        <v>#REF!</v>
      </c>
      <c r="R31" s="4" t="e">
        <f>IF(Closed_Ports!M28="z","z",IF(R$11&lt;2000,INDEX('Data;_Historical_Data'!$H$12:$AK$518,MATCH(Working!$E31,'Data;_Historical_Data'!$J$12:$J$518,0),MATCH(Working!R$11,'Data;_Historical_Data'!$H$11:$AK$11)),SUMIFS('Data;_Major_Ports'!$K$48:$K$999999,'Data;_Major_Ports'!$F$48:$F$999999,$F31,'Data;_Major_Ports'!$E$48:$E$999999,R$11,'Data;_Major_Ports'!$J$48:$J$999999,#REF!)))</f>
        <v>#REF!</v>
      </c>
      <c r="S31" s="4" t="e">
        <f>IF(Closed_Ports!N28="z","z",IF(S$11&lt;2000,INDEX('Data;_Historical_Data'!$H$12:$AK$518,MATCH(Working!$E31,'Data;_Historical_Data'!$J$12:$J$518,0),MATCH(Working!S$11,'Data;_Historical_Data'!$H$11:$AK$11)),SUMIFS('Data;_Major_Ports'!$K$48:$K$999999,'Data;_Major_Ports'!$F$48:$F$999999,$F31,'Data;_Major_Ports'!$E$48:$E$999999,S$11,'Data;_Major_Ports'!$J$48:$J$999999,#REF!)))</f>
        <v>#REF!</v>
      </c>
      <c r="T31" s="4" t="e">
        <f>IF(Closed_Ports!O28="z","z",IF(T$11&lt;2000,INDEX('Data;_Historical_Data'!$H$12:$AK$518,MATCH(Working!$E31,'Data;_Historical_Data'!$J$12:$J$518,0),MATCH(Working!T$11,'Data;_Historical_Data'!$H$11:$AK$11)),SUMIFS('Data;_Major_Ports'!$K$48:$K$999999,'Data;_Major_Ports'!$F$48:$F$999999,$F31,'Data;_Major_Ports'!$E$48:$E$999999,T$11,'Data;_Major_Ports'!$J$48:$J$999999,#REF!)))</f>
        <v>#REF!</v>
      </c>
      <c r="U31" s="4" t="e">
        <f>IF(Closed_Ports!P28="z","z",IF(U$11&lt;2000,INDEX('Data;_Historical_Data'!$H$12:$AK$518,MATCH(Working!$E31,'Data;_Historical_Data'!$J$12:$J$518,0),MATCH(Working!U$11,'Data;_Historical_Data'!$H$11:$AK$11)),SUMIFS('Data;_Major_Ports'!$K$48:$K$999999,'Data;_Major_Ports'!$F$48:$F$999999,$F31,'Data;_Major_Ports'!$E$48:$E$999999,U$11,'Data;_Major_Ports'!$J$48:$J$999999,#REF!)))</f>
        <v>#REF!</v>
      </c>
      <c r="V31" s="4" t="e">
        <f>IF(Closed_Ports!Q28="z","z",IF(V$11&lt;2000,INDEX('Data;_Historical_Data'!$H$12:$AK$518,MATCH(Working!$E31,'Data;_Historical_Data'!$J$12:$J$518,0),MATCH(Working!V$11,'Data;_Historical_Data'!$H$11:$AK$11)),SUMIFS('Data;_Major_Ports'!$K$48:$K$999999,'Data;_Major_Ports'!$F$48:$F$999999,$F31,'Data;_Major_Ports'!$E$48:$E$999999,V$11,'Data;_Major_Ports'!$J$48:$J$999999,#REF!)))</f>
        <v>#REF!</v>
      </c>
      <c r="W31" s="4" t="e">
        <f>IF(Closed_Ports!R28="z","z",IF(W$11&lt;2000,INDEX('Data;_Historical_Data'!$H$12:$AK$518,MATCH(Working!$E31,'Data;_Historical_Data'!$J$12:$J$518,0),MATCH(Working!W$11,'Data;_Historical_Data'!$H$11:$AK$11)),SUMIFS('Data;_Major_Ports'!$K$48:$K$999999,'Data;_Major_Ports'!$F$48:$F$999999,$F31,'Data;_Major_Ports'!$E$48:$E$999999,W$11,'Data;_Major_Ports'!$J$48:$J$999999,#REF!)))</f>
        <v>#REF!</v>
      </c>
      <c r="X31" s="4" t="e">
        <f>IF(Closed_Ports!S28="z","z",IF(X$11&lt;2000,INDEX('Data;_Historical_Data'!$H$12:$AK$518,MATCH(Working!$E31,'Data;_Historical_Data'!$J$12:$J$518,0),MATCH(Working!X$11,'Data;_Historical_Data'!$H$11:$AK$11)),SUMIFS('Data;_Major_Ports'!$K$48:$K$999999,'Data;_Major_Ports'!$F$48:$F$999999,$F31,'Data;_Major_Ports'!$E$48:$E$999999,X$11,'Data;_Major_Ports'!$J$48:$J$999999,#REF!)))</f>
        <v>#REF!</v>
      </c>
      <c r="Y31" s="4" t="e">
        <f>IF(Closed_Ports!T28="z","z",IF(Y$11&lt;2000,INDEX('Data;_Historical_Data'!$H$12:$AK$518,MATCH(Working!$E31,'Data;_Historical_Data'!$J$12:$J$518,0),MATCH(Working!Y$11,'Data;_Historical_Data'!$H$11:$AK$11)),SUMIFS('Data;_Major_Ports'!$K$48:$K$999999,'Data;_Major_Ports'!$F$48:$F$999999,$F31,'Data;_Major_Ports'!$E$48:$E$999999,Y$11,'Data;_Major_Ports'!$J$48:$J$999999,#REF!)))</f>
        <v>#REF!</v>
      </c>
      <c r="Z31" s="4" t="e">
        <f>IF(Closed_Ports!U28="z","z",IF(Z$11&lt;2000,INDEX('Data;_Historical_Data'!$H$12:$AK$518,MATCH(Working!$E31,'Data;_Historical_Data'!$J$12:$J$518,0),MATCH(Working!Z$11,'Data;_Historical_Data'!$H$11:$AK$11)),SUMIFS('Data;_Major_Ports'!$K$48:$K$999999,'Data;_Major_Ports'!$F$48:$F$999999,$F31,'Data;_Major_Ports'!$E$48:$E$999999,Z$11,'Data;_Major_Ports'!$J$48:$J$999999,#REF!)))</f>
        <v>#REF!</v>
      </c>
      <c r="AA31" s="4" t="e">
        <f>IF(Closed_Ports!V28="z","z",IF(AA$11&lt;2000,INDEX('Data;_Historical_Data'!$H$12:$AK$518,MATCH(Working!$E31,'Data;_Historical_Data'!$J$12:$J$518,0),MATCH(Working!AA$11,'Data;_Historical_Data'!$H$11:$AK$11)),SUMIFS('Data;_Major_Ports'!$K$48:$K$999999,'Data;_Major_Ports'!$F$48:$F$999999,$F31,'Data;_Major_Ports'!$E$48:$E$999999,AA$11,'Data;_Major_Ports'!$J$48:$J$999999,#REF!)))</f>
        <v>#REF!</v>
      </c>
      <c r="AB31" s="4" t="e">
        <f>IF(Closed_Ports!W28="z","z",IF(AB$11&lt;2000,INDEX('Data;_Historical_Data'!$H$12:$AK$518,MATCH(Working!$E31,'Data;_Historical_Data'!$J$12:$J$518,0),MATCH(Working!AB$11,'Data;_Historical_Data'!$H$11:$AK$11)),SUMIFS('Data;_Major_Ports'!$K$48:$K$999999,'Data;_Major_Ports'!$F$48:$F$999999,$F31,'Data;_Major_Ports'!$E$48:$E$999999,AB$11,'Data;_Major_Ports'!$J$48:$J$999999,#REF!)))</f>
        <v>#REF!</v>
      </c>
      <c r="AC31" s="4" t="e">
        <f>IF(Closed_Ports!X28="z","z",IF(AC$11&lt;2000,INDEX('Data;_Historical_Data'!$H$12:$AK$518,MATCH(Working!$E31,'Data;_Historical_Data'!$J$12:$J$518,0),MATCH(Working!AC$11,'Data;_Historical_Data'!$H$11:$AK$11)),SUMIFS('Data;_Major_Ports'!$K$48:$K$999999,'Data;_Major_Ports'!$F$48:$F$999999,$F31,'Data;_Major_Ports'!$E$48:$E$999999,AC$11,'Data;_Major_Ports'!$J$48:$J$999999,#REF!)))</f>
        <v>#REF!</v>
      </c>
      <c r="AD31" s="4" t="e">
        <f>IF(Closed_Ports!Y28="z","z",IF(AD$11&lt;2000,INDEX('Data;_Historical_Data'!$H$12:$AK$518,MATCH(Working!$E31,'Data;_Historical_Data'!$J$12:$J$518,0),MATCH(Working!AD$11,'Data;_Historical_Data'!$H$11:$AK$11)),SUMIFS('Data;_Major_Ports'!$K$48:$K$999999,'Data;_Major_Ports'!$F$48:$F$999999,$F31,'Data;_Major_Ports'!$E$48:$E$999999,AD$11,'Data;_Major_Ports'!$J$48:$J$999999,#REF!)))</f>
        <v>#REF!</v>
      </c>
      <c r="AE31" s="4" t="e">
        <f>IF(Closed_Ports!Z28="z","z",IF(AE$11&lt;2000,INDEX('Data;_Historical_Data'!$H$12:$AK$518,MATCH(Working!$E31,'Data;_Historical_Data'!$J$12:$J$518,0),MATCH(Working!AE$11,'Data;_Historical_Data'!$H$11:$AK$11)),SUMIFS('Data;_Major_Ports'!$K$48:$K$999999,'Data;_Major_Ports'!$F$48:$F$999999,$F31,'Data;_Major_Ports'!$E$48:$E$999999,AE$11,'Data;_Major_Ports'!$J$48:$J$999999,#REF!)))</f>
        <v>#REF!</v>
      </c>
      <c r="AF31" s="4" t="e">
        <f>IF(Closed_Ports!AA28="z","z",IF(AF$11&lt;2000,INDEX('Data;_Historical_Data'!$H$12:$AK$518,MATCH(Working!$E31,'Data;_Historical_Data'!$J$12:$J$518,0),MATCH(Working!AF$11,'Data;_Historical_Data'!$H$11:$AK$11)),SUMIFS('Data;_Major_Ports'!$K$48:$K$999999,'Data;_Major_Ports'!$F$48:$F$999999,$F31,'Data;_Major_Ports'!$E$48:$E$999999,AF$11,'Data;_Major_Ports'!$J$48:$J$999999,#REF!)))</f>
        <v>#REF!</v>
      </c>
      <c r="AG31" s="4" t="e">
        <f>IF(Closed_Ports!AB28="z","z",IF(AG$11&lt;2000,INDEX('Data;_Historical_Data'!$H$12:$AK$518,MATCH(Working!$E31,'Data;_Historical_Data'!$J$12:$J$518,0),MATCH(Working!AG$11,'Data;_Historical_Data'!$H$11:$AK$11)),SUMIFS('Data;_Major_Ports'!$K$48:$K$999999,'Data;_Major_Ports'!$F$48:$F$999999,$F31,'Data;_Major_Ports'!$E$48:$E$999999,AG$11,'Data;_Major_Ports'!$J$48:$J$999999,#REF!)))</f>
        <v>#REF!</v>
      </c>
      <c r="AH31" s="4" t="e">
        <f>IF(Closed_Ports!AC28="z","z",IF(AH$11&lt;2000,INDEX('Data;_Historical_Data'!$H$12:$AK$518,MATCH(Working!$E31,'Data;_Historical_Data'!$J$12:$J$518,0),MATCH(Working!AH$11,'Data;_Historical_Data'!$H$11:$AK$11)),SUMIFS('Data;_Major_Ports'!$K$48:$K$999999,'Data;_Major_Ports'!$F$48:$F$999999,$F31,'Data;_Major_Ports'!$E$48:$E$999999,AH$11,'Data;_Major_Ports'!$J$48:$J$999999,#REF!)))</f>
        <v>#REF!</v>
      </c>
      <c r="AI31" s="4" t="e">
        <f>IF(Closed_Ports!AD28="z","z",IF(AI$11&lt;2000,INDEX('Data;_Historical_Data'!$H$12:$AK$518,MATCH(Working!$E31,'Data;_Historical_Data'!$J$12:$J$518,0),MATCH(Working!AI$11,'Data;_Historical_Data'!$H$11:$AK$11)),SUMIFS('Data;_Major_Ports'!$K$48:$K$999999,'Data;_Major_Ports'!$F$48:$F$999999,$F31,'Data;_Major_Ports'!$E$48:$E$999999,AI$11,'Data;_Major_Ports'!$J$48:$J$999999,#REF!)))</f>
        <v>#REF!</v>
      </c>
      <c r="AJ31" s="4" t="e">
        <f>IF(Closed_Ports!AE28="z","z",IF(AJ$11&lt;2000,INDEX('Data;_Historical_Data'!$H$12:$AK$518,MATCH(Working!$E31,'Data;_Historical_Data'!$J$12:$J$518,0),MATCH(Working!AJ$11,'Data;_Historical_Data'!$H$11:$AK$11)),SUMIFS('Data;_Major_Ports'!$K$48:$K$999999,'Data;_Major_Ports'!$F$48:$F$999999,$F31,'Data;_Major_Ports'!$E$48:$E$999999,AJ$11,'Data;_Major_Ports'!$J$48:$J$999999,#REF!)))</f>
        <v>#REF!</v>
      </c>
      <c r="AK31" s="4" t="e">
        <f>IF(Closed_Ports!AF28="z","z",IF(AK$11&lt;2000,INDEX('Data;_Historical_Data'!$H$12:$AK$518,MATCH(Working!$E31,'Data;_Historical_Data'!$J$12:$J$518,0),MATCH(Working!AK$11,'Data;_Historical_Data'!$H$11:$AK$11)),SUMIFS('Data;_Major_Ports'!$K$48:$K$999999,'Data;_Major_Ports'!$F$48:$F$999999,$F31,'Data;_Major_Ports'!$E$48:$E$999999,AK$11,'Data;_Major_Ports'!$J$48:$J$999999,#REF!)))</f>
        <v>#REF!</v>
      </c>
      <c r="AL31" s="43">
        <f>IF(Closed_Ports!AG28="z","z",IF(AL$11&lt;2000,INDEX('Data;_Historical_Data'!$H$12:$AK$518,MATCH(Working!$E31,'Data;_Historical_Data'!$J$12:$J$518,0),MATCH(Working!AL$11,'Data;_Historical_Data'!$H$11:$AK$11)),SUMIFS('Data;_Major_Ports'!$K$48:$K$999999,'Data;_Major_Ports'!$F$48:$F$999999,$F31,'Data;_Major_Ports'!$E$48:$E$999999,AL$11,'Data;_Major_Ports'!$J$48:$J$999999,#REF!)))</f>
        <v>0</v>
      </c>
      <c r="AM31" s="4">
        <f>IF(Closed_Ports!AH28="z","z",IF(AM$11&lt;2000,INDEX('Data;_Historical_Data'!$H$12:$AK$518,MATCH(Working!$E31,'Data;_Historical_Data'!$J$12:$J$518,0),MATCH(Working!AM$11,'Data;_Historical_Data'!$H$11:$AK$11)),SUMIFS('Data;_Major_Ports'!$K$48:$K$999999,'Data;_Major_Ports'!$F$48:$F$999999,$F31,'Data;_Major_Ports'!$E$48:$E$999999,AM$11,'Data;_Major_Ports'!$J$48:$J$999999,#REF!)))</f>
        <v>0</v>
      </c>
      <c r="AN31" s="4">
        <f>IF(Closed_Ports!AI28="z","z",IF(AN$11&lt;2000,INDEX('Data;_Historical_Data'!$H$12:$AK$518,MATCH(Working!$E31,'Data;_Historical_Data'!$J$12:$J$518,0),MATCH(Working!AN$11,'Data;_Historical_Data'!$H$11:$AK$11)),SUMIFS('Data;_Major_Ports'!$K$48:$K$999999,'Data;_Major_Ports'!$F$48:$F$999999,$F31,'Data;_Major_Ports'!$E$48:$E$999999,AN$11,'Data;_Major_Ports'!$J$48:$J$999999,#REF!)))</f>
        <v>0</v>
      </c>
      <c r="AO31" s="4">
        <f>IF(Closed_Ports!AJ28="z","z",IF(AO$11&lt;2000,INDEX('Data;_Historical_Data'!$H$12:$AK$518,MATCH(Working!$E31,'Data;_Historical_Data'!$J$12:$J$518,0),MATCH(Working!AO$11,'Data;_Historical_Data'!$H$11:$AK$11)),SUMIFS('Data;_Major_Ports'!$K$48:$K$999999,'Data;_Major_Ports'!$F$48:$F$999999,$F31,'Data;_Major_Ports'!$E$48:$E$999999,AO$11,'Data;_Major_Ports'!$J$48:$J$999999,#REF!)))</f>
        <v>0</v>
      </c>
      <c r="AP31" s="4">
        <f>IF(Closed_Ports!AK28="z","z",IF(AP$11&lt;2000,INDEX('Data;_Historical_Data'!$H$12:$AK$518,MATCH(Working!$E31,'Data;_Historical_Data'!$J$12:$J$518,0),MATCH(Working!AP$11,'Data;_Historical_Data'!$H$11:$AK$11)),SUMIFS('Data;_Major_Ports'!$K$48:$K$999999,'Data;_Major_Ports'!$F$48:$F$999999,$F31,'Data;_Major_Ports'!$E$48:$E$999999,AP$11,'Data;_Major_Ports'!$J$48:$J$999999,#REF!)))</f>
        <v>0</v>
      </c>
      <c r="AQ31" s="4">
        <f>IF(Closed_Ports!AL28="z","z",IF(AQ$11&lt;2000,INDEX('Data;_Historical_Data'!$H$12:$AK$518,MATCH(Working!$E31,'Data;_Historical_Data'!$J$12:$J$518,0),MATCH(Working!AQ$11,'Data;_Historical_Data'!$H$11:$AK$11)),SUMIFS('Data;_Major_Ports'!$K$48:$K$999999,'Data;_Major_Ports'!$F$48:$F$999999,$F31,'Data;_Major_Ports'!$E$48:$E$999999,AQ$11,'Data;_Major_Ports'!$J$48:$J$999999,#REF!)))</f>
        <v>0</v>
      </c>
      <c r="AR31" s="4">
        <f>IF(Closed_Ports!AM28="z","z",IF(AR$11&lt;2000,INDEX('Data;_Historical_Data'!$H$12:$AK$518,MATCH(Working!$E31,'Data;_Historical_Data'!$J$12:$J$518,0),MATCH(Working!AR$11,'Data;_Historical_Data'!$H$11:$AK$11)),SUMIFS('Data;_Major_Ports'!$K$48:$K$999999,'Data;_Major_Ports'!$F$48:$F$999999,$F31,'Data;_Major_Ports'!$E$48:$E$999999,AR$11,'Data;_Major_Ports'!$J$48:$J$999999,#REF!)))</f>
        <v>0</v>
      </c>
      <c r="AS31" s="4">
        <f>IF(Closed_Ports!AN28="z","z",IF(AS$11&lt;2000,INDEX('Data;_Historical_Data'!$H$12:$AK$518,MATCH(Working!$E31,'Data;_Historical_Data'!$J$12:$J$518,0),MATCH(Working!AS$11,'Data;_Historical_Data'!$H$11:$AK$11)),SUMIFS('Data;_Major_Ports'!$K$48:$K$999999,'Data;_Major_Ports'!$F$48:$F$999999,$F31,'Data;_Major_Ports'!$E$48:$E$999999,AS$11,'Data;_Major_Ports'!$J$48:$J$999999,#REF!)))</f>
        <v>0</v>
      </c>
      <c r="AT31" s="4">
        <f>IF(Closed_Ports!AO28="z","z",IF(AT$11&lt;2000,INDEX('Data;_Historical_Data'!$H$12:$AK$518,MATCH(Working!$E31,'Data;_Historical_Data'!$J$12:$J$518,0),MATCH(Working!AT$11,'Data;_Historical_Data'!$H$11:$AK$11)),SUMIFS('Data;_Major_Ports'!$K$48:$K$999999,'Data;_Major_Ports'!$F$48:$F$999999,$F31,'Data;_Major_Ports'!$E$48:$E$999999,AT$11,'Data;_Major_Ports'!$J$48:$J$999999,#REF!)))</f>
        <v>0</v>
      </c>
      <c r="AU31" s="4">
        <f>IF(Closed_Ports!AP28="z","z",IF(AU$11&lt;2000,INDEX('Data;_Historical_Data'!$H$12:$AK$518,MATCH(Working!$E31,'Data;_Historical_Data'!$J$12:$J$518,0),MATCH(Working!AU$11,'Data;_Historical_Data'!$H$11:$AK$11)),SUMIFS('Data;_Major_Ports'!$K$48:$K$999999,'Data;_Major_Ports'!$F$48:$F$999999,$F31,'Data;_Major_Ports'!$E$48:$E$999999,AU$11,'Data;_Major_Ports'!$J$48:$J$999999,#REF!)))</f>
        <v>0</v>
      </c>
      <c r="AV31" s="4">
        <f>IF(Closed_Ports!AQ28="z","z",IF(AV$11&lt;2000,INDEX('Data;_Historical_Data'!$H$12:$AK$518,MATCH(Working!$E31,'Data;_Historical_Data'!$J$12:$J$518,0),MATCH(Working!AV$11,'Data;_Historical_Data'!$H$11:$AK$11)),SUMIFS('Data;_Major_Ports'!$K$48:$K$999999,'Data;_Major_Ports'!$F$48:$F$999999,$F31,'Data;_Major_Ports'!$E$48:$E$999999,AV$11,'Data;_Major_Ports'!$J$48:$J$999999,#REF!)))</f>
        <v>0</v>
      </c>
      <c r="AW31" s="4">
        <f>IF(Closed_Ports!AR28="z","z",IF(AW$11&lt;2000,INDEX('Data;_Historical_Data'!$H$12:$AK$518,MATCH(Working!$E31,'Data;_Historical_Data'!$J$12:$J$518,0),MATCH(Working!AW$11,'Data;_Historical_Data'!$H$11:$AK$11)),SUMIFS('Data;_Major_Ports'!$K$48:$K$999999,'Data;_Major_Ports'!$F$48:$F$999999,$F31,'Data;_Major_Ports'!$E$48:$E$999999,AW$11,'Data;_Major_Ports'!$J$48:$J$999999,#REF!)))</f>
        <v>0</v>
      </c>
      <c r="AX31" s="4">
        <f>IF(Closed_Ports!AS28="z","z",IF(AX$11&lt;2000,INDEX('Data;_Historical_Data'!$H$12:$AK$518,MATCH(Working!$E31,'Data;_Historical_Data'!$J$12:$J$518,0),MATCH(Working!AX$11,'Data;_Historical_Data'!$H$11:$AK$11)),SUMIFS('Data;_Major_Ports'!$K$48:$K$999999,'Data;_Major_Ports'!$F$48:$F$999999,$F31,'Data;_Major_Ports'!$E$48:$E$999999,AX$11,'Data;_Major_Ports'!$J$48:$J$999999,#REF!)))</f>
        <v>0</v>
      </c>
      <c r="AY31" s="4">
        <f>IF(Closed_Ports!AT28="z","z",IF(AY$11&lt;2000,INDEX('Data;_Historical_Data'!$H$12:$AK$518,MATCH(Working!$E31,'Data;_Historical_Data'!$J$12:$J$518,0),MATCH(Working!AY$11,'Data;_Historical_Data'!$H$11:$AK$11)),SUMIFS('Data;_Major_Ports'!$K$48:$K$999999,'Data;_Major_Ports'!$F$48:$F$999999,$F31,'Data;_Major_Ports'!$E$48:$E$999999,AY$11,'Data;_Major_Ports'!$J$48:$J$999999,#REF!)))</f>
        <v>0</v>
      </c>
      <c r="AZ31" s="4">
        <f>IF(Closed_Ports!AU28="z","z",IF(AZ$11&lt;2000,INDEX('Data;_Historical_Data'!$H$12:$AK$518,MATCH(Working!$E31,'Data;_Historical_Data'!$J$12:$J$518,0),MATCH(Working!AZ$11,'Data;_Historical_Data'!$H$11:$AK$11)),SUMIFS('Data;_Major_Ports'!$K$48:$K$999999,'Data;_Major_Ports'!$F$48:$F$999999,$F31,'Data;_Major_Ports'!$E$48:$E$999999,AZ$11,'Data;_Major_Ports'!$J$48:$J$999999,#REF!)))</f>
        <v>0</v>
      </c>
      <c r="BA31" s="4">
        <f>IF(Closed_Ports!AV28="z","z",IF(BA$11&lt;2000,INDEX('Data;_Historical_Data'!$H$12:$AK$518,MATCH(Working!$E31,'Data;_Historical_Data'!$J$12:$J$518,0),MATCH(Working!BA$11,'Data;_Historical_Data'!$H$11:$AK$11)),SUMIFS('Data;_Major_Ports'!$K$48:$K$999999,'Data;_Major_Ports'!$F$48:$F$999999,$F31,'Data;_Major_Ports'!$E$48:$E$999999,BA$11,'Data;_Major_Ports'!$J$48:$J$999999,#REF!)))</f>
        <v>0</v>
      </c>
      <c r="BB31" s="4">
        <f>IF(Closed_Ports!AW28="z","z",IF(BB$11&lt;2000,INDEX('Data;_Historical_Data'!$H$12:$AK$518,MATCH(Working!$E31,'Data;_Historical_Data'!$J$12:$J$518,0),MATCH(Working!BB$11,'Data;_Historical_Data'!$H$11:$AK$11)),SUMIFS('Data;_Major_Ports'!$K$48:$K$999999,'Data;_Major_Ports'!$F$48:$F$999999,$F31,'Data;_Major_Ports'!$E$48:$E$999999,BB$11,'Data;_Major_Ports'!$J$48:$J$999999,#REF!)))</f>
        <v>0</v>
      </c>
      <c r="BC31" s="4">
        <f>IF(Closed_Ports!AX28="z","z",IF(BC$11&lt;2000,INDEX('Data;_Historical_Data'!$H$12:$AK$518,MATCH(Working!$E31,'Data;_Historical_Data'!$J$12:$J$518,0),MATCH(Working!BC$11,'Data;_Historical_Data'!$H$11:$AK$11)),SUMIFS('Data;_Major_Ports'!$K$48:$K$999999,'Data;_Major_Ports'!$F$48:$F$999999,$F31,'Data;_Major_Ports'!$E$48:$E$999999,BC$11,'Data;_Major_Ports'!$J$48:$J$999999,#REF!)))</f>
        <v>0</v>
      </c>
      <c r="BD31" s="4">
        <f>IF(Closed_Ports!AY28="z","z",IF(BD$11&lt;2000,INDEX('Data;_Historical_Data'!$H$12:$AK$518,MATCH(Working!$E31,'Data;_Historical_Data'!$J$12:$J$518,0),MATCH(Working!BD$11,'Data;_Historical_Data'!$H$11:$AK$11)),SUMIFS('Data;_Major_Ports'!$K$48:$K$999999,'Data;_Major_Ports'!$F$48:$F$999999,$F31,'Data;_Major_Ports'!$E$48:$E$999999,BD$11,'Data;_Major_Ports'!$J$48:$J$999999,#REF!)))</f>
        <v>0</v>
      </c>
      <c r="BE31" s="4">
        <f>IF(Closed_Ports!AZ28="z","z",IF(BE$11&lt;2000,INDEX('Data;_Historical_Data'!$H$12:$AK$518,MATCH(Working!$E31,'Data;_Historical_Data'!$J$12:$J$518,0),MATCH(Working!BE$11,'Data;_Historical_Data'!$H$11:$AK$11)),SUMIFS('Data;_Major_Ports'!$K$48:$K$999999,'Data;_Major_Ports'!$F$48:$F$999999,$F31,'Data;_Major_Ports'!$E$48:$E$999999,BE$11,'Data;_Major_Ports'!$J$48:$J$999999,#REF!)))</f>
        <v>0</v>
      </c>
      <c r="BF31" s="4">
        <f>IF(Closed_Ports!BA28="z","z",IF(BF$11&lt;2000,INDEX('Data;_Historical_Data'!$H$12:$AK$518,MATCH(Working!$E31,'Data;_Historical_Data'!$J$12:$J$518,0),MATCH(Working!BF$11,'Data;_Historical_Data'!$H$11:$AK$11)),SUMIFS('Data;_Major_Ports'!$K$48:$K$999999,'Data;_Major_Ports'!$F$48:$F$999999,$F31,'Data;_Major_Ports'!$E$48:$E$999999,BF$11,'Data;_Major_Ports'!$J$48:$J$999999,#REF!)))</f>
        <v>0</v>
      </c>
      <c r="BG31" s="4">
        <f>IF(Closed_Ports!BB28="z","z",IF(BG$11&lt;2000,INDEX('Data;_Historical_Data'!$H$12:$AK$518,MATCH(Working!$E31,'Data;_Historical_Data'!$J$12:$J$518,0),MATCH(Working!BG$11,'Data;_Historical_Data'!$H$11:$AK$11)),SUMIFS('Data;_Major_Ports'!$K$48:$K$999999,'Data;_Major_Ports'!$F$48:$F$999999,$F31,'Data;_Major_Ports'!$E$48:$E$999999,BG$11,'Data;_Major_Ports'!$J$48:$J$999999,#REF!)))</f>
        <v>0</v>
      </c>
      <c r="BH31" s="4">
        <f>IF(Closed_Ports!BC28="z","z",IF(BH$11&lt;2000,INDEX('Data;_Historical_Data'!$H$12:$AK$518,MATCH(Working!$E31,'Data;_Historical_Data'!$J$12:$J$518,0),MATCH(Working!BH$11,'Data;_Historical_Data'!$H$11:$AK$11)),SUMIFS('Data;_Major_Ports'!$K$48:$K$999999,'Data;_Major_Ports'!$F$48:$F$999999,$F31,'Data;_Major_Ports'!$E$48:$E$999999,BH$11,'Data;_Major_Ports'!$J$48:$J$999999,#REF!)))</f>
        <v>0</v>
      </c>
      <c r="BI31" s="4">
        <f>IF(Closed_Ports!BD28="z","z",IF(BI$11&lt;2000,INDEX('Data;_Historical_Data'!$H$12:$AK$518,MATCH(Working!$E31,'Data;_Historical_Data'!$J$12:$J$518,0),MATCH(Working!BI$11,'Data;_Historical_Data'!$H$11:$AK$11)),SUMIFS('Data;_Major_Ports'!$K$48:$K$999999,'Data;_Major_Ports'!$F$48:$F$999999,$F31,'Data;_Major_Ports'!$E$48:$E$999999,BI$11,'Data;_Major_Ports'!$J$48:$J$999999,#REF!)))</f>
        <v>0</v>
      </c>
      <c r="BJ31" s="44" t="e">
        <f t="shared" si="0"/>
        <v>#DIV/0!</v>
      </c>
      <c r="BK31" s="45">
        <f t="shared" si="1"/>
        <v>0</v>
      </c>
    </row>
    <row r="32" spans="4:63" x14ac:dyDescent="0.25">
      <c r="D32" s="41">
        <f>COUNTIF('Data;_Historical_Data'!J:J,Working!E32)</f>
        <v>0</v>
      </c>
      <c r="E32" s="22" t="e">
        <f>CONCATENATE(#REF!,Working!H32)</f>
        <v>#REF!</v>
      </c>
      <c r="F32" s="22" t="s">
        <v>228</v>
      </c>
      <c r="G32" s="22" t="s">
        <v>188</v>
      </c>
      <c r="H32" s="2" t="s">
        <v>229</v>
      </c>
      <c r="I32" s="2" t="s">
        <v>33</v>
      </c>
      <c r="J32" s="42" t="s">
        <v>10</v>
      </c>
      <c r="K32" s="4" t="e">
        <f>IF(Closed_Ports!F29="z","z",IF(K$11&lt;2000,INDEX('Data;_Historical_Data'!$H$12:$AK$518,MATCH(Working!$E32,'Data;_Historical_Data'!$J$12:$J$518,0),MATCH(Working!K$11,'Data;_Historical_Data'!$H$11:$AK$11)),SUMIFS('Data;_Major_Ports'!$K$48:$K$999999,'Data;_Major_Ports'!$F$48:$F$999999,$F32,'Data;_Major_Ports'!$E$48:$E$999999,K$11,'Data;_Major_Ports'!$J$48:$J$999999,#REF!)))</f>
        <v>#REF!</v>
      </c>
      <c r="L32" s="4" t="e">
        <f>IF(Closed_Ports!G29="z","z",IF(L$11&lt;2000,INDEX('Data;_Historical_Data'!$H$12:$AK$518,MATCH(Working!$E32,'Data;_Historical_Data'!$J$12:$J$518,0),MATCH(Working!L$11,'Data;_Historical_Data'!$H$11:$AK$11)),SUMIFS('Data;_Major_Ports'!$K$48:$K$999999,'Data;_Major_Ports'!$F$48:$F$999999,$F32,'Data;_Major_Ports'!$E$48:$E$999999,L$11,'Data;_Major_Ports'!$J$48:$J$999999,#REF!)))</f>
        <v>#REF!</v>
      </c>
      <c r="M32" s="4" t="e">
        <f>IF(Closed_Ports!H29="z","z",IF(M$11&lt;2000,INDEX('Data;_Historical_Data'!$H$12:$AK$518,MATCH(Working!$E32,'Data;_Historical_Data'!$J$12:$J$518,0),MATCH(Working!M$11,'Data;_Historical_Data'!$H$11:$AK$11)),SUMIFS('Data;_Major_Ports'!$K$48:$K$999999,'Data;_Major_Ports'!$F$48:$F$999999,$F32,'Data;_Major_Ports'!$E$48:$E$999999,M$11,'Data;_Major_Ports'!$J$48:$J$999999,#REF!)))</f>
        <v>#REF!</v>
      </c>
      <c r="N32" s="4" t="e">
        <f>IF(Closed_Ports!I29="z","z",IF(N$11&lt;2000,INDEX('Data;_Historical_Data'!$H$12:$AK$518,MATCH(Working!$E32,'Data;_Historical_Data'!$J$12:$J$518,0),MATCH(Working!N$11,'Data;_Historical_Data'!$H$11:$AK$11)),SUMIFS('Data;_Major_Ports'!$K$48:$K$999999,'Data;_Major_Ports'!$F$48:$F$999999,$F32,'Data;_Major_Ports'!$E$48:$E$999999,N$11,'Data;_Major_Ports'!$J$48:$J$999999,#REF!)))</f>
        <v>#REF!</v>
      </c>
      <c r="O32" s="4" t="e">
        <f>IF(Closed_Ports!J29="z","z",IF(O$11&lt;2000,INDEX('Data;_Historical_Data'!$H$12:$AK$518,MATCH(Working!$E32,'Data;_Historical_Data'!$J$12:$J$518,0),MATCH(Working!O$11,'Data;_Historical_Data'!$H$11:$AK$11)),SUMIFS('Data;_Major_Ports'!$K$48:$K$999999,'Data;_Major_Ports'!$F$48:$F$999999,$F32,'Data;_Major_Ports'!$E$48:$E$999999,O$11,'Data;_Major_Ports'!$J$48:$J$999999,#REF!)))</f>
        <v>#REF!</v>
      </c>
      <c r="P32" s="4" t="e">
        <f>IF(Closed_Ports!K29="z","z",IF(P$11&lt;2000,INDEX('Data;_Historical_Data'!$H$12:$AK$518,MATCH(Working!$E32,'Data;_Historical_Data'!$J$12:$J$518,0),MATCH(Working!P$11,'Data;_Historical_Data'!$H$11:$AK$11)),SUMIFS('Data;_Major_Ports'!$K$48:$K$999999,'Data;_Major_Ports'!$F$48:$F$999999,$F32,'Data;_Major_Ports'!$E$48:$E$999999,P$11,'Data;_Major_Ports'!$J$48:$J$999999,#REF!)))</f>
        <v>#REF!</v>
      </c>
      <c r="Q32" s="4" t="e">
        <f>IF(Closed_Ports!L29="z","z",IF(Q$11&lt;2000,INDEX('Data;_Historical_Data'!$H$12:$AK$518,MATCH(Working!$E32,'Data;_Historical_Data'!$J$12:$J$518,0),MATCH(Working!Q$11,'Data;_Historical_Data'!$H$11:$AK$11)),SUMIFS('Data;_Major_Ports'!$K$48:$K$999999,'Data;_Major_Ports'!$F$48:$F$999999,$F32,'Data;_Major_Ports'!$E$48:$E$999999,Q$11,'Data;_Major_Ports'!$J$48:$J$999999,#REF!)))</f>
        <v>#REF!</v>
      </c>
      <c r="R32" s="4" t="e">
        <f>IF(Closed_Ports!M29="z","z",IF(R$11&lt;2000,INDEX('Data;_Historical_Data'!$H$12:$AK$518,MATCH(Working!$E32,'Data;_Historical_Data'!$J$12:$J$518,0),MATCH(Working!R$11,'Data;_Historical_Data'!$H$11:$AK$11)),SUMIFS('Data;_Major_Ports'!$K$48:$K$999999,'Data;_Major_Ports'!$F$48:$F$999999,$F32,'Data;_Major_Ports'!$E$48:$E$999999,R$11,'Data;_Major_Ports'!$J$48:$J$999999,#REF!)))</f>
        <v>#REF!</v>
      </c>
      <c r="S32" s="4" t="e">
        <f>IF(Closed_Ports!N29="z","z",IF(S$11&lt;2000,INDEX('Data;_Historical_Data'!$H$12:$AK$518,MATCH(Working!$E32,'Data;_Historical_Data'!$J$12:$J$518,0),MATCH(Working!S$11,'Data;_Historical_Data'!$H$11:$AK$11)),SUMIFS('Data;_Major_Ports'!$K$48:$K$999999,'Data;_Major_Ports'!$F$48:$F$999999,$F32,'Data;_Major_Ports'!$E$48:$E$999999,S$11,'Data;_Major_Ports'!$J$48:$J$999999,#REF!)))</f>
        <v>#REF!</v>
      </c>
      <c r="T32" s="4" t="e">
        <f>IF(Closed_Ports!O29="z","z",IF(T$11&lt;2000,INDEX('Data;_Historical_Data'!$H$12:$AK$518,MATCH(Working!$E32,'Data;_Historical_Data'!$J$12:$J$518,0),MATCH(Working!T$11,'Data;_Historical_Data'!$H$11:$AK$11)),SUMIFS('Data;_Major_Ports'!$K$48:$K$999999,'Data;_Major_Ports'!$F$48:$F$999999,$F32,'Data;_Major_Ports'!$E$48:$E$999999,T$11,'Data;_Major_Ports'!$J$48:$J$999999,#REF!)))</f>
        <v>#REF!</v>
      </c>
      <c r="U32" s="4" t="e">
        <f>IF(Closed_Ports!P29="z","z",IF(U$11&lt;2000,INDEX('Data;_Historical_Data'!$H$12:$AK$518,MATCH(Working!$E32,'Data;_Historical_Data'!$J$12:$J$518,0),MATCH(Working!U$11,'Data;_Historical_Data'!$H$11:$AK$11)),SUMIFS('Data;_Major_Ports'!$K$48:$K$999999,'Data;_Major_Ports'!$F$48:$F$999999,$F32,'Data;_Major_Ports'!$E$48:$E$999999,U$11,'Data;_Major_Ports'!$J$48:$J$999999,#REF!)))</f>
        <v>#REF!</v>
      </c>
      <c r="V32" s="4" t="e">
        <f>IF(Closed_Ports!Q29="z","z",IF(V$11&lt;2000,INDEX('Data;_Historical_Data'!$H$12:$AK$518,MATCH(Working!$E32,'Data;_Historical_Data'!$J$12:$J$518,0),MATCH(Working!V$11,'Data;_Historical_Data'!$H$11:$AK$11)),SUMIFS('Data;_Major_Ports'!$K$48:$K$999999,'Data;_Major_Ports'!$F$48:$F$999999,$F32,'Data;_Major_Ports'!$E$48:$E$999999,V$11,'Data;_Major_Ports'!$J$48:$J$999999,#REF!)))</f>
        <v>#REF!</v>
      </c>
      <c r="W32" s="4" t="e">
        <f>IF(Closed_Ports!R29="z","z",IF(W$11&lt;2000,INDEX('Data;_Historical_Data'!$H$12:$AK$518,MATCH(Working!$E32,'Data;_Historical_Data'!$J$12:$J$518,0),MATCH(Working!W$11,'Data;_Historical_Data'!$H$11:$AK$11)),SUMIFS('Data;_Major_Ports'!$K$48:$K$999999,'Data;_Major_Ports'!$F$48:$F$999999,$F32,'Data;_Major_Ports'!$E$48:$E$999999,W$11,'Data;_Major_Ports'!$J$48:$J$999999,#REF!)))</f>
        <v>#REF!</v>
      </c>
      <c r="X32" s="4" t="e">
        <f>IF(Closed_Ports!S29="z","z",IF(X$11&lt;2000,INDEX('Data;_Historical_Data'!$H$12:$AK$518,MATCH(Working!$E32,'Data;_Historical_Data'!$J$12:$J$518,0),MATCH(Working!X$11,'Data;_Historical_Data'!$H$11:$AK$11)),SUMIFS('Data;_Major_Ports'!$K$48:$K$999999,'Data;_Major_Ports'!$F$48:$F$999999,$F32,'Data;_Major_Ports'!$E$48:$E$999999,X$11,'Data;_Major_Ports'!$J$48:$J$999999,#REF!)))</f>
        <v>#REF!</v>
      </c>
      <c r="Y32" s="4" t="e">
        <f>IF(Closed_Ports!T29="z","z",IF(Y$11&lt;2000,INDEX('Data;_Historical_Data'!$H$12:$AK$518,MATCH(Working!$E32,'Data;_Historical_Data'!$J$12:$J$518,0),MATCH(Working!Y$11,'Data;_Historical_Data'!$H$11:$AK$11)),SUMIFS('Data;_Major_Ports'!$K$48:$K$999999,'Data;_Major_Ports'!$F$48:$F$999999,$F32,'Data;_Major_Ports'!$E$48:$E$999999,Y$11,'Data;_Major_Ports'!$J$48:$J$999999,#REF!)))</f>
        <v>#REF!</v>
      </c>
      <c r="Z32" s="4" t="e">
        <f>IF(Closed_Ports!U29="z","z",IF(Z$11&lt;2000,INDEX('Data;_Historical_Data'!$H$12:$AK$518,MATCH(Working!$E32,'Data;_Historical_Data'!$J$12:$J$518,0),MATCH(Working!Z$11,'Data;_Historical_Data'!$H$11:$AK$11)),SUMIFS('Data;_Major_Ports'!$K$48:$K$999999,'Data;_Major_Ports'!$F$48:$F$999999,$F32,'Data;_Major_Ports'!$E$48:$E$999999,Z$11,'Data;_Major_Ports'!$J$48:$J$999999,#REF!)))</f>
        <v>#REF!</v>
      </c>
      <c r="AA32" s="4" t="e">
        <f>IF(Closed_Ports!V29="z","z",IF(AA$11&lt;2000,INDEX('Data;_Historical_Data'!$H$12:$AK$518,MATCH(Working!$E32,'Data;_Historical_Data'!$J$12:$J$518,0),MATCH(Working!AA$11,'Data;_Historical_Data'!$H$11:$AK$11)),SUMIFS('Data;_Major_Ports'!$K$48:$K$999999,'Data;_Major_Ports'!$F$48:$F$999999,$F32,'Data;_Major_Ports'!$E$48:$E$999999,AA$11,'Data;_Major_Ports'!$J$48:$J$999999,#REF!)))</f>
        <v>#REF!</v>
      </c>
      <c r="AB32" s="4" t="e">
        <f>IF(Closed_Ports!W29="z","z",IF(AB$11&lt;2000,INDEX('Data;_Historical_Data'!$H$12:$AK$518,MATCH(Working!$E32,'Data;_Historical_Data'!$J$12:$J$518,0),MATCH(Working!AB$11,'Data;_Historical_Data'!$H$11:$AK$11)),SUMIFS('Data;_Major_Ports'!$K$48:$K$999999,'Data;_Major_Ports'!$F$48:$F$999999,$F32,'Data;_Major_Ports'!$E$48:$E$999999,AB$11,'Data;_Major_Ports'!$J$48:$J$999999,#REF!)))</f>
        <v>#REF!</v>
      </c>
      <c r="AC32" s="4" t="e">
        <f>IF(Closed_Ports!X29="z","z",IF(AC$11&lt;2000,INDEX('Data;_Historical_Data'!$H$12:$AK$518,MATCH(Working!$E32,'Data;_Historical_Data'!$J$12:$J$518,0),MATCH(Working!AC$11,'Data;_Historical_Data'!$H$11:$AK$11)),SUMIFS('Data;_Major_Ports'!$K$48:$K$999999,'Data;_Major_Ports'!$F$48:$F$999999,$F32,'Data;_Major_Ports'!$E$48:$E$999999,AC$11,'Data;_Major_Ports'!$J$48:$J$999999,#REF!)))</f>
        <v>#REF!</v>
      </c>
      <c r="AD32" s="4" t="e">
        <f>IF(Closed_Ports!Y29="z","z",IF(AD$11&lt;2000,INDEX('Data;_Historical_Data'!$H$12:$AK$518,MATCH(Working!$E32,'Data;_Historical_Data'!$J$12:$J$518,0),MATCH(Working!AD$11,'Data;_Historical_Data'!$H$11:$AK$11)),SUMIFS('Data;_Major_Ports'!$K$48:$K$999999,'Data;_Major_Ports'!$F$48:$F$999999,$F32,'Data;_Major_Ports'!$E$48:$E$999999,AD$11,'Data;_Major_Ports'!$J$48:$J$999999,#REF!)))</f>
        <v>#REF!</v>
      </c>
      <c r="AE32" s="4" t="e">
        <f>IF(Closed_Ports!Z29="z","z",IF(AE$11&lt;2000,INDEX('Data;_Historical_Data'!$H$12:$AK$518,MATCH(Working!$E32,'Data;_Historical_Data'!$J$12:$J$518,0),MATCH(Working!AE$11,'Data;_Historical_Data'!$H$11:$AK$11)),SUMIFS('Data;_Major_Ports'!$K$48:$K$999999,'Data;_Major_Ports'!$F$48:$F$999999,$F32,'Data;_Major_Ports'!$E$48:$E$999999,AE$11,'Data;_Major_Ports'!$J$48:$J$999999,#REF!)))</f>
        <v>#REF!</v>
      </c>
      <c r="AF32" s="4" t="e">
        <f>IF(Closed_Ports!AA29="z","z",IF(AF$11&lt;2000,INDEX('Data;_Historical_Data'!$H$12:$AK$518,MATCH(Working!$E32,'Data;_Historical_Data'!$J$12:$J$518,0),MATCH(Working!AF$11,'Data;_Historical_Data'!$H$11:$AK$11)),SUMIFS('Data;_Major_Ports'!$K$48:$K$999999,'Data;_Major_Ports'!$F$48:$F$999999,$F32,'Data;_Major_Ports'!$E$48:$E$999999,AF$11,'Data;_Major_Ports'!$J$48:$J$999999,#REF!)))</f>
        <v>#REF!</v>
      </c>
      <c r="AG32" s="4" t="e">
        <f>IF(Closed_Ports!AB29="z","z",IF(AG$11&lt;2000,INDEX('Data;_Historical_Data'!$H$12:$AK$518,MATCH(Working!$E32,'Data;_Historical_Data'!$J$12:$J$518,0),MATCH(Working!AG$11,'Data;_Historical_Data'!$H$11:$AK$11)),SUMIFS('Data;_Major_Ports'!$K$48:$K$999999,'Data;_Major_Ports'!$F$48:$F$999999,$F32,'Data;_Major_Ports'!$E$48:$E$999999,AG$11,'Data;_Major_Ports'!$J$48:$J$999999,#REF!)))</f>
        <v>#REF!</v>
      </c>
      <c r="AH32" s="4" t="e">
        <f>IF(Closed_Ports!AC29="z","z",IF(AH$11&lt;2000,INDEX('Data;_Historical_Data'!$H$12:$AK$518,MATCH(Working!$E32,'Data;_Historical_Data'!$J$12:$J$518,0),MATCH(Working!AH$11,'Data;_Historical_Data'!$H$11:$AK$11)),SUMIFS('Data;_Major_Ports'!$K$48:$K$999999,'Data;_Major_Ports'!$F$48:$F$999999,$F32,'Data;_Major_Ports'!$E$48:$E$999999,AH$11,'Data;_Major_Ports'!$J$48:$J$999999,#REF!)))</f>
        <v>#REF!</v>
      </c>
      <c r="AI32" s="4" t="e">
        <f>IF(Closed_Ports!AD29="z","z",IF(AI$11&lt;2000,INDEX('Data;_Historical_Data'!$H$12:$AK$518,MATCH(Working!$E32,'Data;_Historical_Data'!$J$12:$J$518,0),MATCH(Working!AI$11,'Data;_Historical_Data'!$H$11:$AK$11)),SUMIFS('Data;_Major_Ports'!$K$48:$K$999999,'Data;_Major_Ports'!$F$48:$F$999999,$F32,'Data;_Major_Ports'!$E$48:$E$999999,AI$11,'Data;_Major_Ports'!$J$48:$J$999999,#REF!)))</f>
        <v>#REF!</v>
      </c>
      <c r="AJ32" s="4" t="e">
        <f>IF(Closed_Ports!AE29="z","z",IF(AJ$11&lt;2000,INDEX('Data;_Historical_Data'!$H$12:$AK$518,MATCH(Working!$E32,'Data;_Historical_Data'!$J$12:$J$518,0),MATCH(Working!AJ$11,'Data;_Historical_Data'!$H$11:$AK$11)),SUMIFS('Data;_Major_Ports'!$K$48:$K$999999,'Data;_Major_Ports'!$F$48:$F$999999,$F32,'Data;_Major_Ports'!$E$48:$E$999999,AJ$11,'Data;_Major_Ports'!$J$48:$J$999999,#REF!)))</f>
        <v>#REF!</v>
      </c>
      <c r="AK32" s="4" t="e">
        <f>IF(Closed_Ports!AF29="z","z",IF(AK$11&lt;2000,INDEX('Data;_Historical_Data'!$H$12:$AK$518,MATCH(Working!$E32,'Data;_Historical_Data'!$J$12:$J$518,0),MATCH(Working!AK$11,'Data;_Historical_Data'!$H$11:$AK$11)),SUMIFS('Data;_Major_Ports'!$K$48:$K$999999,'Data;_Major_Ports'!$F$48:$F$999999,$F32,'Data;_Major_Ports'!$E$48:$E$999999,AK$11,'Data;_Major_Ports'!$J$48:$J$999999,#REF!)))</f>
        <v>#REF!</v>
      </c>
      <c r="AL32" s="43">
        <f>IF(Closed_Ports!AG29="z","z",IF(AL$11&lt;2000,INDEX('Data;_Historical_Data'!$H$12:$AK$518,MATCH(Working!$E32,'Data;_Historical_Data'!$J$12:$J$518,0),MATCH(Working!AL$11,'Data;_Historical_Data'!$H$11:$AK$11)),SUMIFS('Data;_Major_Ports'!$K$48:$K$999999,'Data;_Major_Ports'!$F$48:$F$999999,$F32,'Data;_Major_Ports'!$E$48:$E$999999,AL$11,'Data;_Major_Ports'!$J$48:$J$999999,#REF!)))</f>
        <v>0</v>
      </c>
      <c r="AM32" s="4">
        <f>IF(Closed_Ports!AH29="z","z",IF(AM$11&lt;2000,INDEX('Data;_Historical_Data'!$H$12:$AK$518,MATCH(Working!$E32,'Data;_Historical_Data'!$J$12:$J$518,0),MATCH(Working!AM$11,'Data;_Historical_Data'!$H$11:$AK$11)),SUMIFS('Data;_Major_Ports'!$K$48:$K$999999,'Data;_Major_Ports'!$F$48:$F$999999,$F32,'Data;_Major_Ports'!$E$48:$E$999999,AM$11,'Data;_Major_Ports'!$J$48:$J$999999,#REF!)))</f>
        <v>0</v>
      </c>
      <c r="AN32" s="4">
        <f>IF(Closed_Ports!AI29="z","z",IF(AN$11&lt;2000,INDEX('Data;_Historical_Data'!$H$12:$AK$518,MATCH(Working!$E32,'Data;_Historical_Data'!$J$12:$J$518,0),MATCH(Working!AN$11,'Data;_Historical_Data'!$H$11:$AK$11)),SUMIFS('Data;_Major_Ports'!$K$48:$K$999999,'Data;_Major_Ports'!$F$48:$F$999999,$F32,'Data;_Major_Ports'!$E$48:$E$999999,AN$11,'Data;_Major_Ports'!$J$48:$J$999999,#REF!)))</f>
        <v>0</v>
      </c>
      <c r="AO32" s="4">
        <f>IF(Closed_Ports!AJ29="z","z",IF(AO$11&lt;2000,INDEX('Data;_Historical_Data'!$H$12:$AK$518,MATCH(Working!$E32,'Data;_Historical_Data'!$J$12:$J$518,0),MATCH(Working!AO$11,'Data;_Historical_Data'!$H$11:$AK$11)),SUMIFS('Data;_Major_Ports'!$K$48:$K$999999,'Data;_Major_Ports'!$F$48:$F$999999,$F32,'Data;_Major_Ports'!$E$48:$E$999999,AO$11,'Data;_Major_Ports'!$J$48:$J$999999,#REF!)))</f>
        <v>0</v>
      </c>
      <c r="AP32" s="4">
        <f>IF(Closed_Ports!AK29="z","z",IF(AP$11&lt;2000,INDEX('Data;_Historical_Data'!$H$12:$AK$518,MATCH(Working!$E32,'Data;_Historical_Data'!$J$12:$J$518,0),MATCH(Working!AP$11,'Data;_Historical_Data'!$H$11:$AK$11)),SUMIFS('Data;_Major_Ports'!$K$48:$K$999999,'Data;_Major_Ports'!$F$48:$F$999999,$F32,'Data;_Major_Ports'!$E$48:$E$999999,AP$11,'Data;_Major_Ports'!$J$48:$J$999999,#REF!)))</f>
        <v>0</v>
      </c>
      <c r="AQ32" s="4">
        <f>IF(Closed_Ports!AL29="z","z",IF(AQ$11&lt;2000,INDEX('Data;_Historical_Data'!$H$12:$AK$518,MATCH(Working!$E32,'Data;_Historical_Data'!$J$12:$J$518,0),MATCH(Working!AQ$11,'Data;_Historical_Data'!$H$11:$AK$11)),SUMIFS('Data;_Major_Ports'!$K$48:$K$999999,'Data;_Major_Ports'!$F$48:$F$999999,$F32,'Data;_Major_Ports'!$E$48:$E$999999,AQ$11,'Data;_Major_Ports'!$J$48:$J$999999,#REF!)))</f>
        <v>0</v>
      </c>
      <c r="AR32" s="4">
        <f>IF(Closed_Ports!AM29="z","z",IF(AR$11&lt;2000,INDEX('Data;_Historical_Data'!$H$12:$AK$518,MATCH(Working!$E32,'Data;_Historical_Data'!$J$12:$J$518,0),MATCH(Working!AR$11,'Data;_Historical_Data'!$H$11:$AK$11)),SUMIFS('Data;_Major_Ports'!$K$48:$K$999999,'Data;_Major_Ports'!$F$48:$F$999999,$F32,'Data;_Major_Ports'!$E$48:$E$999999,AR$11,'Data;_Major_Ports'!$J$48:$J$999999,#REF!)))</f>
        <v>0</v>
      </c>
      <c r="AS32" s="4">
        <f>IF(Closed_Ports!AN29="z","z",IF(AS$11&lt;2000,INDEX('Data;_Historical_Data'!$H$12:$AK$518,MATCH(Working!$E32,'Data;_Historical_Data'!$J$12:$J$518,0),MATCH(Working!AS$11,'Data;_Historical_Data'!$H$11:$AK$11)),SUMIFS('Data;_Major_Ports'!$K$48:$K$999999,'Data;_Major_Ports'!$F$48:$F$999999,$F32,'Data;_Major_Ports'!$E$48:$E$999999,AS$11,'Data;_Major_Ports'!$J$48:$J$999999,#REF!)))</f>
        <v>0</v>
      </c>
      <c r="AT32" s="4">
        <f>IF(Closed_Ports!AO29="z","z",IF(AT$11&lt;2000,INDEX('Data;_Historical_Data'!$H$12:$AK$518,MATCH(Working!$E32,'Data;_Historical_Data'!$J$12:$J$518,0),MATCH(Working!AT$11,'Data;_Historical_Data'!$H$11:$AK$11)),SUMIFS('Data;_Major_Ports'!$K$48:$K$999999,'Data;_Major_Ports'!$F$48:$F$999999,$F32,'Data;_Major_Ports'!$E$48:$E$999999,AT$11,'Data;_Major_Ports'!$J$48:$J$999999,#REF!)))</f>
        <v>0</v>
      </c>
      <c r="AU32" s="4">
        <f>IF(Closed_Ports!AP29="z","z",IF(AU$11&lt;2000,INDEX('Data;_Historical_Data'!$H$12:$AK$518,MATCH(Working!$E32,'Data;_Historical_Data'!$J$12:$J$518,0),MATCH(Working!AU$11,'Data;_Historical_Data'!$H$11:$AK$11)),SUMIFS('Data;_Major_Ports'!$K$48:$K$999999,'Data;_Major_Ports'!$F$48:$F$999999,$F32,'Data;_Major_Ports'!$E$48:$E$999999,AU$11,'Data;_Major_Ports'!$J$48:$J$999999,#REF!)))</f>
        <v>0</v>
      </c>
      <c r="AV32" s="4">
        <f>IF(Closed_Ports!AQ29="z","z",IF(AV$11&lt;2000,INDEX('Data;_Historical_Data'!$H$12:$AK$518,MATCH(Working!$E32,'Data;_Historical_Data'!$J$12:$J$518,0),MATCH(Working!AV$11,'Data;_Historical_Data'!$H$11:$AK$11)),SUMIFS('Data;_Major_Ports'!$K$48:$K$999999,'Data;_Major_Ports'!$F$48:$F$999999,$F32,'Data;_Major_Ports'!$E$48:$E$999999,AV$11,'Data;_Major_Ports'!$J$48:$J$999999,#REF!)))</f>
        <v>0</v>
      </c>
      <c r="AW32" s="4">
        <f>IF(Closed_Ports!AR29="z","z",IF(AW$11&lt;2000,INDEX('Data;_Historical_Data'!$H$12:$AK$518,MATCH(Working!$E32,'Data;_Historical_Data'!$J$12:$J$518,0),MATCH(Working!AW$11,'Data;_Historical_Data'!$H$11:$AK$11)),SUMIFS('Data;_Major_Ports'!$K$48:$K$999999,'Data;_Major_Ports'!$F$48:$F$999999,$F32,'Data;_Major_Ports'!$E$48:$E$999999,AW$11,'Data;_Major_Ports'!$J$48:$J$999999,#REF!)))</f>
        <v>0</v>
      </c>
      <c r="AX32" s="4">
        <f>IF(Closed_Ports!AS29="z","z",IF(AX$11&lt;2000,INDEX('Data;_Historical_Data'!$H$12:$AK$518,MATCH(Working!$E32,'Data;_Historical_Data'!$J$12:$J$518,0),MATCH(Working!AX$11,'Data;_Historical_Data'!$H$11:$AK$11)),SUMIFS('Data;_Major_Ports'!$K$48:$K$999999,'Data;_Major_Ports'!$F$48:$F$999999,$F32,'Data;_Major_Ports'!$E$48:$E$999999,AX$11,'Data;_Major_Ports'!$J$48:$J$999999,#REF!)))</f>
        <v>0</v>
      </c>
      <c r="AY32" s="4">
        <f>IF(Closed_Ports!AT29="z","z",IF(AY$11&lt;2000,INDEX('Data;_Historical_Data'!$H$12:$AK$518,MATCH(Working!$E32,'Data;_Historical_Data'!$J$12:$J$518,0),MATCH(Working!AY$11,'Data;_Historical_Data'!$H$11:$AK$11)),SUMIFS('Data;_Major_Ports'!$K$48:$K$999999,'Data;_Major_Ports'!$F$48:$F$999999,$F32,'Data;_Major_Ports'!$E$48:$E$999999,AY$11,'Data;_Major_Ports'!$J$48:$J$999999,#REF!)))</f>
        <v>0</v>
      </c>
      <c r="AZ32" s="4">
        <f>IF(Closed_Ports!AU29="z","z",IF(AZ$11&lt;2000,INDEX('Data;_Historical_Data'!$H$12:$AK$518,MATCH(Working!$E32,'Data;_Historical_Data'!$J$12:$J$518,0),MATCH(Working!AZ$11,'Data;_Historical_Data'!$H$11:$AK$11)),SUMIFS('Data;_Major_Ports'!$K$48:$K$999999,'Data;_Major_Ports'!$F$48:$F$999999,$F32,'Data;_Major_Ports'!$E$48:$E$999999,AZ$11,'Data;_Major_Ports'!$J$48:$J$999999,#REF!)))</f>
        <v>0</v>
      </c>
      <c r="BA32" s="4">
        <f>IF(Closed_Ports!AV29="z","z",IF(BA$11&lt;2000,INDEX('Data;_Historical_Data'!$H$12:$AK$518,MATCH(Working!$E32,'Data;_Historical_Data'!$J$12:$J$518,0),MATCH(Working!BA$11,'Data;_Historical_Data'!$H$11:$AK$11)),SUMIFS('Data;_Major_Ports'!$K$48:$K$999999,'Data;_Major_Ports'!$F$48:$F$999999,$F32,'Data;_Major_Ports'!$E$48:$E$999999,BA$11,'Data;_Major_Ports'!$J$48:$J$999999,#REF!)))</f>
        <v>0</v>
      </c>
      <c r="BB32" s="4">
        <f>IF(Closed_Ports!AW29="z","z",IF(BB$11&lt;2000,INDEX('Data;_Historical_Data'!$H$12:$AK$518,MATCH(Working!$E32,'Data;_Historical_Data'!$J$12:$J$518,0),MATCH(Working!BB$11,'Data;_Historical_Data'!$H$11:$AK$11)),SUMIFS('Data;_Major_Ports'!$K$48:$K$999999,'Data;_Major_Ports'!$F$48:$F$999999,$F32,'Data;_Major_Ports'!$E$48:$E$999999,BB$11,'Data;_Major_Ports'!$J$48:$J$999999,#REF!)))</f>
        <v>0</v>
      </c>
      <c r="BC32" s="4">
        <f>IF(Closed_Ports!AX29="z","z",IF(BC$11&lt;2000,INDEX('Data;_Historical_Data'!$H$12:$AK$518,MATCH(Working!$E32,'Data;_Historical_Data'!$J$12:$J$518,0),MATCH(Working!BC$11,'Data;_Historical_Data'!$H$11:$AK$11)),SUMIFS('Data;_Major_Ports'!$K$48:$K$999999,'Data;_Major_Ports'!$F$48:$F$999999,$F32,'Data;_Major_Ports'!$E$48:$E$999999,BC$11,'Data;_Major_Ports'!$J$48:$J$999999,#REF!)))</f>
        <v>0</v>
      </c>
      <c r="BD32" s="4">
        <f>IF(Closed_Ports!AY29="z","z",IF(BD$11&lt;2000,INDEX('Data;_Historical_Data'!$H$12:$AK$518,MATCH(Working!$E32,'Data;_Historical_Data'!$J$12:$J$518,0),MATCH(Working!BD$11,'Data;_Historical_Data'!$H$11:$AK$11)),SUMIFS('Data;_Major_Ports'!$K$48:$K$999999,'Data;_Major_Ports'!$F$48:$F$999999,$F32,'Data;_Major_Ports'!$E$48:$E$999999,BD$11,'Data;_Major_Ports'!$J$48:$J$999999,#REF!)))</f>
        <v>0</v>
      </c>
      <c r="BE32" s="4">
        <f>IF(Closed_Ports!AZ29="z","z",IF(BE$11&lt;2000,INDEX('Data;_Historical_Data'!$H$12:$AK$518,MATCH(Working!$E32,'Data;_Historical_Data'!$J$12:$J$518,0),MATCH(Working!BE$11,'Data;_Historical_Data'!$H$11:$AK$11)),SUMIFS('Data;_Major_Ports'!$K$48:$K$999999,'Data;_Major_Ports'!$F$48:$F$999999,$F32,'Data;_Major_Ports'!$E$48:$E$999999,BE$11,'Data;_Major_Ports'!$J$48:$J$999999,#REF!)))</f>
        <v>0</v>
      </c>
      <c r="BF32" s="4">
        <f>IF(Closed_Ports!BA29="z","z",IF(BF$11&lt;2000,INDEX('Data;_Historical_Data'!$H$12:$AK$518,MATCH(Working!$E32,'Data;_Historical_Data'!$J$12:$J$518,0),MATCH(Working!BF$11,'Data;_Historical_Data'!$H$11:$AK$11)),SUMIFS('Data;_Major_Ports'!$K$48:$K$999999,'Data;_Major_Ports'!$F$48:$F$999999,$F32,'Data;_Major_Ports'!$E$48:$E$999999,BF$11,'Data;_Major_Ports'!$J$48:$J$999999,#REF!)))</f>
        <v>0</v>
      </c>
      <c r="BG32" s="4">
        <f>IF(Closed_Ports!BB29="z","z",IF(BG$11&lt;2000,INDEX('Data;_Historical_Data'!$H$12:$AK$518,MATCH(Working!$E32,'Data;_Historical_Data'!$J$12:$J$518,0),MATCH(Working!BG$11,'Data;_Historical_Data'!$H$11:$AK$11)),SUMIFS('Data;_Major_Ports'!$K$48:$K$999999,'Data;_Major_Ports'!$F$48:$F$999999,$F32,'Data;_Major_Ports'!$E$48:$E$999999,BG$11,'Data;_Major_Ports'!$J$48:$J$999999,#REF!)))</f>
        <v>0</v>
      </c>
      <c r="BH32" s="4">
        <f>IF(Closed_Ports!BC29="z","z",IF(BH$11&lt;2000,INDEX('Data;_Historical_Data'!$H$12:$AK$518,MATCH(Working!$E32,'Data;_Historical_Data'!$J$12:$J$518,0),MATCH(Working!BH$11,'Data;_Historical_Data'!$H$11:$AK$11)),SUMIFS('Data;_Major_Ports'!$K$48:$K$999999,'Data;_Major_Ports'!$F$48:$F$999999,$F32,'Data;_Major_Ports'!$E$48:$E$999999,BH$11,'Data;_Major_Ports'!$J$48:$J$999999,#REF!)))</f>
        <v>0</v>
      </c>
      <c r="BI32" s="4">
        <f>IF(Closed_Ports!BD29="z","z",IF(BI$11&lt;2000,INDEX('Data;_Historical_Data'!$H$12:$AK$518,MATCH(Working!$E32,'Data;_Historical_Data'!$J$12:$J$518,0),MATCH(Working!BI$11,'Data;_Historical_Data'!$H$11:$AK$11)),SUMIFS('Data;_Major_Ports'!$K$48:$K$999999,'Data;_Major_Ports'!$F$48:$F$999999,$F32,'Data;_Major_Ports'!$E$48:$E$999999,BI$11,'Data;_Major_Ports'!$J$48:$J$999999,#REF!)))</f>
        <v>0</v>
      </c>
      <c r="BJ32" s="44" t="e">
        <f t="shared" si="0"/>
        <v>#DIV/0!</v>
      </c>
      <c r="BK32" s="45">
        <f t="shared" si="1"/>
        <v>0</v>
      </c>
    </row>
    <row r="33" spans="4:63" x14ac:dyDescent="0.25">
      <c r="D33" s="41">
        <f>COUNTIF('Data;_Historical_Data'!J:J,Working!E33)</f>
        <v>0</v>
      </c>
      <c r="E33" s="22" t="e">
        <f>CONCATENATE(#REF!,Working!H33)</f>
        <v>#REF!</v>
      </c>
      <c r="F33" s="22" t="s">
        <v>231</v>
      </c>
      <c r="G33" s="22" t="s">
        <v>188</v>
      </c>
      <c r="H33" s="2" t="s">
        <v>232</v>
      </c>
      <c r="I33" s="2" t="s">
        <v>24</v>
      </c>
      <c r="J33" s="42" t="s">
        <v>10</v>
      </c>
      <c r="K33" s="4" t="e">
        <f>IF(Closed_Ports!F30="z","z",IF(K$11&lt;2000,INDEX('Data;_Historical_Data'!$H$12:$AK$518,MATCH(Working!$E33,'Data;_Historical_Data'!$J$12:$J$518,0),MATCH(Working!K$11,'Data;_Historical_Data'!$H$11:$AK$11)),SUMIFS('Data;_Major_Ports'!$K$48:$K$999999,'Data;_Major_Ports'!$F$48:$F$999999,$F33,'Data;_Major_Ports'!$E$48:$E$999999,K$11,'Data;_Major_Ports'!$J$48:$J$999999,#REF!)))</f>
        <v>#REF!</v>
      </c>
      <c r="L33" s="4" t="e">
        <f>IF(Closed_Ports!G30="z","z",IF(L$11&lt;2000,INDEX('Data;_Historical_Data'!$H$12:$AK$518,MATCH(Working!$E33,'Data;_Historical_Data'!$J$12:$J$518,0),MATCH(Working!L$11,'Data;_Historical_Data'!$H$11:$AK$11)),SUMIFS('Data;_Major_Ports'!$K$48:$K$999999,'Data;_Major_Ports'!$F$48:$F$999999,$F33,'Data;_Major_Ports'!$E$48:$E$999999,L$11,'Data;_Major_Ports'!$J$48:$J$999999,#REF!)))</f>
        <v>#REF!</v>
      </c>
      <c r="M33" s="4" t="e">
        <f>IF(Closed_Ports!H30="z","z",IF(M$11&lt;2000,INDEX('Data;_Historical_Data'!$H$12:$AK$518,MATCH(Working!$E33,'Data;_Historical_Data'!$J$12:$J$518,0),MATCH(Working!M$11,'Data;_Historical_Data'!$H$11:$AK$11)),SUMIFS('Data;_Major_Ports'!$K$48:$K$999999,'Data;_Major_Ports'!$F$48:$F$999999,$F33,'Data;_Major_Ports'!$E$48:$E$999999,M$11,'Data;_Major_Ports'!$J$48:$J$999999,#REF!)))</f>
        <v>#REF!</v>
      </c>
      <c r="N33" s="4" t="e">
        <f>IF(Closed_Ports!I30="z","z",IF(N$11&lt;2000,INDEX('Data;_Historical_Data'!$H$12:$AK$518,MATCH(Working!$E33,'Data;_Historical_Data'!$J$12:$J$518,0),MATCH(Working!N$11,'Data;_Historical_Data'!$H$11:$AK$11)),SUMIFS('Data;_Major_Ports'!$K$48:$K$999999,'Data;_Major_Ports'!$F$48:$F$999999,$F33,'Data;_Major_Ports'!$E$48:$E$999999,N$11,'Data;_Major_Ports'!$J$48:$J$999999,#REF!)))</f>
        <v>#REF!</v>
      </c>
      <c r="O33" s="4" t="e">
        <f>IF(Closed_Ports!J30="z","z",IF(O$11&lt;2000,INDEX('Data;_Historical_Data'!$H$12:$AK$518,MATCH(Working!$E33,'Data;_Historical_Data'!$J$12:$J$518,0),MATCH(Working!O$11,'Data;_Historical_Data'!$H$11:$AK$11)),SUMIFS('Data;_Major_Ports'!$K$48:$K$999999,'Data;_Major_Ports'!$F$48:$F$999999,$F33,'Data;_Major_Ports'!$E$48:$E$999999,O$11,'Data;_Major_Ports'!$J$48:$J$999999,#REF!)))</f>
        <v>#REF!</v>
      </c>
      <c r="P33" s="4" t="e">
        <f>IF(Closed_Ports!K30="z","z",IF(P$11&lt;2000,INDEX('Data;_Historical_Data'!$H$12:$AK$518,MATCH(Working!$E33,'Data;_Historical_Data'!$J$12:$J$518,0),MATCH(Working!P$11,'Data;_Historical_Data'!$H$11:$AK$11)),SUMIFS('Data;_Major_Ports'!$K$48:$K$999999,'Data;_Major_Ports'!$F$48:$F$999999,$F33,'Data;_Major_Ports'!$E$48:$E$999999,P$11,'Data;_Major_Ports'!$J$48:$J$999999,#REF!)))</f>
        <v>#REF!</v>
      </c>
      <c r="Q33" s="4" t="e">
        <f>IF(Closed_Ports!L30="z","z",IF(Q$11&lt;2000,INDEX('Data;_Historical_Data'!$H$12:$AK$518,MATCH(Working!$E33,'Data;_Historical_Data'!$J$12:$J$518,0),MATCH(Working!Q$11,'Data;_Historical_Data'!$H$11:$AK$11)),SUMIFS('Data;_Major_Ports'!$K$48:$K$999999,'Data;_Major_Ports'!$F$48:$F$999999,$F33,'Data;_Major_Ports'!$E$48:$E$999999,Q$11,'Data;_Major_Ports'!$J$48:$J$999999,#REF!)))</f>
        <v>#REF!</v>
      </c>
      <c r="R33" s="4" t="e">
        <f>IF(Closed_Ports!M30="z","z",IF(R$11&lt;2000,INDEX('Data;_Historical_Data'!$H$12:$AK$518,MATCH(Working!$E33,'Data;_Historical_Data'!$J$12:$J$518,0),MATCH(Working!R$11,'Data;_Historical_Data'!$H$11:$AK$11)),SUMIFS('Data;_Major_Ports'!$K$48:$K$999999,'Data;_Major_Ports'!$F$48:$F$999999,$F33,'Data;_Major_Ports'!$E$48:$E$999999,R$11,'Data;_Major_Ports'!$J$48:$J$999999,#REF!)))</f>
        <v>#REF!</v>
      </c>
      <c r="S33" s="4" t="e">
        <f>IF(Closed_Ports!N30="z","z",IF(S$11&lt;2000,INDEX('Data;_Historical_Data'!$H$12:$AK$518,MATCH(Working!$E33,'Data;_Historical_Data'!$J$12:$J$518,0),MATCH(Working!S$11,'Data;_Historical_Data'!$H$11:$AK$11)),SUMIFS('Data;_Major_Ports'!$K$48:$K$999999,'Data;_Major_Ports'!$F$48:$F$999999,$F33,'Data;_Major_Ports'!$E$48:$E$999999,S$11,'Data;_Major_Ports'!$J$48:$J$999999,#REF!)))</f>
        <v>#REF!</v>
      </c>
      <c r="T33" s="4" t="e">
        <f>IF(Closed_Ports!O30="z","z",IF(T$11&lt;2000,INDEX('Data;_Historical_Data'!$H$12:$AK$518,MATCH(Working!$E33,'Data;_Historical_Data'!$J$12:$J$518,0),MATCH(Working!T$11,'Data;_Historical_Data'!$H$11:$AK$11)),SUMIFS('Data;_Major_Ports'!$K$48:$K$999999,'Data;_Major_Ports'!$F$48:$F$999999,$F33,'Data;_Major_Ports'!$E$48:$E$999999,T$11,'Data;_Major_Ports'!$J$48:$J$999999,#REF!)))</f>
        <v>#REF!</v>
      </c>
      <c r="U33" s="4" t="e">
        <f>IF(Closed_Ports!P30="z","z",IF(U$11&lt;2000,INDEX('Data;_Historical_Data'!$H$12:$AK$518,MATCH(Working!$E33,'Data;_Historical_Data'!$J$12:$J$518,0),MATCH(Working!U$11,'Data;_Historical_Data'!$H$11:$AK$11)),SUMIFS('Data;_Major_Ports'!$K$48:$K$999999,'Data;_Major_Ports'!$F$48:$F$999999,$F33,'Data;_Major_Ports'!$E$48:$E$999999,U$11,'Data;_Major_Ports'!$J$48:$J$999999,#REF!)))</f>
        <v>#REF!</v>
      </c>
      <c r="V33" s="4" t="e">
        <f>IF(Closed_Ports!Q30="z","z",IF(V$11&lt;2000,INDEX('Data;_Historical_Data'!$H$12:$AK$518,MATCH(Working!$E33,'Data;_Historical_Data'!$J$12:$J$518,0),MATCH(Working!V$11,'Data;_Historical_Data'!$H$11:$AK$11)),SUMIFS('Data;_Major_Ports'!$K$48:$K$999999,'Data;_Major_Ports'!$F$48:$F$999999,$F33,'Data;_Major_Ports'!$E$48:$E$999999,V$11,'Data;_Major_Ports'!$J$48:$J$999999,#REF!)))</f>
        <v>#REF!</v>
      </c>
      <c r="W33" s="4" t="e">
        <f>IF(Closed_Ports!R30="z","z",IF(W$11&lt;2000,INDEX('Data;_Historical_Data'!$H$12:$AK$518,MATCH(Working!$E33,'Data;_Historical_Data'!$J$12:$J$518,0),MATCH(Working!W$11,'Data;_Historical_Data'!$H$11:$AK$11)),SUMIFS('Data;_Major_Ports'!$K$48:$K$999999,'Data;_Major_Ports'!$F$48:$F$999999,$F33,'Data;_Major_Ports'!$E$48:$E$999999,W$11,'Data;_Major_Ports'!$J$48:$J$999999,#REF!)))</f>
        <v>#REF!</v>
      </c>
      <c r="X33" s="4" t="e">
        <f>IF(Closed_Ports!S30="z","z",IF(X$11&lt;2000,INDEX('Data;_Historical_Data'!$H$12:$AK$518,MATCH(Working!$E33,'Data;_Historical_Data'!$J$12:$J$518,0),MATCH(Working!X$11,'Data;_Historical_Data'!$H$11:$AK$11)),SUMIFS('Data;_Major_Ports'!$K$48:$K$999999,'Data;_Major_Ports'!$F$48:$F$999999,$F33,'Data;_Major_Ports'!$E$48:$E$999999,X$11,'Data;_Major_Ports'!$J$48:$J$999999,#REF!)))</f>
        <v>#REF!</v>
      </c>
      <c r="Y33" s="4" t="e">
        <f>IF(Closed_Ports!T30="z","z",IF(Y$11&lt;2000,INDEX('Data;_Historical_Data'!$H$12:$AK$518,MATCH(Working!$E33,'Data;_Historical_Data'!$J$12:$J$518,0),MATCH(Working!Y$11,'Data;_Historical_Data'!$H$11:$AK$11)),SUMIFS('Data;_Major_Ports'!$K$48:$K$999999,'Data;_Major_Ports'!$F$48:$F$999999,$F33,'Data;_Major_Ports'!$E$48:$E$999999,Y$11,'Data;_Major_Ports'!$J$48:$J$999999,#REF!)))</f>
        <v>#REF!</v>
      </c>
      <c r="Z33" s="4" t="e">
        <f>IF(Closed_Ports!U30="z","z",IF(Z$11&lt;2000,INDEX('Data;_Historical_Data'!$H$12:$AK$518,MATCH(Working!$E33,'Data;_Historical_Data'!$J$12:$J$518,0),MATCH(Working!Z$11,'Data;_Historical_Data'!$H$11:$AK$11)),SUMIFS('Data;_Major_Ports'!$K$48:$K$999999,'Data;_Major_Ports'!$F$48:$F$999999,$F33,'Data;_Major_Ports'!$E$48:$E$999999,Z$11,'Data;_Major_Ports'!$J$48:$J$999999,#REF!)))</f>
        <v>#REF!</v>
      </c>
      <c r="AA33" s="4" t="e">
        <f>IF(Closed_Ports!V30="z","z",IF(AA$11&lt;2000,INDEX('Data;_Historical_Data'!$H$12:$AK$518,MATCH(Working!$E33,'Data;_Historical_Data'!$J$12:$J$518,0),MATCH(Working!AA$11,'Data;_Historical_Data'!$H$11:$AK$11)),SUMIFS('Data;_Major_Ports'!$K$48:$K$999999,'Data;_Major_Ports'!$F$48:$F$999999,$F33,'Data;_Major_Ports'!$E$48:$E$999999,AA$11,'Data;_Major_Ports'!$J$48:$J$999999,#REF!)))</f>
        <v>#REF!</v>
      </c>
      <c r="AB33" s="4" t="e">
        <f>IF(Closed_Ports!W30="z","z",IF(AB$11&lt;2000,INDEX('Data;_Historical_Data'!$H$12:$AK$518,MATCH(Working!$E33,'Data;_Historical_Data'!$J$12:$J$518,0),MATCH(Working!AB$11,'Data;_Historical_Data'!$H$11:$AK$11)),SUMIFS('Data;_Major_Ports'!$K$48:$K$999999,'Data;_Major_Ports'!$F$48:$F$999999,$F33,'Data;_Major_Ports'!$E$48:$E$999999,AB$11,'Data;_Major_Ports'!$J$48:$J$999999,#REF!)))</f>
        <v>#REF!</v>
      </c>
      <c r="AC33" s="4" t="e">
        <f>IF(Closed_Ports!X30="z","z",IF(AC$11&lt;2000,INDEX('Data;_Historical_Data'!$H$12:$AK$518,MATCH(Working!$E33,'Data;_Historical_Data'!$J$12:$J$518,0),MATCH(Working!AC$11,'Data;_Historical_Data'!$H$11:$AK$11)),SUMIFS('Data;_Major_Ports'!$K$48:$K$999999,'Data;_Major_Ports'!$F$48:$F$999999,$F33,'Data;_Major_Ports'!$E$48:$E$999999,AC$11,'Data;_Major_Ports'!$J$48:$J$999999,#REF!)))</f>
        <v>#REF!</v>
      </c>
      <c r="AD33" s="4" t="e">
        <f>IF(Closed_Ports!Y30="z","z",IF(AD$11&lt;2000,INDEX('Data;_Historical_Data'!$H$12:$AK$518,MATCH(Working!$E33,'Data;_Historical_Data'!$J$12:$J$518,0),MATCH(Working!AD$11,'Data;_Historical_Data'!$H$11:$AK$11)),SUMIFS('Data;_Major_Ports'!$K$48:$K$999999,'Data;_Major_Ports'!$F$48:$F$999999,$F33,'Data;_Major_Ports'!$E$48:$E$999999,AD$11,'Data;_Major_Ports'!$J$48:$J$999999,#REF!)))</f>
        <v>#REF!</v>
      </c>
      <c r="AE33" s="4" t="e">
        <f>IF(Closed_Ports!Z30="z","z",IF(AE$11&lt;2000,INDEX('Data;_Historical_Data'!$H$12:$AK$518,MATCH(Working!$E33,'Data;_Historical_Data'!$J$12:$J$518,0),MATCH(Working!AE$11,'Data;_Historical_Data'!$H$11:$AK$11)),SUMIFS('Data;_Major_Ports'!$K$48:$K$999999,'Data;_Major_Ports'!$F$48:$F$999999,$F33,'Data;_Major_Ports'!$E$48:$E$999999,AE$11,'Data;_Major_Ports'!$J$48:$J$999999,#REF!)))</f>
        <v>#REF!</v>
      </c>
      <c r="AF33" s="4" t="e">
        <f>IF(Closed_Ports!AA30="z","z",IF(AF$11&lt;2000,INDEX('Data;_Historical_Data'!$H$12:$AK$518,MATCH(Working!$E33,'Data;_Historical_Data'!$J$12:$J$518,0),MATCH(Working!AF$11,'Data;_Historical_Data'!$H$11:$AK$11)),SUMIFS('Data;_Major_Ports'!$K$48:$K$999999,'Data;_Major_Ports'!$F$48:$F$999999,$F33,'Data;_Major_Ports'!$E$48:$E$999999,AF$11,'Data;_Major_Ports'!$J$48:$J$999999,#REF!)))</f>
        <v>#REF!</v>
      </c>
      <c r="AG33" s="4" t="e">
        <f>IF(Closed_Ports!AB30="z","z",IF(AG$11&lt;2000,INDEX('Data;_Historical_Data'!$H$12:$AK$518,MATCH(Working!$E33,'Data;_Historical_Data'!$J$12:$J$518,0),MATCH(Working!AG$11,'Data;_Historical_Data'!$H$11:$AK$11)),SUMIFS('Data;_Major_Ports'!$K$48:$K$999999,'Data;_Major_Ports'!$F$48:$F$999999,$F33,'Data;_Major_Ports'!$E$48:$E$999999,AG$11,'Data;_Major_Ports'!$J$48:$J$999999,#REF!)))</f>
        <v>#REF!</v>
      </c>
      <c r="AH33" s="4" t="e">
        <f>IF(Closed_Ports!AC30="z","z",IF(AH$11&lt;2000,INDEX('Data;_Historical_Data'!$H$12:$AK$518,MATCH(Working!$E33,'Data;_Historical_Data'!$J$12:$J$518,0),MATCH(Working!AH$11,'Data;_Historical_Data'!$H$11:$AK$11)),SUMIFS('Data;_Major_Ports'!$K$48:$K$999999,'Data;_Major_Ports'!$F$48:$F$999999,$F33,'Data;_Major_Ports'!$E$48:$E$999999,AH$11,'Data;_Major_Ports'!$J$48:$J$999999,#REF!)))</f>
        <v>#REF!</v>
      </c>
      <c r="AI33" s="4" t="e">
        <f>IF(Closed_Ports!AD30="z","z",IF(AI$11&lt;2000,INDEX('Data;_Historical_Data'!$H$12:$AK$518,MATCH(Working!$E33,'Data;_Historical_Data'!$J$12:$J$518,0),MATCH(Working!AI$11,'Data;_Historical_Data'!$H$11:$AK$11)),SUMIFS('Data;_Major_Ports'!$K$48:$K$999999,'Data;_Major_Ports'!$F$48:$F$999999,$F33,'Data;_Major_Ports'!$E$48:$E$999999,AI$11,'Data;_Major_Ports'!$J$48:$J$999999,#REF!)))</f>
        <v>#REF!</v>
      </c>
      <c r="AJ33" s="4" t="e">
        <f>IF(Closed_Ports!AE30="z","z",IF(AJ$11&lt;2000,INDEX('Data;_Historical_Data'!$H$12:$AK$518,MATCH(Working!$E33,'Data;_Historical_Data'!$J$12:$J$518,0),MATCH(Working!AJ$11,'Data;_Historical_Data'!$H$11:$AK$11)),SUMIFS('Data;_Major_Ports'!$K$48:$K$999999,'Data;_Major_Ports'!$F$48:$F$999999,$F33,'Data;_Major_Ports'!$E$48:$E$999999,AJ$11,'Data;_Major_Ports'!$J$48:$J$999999,#REF!)))</f>
        <v>#REF!</v>
      </c>
      <c r="AK33" s="4" t="e">
        <f>IF(Closed_Ports!AF30="z","z",IF(AK$11&lt;2000,INDEX('Data;_Historical_Data'!$H$12:$AK$518,MATCH(Working!$E33,'Data;_Historical_Data'!$J$12:$J$518,0),MATCH(Working!AK$11,'Data;_Historical_Data'!$H$11:$AK$11)),SUMIFS('Data;_Major_Ports'!$K$48:$K$999999,'Data;_Major_Ports'!$F$48:$F$999999,$F33,'Data;_Major_Ports'!$E$48:$E$999999,AK$11,'Data;_Major_Ports'!$J$48:$J$999999,#REF!)))</f>
        <v>#REF!</v>
      </c>
      <c r="AL33" s="43">
        <f>IF(Closed_Ports!AG30="z","z",IF(AL$11&lt;2000,INDEX('Data;_Historical_Data'!$H$12:$AK$518,MATCH(Working!$E33,'Data;_Historical_Data'!$J$12:$J$518,0),MATCH(Working!AL$11,'Data;_Historical_Data'!$H$11:$AK$11)),SUMIFS('Data;_Major_Ports'!$K$48:$K$999999,'Data;_Major_Ports'!$F$48:$F$999999,$F33,'Data;_Major_Ports'!$E$48:$E$999999,AL$11,'Data;_Major_Ports'!$J$48:$J$999999,#REF!)))</f>
        <v>0</v>
      </c>
      <c r="AM33" s="4">
        <f>IF(Closed_Ports!AH30="z","z",IF(AM$11&lt;2000,INDEX('Data;_Historical_Data'!$H$12:$AK$518,MATCH(Working!$E33,'Data;_Historical_Data'!$J$12:$J$518,0),MATCH(Working!AM$11,'Data;_Historical_Data'!$H$11:$AK$11)),SUMIFS('Data;_Major_Ports'!$K$48:$K$999999,'Data;_Major_Ports'!$F$48:$F$999999,$F33,'Data;_Major_Ports'!$E$48:$E$999999,AM$11,'Data;_Major_Ports'!$J$48:$J$999999,#REF!)))</f>
        <v>0</v>
      </c>
      <c r="AN33" s="4">
        <f>IF(Closed_Ports!AI30="z","z",IF(AN$11&lt;2000,INDEX('Data;_Historical_Data'!$H$12:$AK$518,MATCH(Working!$E33,'Data;_Historical_Data'!$J$12:$J$518,0),MATCH(Working!AN$11,'Data;_Historical_Data'!$H$11:$AK$11)),SUMIFS('Data;_Major_Ports'!$K$48:$K$999999,'Data;_Major_Ports'!$F$48:$F$999999,$F33,'Data;_Major_Ports'!$E$48:$E$999999,AN$11,'Data;_Major_Ports'!$J$48:$J$999999,#REF!)))</f>
        <v>0</v>
      </c>
      <c r="AO33" s="4">
        <f>IF(Closed_Ports!AJ30="z","z",IF(AO$11&lt;2000,INDEX('Data;_Historical_Data'!$H$12:$AK$518,MATCH(Working!$E33,'Data;_Historical_Data'!$J$12:$J$518,0),MATCH(Working!AO$11,'Data;_Historical_Data'!$H$11:$AK$11)),SUMIFS('Data;_Major_Ports'!$K$48:$K$999999,'Data;_Major_Ports'!$F$48:$F$999999,$F33,'Data;_Major_Ports'!$E$48:$E$999999,AO$11,'Data;_Major_Ports'!$J$48:$J$999999,#REF!)))</f>
        <v>0</v>
      </c>
      <c r="AP33" s="4">
        <f>IF(Closed_Ports!AK30="z","z",IF(AP$11&lt;2000,INDEX('Data;_Historical_Data'!$H$12:$AK$518,MATCH(Working!$E33,'Data;_Historical_Data'!$J$12:$J$518,0),MATCH(Working!AP$11,'Data;_Historical_Data'!$H$11:$AK$11)),SUMIFS('Data;_Major_Ports'!$K$48:$K$999999,'Data;_Major_Ports'!$F$48:$F$999999,$F33,'Data;_Major_Ports'!$E$48:$E$999999,AP$11,'Data;_Major_Ports'!$J$48:$J$999999,#REF!)))</f>
        <v>0</v>
      </c>
      <c r="AQ33" s="4">
        <f>IF(Closed_Ports!AL30="z","z",IF(AQ$11&lt;2000,INDEX('Data;_Historical_Data'!$H$12:$AK$518,MATCH(Working!$E33,'Data;_Historical_Data'!$J$12:$J$518,0),MATCH(Working!AQ$11,'Data;_Historical_Data'!$H$11:$AK$11)),SUMIFS('Data;_Major_Ports'!$K$48:$K$999999,'Data;_Major_Ports'!$F$48:$F$999999,$F33,'Data;_Major_Ports'!$E$48:$E$999999,AQ$11,'Data;_Major_Ports'!$J$48:$J$999999,#REF!)))</f>
        <v>0</v>
      </c>
      <c r="AR33" s="4">
        <f>IF(Closed_Ports!AM30="z","z",IF(AR$11&lt;2000,INDEX('Data;_Historical_Data'!$H$12:$AK$518,MATCH(Working!$E33,'Data;_Historical_Data'!$J$12:$J$518,0),MATCH(Working!AR$11,'Data;_Historical_Data'!$H$11:$AK$11)),SUMIFS('Data;_Major_Ports'!$K$48:$K$999999,'Data;_Major_Ports'!$F$48:$F$999999,$F33,'Data;_Major_Ports'!$E$48:$E$999999,AR$11,'Data;_Major_Ports'!$J$48:$J$999999,#REF!)))</f>
        <v>0</v>
      </c>
      <c r="AS33" s="4">
        <f>IF(Closed_Ports!AN30="z","z",IF(AS$11&lt;2000,INDEX('Data;_Historical_Data'!$H$12:$AK$518,MATCH(Working!$E33,'Data;_Historical_Data'!$J$12:$J$518,0),MATCH(Working!AS$11,'Data;_Historical_Data'!$H$11:$AK$11)),SUMIFS('Data;_Major_Ports'!$K$48:$K$999999,'Data;_Major_Ports'!$F$48:$F$999999,$F33,'Data;_Major_Ports'!$E$48:$E$999999,AS$11,'Data;_Major_Ports'!$J$48:$J$999999,#REF!)))</f>
        <v>0</v>
      </c>
      <c r="AT33" s="4">
        <f>IF(Closed_Ports!AO30="z","z",IF(AT$11&lt;2000,INDEX('Data;_Historical_Data'!$H$12:$AK$518,MATCH(Working!$E33,'Data;_Historical_Data'!$J$12:$J$518,0),MATCH(Working!AT$11,'Data;_Historical_Data'!$H$11:$AK$11)),SUMIFS('Data;_Major_Ports'!$K$48:$K$999999,'Data;_Major_Ports'!$F$48:$F$999999,$F33,'Data;_Major_Ports'!$E$48:$E$999999,AT$11,'Data;_Major_Ports'!$J$48:$J$999999,#REF!)))</f>
        <v>0</v>
      </c>
      <c r="AU33" s="4">
        <f>IF(Closed_Ports!AP30="z","z",IF(AU$11&lt;2000,INDEX('Data;_Historical_Data'!$H$12:$AK$518,MATCH(Working!$E33,'Data;_Historical_Data'!$J$12:$J$518,0),MATCH(Working!AU$11,'Data;_Historical_Data'!$H$11:$AK$11)),SUMIFS('Data;_Major_Ports'!$K$48:$K$999999,'Data;_Major_Ports'!$F$48:$F$999999,$F33,'Data;_Major_Ports'!$E$48:$E$999999,AU$11,'Data;_Major_Ports'!$J$48:$J$999999,#REF!)))</f>
        <v>0</v>
      </c>
      <c r="AV33" s="4">
        <f>IF(Closed_Ports!AQ30="z","z",IF(AV$11&lt;2000,INDEX('Data;_Historical_Data'!$H$12:$AK$518,MATCH(Working!$E33,'Data;_Historical_Data'!$J$12:$J$518,0),MATCH(Working!AV$11,'Data;_Historical_Data'!$H$11:$AK$11)),SUMIFS('Data;_Major_Ports'!$K$48:$K$999999,'Data;_Major_Ports'!$F$48:$F$999999,$F33,'Data;_Major_Ports'!$E$48:$E$999999,AV$11,'Data;_Major_Ports'!$J$48:$J$999999,#REF!)))</f>
        <v>0</v>
      </c>
      <c r="AW33" s="4">
        <f>IF(Closed_Ports!AR30="z","z",IF(AW$11&lt;2000,INDEX('Data;_Historical_Data'!$H$12:$AK$518,MATCH(Working!$E33,'Data;_Historical_Data'!$J$12:$J$518,0),MATCH(Working!AW$11,'Data;_Historical_Data'!$H$11:$AK$11)),SUMIFS('Data;_Major_Ports'!$K$48:$K$999999,'Data;_Major_Ports'!$F$48:$F$999999,$F33,'Data;_Major_Ports'!$E$48:$E$999999,AW$11,'Data;_Major_Ports'!$J$48:$J$999999,#REF!)))</f>
        <v>0</v>
      </c>
      <c r="AX33" s="4">
        <f>IF(Closed_Ports!AS30="z","z",IF(AX$11&lt;2000,INDEX('Data;_Historical_Data'!$H$12:$AK$518,MATCH(Working!$E33,'Data;_Historical_Data'!$J$12:$J$518,0),MATCH(Working!AX$11,'Data;_Historical_Data'!$H$11:$AK$11)),SUMIFS('Data;_Major_Ports'!$K$48:$K$999999,'Data;_Major_Ports'!$F$48:$F$999999,$F33,'Data;_Major_Ports'!$E$48:$E$999999,AX$11,'Data;_Major_Ports'!$J$48:$J$999999,#REF!)))</f>
        <v>0</v>
      </c>
      <c r="AY33" s="4">
        <f>IF(Closed_Ports!AT30="z","z",IF(AY$11&lt;2000,INDEX('Data;_Historical_Data'!$H$12:$AK$518,MATCH(Working!$E33,'Data;_Historical_Data'!$J$12:$J$518,0),MATCH(Working!AY$11,'Data;_Historical_Data'!$H$11:$AK$11)),SUMIFS('Data;_Major_Ports'!$K$48:$K$999999,'Data;_Major_Ports'!$F$48:$F$999999,$F33,'Data;_Major_Ports'!$E$48:$E$999999,AY$11,'Data;_Major_Ports'!$J$48:$J$999999,#REF!)))</f>
        <v>0</v>
      </c>
      <c r="AZ33" s="4">
        <f>IF(Closed_Ports!AU30="z","z",IF(AZ$11&lt;2000,INDEX('Data;_Historical_Data'!$H$12:$AK$518,MATCH(Working!$E33,'Data;_Historical_Data'!$J$12:$J$518,0),MATCH(Working!AZ$11,'Data;_Historical_Data'!$H$11:$AK$11)),SUMIFS('Data;_Major_Ports'!$K$48:$K$999999,'Data;_Major_Ports'!$F$48:$F$999999,$F33,'Data;_Major_Ports'!$E$48:$E$999999,AZ$11,'Data;_Major_Ports'!$J$48:$J$999999,#REF!)))</f>
        <v>0</v>
      </c>
      <c r="BA33" s="4">
        <f>IF(Closed_Ports!AV30="z","z",IF(BA$11&lt;2000,INDEX('Data;_Historical_Data'!$H$12:$AK$518,MATCH(Working!$E33,'Data;_Historical_Data'!$J$12:$J$518,0),MATCH(Working!BA$11,'Data;_Historical_Data'!$H$11:$AK$11)),SUMIFS('Data;_Major_Ports'!$K$48:$K$999999,'Data;_Major_Ports'!$F$48:$F$999999,$F33,'Data;_Major_Ports'!$E$48:$E$999999,BA$11,'Data;_Major_Ports'!$J$48:$J$999999,#REF!)))</f>
        <v>0</v>
      </c>
      <c r="BB33" s="4">
        <f>IF(Closed_Ports!AW30="z","z",IF(BB$11&lt;2000,INDEX('Data;_Historical_Data'!$H$12:$AK$518,MATCH(Working!$E33,'Data;_Historical_Data'!$J$12:$J$518,0),MATCH(Working!BB$11,'Data;_Historical_Data'!$H$11:$AK$11)),SUMIFS('Data;_Major_Ports'!$K$48:$K$999999,'Data;_Major_Ports'!$F$48:$F$999999,$F33,'Data;_Major_Ports'!$E$48:$E$999999,BB$11,'Data;_Major_Ports'!$J$48:$J$999999,#REF!)))</f>
        <v>0</v>
      </c>
      <c r="BC33" s="4">
        <f>IF(Closed_Ports!AX30="z","z",IF(BC$11&lt;2000,INDEX('Data;_Historical_Data'!$H$12:$AK$518,MATCH(Working!$E33,'Data;_Historical_Data'!$J$12:$J$518,0),MATCH(Working!BC$11,'Data;_Historical_Data'!$H$11:$AK$11)),SUMIFS('Data;_Major_Ports'!$K$48:$K$999999,'Data;_Major_Ports'!$F$48:$F$999999,$F33,'Data;_Major_Ports'!$E$48:$E$999999,BC$11,'Data;_Major_Ports'!$J$48:$J$999999,#REF!)))</f>
        <v>0</v>
      </c>
      <c r="BD33" s="4">
        <f>IF(Closed_Ports!AY30="z","z",IF(BD$11&lt;2000,INDEX('Data;_Historical_Data'!$H$12:$AK$518,MATCH(Working!$E33,'Data;_Historical_Data'!$J$12:$J$518,0),MATCH(Working!BD$11,'Data;_Historical_Data'!$H$11:$AK$11)),SUMIFS('Data;_Major_Ports'!$K$48:$K$999999,'Data;_Major_Ports'!$F$48:$F$999999,$F33,'Data;_Major_Ports'!$E$48:$E$999999,BD$11,'Data;_Major_Ports'!$J$48:$J$999999,#REF!)))</f>
        <v>0</v>
      </c>
      <c r="BE33" s="4">
        <f>IF(Closed_Ports!AZ30="z","z",IF(BE$11&lt;2000,INDEX('Data;_Historical_Data'!$H$12:$AK$518,MATCH(Working!$E33,'Data;_Historical_Data'!$J$12:$J$518,0),MATCH(Working!BE$11,'Data;_Historical_Data'!$H$11:$AK$11)),SUMIFS('Data;_Major_Ports'!$K$48:$K$999999,'Data;_Major_Ports'!$F$48:$F$999999,$F33,'Data;_Major_Ports'!$E$48:$E$999999,BE$11,'Data;_Major_Ports'!$J$48:$J$999999,#REF!)))</f>
        <v>0</v>
      </c>
      <c r="BF33" s="4">
        <f>IF(Closed_Ports!BA30="z","z",IF(BF$11&lt;2000,INDEX('Data;_Historical_Data'!$H$12:$AK$518,MATCH(Working!$E33,'Data;_Historical_Data'!$J$12:$J$518,0),MATCH(Working!BF$11,'Data;_Historical_Data'!$H$11:$AK$11)),SUMIFS('Data;_Major_Ports'!$K$48:$K$999999,'Data;_Major_Ports'!$F$48:$F$999999,$F33,'Data;_Major_Ports'!$E$48:$E$999999,BF$11,'Data;_Major_Ports'!$J$48:$J$999999,#REF!)))</f>
        <v>0</v>
      </c>
      <c r="BG33" s="4">
        <f>IF(Closed_Ports!BB30="z","z",IF(BG$11&lt;2000,INDEX('Data;_Historical_Data'!$H$12:$AK$518,MATCH(Working!$E33,'Data;_Historical_Data'!$J$12:$J$518,0),MATCH(Working!BG$11,'Data;_Historical_Data'!$H$11:$AK$11)),SUMIFS('Data;_Major_Ports'!$K$48:$K$999999,'Data;_Major_Ports'!$F$48:$F$999999,$F33,'Data;_Major_Ports'!$E$48:$E$999999,BG$11,'Data;_Major_Ports'!$J$48:$J$999999,#REF!)))</f>
        <v>0</v>
      </c>
      <c r="BH33" s="4">
        <f>IF(Closed_Ports!BC30="z","z",IF(BH$11&lt;2000,INDEX('Data;_Historical_Data'!$H$12:$AK$518,MATCH(Working!$E33,'Data;_Historical_Data'!$J$12:$J$518,0),MATCH(Working!BH$11,'Data;_Historical_Data'!$H$11:$AK$11)),SUMIFS('Data;_Major_Ports'!$K$48:$K$999999,'Data;_Major_Ports'!$F$48:$F$999999,$F33,'Data;_Major_Ports'!$E$48:$E$999999,BH$11,'Data;_Major_Ports'!$J$48:$J$999999,#REF!)))</f>
        <v>0</v>
      </c>
      <c r="BI33" s="4">
        <f>IF(Closed_Ports!BD30="z","z",IF(BI$11&lt;2000,INDEX('Data;_Historical_Data'!$H$12:$AK$518,MATCH(Working!$E33,'Data;_Historical_Data'!$J$12:$J$518,0),MATCH(Working!BI$11,'Data;_Historical_Data'!$H$11:$AK$11)),SUMIFS('Data;_Major_Ports'!$K$48:$K$999999,'Data;_Major_Ports'!$F$48:$F$999999,$F33,'Data;_Major_Ports'!$E$48:$E$999999,BI$11,'Data;_Major_Ports'!$J$48:$J$999999,#REF!)))</f>
        <v>0</v>
      </c>
      <c r="BJ33" s="44" t="e">
        <f t="shared" si="0"/>
        <v>#DIV/0!</v>
      </c>
      <c r="BK33" s="45">
        <f t="shared" si="1"/>
        <v>0</v>
      </c>
    </row>
    <row r="34" spans="4:63" x14ac:dyDescent="0.25">
      <c r="D34" s="41">
        <f>COUNTIF('Data;_Historical_Data'!J:J,Working!E34)</f>
        <v>0</v>
      </c>
      <c r="E34" s="22" t="e">
        <f>CONCATENATE(#REF!,Working!H34)</f>
        <v>#REF!</v>
      </c>
      <c r="F34" s="22" t="s">
        <v>234</v>
      </c>
      <c r="G34" s="22" t="s">
        <v>188</v>
      </c>
      <c r="H34" s="2" t="s">
        <v>35</v>
      </c>
      <c r="I34" s="2" t="s">
        <v>27</v>
      </c>
      <c r="J34" s="42" t="s">
        <v>10</v>
      </c>
      <c r="K34" s="4" t="e">
        <f>IF(Closed_Ports!F31="z","z",IF(K$11&lt;2000,INDEX('Data;_Historical_Data'!$H$12:$AK$518,MATCH(Working!$E34,'Data;_Historical_Data'!$J$12:$J$518,0),MATCH(Working!K$11,'Data;_Historical_Data'!$H$11:$AK$11)),SUMIFS('Data;_Major_Ports'!$K$48:$K$999999,'Data;_Major_Ports'!$F$48:$F$999999,$F34,'Data;_Major_Ports'!$E$48:$E$999999,K$11,'Data;_Major_Ports'!$J$48:$J$999999,#REF!)))</f>
        <v>#REF!</v>
      </c>
      <c r="L34" s="4" t="e">
        <f>IF(Closed_Ports!G31="z","z",IF(L$11&lt;2000,INDEX('Data;_Historical_Data'!$H$12:$AK$518,MATCH(Working!$E34,'Data;_Historical_Data'!$J$12:$J$518,0),MATCH(Working!L$11,'Data;_Historical_Data'!$H$11:$AK$11)),SUMIFS('Data;_Major_Ports'!$K$48:$K$999999,'Data;_Major_Ports'!$F$48:$F$999999,$F34,'Data;_Major_Ports'!$E$48:$E$999999,L$11,'Data;_Major_Ports'!$J$48:$J$999999,#REF!)))</f>
        <v>#REF!</v>
      </c>
      <c r="M34" s="4" t="e">
        <f>IF(Closed_Ports!H31="z","z",IF(M$11&lt;2000,INDEX('Data;_Historical_Data'!$H$12:$AK$518,MATCH(Working!$E34,'Data;_Historical_Data'!$J$12:$J$518,0),MATCH(Working!M$11,'Data;_Historical_Data'!$H$11:$AK$11)),SUMIFS('Data;_Major_Ports'!$K$48:$K$999999,'Data;_Major_Ports'!$F$48:$F$999999,$F34,'Data;_Major_Ports'!$E$48:$E$999999,M$11,'Data;_Major_Ports'!$J$48:$J$999999,#REF!)))</f>
        <v>#REF!</v>
      </c>
      <c r="N34" s="4" t="e">
        <f>IF(Closed_Ports!I31="z","z",IF(N$11&lt;2000,INDEX('Data;_Historical_Data'!$H$12:$AK$518,MATCH(Working!$E34,'Data;_Historical_Data'!$J$12:$J$518,0),MATCH(Working!N$11,'Data;_Historical_Data'!$H$11:$AK$11)),SUMIFS('Data;_Major_Ports'!$K$48:$K$999999,'Data;_Major_Ports'!$F$48:$F$999999,$F34,'Data;_Major_Ports'!$E$48:$E$999999,N$11,'Data;_Major_Ports'!$J$48:$J$999999,#REF!)))</f>
        <v>#REF!</v>
      </c>
      <c r="O34" s="4" t="e">
        <f>IF(Closed_Ports!J31="z","z",IF(O$11&lt;2000,INDEX('Data;_Historical_Data'!$H$12:$AK$518,MATCH(Working!$E34,'Data;_Historical_Data'!$J$12:$J$518,0),MATCH(Working!O$11,'Data;_Historical_Data'!$H$11:$AK$11)),SUMIFS('Data;_Major_Ports'!$K$48:$K$999999,'Data;_Major_Ports'!$F$48:$F$999999,$F34,'Data;_Major_Ports'!$E$48:$E$999999,O$11,'Data;_Major_Ports'!$J$48:$J$999999,#REF!)))</f>
        <v>#REF!</v>
      </c>
      <c r="P34" s="4" t="e">
        <f>IF(Closed_Ports!K31="z","z",IF(P$11&lt;2000,INDEX('Data;_Historical_Data'!$H$12:$AK$518,MATCH(Working!$E34,'Data;_Historical_Data'!$J$12:$J$518,0),MATCH(Working!P$11,'Data;_Historical_Data'!$H$11:$AK$11)),SUMIFS('Data;_Major_Ports'!$K$48:$K$999999,'Data;_Major_Ports'!$F$48:$F$999999,$F34,'Data;_Major_Ports'!$E$48:$E$999999,P$11,'Data;_Major_Ports'!$J$48:$J$999999,#REF!)))</f>
        <v>#REF!</v>
      </c>
      <c r="Q34" s="4" t="e">
        <f>IF(Closed_Ports!L31="z","z",IF(Q$11&lt;2000,INDEX('Data;_Historical_Data'!$H$12:$AK$518,MATCH(Working!$E34,'Data;_Historical_Data'!$J$12:$J$518,0),MATCH(Working!Q$11,'Data;_Historical_Data'!$H$11:$AK$11)),SUMIFS('Data;_Major_Ports'!$K$48:$K$999999,'Data;_Major_Ports'!$F$48:$F$999999,$F34,'Data;_Major_Ports'!$E$48:$E$999999,Q$11,'Data;_Major_Ports'!$J$48:$J$999999,#REF!)))</f>
        <v>#REF!</v>
      </c>
      <c r="R34" s="4" t="e">
        <f>IF(Closed_Ports!M31="z","z",IF(R$11&lt;2000,INDEX('Data;_Historical_Data'!$H$12:$AK$518,MATCH(Working!$E34,'Data;_Historical_Data'!$J$12:$J$518,0),MATCH(Working!R$11,'Data;_Historical_Data'!$H$11:$AK$11)),SUMIFS('Data;_Major_Ports'!$K$48:$K$999999,'Data;_Major_Ports'!$F$48:$F$999999,$F34,'Data;_Major_Ports'!$E$48:$E$999999,R$11,'Data;_Major_Ports'!$J$48:$J$999999,#REF!)))</f>
        <v>#REF!</v>
      </c>
      <c r="S34" s="4" t="e">
        <f>IF(Closed_Ports!N31="z","z",IF(S$11&lt;2000,INDEX('Data;_Historical_Data'!$H$12:$AK$518,MATCH(Working!$E34,'Data;_Historical_Data'!$J$12:$J$518,0),MATCH(Working!S$11,'Data;_Historical_Data'!$H$11:$AK$11)),SUMIFS('Data;_Major_Ports'!$K$48:$K$999999,'Data;_Major_Ports'!$F$48:$F$999999,$F34,'Data;_Major_Ports'!$E$48:$E$999999,S$11,'Data;_Major_Ports'!$J$48:$J$999999,#REF!)))</f>
        <v>#REF!</v>
      </c>
      <c r="T34" s="4" t="e">
        <f>IF(Closed_Ports!O31="z","z",IF(T$11&lt;2000,INDEX('Data;_Historical_Data'!$H$12:$AK$518,MATCH(Working!$E34,'Data;_Historical_Data'!$J$12:$J$518,0),MATCH(Working!T$11,'Data;_Historical_Data'!$H$11:$AK$11)),SUMIFS('Data;_Major_Ports'!$K$48:$K$999999,'Data;_Major_Ports'!$F$48:$F$999999,$F34,'Data;_Major_Ports'!$E$48:$E$999999,T$11,'Data;_Major_Ports'!$J$48:$J$999999,#REF!)))</f>
        <v>#REF!</v>
      </c>
      <c r="U34" s="4" t="e">
        <f>IF(Closed_Ports!P31="z","z",IF(U$11&lt;2000,INDEX('Data;_Historical_Data'!$H$12:$AK$518,MATCH(Working!$E34,'Data;_Historical_Data'!$J$12:$J$518,0),MATCH(Working!U$11,'Data;_Historical_Data'!$H$11:$AK$11)),SUMIFS('Data;_Major_Ports'!$K$48:$K$999999,'Data;_Major_Ports'!$F$48:$F$999999,$F34,'Data;_Major_Ports'!$E$48:$E$999999,U$11,'Data;_Major_Ports'!$J$48:$J$999999,#REF!)))</f>
        <v>#REF!</v>
      </c>
      <c r="V34" s="4" t="e">
        <f>IF(Closed_Ports!Q31="z","z",IF(V$11&lt;2000,INDEX('Data;_Historical_Data'!$H$12:$AK$518,MATCH(Working!$E34,'Data;_Historical_Data'!$J$12:$J$518,0),MATCH(Working!V$11,'Data;_Historical_Data'!$H$11:$AK$11)),SUMIFS('Data;_Major_Ports'!$K$48:$K$999999,'Data;_Major_Ports'!$F$48:$F$999999,$F34,'Data;_Major_Ports'!$E$48:$E$999999,V$11,'Data;_Major_Ports'!$J$48:$J$999999,#REF!)))</f>
        <v>#REF!</v>
      </c>
      <c r="W34" s="4" t="e">
        <f>IF(Closed_Ports!R31="z","z",IF(W$11&lt;2000,INDEX('Data;_Historical_Data'!$H$12:$AK$518,MATCH(Working!$E34,'Data;_Historical_Data'!$J$12:$J$518,0),MATCH(Working!W$11,'Data;_Historical_Data'!$H$11:$AK$11)),SUMIFS('Data;_Major_Ports'!$K$48:$K$999999,'Data;_Major_Ports'!$F$48:$F$999999,$F34,'Data;_Major_Ports'!$E$48:$E$999999,W$11,'Data;_Major_Ports'!$J$48:$J$999999,#REF!)))</f>
        <v>#REF!</v>
      </c>
      <c r="X34" s="4" t="e">
        <f>IF(Closed_Ports!S31="z","z",IF(X$11&lt;2000,INDEX('Data;_Historical_Data'!$H$12:$AK$518,MATCH(Working!$E34,'Data;_Historical_Data'!$J$12:$J$518,0),MATCH(Working!X$11,'Data;_Historical_Data'!$H$11:$AK$11)),SUMIFS('Data;_Major_Ports'!$K$48:$K$999999,'Data;_Major_Ports'!$F$48:$F$999999,$F34,'Data;_Major_Ports'!$E$48:$E$999999,X$11,'Data;_Major_Ports'!$J$48:$J$999999,#REF!)))</f>
        <v>#REF!</v>
      </c>
      <c r="Y34" s="4" t="e">
        <f>IF(Closed_Ports!T31="z","z",IF(Y$11&lt;2000,INDEX('Data;_Historical_Data'!$H$12:$AK$518,MATCH(Working!$E34,'Data;_Historical_Data'!$J$12:$J$518,0),MATCH(Working!Y$11,'Data;_Historical_Data'!$H$11:$AK$11)),SUMIFS('Data;_Major_Ports'!$K$48:$K$999999,'Data;_Major_Ports'!$F$48:$F$999999,$F34,'Data;_Major_Ports'!$E$48:$E$999999,Y$11,'Data;_Major_Ports'!$J$48:$J$999999,#REF!)))</f>
        <v>#REF!</v>
      </c>
      <c r="Z34" s="4" t="e">
        <f>IF(Closed_Ports!U31="z","z",IF(Z$11&lt;2000,INDEX('Data;_Historical_Data'!$H$12:$AK$518,MATCH(Working!$E34,'Data;_Historical_Data'!$J$12:$J$518,0),MATCH(Working!Z$11,'Data;_Historical_Data'!$H$11:$AK$11)),SUMIFS('Data;_Major_Ports'!$K$48:$K$999999,'Data;_Major_Ports'!$F$48:$F$999999,$F34,'Data;_Major_Ports'!$E$48:$E$999999,Z$11,'Data;_Major_Ports'!$J$48:$J$999999,#REF!)))</f>
        <v>#REF!</v>
      </c>
      <c r="AA34" s="4" t="e">
        <f>IF(Closed_Ports!V31="z","z",IF(AA$11&lt;2000,INDEX('Data;_Historical_Data'!$H$12:$AK$518,MATCH(Working!$E34,'Data;_Historical_Data'!$J$12:$J$518,0),MATCH(Working!AA$11,'Data;_Historical_Data'!$H$11:$AK$11)),SUMIFS('Data;_Major_Ports'!$K$48:$K$999999,'Data;_Major_Ports'!$F$48:$F$999999,$F34,'Data;_Major_Ports'!$E$48:$E$999999,AA$11,'Data;_Major_Ports'!$J$48:$J$999999,#REF!)))</f>
        <v>#REF!</v>
      </c>
      <c r="AB34" s="4" t="e">
        <f>IF(Closed_Ports!W31="z","z",IF(AB$11&lt;2000,INDEX('Data;_Historical_Data'!$H$12:$AK$518,MATCH(Working!$E34,'Data;_Historical_Data'!$J$12:$J$518,0),MATCH(Working!AB$11,'Data;_Historical_Data'!$H$11:$AK$11)),SUMIFS('Data;_Major_Ports'!$K$48:$K$999999,'Data;_Major_Ports'!$F$48:$F$999999,$F34,'Data;_Major_Ports'!$E$48:$E$999999,AB$11,'Data;_Major_Ports'!$J$48:$J$999999,#REF!)))</f>
        <v>#REF!</v>
      </c>
      <c r="AC34" s="4" t="e">
        <f>IF(Closed_Ports!X31="z","z",IF(AC$11&lt;2000,INDEX('Data;_Historical_Data'!$H$12:$AK$518,MATCH(Working!$E34,'Data;_Historical_Data'!$J$12:$J$518,0),MATCH(Working!AC$11,'Data;_Historical_Data'!$H$11:$AK$11)),SUMIFS('Data;_Major_Ports'!$K$48:$K$999999,'Data;_Major_Ports'!$F$48:$F$999999,$F34,'Data;_Major_Ports'!$E$48:$E$999999,AC$11,'Data;_Major_Ports'!$J$48:$J$999999,#REF!)))</f>
        <v>#REF!</v>
      </c>
      <c r="AD34" s="4" t="e">
        <f>IF(Closed_Ports!Y31="z","z",IF(AD$11&lt;2000,INDEX('Data;_Historical_Data'!$H$12:$AK$518,MATCH(Working!$E34,'Data;_Historical_Data'!$J$12:$J$518,0),MATCH(Working!AD$11,'Data;_Historical_Data'!$H$11:$AK$11)),SUMIFS('Data;_Major_Ports'!$K$48:$K$999999,'Data;_Major_Ports'!$F$48:$F$999999,$F34,'Data;_Major_Ports'!$E$48:$E$999999,AD$11,'Data;_Major_Ports'!$J$48:$J$999999,#REF!)))</f>
        <v>#REF!</v>
      </c>
      <c r="AE34" s="4" t="e">
        <f>IF(Closed_Ports!Z31="z","z",IF(AE$11&lt;2000,INDEX('Data;_Historical_Data'!$H$12:$AK$518,MATCH(Working!$E34,'Data;_Historical_Data'!$J$12:$J$518,0),MATCH(Working!AE$11,'Data;_Historical_Data'!$H$11:$AK$11)),SUMIFS('Data;_Major_Ports'!$K$48:$K$999999,'Data;_Major_Ports'!$F$48:$F$999999,$F34,'Data;_Major_Ports'!$E$48:$E$999999,AE$11,'Data;_Major_Ports'!$J$48:$J$999999,#REF!)))</f>
        <v>#REF!</v>
      </c>
      <c r="AF34" s="4" t="e">
        <f>IF(Closed_Ports!AA31="z","z",IF(AF$11&lt;2000,INDEX('Data;_Historical_Data'!$H$12:$AK$518,MATCH(Working!$E34,'Data;_Historical_Data'!$J$12:$J$518,0),MATCH(Working!AF$11,'Data;_Historical_Data'!$H$11:$AK$11)),SUMIFS('Data;_Major_Ports'!$K$48:$K$999999,'Data;_Major_Ports'!$F$48:$F$999999,$F34,'Data;_Major_Ports'!$E$48:$E$999999,AF$11,'Data;_Major_Ports'!$J$48:$J$999999,#REF!)))</f>
        <v>#REF!</v>
      </c>
      <c r="AG34" s="4" t="e">
        <f>IF(Closed_Ports!AB31="z","z",IF(AG$11&lt;2000,INDEX('Data;_Historical_Data'!$H$12:$AK$518,MATCH(Working!$E34,'Data;_Historical_Data'!$J$12:$J$518,0),MATCH(Working!AG$11,'Data;_Historical_Data'!$H$11:$AK$11)),SUMIFS('Data;_Major_Ports'!$K$48:$K$999999,'Data;_Major_Ports'!$F$48:$F$999999,$F34,'Data;_Major_Ports'!$E$48:$E$999999,AG$11,'Data;_Major_Ports'!$J$48:$J$999999,#REF!)))</f>
        <v>#REF!</v>
      </c>
      <c r="AH34" s="4" t="e">
        <f>IF(Closed_Ports!AC31="z","z",IF(AH$11&lt;2000,INDEX('Data;_Historical_Data'!$H$12:$AK$518,MATCH(Working!$E34,'Data;_Historical_Data'!$J$12:$J$518,0),MATCH(Working!AH$11,'Data;_Historical_Data'!$H$11:$AK$11)),SUMIFS('Data;_Major_Ports'!$K$48:$K$999999,'Data;_Major_Ports'!$F$48:$F$999999,$F34,'Data;_Major_Ports'!$E$48:$E$999999,AH$11,'Data;_Major_Ports'!$J$48:$J$999999,#REF!)))</f>
        <v>#REF!</v>
      </c>
      <c r="AI34" s="4" t="e">
        <f>IF(Closed_Ports!AD31="z","z",IF(AI$11&lt;2000,INDEX('Data;_Historical_Data'!$H$12:$AK$518,MATCH(Working!$E34,'Data;_Historical_Data'!$J$12:$J$518,0),MATCH(Working!AI$11,'Data;_Historical_Data'!$H$11:$AK$11)),SUMIFS('Data;_Major_Ports'!$K$48:$K$999999,'Data;_Major_Ports'!$F$48:$F$999999,$F34,'Data;_Major_Ports'!$E$48:$E$999999,AI$11,'Data;_Major_Ports'!$J$48:$J$999999,#REF!)))</f>
        <v>#REF!</v>
      </c>
      <c r="AJ34" s="4" t="e">
        <f>IF(Closed_Ports!AE31="z","z",IF(AJ$11&lt;2000,INDEX('Data;_Historical_Data'!$H$12:$AK$518,MATCH(Working!$E34,'Data;_Historical_Data'!$J$12:$J$518,0),MATCH(Working!AJ$11,'Data;_Historical_Data'!$H$11:$AK$11)),SUMIFS('Data;_Major_Ports'!$K$48:$K$999999,'Data;_Major_Ports'!$F$48:$F$999999,$F34,'Data;_Major_Ports'!$E$48:$E$999999,AJ$11,'Data;_Major_Ports'!$J$48:$J$999999,#REF!)))</f>
        <v>#REF!</v>
      </c>
      <c r="AK34" s="4" t="e">
        <f>IF(Closed_Ports!AF31="z","z",IF(AK$11&lt;2000,INDEX('Data;_Historical_Data'!$H$12:$AK$518,MATCH(Working!$E34,'Data;_Historical_Data'!$J$12:$J$518,0),MATCH(Working!AK$11,'Data;_Historical_Data'!$H$11:$AK$11)),SUMIFS('Data;_Major_Ports'!$K$48:$K$999999,'Data;_Major_Ports'!$F$48:$F$999999,$F34,'Data;_Major_Ports'!$E$48:$E$999999,AK$11,'Data;_Major_Ports'!$J$48:$J$999999,#REF!)))</f>
        <v>#REF!</v>
      </c>
      <c r="AL34" s="43">
        <f>IF(Closed_Ports!AG31="z","z",IF(AL$11&lt;2000,INDEX('Data;_Historical_Data'!$H$12:$AK$518,MATCH(Working!$E34,'Data;_Historical_Data'!$J$12:$J$518,0),MATCH(Working!AL$11,'Data;_Historical_Data'!$H$11:$AK$11)),SUMIFS('Data;_Major_Ports'!$K$48:$K$999999,'Data;_Major_Ports'!$F$48:$F$999999,$F34,'Data;_Major_Ports'!$E$48:$E$999999,AL$11,'Data;_Major_Ports'!$J$48:$J$999999,#REF!)))</f>
        <v>0</v>
      </c>
      <c r="AM34" s="4">
        <f>IF(Closed_Ports!AH31="z","z",IF(AM$11&lt;2000,INDEX('Data;_Historical_Data'!$H$12:$AK$518,MATCH(Working!$E34,'Data;_Historical_Data'!$J$12:$J$518,0),MATCH(Working!AM$11,'Data;_Historical_Data'!$H$11:$AK$11)),SUMIFS('Data;_Major_Ports'!$K$48:$K$999999,'Data;_Major_Ports'!$F$48:$F$999999,$F34,'Data;_Major_Ports'!$E$48:$E$999999,AM$11,'Data;_Major_Ports'!$J$48:$J$999999,#REF!)))</f>
        <v>0</v>
      </c>
      <c r="AN34" s="4">
        <f>IF(Closed_Ports!AI31="z","z",IF(AN$11&lt;2000,INDEX('Data;_Historical_Data'!$H$12:$AK$518,MATCH(Working!$E34,'Data;_Historical_Data'!$J$12:$J$518,0),MATCH(Working!AN$11,'Data;_Historical_Data'!$H$11:$AK$11)),SUMIFS('Data;_Major_Ports'!$K$48:$K$999999,'Data;_Major_Ports'!$F$48:$F$999999,$F34,'Data;_Major_Ports'!$E$48:$E$999999,AN$11,'Data;_Major_Ports'!$J$48:$J$999999,#REF!)))</f>
        <v>0</v>
      </c>
      <c r="AO34" s="4">
        <f>IF(Closed_Ports!AJ31="z","z",IF(AO$11&lt;2000,INDEX('Data;_Historical_Data'!$H$12:$AK$518,MATCH(Working!$E34,'Data;_Historical_Data'!$J$12:$J$518,0),MATCH(Working!AO$11,'Data;_Historical_Data'!$H$11:$AK$11)),SUMIFS('Data;_Major_Ports'!$K$48:$K$999999,'Data;_Major_Ports'!$F$48:$F$999999,$F34,'Data;_Major_Ports'!$E$48:$E$999999,AO$11,'Data;_Major_Ports'!$J$48:$J$999999,#REF!)))</f>
        <v>0</v>
      </c>
      <c r="AP34" s="4">
        <f>IF(Closed_Ports!AK31="z","z",IF(AP$11&lt;2000,INDEX('Data;_Historical_Data'!$H$12:$AK$518,MATCH(Working!$E34,'Data;_Historical_Data'!$J$12:$J$518,0),MATCH(Working!AP$11,'Data;_Historical_Data'!$H$11:$AK$11)),SUMIFS('Data;_Major_Ports'!$K$48:$K$999999,'Data;_Major_Ports'!$F$48:$F$999999,$F34,'Data;_Major_Ports'!$E$48:$E$999999,AP$11,'Data;_Major_Ports'!$J$48:$J$999999,#REF!)))</f>
        <v>0</v>
      </c>
      <c r="AQ34" s="4">
        <f>IF(Closed_Ports!AL31="z","z",IF(AQ$11&lt;2000,INDEX('Data;_Historical_Data'!$H$12:$AK$518,MATCH(Working!$E34,'Data;_Historical_Data'!$J$12:$J$518,0),MATCH(Working!AQ$11,'Data;_Historical_Data'!$H$11:$AK$11)),SUMIFS('Data;_Major_Ports'!$K$48:$K$999999,'Data;_Major_Ports'!$F$48:$F$999999,$F34,'Data;_Major_Ports'!$E$48:$E$999999,AQ$11,'Data;_Major_Ports'!$J$48:$J$999999,#REF!)))</f>
        <v>0</v>
      </c>
      <c r="AR34" s="4">
        <f>IF(Closed_Ports!AM31="z","z",IF(AR$11&lt;2000,INDEX('Data;_Historical_Data'!$H$12:$AK$518,MATCH(Working!$E34,'Data;_Historical_Data'!$J$12:$J$518,0),MATCH(Working!AR$11,'Data;_Historical_Data'!$H$11:$AK$11)),SUMIFS('Data;_Major_Ports'!$K$48:$K$999999,'Data;_Major_Ports'!$F$48:$F$999999,$F34,'Data;_Major_Ports'!$E$48:$E$999999,AR$11,'Data;_Major_Ports'!$J$48:$J$999999,#REF!)))</f>
        <v>0</v>
      </c>
      <c r="AS34" s="4">
        <f>IF(Closed_Ports!AN31="z","z",IF(AS$11&lt;2000,INDEX('Data;_Historical_Data'!$H$12:$AK$518,MATCH(Working!$E34,'Data;_Historical_Data'!$J$12:$J$518,0),MATCH(Working!AS$11,'Data;_Historical_Data'!$H$11:$AK$11)),SUMIFS('Data;_Major_Ports'!$K$48:$K$999999,'Data;_Major_Ports'!$F$48:$F$999999,$F34,'Data;_Major_Ports'!$E$48:$E$999999,AS$11,'Data;_Major_Ports'!$J$48:$J$999999,#REF!)))</f>
        <v>0</v>
      </c>
      <c r="AT34" s="4">
        <f>IF(Closed_Ports!AO31="z","z",IF(AT$11&lt;2000,INDEX('Data;_Historical_Data'!$H$12:$AK$518,MATCH(Working!$E34,'Data;_Historical_Data'!$J$12:$J$518,0),MATCH(Working!AT$11,'Data;_Historical_Data'!$H$11:$AK$11)),SUMIFS('Data;_Major_Ports'!$K$48:$K$999999,'Data;_Major_Ports'!$F$48:$F$999999,$F34,'Data;_Major_Ports'!$E$48:$E$999999,AT$11,'Data;_Major_Ports'!$J$48:$J$999999,#REF!)))</f>
        <v>0</v>
      </c>
      <c r="AU34" s="4">
        <f>IF(Closed_Ports!AP31="z","z",IF(AU$11&lt;2000,INDEX('Data;_Historical_Data'!$H$12:$AK$518,MATCH(Working!$E34,'Data;_Historical_Data'!$J$12:$J$518,0),MATCH(Working!AU$11,'Data;_Historical_Data'!$H$11:$AK$11)),SUMIFS('Data;_Major_Ports'!$K$48:$K$999999,'Data;_Major_Ports'!$F$48:$F$999999,$F34,'Data;_Major_Ports'!$E$48:$E$999999,AU$11,'Data;_Major_Ports'!$J$48:$J$999999,#REF!)))</f>
        <v>0</v>
      </c>
      <c r="AV34" s="4">
        <f>IF(Closed_Ports!AQ31="z","z",IF(AV$11&lt;2000,INDEX('Data;_Historical_Data'!$H$12:$AK$518,MATCH(Working!$E34,'Data;_Historical_Data'!$J$12:$J$518,0),MATCH(Working!AV$11,'Data;_Historical_Data'!$H$11:$AK$11)),SUMIFS('Data;_Major_Ports'!$K$48:$K$999999,'Data;_Major_Ports'!$F$48:$F$999999,$F34,'Data;_Major_Ports'!$E$48:$E$999999,AV$11,'Data;_Major_Ports'!$J$48:$J$999999,#REF!)))</f>
        <v>0</v>
      </c>
      <c r="AW34" s="4">
        <f>IF(Closed_Ports!AR31="z","z",IF(AW$11&lt;2000,INDEX('Data;_Historical_Data'!$H$12:$AK$518,MATCH(Working!$E34,'Data;_Historical_Data'!$J$12:$J$518,0),MATCH(Working!AW$11,'Data;_Historical_Data'!$H$11:$AK$11)),SUMIFS('Data;_Major_Ports'!$K$48:$K$999999,'Data;_Major_Ports'!$F$48:$F$999999,$F34,'Data;_Major_Ports'!$E$48:$E$999999,AW$11,'Data;_Major_Ports'!$J$48:$J$999999,#REF!)))</f>
        <v>0</v>
      </c>
      <c r="AX34" s="4">
        <f>IF(Closed_Ports!AS31="z","z",IF(AX$11&lt;2000,INDEX('Data;_Historical_Data'!$H$12:$AK$518,MATCH(Working!$E34,'Data;_Historical_Data'!$J$12:$J$518,0),MATCH(Working!AX$11,'Data;_Historical_Data'!$H$11:$AK$11)),SUMIFS('Data;_Major_Ports'!$K$48:$K$999999,'Data;_Major_Ports'!$F$48:$F$999999,$F34,'Data;_Major_Ports'!$E$48:$E$999999,AX$11,'Data;_Major_Ports'!$J$48:$J$999999,#REF!)))</f>
        <v>0</v>
      </c>
      <c r="AY34" s="4">
        <f>IF(Closed_Ports!AT31="z","z",IF(AY$11&lt;2000,INDEX('Data;_Historical_Data'!$H$12:$AK$518,MATCH(Working!$E34,'Data;_Historical_Data'!$J$12:$J$518,0),MATCH(Working!AY$11,'Data;_Historical_Data'!$H$11:$AK$11)),SUMIFS('Data;_Major_Ports'!$K$48:$K$999999,'Data;_Major_Ports'!$F$48:$F$999999,$F34,'Data;_Major_Ports'!$E$48:$E$999999,AY$11,'Data;_Major_Ports'!$J$48:$J$999999,#REF!)))</f>
        <v>0</v>
      </c>
      <c r="AZ34" s="4">
        <f>IF(Closed_Ports!AU31="z","z",IF(AZ$11&lt;2000,INDEX('Data;_Historical_Data'!$H$12:$AK$518,MATCH(Working!$E34,'Data;_Historical_Data'!$J$12:$J$518,0),MATCH(Working!AZ$11,'Data;_Historical_Data'!$H$11:$AK$11)),SUMIFS('Data;_Major_Ports'!$K$48:$K$999999,'Data;_Major_Ports'!$F$48:$F$999999,$F34,'Data;_Major_Ports'!$E$48:$E$999999,AZ$11,'Data;_Major_Ports'!$J$48:$J$999999,#REF!)))</f>
        <v>0</v>
      </c>
      <c r="BA34" s="4">
        <f>IF(Closed_Ports!AV31="z","z",IF(BA$11&lt;2000,INDEX('Data;_Historical_Data'!$H$12:$AK$518,MATCH(Working!$E34,'Data;_Historical_Data'!$J$12:$J$518,0),MATCH(Working!BA$11,'Data;_Historical_Data'!$H$11:$AK$11)),SUMIFS('Data;_Major_Ports'!$K$48:$K$999999,'Data;_Major_Ports'!$F$48:$F$999999,$F34,'Data;_Major_Ports'!$E$48:$E$999999,BA$11,'Data;_Major_Ports'!$J$48:$J$999999,#REF!)))</f>
        <v>0</v>
      </c>
      <c r="BB34" s="4">
        <f>IF(Closed_Ports!AW31="z","z",IF(BB$11&lt;2000,INDEX('Data;_Historical_Data'!$H$12:$AK$518,MATCH(Working!$E34,'Data;_Historical_Data'!$J$12:$J$518,0),MATCH(Working!BB$11,'Data;_Historical_Data'!$H$11:$AK$11)),SUMIFS('Data;_Major_Ports'!$K$48:$K$999999,'Data;_Major_Ports'!$F$48:$F$999999,$F34,'Data;_Major_Ports'!$E$48:$E$999999,BB$11,'Data;_Major_Ports'!$J$48:$J$999999,#REF!)))</f>
        <v>0</v>
      </c>
      <c r="BC34" s="4">
        <f>IF(Closed_Ports!AX31="z","z",IF(BC$11&lt;2000,INDEX('Data;_Historical_Data'!$H$12:$AK$518,MATCH(Working!$E34,'Data;_Historical_Data'!$J$12:$J$518,0),MATCH(Working!BC$11,'Data;_Historical_Data'!$H$11:$AK$11)),SUMIFS('Data;_Major_Ports'!$K$48:$K$999999,'Data;_Major_Ports'!$F$48:$F$999999,$F34,'Data;_Major_Ports'!$E$48:$E$999999,BC$11,'Data;_Major_Ports'!$J$48:$J$999999,#REF!)))</f>
        <v>0</v>
      </c>
      <c r="BD34" s="4">
        <f>IF(Closed_Ports!AY31="z","z",IF(BD$11&lt;2000,INDEX('Data;_Historical_Data'!$H$12:$AK$518,MATCH(Working!$E34,'Data;_Historical_Data'!$J$12:$J$518,0),MATCH(Working!BD$11,'Data;_Historical_Data'!$H$11:$AK$11)),SUMIFS('Data;_Major_Ports'!$K$48:$K$999999,'Data;_Major_Ports'!$F$48:$F$999999,$F34,'Data;_Major_Ports'!$E$48:$E$999999,BD$11,'Data;_Major_Ports'!$J$48:$J$999999,#REF!)))</f>
        <v>0</v>
      </c>
      <c r="BE34" s="4">
        <f>IF(Closed_Ports!AZ31="z","z",IF(BE$11&lt;2000,INDEX('Data;_Historical_Data'!$H$12:$AK$518,MATCH(Working!$E34,'Data;_Historical_Data'!$J$12:$J$518,0),MATCH(Working!BE$11,'Data;_Historical_Data'!$H$11:$AK$11)),SUMIFS('Data;_Major_Ports'!$K$48:$K$999999,'Data;_Major_Ports'!$F$48:$F$999999,$F34,'Data;_Major_Ports'!$E$48:$E$999999,BE$11,'Data;_Major_Ports'!$J$48:$J$999999,#REF!)))</f>
        <v>0</v>
      </c>
      <c r="BF34" s="4">
        <f>IF(Closed_Ports!BA31="z","z",IF(BF$11&lt;2000,INDEX('Data;_Historical_Data'!$H$12:$AK$518,MATCH(Working!$E34,'Data;_Historical_Data'!$J$12:$J$518,0),MATCH(Working!BF$11,'Data;_Historical_Data'!$H$11:$AK$11)),SUMIFS('Data;_Major_Ports'!$K$48:$K$999999,'Data;_Major_Ports'!$F$48:$F$999999,$F34,'Data;_Major_Ports'!$E$48:$E$999999,BF$11,'Data;_Major_Ports'!$J$48:$J$999999,#REF!)))</f>
        <v>0</v>
      </c>
      <c r="BG34" s="4">
        <f>IF(Closed_Ports!BB31="z","z",IF(BG$11&lt;2000,INDEX('Data;_Historical_Data'!$H$12:$AK$518,MATCH(Working!$E34,'Data;_Historical_Data'!$J$12:$J$518,0),MATCH(Working!BG$11,'Data;_Historical_Data'!$H$11:$AK$11)),SUMIFS('Data;_Major_Ports'!$K$48:$K$999999,'Data;_Major_Ports'!$F$48:$F$999999,$F34,'Data;_Major_Ports'!$E$48:$E$999999,BG$11,'Data;_Major_Ports'!$J$48:$J$999999,#REF!)))</f>
        <v>0</v>
      </c>
      <c r="BH34" s="4">
        <f>IF(Closed_Ports!BC31="z","z",IF(BH$11&lt;2000,INDEX('Data;_Historical_Data'!$H$12:$AK$518,MATCH(Working!$E34,'Data;_Historical_Data'!$J$12:$J$518,0),MATCH(Working!BH$11,'Data;_Historical_Data'!$H$11:$AK$11)),SUMIFS('Data;_Major_Ports'!$K$48:$K$999999,'Data;_Major_Ports'!$F$48:$F$999999,$F34,'Data;_Major_Ports'!$E$48:$E$999999,BH$11,'Data;_Major_Ports'!$J$48:$J$999999,#REF!)))</f>
        <v>0</v>
      </c>
      <c r="BI34" s="4">
        <f>IF(Closed_Ports!BD31="z","z",IF(BI$11&lt;2000,INDEX('Data;_Historical_Data'!$H$12:$AK$518,MATCH(Working!$E34,'Data;_Historical_Data'!$J$12:$J$518,0),MATCH(Working!BI$11,'Data;_Historical_Data'!$H$11:$AK$11)),SUMIFS('Data;_Major_Ports'!$K$48:$K$999999,'Data;_Major_Ports'!$F$48:$F$999999,$F34,'Data;_Major_Ports'!$E$48:$E$999999,BI$11,'Data;_Major_Ports'!$J$48:$J$999999,#REF!)))</f>
        <v>0</v>
      </c>
      <c r="BJ34" s="44" t="e">
        <f t="shared" si="0"/>
        <v>#DIV/0!</v>
      </c>
      <c r="BK34" s="45">
        <f t="shared" si="1"/>
        <v>0</v>
      </c>
    </row>
    <row r="35" spans="4:63" x14ac:dyDescent="0.25">
      <c r="D35" s="41">
        <f>COUNTIF('Data;_Historical_Data'!J:J,Working!E35)</f>
        <v>0</v>
      </c>
      <c r="E35" s="22" t="e">
        <f>CONCATENATE(#REF!,Working!H35)</f>
        <v>#REF!</v>
      </c>
      <c r="F35" s="22" t="s">
        <v>236</v>
      </c>
      <c r="G35" s="22" t="s">
        <v>188</v>
      </c>
      <c r="H35" s="2" t="s">
        <v>36</v>
      </c>
      <c r="I35" s="2" t="s">
        <v>26</v>
      </c>
      <c r="J35" s="42" t="s">
        <v>10</v>
      </c>
      <c r="K35" s="4" t="e">
        <f>IF(Closed_Ports!F32="z","z",IF(K$11&lt;2000,INDEX('Data;_Historical_Data'!$H$12:$AK$518,MATCH(Working!$E35,'Data;_Historical_Data'!$J$12:$J$518,0),MATCH(Working!K$11,'Data;_Historical_Data'!$H$11:$AK$11)),SUMIFS('Data;_Major_Ports'!$K$48:$K$999999,'Data;_Major_Ports'!$F$48:$F$999999,$F35,'Data;_Major_Ports'!$E$48:$E$999999,K$11,'Data;_Major_Ports'!$J$48:$J$999999,#REF!)))</f>
        <v>#REF!</v>
      </c>
      <c r="L35" s="4" t="e">
        <f>IF(Closed_Ports!G32="z","z",IF(L$11&lt;2000,INDEX('Data;_Historical_Data'!$H$12:$AK$518,MATCH(Working!$E35,'Data;_Historical_Data'!$J$12:$J$518,0),MATCH(Working!L$11,'Data;_Historical_Data'!$H$11:$AK$11)),SUMIFS('Data;_Major_Ports'!$K$48:$K$999999,'Data;_Major_Ports'!$F$48:$F$999999,$F35,'Data;_Major_Ports'!$E$48:$E$999999,L$11,'Data;_Major_Ports'!$J$48:$J$999999,#REF!)))</f>
        <v>#REF!</v>
      </c>
      <c r="M35" s="4" t="e">
        <f>IF(Closed_Ports!H32="z","z",IF(M$11&lt;2000,INDEX('Data;_Historical_Data'!$H$12:$AK$518,MATCH(Working!$E35,'Data;_Historical_Data'!$J$12:$J$518,0),MATCH(Working!M$11,'Data;_Historical_Data'!$H$11:$AK$11)),SUMIFS('Data;_Major_Ports'!$K$48:$K$999999,'Data;_Major_Ports'!$F$48:$F$999999,$F35,'Data;_Major_Ports'!$E$48:$E$999999,M$11,'Data;_Major_Ports'!$J$48:$J$999999,#REF!)))</f>
        <v>#REF!</v>
      </c>
      <c r="N35" s="4" t="e">
        <f>IF(Closed_Ports!I32="z","z",IF(N$11&lt;2000,INDEX('Data;_Historical_Data'!$H$12:$AK$518,MATCH(Working!$E35,'Data;_Historical_Data'!$J$12:$J$518,0),MATCH(Working!N$11,'Data;_Historical_Data'!$H$11:$AK$11)),SUMIFS('Data;_Major_Ports'!$K$48:$K$999999,'Data;_Major_Ports'!$F$48:$F$999999,$F35,'Data;_Major_Ports'!$E$48:$E$999999,N$11,'Data;_Major_Ports'!$J$48:$J$999999,#REF!)))</f>
        <v>#REF!</v>
      </c>
      <c r="O35" s="4" t="e">
        <f>IF(Closed_Ports!J32="z","z",IF(O$11&lt;2000,INDEX('Data;_Historical_Data'!$H$12:$AK$518,MATCH(Working!$E35,'Data;_Historical_Data'!$J$12:$J$518,0),MATCH(Working!O$11,'Data;_Historical_Data'!$H$11:$AK$11)),SUMIFS('Data;_Major_Ports'!$K$48:$K$999999,'Data;_Major_Ports'!$F$48:$F$999999,$F35,'Data;_Major_Ports'!$E$48:$E$999999,O$11,'Data;_Major_Ports'!$J$48:$J$999999,#REF!)))</f>
        <v>#REF!</v>
      </c>
      <c r="P35" s="4" t="e">
        <f>IF(Closed_Ports!K32="z","z",IF(P$11&lt;2000,INDEX('Data;_Historical_Data'!$H$12:$AK$518,MATCH(Working!$E35,'Data;_Historical_Data'!$J$12:$J$518,0),MATCH(Working!P$11,'Data;_Historical_Data'!$H$11:$AK$11)),SUMIFS('Data;_Major_Ports'!$K$48:$K$999999,'Data;_Major_Ports'!$F$48:$F$999999,$F35,'Data;_Major_Ports'!$E$48:$E$999999,P$11,'Data;_Major_Ports'!$J$48:$J$999999,#REF!)))</f>
        <v>#REF!</v>
      </c>
      <c r="Q35" s="4" t="e">
        <f>IF(Closed_Ports!L32="z","z",IF(Q$11&lt;2000,INDEX('Data;_Historical_Data'!$H$12:$AK$518,MATCH(Working!$E35,'Data;_Historical_Data'!$J$12:$J$518,0),MATCH(Working!Q$11,'Data;_Historical_Data'!$H$11:$AK$11)),SUMIFS('Data;_Major_Ports'!$K$48:$K$999999,'Data;_Major_Ports'!$F$48:$F$999999,$F35,'Data;_Major_Ports'!$E$48:$E$999999,Q$11,'Data;_Major_Ports'!$J$48:$J$999999,#REF!)))</f>
        <v>#REF!</v>
      </c>
      <c r="R35" s="4" t="e">
        <f>IF(Closed_Ports!M32="z","z",IF(R$11&lt;2000,INDEX('Data;_Historical_Data'!$H$12:$AK$518,MATCH(Working!$E35,'Data;_Historical_Data'!$J$12:$J$518,0),MATCH(Working!R$11,'Data;_Historical_Data'!$H$11:$AK$11)),SUMIFS('Data;_Major_Ports'!$K$48:$K$999999,'Data;_Major_Ports'!$F$48:$F$999999,$F35,'Data;_Major_Ports'!$E$48:$E$999999,R$11,'Data;_Major_Ports'!$J$48:$J$999999,#REF!)))</f>
        <v>#REF!</v>
      </c>
      <c r="S35" s="4" t="e">
        <f>IF(Closed_Ports!N32="z","z",IF(S$11&lt;2000,INDEX('Data;_Historical_Data'!$H$12:$AK$518,MATCH(Working!$E35,'Data;_Historical_Data'!$J$12:$J$518,0),MATCH(Working!S$11,'Data;_Historical_Data'!$H$11:$AK$11)),SUMIFS('Data;_Major_Ports'!$K$48:$K$999999,'Data;_Major_Ports'!$F$48:$F$999999,$F35,'Data;_Major_Ports'!$E$48:$E$999999,S$11,'Data;_Major_Ports'!$J$48:$J$999999,#REF!)))</f>
        <v>#REF!</v>
      </c>
      <c r="T35" s="4" t="e">
        <f>IF(Closed_Ports!O32="z","z",IF(T$11&lt;2000,INDEX('Data;_Historical_Data'!$H$12:$AK$518,MATCH(Working!$E35,'Data;_Historical_Data'!$J$12:$J$518,0),MATCH(Working!T$11,'Data;_Historical_Data'!$H$11:$AK$11)),SUMIFS('Data;_Major_Ports'!$K$48:$K$999999,'Data;_Major_Ports'!$F$48:$F$999999,$F35,'Data;_Major_Ports'!$E$48:$E$999999,T$11,'Data;_Major_Ports'!$J$48:$J$999999,#REF!)))</f>
        <v>#REF!</v>
      </c>
      <c r="U35" s="4" t="e">
        <f>IF(Closed_Ports!P32="z","z",IF(U$11&lt;2000,INDEX('Data;_Historical_Data'!$H$12:$AK$518,MATCH(Working!$E35,'Data;_Historical_Data'!$J$12:$J$518,0),MATCH(Working!U$11,'Data;_Historical_Data'!$H$11:$AK$11)),SUMIFS('Data;_Major_Ports'!$K$48:$K$999999,'Data;_Major_Ports'!$F$48:$F$999999,$F35,'Data;_Major_Ports'!$E$48:$E$999999,U$11,'Data;_Major_Ports'!$J$48:$J$999999,#REF!)))</f>
        <v>#REF!</v>
      </c>
      <c r="V35" s="4" t="e">
        <f>IF(Closed_Ports!Q32="z","z",IF(V$11&lt;2000,INDEX('Data;_Historical_Data'!$H$12:$AK$518,MATCH(Working!$E35,'Data;_Historical_Data'!$J$12:$J$518,0),MATCH(Working!V$11,'Data;_Historical_Data'!$H$11:$AK$11)),SUMIFS('Data;_Major_Ports'!$K$48:$K$999999,'Data;_Major_Ports'!$F$48:$F$999999,$F35,'Data;_Major_Ports'!$E$48:$E$999999,V$11,'Data;_Major_Ports'!$J$48:$J$999999,#REF!)))</f>
        <v>#REF!</v>
      </c>
      <c r="W35" s="4" t="e">
        <f>IF(Closed_Ports!R32="z","z",IF(W$11&lt;2000,INDEX('Data;_Historical_Data'!$H$12:$AK$518,MATCH(Working!$E35,'Data;_Historical_Data'!$J$12:$J$518,0),MATCH(Working!W$11,'Data;_Historical_Data'!$H$11:$AK$11)),SUMIFS('Data;_Major_Ports'!$K$48:$K$999999,'Data;_Major_Ports'!$F$48:$F$999999,$F35,'Data;_Major_Ports'!$E$48:$E$999999,W$11,'Data;_Major_Ports'!$J$48:$J$999999,#REF!)))</f>
        <v>#REF!</v>
      </c>
      <c r="X35" s="4" t="e">
        <f>IF(Closed_Ports!S32="z","z",IF(X$11&lt;2000,INDEX('Data;_Historical_Data'!$H$12:$AK$518,MATCH(Working!$E35,'Data;_Historical_Data'!$J$12:$J$518,0),MATCH(Working!X$11,'Data;_Historical_Data'!$H$11:$AK$11)),SUMIFS('Data;_Major_Ports'!$K$48:$K$999999,'Data;_Major_Ports'!$F$48:$F$999999,$F35,'Data;_Major_Ports'!$E$48:$E$999999,X$11,'Data;_Major_Ports'!$J$48:$J$999999,#REF!)))</f>
        <v>#REF!</v>
      </c>
      <c r="Y35" s="4" t="e">
        <f>IF(Closed_Ports!T32="z","z",IF(Y$11&lt;2000,INDEX('Data;_Historical_Data'!$H$12:$AK$518,MATCH(Working!$E35,'Data;_Historical_Data'!$J$12:$J$518,0),MATCH(Working!Y$11,'Data;_Historical_Data'!$H$11:$AK$11)),SUMIFS('Data;_Major_Ports'!$K$48:$K$999999,'Data;_Major_Ports'!$F$48:$F$999999,$F35,'Data;_Major_Ports'!$E$48:$E$999999,Y$11,'Data;_Major_Ports'!$J$48:$J$999999,#REF!)))</f>
        <v>#REF!</v>
      </c>
      <c r="Z35" s="4" t="e">
        <f>IF(Closed_Ports!U32="z","z",IF(Z$11&lt;2000,INDEX('Data;_Historical_Data'!$H$12:$AK$518,MATCH(Working!$E35,'Data;_Historical_Data'!$J$12:$J$518,0),MATCH(Working!Z$11,'Data;_Historical_Data'!$H$11:$AK$11)),SUMIFS('Data;_Major_Ports'!$K$48:$K$999999,'Data;_Major_Ports'!$F$48:$F$999999,$F35,'Data;_Major_Ports'!$E$48:$E$999999,Z$11,'Data;_Major_Ports'!$J$48:$J$999999,#REF!)))</f>
        <v>#REF!</v>
      </c>
      <c r="AA35" s="4" t="e">
        <f>IF(Closed_Ports!V32="z","z",IF(AA$11&lt;2000,INDEX('Data;_Historical_Data'!$H$12:$AK$518,MATCH(Working!$E35,'Data;_Historical_Data'!$J$12:$J$518,0),MATCH(Working!AA$11,'Data;_Historical_Data'!$H$11:$AK$11)),SUMIFS('Data;_Major_Ports'!$K$48:$K$999999,'Data;_Major_Ports'!$F$48:$F$999999,$F35,'Data;_Major_Ports'!$E$48:$E$999999,AA$11,'Data;_Major_Ports'!$J$48:$J$999999,#REF!)))</f>
        <v>#REF!</v>
      </c>
      <c r="AB35" s="4" t="e">
        <f>IF(Closed_Ports!W32="z","z",IF(AB$11&lt;2000,INDEX('Data;_Historical_Data'!$H$12:$AK$518,MATCH(Working!$E35,'Data;_Historical_Data'!$J$12:$J$518,0),MATCH(Working!AB$11,'Data;_Historical_Data'!$H$11:$AK$11)),SUMIFS('Data;_Major_Ports'!$K$48:$K$999999,'Data;_Major_Ports'!$F$48:$F$999999,$F35,'Data;_Major_Ports'!$E$48:$E$999999,AB$11,'Data;_Major_Ports'!$J$48:$J$999999,#REF!)))</f>
        <v>#REF!</v>
      </c>
      <c r="AC35" s="4" t="e">
        <f>IF(Closed_Ports!X32="z","z",IF(AC$11&lt;2000,INDEX('Data;_Historical_Data'!$H$12:$AK$518,MATCH(Working!$E35,'Data;_Historical_Data'!$J$12:$J$518,0),MATCH(Working!AC$11,'Data;_Historical_Data'!$H$11:$AK$11)),SUMIFS('Data;_Major_Ports'!$K$48:$K$999999,'Data;_Major_Ports'!$F$48:$F$999999,$F35,'Data;_Major_Ports'!$E$48:$E$999999,AC$11,'Data;_Major_Ports'!$J$48:$J$999999,#REF!)))</f>
        <v>#REF!</v>
      </c>
      <c r="AD35" s="4" t="e">
        <f>IF(Closed_Ports!Y32="z","z",IF(AD$11&lt;2000,INDEX('Data;_Historical_Data'!$H$12:$AK$518,MATCH(Working!$E35,'Data;_Historical_Data'!$J$12:$J$518,0),MATCH(Working!AD$11,'Data;_Historical_Data'!$H$11:$AK$11)),SUMIFS('Data;_Major_Ports'!$K$48:$K$999999,'Data;_Major_Ports'!$F$48:$F$999999,$F35,'Data;_Major_Ports'!$E$48:$E$999999,AD$11,'Data;_Major_Ports'!$J$48:$J$999999,#REF!)))</f>
        <v>#REF!</v>
      </c>
      <c r="AE35" s="4" t="e">
        <f>IF(Closed_Ports!Z32="z","z",IF(AE$11&lt;2000,INDEX('Data;_Historical_Data'!$H$12:$AK$518,MATCH(Working!$E35,'Data;_Historical_Data'!$J$12:$J$518,0),MATCH(Working!AE$11,'Data;_Historical_Data'!$H$11:$AK$11)),SUMIFS('Data;_Major_Ports'!$K$48:$K$999999,'Data;_Major_Ports'!$F$48:$F$999999,$F35,'Data;_Major_Ports'!$E$48:$E$999999,AE$11,'Data;_Major_Ports'!$J$48:$J$999999,#REF!)))</f>
        <v>#REF!</v>
      </c>
      <c r="AF35" s="4" t="e">
        <f>IF(Closed_Ports!AA32="z","z",IF(AF$11&lt;2000,INDEX('Data;_Historical_Data'!$H$12:$AK$518,MATCH(Working!$E35,'Data;_Historical_Data'!$J$12:$J$518,0),MATCH(Working!AF$11,'Data;_Historical_Data'!$H$11:$AK$11)),SUMIFS('Data;_Major_Ports'!$K$48:$K$999999,'Data;_Major_Ports'!$F$48:$F$999999,$F35,'Data;_Major_Ports'!$E$48:$E$999999,AF$11,'Data;_Major_Ports'!$J$48:$J$999999,#REF!)))</f>
        <v>#REF!</v>
      </c>
      <c r="AG35" s="4" t="e">
        <f>IF(Closed_Ports!AB32="z","z",IF(AG$11&lt;2000,INDEX('Data;_Historical_Data'!$H$12:$AK$518,MATCH(Working!$E35,'Data;_Historical_Data'!$J$12:$J$518,0),MATCH(Working!AG$11,'Data;_Historical_Data'!$H$11:$AK$11)),SUMIFS('Data;_Major_Ports'!$K$48:$K$999999,'Data;_Major_Ports'!$F$48:$F$999999,$F35,'Data;_Major_Ports'!$E$48:$E$999999,AG$11,'Data;_Major_Ports'!$J$48:$J$999999,#REF!)))</f>
        <v>#REF!</v>
      </c>
      <c r="AH35" s="4" t="e">
        <f>IF(Closed_Ports!AC32="z","z",IF(AH$11&lt;2000,INDEX('Data;_Historical_Data'!$H$12:$AK$518,MATCH(Working!$E35,'Data;_Historical_Data'!$J$12:$J$518,0),MATCH(Working!AH$11,'Data;_Historical_Data'!$H$11:$AK$11)),SUMIFS('Data;_Major_Ports'!$K$48:$K$999999,'Data;_Major_Ports'!$F$48:$F$999999,$F35,'Data;_Major_Ports'!$E$48:$E$999999,AH$11,'Data;_Major_Ports'!$J$48:$J$999999,#REF!)))</f>
        <v>#REF!</v>
      </c>
      <c r="AI35" s="4" t="e">
        <f>IF(Closed_Ports!AD32="z","z",IF(AI$11&lt;2000,INDEX('Data;_Historical_Data'!$H$12:$AK$518,MATCH(Working!$E35,'Data;_Historical_Data'!$J$12:$J$518,0),MATCH(Working!AI$11,'Data;_Historical_Data'!$H$11:$AK$11)),SUMIFS('Data;_Major_Ports'!$K$48:$K$999999,'Data;_Major_Ports'!$F$48:$F$999999,$F35,'Data;_Major_Ports'!$E$48:$E$999999,AI$11,'Data;_Major_Ports'!$J$48:$J$999999,#REF!)))</f>
        <v>#REF!</v>
      </c>
      <c r="AJ35" s="4" t="e">
        <f>IF(Closed_Ports!AE32="z","z",IF(AJ$11&lt;2000,INDEX('Data;_Historical_Data'!$H$12:$AK$518,MATCH(Working!$E35,'Data;_Historical_Data'!$J$12:$J$518,0),MATCH(Working!AJ$11,'Data;_Historical_Data'!$H$11:$AK$11)),SUMIFS('Data;_Major_Ports'!$K$48:$K$999999,'Data;_Major_Ports'!$F$48:$F$999999,$F35,'Data;_Major_Ports'!$E$48:$E$999999,AJ$11,'Data;_Major_Ports'!$J$48:$J$999999,#REF!)))</f>
        <v>#REF!</v>
      </c>
      <c r="AK35" s="4" t="e">
        <f>IF(Closed_Ports!AF32="z","z",IF(AK$11&lt;2000,INDEX('Data;_Historical_Data'!$H$12:$AK$518,MATCH(Working!$E35,'Data;_Historical_Data'!$J$12:$J$518,0),MATCH(Working!AK$11,'Data;_Historical_Data'!$H$11:$AK$11)),SUMIFS('Data;_Major_Ports'!$K$48:$K$999999,'Data;_Major_Ports'!$F$48:$F$999999,$F35,'Data;_Major_Ports'!$E$48:$E$999999,AK$11,'Data;_Major_Ports'!$J$48:$J$999999,#REF!)))</f>
        <v>#REF!</v>
      </c>
      <c r="AL35" s="43">
        <f>IF(Closed_Ports!AG32="z","z",IF(AL$11&lt;2000,INDEX('Data;_Historical_Data'!$H$12:$AK$518,MATCH(Working!$E35,'Data;_Historical_Data'!$J$12:$J$518,0),MATCH(Working!AL$11,'Data;_Historical_Data'!$H$11:$AK$11)),SUMIFS('Data;_Major_Ports'!$K$48:$K$999999,'Data;_Major_Ports'!$F$48:$F$999999,$F35,'Data;_Major_Ports'!$E$48:$E$999999,AL$11,'Data;_Major_Ports'!$J$48:$J$999999,#REF!)))</f>
        <v>0</v>
      </c>
      <c r="AM35" s="4">
        <f>IF(Closed_Ports!AH32="z","z",IF(AM$11&lt;2000,INDEX('Data;_Historical_Data'!$H$12:$AK$518,MATCH(Working!$E35,'Data;_Historical_Data'!$J$12:$J$518,0),MATCH(Working!AM$11,'Data;_Historical_Data'!$H$11:$AK$11)),SUMIFS('Data;_Major_Ports'!$K$48:$K$999999,'Data;_Major_Ports'!$F$48:$F$999999,$F35,'Data;_Major_Ports'!$E$48:$E$999999,AM$11,'Data;_Major_Ports'!$J$48:$J$999999,#REF!)))</f>
        <v>0</v>
      </c>
      <c r="AN35" s="4">
        <f>IF(Closed_Ports!AI32="z","z",IF(AN$11&lt;2000,INDEX('Data;_Historical_Data'!$H$12:$AK$518,MATCH(Working!$E35,'Data;_Historical_Data'!$J$12:$J$518,0),MATCH(Working!AN$11,'Data;_Historical_Data'!$H$11:$AK$11)),SUMIFS('Data;_Major_Ports'!$K$48:$K$999999,'Data;_Major_Ports'!$F$48:$F$999999,$F35,'Data;_Major_Ports'!$E$48:$E$999999,AN$11,'Data;_Major_Ports'!$J$48:$J$999999,#REF!)))</f>
        <v>0</v>
      </c>
      <c r="AO35" s="4">
        <f>IF(Closed_Ports!AJ32="z","z",IF(AO$11&lt;2000,INDEX('Data;_Historical_Data'!$H$12:$AK$518,MATCH(Working!$E35,'Data;_Historical_Data'!$J$12:$J$518,0),MATCH(Working!AO$11,'Data;_Historical_Data'!$H$11:$AK$11)),SUMIFS('Data;_Major_Ports'!$K$48:$K$999999,'Data;_Major_Ports'!$F$48:$F$999999,$F35,'Data;_Major_Ports'!$E$48:$E$999999,AO$11,'Data;_Major_Ports'!$J$48:$J$999999,#REF!)))</f>
        <v>0</v>
      </c>
      <c r="AP35" s="4">
        <f>IF(Closed_Ports!AK32="z","z",IF(AP$11&lt;2000,INDEX('Data;_Historical_Data'!$H$12:$AK$518,MATCH(Working!$E35,'Data;_Historical_Data'!$J$12:$J$518,0),MATCH(Working!AP$11,'Data;_Historical_Data'!$H$11:$AK$11)),SUMIFS('Data;_Major_Ports'!$K$48:$K$999999,'Data;_Major_Ports'!$F$48:$F$999999,$F35,'Data;_Major_Ports'!$E$48:$E$999999,AP$11,'Data;_Major_Ports'!$J$48:$J$999999,#REF!)))</f>
        <v>0</v>
      </c>
      <c r="AQ35" s="4">
        <f>IF(Closed_Ports!AL32="z","z",IF(AQ$11&lt;2000,INDEX('Data;_Historical_Data'!$H$12:$AK$518,MATCH(Working!$E35,'Data;_Historical_Data'!$J$12:$J$518,0),MATCH(Working!AQ$11,'Data;_Historical_Data'!$H$11:$AK$11)),SUMIFS('Data;_Major_Ports'!$K$48:$K$999999,'Data;_Major_Ports'!$F$48:$F$999999,$F35,'Data;_Major_Ports'!$E$48:$E$999999,AQ$11,'Data;_Major_Ports'!$J$48:$J$999999,#REF!)))</f>
        <v>0</v>
      </c>
      <c r="AR35" s="4">
        <f>IF(Closed_Ports!AM32="z","z",IF(AR$11&lt;2000,INDEX('Data;_Historical_Data'!$H$12:$AK$518,MATCH(Working!$E35,'Data;_Historical_Data'!$J$12:$J$518,0),MATCH(Working!AR$11,'Data;_Historical_Data'!$H$11:$AK$11)),SUMIFS('Data;_Major_Ports'!$K$48:$K$999999,'Data;_Major_Ports'!$F$48:$F$999999,$F35,'Data;_Major_Ports'!$E$48:$E$999999,AR$11,'Data;_Major_Ports'!$J$48:$J$999999,#REF!)))</f>
        <v>0</v>
      </c>
      <c r="AS35" s="4">
        <f>IF(Closed_Ports!AN32="z","z",IF(AS$11&lt;2000,INDEX('Data;_Historical_Data'!$H$12:$AK$518,MATCH(Working!$E35,'Data;_Historical_Data'!$J$12:$J$518,0),MATCH(Working!AS$11,'Data;_Historical_Data'!$H$11:$AK$11)),SUMIFS('Data;_Major_Ports'!$K$48:$K$999999,'Data;_Major_Ports'!$F$48:$F$999999,$F35,'Data;_Major_Ports'!$E$48:$E$999999,AS$11,'Data;_Major_Ports'!$J$48:$J$999999,#REF!)))</f>
        <v>0</v>
      </c>
      <c r="AT35" s="4">
        <f>IF(Closed_Ports!AO32="z","z",IF(AT$11&lt;2000,INDEX('Data;_Historical_Data'!$H$12:$AK$518,MATCH(Working!$E35,'Data;_Historical_Data'!$J$12:$J$518,0),MATCH(Working!AT$11,'Data;_Historical_Data'!$H$11:$AK$11)),SUMIFS('Data;_Major_Ports'!$K$48:$K$999999,'Data;_Major_Ports'!$F$48:$F$999999,$F35,'Data;_Major_Ports'!$E$48:$E$999999,AT$11,'Data;_Major_Ports'!$J$48:$J$999999,#REF!)))</f>
        <v>0</v>
      </c>
      <c r="AU35" s="4">
        <f>IF(Closed_Ports!AP32="z","z",IF(AU$11&lt;2000,INDEX('Data;_Historical_Data'!$H$12:$AK$518,MATCH(Working!$E35,'Data;_Historical_Data'!$J$12:$J$518,0),MATCH(Working!AU$11,'Data;_Historical_Data'!$H$11:$AK$11)),SUMIFS('Data;_Major_Ports'!$K$48:$K$999999,'Data;_Major_Ports'!$F$48:$F$999999,$F35,'Data;_Major_Ports'!$E$48:$E$999999,AU$11,'Data;_Major_Ports'!$J$48:$J$999999,#REF!)))</f>
        <v>0</v>
      </c>
      <c r="AV35" s="4">
        <f>IF(Closed_Ports!AQ32="z","z",IF(AV$11&lt;2000,INDEX('Data;_Historical_Data'!$H$12:$AK$518,MATCH(Working!$E35,'Data;_Historical_Data'!$J$12:$J$518,0),MATCH(Working!AV$11,'Data;_Historical_Data'!$H$11:$AK$11)),SUMIFS('Data;_Major_Ports'!$K$48:$K$999999,'Data;_Major_Ports'!$F$48:$F$999999,$F35,'Data;_Major_Ports'!$E$48:$E$999999,AV$11,'Data;_Major_Ports'!$J$48:$J$999999,#REF!)))</f>
        <v>0</v>
      </c>
      <c r="AW35" s="4">
        <f>IF(Closed_Ports!AR32="z","z",IF(AW$11&lt;2000,INDEX('Data;_Historical_Data'!$H$12:$AK$518,MATCH(Working!$E35,'Data;_Historical_Data'!$J$12:$J$518,0),MATCH(Working!AW$11,'Data;_Historical_Data'!$H$11:$AK$11)),SUMIFS('Data;_Major_Ports'!$K$48:$K$999999,'Data;_Major_Ports'!$F$48:$F$999999,$F35,'Data;_Major_Ports'!$E$48:$E$999999,AW$11,'Data;_Major_Ports'!$J$48:$J$999999,#REF!)))</f>
        <v>0</v>
      </c>
      <c r="AX35" s="4">
        <f>IF(Closed_Ports!AS32="z","z",IF(AX$11&lt;2000,INDEX('Data;_Historical_Data'!$H$12:$AK$518,MATCH(Working!$E35,'Data;_Historical_Data'!$J$12:$J$518,0),MATCH(Working!AX$11,'Data;_Historical_Data'!$H$11:$AK$11)),SUMIFS('Data;_Major_Ports'!$K$48:$K$999999,'Data;_Major_Ports'!$F$48:$F$999999,$F35,'Data;_Major_Ports'!$E$48:$E$999999,AX$11,'Data;_Major_Ports'!$J$48:$J$999999,#REF!)))</f>
        <v>0</v>
      </c>
      <c r="AY35" s="4">
        <f>IF(Closed_Ports!AT32="z","z",IF(AY$11&lt;2000,INDEX('Data;_Historical_Data'!$H$12:$AK$518,MATCH(Working!$E35,'Data;_Historical_Data'!$J$12:$J$518,0),MATCH(Working!AY$11,'Data;_Historical_Data'!$H$11:$AK$11)),SUMIFS('Data;_Major_Ports'!$K$48:$K$999999,'Data;_Major_Ports'!$F$48:$F$999999,$F35,'Data;_Major_Ports'!$E$48:$E$999999,AY$11,'Data;_Major_Ports'!$J$48:$J$999999,#REF!)))</f>
        <v>0</v>
      </c>
      <c r="AZ35" s="4">
        <f>IF(Closed_Ports!AU32="z","z",IF(AZ$11&lt;2000,INDEX('Data;_Historical_Data'!$H$12:$AK$518,MATCH(Working!$E35,'Data;_Historical_Data'!$J$12:$J$518,0),MATCH(Working!AZ$11,'Data;_Historical_Data'!$H$11:$AK$11)),SUMIFS('Data;_Major_Ports'!$K$48:$K$999999,'Data;_Major_Ports'!$F$48:$F$999999,$F35,'Data;_Major_Ports'!$E$48:$E$999999,AZ$11,'Data;_Major_Ports'!$J$48:$J$999999,#REF!)))</f>
        <v>0</v>
      </c>
      <c r="BA35" s="4">
        <f>IF(Closed_Ports!AV32="z","z",IF(BA$11&lt;2000,INDEX('Data;_Historical_Data'!$H$12:$AK$518,MATCH(Working!$E35,'Data;_Historical_Data'!$J$12:$J$518,0),MATCH(Working!BA$11,'Data;_Historical_Data'!$H$11:$AK$11)),SUMIFS('Data;_Major_Ports'!$K$48:$K$999999,'Data;_Major_Ports'!$F$48:$F$999999,$F35,'Data;_Major_Ports'!$E$48:$E$999999,BA$11,'Data;_Major_Ports'!$J$48:$J$999999,#REF!)))</f>
        <v>0</v>
      </c>
      <c r="BB35" s="4">
        <f>IF(Closed_Ports!AW32="z","z",IF(BB$11&lt;2000,INDEX('Data;_Historical_Data'!$H$12:$AK$518,MATCH(Working!$E35,'Data;_Historical_Data'!$J$12:$J$518,0),MATCH(Working!BB$11,'Data;_Historical_Data'!$H$11:$AK$11)),SUMIFS('Data;_Major_Ports'!$K$48:$K$999999,'Data;_Major_Ports'!$F$48:$F$999999,$F35,'Data;_Major_Ports'!$E$48:$E$999999,BB$11,'Data;_Major_Ports'!$J$48:$J$999999,#REF!)))</f>
        <v>0</v>
      </c>
      <c r="BC35" s="4">
        <f>IF(Closed_Ports!AX32="z","z",IF(BC$11&lt;2000,INDEX('Data;_Historical_Data'!$H$12:$AK$518,MATCH(Working!$E35,'Data;_Historical_Data'!$J$12:$J$518,0),MATCH(Working!BC$11,'Data;_Historical_Data'!$H$11:$AK$11)),SUMIFS('Data;_Major_Ports'!$K$48:$K$999999,'Data;_Major_Ports'!$F$48:$F$999999,$F35,'Data;_Major_Ports'!$E$48:$E$999999,BC$11,'Data;_Major_Ports'!$J$48:$J$999999,#REF!)))</f>
        <v>0</v>
      </c>
      <c r="BD35" s="4">
        <f>IF(Closed_Ports!AY32="z","z",IF(BD$11&lt;2000,INDEX('Data;_Historical_Data'!$H$12:$AK$518,MATCH(Working!$E35,'Data;_Historical_Data'!$J$12:$J$518,0),MATCH(Working!BD$11,'Data;_Historical_Data'!$H$11:$AK$11)),SUMIFS('Data;_Major_Ports'!$K$48:$K$999999,'Data;_Major_Ports'!$F$48:$F$999999,$F35,'Data;_Major_Ports'!$E$48:$E$999999,BD$11,'Data;_Major_Ports'!$J$48:$J$999999,#REF!)))</f>
        <v>0</v>
      </c>
      <c r="BE35" s="4">
        <f>IF(Closed_Ports!AZ32="z","z",IF(BE$11&lt;2000,INDEX('Data;_Historical_Data'!$H$12:$AK$518,MATCH(Working!$E35,'Data;_Historical_Data'!$J$12:$J$518,0),MATCH(Working!BE$11,'Data;_Historical_Data'!$H$11:$AK$11)),SUMIFS('Data;_Major_Ports'!$K$48:$K$999999,'Data;_Major_Ports'!$F$48:$F$999999,$F35,'Data;_Major_Ports'!$E$48:$E$999999,BE$11,'Data;_Major_Ports'!$J$48:$J$999999,#REF!)))</f>
        <v>0</v>
      </c>
      <c r="BF35" s="4">
        <f>IF(Closed_Ports!BA32="z","z",IF(BF$11&lt;2000,INDEX('Data;_Historical_Data'!$H$12:$AK$518,MATCH(Working!$E35,'Data;_Historical_Data'!$J$12:$J$518,0),MATCH(Working!BF$11,'Data;_Historical_Data'!$H$11:$AK$11)),SUMIFS('Data;_Major_Ports'!$K$48:$K$999999,'Data;_Major_Ports'!$F$48:$F$999999,$F35,'Data;_Major_Ports'!$E$48:$E$999999,BF$11,'Data;_Major_Ports'!$J$48:$J$999999,#REF!)))</f>
        <v>0</v>
      </c>
      <c r="BG35" s="4">
        <f>IF(Closed_Ports!BB32="z","z",IF(BG$11&lt;2000,INDEX('Data;_Historical_Data'!$H$12:$AK$518,MATCH(Working!$E35,'Data;_Historical_Data'!$J$12:$J$518,0),MATCH(Working!BG$11,'Data;_Historical_Data'!$H$11:$AK$11)),SUMIFS('Data;_Major_Ports'!$K$48:$K$999999,'Data;_Major_Ports'!$F$48:$F$999999,$F35,'Data;_Major_Ports'!$E$48:$E$999999,BG$11,'Data;_Major_Ports'!$J$48:$J$999999,#REF!)))</f>
        <v>0</v>
      </c>
      <c r="BH35" s="4">
        <f>IF(Closed_Ports!BC32="z","z",IF(BH$11&lt;2000,INDEX('Data;_Historical_Data'!$H$12:$AK$518,MATCH(Working!$E35,'Data;_Historical_Data'!$J$12:$J$518,0),MATCH(Working!BH$11,'Data;_Historical_Data'!$H$11:$AK$11)),SUMIFS('Data;_Major_Ports'!$K$48:$K$999999,'Data;_Major_Ports'!$F$48:$F$999999,$F35,'Data;_Major_Ports'!$E$48:$E$999999,BH$11,'Data;_Major_Ports'!$J$48:$J$999999,#REF!)))</f>
        <v>0</v>
      </c>
      <c r="BI35" s="4">
        <f>IF(Closed_Ports!BD32="z","z",IF(BI$11&lt;2000,INDEX('Data;_Historical_Data'!$H$12:$AK$518,MATCH(Working!$E35,'Data;_Historical_Data'!$J$12:$J$518,0),MATCH(Working!BI$11,'Data;_Historical_Data'!$H$11:$AK$11)),SUMIFS('Data;_Major_Ports'!$K$48:$K$999999,'Data;_Major_Ports'!$F$48:$F$999999,$F35,'Data;_Major_Ports'!$E$48:$E$999999,BI$11,'Data;_Major_Ports'!$J$48:$J$999999,#REF!)))</f>
        <v>0</v>
      </c>
      <c r="BJ35" s="44" t="e">
        <f t="shared" si="0"/>
        <v>#DIV/0!</v>
      </c>
      <c r="BK35" s="45">
        <f t="shared" si="1"/>
        <v>0</v>
      </c>
    </row>
    <row r="36" spans="4:63" x14ac:dyDescent="0.25">
      <c r="D36" s="41">
        <f>COUNTIF('Data;_Historical_Data'!J:J,Working!E36)</f>
        <v>0</v>
      </c>
      <c r="E36" s="22" t="e">
        <f>CONCATENATE(#REF!,Working!H36)</f>
        <v>#REF!</v>
      </c>
      <c r="F36" s="22" t="s">
        <v>238</v>
      </c>
      <c r="G36" s="22" t="s">
        <v>188</v>
      </c>
      <c r="H36" s="2" t="s">
        <v>239</v>
      </c>
      <c r="I36" s="2" t="s">
        <v>33</v>
      </c>
      <c r="J36" s="42" t="s">
        <v>10</v>
      </c>
      <c r="K36" s="4" t="e">
        <f>IF(Closed_Ports!F33="z","z",IF(K$11&lt;2000,INDEX('Data;_Historical_Data'!$H$12:$AK$518,MATCH(Working!$E36,'Data;_Historical_Data'!$J$12:$J$518,0),MATCH(Working!K$11,'Data;_Historical_Data'!$H$11:$AK$11)),SUMIFS('Data;_Major_Ports'!$K$48:$K$999999,'Data;_Major_Ports'!$F$48:$F$999999,$F36,'Data;_Major_Ports'!$E$48:$E$999999,K$11,'Data;_Major_Ports'!$J$48:$J$999999,#REF!)))</f>
        <v>#REF!</v>
      </c>
      <c r="L36" s="4" t="e">
        <f>IF(Closed_Ports!G33="z","z",IF(L$11&lt;2000,INDEX('Data;_Historical_Data'!$H$12:$AK$518,MATCH(Working!$E36,'Data;_Historical_Data'!$J$12:$J$518,0),MATCH(Working!L$11,'Data;_Historical_Data'!$H$11:$AK$11)),SUMIFS('Data;_Major_Ports'!$K$48:$K$999999,'Data;_Major_Ports'!$F$48:$F$999999,$F36,'Data;_Major_Ports'!$E$48:$E$999999,L$11,'Data;_Major_Ports'!$J$48:$J$999999,#REF!)))</f>
        <v>#REF!</v>
      </c>
      <c r="M36" s="4" t="e">
        <f>IF(Closed_Ports!H33="z","z",IF(M$11&lt;2000,INDEX('Data;_Historical_Data'!$H$12:$AK$518,MATCH(Working!$E36,'Data;_Historical_Data'!$J$12:$J$518,0),MATCH(Working!M$11,'Data;_Historical_Data'!$H$11:$AK$11)),SUMIFS('Data;_Major_Ports'!$K$48:$K$999999,'Data;_Major_Ports'!$F$48:$F$999999,$F36,'Data;_Major_Ports'!$E$48:$E$999999,M$11,'Data;_Major_Ports'!$J$48:$J$999999,#REF!)))</f>
        <v>#REF!</v>
      </c>
      <c r="N36" s="4" t="e">
        <f>IF(Closed_Ports!I33="z","z",IF(N$11&lt;2000,INDEX('Data;_Historical_Data'!$H$12:$AK$518,MATCH(Working!$E36,'Data;_Historical_Data'!$J$12:$J$518,0),MATCH(Working!N$11,'Data;_Historical_Data'!$H$11:$AK$11)),SUMIFS('Data;_Major_Ports'!$K$48:$K$999999,'Data;_Major_Ports'!$F$48:$F$999999,$F36,'Data;_Major_Ports'!$E$48:$E$999999,N$11,'Data;_Major_Ports'!$J$48:$J$999999,#REF!)))</f>
        <v>#REF!</v>
      </c>
      <c r="O36" s="4" t="e">
        <f>IF(Closed_Ports!J33="z","z",IF(O$11&lt;2000,INDEX('Data;_Historical_Data'!$H$12:$AK$518,MATCH(Working!$E36,'Data;_Historical_Data'!$J$12:$J$518,0),MATCH(Working!O$11,'Data;_Historical_Data'!$H$11:$AK$11)),SUMIFS('Data;_Major_Ports'!$K$48:$K$999999,'Data;_Major_Ports'!$F$48:$F$999999,$F36,'Data;_Major_Ports'!$E$48:$E$999999,O$11,'Data;_Major_Ports'!$J$48:$J$999999,#REF!)))</f>
        <v>#REF!</v>
      </c>
      <c r="P36" s="4" t="e">
        <f>IF(Closed_Ports!K33="z","z",IF(P$11&lt;2000,INDEX('Data;_Historical_Data'!$H$12:$AK$518,MATCH(Working!$E36,'Data;_Historical_Data'!$J$12:$J$518,0),MATCH(Working!P$11,'Data;_Historical_Data'!$H$11:$AK$11)),SUMIFS('Data;_Major_Ports'!$K$48:$K$999999,'Data;_Major_Ports'!$F$48:$F$999999,$F36,'Data;_Major_Ports'!$E$48:$E$999999,P$11,'Data;_Major_Ports'!$J$48:$J$999999,#REF!)))</f>
        <v>#REF!</v>
      </c>
      <c r="Q36" s="4" t="e">
        <f>IF(Closed_Ports!L33="z","z",IF(Q$11&lt;2000,INDEX('Data;_Historical_Data'!$H$12:$AK$518,MATCH(Working!$E36,'Data;_Historical_Data'!$J$12:$J$518,0),MATCH(Working!Q$11,'Data;_Historical_Data'!$H$11:$AK$11)),SUMIFS('Data;_Major_Ports'!$K$48:$K$999999,'Data;_Major_Ports'!$F$48:$F$999999,$F36,'Data;_Major_Ports'!$E$48:$E$999999,Q$11,'Data;_Major_Ports'!$J$48:$J$999999,#REF!)))</f>
        <v>#REF!</v>
      </c>
      <c r="R36" s="4" t="e">
        <f>IF(Closed_Ports!M33="z","z",IF(R$11&lt;2000,INDEX('Data;_Historical_Data'!$H$12:$AK$518,MATCH(Working!$E36,'Data;_Historical_Data'!$J$12:$J$518,0),MATCH(Working!R$11,'Data;_Historical_Data'!$H$11:$AK$11)),SUMIFS('Data;_Major_Ports'!$K$48:$K$999999,'Data;_Major_Ports'!$F$48:$F$999999,$F36,'Data;_Major_Ports'!$E$48:$E$999999,R$11,'Data;_Major_Ports'!$J$48:$J$999999,#REF!)))</f>
        <v>#REF!</v>
      </c>
      <c r="S36" s="4" t="e">
        <f>IF(Closed_Ports!N33="z","z",IF(S$11&lt;2000,INDEX('Data;_Historical_Data'!$H$12:$AK$518,MATCH(Working!$E36,'Data;_Historical_Data'!$J$12:$J$518,0),MATCH(Working!S$11,'Data;_Historical_Data'!$H$11:$AK$11)),SUMIFS('Data;_Major_Ports'!$K$48:$K$999999,'Data;_Major_Ports'!$F$48:$F$999999,$F36,'Data;_Major_Ports'!$E$48:$E$999999,S$11,'Data;_Major_Ports'!$J$48:$J$999999,#REF!)))</f>
        <v>#REF!</v>
      </c>
      <c r="T36" s="4" t="e">
        <f>IF(Closed_Ports!O33="z","z",IF(T$11&lt;2000,INDEX('Data;_Historical_Data'!$H$12:$AK$518,MATCH(Working!$E36,'Data;_Historical_Data'!$J$12:$J$518,0),MATCH(Working!T$11,'Data;_Historical_Data'!$H$11:$AK$11)),SUMIFS('Data;_Major_Ports'!$K$48:$K$999999,'Data;_Major_Ports'!$F$48:$F$999999,$F36,'Data;_Major_Ports'!$E$48:$E$999999,T$11,'Data;_Major_Ports'!$J$48:$J$999999,#REF!)))</f>
        <v>#REF!</v>
      </c>
      <c r="U36" s="4" t="e">
        <f>IF(Closed_Ports!P33="z","z",IF(U$11&lt;2000,INDEX('Data;_Historical_Data'!$H$12:$AK$518,MATCH(Working!$E36,'Data;_Historical_Data'!$J$12:$J$518,0),MATCH(Working!U$11,'Data;_Historical_Data'!$H$11:$AK$11)),SUMIFS('Data;_Major_Ports'!$K$48:$K$999999,'Data;_Major_Ports'!$F$48:$F$999999,$F36,'Data;_Major_Ports'!$E$48:$E$999999,U$11,'Data;_Major_Ports'!$J$48:$J$999999,#REF!)))</f>
        <v>#REF!</v>
      </c>
      <c r="V36" s="4" t="e">
        <f>IF(Closed_Ports!Q33="z","z",IF(V$11&lt;2000,INDEX('Data;_Historical_Data'!$H$12:$AK$518,MATCH(Working!$E36,'Data;_Historical_Data'!$J$12:$J$518,0),MATCH(Working!V$11,'Data;_Historical_Data'!$H$11:$AK$11)),SUMIFS('Data;_Major_Ports'!$K$48:$K$999999,'Data;_Major_Ports'!$F$48:$F$999999,$F36,'Data;_Major_Ports'!$E$48:$E$999999,V$11,'Data;_Major_Ports'!$J$48:$J$999999,#REF!)))</f>
        <v>#REF!</v>
      </c>
      <c r="W36" s="4" t="e">
        <f>IF(Closed_Ports!R33="z","z",IF(W$11&lt;2000,INDEX('Data;_Historical_Data'!$H$12:$AK$518,MATCH(Working!$E36,'Data;_Historical_Data'!$J$12:$J$518,0),MATCH(Working!W$11,'Data;_Historical_Data'!$H$11:$AK$11)),SUMIFS('Data;_Major_Ports'!$K$48:$K$999999,'Data;_Major_Ports'!$F$48:$F$999999,$F36,'Data;_Major_Ports'!$E$48:$E$999999,W$11,'Data;_Major_Ports'!$J$48:$J$999999,#REF!)))</f>
        <v>#REF!</v>
      </c>
      <c r="X36" s="4" t="e">
        <f>IF(Closed_Ports!S33="z","z",IF(X$11&lt;2000,INDEX('Data;_Historical_Data'!$H$12:$AK$518,MATCH(Working!$E36,'Data;_Historical_Data'!$J$12:$J$518,0),MATCH(Working!X$11,'Data;_Historical_Data'!$H$11:$AK$11)),SUMIFS('Data;_Major_Ports'!$K$48:$K$999999,'Data;_Major_Ports'!$F$48:$F$999999,$F36,'Data;_Major_Ports'!$E$48:$E$999999,X$11,'Data;_Major_Ports'!$J$48:$J$999999,#REF!)))</f>
        <v>#REF!</v>
      </c>
      <c r="Y36" s="4" t="e">
        <f>IF(Closed_Ports!T33="z","z",IF(Y$11&lt;2000,INDEX('Data;_Historical_Data'!$H$12:$AK$518,MATCH(Working!$E36,'Data;_Historical_Data'!$J$12:$J$518,0),MATCH(Working!Y$11,'Data;_Historical_Data'!$H$11:$AK$11)),SUMIFS('Data;_Major_Ports'!$K$48:$K$999999,'Data;_Major_Ports'!$F$48:$F$999999,$F36,'Data;_Major_Ports'!$E$48:$E$999999,Y$11,'Data;_Major_Ports'!$J$48:$J$999999,#REF!)))</f>
        <v>#REF!</v>
      </c>
      <c r="Z36" s="4" t="e">
        <f>IF(Closed_Ports!U33="z","z",IF(Z$11&lt;2000,INDEX('Data;_Historical_Data'!$H$12:$AK$518,MATCH(Working!$E36,'Data;_Historical_Data'!$J$12:$J$518,0),MATCH(Working!Z$11,'Data;_Historical_Data'!$H$11:$AK$11)),SUMIFS('Data;_Major_Ports'!$K$48:$K$999999,'Data;_Major_Ports'!$F$48:$F$999999,$F36,'Data;_Major_Ports'!$E$48:$E$999999,Z$11,'Data;_Major_Ports'!$J$48:$J$999999,#REF!)))</f>
        <v>#REF!</v>
      </c>
      <c r="AA36" s="4" t="e">
        <f>IF(Closed_Ports!V33="z","z",IF(AA$11&lt;2000,INDEX('Data;_Historical_Data'!$H$12:$AK$518,MATCH(Working!$E36,'Data;_Historical_Data'!$J$12:$J$518,0),MATCH(Working!AA$11,'Data;_Historical_Data'!$H$11:$AK$11)),SUMIFS('Data;_Major_Ports'!$K$48:$K$999999,'Data;_Major_Ports'!$F$48:$F$999999,$F36,'Data;_Major_Ports'!$E$48:$E$999999,AA$11,'Data;_Major_Ports'!$J$48:$J$999999,#REF!)))</f>
        <v>#REF!</v>
      </c>
      <c r="AB36" s="4" t="e">
        <f>IF(Closed_Ports!W33="z","z",IF(AB$11&lt;2000,INDEX('Data;_Historical_Data'!$H$12:$AK$518,MATCH(Working!$E36,'Data;_Historical_Data'!$J$12:$J$518,0),MATCH(Working!AB$11,'Data;_Historical_Data'!$H$11:$AK$11)),SUMIFS('Data;_Major_Ports'!$K$48:$K$999999,'Data;_Major_Ports'!$F$48:$F$999999,$F36,'Data;_Major_Ports'!$E$48:$E$999999,AB$11,'Data;_Major_Ports'!$J$48:$J$999999,#REF!)))</f>
        <v>#REF!</v>
      </c>
      <c r="AC36" s="4" t="e">
        <f>IF(Closed_Ports!X33="z","z",IF(AC$11&lt;2000,INDEX('Data;_Historical_Data'!$H$12:$AK$518,MATCH(Working!$E36,'Data;_Historical_Data'!$J$12:$J$518,0),MATCH(Working!AC$11,'Data;_Historical_Data'!$H$11:$AK$11)),SUMIFS('Data;_Major_Ports'!$K$48:$K$999999,'Data;_Major_Ports'!$F$48:$F$999999,$F36,'Data;_Major_Ports'!$E$48:$E$999999,AC$11,'Data;_Major_Ports'!$J$48:$J$999999,#REF!)))</f>
        <v>#REF!</v>
      </c>
      <c r="AD36" s="4" t="e">
        <f>IF(Closed_Ports!Y33="z","z",IF(AD$11&lt;2000,INDEX('Data;_Historical_Data'!$H$12:$AK$518,MATCH(Working!$E36,'Data;_Historical_Data'!$J$12:$J$518,0),MATCH(Working!AD$11,'Data;_Historical_Data'!$H$11:$AK$11)),SUMIFS('Data;_Major_Ports'!$K$48:$K$999999,'Data;_Major_Ports'!$F$48:$F$999999,$F36,'Data;_Major_Ports'!$E$48:$E$999999,AD$11,'Data;_Major_Ports'!$J$48:$J$999999,#REF!)))</f>
        <v>#REF!</v>
      </c>
      <c r="AE36" s="4" t="e">
        <f>IF(Closed_Ports!Z33="z","z",IF(AE$11&lt;2000,INDEX('Data;_Historical_Data'!$H$12:$AK$518,MATCH(Working!$E36,'Data;_Historical_Data'!$J$12:$J$518,0),MATCH(Working!AE$11,'Data;_Historical_Data'!$H$11:$AK$11)),SUMIFS('Data;_Major_Ports'!$K$48:$K$999999,'Data;_Major_Ports'!$F$48:$F$999999,$F36,'Data;_Major_Ports'!$E$48:$E$999999,AE$11,'Data;_Major_Ports'!$J$48:$J$999999,#REF!)))</f>
        <v>#REF!</v>
      </c>
      <c r="AF36" s="4" t="e">
        <f>IF(Closed_Ports!AA33="z","z",IF(AF$11&lt;2000,INDEX('Data;_Historical_Data'!$H$12:$AK$518,MATCH(Working!$E36,'Data;_Historical_Data'!$J$12:$J$518,0),MATCH(Working!AF$11,'Data;_Historical_Data'!$H$11:$AK$11)),SUMIFS('Data;_Major_Ports'!$K$48:$K$999999,'Data;_Major_Ports'!$F$48:$F$999999,$F36,'Data;_Major_Ports'!$E$48:$E$999999,AF$11,'Data;_Major_Ports'!$J$48:$J$999999,#REF!)))</f>
        <v>#REF!</v>
      </c>
      <c r="AG36" s="4" t="e">
        <f>IF(Closed_Ports!AB33="z","z",IF(AG$11&lt;2000,INDEX('Data;_Historical_Data'!$H$12:$AK$518,MATCH(Working!$E36,'Data;_Historical_Data'!$J$12:$J$518,0),MATCH(Working!AG$11,'Data;_Historical_Data'!$H$11:$AK$11)),SUMIFS('Data;_Major_Ports'!$K$48:$K$999999,'Data;_Major_Ports'!$F$48:$F$999999,$F36,'Data;_Major_Ports'!$E$48:$E$999999,AG$11,'Data;_Major_Ports'!$J$48:$J$999999,#REF!)))</f>
        <v>#REF!</v>
      </c>
      <c r="AH36" s="4" t="e">
        <f>IF(Closed_Ports!AC33="z","z",IF(AH$11&lt;2000,INDEX('Data;_Historical_Data'!$H$12:$AK$518,MATCH(Working!$E36,'Data;_Historical_Data'!$J$12:$J$518,0),MATCH(Working!AH$11,'Data;_Historical_Data'!$H$11:$AK$11)),SUMIFS('Data;_Major_Ports'!$K$48:$K$999999,'Data;_Major_Ports'!$F$48:$F$999999,$F36,'Data;_Major_Ports'!$E$48:$E$999999,AH$11,'Data;_Major_Ports'!$J$48:$J$999999,#REF!)))</f>
        <v>#REF!</v>
      </c>
      <c r="AI36" s="4" t="e">
        <f>IF(Closed_Ports!AD33="z","z",IF(AI$11&lt;2000,INDEX('Data;_Historical_Data'!$H$12:$AK$518,MATCH(Working!$E36,'Data;_Historical_Data'!$J$12:$J$518,0),MATCH(Working!AI$11,'Data;_Historical_Data'!$H$11:$AK$11)),SUMIFS('Data;_Major_Ports'!$K$48:$K$999999,'Data;_Major_Ports'!$F$48:$F$999999,$F36,'Data;_Major_Ports'!$E$48:$E$999999,AI$11,'Data;_Major_Ports'!$J$48:$J$999999,#REF!)))</f>
        <v>#REF!</v>
      </c>
      <c r="AJ36" s="4" t="e">
        <f>IF(Closed_Ports!AE33="z","z",IF(AJ$11&lt;2000,INDEX('Data;_Historical_Data'!$H$12:$AK$518,MATCH(Working!$E36,'Data;_Historical_Data'!$J$12:$J$518,0),MATCH(Working!AJ$11,'Data;_Historical_Data'!$H$11:$AK$11)),SUMIFS('Data;_Major_Ports'!$K$48:$K$999999,'Data;_Major_Ports'!$F$48:$F$999999,$F36,'Data;_Major_Ports'!$E$48:$E$999999,AJ$11,'Data;_Major_Ports'!$J$48:$J$999999,#REF!)))</f>
        <v>#REF!</v>
      </c>
      <c r="AK36" s="4" t="e">
        <f>IF(Closed_Ports!AF33="z","z",IF(AK$11&lt;2000,INDEX('Data;_Historical_Data'!$H$12:$AK$518,MATCH(Working!$E36,'Data;_Historical_Data'!$J$12:$J$518,0),MATCH(Working!AK$11,'Data;_Historical_Data'!$H$11:$AK$11)),SUMIFS('Data;_Major_Ports'!$K$48:$K$999999,'Data;_Major_Ports'!$F$48:$F$999999,$F36,'Data;_Major_Ports'!$E$48:$E$999999,AK$11,'Data;_Major_Ports'!$J$48:$J$999999,#REF!)))</f>
        <v>#REF!</v>
      </c>
      <c r="AL36" s="43">
        <f>IF(Closed_Ports!AG33="z","z",IF(AL$11&lt;2000,INDEX('Data;_Historical_Data'!$H$12:$AK$518,MATCH(Working!$E36,'Data;_Historical_Data'!$J$12:$J$518,0),MATCH(Working!AL$11,'Data;_Historical_Data'!$H$11:$AK$11)),SUMIFS('Data;_Major_Ports'!$K$48:$K$999999,'Data;_Major_Ports'!$F$48:$F$999999,$F36,'Data;_Major_Ports'!$E$48:$E$999999,AL$11,'Data;_Major_Ports'!$J$48:$J$999999,#REF!)))</f>
        <v>0</v>
      </c>
      <c r="AM36" s="4">
        <f>IF(Closed_Ports!AH33="z","z",IF(AM$11&lt;2000,INDEX('Data;_Historical_Data'!$H$12:$AK$518,MATCH(Working!$E36,'Data;_Historical_Data'!$J$12:$J$518,0),MATCH(Working!AM$11,'Data;_Historical_Data'!$H$11:$AK$11)),SUMIFS('Data;_Major_Ports'!$K$48:$K$999999,'Data;_Major_Ports'!$F$48:$F$999999,$F36,'Data;_Major_Ports'!$E$48:$E$999999,AM$11,'Data;_Major_Ports'!$J$48:$J$999999,#REF!)))</f>
        <v>0</v>
      </c>
      <c r="AN36" s="4">
        <f>IF(Closed_Ports!AI33="z","z",IF(AN$11&lt;2000,INDEX('Data;_Historical_Data'!$H$12:$AK$518,MATCH(Working!$E36,'Data;_Historical_Data'!$J$12:$J$518,0),MATCH(Working!AN$11,'Data;_Historical_Data'!$H$11:$AK$11)),SUMIFS('Data;_Major_Ports'!$K$48:$K$999999,'Data;_Major_Ports'!$F$48:$F$999999,$F36,'Data;_Major_Ports'!$E$48:$E$999999,AN$11,'Data;_Major_Ports'!$J$48:$J$999999,#REF!)))</f>
        <v>0</v>
      </c>
      <c r="AO36" s="4">
        <f>IF(Closed_Ports!AJ33="z","z",IF(AO$11&lt;2000,INDEX('Data;_Historical_Data'!$H$12:$AK$518,MATCH(Working!$E36,'Data;_Historical_Data'!$J$12:$J$518,0),MATCH(Working!AO$11,'Data;_Historical_Data'!$H$11:$AK$11)),SUMIFS('Data;_Major_Ports'!$K$48:$K$999999,'Data;_Major_Ports'!$F$48:$F$999999,$F36,'Data;_Major_Ports'!$E$48:$E$999999,AO$11,'Data;_Major_Ports'!$J$48:$J$999999,#REF!)))</f>
        <v>0</v>
      </c>
      <c r="AP36" s="4">
        <f>IF(Closed_Ports!AK33="z","z",IF(AP$11&lt;2000,INDEX('Data;_Historical_Data'!$H$12:$AK$518,MATCH(Working!$E36,'Data;_Historical_Data'!$J$12:$J$518,0),MATCH(Working!AP$11,'Data;_Historical_Data'!$H$11:$AK$11)),SUMIFS('Data;_Major_Ports'!$K$48:$K$999999,'Data;_Major_Ports'!$F$48:$F$999999,$F36,'Data;_Major_Ports'!$E$48:$E$999999,AP$11,'Data;_Major_Ports'!$J$48:$J$999999,#REF!)))</f>
        <v>0</v>
      </c>
      <c r="AQ36" s="4">
        <f>IF(Closed_Ports!AL33="z","z",IF(AQ$11&lt;2000,INDEX('Data;_Historical_Data'!$H$12:$AK$518,MATCH(Working!$E36,'Data;_Historical_Data'!$J$12:$J$518,0),MATCH(Working!AQ$11,'Data;_Historical_Data'!$H$11:$AK$11)),SUMIFS('Data;_Major_Ports'!$K$48:$K$999999,'Data;_Major_Ports'!$F$48:$F$999999,$F36,'Data;_Major_Ports'!$E$48:$E$999999,AQ$11,'Data;_Major_Ports'!$J$48:$J$999999,#REF!)))</f>
        <v>0</v>
      </c>
      <c r="AR36" s="4">
        <f>IF(Closed_Ports!AM33="z","z",IF(AR$11&lt;2000,INDEX('Data;_Historical_Data'!$H$12:$AK$518,MATCH(Working!$E36,'Data;_Historical_Data'!$J$12:$J$518,0),MATCH(Working!AR$11,'Data;_Historical_Data'!$H$11:$AK$11)),SUMIFS('Data;_Major_Ports'!$K$48:$K$999999,'Data;_Major_Ports'!$F$48:$F$999999,$F36,'Data;_Major_Ports'!$E$48:$E$999999,AR$11,'Data;_Major_Ports'!$J$48:$J$999999,#REF!)))</f>
        <v>0</v>
      </c>
      <c r="AS36" s="4">
        <f>IF(Closed_Ports!AN33="z","z",IF(AS$11&lt;2000,INDEX('Data;_Historical_Data'!$H$12:$AK$518,MATCH(Working!$E36,'Data;_Historical_Data'!$J$12:$J$518,0),MATCH(Working!AS$11,'Data;_Historical_Data'!$H$11:$AK$11)),SUMIFS('Data;_Major_Ports'!$K$48:$K$999999,'Data;_Major_Ports'!$F$48:$F$999999,$F36,'Data;_Major_Ports'!$E$48:$E$999999,AS$11,'Data;_Major_Ports'!$J$48:$J$999999,#REF!)))</f>
        <v>0</v>
      </c>
      <c r="AT36" s="4">
        <f>IF(Closed_Ports!AO33="z","z",IF(AT$11&lt;2000,INDEX('Data;_Historical_Data'!$H$12:$AK$518,MATCH(Working!$E36,'Data;_Historical_Data'!$J$12:$J$518,0),MATCH(Working!AT$11,'Data;_Historical_Data'!$H$11:$AK$11)),SUMIFS('Data;_Major_Ports'!$K$48:$K$999999,'Data;_Major_Ports'!$F$48:$F$999999,$F36,'Data;_Major_Ports'!$E$48:$E$999999,AT$11,'Data;_Major_Ports'!$J$48:$J$999999,#REF!)))</f>
        <v>0</v>
      </c>
      <c r="AU36" s="4">
        <f>IF(Closed_Ports!AP33="z","z",IF(AU$11&lt;2000,INDEX('Data;_Historical_Data'!$H$12:$AK$518,MATCH(Working!$E36,'Data;_Historical_Data'!$J$12:$J$518,0),MATCH(Working!AU$11,'Data;_Historical_Data'!$H$11:$AK$11)),SUMIFS('Data;_Major_Ports'!$K$48:$K$999999,'Data;_Major_Ports'!$F$48:$F$999999,$F36,'Data;_Major_Ports'!$E$48:$E$999999,AU$11,'Data;_Major_Ports'!$J$48:$J$999999,#REF!)))</f>
        <v>0</v>
      </c>
      <c r="AV36" s="4">
        <f>IF(Closed_Ports!AQ33="z","z",IF(AV$11&lt;2000,INDEX('Data;_Historical_Data'!$H$12:$AK$518,MATCH(Working!$E36,'Data;_Historical_Data'!$J$12:$J$518,0),MATCH(Working!AV$11,'Data;_Historical_Data'!$H$11:$AK$11)),SUMIFS('Data;_Major_Ports'!$K$48:$K$999999,'Data;_Major_Ports'!$F$48:$F$999999,$F36,'Data;_Major_Ports'!$E$48:$E$999999,AV$11,'Data;_Major_Ports'!$J$48:$J$999999,#REF!)))</f>
        <v>0</v>
      </c>
      <c r="AW36" s="4">
        <f>IF(Closed_Ports!AR33="z","z",IF(AW$11&lt;2000,INDEX('Data;_Historical_Data'!$H$12:$AK$518,MATCH(Working!$E36,'Data;_Historical_Data'!$J$12:$J$518,0),MATCH(Working!AW$11,'Data;_Historical_Data'!$H$11:$AK$11)),SUMIFS('Data;_Major_Ports'!$K$48:$K$999999,'Data;_Major_Ports'!$F$48:$F$999999,$F36,'Data;_Major_Ports'!$E$48:$E$999999,AW$11,'Data;_Major_Ports'!$J$48:$J$999999,#REF!)))</f>
        <v>0</v>
      </c>
      <c r="AX36" s="4">
        <f>IF(Closed_Ports!AS33="z","z",IF(AX$11&lt;2000,INDEX('Data;_Historical_Data'!$H$12:$AK$518,MATCH(Working!$E36,'Data;_Historical_Data'!$J$12:$J$518,0),MATCH(Working!AX$11,'Data;_Historical_Data'!$H$11:$AK$11)),SUMIFS('Data;_Major_Ports'!$K$48:$K$999999,'Data;_Major_Ports'!$F$48:$F$999999,$F36,'Data;_Major_Ports'!$E$48:$E$999999,AX$11,'Data;_Major_Ports'!$J$48:$J$999999,#REF!)))</f>
        <v>0</v>
      </c>
      <c r="AY36" s="4">
        <f>IF(Closed_Ports!AT33="z","z",IF(AY$11&lt;2000,INDEX('Data;_Historical_Data'!$H$12:$AK$518,MATCH(Working!$E36,'Data;_Historical_Data'!$J$12:$J$518,0),MATCH(Working!AY$11,'Data;_Historical_Data'!$H$11:$AK$11)),SUMIFS('Data;_Major_Ports'!$K$48:$K$999999,'Data;_Major_Ports'!$F$48:$F$999999,$F36,'Data;_Major_Ports'!$E$48:$E$999999,AY$11,'Data;_Major_Ports'!$J$48:$J$999999,#REF!)))</f>
        <v>0</v>
      </c>
      <c r="AZ36" s="4">
        <f>IF(Closed_Ports!AU33="z","z",IF(AZ$11&lt;2000,INDEX('Data;_Historical_Data'!$H$12:$AK$518,MATCH(Working!$E36,'Data;_Historical_Data'!$J$12:$J$518,0),MATCH(Working!AZ$11,'Data;_Historical_Data'!$H$11:$AK$11)),SUMIFS('Data;_Major_Ports'!$K$48:$K$999999,'Data;_Major_Ports'!$F$48:$F$999999,$F36,'Data;_Major_Ports'!$E$48:$E$999999,AZ$11,'Data;_Major_Ports'!$J$48:$J$999999,#REF!)))</f>
        <v>0</v>
      </c>
      <c r="BA36" s="4">
        <f>IF(Closed_Ports!AV33="z","z",IF(BA$11&lt;2000,INDEX('Data;_Historical_Data'!$H$12:$AK$518,MATCH(Working!$E36,'Data;_Historical_Data'!$J$12:$J$518,0),MATCH(Working!BA$11,'Data;_Historical_Data'!$H$11:$AK$11)),SUMIFS('Data;_Major_Ports'!$K$48:$K$999999,'Data;_Major_Ports'!$F$48:$F$999999,$F36,'Data;_Major_Ports'!$E$48:$E$999999,BA$11,'Data;_Major_Ports'!$J$48:$J$999999,#REF!)))</f>
        <v>0</v>
      </c>
      <c r="BB36" s="4">
        <f>IF(Closed_Ports!AW33="z","z",IF(BB$11&lt;2000,INDEX('Data;_Historical_Data'!$H$12:$AK$518,MATCH(Working!$E36,'Data;_Historical_Data'!$J$12:$J$518,0),MATCH(Working!BB$11,'Data;_Historical_Data'!$H$11:$AK$11)),SUMIFS('Data;_Major_Ports'!$K$48:$K$999999,'Data;_Major_Ports'!$F$48:$F$999999,$F36,'Data;_Major_Ports'!$E$48:$E$999999,BB$11,'Data;_Major_Ports'!$J$48:$J$999999,#REF!)))</f>
        <v>0</v>
      </c>
      <c r="BC36" s="4">
        <f>IF(Closed_Ports!AX33="z","z",IF(BC$11&lt;2000,INDEX('Data;_Historical_Data'!$H$12:$AK$518,MATCH(Working!$E36,'Data;_Historical_Data'!$J$12:$J$518,0),MATCH(Working!BC$11,'Data;_Historical_Data'!$H$11:$AK$11)),SUMIFS('Data;_Major_Ports'!$K$48:$K$999999,'Data;_Major_Ports'!$F$48:$F$999999,$F36,'Data;_Major_Ports'!$E$48:$E$999999,BC$11,'Data;_Major_Ports'!$J$48:$J$999999,#REF!)))</f>
        <v>0</v>
      </c>
      <c r="BD36" s="4">
        <f>IF(Closed_Ports!AY33="z","z",IF(BD$11&lt;2000,INDEX('Data;_Historical_Data'!$H$12:$AK$518,MATCH(Working!$E36,'Data;_Historical_Data'!$J$12:$J$518,0),MATCH(Working!BD$11,'Data;_Historical_Data'!$H$11:$AK$11)),SUMIFS('Data;_Major_Ports'!$K$48:$K$999999,'Data;_Major_Ports'!$F$48:$F$999999,$F36,'Data;_Major_Ports'!$E$48:$E$999999,BD$11,'Data;_Major_Ports'!$J$48:$J$999999,#REF!)))</f>
        <v>0</v>
      </c>
      <c r="BE36" s="4">
        <f>IF(Closed_Ports!AZ33="z","z",IF(BE$11&lt;2000,INDEX('Data;_Historical_Data'!$H$12:$AK$518,MATCH(Working!$E36,'Data;_Historical_Data'!$J$12:$J$518,0),MATCH(Working!BE$11,'Data;_Historical_Data'!$H$11:$AK$11)),SUMIFS('Data;_Major_Ports'!$K$48:$K$999999,'Data;_Major_Ports'!$F$48:$F$999999,$F36,'Data;_Major_Ports'!$E$48:$E$999999,BE$11,'Data;_Major_Ports'!$J$48:$J$999999,#REF!)))</f>
        <v>0</v>
      </c>
      <c r="BF36" s="4">
        <f>IF(Closed_Ports!BA33="z","z",IF(BF$11&lt;2000,INDEX('Data;_Historical_Data'!$H$12:$AK$518,MATCH(Working!$E36,'Data;_Historical_Data'!$J$12:$J$518,0),MATCH(Working!BF$11,'Data;_Historical_Data'!$H$11:$AK$11)),SUMIFS('Data;_Major_Ports'!$K$48:$K$999999,'Data;_Major_Ports'!$F$48:$F$999999,$F36,'Data;_Major_Ports'!$E$48:$E$999999,BF$11,'Data;_Major_Ports'!$J$48:$J$999999,#REF!)))</f>
        <v>0</v>
      </c>
      <c r="BG36" s="4">
        <f>IF(Closed_Ports!BB33="z","z",IF(BG$11&lt;2000,INDEX('Data;_Historical_Data'!$H$12:$AK$518,MATCH(Working!$E36,'Data;_Historical_Data'!$J$12:$J$518,0),MATCH(Working!BG$11,'Data;_Historical_Data'!$H$11:$AK$11)),SUMIFS('Data;_Major_Ports'!$K$48:$K$999999,'Data;_Major_Ports'!$F$48:$F$999999,$F36,'Data;_Major_Ports'!$E$48:$E$999999,BG$11,'Data;_Major_Ports'!$J$48:$J$999999,#REF!)))</f>
        <v>0</v>
      </c>
      <c r="BH36" s="4">
        <f>IF(Closed_Ports!BC33="z","z",IF(BH$11&lt;2000,INDEX('Data;_Historical_Data'!$H$12:$AK$518,MATCH(Working!$E36,'Data;_Historical_Data'!$J$12:$J$518,0),MATCH(Working!BH$11,'Data;_Historical_Data'!$H$11:$AK$11)),SUMIFS('Data;_Major_Ports'!$K$48:$K$999999,'Data;_Major_Ports'!$F$48:$F$999999,$F36,'Data;_Major_Ports'!$E$48:$E$999999,BH$11,'Data;_Major_Ports'!$J$48:$J$999999,#REF!)))</f>
        <v>0</v>
      </c>
      <c r="BI36" s="4">
        <f>IF(Closed_Ports!BD33="z","z",IF(BI$11&lt;2000,INDEX('Data;_Historical_Data'!$H$12:$AK$518,MATCH(Working!$E36,'Data;_Historical_Data'!$J$12:$J$518,0),MATCH(Working!BI$11,'Data;_Historical_Data'!$H$11:$AK$11)),SUMIFS('Data;_Major_Ports'!$K$48:$K$999999,'Data;_Major_Ports'!$F$48:$F$999999,$F36,'Data;_Major_Ports'!$E$48:$E$999999,BI$11,'Data;_Major_Ports'!$J$48:$J$999999,#REF!)))</f>
        <v>0</v>
      </c>
      <c r="BJ36" s="44" t="e">
        <f t="shared" si="0"/>
        <v>#DIV/0!</v>
      </c>
      <c r="BK36" s="45">
        <f t="shared" si="1"/>
        <v>0</v>
      </c>
    </row>
    <row r="37" spans="4:63" x14ac:dyDescent="0.25">
      <c r="D37" s="41">
        <f>COUNTIF('Data;_Historical_Data'!J:J,Working!E37)</f>
        <v>0</v>
      </c>
      <c r="E37" s="22" t="e">
        <f>CONCATENATE(#REF!,Working!H37)</f>
        <v>#REF!</v>
      </c>
      <c r="F37" s="22" t="s">
        <v>241</v>
      </c>
      <c r="G37" s="22" t="s">
        <v>188</v>
      </c>
      <c r="H37" s="2" t="s">
        <v>37</v>
      </c>
      <c r="I37" s="2" t="s">
        <v>24</v>
      </c>
      <c r="J37" s="42" t="s">
        <v>10</v>
      </c>
      <c r="K37" s="4" t="e">
        <f>IF(Closed_Ports!F34="z","z",IF(K$11&lt;2000,INDEX('Data;_Historical_Data'!$H$12:$AK$518,MATCH(Working!$E37,'Data;_Historical_Data'!$J$12:$J$518,0),MATCH(Working!K$11,'Data;_Historical_Data'!$H$11:$AK$11)),SUMIFS('Data;_Major_Ports'!$K$48:$K$999999,'Data;_Major_Ports'!$F$48:$F$999999,$F37,'Data;_Major_Ports'!$E$48:$E$999999,K$11,'Data;_Major_Ports'!$J$48:$J$999999,#REF!)))</f>
        <v>#REF!</v>
      </c>
      <c r="L37" s="4" t="e">
        <f>IF(Closed_Ports!G34="z","z",IF(L$11&lt;2000,INDEX('Data;_Historical_Data'!$H$12:$AK$518,MATCH(Working!$E37,'Data;_Historical_Data'!$J$12:$J$518,0),MATCH(Working!L$11,'Data;_Historical_Data'!$H$11:$AK$11)),SUMIFS('Data;_Major_Ports'!$K$48:$K$999999,'Data;_Major_Ports'!$F$48:$F$999999,$F37,'Data;_Major_Ports'!$E$48:$E$999999,L$11,'Data;_Major_Ports'!$J$48:$J$999999,#REF!)))</f>
        <v>#REF!</v>
      </c>
      <c r="M37" s="4" t="e">
        <f>IF(Closed_Ports!H34="z","z",IF(M$11&lt;2000,INDEX('Data;_Historical_Data'!$H$12:$AK$518,MATCH(Working!$E37,'Data;_Historical_Data'!$J$12:$J$518,0),MATCH(Working!M$11,'Data;_Historical_Data'!$H$11:$AK$11)),SUMIFS('Data;_Major_Ports'!$K$48:$K$999999,'Data;_Major_Ports'!$F$48:$F$999999,$F37,'Data;_Major_Ports'!$E$48:$E$999999,M$11,'Data;_Major_Ports'!$J$48:$J$999999,#REF!)))</f>
        <v>#REF!</v>
      </c>
      <c r="N37" s="4" t="e">
        <f>IF(Closed_Ports!I34="z","z",IF(N$11&lt;2000,INDEX('Data;_Historical_Data'!$H$12:$AK$518,MATCH(Working!$E37,'Data;_Historical_Data'!$J$12:$J$518,0),MATCH(Working!N$11,'Data;_Historical_Data'!$H$11:$AK$11)),SUMIFS('Data;_Major_Ports'!$K$48:$K$999999,'Data;_Major_Ports'!$F$48:$F$999999,$F37,'Data;_Major_Ports'!$E$48:$E$999999,N$11,'Data;_Major_Ports'!$J$48:$J$999999,#REF!)))</f>
        <v>#REF!</v>
      </c>
      <c r="O37" s="4" t="e">
        <f>IF(Closed_Ports!J34="z","z",IF(O$11&lt;2000,INDEX('Data;_Historical_Data'!$H$12:$AK$518,MATCH(Working!$E37,'Data;_Historical_Data'!$J$12:$J$518,0),MATCH(Working!O$11,'Data;_Historical_Data'!$H$11:$AK$11)),SUMIFS('Data;_Major_Ports'!$K$48:$K$999999,'Data;_Major_Ports'!$F$48:$F$999999,$F37,'Data;_Major_Ports'!$E$48:$E$999999,O$11,'Data;_Major_Ports'!$J$48:$J$999999,#REF!)))</f>
        <v>#REF!</v>
      </c>
      <c r="P37" s="4" t="e">
        <f>IF(Closed_Ports!K34="z","z",IF(P$11&lt;2000,INDEX('Data;_Historical_Data'!$H$12:$AK$518,MATCH(Working!$E37,'Data;_Historical_Data'!$J$12:$J$518,0),MATCH(Working!P$11,'Data;_Historical_Data'!$H$11:$AK$11)),SUMIFS('Data;_Major_Ports'!$K$48:$K$999999,'Data;_Major_Ports'!$F$48:$F$999999,$F37,'Data;_Major_Ports'!$E$48:$E$999999,P$11,'Data;_Major_Ports'!$J$48:$J$999999,#REF!)))</f>
        <v>#REF!</v>
      </c>
      <c r="Q37" s="4" t="e">
        <f>IF(Closed_Ports!L34="z","z",IF(Q$11&lt;2000,INDEX('Data;_Historical_Data'!$H$12:$AK$518,MATCH(Working!$E37,'Data;_Historical_Data'!$J$12:$J$518,0),MATCH(Working!Q$11,'Data;_Historical_Data'!$H$11:$AK$11)),SUMIFS('Data;_Major_Ports'!$K$48:$K$999999,'Data;_Major_Ports'!$F$48:$F$999999,$F37,'Data;_Major_Ports'!$E$48:$E$999999,Q$11,'Data;_Major_Ports'!$J$48:$J$999999,#REF!)))</f>
        <v>#REF!</v>
      </c>
      <c r="R37" s="4" t="e">
        <f>IF(Closed_Ports!M34="z","z",IF(R$11&lt;2000,INDEX('Data;_Historical_Data'!$H$12:$AK$518,MATCH(Working!$E37,'Data;_Historical_Data'!$J$12:$J$518,0),MATCH(Working!R$11,'Data;_Historical_Data'!$H$11:$AK$11)),SUMIFS('Data;_Major_Ports'!$K$48:$K$999999,'Data;_Major_Ports'!$F$48:$F$999999,$F37,'Data;_Major_Ports'!$E$48:$E$999999,R$11,'Data;_Major_Ports'!$J$48:$J$999999,#REF!)))</f>
        <v>#REF!</v>
      </c>
      <c r="S37" s="4" t="e">
        <f>IF(Closed_Ports!N34="z","z",IF(S$11&lt;2000,INDEX('Data;_Historical_Data'!$H$12:$AK$518,MATCH(Working!$E37,'Data;_Historical_Data'!$J$12:$J$518,0),MATCH(Working!S$11,'Data;_Historical_Data'!$H$11:$AK$11)),SUMIFS('Data;_Major_Ports'!$K$48:$K$999999,'Data;_Major_Ports'!$F$48:$F$999999,$F37,'Data;_Major_Ports'!$E$48:$E$999999,S$11,'Data;_Major_Ports'!$J$48:$J$999999,#REF!)))</f>
        <v>#REF!</v>
      </c>
      <c r="T37" s="4" t="e">
        <f>IF(Closed_Ports!O34="z","z",IF(T$11&lt;2000,INDEX('Data;_Historical_Data'!$H$12:$AK$518,MATCH(Working!$E37,'Data;_Historical_Data'!$J$12:$J$518,0),MATCH(Working!T$11,'Data;_Historical_Data'!$H$11:$AK$11)),SUMIFS('Data;_Major_Ports'!$K$48:$K$999999,'Data;_Major_Ports'!$F$48:$F$999999,$F37,'Data;_Major_Ports'!$E$48:$E$999999,T$11,'Data;_Major_Ports'!$J$48:$J$999999,#REF!)))</f>
        <v>#REF!</v>
      </c>
      <c r="U37" s="4" t="e">
        <f>IF(Closed_Ports!P34="z","z",IF(U$11&lt;2000,INDEX('Data;_Historical_Data'!$H$12:$AK$518,MATCH(Working!$E37,'Data;_Historical_Data'!$J$12:$J$518,0),MATCH(Working!U$11,'Data;_Historical_Data'!$H$11:$AK$11)),SUMIFS('Data;_Major_Ports'!$K$48:$K$999999,'Data;_Major_Ports'!$F$48:$F$999999,$F37,'Data;_Major_Ports'!$E$48:$E$999999,U$11,'Data;_Major_Ports'!$J$48:$J$999999,#REF!)))</f>
        <v>#REF!</v>
      </c>
      <c r="V37" s="4" t="e">
        <f>IF(Closed_Ports!Q34="z","z",IF(V$11&lt;2000,INDEX('Data;_Historical_Data'!$H$12:$AK$518,MATCH(Working!$E37,'Data;_Historical_Data'!$J$12:$J$518,0),MATCH(Working!V$11,'Data;_Historical_Data'!$H$11:$AK$11)),SUMIFS('Data;_Major_Ports'!$K$48:$K$999999,'Data;_Major_Ports'!$F$48:$F$999999,$F37,'Data;_Major_Ports'!$E$48:$E$999999,V$11,'Data;_Major_Ports'!$J$48:$J$999999,#REF!)))</f>
        <v>#REF!</v>
      </c>
      <c r="W37" s="4" t="e">
        <f>IF(Closed_Ports!R34="z","z",IF(W$11&lt;2000,INDEX('Data;_Historical_Data'!$H$12:$AK$518,MATCH(Working!$E37,'Data;_Historical_Data'!$J$12:$J$518,0),MATCH(Working!W$11,'Data;_Historical_Data'!$H$11:$AK$11)),SUMIFS('Data;_Major_Ports'!$K$48:$K$999999,'Data;_Major_Ports'!$F$48:$F$999999,$F37,'Data;_Major_Ports'!$E$48:$E$999999,W$11,'Data;_Major_Ports'!$J$48:$J$999999,#REF!)))</f>
        <v>#REF!</v>
      </c>
      <c r="X37" s="4" t="e">
        <f>IF(Closed_Ports!S34="z","z",IF(X$11&lt;2000,INDEX('Data;_Historical_Data'!$H$12:$AK$518,MATCH(Working!$E37,'Data;_Historical_Data'!$J$12:$J$518,0),MATCH(Working!X$11,'Data;_Historical_Data'!$H$11:$AK$11)),SUMIFS('Data;_Major_Ports'!$K$48:$K$999999,'Data;_Major_Ports'!$F$48:$F$999999,$F37,'Data;_Major_Ports'!$E$48:$E$999999,X$11,'Data;_Major_Ports'!$J$48:$J$999999,#REF!)))</f>
        <v>#REF!</v>
      </c>
      <c r="Y37" s="4" t="e">
        <f>IF(Closed_Ports!T34="z","z",IF(Y$11&lt;2000,INDEX('Data;_Historical_Data'!$H$12:$AK$518,MATCH(Working!$E37,'Data;_Historical_Data'!$J$12:$J$518,0),MATCH(Working!Y$11,'Data;_Historical_Data'!$H$11:$AK$11)),SUMIFS('Data;_Major_Ports'!$K$48:$K$999999,'Data;_Major_Ports'!$F$48:$F$999999,$F37,'Data;_Major_Ports'!$E$48:$E$999999,Y$11,'Data;_Major_Ports'!$J$48:$J$999999,#REF!)))</f>
        <v>#REF!</v>
      </c>
      <c r="Z37" s="4" t="e">
        <f>IF(Closed_Ports!U34="z","z",IF(Z$11&lt;2000,INDEX('Data;_Historical_Data'!$H$12:$AK$518,MATCH(Working!$E37,'Data;_Historical_Data'!$J$12:$J$518,0),MATCH(Working!Z$11,'Data;_Historical_Data'!$H$11:$AK$11)),SUMIFS('Data;_Major_Ports'!$K$48:$K$999999,'Data;_Major_Ports'!$F$48:$F$999999,$F37,'Data;_Major_Ports'!$E$48:$E$999999,Z$11,'Data;_Major_Ports'!$J$48:$J$999999,#REF!)))</f>
        <v>#REF!</v>
      </c>
      <c r="AA37" s="4" t="e">
        <f>IF(Closed_Ports!V34="z","z",IF(AA$11&lt;2000,INDEX('Data;_Historical_Data'!$H$12:$AK$518,MATCH(Working!$E37,'Data;_Historical_Data'!$J$12:$J$518,0),MATCH(Working!AA$11,'Data;_Historical_Data'!$H$11:$AK$11)),SUMIFS('Data;_Major_Ports'!$K$48:$K$999999,'Data;_Major_Ports'!$F$48:$F$999999,$F37,'Data;_Major_Ports'!$E$48:$E$999999,AA$11,'Data;_Major_Ports'!$J$48:$J$999999,#REF!)))</f>
        <v>#REF!</v>
      </c>
      <c r="AB37" s="4" t="e">
        <f>IF(Closed_Ports!W34="z","z",IF(AB$11&lt;2000,INDEX('Data;_Historical_Data'!$H$12:$AK$518,MATCH(Working!$E37,'Data;_Historical_Data'!$J$12:$J$518,0),MATCH(Working!AB$11,'Data;_Historical_Data'!$H$11:$AK$11)),SUMIFS('Data;_Major_Ports'!$K$48:$K$999999,'Data;_Major_Ports'!$F$48:$F$999999,$F37,'Data;_Major_Ports'!$E$48:$E$999999,AB$11,'Data;_Major_Ports'!$J$48:$J$999999,#REF!)))</f>
        <v>#REF!</v>
      </c>
      <c r="AC37" s="4" t="e">
        <f>IF(Closed_Ports!X34="z","z",IF(AC$11&lt;2000,INDEX('Data;_Historical_Data'!$H$12:$AK$518,MATCH(Working!$E37,'Data;_Historical_Data'!$J$12:$J$518,0),MATCH(Working!AC$11,'Data;_Historical_Data'!$H$11:$AK$11)),SUMIFS('Data;_Major_Ports'!$K$48:$K$999999,'Data;_Major_Ports'!$F$48:$F$999999,$F37,'Data;_Major_Ports'!$E$48:$E$999999,AC$11,'Data;_Major_Ports'!$J$48:$J$999999,#REF!)))</f>
        <v>#REF!</v>
      </c>
      <c r="AD37" s="4" t="e">
        <f>IF(Closed_Ports!Y34="z","z",IF(AD$11&lt;2000,INDEX('Data;_Historical_Data'!$H$12:$AK$518,MATCH(Working!$E37,'Data;_Historical_Data'!$J$12:$J$518,0),MATCH(Working!AD$11,'Data;_Historical_Data'!$H$11:$AK$11)),SUMIFS('Data;_Major_Ports'!$K$48:$K$999999,'Data;_Major_Ports'!$F$48:$F$999999,$F37,'Data;_Major_Ports'!$E$48:$E$999999,AD$11,'Data;_Major_Ports'!$J$48:$J$999999,#REF!)))</f>
        <v>#REF!</v>
      </c>
      <c r="AE37" s="4" t="e">
        <f>IF(Closed_Ports!Z34="z","z",IF(AE$11&lt;2000,INDEX('Data;_Historical_Data'!$H$12:$AK$518,MATCH(Working!$E37,'Data;_Historical_Data'!$J$12:$J$518,0),MATCH(Working!AE$11,'Data;_Historical_Data'!$H$11:$AK$11)),SUMIFS('Data;_Major_Ports'!$K$48:$K$999999,'Data;_Major_Ports'!$F$48:$F$999999,$F37,'Data;_Major_Ports'!$E$48:$E$999999,AE$11,'Data;_Major_Ports'!$J$48:$J$999999,#REF!)))</f>
        <v>#REF!</v>
      </c>
      <c r="AF37" s="4" t="e">
        <f>IF(Closed_Ports!AA34="z","z",IF(AF$11&lt;2000,INDEX('Data;_Historical_Data'!$H$12:$AK$518,MATCH(Working!$E37,'Data;_Historical_Data'!$J$12:$J$518,0),MATCH(Working!AF$11,'Data;_Historical_Data'!$H$11:$AK$11)),SUMIFS('Data;_Major_Ports'!$K$48:$K$999999,'Data;_Major_Ports'!$F$48:$F$999999,$F37,'Data;_Major_Ports'!$E$48:$E$999999,AF$11,'Data;_Major_Ports'!$J$48:$J$999999,#REF!)))</f>
        <v>#REF!</v>
      </c>
      <c r="AG37" s="4" t="e">
        <f>IF(Closed_Ports!AB34="z","z",IF(AG$11&lt;2000,INDEX('Data;_Historical_Data'!$H$12:$AK$518,MATCH(Working!$E37,'Data;_Historical_Data'!$J$12:$J$518,0),MATCH(Working!AG$11,'Data;_Historical_Data'!$H$11:$AK$11)),SUMIFS('Data;_Major_Ports'!$K$48:$K$999999,'Data;_Major_Ports'!$F$48:$F$999999,$F37,'Data;_Major_Ports'!$E$48:$E$999999,AG$11,'Data;_Major_Ports'!$J$48:$J$999999,#REF!)))</f>
        <v>#REF!</v>
      </c>
      <c r="AH37" s="4" t="e">
        <f>IF(Closed_Ports!AC34="z","z",IF(AH$11&lt;2000,INDEX('Data;_Historical_Data'!$H$12:$AK$518,MATCH(Working!$E37,'Data;_Historical_Data'!$J$12:$J$518,0),MATCH(Working!AH$11,'Data;_Historical_Data'!$H$11:$AK$11)),SUMIFS('Data;_Major_Ports'!$K$48:$K$999999,'Data;_Major_Ports'!$F$48:$F$999999,$F37,'Data;_Major_Ports'!$E$48:$E$999999,AH$11,'Data;_Major_Ports'!$J$48:$J$999999,#REF!)))</f>
        <v>#REF!</v>
      </c>
      <c r="AI37" s="4" t="e">
        <f>IF(Closed_Ports!AD34="z","z",IF(AI$11&lt;2000,INDEX('Data;_Historical_Data'!$H$12:$AK$518,MATCH(Working!$E37,'Data;_Historical_Data'!$J$12:$J$518,0),MATCH(Working!AI$11,'Data;_Historical_Data'!$H$11:$AK$11)),SUMIFS('Data;_Major_Ports'!$K$48:$K$999999,'Data;_Major_Ports'!$F$48:$F$999999,$F37,'Data;_Major_Ports'!$E$48:$E$999999,AI$11,'Data;_Major_Ports'!$J$48:$J$999999,#REF!)))</f>
        <v>#REF!</v>
      </c>
      <c r="AJ37" s="4" t="e">
        <f>IF(Closed_Ports!AE34="z","z",IF(AJ$11&lt;2000,INDEX('Data;_Historical_Data'!$H$12:$AK$518,MATCH(Working!$E37,'Data;_Historical_Data'!$J$12:$J$518,0),MATCH(Working!AJ$11,'Data;_Historical_Data'!$H$11:$AK$11)),SUMIFS('Data;_Major_Ports'!$K$48:$K$999999,'Data;_Major_Ports'!$F$48:$F$999999,$F37,'Data;_Major_Ports'!$E$48:$E$999999,AJ$11,'Data;_Major_Ports'!$J$48:$J$999999,#REF!)))</f>
        <v>#REF!</v>
      </c>
      <c r="AK37" s="4" t="e">
        <f>IF(Closed_Ports!AF34="z","z",IF(AK$11&lt;2000,INDEX('Data;_Historical_Data'!$H$12:$AK$518,MATCH(Working!$E37,'Data;_Historical_Data'!$J$12:$J$518,0),MATCH(Working!AK$11,'Data;_Historical_Data'!$H$11:$AK$11)),SUMIFS('Data;_Major_Ports'!$K$48:$K$999999,'Data;_Major_Ports'!$F$48:$F$999999,$F37,'Data;_Major_Ports'!$E$48:$E$999999,AK$11,'Data;_Major_Ports'!$J$48:$J$999999,#REF!)))</f>
        <v>#REF!</v>
      </c>
      <c r="AL37" s="43">
        <f>IF(Closed_Ports!AG34="z","z",IF(AL$11&lt;2000,INDEX('Data;_Historical_Data'!$H$12:$AK$518,MATCH(Working!$E37,'Data;_Historical_Data'!$J$12:$J$518,0),MATCH(Working!AL$11,'Data;_Historical_Data'!$H$11:$AK$11)),SUMIFS('Data;_Major_Ports'!$K$48:$K$999999,'Data;_Major_Ports'!$F$48:$F$999999,$F37,'Data;_Major_Ports'!$E$48:$E$999999,AL$11,'Data;_Major_Ports'!$J$48:$J$999999,#REF!)))</f>
        <v>0</v>
      </c>
      <c r="AM37" s="4">
        <f>IF(Closed_Ports!AH34="z","z",IF(AM$11&lt;2000,INDEX('Data;_Historical_Data'!$H$12:$AK$518,MATCH(Working!$E37,'Data;_Historical_Data'!$J$12:$J$518,0),MATCH(Working!AM$11,'Data;_Historical_Data'!$H$11:$AK$11)),SUMIFS('Data;_Major_Ports'!$K$48:$K$999999,'Data;_Major_Ports'!$F$48:$F$999999,$F37,'Data;_Major_Ports'!$E$48:$E$999999,AM$11,'Data;_Major_Ports'!$J$48:$J$999999,#REF!)))</f>
        <v>0</v>
      </c>
      <c r="AN37" s="4">
        <f>IF(Closed_Ports!AI34="z","z",IF(AN$11&lt;2000,INDEX('Data;_Historical_Data'!$H$12:$AK$518,MATCH(Working!$E37,'Data;_Historical_Data'!$J$12:$J$518,0),MATCH(Working!AN$11,'Data;_Historical_Data'!$H$11:$AK$11)),SUMIFS('Data;_Major_Ports'!$K$48:$K$999999,'Data;_Major_Ports'!$F$48:$F$999999,$F37,'Data;_Major_Ports'!$E$48:$E$999999,AN$11,'Data;_Major_Ports'!$J$48:$J$999999,#REF!)))</f>
        <v>0</v>
      </c>
      <c r="AO37" s="4">
        <f>IF(Closed_Ports!AJ34="z","z",IF(AO$11&lt;2000,INDEX('Data;_Historical_Data'!$H$12:$AK$518,MATCH(Working!$E37,'Data;_Historical_Data'!$J$12:$J$518,0),MATCH(Working!AO$11,'Data;_Historical_Data'!$H$11:$AK$11)),SUMIFS('Data;_Major_Ports'!$K$48:$K$999999,'Data;_Major_Ports'!$F$48:$F$999999,$F37,'Data;_Major_Ports'!$E$48:$E$999999,AO$11,'Data;_Major_Ports'!$J$48:$J$999999,#REF!)))</f>
        <v>0</v>
      </c>
      <c r="AP37" s="4">
        <f>IF(Closed_Ports!AK34="z","z",IF(AP$11&lt;2000,INDEX('Data;_Historical_Data'!$H$12:$AK$518,MATCH(Working!$E37,'Data;_Historical_Data'!$J$12:$J$518,0),MATCH(Working!AP$11,'Data;_Historical_Data'!$H$11:$AK$11)),SUMIFS('Data;_Major_Ports'!$K$48:$K$999999,'Data;_Major_Ports'!$F$48:$F$999999,$F37,'Data;_Major_Ports'!$E$48:$E$999999,AP$11,'Data;_Major_Ports'!$J$48:$J$999999,#REF!)))</f>
        <v>0</v>
      </c>
      <c r="AQ37" s="4">
        <f>IF(Closed_Ports!AL34="z","z",IF(AQ$11&lt;2000,INDEX('Data;_Historical_Data'!$H$12:$AK$518,MATCH(Working!$E37,'Data;_Historical_Data'!$J$12:$J$518,0),MATCH(Working!AQ$11,'Data;_Historical_Data'!$H$11:$AK$11)),SUMIFS('Data;_Major_Ports'!$K$48:$K$999999,'Data;_Major_Ports'!$F$48:$F$999999,$F37,'Data;_Major_Ports'!$E$48:$E$999999,AQ$11,'Data;_Major_Ports'!$J$48:$J$999999,#REF!)))</f>
        <v>0</v>
      </c>
      <c r="AR37" s="4">
        <f>IF(Closed_Ports!AM34="z","z",IF(AR$11&lt;2000,INDEX('Data;_Historical_Data'!$H$12:$AK$518,MATCH(Working!$E37,'Data;_Historical_Data'!$J$12:$J$518,0),MATCH(Working!AR$11,'Data;_Historical_Data'!$H$11:$AK$11)),SUMIFS('Data;_Major_Ports'!$K$48:$K$999999,'Data;_Major_Ports'!$F$48:$F$999999,$F37,'Data;_Major_Ports'!$E$48:$E$999999,AR$11,'Data;_Major_Ports'!$J$48:$J$999999,#REF!)))</f>
        <v>0</v>
      </c>
      <c r="AS37" s="4">
        <f>IF(Closed_Ports!AN34="z","z",IF(AS$11&lt;2000,INDEX('Data;_Historical_Data'!$H$12:$AK$518,MATCH(Working!$E37,'Data;_Historical_Data'!$J$12:$J$518,0),MATCH(Working!AS$11,'Data;_Historical_Data'!$H$11:$AK$11)),SUMIFS('Data;_Major_Ports'!$K$48:$K$999999,'Data;_Major_Ports'!$F$48:$F$999999,$F37,'Data;_Major_Ports'!$E$48:$E$999999,AS$11,'Data;_Major_Ports'!$J$48:$J$999999,#REF!)))</f>
        <v>0</v>
      </c>
      <c r="AT37" s="4">
        <f>IF(Closed_Ports!AO34="z","z",IF(AT$11&lt;2000,INDEX('Data;_Historical_Data'!$H$12:$AK$518,MATCH(Working!$E37,'Data;_Historical_Data'!$J$12:$J$518,0),MATCH(Working!AT$11,'Data;_Historical_Data'!$H$11:$AK$11)),SUMIFS('Data;_Major_Ports'!$K$48:$K$999999,'Data;_Major_Ports'!$F$48:$F$999999,$F37,'Data;_Major_Ports'!$E$48:$E$999999,AT$11,'Data;_Major_Ports'!$J$48:$J$999999,#REF!)))</f>
        <v>0</v>
      </c>
      <c r="AU37" s="4">
        <f>IF(Closed_Ports!AP34="z","z",IF(AU$11&lt;2000,INDEX('Data;_Historical_Data'!$H$12:$AK$518,MATCH(Working!$E37,'Data;_Historical_Data'!$J$12:$J$518,0),MATCH(Working!AU$11,'Data;_Historical_Data'!$H$11:$AK$11)),SUMIFS('Data;_Major_Ports'!$K$48:$K$999999,'Data;_Major_Ports'!$F$48:$F$999999,$F37,'Data;_Major_Ports'!$E$48:$E$999999,AU$11,'Data;_Major_Ports'!$J$48:$J$999999,#REF!)))</f>
        <v>0</v>
      </c>
      <c r="AV37" s="4">
        <f>IF(Closed_Ports!AQ34="z","z",IF(AV$11&lt;2000,INDEX('Data;_Historical_Data'!$H$12:$AK$518,MATCH(Working!$E37,'Data;_Historical_Data'!$J$12:$J$518,0),MATCH(Working!AV$11,'Data;_Historical_Data'!$H$11:$AK$11)),SUMIFS('Data;_Major_Ports'!$K$48:$K$999999,'Data;_Major_Ports'!$F$48:$F$999999,$F37,'Data;_Major_Ports'!$E$48:$E$999999,AV$11,'Data;_Major_Ports'!$J$48:$J$999999,#REF!)))</f>
        <v>0</v>
      </c>
      <c r="AW37" s="4">
        <f>IF(Closed_Ports!AR34="z","z",IF(AW$11&lt;2000,INDEX('Data;_Historical_Data'!$H$12:$AK$518,MATCH(Working!$E37,'Data;_Historical_Data'!$J$12:$J$518,0),MATCH(Working!AW$11,'Data;_Historical_Data'!$H$11:$AK$11)),SUMIFS('Data;_Major_Ports'!$K$48:$K$999999,'Data;_Major_Ports'!$F$48:$F$999999,$F37,'Data;_Major_Ports'!$E$48:$E$999999,AW$11,'Data;_Major_Ports'!$J$48:$J$999999,#REF!)))</f>
        <v>0</v>
      </c>
      <c r="AX37" s="4">
        <f>IF(Closed_Ports!AS34="z","z",IF(AX$11&lt;2000,INDEX('Data;_Historical_Data'!$H$12:$AK$518,MATCH(Working!$E37,'Data;_Historical_Data'!$J$12:$J$518,0),MATCH(Working!AX$11,'Data;_Historical_Data'!$H$11:$AK$11)),SUMIFS('Data;_Major_Ports'!$K$48:$K$999999,'Data;_Major_Ports'!$F$48:$F$999999,$F37,'Data;_Major_Ports'!$E$48:$E$999999,AX$11,'Data;_Major_Ports'!$J$48:$J$999999,#REF!)))</f>
        <v>0</v>
      </c>
      <c r="AY37" s="4">
        <f>IF(Closed_Ports!AT34="z","z",IF(AY$11&lt;2000,INDEX('Data;_Historical_Data'!$H$12:$AK$518,MATCH(Working!$E37,'Data;_Historical_Data'!$J$12:$J$518,0),MATCH(Working!AY$11,'Data;_Historical_Data'!$H$11:$AK$11)),SUMIFS('Data;_Major_Ports'!$K$48:$K$999999,'Data;_Major_Ports'!$F$48:$F$999999,$F37,'Data;_Major_Ports'!$E$48:$E$999999,AY$11,'Data;_Major_Ports'!$J$48:$J$999999,#REF!)))</f>
        <v>0</v>
      </c>
      <c r="AZ37" s="4">
        <f>IF(Closed_Ports!AU34="z","z",IF(AZ$11&lt;2000,INDEX('Data;_Historical_Data'!$H$12:$AK$518,MATCH(Working!$E37,'Data;_Historical_Data'!$J$12:$J$518,0),MATCH(Working!AZ$11,'Data;_Historical_Data'!$H$11:$AK$11)),SUMIFS('Data;_Major_Ports'!$K$48:$K$999999,'Data;_Major_Ports'!$F$48:$F$999999,$F37,'Data;_Major_Ports'!$E$48:$E$999999,AZ$11,'Data;_Major_Ports'!$J$48:$J$999999,#REF!)))</f>
        <v>0</v>
      </c>
      <c r="BA37" s="4">
        <f>IF(Closed_Ports!AV34="z","z",IF(BA$11&lt;2000,INDEX('Data;_Historical_Data'!$H$12:$AK$518,MATCH(Working!$E37,'Data;_Historical_Data'!$J$12:$J$518,0),MATCH(Working!BA$11,'Data;_Historical_Data'!$H$11:$AK$11)),SUMIFS('Data;_Major_Ports'!$K$48:$K$999999,'Data;_Major_Ports'!$F$48:$F$999999,$F37,'Data;_Major_Ports'!$E$48:$E$999999,BA$11,'Data;_Major_Ports'!$J$48:$J$999999,#REF!)))</f>
        <v>0</v>
      </c>
      <c r="BB37" s="4">
        <f>IF(Closed_Ports!AW34="z","z",IF(BB$11&lt;2000,INDEX('Data;_Historical_Data'!$H$12:$AK$518,MATCH(Working!$E37,'Data;_Historical_Data'!$J$12:$J$518,0),MATCH(Working!BB$11,'Data;_Historical_Data'!$H$11:$AK$11)),SUMIFS('Data;_Major_Ports'!$K$48:$K$999999,'Data;_Major_Ports'!$F$48:$F$999999,$F37,'Data;_Major_Ports'!$E$48:$E$999999,BB$11,'Data;_Major_Ports'!$J$48:$J$999999,#REF!)))</f>
        <v>0</v>
      </c>
      <c r="BC37" s="4">
        <f>IF(Closed_Ports!AX34="z","z",IF(BC$11&lt;2000,INDEX('Data;_Historical_Data'!$H$12:$AK$518,MATCH(Working!$E37,'Data;_Historical_Data'!$J$12:$J$518,0),MATCH(Working!BC$11,'Data;_Historical_Data'!$H$11:$AK$11)),SUMIFS('Data;_Major_Ports'!$K$48:$K$999999,'Data;_Major_Ports'!$F$48:$F$999999,$F37,'Data;_Major_Ports'!$E$48:$E$999999,BC$11,'Data;_Major_Ports'!$J$48:$J$999999,#REF!)))</f>
        <v>0</v>
      </c>
      <c r="BD37" s="4">
        <f>IF(Closed_Ports!AY34="z","z",IF(BD$11&lt;2000,INDEX('Data;_Historical_Data'!$H$12:$AK$518,MATCH(Working!$E37,'Data;_Historical_Data'!$J$12:$J$518,0),MATCH(Working!BD$11,'Data;_Historical_Data'!$H$11:$AK$11)),SUMIFS('Data;_Major_Ports'!$K$48:$K$999999,'Data;_Major_Ports'!$F$48:$F$999999,$F37,'Data;_Major_Ports'!$E$48:$E$999999,BD$11,'Data;_Major_Ports'!$J$48:$J$999999,#REF!)))</f>
        <v>0</v>
      </c>
      <c r="BE37" s="4">
        <f>IF(Closed_Ports!AZ34="z","z",IF(BE$11&lt;2000,INDEX('Data;_Historical_Data'!$H$12:$AK$518,MATCH(Working!$E37,'Data;_Historical_Data'!$J$12:$J$518,0),MATCH(Working!BE$11,'Data;_Historical_Data'!$H$11:$AK$11)),SUMIFS('Data;_Major_Ports'!$K$48:$K$999999,'Data;_Major_Ports'!$F$48:$F$999999,$F37,'Data;_Major_Ports'!$E$48:$E$999999,BE$11,'Data;_Major_Ports'!$J$48:$J$999999,#REF!)))</f>
        <v>0</v>
      </c>
      <c r="BF37" s="4">
        <f>IF(Closed_Ports!BA34="z","z",IF(BF$11&lt;2000,INDEX('Data;_Historical_Data'!$H$12:$AK$518,MATCH(Working!$E37,'Data;_Historical_Data'!$J$12:$J$518,0),MATCH(Working!BF$11,'Data;_Historical_Data'!$H$11:$AK$11)),SUMIFS('Data;_Major_Ports'!$K$48:$K$999999,'Data;_Major_Ports'!$F$48:$F$999999,$F37,'Data;_Major_Ports'!$E$48:$E$999999,BF$11,'Data;_Major_Ports'!$J$48:$J$999999,#REF!)))</f>
        <v>0</v>
      </c>
      <c r="BG37" s="4">
        <f>IF(Closed_Ports!BB34="z","z",IF(BG$11&lt;2000,INDEX('Data;_Historical_Data'!$H$12:$AK$518,MATCH(Working!$E37,'Data;_Historical_Data'!$J$12:$J$518,0),MATCH(Working!BG$11,'Data;_Historical_Data'!$H$11:$AK$11)),SUMIFS('Data;_Major_Ports'!$K$48:$K$999999,'Data;_Major_Ports'!$F$48:$F$999999,$F37,'Data;_Major_Ports'!$E$48:$E$999999,BG$11,'Data;_Major_Ports'!$J$48:$J$999999,#REF!)))</f>
        <v>0</v>
      </c>
      <c r="BH37" s="4">
        <f>IF(Closed_Ports!BC34="z","z",IF(BH$11&lt;2000,INDEX('Data;_Historical_Data'!$H$12:$AK$518,MATCH(Working!$E37,'Data;_Historical_Data'!$J$12:$J$518,0),MATCH(Working!BH$11,'Data;_Historical_Data'!$H$11:$AK$11)),SUMIFS('Data;_Major_Ports'!$K$48:$K$999999,'Data;_Major_Ports'!$F$48:$F$999999,$F37,'Data;_Major_Ports'!$E$48:$E$999999,BH$11,'Data;_Major_Ports'!$J$48:$J$999999,#REF!)))</f>
        <v>0</v>
      </c>
      <c r="BI37" s="4">
        <f>IF(Closed_Ports!BD34="z","z",IF(BI$11&lt;2000,INDEX('Data;_Historical_Data'!$H$12:$AK$518,MATCH(Working!$E37,'Data;_Historical_Data'!$J$12:$J$518,0),MATCH(Working!BI$11,'Data;_Historical_Data'!$H$11:$AK$11)),SUMIFS('Data;_Major_Ports'!$K$48:$K$999999,'Data;_Major_Ports'!$F$48:$F$999999,$F37,'Data;_Major_Ports'!$E$48:$E$999999,BI$11,'Data;_Major_Ports'!$J$48:$J$999999,#REF!)))</f>
        <v>0</v>
      </c>
      <c r="BJ37" s="44" t="e">
        <f t="shared" si="0"/>
        <v>#DIV/0!</v>
      </c>
      <c r="BK37" s="45">
        <f t="shared" si="1"/>
        <v>0</v>
      </c>
    </row>
    <row r="38" spans="4:63" x14ac:dyDescent="0.25">
      <c r="D38" s="41">
        <f>COUNTIF('Data;_Historical_Data'!J:J,Working!E38)</f>
        <v>0</v>
      </c>
      <c r="E38" s="22" t="e">
        <f>CONCATENATE(#REF!,Working!H38)</f>
        <v>#REF!</v>
      </c>
      <c r="F38" s="22" t="s">
        <v>243</v>
      </c>
      <c r="G38" s="22" t="s">
        <v>188</v>
      </c>
      <c r="H38" s="2" t="s">
        <v>38</v>
      </c>
      <c r="I38" s="2" t="s">
        <v>12</v>
      </c>
      <c r="J38" s="42" t="s">
        <v>10</v>
      </c>
      <c r="K38" s="4" t="str">
        <f>IF(Closed_Ports!F35="z","z",IF(K$11&lt;2000,INDEX('Data;_Historical_Data'!$H$12:$AK$518,MATCH(Working!$E38,'Data;_Historical_Data'!$J$12:$J$518,0),MATCH(Working!K$11,'Data;_Historical_Data'!$H$11:$AK$11)),SUMIFS('Data;_Major_Ports'!$K$48:$K$999999,'Data;_Major_Ports'!$F$48:$F$999999,$F38,'Data;_Major_Ports'!$E$48:$E$999999,K$11,'Data;_Major_Ports'!$J$48:$J$999999,#REF!)))</f>
        <v>z</v>
      </c>
      <c r="L38" s="4" t="str">
        <f>IF(Closed_Ports!G35="z","z",IF(L$11&lt;2000,INDEX('Data;_Historical_Data'!$H$12:$AK$518,MATCH(Working!$E38,'Data;_Historical_Data'!$J$12:$J$518,0),MATCH(Working!L$11,'Data;_Historical_Data'!$H$11:$AK$11)),SUMIFS('Data;_Major_Ports'!$K$48:$K$999999,'Data;_Major_Ports'!$F$48:$F$999999,$F38,'Data;_Major_Ports'!$E$48:$E$999999,L$11,'Data;_Major_Ports'!$J$48:$J$999999,#REF!)))</f>
        <v>z</v>
      </c>
      <c r="M38" s="4" t="str">
        <f>IF(Closed_Ports!H35="z","z",IF(M$11&lt;2000,INDEX('Data;_Historical_Data'!$H$12:$AK$518,MATCH(Working!$E38,'Data;_Historical_Data'!$J$12:$J$518,0),MATCH(Working!M$11,'Data;_Historical_Data'!$H$11:$AK$11)),SUMIFS('Data;_Major_Ports'!$K$48:$K$999999,'Data;_Major_Ports'!$F$48:$F$999999,$F38,'Data;_Major_Ports'!$E$48:$E$999999,M$11,'Data;_Major_Ports'!$J$48:$J$999999,#REF!)))</f>
        <v>z</v>
      </c>
      <c r="N38" s="4" t="str">
        <f>IF(Closed_Ports!I35="z","z",IF(N$11&lt;2000,INDEX('Data;_Historical_Data'!$H$12:$AK$518,MATCH(Working!$E38,'Data;_Historical_Data'!$J$12:$J$518,0),MATCH(Working!N$11,'Data;_Historical_Data'!$H$11:$AK$11)),SUMIFS('Data;_Major_Ports'!$K$48:$K$999999,'Data;_Major_Ports'!$F$48:$F$999999,$F38,'Data;_Major_Ports'!$E$48:$E$999999,N$11,'Data;_Major_Ports'!$J$48:$J$999999,#REF!)))</f>
        <v>z</v>
      </c>
      <c r="O38" s="4" t="str">
        <f>IF(Closed_Ports!J35="z","z",IF(O$11&lt;2000,INDEX('Data;_Historical_Data'!$H$12:$AK$518,MATCH(Working!$E38,'Data;_Historical_Data'!$J$12:$J$518,0),MATCH(Working!O$11,'Data;_Historical_Data'!$H$11:$AK$11)),SUMIFS('Data;_Major_Ports'!$K$48:$K$999999,'Data;_Major_Ports'!$F$48:$F$999999,$F38,'Data;_Major_Ports'!$E$48:$E$999999,O$11,'Data;_Major_Ports'!$J$48:$J$999999,#REF!)))</f>
        <v>z</v>
      </c>
      <c r="P38" s="4" t="str">
        <f>IF(Closed_Ports!K35="z","z",IF(P$11&lt;2000,INDEX('Data;_Historical_Data'!$H$12:$AK$518,MATCH(Working!$E38,'Data;_Historical_Data'!$J$12:$J$518,0),MATCH(Working!P$11,'Data;_Historical_Data'!$H$11:$AK$11)),SUMIFS('Data;_Major_Ports'!$K$48:$K$999999,'Data;_Major_Ports'!$F$48:$F$999999,$F38,'Data;_Major_Ports'!$E$48:$E$999999,P$11,'Data;_Major_Ports'!$J$48:$J$999999,#REF!)))</f>
        <v>z</v>
      </c>
      <c r="Q38" s="4" t="str">
        <f>IF(Closed_Ports!L35="z","z",IF(Q$11&lt;2000,INDEX('Data;_Historical_Data'!$H$12:$AK$518,MATCH(Working!$E38,'Data;_Historical_Data'!$J$12:$J$518,0),MATCH(Working!Q$11,'Data;_Historical_Data'!$H$11:$AK$11)),SUMIFS('Data;_Major_Ports'!$K$48:$K$999999,'Data;_Major_Ports'!$F$48:$F$999999,$F38,'Data;_Major_Ports'!$E$48:$E$999999,Q$11,'Data;_Major_Ports'!$J$48:$J$999999,#REF!)))</f>
        <v>z</v>
      </c>
      <c r="R38" s="4" t="str">
        <f>IF(Closed_Ports!M35="z","z",IF(R$11&lt;2000,INDEX('Data;_Historical_Data'!$H$12:$AK$518,MATCH(Working!$E38,'Data;_Historical_Data'!$J$12:$J$518,0),MATCH(Working!R$11,'Data;_Historical_Data'!$H$11:$AK$11)),SUMIFS('Data;_Major_Ports'!$K$48:$K$999999,'Data;_Major_Ports'!$F$48:$F$999999,$F38,'Data;_Major_Ports'!$E$48:$E$999999,R$11,'Data;_Major_Ports'!$J$48:$J$999999,#REF!)))</f>
        <v>z</v>
      </c>
      <c r="S38" s="4" t="str">
        <f>IF(Closed_Ports!N35="z","z",IF(S$11&lt;2000,INDEX('Data;_Historical_Data'!$H$12:$AK$518,MATCH(Working!$E38,'Data;_Historical_Data'!$J$12:$J$518,0),MATCH(Working!S$11,'Data;_Historical_Data'!$H$11:$AK$11)),SUMIFS('Data;_Major_Ports'!$K$48:$K$999999,'Data;_Major_Ports'!$F$48:$F$999999,$F38,'Data;_Major_Ports'!$E$48:$E$999999,S$11,'Data;_Major_Ports'!$J$48:$J$999999,#REF!)))</f>
        <v>z</v>
      </c>
      <c r="T38" s="4" t="str">
        <f>IF(Closed_Ports!O35="z","z",IF(T$11&lt;2000,INDEX('Data;_Historical_Data'!$H$12:$AK$518,MATCH(Working!$E38,'Data;_Historical_Data'!$J$12:$J$518,0),MATCH(Working!T$11,'Data;_Historical_Data'!$H$11:$AK$11)),SUMIFS('Data;_Major_Ports'!$K$48:$K$999999,'Data;_Major_Ports'!$F$48:$F$999999,$F38,'Data;_Major_Ports'!$E$48:$E$999999,T$11,'Data;_Major_Ports'!$J$48:$J$999999,#REF!)))</f>
        <v>z</v>
      </c>
      <c r="U38" s="4" t="str">
        <f>IF(Closed_Ports!P35="z","z",IF(U$11&lt;2000,INDEX('Data;_Historical_Data'!$H$12:$AK$518,MATCH(Working!$E38,'Data;_Historical_Data'!$J$12:$J$518,0),MATCH(Working!U$11,'Data;_Historical_Data'!$H$11:$AK$11)),SUMIFS('Data;_Major_Ports'!$K$48:$K$999999,'Data;_Major_Ports'!$F$48:$F$999999,$F38,'Data;_Major_Ports'!$E$48:$E$999999,U$11,'Data;_Major_Ports'!$J$48:$J$999999,#REF!)))</f>
        <v>z</v>
      </c>
      <c r="V38" s="4" t="str">
        <f>IF(Closed_Ports!Q35="z","z",IF(V$11&lt;2000,INDEX('Data;_Historical_Data'!$H$12:$AK$518,MATCH(Working!$E38,'Data;_Historical_Data'!$J$12:$J$518,0),MATCH(Working!V$11,'Data;_Historical_Data'!$H$11:$AK$11)),SUMIFS('Data;_Major_Ports'!$K$48:$K$999999,'Data;_Major_Ports'!$F$48:$F$999999,$F38,'Data;_Major_Ports'!$E$48:$E$999999,V$11,'Data;_Major_Ports'!$J$48:$J$999999,#REF!)))</f>
        <v>z</v>
      </c>
      <c r="W38" s="4" t="str">
        <f>IF(Closed_Ports!R35="z","z",IF(W$11&lt;2000,INDEX('Data;_Historical_Data'!$H$12:$AK$518,MATCH(Working!$E38,'Data;_Historical_Data'!$J$12:$J$518,0),MATCH(Working!W$11,'Data;_Historical_Data'!$H$11:$AK$11)),SUMIFS('Data;_Major_Ports'!$K$48:$K$999999,'Data;_Major_Ports'!$F$48:$F$999999,$F38,'Data;_Major_Ports'!$E$48:$E$999999,W$11,'Data;_Major_Ports'!$J$48:$J$999999,#REF!)))</f>
        <v>z</v>
      </c>
      <c r="X38" s="4" t="str">
        <f>IF(Closed_Ports!S35="z","z",IF(X$11&lt;2000,INDEX('Data;_Historical_Data'!$H$12:$AK$518,MATCH(Working!$E38,'Data;_Historical_Data'!$J$12:$J$518,0),MATCH(Working!X$11,'Data;_Historical_Data'!$H$11:$AK$11)),SUMIFS('Data;_Major_Ports'!$K$48:$K$999999,'Data;_Major_Ports'!$F$48:$F$999999,$F38,'Data;_Major_Ports'!$E$48:$E$999999,X$11,'Data;_Major_Ports'!$J$48:$J$999999,#REF!)))</f>
        <v>z</v>
      </c>
      <c r="Y38" s="4" t="str">
        <f>IF(Closed_Ports!T35="z","z",IF(Y$11&lt;2000,INDEX('Data;_Historical_Data'!$H$12:$AK$518,MATCH(Working!$E38,'Data;_Historical_Data'!$J$12:$J$518,0),MATCH(Working!Y$11,'Data;_Historical_Data'!$H$11:$AK$11)),SUMIFS('Data;_Major_Ports'!$K$48:$K$999999,'Data;_Major_Ports'!$F$48:$F$999999,$F38,'Data;_Major_Ports'!$E$48:$E$999999,Y$11,'Data;_Major_Ports'!$J$48:$J$999999,#REF!)))</f>
        <v>z</v>
      </c>
      <c r="Z38" s="4" t="e">
        <f>IF(Closed_Ports!U35="z","z",IF(Z$11&lt;2000,INDEX('Data;_Historical_Data'!$H$12:$AK$518,MATCH(Working!$E38,'Data;_Historical_Data'!$J$12:$J$518,0),MATCH(Working!Z$11,'Data;_Historical_Data'!$H$11:$AK$11)),SUMIFS('Data;_Major_Ports'!$K$48:$K$999999,'Data;_Major_Ports'!$F$48:$F$999999,$F38,'Data;_Major_Ports'!$E$48:$E$999999,Z$11,'Data;_Major_Ports'!$J$48:$J$999999,#REF!)))</f>
        <v>#REF!</v>
      </c>
      <c r="AA38" s="4" t="e">
        <f>IF(Closed_Ports!V35="z","z",IF(AA$11&lt;2000,INDEX('Data;_Historical_Data'!$H$12:$AK$518,MATCH(Working!$E38,'Data;_Historical_Data'!$J$12:$J$518,0),MATCH(Working!AA$11,'Data;_Historical_Data'!$H$11:$AK$11)),SUMIFS('Data;_Major_Ports'!$K$48:$K$999999,'Data;_Major_Ports'!$F$48:$F$999999,$F38,'Data;_Major_Ports'!$E$48:$E$999999,AA$11,'Data;_Major_Ports'!$J$48:$J$999999,#REF!)))</f>
        <v>#REF!</v>
      </c>
      <c r="AB38" s="4" t="e">
        <f>IF(Closed_Ports!W35="z","z",IF(AB$11&lt;2000,INDEX('Data;_Historical_Data'!$H$12:$AK$518,MATCH(Working!$E38,'Data;_Historical_Data'!$J$12:$J$518,0),MATCH(Working!AB$11,'Data;_Historical_Data'!$H$11:$AK$11)),SUMIFS('Data;_Major_Ports'!$K$48:$K$999999,'Data;_Major_Ports'!$F$48:$F$999999,$F38,'Data;_Major_Ports'!$E$48:$E$999999,AB$11,'Data;_Major_Ports'!$J$48:$J$999999,#REF!)))</f>
        <v>#REF!</v>
      </c>
      <c r="AC38" s="4" t="e">
        <f>IF(Closed_Ports!X35="z","z",IF(AC$11&lt;2000,INDEX('Data;_Historical_Data'!$H$12:$AK$518,MATCH(Working!$E38,'Data;_Historical_Data'!$J$12:$J$518,0),MATCH(Working!AC$11,'Data;_Historical_Data'!$H$11:$AK$11)),SUMIFS('Data;_Major_Ports'!$K$48:$K$999999,'Data;_Major_Ports'!$F$48:$F$999999,$F38,'Data;_Major_Ports'!$E$48:$E$999999,AC$11,'Data;_Major_Ports'!$J$48:$J$999999,#REF!)))</f>
        <v>#REF!</v>
      </c>
      <c r="AD38" s="4" t="e">
        <f>IF(Closed_Ports!Y35="z","z",IF(AD$11&lt;2000,INDEX('Data;_Historical_Data'!$H$12:$AK$518,MATCH(Working!$E38,'Data;_Historical_Data'!$J$12:$J$518,0),MATCH(Working!AD$11,'Data;_Historical_Data'!$H$11:$AK$11)),SUMIFS('Data;_Major_Ports'!$K$48:$K$999999,'Data;_Major_Ports'!$F$48:$F$999999,$F38,'Data;_Major_Ports'!$E$48:$E$999999,AD$11,'Data;_Major_Ports'!$J$48:$J$999999,#REF!)))</f>
        <v>#REF!</v>
      </c>
      <c r="AE38" s="4" t="e">
        <f>IF(Closed_Ports!Z35="z","z",IF(AE$11&lt;2000,INDEX('Data;_Historical_Data'!$H$12:$AK$518,MATCH(Working!$E38,'Data;_Historical_Data'!$J$12:$J$518,0),MATCH(Working!AE$11,'Data;_Historical_Data'!$H$11:$AK$11)),SUMIFS('Data;_Major_Ports'!$K$48:$K$999999,'Data;_Major_Ports'!$F$48:$F$999999,$F38,'Data;_Major_Ports'!$E$48:$E$999999,AE$11,'Data;_Major_Ports'!$J$48:$J$999999,#REF!)))</f>
        <v>#REF!</v>
      </c>
      <c r="AF38" s="4" t="e">
        <f>IF(Closed_Ports!AA35="z","z",IF(AF$11&lt;2000,INDEX('Data;_Historical_Data'!$H$12:$AK$518,MATCH(Working!$E38,'Data;_Historical_Data'!$J$12:$J$518,0),MATCH(Working!AF$11,'Data;_Historical_Data'!$H$11:$AK$11)),SUMIFS('Data;_Major_Ports'!$K$48:$K$999999,'Data;_Major_Ports'!$F$48:$F$999999,$F38,'Data;_Major_Ports'!$E$48:$E$999999,AF$11,'Data;_Major_Ports'!$J$48:$J$999999,#REF!)))</f>
        <v>#REF!</v>
      </c>
      <c r="AG38" s="4" t="e">
        <f>IF(Closed_Ports!AB35="z","z",IF(AG$11&lt;2000,INDEX('Data;_Historical_Data'!$H$12:$AK$518,MATCH(Working!$E38,'Data;_Historical_Data'!$J$12:$J$518,0),MATCH(Working!AG$11,'Data;_Historical_Data'!$H$11:$AK$11)),SUMIFS('Data;_Major_Ports'!$K$48:$K$999999,'Data;_Major_Ports'!$F$48:$F$999999,$F38,'Data;_Major_Ports'!$E$48:$E$999999,AG$11,'Data;_Major_Ports'!$J$48:$J$999999,#REF!)))</f>
        <v>#REF!</v>
      </c>
      <c r="AH38" s="4" t="e">
        <f>IF(Closed_Ports!AC35="z","z",IF(AH$11&lt;2000,INDEX('Data;_Historical_Data'!$H$12:$AK$518,MATCH(Working!$E38,'Data;_Historical_Data'!$J$12:$J$518,0),MATCH(Working!AH$11,'Data;_Historical_Data'!$H$11:$AK$11)),SUMIFS('Data;_Major_Ports'!$K$48:$K$999999,'Data;_Major_Ports'!$F$48:$F$999999,$F38,'Data;_Major_Ports'!$E$48:$E$999999,AH$11,'Data;_Major_Ports'!$J$48:$J$999999,#REF!)))</f>
        <v>#REF!</v>
      </c>
      <c r="AI38" s="4" t="e">
        <f>IF(Closed_Ports!AD35="z","z",IF(AI$11&lt;2000,INDEX('Data;_Historical_Data'!$H$12:$AK$518,MATCH(Working!$E38,'Data;_Historical_Data'!$J$12:$J$518,0),MATCH(Working!AI$11,'Data;_Historical_Data'!$H$11:$AK$11)),SUMIFS('Data;_Major_Ports'!$K$48:$K$999999,'Data;_Major_Ports'!$F$48:$F$999999,$F38,'Data;_Major_Ports'!$E$48:$E$999999,AI$11,'Data;_Major_Ports'!$J$48:$J$999999,#REF!)))</f>
        <v>#REF!</v>
      </c>
      <c r="AJ38" s="4" t="e">
        <f>IF(Closed_Ports!AE35="z","z",IF(AJ$11&lt;2000,INDEX('Data;_Historical_Data'!$H$12:$AK$518,MATCH(Working!$E38,'Data;_Historical_Data'!$J$12:$J$518,0),MATCH(Working!AJ$11,'Data;_Historical_Data'!$H$11:$AK$11)),SUMIFS('Data;_Major_Ports'!$K$48:$K$999999,'Data;_Major_Ports'!$F$48:$F$999999,$F38,'Data;_Major_Ports'!$E$48:$E$999999,AJ$11,'Data;_Major_Ports'!$J$48:$J$999999,#REF!)))</f>
        <v>#REF!</v>
      </c>
      <c r="AK38" s="4" t="e">
        <f>IF(Closed_Ports!AF35="z","z",IF(AK$11&lt;2000,INDEX('Data;_Historical_Data'!$H$12:$AK$518,MATCH(Working!$E38,'Data;_Historical_Data'!$J$12:$J$518,0),MATCH(Working!AK$11,'Data;_Historical_Data'!$H$11:$AK$11)),SUMIFS('Data;_Major_Ports'!$K$48:$K$999999,'Data;_Major_Ports'!$F$48:$F$999999,$F38,'Data;_Major_Ports'!$E$48:$E$999999,AK$11,'Data;_Major_Ports'!$J$48:$J$999999,#REF!)))</f>
        <v>#REF!</v>
      </c>
      <c r="AL38" s="43">
        <f>IF(Closed_Ports!AG35="z","z",IF(AL$11&lt;2000,INDEX('Data;_Historical_Data'!$H$12:$AK$518,MATCH(Working!$E38,'Data;_Historical_Data'!$J$12:$J$518,0),MATCH(Working!AL$11,'Data;_Historical_Data'!$H$11:$AK$11)),SUMIFS('Data;_Major_Ports'!$K$48:$K$999999,'Data;_Major_Ports'!$F$48:$F$999999,$F38,'Data;_Major_Ports'!$E$48:$E$999999,AL$11,'Data;_Major_Ports'!$J$48:$J$999999,#REF!)))</f>
        <v>0</v>
      </c>
      <c r="AM38" s="4">
        <f>IF(Closed_Ports!AH35="z","z",IF(AM$11&lt;2000,INDEX('Data;_Historical_Data'!$H$12:$AK$518,MATCH(Working!$E38,'Data;_Historical_Data'!$J$12:$J$518,0),MATCH(Working!AM$11,'Data;_Historical_Data'!$H$11:$AK$11)),SUMIFS('Data;_Major_Ports'!$K$48:$K$999999,'Data;_Major_Ports'!$F$48:$F$999999,$F38,'Data;_Major_Ports'!$E$48:$E$999999,AM$11,'Data;_Major_Ports'!$J$48:$J$999999,#REF!)))</f>
        <v>0</v>
      </c>
      <c r="AN38" s="4">
        <f>IF(Closed_Ports!AI35="z","z",IF(AN$11&lt;2000,INDEX('Data;_Historical_Data'!$H$12:$AK$518,MATCH(Working!$E38,'Data;_Historical_Data'!$J$12:$J$518,0),MATCH(Working!AN$11,'Data;_Historical_Data'!$H$11:$AK$11)),SUMIFS('Data;_Major_Ports'!$K$48:$K$999999,'Data;_Major_Ports'!$F$48:$F$999999,$F38,'Data;_Major_Ports'!$E$48:$E$999999,AN$11,'Data;_Major_Ports'!$J$48:$J$999999,#REF!)))</f>
        <v>0</v>
      </c>
      <c r="AO38" s="4">
        <f>IF(Closed_Ports!AJ35="z","z",IF(AO$11&lt;2000,INDEX('Data;_Historical_Data'!$H$12:$AK$518,MATCH(Working!$E38,'Data;_Historical_Data'!$J$12:$J$518,0),MATCH(Working!AO$11,'Data;_Historical_Data'!$H$11:$AK$11)),SUMIFS('Data;_Major_Ports'!$K$48:$K$999999,'Data;_Major_Ports'!$F$48:$F$999999,$F38,'Data;_Major_Ports'!$E$48:$E$999999,AO$11,'Data;_Major_Ports'!$J$48:$J$999999,#REF!)))</f>
        <v>0</v>
      </c>
      <c r="AP38" s="4">
        <f>IF(Closed_Ports!AK35="z","z",IF(AP$11&lt;2000,INDEX('Data;_Historical_Data'!$H$12:$AK$518,MATCH(Working!$E38,'Data;_Historical_Data'!$J$12:$J$518,0),MATCH(Working!AP$11,'Data;_Historical_Data'!$H$11:$AK$11)),SUMIFS('Data;_Major_Ports'!$K$48:$K$999999,'Data;_Major_Ports'!$F$48:$F$999999,$F38,'Data;_Major_Ports'!$E$48:$E$999999,AP$11,'Data;_Major_Ports'!$J$48:$J$999999,#REF!)))</f>
        <v>0</v>
      </c>
      <c r="AQ38" s="4">
        <f>IF(Closed_Ports!AL35="z","z",IF(AQ$11&lt;2000,INDEX('Data;_Historical_Data'!$H$12:$AK$518,MATCH(Working!$E38,'Data;_Historical_Data'!$J$12:$J$518,0),MATCH(Working!AQ$11,'Data;_Historical_Data'!$H$11:$AK$11)),SUMIFS('Data;_Major_Ports'!$K$48:$K$999999,'Data;_Major_Ports'!$F$48:$F$999999,$F38,'Data;_Major_Ports'!$E$48:$E$999999,AQ$11,'Data;_Major_Ports'!$J$48:$J$999999,#REF!)))</f>
        <v>0</v>
      </c>
      <c r="AR38" s="4">
        <f>IF(Closed_Ports!AM35="z","z",IF(AR$11&lt;2000,INDEX('Data;_Historical_Data'!$H$12:$AK$518,MATCH(Working!$E38,'Data;_Historical_Data'!$J$12:$J$518,0),MATCH(Working!AR$11,'Data;_Historical_Data'!$H$11:$AK$11)),SUMIFS('Data;_Major_Ports'!$K$48:$K$999999,'Data;_Major_Ports'!$F$48:$F$999999,$F38,'Data;_Major_Ports'!$E$48:$E$999999,AR$11,'Data;_Major_Ports'!$J$48:$J$999999,#REF!)))</f>
        <v>0</v>
      </c>
      <c r="AS38" s="4">
        <f>IF(Closed_Ports!AN35="z","z",IF(AS$11&lt;2000,INDEX('Data;_Historical_Data'!$H$12:$AK$518,MATCH(Working!$E38,'Data;_Historical_Data'!$J$12:$J$518,0),MATCH(Working!AS$11,'Data;_Historical_Data'!$H$11:$AK$11)),SUMIFS('Data;_Major_Ports'!$K$48:$K$999999,'Data;_Major_Ports'!$F$48:$F$999999,$F38,'Data;_Major_Ports'!$E$48:$E$999999,AS$11,'Data;_Major_Ports'!$J$48:$J$999999,#REF!)))</f>
        <v>0</v>
      </c>
      <c r="AT38" s="4">
        <f>IF(Closed_Ports!AO35="z","z",IF(AT$11&lt;2000,INDEX('Data;_Historical_Data'!$H$12:$AK$518,MATCH(Working!$E38,'Data;_Historical_Data'!$J$12:$J$518,0),MATCH(Working!AT$11,'Data;_Historical_Data'!$H$11:$AK$11)),SUMIFS('Data;_Major_Ports'!$K$48:$K$999999,'Data;_Major_Ports'!$F$48:$F$999999,$F38,'Data;_Major_Ports'!$E$48:$E$999999,AT$11,'Data;_Major_Ports'!$J$48:$J$999999,#REF!)))</f>
        <v>0</v>
      </c>
      <c r="AU38" s="4">
        <f>IF(Closed_Ports!AP35="z","z",IF(AU$11&lt;2000,INDEX('Data;_Historical_Data'!$H$12:$AK$518,MATCH(Working!$E38,'Data;_Historical_Data'!$J$12:$J$518,0),MATCH(Working!AU$11,'Data;_Historical_Data'!$H$11:$AK$11)),SUMIFS('Data;_Major_Ports'!$K$48:$K$999999,'Data;_Major_Ports'!$F$48:$F$999999,$F38,'Data;_Major_Ports'!$E$48:$E$999999,AU$11,'Data;_Major_Ports'!$J$48:$J$999999,#REF!)))</f>
        <v>0</v>
      </c>
      <c r="AV38" s="4">
        <f>IF(Closed_Ports!AQ35="z","z",IF(AV$11&lt;2000,INDEX('Data;_Historical_Data'!$H$12:$AK$518,MATCH(Working!$E38,'Data;_Historical_Data'!$J$12:$J$518,0),MATCH(Working!AV$11,'Data;_Historical_Data'!$H$11:$AK$11)),SUMIFS('Data;_Major_Ports'!$K$48:$K$999999,'Data;_Major_Ports'!$F$48:$F$999999,$F38,'Data;_Major_Ports'!$E$48:$E$999999,AV$11,'Data;_Major_Ports'!$J$48:$J$999999,#REF!)))</f>
        <v>0</v>
      </c>
      <c r="AW38" s="4">
        <f>IF(Closed_Ports!AR35="z","z",IF(AW$11&lt;2000,INDEX('Data;_Historical_Data'!$H$12:$AK$518,MATCH(Working!$E38,'Data;_Historical_Data'!$J$12:$J$518,0),MATCH(Working!AW$11,'Data;_Historical_Data'!$H$11:$AK$11)),SUMIFS('Data;_Major_Ports'!$K$48:$K$999999,'Data;_Major_Ports'!$F$48:$F$999999,$F38,'Data;_Major_Ports'!$E$48:$E$999999,AW$11,'Data;_Major_Ports'!$J$48:$J$999999,#REF!)))</f>
        <v>0</v>
      </c>
      <c r="AX38" s="4">
        <f>IF(Closed_Ports!AS35="z","z",IF(AX$11&lt;2000,INDEX('Data;_Historical_Data'!$H$12:$AK$518,MATCH(Working!$E38,'Data;_Historical_Data'!$J$12:$J$518,0),MATCH(Working!AX$11,'Data;_Historical_Data'!$H$11:$AK$11)),SUMIFS('Data;_Major_Ports'!$K$48:$K$999999,'Data;_Major_Ports'!$F$48:$F$999999,$F38,'Data;_Major_Ports'!$E$48:$E$999999,AX$11,'Data;_Major_Ports'!$J$48:$J$999999,#REF!)))</f>
        <v>0</v>
      </c>
      <c r="AY38" s="4">
        <f>IF(Closed_Ports!AT35="z","z",IF(AY$11&lt;2000,INDEX('Data;_Historical_Data'!$H$12:$AK$518,MATCH(Working!$E38,'Data;_Historical_Data'!$J$12:$J$518,0),MATCH(Working!AY$11,'Data;_Historical_Data'!$H$11:$AK$11)),SUMIFS('Data;_Major_Ports'!$K$48:$K$999999,'Data;_Major_Ports'!$F$48:$F$999999,$F38,'Data;_Major_Ports'!$E$48:$E$999999,AY$11,'Data;_Major_Ports'!$J$48:$J$999999,#REF!)))</f>
        <v>0</v>
      </c>
      <c r="AZ38" s="4">
        <f>IF(Closed_Ports!AU35="z","z",IF(AZ$11&lt;2000,INDEX('Data;_Historical_Data'!$H$12:$AK$518,MATCH(Working!$E38,'Data;_Historical_Data'!$J$12:$J$518,0),MATCH(Working!AZ$11,'Data;_Historical_Data'!$H$11:$AK$11)),SUMIFS('Data;_Major_Ports'!$K$48:$K$999999,'Data;_Major_Ports'!$F$48:$F$999999,$F38,'Data;_Major_Ports'!$E$48:$E$999999,AZ$11,'Data;_Major_Ports'!$J$48:$J$999999,#REF!)))</f>
        <v>0</v>
      </c>
      <c r="BA38" s="4">
        <f>IF(Closed_Ports!AV35="z","z",IF(BA$11&lt;2000,INDEX('Data;_Historical_Data'!$H$12:$AK$518,MATCH(Working!$E38,'Data;_Historical_Data'!$J$12:$J$518,0),MATCH(Working!BA$11,'Data;_Historical_Data'!$H$11:$AK$11)),SUMIFS('Data;_Major_Ports'!$K$48:$K$999999,'Data;_Major_Ports'!$F$48:$F$999999,$F38,'Data;_Major_Ports'!$E$48:$E$999999,BA$11,'Data;_Major_Ports'!$J$48:$J$999999,#REF!)))</f>
        <v>0</v>
      </c>
      <c r="BB38" s="4">
        <f>IF(Closed_Ports!AW35="z","z",IF(BB$11&lt;2000,INDEX('Data;_Historical_Data'!$H$12:$AK$518,MATCH(Working!$E38,'Data;_Historical_Data'!$J$12:$J$518,0),MATCH(Working!BB$11,'Data;_Historical_Data'!$H$11:$AK$11)),SUMIFS('Data;_Major_Ports'!$K$48:$K$999999,'Data;_Major_Ports'!$F$48:$F$999999,$F38,'Data;_Major_Ports'!$E$48:$E$999999,BB$11,'Data;_Major_Ports'!$J$48:$J$999999,#REF!)))</f>
        <v>0</v>
      </c>
      <c r="BC38" s="4">
        <f>IF(Closed_Ports!AX35="z","z",IF(BC$11&lt;2000,INDEX('Data;_Historical_Data'!$H$12:$AK$518,MATCH(Working!$E38,'Data;_Historical_Data'!$J$12:$J$518,0),MATCH(Working!BC$11,'Data;_Historical_Data'!$H$11:$AK$11)),SUMIFS('Data;_Major_Ports'!$K$48:$K$999999,'Data;_Major_Ports'!$F$48:$F$999999,$F38,'Data;_Major_Ports'!$E$48:$E$999999,BC$11,'Data;_Major_Ports'!$J$48:$J$999999,#REF!)))</f>
        <v>0</v>
      </c>
      <c r="BD38" s="4">
        <f>IF(Closed_Ports!AY35="z","z",IF(BD$11&lt;2000,INDEX('Data;_Historical_Data'!$H$12:$AK$518,MATCH(Working!$E38,'Data;_Historical_Data'!$J$12:$J$518,0),MATCH(Working!BD$11,'Data;_Historical_Data'!$H$11:$AK$11)),SUMIFS('Data;_Major_Ports'!$K$48:$K$999999,'Data;_Major_Ports'!$F$48:$F$999999,$F38,'Data;_Major_Ports'!$E$48:$E$999999,BD$11,'Data;_Major_Ports'!$J$48:$J$999999,#REF!)))</f>
        <v>0</v>
      </c>
      <c r="BE38" s="4">
        <f>IF(Closed_Ports!AZ35="z","z",IF(BE$11&lt;2000,INDEX('Data;_Historical_Data'!$H$12:$AK$518,MATCH(Working!$E38,'Data;_Historical_Data'!$J$12:$J$518,0),MATCH(Working!BE$11,'Data;_Historical_Data'!$H$11:$AK$11)),SUMIFS('Data;_Major_Ports'!$K$48:$K$999999,'Data;_Major_Ports'!$F$48:$F$999999,$F38,'Data;_Major_Ports'!$E$48:$E$999999,BE$11,'Data;_Major_Ports'!$J$48:$J$999999,#REF!)))</f>
        <v>0</v>
      </c>
      <c r="BF38" s="4">
        <f>IF(Closed_Ports!BA35="z","z",IF(BF$11&lt;2000,INDEX('Data;_Historical_Data'!$H$12:$AK$518,MATCH(Working!$E38,'Data;_Historical_Data'!$J$12:$J$518,0),MATCH(Working!BF$11,'Data;_Historical_Data'!$H$11:$AK$11)),SUMIFS('Data;_Major_Ports'!$K$48:$K$999999,'Data;_Major_Ports'!$F$48:$F$999999,$F38,'Data;_Major_Ports'!$E$48:$E$999999,BF$11,'Data;_Major_Ports'!$J$48:$J$999999,#REF!)))</f>
        <v>0</v>
      </c>
      <c r="BG38" s="4">
        <f>IF(Closed_Ports!BB35="z","z",IF(BG$11&lt;2000,INDEX('Data;_Historical_Data'!$H$12:$AK$518,MATCH(Working!$E38,'Data;_Historical_Data'!$J$12:$J$518,0),MATCH(Working!BG$11,'Data;_Historical_Data'!$H$11:$AK$11)),SUMIFS('Data;_Major_Ports'!$K$48:$K$999999,'Data;_Major_Ports'!$F$48:$F$999999,$F38,'Data;_Major_Ports'!$E$48:$E$999999,BG$11,'Data;_Major_Ports'!$J$48:$J$999999,#REF!)))</f>
        <v>0</v>
      </c>
      <c r="BH38" s="4">
        <f>IF(Closed_Ports!BC35="z","z",IF(BH$11&lt;2000,INDEX('Data;_Historical_Data'!$H$12:$AK$518,MATCH(Working!$E38,'Data;_Historical_Data'!$J$12:$J$518,0),MATCH(Working!BH$11,'Data;_Historical_Data'!$H$11:$AK$11)),SUMIFS('Data;_Major_Ports'!$K$48:$K$999999,'Data;_Major_Ports'!$F$48:$F$999999,$F38,'Data;_Major_Ports'!$E$48:$E$999999,BH$11,'Data;_Major_Ports'!$J$48:$J$999999,#REF!)))</f>
        <v>0</v>
      </c>
      <c r="BI38" s="4">
        <f>IF(Closed_Ports!BD35="z","z",IF(BI$11&lt;2000,INDEX('Data;_Historical_Data'!$H$12:$AK$518,MATCH(Working!$E38,'Data;_Historical_Data'!$J$12:$J$518,0),MATCH(Working!BI$11,'Data;_Historical_Data'!$H$11:$AK$11)),SUMIFS('Data;_Major_Ports'!$K$48:$K$999999,'Data;_Major_Ports'!$F$48:$F$999999,$F38,'Data;_Major_Ports'!$E$48:$E$999999,BI$11,'Data;_Major_Ports'!$J$48:$J$999999,#REF!)))</f>
        <v>0</v>
      </c>
      <c r="BJ38" s="44" t="e">
        <f t="shared" si="0"/>
        <v>#DIV/0!</v>
      </c>
      <c r="BK38" s="45">
        <f t="shared" si="1"/>
        <v>0</v>
      </c>
    </row>
    <row r="39" spans="4:63" x14ac:dyDescent="0.25">
      <c r="D39" s="41">
        <f>COUNTIF('Data;_Historical_Data'!J:J,Working!E39)</f>
        <v>0</v>
      </c>
      <c r="E39" s="22" t="e">
        <f>CONCATENATE(#REF!,Working!H39)</f>
        <v>#REF!</v>
      </c>
      <c r="F39" s="22" t="s">
        <v>245</v>
      </c>
      <c r="G39" s="22" t="s">
        <v>188</v>
      </c>
      <c r="H39" s="2" t="s">
        <v>39</v>
      </c>
      <c r="I39" s="2" t="s">
        <v>12</v>
      </c>
      <c r="J39" s="42" t="s">
        <v>10</v>
      </c>
      <c r="K39" s="4" t="str">
        <f>IF(Closed_Ports!F36="z","z",IF(K$11&lt;2000,INDEX('Data;_Historical_Data'!$H$12:$AK$518,MATCH(Working!$E39,'Data;_Historical_Data'!$J$12:$J$518,0),MATCH(Working!K$11,'Data;_Historical_Data'!$H$11:$AK$11)),SUMIFS('Data;_Major_Ports'!$K$48:$K$999999,'Data;_Major_Ports'!$F$48:$F$999999,$F39,'Data;_Major_Ports'!$E$48:$E$999999,K$11,'Data;_Major_Ports'!$J$48:$J$999999,#REF!)))</f>
        <v>z</v>
      </c>
      <c r="L39" s="4" t="str">
        <f>IF(Closed_Ports!G36="z","z",IF(L$11&lt;2000,INDEX('Data;_Historical_Data'!$H$12:$AK$518,MATCH(Working!$E39,'Data;_Historical_Data'!$J$12:$J$518,0),MATCH(Working!L$11,'Data;_Historical_Data'!$H$11:$AK$11)),SUMIFS('Data;_Major_Ports'!$K$48:$K$999999,'Data;_Major_Ports'!$F$48:$F$999999,$F39,'Data;_Major_Ports'!$E$48:$E$999999,L$11,'Data;_Major_Ports'!$J$48:$J$999999,#REF!)))</f>
        <v>z</v>
      </c>
      <c r="M39" s="4" t="str">
        <f>IF(Closed_Ports!H36="z","z",IF(M$11&lt;2000,INDEX('Data;_Historical_Data'!$H$12:$AK$518,MATCH(Working!$E39,'Data;_Historical_Data'!$J$12:$J$518,0),MATCH(Working!M$11,'Data;_Historical_Data'!$H$11:$AK$11)),SUMIFS('Data;_Major_Ports'!$K$48:$K$999999,'Data;_Major_Ports'!$F$48:$F$999999,$F39,'Data;_Major_Ports'!$E$48:$E$999999,M$11,'Data;_Major_Ports'!$J$48:$J$999999,#REF!)))</f>
        <v>z</v>
      </c>
      <c r="N39" s="4" t="str">
        <f>IF(Closed_Ports!I36="z","z",IF(N$11&lt;2000,INDEX('Data;_Historical_Data'!$H$12:$AK$518,MATCH(Working!$E39,'Data;_Historical_Data'!$J$12:$J$518,0),MATCH(Working!N$11,'Data;_Historical_Data'!$H$11:$AK$11)),SUMIFS('Data;_Major_Ports'!$K$48:$K$999999,'Data;_Major_Ports'!$F$48:$F$999999,$F39,'Data;_Major_Ports'!$E$48:$E$999999,N$11,'Data;_Major_Ports'!$J$48:$J$999999,#REF!)))</f>
        <v>z</v>
      </c>
      <c r="O39" s="4" t="str">
        <f>IF(Closed_Ports!J36="z","z",IF(O$11&lt;2000,INDEX('Data;_Historical_Data'!$H$12:$AK$518,MATCH(Working!$E39,'Data;_Historical_Data'!$J$12:$J$518,0),MATCH(Working!O$11,'Data;_Historical_Data'!$H$11:$AK$11)),SUMIFS('Data;_Major_Ports'!$K$48:$K$999999,'Data;_Major_Ports'!$F$48:$F$999999,$F39,'Data;_Major_Ports'!$E$48:$E$999999,O$11,'Data;_Major_Ports'!$J$48:$J$999999,#REF!)))</f>
        <v>z</v>
      </c>
      <c r="P39" s="4" t="str">
        <f>IF(Closed_Ports!K36="z","z",IF(P$11&lt;2000,INDEX('Data;_Historical_Data'!$H$12:$AK$518,MATCH(Working!$E39,'Data;_Historical_Data'!$J$12:$J$518,0),MATCH(Working!P$11,'Data;_Historical_Data'!$H$11:$AK$11)),SUMIFS('Data;_Major_Ports'!$K$48:$K$999999,'Data;_Major_Ports'!$F$48:$F$999999,$F39,'Data;_Major_Ports'!$E$48:$E$999999,P$11,'Data;_Major_Ports'!$J$48:$J$999999,#REF!)))</f>
        <v>z</v>
      </c>
      <c r="Q39" s="4" t="str">
        <f>IF(Closed_Ports!L36="z","z",IF(Q$11&lt;2000,INDEX('Data;_Historical_Data'!$H$12:$AK$518,MATCH(Working!$E39,'Data;_Historical_Data'!$J$12:$J$518,0),MATCH(Working!Q$11,'Data;_Historical_Data'!$H$11:$AK$11)),SUMIFS('Data;_Major_Ports'!$K$48:$K$999999,'Data;_Major_Ports'!$F$48:$F$999999,$F39,'Data;_Major_Ports'!$E$48:$E$999999,Q$11,'Data;_Major_Ports'!$J$48:$J$999999,#REF!)))</f>
        <v>z</v>
      </c>
      <c r="R39" s="4" t="e">
        <f>IF(Closed_Ports!M36="z","z",IF(R$11&lt;2000,INDEX('Data;_Historical_Data'!$H$12:$AK$518,MATCH(Working!$E39,'Data;_Historical_Data'!$J$12:$J$518,0),MATCH(Working!R$11,'Data;_Historical_Data'!$H$11:$AK$11)),SUMIFS('Data;_Major_Ports'!$K$48:$K$999999,'Data;_Major_Ports'!$F$48:$F$999999,$F39,'Data;_Major_Ports'!$E$48:$E$999999,R$11,'Data;_Major_Ports'!$J$48:$J$999999,#REF!)))</f>
        <v>#REF!</v>
      </c>
      <c r="S39" s="4" t="e">
        <f>IF(Closed_Ports!N36="z","z",IF(S$11&lt;2000,INDEX('Data;_Historical_Data'!$H$12:$AK$518,MATCH(Working!$E39,'Data;_Historical_Data'!$J$12:$J$518,0),MATCH(Working!S$11,'Data;_Historical_Data'!$H$11:$AK$11)),SUMIFS('Data;_Major_Ports'!$K$48:$K$999999,'Data;_Major_Ports'!$F$48:$F$999999,$F39,'Data;_Major_Ports'!$E$48:$E$999999,S$11,'Data;_Major_Ports'!$J$48:$J$999999,#REF!)))</f>
        <v>#REF!</v>
      </c>
      <c r="T39" s="4" t="e">
        <f>IF(Closed_Ports!O36="z","z",IF(T$11&lt;2000,INDEX('Data;_Historical_Data'!$H$12:$AK$518,MATCH(Working!$E39,'Data;_Historical_Data'!$J$12:$J$518,0),MATCH(Working!T$11,'Data;_Historical_Data'!$H$11:$AK$11)),SUMIFS('Data;_Major_Ports'!$K$48:$K$999999,'Data;_Major_Ports'!$F$48:$F$999999,$F39,'Data;_Major_Ports'!$E$48:$E$999999,T$11,'Data;_Major_Ports'!$J$48:$J$999999,#REF!)))</f>
        <v>#REF!</v>
      </c>
      <c r="U39" s="4" t="e">
        <f>IF(Closed_Ports!P36="z","z",IF(U$11&lt;2000,INDEX('Data;_Historical_Data'!$H$12:$AK$518,MATCH(Working!$E39,'Data;_Historical_Data'!$J$12:$J$518,0),MATCH(Working!U$11,'Data;_Historical_Data'!$H$11:$AK$11)),SUMIFS('Data;_Major_Ports'!$K$48:$K$999999,'Data;_Major_Ports'!$F$48:$F$999999,$F39,'Data;_Major_Ports'!$E$48:$E$999999,U$11,'Data;_Major_Ports'!$J$48:$J$999999,#REF!)))</f>
        <v>#REF!</v>
      </c>
      <c r="V39" s="4" t="e">
        <f>IF(Closed_Ports!Q36="z","z",IF(V$11&lt;2000,INDEX('Data;_Historical_Data'!$H$12:$AK$518,MATCH(Working!$E39,'Data;_Historical_Data'!$J$12:$J$518,0),MATCH(Working!V$11,'Data;_Historical_Data'!$H$11:$AK$11)),SUMIFS('Data;_Major_Ports'!$K$48:$K$999999,'Data;_Major_Ports'!$F$48:$F$999999,$F39,'Data;_Major_Ports'!$E$48:$E$999999,V$11,'Data;_Major_Ports'!$J$48:$J$999999,#REF!)))</f>
        <v>#REF!</v>
      </c>
      <c r="W39" s="4" t="e">
        <f>IF(Closed_Ports!R36="z","z",IF(W$11&lt;2000,INDEX('Data;_Historical_Data'!$H$12:$AK$518,MATCH(Working!$E39,'Data;_Historical_Data'!$J$12:$J$518,0),MATCH(Working!W$11,'Data;_Historical_Data'!$H$11:$AK$11)),SUMIFS('Data;_Major_Ports'!$K$48:$K$999999,'Data;_Major_Ports'!$F$48:$F$999999,$F39,'Data;_Major_Ports'!$E$48:$E$999999,W$11,'Data;_Major_Ports'!$J$48:$J$999999,#REF!)))</f>
        <v>#REF!</v>
      </c>
      <c r="X39" s="4" t="e">
        <f>IF(Closed_Ports!S36="z","z",IF(X$11&lt;2000,INDEX('Data;_Historical_Data'!$H$12:$AK$518,MATCH(Working!$E39,'Data;_Historical_Data'!$J$12:$J$518,0),MATCH(Working!X$11,'Data;_Historical_Data'!$H$11:$AK$11)),SUMIFS('Data;_Major_Ports'!$K$48:$K$999999,'Data;_Major_Ports'!$F$48:$F$999999,$F39,'Data;_Major_Ports'!$E$48:$E$999999,X$11,'Data;_Major_Ports'!$J$48:$J$999999,#REF!)))</f>
        <v>#REF!</v>
      </c>
      <c r="Y39" s="4" t="e">
        <f>IF(Closed_Ports!T36="z","z",IF(Y$11&lt;2000,INDEX('Data;_Historical_Data'!$H$12:$AK$518,MATCH(Working!$E39,'Data;_Historical_Data'!$J$12:$J$518,0),MATCH(Working!Y$11,'Data;_Historical_Data'!$H$11:$AK$11)),SUMIFS('Data;_Major_Ports'!$K$48:$K$999999,'Data;_Major_Ports'!$F$48:$F$999999,$F39,'Data;_Major_Ports'!$E$48:$E$999999,Y$11,'Data;_Major_Ports'!$J$48:$J$999999,#REF!)))</f>
        <v>#REF!</v>
      </c>
      <c r="Z39" s="4" t="e">
        <f>IF(Closed_Ports!U36="z","z",IF(Z$11&lt;2000,INDEX('Data;_Historical_Data'!$H$12:$AK$518,MATCH(Working!$E39,'Data;_Historical_Data'!$J$12:$J$518,0),MATCH(Working!Z$11,'Data;_Historical_Data'!$H$11:$AK$11)),SUMIFS('Data;_Major_Ports'!$K$48:$K$999999,'Data;_Major_Ports'!$F$48:$F$999999,$F39,'Data;_Major_Ports'!$E$48:$E$999999,Z$11,'Data;_Major_Ports'!$J$48:$J$999999,#REF!)))</f>
        <v>#REF!</v>
      </c>
      <c r="AA39" s="4" t="e">
        <f>IF(Closed_Ports!V36="z","z",IF(AA$11&lt;2000,INDEX('Data;_Historical_Data'!$H$12:$AK$518,MATCH(Working!$E39,'Data;_Historical_Data'!$J$12:$J$518,0),MATCH(Working!AA$11,'Data;_Historical_Data'!$H$11:$AK$11)),SUMIFS('Data;_Major_Ports'!$K$48:$K$999999,'Data;_Major_Ports'!$F$48:$F$999999,$F39,'Data;_Major_Ports'!$E$48:$E$999999,AA$11,'Data;_Major_Ports'!$J$48:$J$999999,#REF!)))</f>
        <v>#REF!</v>
      </c>
      <c r="AB39" s="4" t="e">
        <f>IF(Closed_Ports!W36="z","z",IF(AB$11&lt;2000,INDEX('Data;_Historical_Data'!$H$12:$AK$518,MATCH(Working!$E39,'Data;_Historical_Data'!$J$12:$J$518,0),MATCH(Working!AB$11,'Data;_Historical_Data'!$H$11:$AK$11)),SUMIFS('Data;_Major_Ports'!$K$48:$K$999999,'Data;_Major_Ports'!$F$48:$F$999999,$F39,'Data;_Major_Ports'!$E$48:$E$999999,AB$11,'Data;_Major_Ports'!$J$48:$J$999999,#REF!)))</f>
        <v>#REF!</v>
      </c>
      <c r="AC39" s="4" t="e">
        <f>IF(Closed_Ports!X36="z","z",IF(AC$11&lt;2000,INDEX('Data;_Historical_Data'!$H$12:$AK$518,MATCH(Working!$E39,'Data;_Historical_Data'!$J$12:$J$518,0),MATCH(Working!AC$11,'Data;_Historical_Data'!$H$11:$AK$11)),SUMIFS('Data;_Major_Ports'!$K$48:$K$999999,'Data;_Major_Ports'!$F$48:$F$999999,$F39,'Data;_Major_Ports'!$E$48:$E$999999,AC$11,'Data;_Major_Ports'!$J$48:$J$999999,#REF!)))</f>
        <v>#REF!</v>
      </c>
      <c r="AD39" s="4" t="e">
        <f>IF(Closed_Ports!Y36="z","z",IF(AD$11&lt;2000,INDEX('Data;_Historical_Data'!$H$12:$AK$518,MATCH(Working!$E39,'Data;_Historical_Data'!$J$12:$J$518,0),MATCH(Working!AD$11,'Data;_Historical_Data'!$H$11:$AK$11)),SUMIFS('Data;_Major_Ports'!$K$48:$K$999999,'Data;_Major_Ports'!$F$48:$F$999999,$F39,'Data;_Major_Ports'!$E$48:$E$999999,AD$11,'Data;_Major_Ports'!$J$48:$J$999999,#REF!)))</f>
        <v>#REF!</v>
      </c>
      <c r="AE39" s="4" t="e">
        <f>IF(Closed_Ports!Z36="z","z",IF(AE$11&lt;2000,INDEX('Data;_Historical_Data'!$H$12:$AK$518,MATCH(Working!$E39,'Data;_Historical_Data'!$J$12:$J$518,0),MATCH(Working!AE$11,'Data;_Historical_Data'!$H$11:$AK$11)),SUMIFS('Data;_Major_Ports'!$K$48:$K$999999,'Data;_Major_Ports'!$F$48:$F$999999,$F39,'Data;_Major_Ports'!$E$48:$E$999999,AE$11,'Data;_Major_Ports'!$J$48:$J$999999,#REF!)))</f>
        <v>#REF!</v>
      </c>
      <c r="AF39" s="4" t="e">
        <f>IF(Closed_Ports!AA36="z","z",IF(AF$11&lt;2000,INDEX('Data;_Historical_Data'!$H$12:$AK$518,MATCH(Working!$E39,'Data;_Historical_Data'!$J$12:$J$518,0),MATCH(Working!AF$11,'Data;_Historical_Data'!$H$11:$AK$11)),SUMIFS('Data;_Major_Ports'!$K$48:$K$999999,'Data;_Major_Ports'!$F$48:$F$999999,$F39,'Data;_Major_Ports'!$E$48:$E$999999,AF$11,'Data;_Major_Ports'!$J$48:$J$999999,#REF!)))</f>
        <v>#REF!</v>
      </c>
      <c r="AG39" s="4" t="e">
        <f>IF(Closed_Ports!AB36="z","z",IF(AG$11&lt;2000,INDEX('Data;_Historical_Data'!$H$12:$AK$518,MATCH(Working!$E39,'Data;_Historical_Data'!$J$12:$J$518,0),MATCH(Working!AG$11,'Data;_Historical_Data'!$H$11:$AK$11)),SUMIFS('Data;_Major_Ports'!$K$48:$K$999999,'Data;_Major_Ports'!$F$48:$F$999999,$F39,'Data;_Major_Ports'!$E$48:$E$999999,AG$11,'Data;_Major_Ports'!$J$48:$J$999999,#REF!)))</f>
        <v>#REF!</v>
      </c>
      <c r="AH39" s="4" t="e">
        <f>IF(Closed_Ports!AC36="z","z",IF(AH$11&lt;2000,INDEX('Data;_Historical_Data'!$H$12:$AK$518,MATCH(Working!$E39,'Data;_Historical_Data'!$J$12:$J$518,0),MATCH(Working!AH$11,'Data;_Historical_Data'!$H$11:$AK$11)),SUMIFS('Data;_Major_Ports'!$K$48:$K$999999,'Data;_Major_Ports'!$F$48:$F$999999,$F39,'Data;_Major_Ports'!$E$48:$E$999999,AH$11,'Data;_Major_Ports'!$J$48:$J$999999,#REF!)))</f>
        <v>#REF!</v>
      </c>
      <c r="AI39" s="4" t="e">
        <f>IF(Closed_Ports!AD36="z","z",IF(AI$11&lt;2000,INDEX('Data;_Historical_Data'!$H$12:$AK$518,MATCH(Working!$E39,'Data;_Historical_Data'!$J$12:$J$518,0),MATCH(Working!AI$11,'Data;_Historical_Data'!$H$11:$AK$11)),SUMIFS('Data;_Major_Ports'!$K$48:$K$999999,'Data;_Major_Ports'!$F$48:$F$999999,$F39,'Data;_Major_Ports'!$E$48:$E$999999,AI$11,'Data;_Major_Ports'!$J$48:$J$999999,#REF!)))</f>
        <v>#REF!</v>
      </c>
      <c r="AJ39" s="4" t="e">
        <f>IF(Closed_Ports!AE36="z","z",IF(AJ$11&lt;2000,INDEX('Data;_Historical_Data'!$H$12:$AK$518,MATCH(Working!$E39,'Data;_Historical_Data'!$J$12:$J$518,0),MATCH(Working!AJ$11,'Data;_Historical_Data'!$H$11:$AK$11)),SUMIFS('Data;_Major_Ports'!$K$48:$K$999999,'Data;_Major_Ports'!$F$48:$F$999999,$F39,'Data;_Major_Ports'!$E$48:$E$999999,AJ$11,'Data;_Major_Ports'!$J$48:$J$999999,#REF!)))</f>
        <v>#REF!</v>
      </c>
      <c r="AK39" s="4" t="e">
        <f>IF(Closed_Ports!AF36="z","z",IF(AK$11&lt;2000,INDEX('Data;_Historical_Data'!$H$12:$AK$518,MATCH(Working!$E39,'Data;_Historical_Data'!$J$12:$J$518,0),MATCH(Working!AK$11,'Data;_Historical_Data'!$H$11:$AK$11)),SUMIFS('Data;_Major_Ports'!$K$48:$K$999999,'Data;_Major_Ports'!$F$48:$F$999999,$F39,'Data;_Major_Ports'!$E$48:$E$999999,AK$11,'Data;_Major_Ports'!$J$48:$J$999999,#REF!)))</f>
        <v>#REF!</v>
      </c>
      <c r="AL39" s="43">
        <f>IF(Closed_Ports!AG36="z","z",IF(AL$11&lt;2000,INDEX('Data;_Historical_Data'!$H$12:$AK$518,MATCH(Working!$E39,'Data;_Historical_Data'!$J$12:$J$518,0),MATCH(Working!AL$11,'Data;_Historical_Data'!$H$11:$AK$11)),SUMIFS('Data;_Major_Ports'!$K$48:$K$999999,'Data;_Major_Ports'!$F$48:$F$999999,$F39,'Data;_Major_Ports'!$E$48:$E$999999,AL$11,'Data;_Major_Ports'!$J$48:$J$999999,#REF!)))</f>
        <v>0</v>
      </c>
      <c r="AM39" s="4">
        <f>IF(Closed_Ports!AH36="z","z",IF(AM$11&lt;2000,INDEX('Data;_Historical_Data'!$H$12:$AK$518,MATCH(Working!$E39,'Data;_Historical_Data'!$J$12:$J$518,0),MATCH(Working!AM$11,'Data;_Historical_Data'!$H$11:$AK$11)),SUMIFS('Data;_Major_Ports'!$K$48:$K$999999,'Data;_Major_Ports'!$F$48:$F$999999,$F39,'Data;_Major_Ports'!$E$48:$E$999999,AM$11,'Data;_Major_Ports'!$J$48:$J$999999,#REF!)))</f>
        <v>0</v>
      </c>
      <c r="AN39" s="4">
        <f>IF(Closed_Ports!AI36="z","z",IF(AN$11&lt;2000,INDEX('Data;_Historical_Data'!$H$12:$AK$518,MATCH(Working!$E39,'Data;_Historical_Data'!$J$12:$J$518,0),MATCH(Working!AN$11,'Data;_Historical_Data'!$H$11:$AK$11)),SUMIFS('Data;_Major_Ports'!$K$48:$K$999999,'Data;_Major_Ports'!$F$48:$F$999999,$F39,'Data;_Major_Ports'!$E$48:$E$999999,AN$11,'Data;_Major_Ports'!$J$48:$J$999999,#REF!)))</f>
        <v>0</v>
      </c>
      <c r="AO39" s="4">
        <f>IF(Closed_Ports!AJ36="z","z",IF(AO$11&lt;2000,INDEX('Data;_Historical_Data'!$H$12:$AK$518,MATCH(Working!$E39,'Data;_Historical_Data'!$J$12:$J$518,0),MATCH(Working!AO$11,'Data;_Historical_Data'!$H$11:$AK$11)),SUMIFS('Data;_Major_Ports'!$K$48:$K$999999,'Data;_Major_Ports'!$F$48:$F$999999,$F39,'Data;_Major_Ports'!$E$48:$E$999999,AO$11,'Data;_Major_Ports'!$J$48:$J$999999,#REF!)))</f>
        <v>0</v>
      </c>
      <c r="AP39" s="4">
        <f>IF(Closed_Ports!AK36="z","z",IF(AP$11&lt;2000,INDEX('Data;_Historical_Data'!$H$12:$AK$518,MATCH(Working!$E39,'Data;_Historical_Data'!$J$12:$J$518,0),MATCH(Working!AP$11,'Data;_Historical_Data'!$H$11:$AK$11)),SUMIFS('Data;_Major_Ports'!$K$48:$K$999999,'Data;_Major_Ports'!$F$48:$F$999999,$F39,'Data;_Major_Ports'!$E$48:$E$999999,AP$11,'Data;_Major_Ports'!$J$48:$J$999999,#REF!)))</f>
        <v>0</v>
      </c>
      <c r="AQ39" s="4">
        <f>IF(Closed_Ports!AL36="z","z",IF(AQ$11&lt;2000,INDEX('Data;_Historical_Data'!$H$12:$AK$518,MATCH(Working!$E39,'Data;_Historical_Data'!$J$12:$J$518,0),MATCH(Working!AQ$11,'Data;_Historical_Data'!$H$11:$AK$11)),SUMIFS('Data;_Major_Ports'!$K$48:$K$999999,'Data;_Major_Ports'!$F$48:$F$999999,$F39,'Data;_Major_Ports'!$E$48:$E$999999,AQ$11,'Data;_Major_Ports'!$J$48:$J$999999,#REF!)))</f>
        <v>0</v>
      </c>
      <c r="AR39" s="4">
        <f>IF(Closed_Ports!AM36="z","z",IF(AR$11&lt;2000,INDEX('Data;_Historical_Data'!$H$12:$AK$518,MATCH(Working!$E39,'Data;_Historical_Data'!$J$12:$J$518,0),MATCH(Working!AR$11,'Data;_Historical_Data'!$H$11:$AK$11)),SUMIFS('Data;_Major_Ports'!$K$48:$K$999999,'Data;_Major_Ports'!$F$48:$F$999999,$F39,'Data;_Major_Ports'!$E$48:$E$999999,AR$11,'Data;_Major_Ports'!$J$48:$J$999999,#REF!)))</f>
        <v>0</v>
      </c>
      <c r="AS39" s="4">
        <f>IF(Closed_Ports!AN36="z","z",IF(AS$11&lt;2000,INDEX('Data;_Historical_Data'!$H$12:$AK$518,MATCH(Working!$E39,'Data;_Historical_Data'!$J$12:$J$518,0),MATCH(Working!AS$11,'Data;_Historical_Data'!$H$11:$AK$11)),SUMIFS('Data;_Major_Ports'!$K$48:$K$999999,'Data;_Major_Ports'!$F$48:$F$999999,$F39,'Data;_Major_Ports'!$E$48:$E$999999,AS$11,'Data;_Major_Ports'!$J$48:$J$999999,#REF!)))</f>
        <v>0</v>
      </c>
      <c r="AT39" s="4">
        <f>IF(Closed_Ports!AO36="z","z",IF(AT$11&lt;2000,INDEX('Data;_Historical_Data'!$H$12:$AK$518,MATCH(Working!$E39,'Data;_Historical_Data'!$J$12:$J$518,0),MATCH(Working!AT$11,'Data;_Historical_Data'!$H$11:$AK$11)),SUMIFS('Data;_Major_Ports'!$K$48:$K$999999,'Data;_Major_Ports'!$F$48:$F$999999,$F39,'Data;_Major_Ports'!$E$48:$E$999999,AT$11,'Data;_Major_Ports'!$J$48:$J$999999,#REF!)))</f>
        <v>0</v>
      </c>
      <c r="AU39" s="4">
        <f>IF(Closed_Ports!AP36="z","z",IF(AU$11&lt;2000,INDEX('Data;_Historical_Data'!$H$12:$AK$518,MATCH(Working!$E39,'Data;_Historical_Data'!$J$12:$J$518,0),MATCH(Working!AU$11,'Data;_Historical_Data'!$H$11:$AK$11)),SUMIFS('Data;_Major_Ports'!$K$48:$K$999999,'Data;_Major_Ports'!$F$48:$F$999999,$F39,'Data;_Major_Ports'!$E$48:$E$999999,AU$11,'Data;_Major_Ports'!$J$48:$J$999999,#REF!)))</f>
        <v>0</v>
      </c>
      <c r="AV39" s="4">
        <f>IF(Closed_Ports!AQ36="z","z",IF(AV$11&lt;2000,INDEX('Data;_Historical_Data'!$H$12:$AK$518,MATCH(Working!$E39,'Data;_Historical_Data'!$J$12:$J$518,0),MATCH(Working!AV$11,'Data;_Historical_Data'!$H$11:$AK$11)),SUMIFS('Data;_Major_Ports'!$K$48:$K$999999,'Data;_Major_Ports'!$F$48:$F$999999,$F39,'Data;_Major_Ports'!$E$48:$E$999999,AV$11,'Data;_Major_Ports'!$J$48:$J$999999,#REF!)))</f>
        <v>0</v>
      </c>
      <c r="AW39" s="4">
        <f>IF(Closed_Ports!AR36="z","z",IF(AW$11&lt;2000,INDEX('Data;_Historical_Data'!$H$12:$AK$518,MATCH(Working!$E39,'Data;_Historical_Data'!$J$12:$J$518,0),MATCH(Working!AW$11,'Data;_Historical_Data'!$H$11:$AK$11)),SUMIFS('Data;_Major_Ports'!$K$48:$K$999999,'Data;_Major_Ports'!$F$48:$F$999999,$F39,'Data;_Major_Ports'!$E$48:$E$999999,AW$11,'Data;_Major_Ports'!$J$48:$J$999999,#REF!)))</f>
        <v>0</v>
      </c>
      <c r="AX39" s="4">
        <f>IF(Closed_Ports!AS36="z","z",IF(AX$11&lt;2000,INDEX('Data;_Historical_Data'!$H$12:$AK$518,MATCH(Working!$E39,'Data;_Historical_Data'!$J$12:$J$518,0),MATCH(Working!AX$11,'Data;_Historical_Data'!$H$11:$AK$11)),SUMIFS('Data;_Major_Ports'!$K$48:$K$999999,'Data;_Major_Ports'!$F$48:$F$999999,$F39,'Data;_Major_Ports'!$E$48:$E$999999,AX$11,'Data;_Major_Ports'!$J$48:$J$999999,#REF!)))</f>
        <v>0</v>
      </c>
      <c r="AY39" s="4">
        <f>IF(Closed_Ports!AT36="z","z",IF(AY$11&lt;2000,INDEX('Data;_Historical_Data'!$H$12:$AK$518,MATCH(Working!$E39,'Data;_Historical_Data'!$J$12:$J$518,0),MATCH(Working!AY$11,'Data;_Historical_Data'!$H$11:$AK$11)),SUMIFS('Data;_Major_Ports'!$K$48:$K$999999,'Data;_Major_Ports'!$F$48:$F$999999,$F39,'Data;_Major_Ports'!$E$48:$E$999999,AY$11,'Data;_Major_Ports'!$J$48:$J$999999,#REF!)))</f>
        <v>0</v>
      </c>
      <c r="AZ39" s="4">
        <f>IF(Closed_Ports!AU36="z","z",IF(AZ$11&lt;2000,INDEX('Data;_Historical_Data'!$H$12:$AK$518,MATCH(Working!$E39,'Data;_Historical_Data'!$J$12:$J$518,0),MATCH(Working!AZ$11,'Data;_Historical_Data'!$H$11:$AK$11)),SUMIFS('Data;_Major_Ports'!$K$48:$K$999999,'Data;_Major_Ports'!$F$48:$F$999999,$F39,'Data;_Major_Ports'!$E$48:$E$999999,AZ$11,'Data;_Major_Ports'!$J$48:$J$999999,#REF!)))</f>
        <v>0</v>
      </c>
      <c r="BA39" s="4">
        <f>IF(Closed_Ports!AV36="z","z",IF(BA$11&lt;2000,INDEX('Data;_Historical_Data'!$H$12:$AK$518,MATCH(Working!$E39,'Data;_Historical_Data'!$J$12:$J$518,0),MATCH(Working!BA$11,'Data;_Historical_Data'!$H$11:$AK$11)),SUMIFS('Data;_Major_Ports'!$K$48:$K$999999,'Data;_Major_Ports'!$F$48:$F$999999,$F39,'Data;_Major_Ports'!$E$48:$E$999999,BA$11,'Data;_Major_Ports'!$J$48:$J$999999,#REF!)))</f>
        <v>0</v>
      </c>
      <c r="BB39" s="4">
        <f>IF(Closed_Ports!AW36="z","z",IF(BB$11&lt;2000,INDEX('Data;_Historical_Data'!$H$12:$AK$518,MATCH(Working!$E39,'Data;_Historical_Data'!$J$12:$J$518,0),MATCH(Working!BB$11,'Data;_Historical_Data'!$H$11:$AK$11)),SUMIFS('Data;_Major_Ports'!$K$48:$K$999999,'Data;_Major_Ports'!$F$48:$F$999999,$F39,'Data;_Major_Ports'!$E$48:$E$999999,BB$11,'Data;_Major_Ports'!$J$48:$J$999999,#REF!)))</f>
        <v>0</v>
      </c>
      <c r="BC39" s="4">
        <f>IF(Closed_Ports!AX36="z","z",IF(BC$11&lt;2000,INDEX('Data;_Historical_Data'!$H$12:$AK$518,MATCH(Working!$E39,'Data;_Historical_Data'!$J$12:$J$518,0),MATCH(Working!BC$11,'Data;_Historical_Data'!$H$11:$AK$11)),SUMIFS('Data;_Major_Ports'!$K$48:$K$999999,'Data;_Major_Ports'!$F$48:$F$999999,$F39,'Data;_Major_Ports'!$E$48:$E$999999,BC$11,'Data;_Major_Ports'!$J$48:$J$999999,#REF!)))</f>
        <v>0</v>
      </c>
      <c r="BD39" s="4">
        <f>IF(Closed_Ports!AY36="z","z",IF(BD$11&lt;2000,INDEX('Data;_Historical_Data'!$H$12:$AK$518,MATCH(Working!$E39,'Data;_Historical_Data'!$J$12:$J$518,0),MATCH(Working!BD$11,'Data;_Historical_Data'!$H$11:$AK$11)),SUMIFS('Data;_Major_Ports'!$K$48:$K$999999,'Data;_Major_Ports'!$F$48:$F$999999,$F39,'Data;_Major_Ports'!$E$48:$E$999999,BD$11,'Data;_Major_Ports'!$J$48:$J$999999,#REF!)))</f>
        <v>0</v>
      </c>
      <c r="BE39" s="4">
        <f>IF(Closed_Ports!AZ36="z","z",IF(BE$11&lt;2000,INDEX('Data;_Historical_Data'!$H$12:$AK$518,MATCH(Working!$E39,'Data;_Historical_Data'!$J$12:$J$518,0),MATCH(Working!BE$11,'Data;_Historical_Data'!$H$11:$AK$11)),SUMIFS('Data;_Major_Ports'!$K$48:$K$999999,'Data;_Major_Ports'!$F$48:$F$999999,$F39,'Data;_Major_Ports'!$E$48:$E$999999,BE$11,'Data;_Major_Ports'!$J$48:$J$999999,#REF!)))</f>
        <v>0</v>
      </c>
      <c r="BF39" s="4">
        <f>IF(Closed_Ports!BA36="z","z",IF(BF$11&lt;2000,INDEX('Data;_Historical_Data'!$H$12:$AK$518,MATCH(Working!$E39,'Data;_Historical_Data'!$J$12:$J$518,0),MATCH(Working!BF$11,'Data;_Historical_Data'!$H$11:$AK$11)),SUMIFS('Data;_Major_Ports'!$K$48:$K$999999,'Data;_Major_Ports'!$F$48:$F$999999,$F39,'Data;_Major_Ports'!$E$48:$E$999999,BF$11,'Data;_Major_Ports'!$J$48:$J$999999,#REF!)))</f>
        <v>0</v>
      </c>
      <c r="BG39" s="4">
        <f>IF(Closed_Ports!BB36="z","z",IF(BG$11&lt;2000,INDEX('Data;_Historical_Data'!$H$12:$AK$518,MATCH(Working!$E39,'Data;_Historical_Data'!$J$12:$J$518,0),MATCH(Working!BG$11,'Data;_Historical_Data'!$H$11:$AK$11)),SUMIFS('Data;_Major_Ports'!$K$48:$K$999999,'Data;_Major_Ports'!$F$48:$F$999999,$F39,'Data;_Major_Ports'!$E$48:$E$999999,BG$11,'Data;_Major_Ports'!$J$48:$J$999999,#REF!)))</f>
        <v>0</v>
      </c>
      <c r="BH39" s="4">
        <f>IF(Closed_Ports!BC36="z","z",IF(BH$11&lt;2000,INDEX('Data;_Historical_Data'!$H$12:$AK$518,MATCH(Working!$E39,'Data;_Historical_Data'!$J$12:$J$518,0),MATCH(Working!BH$11,'Data;_Historical_Data'!$H$11:$AK$11)),SUMIFS('Data;_Major_Ports'!$K$48:$K$999999,'Data;_Major_Ports'!$F$48:$F$999999,$F39,'Data;_Major_Ports'!$E$48:$E$999999,BH$11,'Data;_Major_Ports'!$J$48:$J$999999,#REF!)))</f>
        <v>0</v>
      </c>
      <c r="BI39" s="4">
        <f>IF(Closed_Ports!BD36="z","z",IF(BI$11&lt;2000,INDEX('Data;_Historical_Data'!$H$12:$AK$518,MATCH(Working!$E39,'Data;_Historical_Data'!$J$12:$J$518,0),MATCH(Working!BI$11,'Data;_Historical_Data'!$H$11:$AK$11)),SUMIFS('Data;_Major_Ports'!$K$48:$K$999999,'Data;_Major_Ports'!$F$48:$F$999999,$F39,'Data;_Major_Ports'!$E$48:$E$999999,BI$11,'Data;_Major_Ports'!$J$48:$J$999999,#REF!)))</f>
        <v>0</v>
      </c>
      <c r="BJ39" s="44" t="e">
        <f t="shared" si="0"/>
        <v>#DIV/0!</v>
      </c>
      <c r="BK39" s="45">
        <f t="shared" si="1"/>
        <v>0</v>
      </c>
    </row>
    <row r="40" spans="4:63" x14ac:dyDescent="0.25">
      <c r="D40" s="41">
        <f>COUNTIF('Data;_Historical_Data'!J:J,Working!E40)</f>
        <v>0</v>
      </c>
      <c r="E40" s="22" t="e">
        <f>CONCATENATE(#REF!,Working!H40)</f>
        <v>#REF!</v>
      </c>
      <c r="F40" s="22" t="s">
        <v>247</v>
      </c>
      <c r="G40" s="22" t="s">
        <v>188</v>
      </c>
      <c r="H40" s="2" t="s">
        <v>40</v>
      </c>
      <c r="I40" s="2" t="s">
        <v>27</v>
      </c>
      <c r="J40" s="42" t="s">
        <v>10</v>
      </c>
      <c r="K40" s="4" t="e">
        <f>IF(Closed_Ports!F37="z","z",IF(K$11&lt;2000,INDEX('Data;_Historical_Data'!$H$12:$AK$518,MATCH(Working!$E40,'Data;_Historical_Data'!$J$12:$J$518,0),MATCH(Working!K$11,'Data;_Historical_Data'!$H$11:$AK$11)),SUMIFS('Data;_Major_Ports'!$K$48:$K$999999,'Data;_Major_Ports'!$F$48:$F$999999,$F40,'Data;_Major_Ports'!$E$48:$E$999999,K$11,'Data;_Major_Ports'!$J$48:$J$999999,#REF!)))</f>
        <v>#REF!</v>
      </c>
      <c r="L40" s="4" t="e">
        <f>IF(Closed_Ports!G37="z","z",IF(L$11&lt;2000,INDEX('Data;_Historical_Data'!$H$12:$AK$518,MATCH(Working!$E40,'Data;_Historical_Data'!$J$12:$J$518,0),MATCH(Working!L$11,'Data;_Historical_Data'!$H$11:$AK$11)),SUMIFS('Data;_Major_Ports'!$K$48:$K$999999,'Data;_Major_Ports'!$F$48:$F$999999,$F40,'Data;_Major_Ports'!$E$48:$E$999999,L$11,'Data;_Major_Ports'!$J$48:$J$999999,#REF!)))</f>
        <v>#REF!</v>
      </c>
      <c r="M40" s="4" t="e">
        <f>IF(Closed_Ports!H37="z","z",IF(M$11&lt;2000,INDEX('Data;_Historical_Data'!$H$12:$AK$518,MATCH(Working!$E40,'Data;_Historical_Data'!$J$12:$J$518,0),MATCH(Working!M$11,'Data;_Historical_Data'!$H$11:$AK$11)),SUMIFS('Data;_Major_Ports'!$K$48:$K$999999,'Data;_Major_Ports'!$F$48:$F$999999,$F40,'Data;_Major_Ports'!$E$48:$E$999999,M$11,'Data;_Major_Ports'!$J$48:$J$999999,#REF!)))</f>
        <v>#REF!</v>
      </c>
      <c r="N40" s="4" t="e">
        <f>IF(Closed_Ports!I37="z","z",IF(N$11&lt;2000,INDEX('Data;_Historical_Data'!$H$12:$AK$518,MATCH(Working!$E40,'Data;_Historical_Data'!$J$12:$J$518,0),MATCH(Working!N$11,'Data;_Historical_Data'!$H$11:$AK$11)),SUMIFS('Data;_Major_Ports'!$K$48:$K$999999,'Data;_Major_Ports'!$F$48:$F$999999,$F40,'Data;_Major_Ports'!$E$48:$E$999999,N$11,'Data;_Major_Ports'!$J$48:$J$999999,#REF!)))</f>
        <v>#REF!</v>
      </c>
      <c r="O40" s="4" t="e">
        <f>IF(Closed_Ports!J37="z","z",IF(O$11&lt;2000,INDEX('Data;_Historical_Data'!$H$12:$AK$518,MATCH(Working!$E40,'Data;_Historical_Data'!$J$12:$J$518,0),MATCH(Working!O$11,'Data;_Historical_Data'!$H$11:$AK$11)),SUMIFS('Data;_Major_Ports'!$K$48:$K$999999,'Data;_Major_Ports'!$F$48:$F$999999,$F40,'Data;_Major_Ports'!$E$48:$E$999999,O$11,'Data;_Major_Ports'!$J$48:$J$999999,#REF!)))</f>
        <v>#REF!</v>
      </c>
      <c r="P40" s="4" t="e">
        <f>IF(Closed_Ports!K37="z","z",IF(P$11&lt;2000,INDEX('Data;_Historical_Data'!$H$12:$AK$518,MATCH(Working!$E40,'Data;_Historical_Data'!$J$12:$J$518,0),MATCH(Working!P$11,'Data;_Historical_Data'!$H$11:$AK$11)),SUMIFS('Data;_Major_Ports'!$K$48:$K$999999,'Data;_Major_Ports'!$F$48:$F$999999,$F40,'Data;_Major_Ports'!$E$48:$E$999999,P$11,'Data;_Major_Ports'!$J$48:$J$999999,#REF!)))</f>
        <v>#REF!</v>
      </c>
      <c r="Q40" s="4" t="e">
        <f>IF(Closed_Ports!L37="z","z",IF(Q$11&lt;2000,INDEX('Data;_Historical_Data'!$H$12:$AK$518,MATCH(Working!$E40,'Data;_Historical_Data'!$J$12:$J$518,0),MATCH(Working!Q$11,'Data;_Historical_Data'!$H$11:$AK$11)),SUMIFS('Data;_Major_Ports'!$K$48:$K$999999,'Data;_Major_Ports'!$F$48:$F$999999,$F40,'Data;_Major_Ports'!$E$48:$E$999999,Q$11,'Data;_Major_Ports'!$J$48:$J$999999,#REF!)))</f>
        <v>#REF!</v>
      </c>
      <c r="R40" s="4" t="e">
        <f>IF(Closed_Ports!M37="z","z",IF(R$11&lt;2000,INDEX('Data;_Historical_Data'!$H$12:$AK$518,MATCH(Working!$E40,'Data;_Historical_Data'!$J$12:$J$518,0),MATCH(Working!R$11,'Data;_Historical_Data'!$H$11:$AK$11)),SUMIFS('Data;_Major_Ports'!$K$48:$K$999999,'Data;_Major_Ports'!$F$48:$F$999999,$F40,'Data;_Major_Ports'!$E$48:$E$999999,R$11,'Data;_Major_Ports'!$J$48:$J$999999,#REF!)))</f>
        <v>#REF!</v>
      </c>
      <c r="S40" s="4" t="e">
        <f>IF(Closed_Ports!N37="z","z",IF(S$11&lt;2000,INDEX('Data;_Historical_Data'!$H$12:$AK$518,MATCH(Working!$E40,'Data;_Historical_Data'!$J$12:$J$518,0),MATCH(Working!S$11,'Data;_Historical_Data'!$H$11:$AK$11)),SUMIFS('Data;_Major_Ports'!$K$48:$K$999999,'Data;_Major_Ports'!$F$48:$F$999999,$F40,'Data;_Major_Ports'!$E$48:$E$999999,S$11,'Data;_Major_Ports'!$J$48:$J$999999,#REF!)))</f>
        <v>#REF!</v>
      </c>
      <c r="T40" s="4" t="e">
        <f>IF(Closed_Ports!O37="z","z",IF(T$11&lt;2000,INDEX('Data;_Historical_Data'!$H$12:$AK$518,MATCH(Working!$E40,'Data;_Historical_Data'!$J$12:$J$518,0),MATCH(Working!T$11,'Data;_Historical_Data'!$H$11:$AK$11)),SUMIFS('Data;_Major_Ports'!$K$48:$K$999999,'Data;_Major_Ports'!$F$48:$F$999999,$F40,'Data;_Major_Ports'!$E$48:$E$999999,T$11,'Data;_Major_Ports'!$J$48:$J$999999,#REF!)))</f>
        <v>#REF!</v>
      </c>
      <c r="U40" s="4" t="e">
        <f>IF(Closed_Ports!P37="z","z",IF(U$11&lt;2000,INDEX('Data;_Historical_Data'!$H$12:$AK$518,MATCH(Working!$E40,'Data;_Historical_Data'!$J$12:$J$518,0),MATCH(Working!U$11,'Data;_Historical_Data'!$H$11:$AK$11)),SUMIFS('Data;_Major_Ports'!$K$48:$K$999999,'Data;_Major_Ports'!$F$48:$F$999999,$F40,'Data;_Major_Ports'!$E$48:$E$999999,U$11,'Data;_Major_Ports'!$J$48:$J$999999,#REF!)))</f>
        <v>#REF!</v>
      </c>
      <c r="V40" s="4" t="e">
        <f>IF(Closed_Ports!Q37="z","z",IF(V$11&lt;2000,INDEX('Data;_Historical_Data'!$H$12:$AK$518,MATCH(Working!$E40,'Data;_Historical_Data'!$J$12:$J$518,0),MATCH(Working!V$11,'Data;_Historical_Data'!$H$11:$AK$11)),SUMIFS('Data;_Major_Ports'!$K$48:$K$999999,'Data;_Major_Ports'!$F$48:$F$999999,$F40,'Data;_Major_Ports'!$E$48:$E$999999,V$11,'Data;_Major_Ports'!$J$48:$J$999999,#REF!)))</f>
        <v>#REF!</v>
      </c>
      <c r="W40" s="4" t="e">
        <f>IF(Closed_Ports!R37="z","z",IF(W$11&lt;2000,INDEX('Data;_Historical_Data'!$H$12:$AK$518,MATCH(Working!$E40,'Data;_Historical_Data'!$J$12:$J$518,0),MATCH(Working!W$11,'Data;_Historical_Data'!$H$11:$AK$11)),SUMIFS('Data;_Major_Ports'!$K$48:$K$999999,'Data;_Major_Ports'!$F$48:$F$999999,$F40,'Data;_Major_Ports'!$E$48:$E$999999,W$11,'Data;_Major_Ports'!$J$48:$J$999999,#REF!)))</f>
        <v>#REF!</v>
      </c>
      <c r="X40" s="4" t="e">
        <f>IF(Closed_Ports!S37="z","z",IF(X$11&lt;2000,INDEX('Data;_Historical_Data'!$H$12:$AK$518,MATCH(Working!$E40,'Data;_Historical_Data'!$J$12:$J$518,0),MATCH(Working!X$11,'Data;_Historical_Data'!$H$11:$AK$11)),SUMIFS('Data;_Major_Ports'!$K$48:$K$999999,'Data;_Major_Ports'!$F$48:$F$999999,$F40,'Data;_Major_Ports'!$E$48:$E$999999,X$11,'Data;_Major_Ports'!$J$48:$J$999999,#REF!)))</f>
        <v>#REF!</v>
      </c>
      <c r="Y40" s="4" t="e">
        <f>IF(Closed_Ports!T37="z","z",IF(Y$11&lt;2000,INDEX('Data;_Historical_Data'!$H$12:$AK$518,MATCH(Working!$E40,'Data;_Historical_Data'!$J$12:$J$518,0),MATCH(Working!Y$11,'Data;_Historical_Data'!$H$11:$AK$11)),SUMIFS('Data;_Major_Ports'!$K$48:$K$999999,'Data;_Major_Ports'!$F$48:$F$999999,$F40,'Data;_Major_Ports'!$E$48:$E$999999,Y$11,'Data;_Major_Ports'!$J$48:$J$999999,#REF!)))</f>
        <v>#REF!</v>
      </c>
      <c r="Z40" s="4" t="e">
        <f>IF(Closed_Ports!U37="z","z",IF(Z$11&lt;2000,INDEX('Data;_Historical_Data'!$H$12:$AK$518,MATCH(Working!$E40,'Data;_Historical_Data'!$J$12:$J$518,0),MATCH(Working!Z$11,'Data;_Historical_Data'!$H$11:$AK$11)),SUMIFS('Data;_Major_Ports'!$K$48:$K$999999,'Data;_Major_Ports'!$F$48:$F$999999,$F40,'Data;_Major_Ports'!$E$48:$E$999999,Z$11,'Data;_Major_Ports'!$J$48:$J$999999,#REF!)))</f>
        <v>#REF!</v>
      </c>
      <c r="AA40" s="4" t="e">
        <f>IF(Closed_Ports!V37="z","z",IF(AA$11&lt;2000,INDEX('Data;_Historical_Data'!$H$12:$AK$518,MATCH(Working!$E40,'Data;_Historical_Data'!$J$12:$J$518,0),MATCH(Working!AA$11,'Data;_Historical_Data'!$H$11:$AK$11)),SUMIFS('Data;_Major_Ports'!$K$48:$K$999999,'Data;_Major_Ports'!$F$48:$F$999999,$F40,'Data;_Major_Ports'!$E$48:$E$999999,AA$11,'Data;_Major_Ports'!$J$48:$J$999999,#REF!)))</f>
        <v>#REF!</v>
      </c>
      <c r="AB40" s="4" t="e">
        <f>IF(Closed_Ports!W37="z","z",IF(AB$11&lt;2000,INDEX('Data;_Historical_Data'!$H$12:$AK$518,MATCH(Working!$E40,'Data;_Historical_Data'!$J$12:$J$518,0),MATCH(Working!AB$11,'Data;_Historical_Data'!$H$11:$AK$11)),SUMIFS('Data;_Major_Ports'!$K$48:$K$999999,'Data;_Major_Ports'!$F$48:$F$999999,$F40,'Data;_Major_Ports'!$E$48:$E$999999,AB$11,'Data;_Major_Ports'!$J$48:$J$999999,#REF!)))</f>
        <v>#REF!</v>
      </c>
      <c r="AC40" s="4" t="e">
        <f>IF(Closed_Ports!X37="z","z",IF(AC$11&lt;2000,INDEX('Data;_Historical_Data'!$H$12:$AK$518,MATCH(Working!$E40,'Data;_Historical_Data'!$J$12:$J$518,0),MATCH(Working!AC$11,'Data;_Historical_Data'!$H$11:$AK$11)),SUMIFS('Data;_Major_Ports'!$K$48:$K$999999,'Data;_Major_Ports'!$F$48:$F$999999,$F40,'Data;_Major_Ports'!$E$48:$E$999999,AC$11,'Data;_Major_Ports'!$J$48:$J$999999,#REF!)))</f>
        <v>#REF!</v>
      </c>
      <c r="AD40" s="4" t="e">
        <f>IF(Closed_Ports!Y37="z","z",IF(AD$11&lt;2000,INDEX('Data;_Historical_Data'!$H$12:$AK$518,MATCH(Working!$E40,'Data;_Historical_Data'!$J$12:$J$518,0),MATCH(Working!AD$11,'Data;_Historical_Data'!$H$11:$AK$11)),SUMIFS('Data;_Major_Ports'!$K$48:$K$999999,'Data;_Major_Ports'!$F$48:$F$999999,$F40,'Data;_Major_Ports'!$E$48:$E$999999,AD$11,'Data;_Major_Ports'!$J$48:$J$999999,#REF!)))</f>
        <v>#REF!</v>
      </c>
      <c r="AE40" s="4" t="e">
        <f>IF(Closed_Ports!Z37="z","z",IF(AE$11&lt;2000,INDEX('Data;_Historical_Data'!$H$12:$AK$518,MATCH(Working!$E40,'Data;_Historical_Data'!$J$12:$J$518,0),MATCH(Working!AE$11,'Data;_Historical_Data'!$H$11:$AK$11)),SUMIFS('Data;_Major_Ports'!$K$48:$K$999999,'Data;_Major_Ports'!$F$48:$F$999999,$F40,'Data;_Major_Ports'!$E$48:$E$999999,AE$11,'Data;_Major_Ports'!$J$48:$J$999999,#REF!)))</f>
        <v>#REF!</v>
      </c>
      <c r="AF40" s="4" t="e">
        <f>IF(Closed_Ports!AA37="z","z",IF(AF$11&lt;2000,INDEX('Data;_Historical_Data'!$H$12:$AK$518,MATCH(Working!$E40,'Data;_Historical_Data'!$J$12:$J$518,0),MATCH(Working!AF$11,'Data;_Historical_Data'!$H$11:$AK$11)),SUMIFS('Data;_Major_Ports'!$K$48:$K$999999,'Data;_Major_Ports'!$F$48:$F$999999,$F40,'Data;_Major_Ports'!$E$48:$E$999999,AF$11,'Data;_Major_Ports'!$J$48:$J$999999,#REF!)))</f>
        <v>#REF!</v>
      </c>
      <c r="AG40" s="4" t="e">
        <f>IF(Closed_Ports!AB37="z","z",IF(AG$11&lt;2000,INDEX('Data;_Historical_Data'!$H$12:$AK$518,MATCH(Working!$E40,'Data;_Historical_Data'!$J$12:$J$518,0),MATCH(Working!AG$11,'Data;_Historical_Data'!$H$11:$AK$11)),SUMIFS('Data;_Major_Ports'!$K$48:$K$999999,'Data;_Major_Ports'!$F$48:$F$999999,$F40,'Data;_Major_Ports'!$E$48:$E$999999,AG$11,'Data;_Major_Ports'!$J$48:$J$999999,#REF!)))</f>
        <v>#REF!</v>
      </c>
      <c r="AH40" s="4" t="e">
        <f>IF(Closed_Ports!AC37="z","z",IF(AH$11&lt;2000,INDEX('Data;_Historical_Data'!$H$12:$AK$518,MATCH(Working!$E40,'Data;_Historical_Data'!$J$12:$J$518,0),MATCH(Working!AH$11,'Data;_Historical_Data'!$H$11:$AK$11)),SUMIFS('Data;_Major_Ports'!$K$48:$K$999999,'Data;_Major_Ports'!$F$48:$F$999999,$F40,'Data;_Major_Ports'!$E$48:$E$999999,AH$11,'Data;_Major_Ports'!$J$48:$J$999999,#REF!)))</f>
        <v>#REF!</v>
      </c>
      <c r="AI40" s="4" t="e">
        <f>IF(Closed_Ports!AD37="z","z",IF(AI$11&lt;2000,INDEX('Data;_Historical_Data'!$H$12:$AK$518,MATCH(Working!$E40,'Data;_Historical_Data'!$J$12:$J$518,0),MATCH(Working!AI$11,'Data;_Historical_Data'!$H$11:$AK$11)),SUMIFS('Data;_Major_Ports'!$K$48:$K$999999,'Data;_Major_Ports'!$F$48:$F$999999,$F40,'Data;_Major_Ports'!$E$48:$E$999999,AI$11,'Data;_Major_Ports'!$J$48:$J$999999,#REF!)))</f>
        <v>#REF!</v>
      </c>
      <c r="AJ40" s="4" t="e">
        <f>IF(Closed_Ports!AE37="z","z",IF(AJ$11&lt;2000,INDEX('Data;_Historical_Data'!$H$12:$AK$518,MATCH(Working!$E40,'Data;_Historical_Data'!$J$12:$J$518,0),MATCH(Working!AJ$11,'Data;_Historical_Data'!$H$11:$AK$11)),SUMIFS('Data;_Major_Ports'!$K$48:$K$999999,'Data;_Major_Ports'!$F$48:$F$999999,$F40,'Data;_Major_Ports'!$E$48:$E$999999,AJ$11,'Data;_Major_Ports'!$J$48:$J$999999,#REF!)))</f>
        <v>#REF!</v>
      </c>
      <c r="AK40" s="4" t="e">
        <f>IF(Closed_Ports!AF37="z","z",IF(AK$11&lt;2000,INDEX('Data;_Historical_Data'!$H$12:$AK$518,MATCH(Working!$E40,'Data;_Historical_Data'!$J$12:$J$518,0),MATCH(Working!AK$11,'Data;_Historical_Data'!$H$11:$AK$11)),SUMIFS('Data;_Major_Ports'!$K$48:$K$999999,'Data;_Major_Ports'!$F$48:$F$999999,$F40,'Data;_Major_Ports'!$E$48:$E$999999,AK$11,'Data;_Major_Ports'!$J$48:$J$999999,#REF!)))</f>
        <v>#REF!</v>
      </c>
      <c r="AL40" s="43">
        <f>IF(Closed_Ports!AG37="z","z",IF(AL$11&lt;2000,INDEX('Data;_Historical_Data'!$H$12:$AK$518,MATCH(Working!$E40,'Data;_Historical_Data'!$J$12:$J$518,0),MATCH(Working!AL$11,'Data;_Historical_Data'!$H$11:$AK$11)),SUMIFS('Data;_Major_Ports'!$K$48:$K$999999,'Data;_Major_Ports'!$F$48:$F$999999,$F40,'Data;_Major_Ports'!$E$48:$E$999999,AL$11,'Data;_Major_Ports'!$J$48:$J$999999,#REF!)))</f>
        <v>0</v>
      </c>
      <c r="AM40" s="4">
        <f>IF(Closed_Ports!AH37="z","z",IF(AM$11&lt;2000,INDEX('Data;_Historical_Data'!$H$12:$AK$518,MATCH(Working!$E40,'Data;_Historical_Data'!$J$12:$J$518,0),MATCH(Working!AM$11,'Data;_Historical_Data'!$H$11:$AK$11)),SUMIFS('Data;_Major_Ports'!$K$48:$K$999999,'Data;_Major_Ports'!$F$48:$F$999999,$F40,'Data;_Major_Ports'!$E$48:$E$999999,AM$11,'Data;_Major_Ports'!$J$48:$J$999999,#REF!)))</f>
        <v>0</v>
      </c>
      <c r="AN40" s="4">
        <f>IF(Closed_Ports!AI37="z","z",IF(AN$11&lt;2000,INDEX('Data;_Historical_Data'!$H$12:$AK$518,MATCH(Working!$E40,'Data;_Historical_Data'!$J$12:$J$518,0),MATCH(Working!AN$11,'Data;_Historical_Data'!$H$11:$AK$11)),SUMIFS('Data;_Major_Ports'!$K$48:$K$999999,'Data;_Major_Ports'!$F$48:$F$999999,$F40,'Data;_Major_Ports'!$E$48:$E$999999,AN$11,'Data;_Major_Ports'!$J$48:$J$999999,#REF!)))</f>
        <v>0</v>
      </c>
      <c r="AO40" s="4">
        <f>IF(Closed_Ports!AJ37="z","z",IF(AO$11&lt;2000,INDEX('Data;_Historical_Data'!$H$12:$AK$518,MATCH(Working!$E40,'Data;_Historical_Data'!$J$12:$J$518,0),MATCH(Working!AO$11,'Data;_Historical_Data'!$H$11:$AK$11)),SUMIFS('Data;_Major_Ports'!$K$48:$K$999999,'Data;_Major_Ports'!$F$48:$F$999999,$F40,'Data;_Major_Ports'!$E$48:$E$999999,AO$11,'Data;_Major_Ports'!$J$48:$J$999999,#REF!)))</f>
        <v>0</v>
      </c>
      <c r="AP40" s="4">
        <f>IF(Closed_Ports!AK37="z","z",IF(AP$11&lt;2000,INDEX('Data;_Historical_Data'!$H$12:$AK$518,MATCH(Working!$E40,'Data;_Historical_Data'!$J$12:$J$518,0),MATCH(Working!AP$11,'Data;_Historical_Data'!$H$11:$AK$11)),SUMIFS('Data;_Major_Ports'!$K$48:$K$999999,'Data;_Major_Ports'!$F$48:$F$999999,$F40,'Data;_Major_Ports'!$E$48:$E$999999,AP$11,'Data;_Major_Ports'!$J$48:$J$999999,#REF!)))</f>
        <v>0</v>
      </c>
      <c r="AQ40" s="4">
        <f>IF(Closed_Ports!AL37="z","z",IF(AQ$11&lt;2000,INDEX('Data;_Historical_Data'!$H$12:$AK$518,MATCH(Working!$E40,'Data;_Historical_Data'!$J$12:$J$518,0),MATCH(Working!AQ$11,'Data;_Historical_Data'!$H$11:$AK$11)),SUMIFS('Data;_Major_Ports'!$K$48:$K$999999,'Data;_Major_Ports'!$F$48:$F$999999,$F40,'Data;_Major_Ports'!$E$48:$E$999999,AQ$11,'Data;_Major_Ports'!$J$48:$J$999999,#REF!)))</f>
        <v>0</v>
      </c>
      <c r="AR40" s="4">
        <f>IF(Closed_Ports!AM37="z","z",IF(AR$11&lt;2000,INDEX('Data;_Historical_Data'!$H$12:$AK$518,MATCH(Working!$E40,'Data;_Historical_Data'!$J$12:$J$518,0),MATCH(Working!AR$11,'Data;_Historical_Data'!$H$11:$AK$11)),SUMIFS('Data;_Major_Ports'!$K$48:$K$999999,'Data;_Major_Ports'!$F$48:$F$999999,$F40,'Data;_Major_Ports'!$E$48:$E$999999,AR$11,'Data;_Major_Ports'!$J$48:$J$999999,#REF!)))</f>
        <v>0</v>
      </c>
      <c r="AS40" s="4">
        <f>IF(Closed_Ports!AN37="z","z",IF(AS$11&lt;2000,INDEX('Data;_Historical_Data'!$H$12:$AK$518,MATCH(Working!$E40,'Data;_Historical_Data'!$J$12:$J$518,0),MATCH(Working!AS$11,'Data;_Historical_Data'!$H$11:$AK$11)),SUMIFS('Data;_Major_Ports'!$K$48:$K$999999,'Data;_Major_Ports'!$F$48:$F$999999,$F40,'Data;_Major_Ports'!$E$48:$E$999999,AS$11,'Data;_Major_Ports'!$J$48:$J$999999,#REF!)))</f>
        <v>0</v>
      </c>
      <c r="AT40" s="4">
        <f>IF(Closed_Ports!AO37="z","z",IF(AT$11&lt;2000,INDEX('Data;_Historical_Data'!$H$12:$AK$518,MATCH(Working!$E40,'Data;_Historical_Data'!$J$12:$J$518,0),MATCH(Working!AT$11,'Data;_Historical_Data'!$H$11:$AK$11)),SUMIFS('Data;_Major_Ports'!$K$48:$K$999999,'Data;_Major_Ports'!$F$48:$F$999999,$F40,'Data;_Major_Ports'!$E$48:$E$999999,AT$11,'Data;_Major_Ports'!$J$48:$J$999999,#REF!)))</f>
        <v>0</v>
      </c>
      <c r="AU40" s="4">
        <f>IF(Closed_Ports!AP37="z","z",IF(AU$11&lt;2000,INDEX('Data;_Historical_Data'!$H$12:$AK$518,MATCH(Working!$E40,'Data;_Historical_Data'!$J$12:$J$518,0),MATCH(Working!AU$11,'Data;_Historical_Data'!$H$11:$AK$11)),SUMIFS('Data;_Major_Ports'!$K$48:$K$999999,'Data;_Major_Ports'!$F$48:$F$999999,$F40,'Data;_Major_Ports'!$E$48:$E$999999,AU$11,'Data;_Major_Ports'!$J$48:$J$999999,#REF!)))</f>
        <v>0</v>
      </c>
      <c r="AV40" s="4">
        <f>IF(Closed_Ports!AQ37="z","z",IF(AV$11&lt;2000,INDEX('Data;_Historical_Data'!$H$12:$AK$518,MATCH(Working!$E40,'Data;_Historical_Data'!$J$12:$J$518,0),MATCH(Working!AV$11,'Data;_Historical_Data'!$H$11:$AK$11)),SUMIFS('Data;_Major_Ports'!$K$48:$K$999999,'Data;_Major_Ports'!$F$48:$F$999999,$F40,'Data;_Major_Ports'!$E$48:$E$999999,AV$11,'Data;_Major_Ports'!$J$48:$J$999999,#REF!)))</f>
        <v>0</v>
      </c>
      <c r="AW40" s="4">
        <f>IF(Closed_Ports!AR37="z","z",IF(AW$11&lt;2000,INDEX('Data;_Historical_Data'!$H$12:$AK$518,MATCH(Working!$E40,'Data;_Historical_Data'!$J$12:$J$518,0),MATCH(Working!AW$11,'Data;_Historical_Data'!$H$11:$AK$11)),SUMIFS('Data;_Major_Ports'!$K$48:$K$999999,'Data;_Major_Ports'!$F$48:$F$999999,$F40,'Data;_Major_Ports'!$E$48:$E$999999,AW$11,'Data;_Major_Ports'!$J$48:$J$999999,#REF!)))</f>
        <v>0</v>
      </c>
      <c r="AX40" s="4">
        <f>IF(Closed_Ports!AS37="z","z",IF(AX$11&lt;2000,INDEX('Data;_Historical_Data'!$H$12:$AK$518,MATCH(Working!$E40,'Data;_Historical_Data'!$J$12:$J$518,0),MATCH(Working!AX$11,'Data;_Historical_Data'!$H$11:$AK$11)),SUMIFS('Data;_Major_Ports'!$K$48:$K$999999,'Data;_Major_Ports'!$F$48:$F$999999,$F40,'Data;_Major_Ports'!$E$48:$E$999999,AX$11,'Data;_Major_Ports'!$J$48:$J$999999,#REF!)))</f>
        <v>0</v>
      </c>
      <c r="AY40" s="4">
        <f>IF(Closed_Ports!AT37="z","z",IF(AY$11&lt;2000,INDEX('Data;_Historical_Data'!$H$12:$AK$518,MATCH(Working!$E40,'Data;_Historical_Data'!$J$12:$J$518,0),MATCH(Working!AY$11,'Data;_Historical_Data'!$H$11:$AK$11)),SUMIFS('Data;_Major_Ports'!$K$48:$K$999999,'Data;_Major_Ports'!$F$48:$F$999999,$F40,'Data;_Major_Ports'!$E$48:$E$999999,AY$11,'Data;_Major_Ports'!$J$48:$J$999999,#REF!)))</f>
        <v>0</v>
      </c>
      <c r="AZ40" s="4">
        <f>IF(Closed_Ports!AU37="z","z",IF(AZ$11&lt;2000,INDEX('Data;_Historical_Data'!$H$12:$AK$518,MATCH(Working!$E40,'Data;_Historical_Data'!$J$12:$J$518,0),MATCH(Working!AZ$11,'Data;_Historical_Data'!$H$11:$AK$11)),SUMIFS('Data;_Major_Ports'!$K$48:$K$999999,'Data;_Major_Ports'!$F$48:$F$999999,$F40,'Data;_Major_Ports'!$E$48:$E$999999,AZ$11,'Data;_Major_Ports'!$J$48:$J$999999,#REF!)))</f>
        <v>0</v>
      </c>
      <c r="BA40" s="4">
        <f>IF(Closed_Ports!AV37="z","z",IF(BA$11&lt;2000,INDEX('Data;_Historical_Data'!$H$12:$AK$518,MATCH(Working!$E40,'Data;_Historical_Data'!$J$12:$J$518,0),MATCH(Working!BA$11,'Data;_Historical_Data'!$H$11:$AK$11)),SUMIFS('Data;_Major_Ports'!$K$48:$K$999999,'Data;_Major_Ports'!$F$48:$F$999999,$F40,'Data;_Major_Ports'!$E$48:$E$999999,BA$11,'Data;_Major_Ports'!$J$48:$J$999999,#REF!)))</f>
        <v>0</v>
      </c>
      <c r="BB40" s="4">
        <f>IF(Closed_Ports!AW37="z","z",IF(BB$11&lt;2000,INDEX('Data;_Historical_Data'!$H$12:$AK$518,MATCH(Working!$E40,'Data;_Historical_Data'!$J$12:$J$518,0),MATCH(Working!BB$11,'Data;_Historical_Data'!$H$11:$AK$11)),SUMIFS('Data;_Major_Ports'!$K$48:$K$999999,'Data;_Major_Ports'!$F$48:$F$999999,$F40,'Data;_Major_Ports'!$E$48:$E$999999,BB$11,'Data;_Major_Ports'!$J$48:$J$999999,#REF!)))</f>
        <v>0</v>
      </c>
      <c r="BC40" s="4">
        <f>IF(Closed_Ports!AX37="z","z",IF(BC$11&lt;2000,INDEX('Data;_Historical_Data'!$H$12:$AK$518,MATCH(Working!$E40,'Data;_Historical_Data'!$J$12:$J$518,0),MATCH(Working!BC$11,'Data;_Historical_Data'!$H$11:$AK$11)),SUMIFS('Data;_Major_Ports'!$K$48:$K$999999,'Data;_Major_Ports'!$F$48:$F$999999,$F40,'Data;_Major_Ports'!$E$48:$E$999999,BC$11,'Data;_Major_Ports'!$J$48:$J$999999,#REF!)))</f>
        <v>0</v>
      </c>
      <c r="BD40" s="4">
        <f>IF(Closed_Ports!AY37="z","z",IF(BD$11&lt;2000,INDEX('Data;_Historical_Data'!$H$12:$AK$518,MATCH(Working!$E40,'Data;_Historical_Data'!$J$12:$J$518,0),MATCH(Working!BD$11,'Data;_Historical_Data'!$H$11:$AK$11)),SUMIFS('Data;_Major_Ports'!$K$48:$K$999999,'Data;_Major_Ports'!$F$48:$F$999999,$F40,'Data;_Major_Ports'!$E$48:$E$999999,BD$11,'Data;_Major_Ports'!$J$48:$J$999999,#REF!)))</f>
        <v>0</v>
      </c>
      <c r="BE40" s="4">
        <f>IF(Closed_Ports!AZ37="z","z",IF(BE$11&lt;2000,INDEX('Data;_Historical_Data'!$H$12:$AK$518,MATCH(Working!$E40,'Data;_Historical_Data'!$J$12:$J$518,0),MATCH(Working!BE$11,'Data;_Historical_Data'!$H$11:$AK$11)),SUMIFS('Data;_Major_Ports'!$K$48:$K$999999,'Data;_Major_Ports'!$F$48:$F$999999,$F40,'Data;_Major_Ports'!$E$48:$E$999999,BE$11,'Data;_Major_Ports'!$J$48:$J$999999,#REF!)))</f>
        <v>0</v>
      </c>
      <c r="BF40" s="4">
        <f>IF(Closed_Ports!BA37="z","z",IF(BF$11&lt;2000,INDEX('Data;_Historical_Data'!$H$12:$AK$518,MATCH(Working!$E40,'Data;_Historical_Data'!$J$12:$J$518,0),MATCH(Working!BF$11,'Data;_Historical_Data'!$H$11:$AK$11)),SUMIFS('Data;_Major_Ports'!$K$48:$K$999999,'Data;_Major_Ports'!$F$48:$F$999999,$F40,'Data;_Major_Ports'!$E$48:$E$999999,BF$11,'Data;_Major_Ports'!$J$48:$J$999999,#REF!)))</f>
        <v>0</v>
      </c>
      <c r="BG40" s="4">
        <f>IF(Closed_Ports!BB37="z","z",IF(BG$11&lt;2000,INDEX('Data;_Historical_Data'!$H$12:$AK$518,MATCH(Working!$E40,'Data;_Historical_Data'!$J$12:$J$518,0),MATCH(Working!BG$11,'Data;_Historical_Data'!$H$11:$AK$11)),SUMIFS('Data;_Major_Ports'!$K$48:$K$999999,'Data;_Major_Ports'!$F$48:$F$999999,$F40,'Data;_Major_Ports'!$E$48:$E$999999,BG$11,'Data;_Major_Ports'!$J$48:$J$999999,#REF!)))</f>
        <v>0</v>
      </c>
      <c r="BH40" s="4">
        <f>IF(Closed_Ports!BC37="z","z",IF(BH$11&lt;2000,INDEX('Data;_Historical_Data'!$H$12:$AK$518,MATCH(Working!$E40,'Data;_Historical_Data'!$J$12:$J$518,0),MATCH(Working!BH$11,'Data;_Historical_Data'!$H$11:$AK$11)),SUMIFS('Data;_Major_Ports'!$K$48:$K$999999,'Data;_Major_Ports'!$F$48:$F$999999,$F40,'Data;_Major_Ports'!$E$48:$E$999999,BH$11,'Data;_Major_Ports'!$J$48:$J$999999,#REF!)))</f>
        <v>0</v>
      </c>
      <c r="BI40" s="4">
        <f>IF(Closed_Ports!BD37="z","z",IF(BI$11&lt;2000,INDEX('Data;_Historical_Data'!$H$12:$AK$518,MATCH(Working!$E40,'Data;_Historical_Data'!$J$12:$J$518,0),MATCH(Working!BI$11,'Data;_Historical_Data'!$H$11:$AK$11)),SUMIFS('Data;_Major_Ports'!$K$48:$K$999999,'Data;_Major_Ports'!$F$48:$F$999999,$F40,'Data;_Major_Ports'!$E$48:$E$999999,BI$11,'Data;_Major_Ports'!$J$48:$J$999999,#REF!)))</f>
        <v>0</v>
      </c>
      <c r="BJ40" s="44" t="e">
        <f t="shared" si="0"/>
        <v>#DIV/0!</v>
      </c>
      <c r="BK40" s="45">
        <f t="shared" si="1"/>
        <v>0</v>
      </c>
    </row>
    <row r="41" spans="4:63" x14ac:dyDescent="0.25">
      <c r="D41" s="41">
        <f>COUNTIF('Data;_Historical_Data'!J:J,Working!E41)</f>
        <v>0</v>
      </c>
      <c r="E41" s="22" t="e">
        <f>CONCATENATE(#REF!,Working!H41)</f>
        <v>#REF!</v>
      </c>
      <c r="F41" s="22" t="s">
        <v>249</v>
      </c>
      <c r="G41" s="22" t="s">
        <v>188</v>
      </c>
      <c r="H41" s="2" t="s">
        <v>250</v>
      </c>
      <c r="I41" s="2" t="s">
        <v>17</v>
      </c>
      <c r="J41" s="42" t="s">
        <v>10</v>
      </c>
      <c r="K41" s="4" t="str">
        <f>IF(Closed_Ports!F38="z","z",IF(K$11&lt;2000,INDEX('Data;_Historical_Data'!$H$12:$AK$518,MATCH(Working!$E41,'Data;_Historical_Data'!$J$12:$J$518,0),MATCH(Working!K$11,'Data;_Historical_Data'!$H$11:$AK$11)),SUMIFS('Data;_Major_Ports'!$K$48:$K$999999,'Data;_Major_Ports'!$F$48:$F$999999,$F41,'Data;_Major_Ports'!$E$48:$E$999999,K$11,'Data;_Major_Ports'!$J$48:$J$999999,#REF!)))</f>
        <v>z</v>
      </c>
      <c r="L41" s="4" t="str">
        <f>IF(Closed_Ports!G38="z","z",IF(L$11&lt;2000,INDEX('Data;_Historical_Data'!$H$12:$AK$518,MATCH(Working!$E41,'Data;_Historical_Data'!$J$12:$J$518,0),MATCH(Working!L$11,'Data;_Historical_Data'!$H$11:$AK$11)),SUMIFS('Data;_Major_Ports'!$K$48:$K$999999,'Data;_Major_Ports'!$F$48:$F$999999,$F41,'Data;_Major_Ports'!$E$48:$E$999999,L$11,'Data;_Major_Ports'!$J$48:$J$999999,#REF!)))</f>
        <v>z</v>
      </c>
      <c r="M41" s="4" t="str">
        <f>IF(Closed_Ports!H38="z","z",IF(M$11&lt;2000,INDEX('Data;_Historical_Data'!$H$12:$AK$518,MATCH(Working!$E41,'Data;_Historical_Data'!$J$12:$J$518,0),MATCH(Working!M$11,'Data;_Historical_Data'!$H$11:$AK$11)),SUMIFS('Data;_Major_Ports'!$K$48:$K$999999,'Data;_Major_Ports'!$F$48:$F$999999,$F41,'Data;_Major_Ports'!$E$48:$E$999999,M$11,'Data;_Major_Ports'!$J$48:$J$999999,#REF!)))</f>
        <v>z</v>
      </c>
      <c r="N41" s="4" t="str">
        <f>IF(Closed_Ports!I38="z","z",IF(N$11&lt;2000,INDEX('Data;_Historical_Data'!$H$12:$AK$518,MATCH(Working!$E41,'Data;_Historical_Data'!$J$12:$J$518,0),MATCH(Working!N$11,'Data;_Historical_Data'!$H$11:$AK$11)),SUMIFS('Data;_Major_Ports'!$K$48:$K$999999,'Data;_Major_Ports'!$F$48:$F$999999,$F41,'Data;_Major_Ports'!$E$48:$E$999999,N$11,'Data;_Major_Ports'!$J$48:$J$999999,#REF!)))</f>
        <v>z</v>
      </c>
      <c r="O41" s="4" t="str">
        <f>IF(Closed_Ports!J38="z","z",IF(O$11&lt;2000,INDEX('Data;_Historical_Data'!$H$12:$AK$518,MATCH(Working!$E41,'Data;_Historical_Data'!$J$12:$J$518,0),MATCH(Working!O$11,'Data;_Historical_Data'!$H$11:$AK$11)),SUMIFS('Data;_Major_Ports'!$K$48:$K$999999,'Data;_Major_Ports'!$F$48:$F$999999,$F41,'Data;_Major_Ports'!$E$48:$E$999999,O$11,'Data;_Major_Ports'!$J$48:$J$999999,#REF!)))</f>
        <v>z</v>
      </c>
      <c r="P41" s="4" t="str">
        <f>IF(Closed_Ports!K38="z","z",IF(P$11&lt;2000,INDEX('Data;_Historical_Data'!$H$12:$AK$518,MATCH(Working!$E41,'Data;_Historical_Data'!$J$12:$J$518,0),MATCH(Working!P$11,'Data;_Historical_Data'!$H$11:$AK$11)),SUMIFS('Data;_Major_Ports'!$K$48:$K$999999,'Data;_Major_Ports'!$F$48:$F$999999,$F41,'Data;_Major_Ports'!$E$48:$E$999999,P$11,'Data;_Major_Ports'!$J$48:$J$999999,#REF!)))</f>
        <v>z</v>
      </c>
      <c r="Q41" s="4" t="str">
        <f>IF(Closed_Ports!L38="z","z",IF(Q$11&lt;2000,INDEX('Data;_Historical_Data'!$H$12:$AK$518,MATCH(Working!$E41,'Data;_Historical_Data'!$J$12:$J$518,0),MATCH(Working!Q$11,'Data;_Historical_Data'!$H$11:$AK$11)),SUMIFS('Data;_Major_Ports'!$K$48:$K$999999,'Data;_Major_Ports'!$F$48:$F$999999,$F41,'Data;_Major_Ports'!$E$48:$E$999999,Q$11,'Data;_Major_Ports'!$J$48:$J$999999,#REF!)))</f>
        <v>z</v>
      </c>
      <c r="R41" s="4" t="str">
        <f>IF(Closed_Ports!M38="z","z",IF(R$11&lt;2000,INDEX('Data;_Historical_Data'!$H$12:$AK$518,MATCH(Working!$E41,'Data;_Historical_Data'!$J$12:$J$518,0),MATCH(Working!R$11,'Data;_Historical_Data'!$H$11:$AK$11)),SUMIFS('Data;_Major_Ports'!$K$48:$K$999999,'Data;_Major_Ports'!$F$48:$F$999999,$F41,'Data;_Major_Ports'!$E$48:$E$999999,R$11,'Data;_Major_Ports'!$J$48:$J$999999,#REF!)))</f>
        <v>z</v>
      </c>
      <c r="S41" s="4" t="str">
        <f>IF(Closed_Ports!N38="z","z",IF(S$11&lt;2000,INDEX('Data;_Historical_Data'!$H$12:$AK$518,MATCH(Working!$E41,'Data;_Historical_Data'!$J$12:$J$518,0),MATCH(Working!S$11,'Data;_Historical_Data'!$H$11:$AK$11)),SUMIFS('Data;_Major_Ports'!$K$48:$K$999999,'Data;_Major_Ports'!$F$48:$F$999999,$F41,'Data;_Major_Ports'!$E$48:$E$999999,S$11,'Data;_Major_Ports'!$J$48:$J$999999,#REF!)))</f>
        <v>z</v>
      </c>
      <c r="T41" s="4" t="str">
        <f>IF(Closed_Ports!O38="z","z",IF(T$11&lt;2000,INDEX('Data;_Historical_Data'!$H$12:$AK$518,MATCH(Working!$E41,'Data;_Historical_Data'!$J$12:$J$518,0),MATCH(Working!T$11,'Data;_Historical_Data'!$H$11:$AK$11)),SUMIFS('Data;_Major_Ports'!$K$48:$K$999999,'Data;_Major_Ports'!$F$48:$F$999999,$F41,'Data;_Major_Ports'!$E$48:$E$999999,T$11,'Data;_Major_Ports'!$J$48:$J$999999,#REF!)))</f>
        <v>z</v>
      </c>
      <c r="U41" s="4" t="str">
        <f>IF(Closed_Ports!P38="z","z",IF(U$11&lt;2000,INDEX('Data;_Historical_Data'!$H$12:$AK$518,MATCH(Working!$E41,'Data;_Historical_Data'!$J$12:$J$518,0),MATCH(Working!U$11,'Data;_Historical_Data'!$H$11:$AK$11)),SUMIFS('Data;_Major_Ports'!$K$48:$K$999999,'Data;_Major_Ports'!$F$48:$F$999999,$F41,'Data;_Major_Ports'!$E$48:$E$999999,U$11,'Data;_Major_Ports'!$J$48:$J$999999,#REF!)))</f>
        <v>z</v>
      </c>
      <c r="V41" s="4" t="str">
        <f>IF(Closed_Ports!Q38="z","z",IF(V$11&lt;2000,INDEX('Data;_Historical_Data'!$H$12:$AK$518,MATCH(Working!$E41,'Data;_Historical_Data'!$J$12:$J$518,0),MATCH(Working!V$11,'Data;_Historical_Data'!$H$11:$AK$11)),SUMIFS('Data;_Major_Ports'!$K$48:$K$999999,'Data;_Major_Ports'!$F$48:$F$999999,$F41,'Data;_Major_Ports'!$E$48:$E$999999,V$11,'Data;_Major_Ports'!$J$48:$J$999999,#REF!)))</f>
        <v>z</v>
      </c>
      <c r="W41" s="4" t="str">
        <f>IF(Closed_Ports!R38="z","z",IF(W$11&lt;2000,INDEX('Data;_Historical_Data'!$H$12:$AK$518,MATCH(Working!$E41,'Data;_Historical_Data'!$J$12:$J$518,0),MATCH(Working!W$11,'Data;_Historical_Data'!$H$11:$AK$11)),SUMIFS('Data;_Major_Ports'!$K$48:$K$999999,'Data;_Major_Ports'!$F$48:$F$999999,$F41,'Data;_Major_Ports'!$E$48:$E$999999,W$11,'Data;_Major_Ports'!$J$48:$J$999999,#REF!)))</f>
        <v>z</v>
      </c>
      <c r="X41" s="4" t="str">
        <f>IF(Closed_Ports!S38="z","z",IF(X$11&lt;2000,INDEX('Data;_Historical_Data'!$H$12:$AK$518,MATCH(Working!$E41,'Data;_Historical_Data'!$J$12:$J$518,0),MATCH(Working!X$11,'Data;_Historical_Data'!$H$11:$AK$11)),SUMIFS('Data;_Major_Ports'!$K$48:$K$999999,'Data;_Major_Ports'!$F$48:$F$999999,$F41,'Data;_Major_Ports'!$E$48:$E$999999,X$11,'Data;_Major_Ports'!$J$48:$J$999999,#REF!)))</f>
        <v>z</v>
      </c>
      <c r="Y41" s="4" t="str">
        <f>IF(Closed_Ports!T38="z","z",IF(Y$11&lt;2000,INDEX('Data;_Historical_Data'!$H$12:$AK$518,MATCH(Working!$E41,'Data;_Historical_Data'!$J$12:$J$518,0),MATCH(Working!Y$11,'Data;_Historical_Data'!$H$11:$AK$11)),SUMIFS('Data;_Major_Ports'!$K$48:$K$999999,'Data;_Major_Ports'!$F$48:$F$999999,$F41,'Data;_Major_Ports'!$E$48:$E$999999,Y$11,'Data;_Major_Ports'!$J$48:$J$999999,#REF!)))</f>
        <v>z</v>
      </c>
      <c r="Z41" s="4" t="str">
        <f>IF(Closed_Ports!U38="z","z",IF(Z$11&lt;2000,INDEX('Data;_Historical_Data'!$H$12:$AK$518,MATCH(Working!$E41,'Data;_Historical_Data'!$J$12:$J$518,0),MATCH(Working!Z$11,'Data;_Historical_Data'!$H$11:$AK$11)),SUMIFS('Data;_Major_Ports'!$K$48:$K$999999,'Data;_Major_Ports'!$F$48:$F$999999,$F41,'Data;_Major_Ports'!$E$48:$E$999999,Z$11,'Data;_Major_Ports'!$J$48:$J$999999,#REF!)))</f>
        <v>z</v>
      </c>
      <c r="AA41" s="4" t="str">
        <f>IF(Closed_Ports!V38="z","z",IF(AA$11&lt;2000,INDEX('Data;_Historical_Data'!$H$12:$AK$518,MATCH(Working!$E41,'Data;_Historical_Data'!$J$12:$J$518,0),MATCH(Working!AA$11,'Data;_Historical_Data'!$H$11:$AK$11)),SUMIFS('Data;_Major_Ports'!$K$48:$K$999999,'Data;_Major_Ports'!$F$48:$F$999999,$F41,'Data;_Major_Ports'!$E$48:$E$999999,AA$11,'Data;_Major_Ports'!$J$48:$J$999999,#REF!)))</f>
        <v>z</v>
      </c>
      <c r="AB41" s="4" t="str">
        <f>IF(Closed_Ports!W38="z","z",IF(AB$11&lt;2000,INDEX('Data;_Historical_Data'!$H$12:$AK$518,MATCH(Working!$E41,'Data;_Historical_Data'!$J$12:$J$518,0),MATCH(Working!AB$11,'Data;_Historical_Data'!$H$11:$AK$11)),SUMIFS('Data;_Major_Ports'!$K$48:$K$999999,'Data;_Major_Ports'!$F$48:$F$999999,$F41,'Data;_Major_Ports'!$E$48:$E$999999,AB$11,'Data;_Major_Ports'!$J$48:$J$999999,#REF!)))</f>
        <v>z</v>
      </c>
      <c r="AC41" s="4" t="str">
        <f>IF(Closed_Ports!X38="z","z",IF(AC$11&lt;2000,INDEX('Data;_Historical_Data'!$H$12:$AK$518,MATCH(Working!$E41,'Data;_Historical_Data'!$J$12:$J$518,0),MATCH(Working!AC$11,'Data;_Historical_Data'!$H$11:$AK$11)),SUMIFS('Data;_Major_Ports'!$K$48:$K$999999,'Data;_Major_Ports'!$F$48:$F$999999,$F41,'Data;_Major_Ports'!$E$48:$E$999999,AC$11,'Data;_Major_Ports'!$J$48:$J$999999,#REF!)))</f>
        <v>z</v>
      </c>
      <c r="AD41" s="4" t="str">
        <f>IF(Closed_Ports!Y38="z","z",IF(AD$11&lt;2000,INDEX('Data;_Historical_Data'!$H$12:$AK$518,MATCH(Working!$E41,'Data;_Historical_Data'!$J$12:$J$518,0),MATCH(Working!AD$11,'Data;_Historical_Data'!$H$11:$AK$11)),SUMIFS('Data;_Major_Ports'!$K$48:$K$999999,'Data;_Major_Ports'!$F$48:$F$999999,$F41,'Data;_Major_Ports'!$E$48:$E$999999,AD$11,'Data;_Major_Ports'!$J$48:$J$999999,#REF!)))</f>
        <v>z</v>
      </c>
      <c r="AE41" s="4" t="str">
        <f>IF(Closed_Ports!Z38="z","z",IF(AE$11&lt;2000,INDEX('Data;_Historical_Data'!$H$12:$AK$518,MATCH(Working!$E41,'Data;_Historical_Data'!$J$12:$J$518,0),MATCH(Working!AE$11,'Data;_Historical_Data'!$H$11:$AK$11)),SUMIFS('Data;_Major_Ports'!$K$48:$K$999999,'Data;_Major_Ports'!$F$48:$F$999999,$F41,'Data;_Major_Ports'!$E$48:$E$999999,AE$11,'Data;_Major_Ports'!$J$48:$J$999999,#REF!)))</f>
        <v>z</v>
      </c>
      <c r="AF41" s="4" t="str">
        <f>IF(Closed_Ports!AA38="z","z",IF(AF$11&lt;2000,INDEX('Data;_Historical_Data'!$H$12:$AK$518,MATCH(Working!$E41,'Data;_Historical_Data'!$J$12:$J$518,0),MATCH(Working!AF$11,'Data;_Historical_Data'!$H$11:$AK$11)),SUMIFS('Data;_Major_Ports'!$K$48:$K$999999,'Data;_Major_Ports'!$F$48:$F$999999,$F41,'Data;_Major_Ports'!$E$48:$E$999999,AF$11,'Data;_Major_Ports'!$J$48:$J$999999,#REF!)))</f>
        <v>z</v>
      </c>
      <c r="AG41" s="4" t="str">
        <f>IF(Closed_Ports!AB38="z","z",IF(AG$11&lt;2000,INDEX('Data;_Historical_Data'!$H$12:$AK$518,MATCH(Working!$E41,'Data;_Historical_Data'!$J$12:$J$518,0),MATCH(Working!AG$11,'Data;_Historical_Data'!$H$11:$AK$11)),SUMIFS('Data;_Major_Ports'!$K$48:$K$999999,'Data;_Major_Ports'!$F$48:$F$999999,$F41,'Data;_Major_Ports'!$E$48:$E$999999,AG$11,'Data;_Major_Ports'!$J$48:$J$999999,#REF!)))</f>
        <v>z</v>
      </c>
      <c r="AH41" s="4" t="str">
        <f>IF(Closed_Ports!AC38="z","z",IF(AH$11&lt;2000,INDEX('Data;_Historical_Data'!$H$12:$AK$518,MATCH(Working!$E41,'Data;_Historical_Data'!$J$12:$J$518,0),MATCH(Working!AH$11,'Data;_Historical_Data'!$H$11:$AK$11)),SUMIFS('Data;_Major_Ports'!$K$48:$K$999999,'Data;_Major_Ports'!$F$48:$F$999999,$F41,'Data;_Major_Ports'!$E$48:$E$999999,AH$11,'Data;_Major_Ports'!$J$48:$J$999999,#REF!)))</f>
        <v>z</v>
      </c>
      <c r="AI41" s="4" t="str">
        <f>IF(Closed_Ports!AD38="z","z",IF(AI$11&lt;2000,INDEX('Data;_Historical_Data'!$H$12:$AK$518,MATCH(Working!$E41,'Data;_Historical_Data'!$J$12:$J$518,0),MATCH(Working!AI$11,'Data;_Historical_Data'!$H$11:$AK$11)),SUMIFS('Data;_Major_Ports'!$K$48:$K$999999,'Data;_Major_Ports'!$F$48:$F$999999,$F41,'Data;_Major_Ports'!$E$48:$E$999999,AI$11,'Data;_Major_Ports'!$J$48:$J$999999,#REF!)))</f>
        <v>z</v>
      </c>
      <c r="AJ41" s="4" t="str">
        <f>IF(Closed_Ports!AE38="z","z",IF(AJ$11&lt;2000,INDEX('Data;_Historical_Data'!$H$12:$AK$518,MATCH(Working!$E41,'Data;_Historical_Data'!$J$12:$J$518,0),MATCH(Working!AJ$11,'Data;_Historical_Data'!$H$11:$AK$11)),SUMIFS('Data;_Major_Ports'!$K$48:$K$999999,'Data;_Major_Ports'!$F$48:$F$999999,$F41,'Data;_Major_Ports'!$E$48:$E$999999,AJ$11,'Data;_Major_Ports'!$J$48:$J$999999,#REF!)))</f>
        <v>z</v>
      </c>
      <c r="AK41" s="4" t="str">
        <f>IF(Closed_Ports!AF38="z","z",IF(AK$11&lt;2000,INDEX('Data;_Historical_Data'!$H$12:$AK$518,MATCH(Working!$E41,'Data;_Historical_Data'!$J$12:$J$518,0),MATCH(Working!AK$11,'Data;_Historical_Data'!$H$11:$AK$11)),SUMIFS('Data;_Major_Ports'!$K$48:$K$999999,'Data;_Major_Ports'!$F$48:$F$999999,$F41,'Data;_Major_Ports'!$E$48:$E$999999,AK$11,'Data;_Major_Ports'!$J$48:$J$999999,#REF!)))</f>
        <v>z</v>
      </c>
      <c r="AL41" s="43" t="str">
        <f>IF(Closed_Ports!AG38="z","z",IF(AL$11&lt;2000,INDEX('Data;_Historical_Data'!$H$12:$AK$518,MATCH(Working!$E41,'Data;_Historical_Data'!$J$12:$J$518,0),MATCH(Working!AL$11,'Data;_Historical_Data'!$H$11:$AK$11)),SUMIFS('Data;_Major_Ports'!$K$48:$K$999999,'Data;_Major_Ports'!$F$48:$F$999999,$F41,'Data;_Major_Ports'!$E$48:$E$999999,AL$11,'Data;_Major_Ports'!$J$48:$J$999999,#REF!)))</f>
        <v>z</v>
      </c>
      <c r="AM41" s="4" t="str">
        <f>IF(Closed_Ports!AH38="z","z",IF(AM$11&lt;2000,INDEX('Data;_Historical_Data'!$H$12:$AK$518,MATCH(Working!$E41,'Data;_Historical_Data'!$J$12:$J$518,0),MATCH(Working!AM$11,'Data;_Historical_Data'!$H$11:$AK$11)),SUMIFS('Data;_Major_Ports'!$K$48:$K$999999,'Data;_Major_Ports'!$F$48:$F$999999,$F41,'Data;_Major_Ports'!$E$48:$E$999999,AM$11,'Data;_Major_Ports'!$J$48:$J$999999,#REF!)))</f>
        <v>z</v>
      </c>
      <c r="AN41" s="4" t="str">
        <f>IF(Closed_Ports!AI38="z","z",IF(AN$11&lt;2000,INDEX('Data;_Historical_Data'!$H$12:$AK$518,MATCH(Working!$E41,'Data;_Historical_Data'!$J$12:$J$518,0),MATCH(Working!AN$11,'Data;_Historical_Data'!$H$11:$AK$11)),SUMIFS('Data;_Major_Ports'!$K$48:$K$999999,'Data;_Major_Ports'!$F$48:$F$999999,$F41,'Data;_Major_Ports'!$E$48:$E$999999,AN$11,'Data;_Major_Ports'!$J$48:$J$999999,#REF!)))</f>
        <v>z</v>
      </c>
      <c r="AO41" s="4" t="str">
        <f>IF(Closed_Ports!AJ38="z","z",IF(AO$11&lt;2000,INDEX('Data;_Historical_Data'!$H$12:$AK$518,MATCH(Working!$E41,'Data;_Historical_Data'!$J$12:$J$518,0),MATCH(Working!AO$11,'Data;_Historical_Data'!$H$11:$AK$11)),SUMIFS('Data;_Major_Ports'!$K$48:$K$999999,'Data;_Major_Ports'!$F$48:$F$999999,$F41,'Data;_Major_Ports'!$E$48:$E$999999,AO$11,'Data;_Major_Ports'!$J$48:$J$999999,#REF!)))</f>
        <v>z</v>
      </c>
      <c r="AP41" s="4" t="str">
        <f>IF(Closed_Ports!AK38="z","z",IF(AP$11&lt;2000,INDEX('Data;_Historical_Data'!$H$12:$AK$518,MATCH(Working!$E41,'Data;_Historical_Data'!$J$12:$J$518,0),MATCH(Working!AP$11,'Data;_Historical_Data'!$H$11:$AK$11)),SUMIFS('Data;_Major_Ports'!$K$48:$K$999999,'Data;_Major_Ports'!$F$48:$F$999999,$F41,'Data;_Major_Ports'!$E$48:$E$999999,AP$11,'Data;_Major_Ports'!$J$48:$J$999999,#REF!)))</f>
        <v>z</v>
      </c>
      <c r="AQ41" s="4" t="str">
        <f>IF(Closed_Ports!AL38="z","z",IF(AQ$11&lt;2000,INDEX('Data;_Historical_Data'!$H$12:$AK$518,MATCH(Working!$E41,'Data;_Historical_Data'!$J$12:$J$518,0),MATCH(Working!AQ$11,'Data;_Historical_Data'!$H$11:$AK$11)),SUMIFS('Data;_Major_Ports'!$K$48:$K$999999,'Data;_Major_Ports'!$F$48:$F$999999,$F41,'Data;_Major_Ports'!$E$48:$E$999999,AQ$11,'Data;_Major_Ports'!$J$48:$J$999999,#REF!)))</f>
        <v>z</v>
      </c>
      <c r="AR41" s="4" t="str">
        <f>IF(Closed_Ports!AM38="z","z",IF(AR$11&lt;2000,INDEX('Data;_Historical_Data'!$H$12:$AK$518,MATCH(Working!$E41,'Data;_Historical_Data'!$J$12:$J$518,0),MATCH(Working!AR$11,'Data;_Historical_Data'!$H$11:$AK$11)),SUMIFS('Data;_Major_Ports'!$K$48:$K$999999,'Data;_Major_Ports'!$F$48:$F$999999,$F41,'Data;_Major_Ports'!$E$48:$E$999999,AR$11,'Data;_Major_Ports'!$J$48:$J$999999,#REF!)))</f>
        <v>z</v>
      </c>
      <c r="AS41" s="4" t="str">
        <f>IF(Closed_Ports!AN38="z","z",IF(AS$11&lt;2000,INDEX('Data;_Historical_Data'!$H$12:$AK$518,MATCH(Working!$E41,'Data;_Historical_Data'!$J$12:$J$518,0),MATCH(Working!AS$11,'Data;_Historical_Data'!$H$11:$AK$11)),SUMIFS('Data;_Major_Ports'!$K$48:$K$999999,'Data;_Major_Ports'!$F$48:$F$999999,$F41,'Data;_Major_Ports'!$E$48:$E$999999,AS$11,'Data;_Major_Ports'!$J$48:$J$999999,#REF!)))</f>
        <v>z</v>
      </c>
      <c r="AT41" s="4" t="str">
        <f>IF(Closed_Ports!AO38="z","z",IF(AT$11&lt;2000,INDEX('Data;_Historical_Data'!$H$12:$AK$518,MATCH(Working!$E41,'Data;_Historical_Data'!$J$12:$J$518,0),MATCH(Working!AT$11,'Data;_Historical_Data'!$H$11:$AK$11)),SUMIFS('Data;_Major_Ports'!$K$48:$K$999999,'Data;_Major_Ports'!$F$48:$F$999999,$F41,'Data;_Major_Ports'!$E$48:$E$999999,AT$11,'Data;_Major_Ports'!$J$48:$J$999999,#REF!)))</f>
        <v>z</v>
      </c>
      <c r="AU41" s="4" t="str">
        <f>IF(Closed_Ports!AP38="z","z",IF(AU$11&lt;2000,INDEX('Data;_Historical_Data'!$H$12:$AK$518,MATCH(Working!$E41,'Data;_Historical_Data'!$J$12:$J$518,0),MATCH(Working!AU$11,'Data;_Historical_Data'!$H$11:$AK$11)),SUMIFS('Data;_Major_Ports'!$K$48:$K$999999,'Data;_Major_Ports'!$F$48:$F$999999,$F41,'Data;_Major_Ports'!$E$48:$E$999999,AU$11,'Data;_Major_Ports'!$J$48:$J$999999,#REF!)))</f>
        <v>z</v>
      </c>
      <c r="AV41" s="4" t="str">
        <f>IF(Closed_Ports!AQ38="z","z",IF(AV$11&lt;2000,INDEX('Data;_Historical_Data'!$H$12:$AK$518,MATCH(Working!$E41,'Data;_Historical_Data'!$J$12:$J$518,0),MATCH(Working!AV$11,'Data;_Historical_Data'!$H$11:$AK$11)),SUMIFS('Data;_Major_Ports'!$K$48:$K$999999,'Data;_Major_Ports'!$F$48:$F$999999,$F41,'Data;_Major_Ports'!$E$48:$E$999999,AV$11,'Data;_Major_Ports'!$J$48:$J$999999,#REF!)))</f>
        <v>z</v>
      </c>
      <c r="AW41" s="4" t="str">
        <f>IF(Closed_Ports!AR38="z","z",IF(AW$11&lt;2000,INDEX('Data;_Historical_Data'!$H$12:$AK$518,MATCH(Working!$E41,'Data;_Historical_Data'!$J$12:$J$518,0),MATCH(Working!AW$11,'Data;_Historical_Data'!$H$11:$AK$11)),SUMIFS('Data;_Major_Ports'!$K$48:$K$999999,'Data;_Major_Ports'!$F$48:$F$999999,$F41,'Data;_Major_Ports'!$E$48:$E$999999,AW$11,'Data;_Major_Ports'!$J$48:$J$999999,#REF!)))</f>
        <v>z</v>
      </c>
      <c r="AX41" s="4">
        <f>IF(Closed_Ports!AS38="z","z",IF(AX$11&lt;2000,INDEX('Data;_Historical_Data'!$H$12:$AK$518,MATCH(Working!$E41,'Data;_Historical_Data'!$J$12:$J$518,0),MATCH(Working!AX$11,'Data;_Historical_Data'!$H$11:$AK$11)),SUMIFS('Data;_Major_Ports'!$K$48:$K$999999,'Data;_Major_Ports'!$F$48:$F$999999,$F41,'Data;_Major_Ports'!$E$48:$E$999999,AX$11,'Data;_Major_Ports'!$J$48:$J$999999,#REF!)))</f>
        <v>0</v>
      </c>
      <c r="AY41" s="4">
        <f>IF(Closed_Ports!AT38="z","z",IF(AY$11&lt;2000,INDEX('Data;_Historical_Data'!$H$12:$AK$518,MATCH(Working!$E41,'Data;_Historical_Data'!$J$12:$J$518,0),MATCH(Working!AY$11,'Data;_Historical_Data'!$H$11:$AK$11)),SUMIFS('Data;_Major_Ports'!$K$48:$K$999999,'Data;_Major_Ports'!$F$48:$F$999999,$F41,'Data;_Major_Ports'!$E$48:$E$999999,AY$11,'Data;_Major_Ports'!$J$48:$J$999999,#REF!)))</f>
        <v>0</v>
      </c>
      <c r="AZ41" s="4">
        <f>IF(Closed_Ports!AU38="z","z",IF(AZ$11&lt;2000,INDEX('Data;_Historical_Data'!$H$12:$AK$518,MATCH(Working!$E41,'Data;_Historical_Data'!$J$12:$J$518,0),MATCH(Working!AZ$11,'Data;_Historical_Data'!$H$11:$AK$11)),SUMIFS('Data;_Major_Ports'!$K$48:$K$999999,'Data;_Major_Ports'!$F$48:$F$999999,$F41,'Data;_Major_Ports'!$E$48:$E$999999,AZ$11,'Data;_Major_Ports'!$J$48:$J$999999,#REF!)))</f>
        <v>0</v>
      </c>
      <c r="BA41" s="4">
        <f>IF(Closed_Ports!AV38="z","z",IF(BA$11&lt;2000,INDEX('Data;_Historical_Data'!$H$12:$AK$518,MATCH(Working!$E41,'Data;_Historical_Data'!$J$12:$J$518,0),MATCH(Working!BA$11,'Data;_Historical_Data'!$H$11:$AK$11)),SUMIFS('Data;_Major_Ports'!$K$48:$K$999999,'Data;_Major_Ports'!$F$48:$F$999999,$F41,'Data;_Major_Ports'!$E$48:$E$999999,BA$11,'Data;_Major_Ports'!$J$48:$J$999999,#REF!)))</f>
        <v>0</v>
      </c>
      <c r="BB41" s="4">
        <f>IF(Closed_Ports!AW38="z","z",IF(BB$11&lt;2000,INDEX('Data;_Historical_Data'!$H$12:$AK$518,MATCH(Working!$E41,'Data;_Historical_Data'!$J$12:$J$518,0),MATCH(Working!BB$11,'Data;_Historical_Data'!$H$11:$AK$11)),SUMIFS('Data;_Major_Ports'!$K$48:$K$999999,'Data;_Major_Ports'!$F$48:$F$999999,$F41,'Data;_Major_Ports'!$E$48:$E$999999,BB$11,'Data;_Major_Ports'!$J$48:$J$999999,#REF!)))</f>
        <v>0</v>
      </c>
      <c r="BC41" s="4">
        <f>IF(Closed_Ports!AX38="z","z",IF(BC$11&lt;2000,INDEX('Data;_Historical_Data'!$H$12:$AK$518,MATCH(Working!$E41,'Data;_Historical_Data'!$J$12:$J$518,0),MATCH(Working!BC$11,'Data;_Historical_Data'!$H$11:$AK$11)),SUMIFS('Data;_Major_Ports'!$K$48:$K$999999,'Data;_Major_Ports'!$F$48:$F$999999,$F41,'Data;_Major_Ports'!$E$48:$E$999999,BC$11,'Data;_Major_Ports'!$J$48:$J$999999,#REF!)))</f>
        <v>0</v>
      </c>
      <c r="BD41" s="4">
        <f>IF(Closed_Ports!AY38="z","z",IF(BD$11&lt;2000,INDEX('Data;_Historical_Data'!$H$12:$AK$518,MATCH(Working!$E41,'Data;_Historical_Data'!$J$12:$J$518,0),MATCH(Working!BD$11,'Data;_Historical_Data'!$H$11:$AK$11)),SUMIFS('Data;_Major_Ports'!$K$48:$K$999999,'Data;_Major_Ports'!$F$48:$F$999999,$F41,'Data;_Major_Ports'!$E$48:$E$999999,BD$11,'Data;_Major_Ports'!$J$48:$J$999999,#REF!)))</f>
        <v>0</v>
      </c>
      <c r="BE41" s="4">
        <f>IF(Closed_Ports!AZ38="z","z",IF(BE$11&lt;2000,INDEX('Data;_Historical_Data'!$H$12:$AK$518,MATCH(Working!$E41,'Data;_Historical_Data'!$J$12:$J$518,0),MATCH(Working!BE$11,'Data;_Historical_Data'!$H$11:$AK$11)),SUMIFS('Data;_Major_Ports'!$K$48:$K$999999,'Data;_Major_Ports'!$F$48:$F$999999,$F41,'Data;_Major_Ports'!$E$48:$E$999999,BE$11,'Data;_Major_Ports'!$J$48:$J$999999,#REF!)))</f>
        <v>0</v>
      </c>
      <c r="BF41" s="4">
        <f>IF(Closed_Ports!BA38="z","z",IF(BF$11&lt;2000,INDEX('Data;_Historical_Data'!$H$12:$AK$518,MATCH(Working!$E41,'Data;_Historical_Data'!$J$12:$J$518,0),MATCH(Working!BF$11,'Data;_Historical_Data'!$H$11:$AK$11)),SUMIFS('Data;_Major_Ports'!$K$48:$K$999999,'Data;_Major_Ports'!$F$48:$F$999999,$F41,'Data;_Major_Ports'!$E$48:$E$999999,BF$11,'Data;_Major_Ports'!$J$48:$J$999999,#REF!)))</f>
        <v>0</v>
      </c>
      <c r="BG41" s="4">
        <f>IF(Closed_Ports!BB38="z","z",IF(BG$11&lt;2000,INDEX('Data;_Historical_Data'!$H$12:$AK$518,MATCH(Working!$E41,'Data;_Historical_Data'!$J$12:$J$518,0),MATCH(Working!BG$11,'Data;_Historical_Data'!$H$11:$AK$11)),SUMIFS('Data;_Major_Ports'!$K$48:$K$999999,'Data;_Major_Ports'!$F$48:$F$999999,$F41,'Data;_Major_Ports'!$E$48:$E$999999,BG$11,'Data;_Major_Ports'!$J$48:$J$999999,#REF!)))</f>
        <v>0</v>
      </c>
      <c r="BH41" s="4">
        <f>IF(Closed_Ports!BC38="z","z",IF(BH$11&lt;2000,INDEX('Data;_Historical_Data'!$H$12:$AK$518,MATCH(Working!$E41,'Data;_Historical_Data'!$J$12:$J$518,0),MATCH(Working!BH$11,'Data;_Historical_Data'!$H$11:$AK$11)),SUMIFS('Data;_Major_Ports'!$K$48:$K$999999,'Data;_Major_Ports'!$F$48:$F$999999,$F41,'Data;_Major_Ports'!$E$48:$E$999999,BH$11,'Data;_Major_Ports'!$J$48:$J$999999,#REF!)))</f>
        <v>0</v>
      </c>
      <c r="BI41" s="4">
        <f>IF(Closed_Ports!BD38="z","z",IF(BI$11&lt;2000,INDEX('Data;_Historical_Data'!$H$12:$AK$518,MATCH(Working!$E41,'Data;_Historical_Data'!$J$12:$J$518,0),MATCH(Working!BI$11,'Data;_Historical_Data'!$H$11:$AK$11)),SUMIFS('Data;_Major_Ports'!$K$48:$K$999999,'Data;_Major_Ports'!$F$48:$F$999999,$F41,'Data;_Major_Ports'!$E$48:$E$999999,BI$11,'Data;_Major_Ports'!$J$48:$J$999999,#REF!)))</f>
        <v>0</v>
      </c>
      <c r="BJ41" s="44" t="e">
        <f t="shared" si="0"/>
        <v>#DIV/0!</v>
      </c>
      <c r="BK41" s="45">
        <f t="shared" si="1"/>
        <v>0</v>
      </c>
    </row>
    <row r="42" spans="4:63" x14ac:dyDescent="0.25">
      <c r="D42" s="41">
        <f>COUNTIF('Data;_Historical_Data'!J:J,Working!E42)</f>
        <v>0</v>
      </c>
      <c r="E42" s="22" t="e">
        <f>CONCATENATE(#REF!,Working!H42)</f>
        <v>#REF!</v>
      </c>
      <c r="F42" s="22" t="s">
        <v>252</v>
      </c>
      <c r="G42" s="22" t="s">
        <v>188</v>
      </c>
      <c r="H42" s="2" t="s">
        <v>41</v>
      </c>
      <c r="I42" s="2" t="s">
        <v>21</v>
      </c>
      <c r="J42" s="42" t="s">
        <v>10</v>
      </c>
      <c r="K42" s="4" t="e">
        <f>IF(Closed_Ports!F39="z","z",IF(K$11&lt;2000,INDEX('Data;_Historical_Data'!$H$12:$AK$518,MATCH(Working!$E42,'Data;_Historical_Data'!$J$12:$J$518,0),MATCH(Working!K$11,'Data;_Historical_Data'!$H$11:$AK$11)),SUMIFS('Data;_Major_Ports'!$K$48:$K$999999,'Data;_Major_Ports'!$F$48:$F$999999,$F42,'Data;_Major_Ports'!$E$48:$E$999999,K$11,'Data;_Major_Ports'!$J$48:$J$999999,#REF!)))</f>
        <v>#REF!</v>
      </c>
      <c r="L42" s="4" t="e">
        <f>IF(Closed_Ports!G39="z","z",IF(L$11&lt;2000,INDEX('Data;_Historical_Data'!$H$12:$AK$518,MATCH(Working!$E42,'Data;_Historical_Data'!$J$12:$J$518,0),MATCH(Working!L$11,'Data;_Historical_Data'!$H$11:$AK$11)),SUMIFS('Data;_Major_Ports'!$K$48:$K$999999,'Data;_Major_Ports'!$F$48:$F$999999,$F42,'Data;_Major_Ports'!$E$48:$E$999999,L$11,'Data;_Major_Ports'!$J$48:$J$999999,#REF!)))</f>
        <v>#REF!</v>
      </c>
      <c r="M42" s="4" t="e">
        <f>IF(Closed_Ports!H39="z","z",IF(M$11&lt;2000,INDEX('Data;_Historical_Data'!$H$12:$AK$518,MATCH(Working!$E42,'Data;_Historical_Data'!$J$12:$J$518,0),MATCH(Working!M$11,'Data;_Historical_Data'!$H$11:$AK$11)),SUMIFS('Data;_Major_Ports'!$K$48:$K$999999,'Data;_Major_Ports'!$F$48:$F$999999,$F42,'Data;_Major_Ports'!$E$48:$E$999999,M$11,'Data;_Major_Ports'!$J$48:$J$999999,#REF!)))</f>
        <v>#REF!</v>
      </c>
      <c r="N42" s="4" t="e">
        <f>IF(Closed_Ports!I39="z","z",IF(N$11&lt;2000,INDEX('Data;_Historical_Data'!$H$12:$AK$518,MATCH(Working!$E42,'Data;_Historical_Data'!$J$12:$J$518,0),MATCH(Working!N$11,'Data;_Historical_Data'!$H$11:$AK$11)),SUMIFS('Data;_Major_Ports'!$K$48:$K$999999,'Data;_Major_Ports'!$F$48:$F$999999,$F42,'Data;_Major_Ports'!$E$48:$E$999999,N$11,'Data;_Major_Ports'!$J$48:$J$999999,#REF!)))</f>
        <v>#REF!</v>
      </c>
      <c r="O42" s="4" t="e">
        <f>IF(Closed_Ports!J39="z","z",IF(O$11&lt;2000,INDEX('Data;_Historical_Data'!$H$12:$AK$518,MATCH(Working!$E42,'Data;_Historical_Data'!$J$12:$J$518,0),MATCH(Working!O$11,'Data;_Historical_Data'!$H$11:$AK$11)),SUMIFS('Data;_Major_Ports'!$K$48:$K$999999,'Data;_Major_Ports'!$F$48:$F$999999,$F42,'Data;_Major_Ports'!$E$48:$E$999999,O$11,'Data;_Major_Ports'!$J$48:$J$999999,#REF!)))</f>
        <v>#REF!</v>
      </c>
      <c r="P42" s="4" t="e">
        <f>IF(Closed_Ports!K39="z","z",IF(P$11&lt;2000,INDEX('Data;_Historical_Data'!$H$12:$AK$518,MATCH(Working!$E42,'Data;_Historical_Data'!$J$12:$J$518,0),MATCH(Working!P$11,'Data;_Historical_Data'!$H$11:$AK$11)),SUMIFS('Data;_Major_Ports'!$K$48:$K$999999,'Data;_Major_Ports'!$F$48:$F$999999,$F42,'Data;_Major_Ports'!$E$48:$E$999999,P$11,'Data;_Major_Ports'!$J$48:$J$999999,#REF!)))</f>
        <v>#REF!</v>
      </c>
      <c r="Q42" s="4" t="e">
        <f>IF(Closed_Ports!L39="z","z",IF(Q$11&lt;2000,INDEX('Data;_Historical_Data'!$H$12:$AK$518,MATCH(Working!$E42,'Data;_Historical_Data'!$J$12:$J$518,0),MATCH(Working!Q$11,'Data;_Historical_Data'!$H$11:$AK$11)),SUMIFS('Data;_Major_Ports'!$K$48:$K$999999,'Data;_Major_Ports'!$F$48:$F$999999,$F42,'Data;_Major_Ports'!$E$48:$E$999999,Q$11,'Data;_Major_Ports'!$J$48:$J$999999,#REF!)))</f>
        <v>#REF!</v>
      </c>
      <c r="R42" s="4" t="e">
        <f>IF(Closed_Ports!M39="z","z",IF(R$11&lt;2000,INDEX('Data;_Historical_Data'!$H$12:$AK$518,MATCH(Working!$E42,'Data;_Historical_Data'!$J$12:$J$518,0),MATCH(Working!R$11,'Data;_Historical_Data'!$H$11:$AK$11)),SUMIFS('Data;_Major_Ports'!$K$48:$K$999999,'Data;_Major_Ports'!$F$48:$F$999999,$F42,'Data;_Major_Ports'!$E$48:$E$999999,R$11,'Data;_Major_Ports'!$J$48:$J$999999,#REF!)))</f>
        <v>#REF!</v>
      </c>
      <c r="S42" s="4" t="e">
        <f>IF(Closed_Ports!N39="z","z",IF(S$11&lt;2000,INDEX('Data;_Historical_Data'!$H$12:$AK$518,MATCH(Working!$E42,'Data;_Historical_Data'!$J$12:$J$518,0),MATCH(Working!S$11,'Data;_Historical_Data'!$H$11:$AK$11)),SUMIFS('Data;_Major_Ports'!$K$48:$K$999999,'Data;_Major_Ports'!$F$48:$F$999999,$F42,'Data;_Major_Ports'!$E$48:$E$999999,S$11,'Data;_Major_Ports'!$J$48:$J$999999,#REF!)))</f>
        <v>#REF!</v>
      </c>
      <c r="T42" s="4" t="e">
        <f>IF(Closed_Ports!O39="z","z",IF(T$11&lt;2000,INDEX('Data;_Historical_Data'!$H$12:$AK$518,MATCH(Working!$E42,'Data;_Historical_Data'!$J$12:$J$518,0),MATCH(Working!T$11,'Data;_Historical_Data'!$H$11:$AK$11)),SUMIFS('Data;_Major_Ports'!$K$48:$K$999999,'Data;_Major_Ports'!$F$48:$F$999999,$F42,'Data;_Major_Ports'!$E$48:$E$999999,T$11,'Data;_Major_Ports'!$J$48:$J$999999,#REF!)))</f>
        <v>#REF!</v>
      </c>
      <c r="U42" s="4" t="e">
        <f>IF(Closed_Ports!P39="z","z",IF(U$11&lt;2000,INDEX('Data;_Historical_Data'!$H$12:$AK$518,MATCH(Working!$E42,'Data;_Historical_Data'!$J$12:$J$518,0),MATCH(Working!U$11,'Data;_Historical_Data'!$H$11:$AK$11)),SUMIFS('Data;_Major_Ports'!$K$48:$K$999999,'Data;_Major_Ports'!$F$48:$F$999999,$F42,'Data;_Major_Ports'!$E$48:$E$999999,U$11,'Data;_Major_Ports'!$J$48:$J$999999,#REF!)))</f>
        <v>#REF!</v>
      </c>
      <c r="V42" s="4" t="e">
        <f>IF(Closed_Ports!Q39="z","z",IF(V$11&lt;2000,INDEX('Data;_Historical_Data'!$H$12:$AK$518,MATCH(Working!$E42,'Data;_Historical_Data'!$J$12:$J$518,0),MATCH(Working!V$11,'Data;_Historical_Data'!$H$11:$AK$11)),SUMIFS('Data;_Major_Ports'!$K$48:$K$999999,'Data;_Major_Ports'!$F$48:$F$999999,$F42,'Data;_Major_Ports'!$E$48:$E$999999,V$11,'Data;_Major_Ports'!$J$48:$J$999999,#REF!)))</f>
        <v>#REF!</v>
      </c>
      <c r="W42" s="4" t="e">
        <f>IF(Closed_Ports!R39="z","z",IF(W$11&lt;2000,INDEX('Data;_Historical_Data'!$H$12:$AK$518,MATCH(Working!$E42,'Data;_Historical_Data'!$J$12:$J$518,0),MATCH(Working!W$11,'Data;_Historical_Data'!$H$11:$AK$11)),SUMIFS('Data;_Major_Ports'!$K$48:$K$999999,'Data;_Major_Ports'!$F$48:$F$999999,$F42,'Data;_Major_Ports'!$E$48:$E$999999,W$11,'Data;_Major_Ports'!$J$48:$J$999999,#REF!)))</f>
        <v>#REF!</v>
      </c>
      <c r="X42" s="4" t="e">
        <f>IF(Closed_Ports!S39="z","z",IF(X$11&lt;2000,INDEX('Data;_Historical_Data'!$H$12:$AK$518,MATCH(Working!$E42,'Data;_Historical_Data'!$J$12:$J$518,0),MATCH(Working!X$11,'Data;_Historical_Data'!$H$11:$AK$11)),SUMIFS('Data;_Major_Ports'!$K$48:$K$999999,'Data;_Major_Ports'!$F$48:$F$999999,$F42,'Data;_Major_Ports'!$E$48:$E$999999,X$11,'Data;_Major_Ports'!$J$48:$J$999999,#REF!)))</f>
        <v>#REF!</v>
      </c>
      <c r="Y42" s="4" t="e">
        <f>IF(Closed_Ports!T39="z","z",IF(Y$11&lt;2000,INDEX('Data;_Historical_Data'!$H$12:$AK$518,MATCH(Working!$E42,'Data;_Historical_Data'!$J$12:$J$518,0),MATCH(Working!Y$11,'Data;_Historical_Data'!$H$11:$AK$11)),SUMIFS('Data;_Major_Ports'!$K$48:$K$999999,'Data;_Major_Ports'!$F$48:$F$999999,$F42,'Data;_Major_Ports'!$E$48:$E$999999,Y$11,'Data;_Major_Ports'!$J$48:$J$999999,#REF!)))</f>
        <v>#REF!</v>
      </c>
      <c r="Z42" s="4" t="e">
        <f>IF(Closed_Ports!U39="z","z",IF(Z$11&lt;2000,INDEX('Data;_Historical_Data'!$H$12:$AK$518,MATCH(Working!$E42,'Data;_Historical_Data'!$J$12:$J$518,0),MATCH(Working!Z$11,'Data;_Historical_Data'!$H$11:$AK$11)),SUMIFS('Data;_Major_Ports'!$K$48:$K$999999,'Data;_Major_Ports'!$F$48:$F$999999,$F42,'Data;_Major_Ports'!$E$48:$E$999999,Z$11,'Data;_Major_Ports'!$J$48:$J$999999,#REF!)))</f>
        <v>#REF!</v>
      </c>
      <c r="AA42" s="4" t="e">
        <f>IF(Closed_Ports!V39="z","z",IF(AA$11&lt;2000,INDEX('Data;_Historical_Data'!$H$12:$AK$518,MATCH(Working!$E42,'Data;_Historical_Data'!$J$12:$J$518,0),MATCH(Working!AA$11,'Data;_Historical_Data'!$H$11:$AK$11)),SUMIFS('Data;_Major_Ports'!$K$48:$K$999999,'Data;_Major_Ports'!$F$48:$F$999999,$F42,'Data;_Major_Ports'!$E$48:$E$999999,AA$11,'Data;_Major_Ports'!$J$48:$J$999999,#REF!)))</f>
        <v>#REF!</v>
      </c>
      <c r="AB42" s="4" t="e">
        <f>IF(Closed_Ports!W39="z","z",IF(AB$11&lt;2000,INDEX('Data;_Historical_Data'!$H$12:$AK$518,MATCH(Working!$E42,'Data;_Historical_Data'!$J$12:$J$518,0),MATCH(Working!AB$11,'Data;_Historical_Data'!$H$11:$AK$11)),SUMIFS('Data;_Major_Ports'!$K$48:$K$999999,'Data;_Major_Ports'!$F$48:$F$999999,$F42,'Data;_Major_Ports'!$E$48:$E$999999,AB$11,'Data;_Major_Ports'!$J$48:$J$999999,#REF!)))</f>
        <v>#REF!</v>
      </c>
      <c r="AC42" s="4" t="e">
        <f>IF(Closed_Ports!X39="z","z",IF(AC$11&lt;2000,INDEX('Data;_Historical_Data'!$H$12:$AK$518,MATCH(Working!$E42,'Data;_Historical_Data'!$J$12:$J$518,0),MATCH(Working!AC$11,'Data;_Historical_Data'!$H$11:$AK$11)),SUMIFS('Data;_Major_Ports'!$K$48:$K$999999,'Data;_Major_Ports'!$F$48:$F$999999,$F42,'Data;_Major_Ports'!$E$48:$E$999999,AC$11,'Data;_Major_Ports'!$J$48:$J$999999,#REF!)))</f>
        <v>#REF!</v>
      </c>
      <c r="AD42" s="4" t="e">
        <f>IF(Closed_Ports!Y39="z","z",IF(AD$11&lt;2000,INDEX('Data;_Historical_Data'!$H$12:$AK$518,MATCH(Working!$E42,'Data;_Historical_Data'!$J$12:$J$518,0),MATCH(Working!AD$11,'Data;_Historical_Data'!$H$11:$AK$11)),SUMIFS('Data;_Major_Ports'!$K$48:$K$999999,'Data;_Major_Ports'!$F$48:$F$999999,$F42,'Data;_Major_Ports'!$E$48:$E$999999,AD$11,'Data;_Major_Ports'!$J$48:$J$999999,#REF!)))</f>
        <v>#REF!</v>
      </c>
      <c r="AE42" s="4" t="e">
        <f>IF(Closed_Ports!Z39="z","z",IF(AE$11&lt;2000,INDEX('Data;_Historical_Data'!$H$12:$AK$518,MATCH(Working!$E42,'Data;_Historical_Data'!$J$12:$J$518,0),MATCH(Working!AE$11,'Data;_Historical_Data'!$H$11:$AK$11)),SUMIFS('Data;_Major_Ports'!$K$48:$K$999999,'Data;_Major_Ports'!$F$48:$F$999999,$F42,'Data;_Major_Ports'!$E$48:$E$999999,AE$11,'Data;_Major_Ports'!$J$48:$J$999999,#REF!)))</f>
        <v>#REF!</v>
      </c>
      <c r="AF42" s="4" t="e">
        <f>IF(Closed_Ports!AA39="z","z",IF(AF$11&lt;2000,INDEX('Data;_Historical_Data'!$H$12:$AK$518,MATCH(Working!$E42,'Data;_Historical_Data'!$J$12:$J$518,0),MATCH(Working!AF$11,'Data;_Historical_Data'!$H$11:$AK$11)),SUMIFS('Data;_Major_Ports'!$K$48:$K$999999,'Data;_Major_Ports'!$F$48:$F$999999,$F42,'Data;_Major_Ports'!$E$48:$E$999999,AF$11,'Data;_Major_Ports'!$J$48:$J$999999,#REF!)))</f>
        <v>#REF!</v>
      </c>
      <c r="AG42" s="4" t="e">
        <f>IF(Closed_Ports!AB39="z","z",IF(AG$11&lt;2000,INDEX('Data;_Historical_Data'!$H$12:$AK$518,MATCH(Working!$E42,'Data;_Historical_Data'!$J$12:$J$518,0),MATCH(Working!AG$11,'Data;_Historical_Data'!$H$11:$AK$11)),SUMIFS('Data;_Major_Ports'!$K$48:$K$999999,'Data;_Major_Ports'!$F$48:$F$999999,$F42,'Data;_Major_Ports'!$E$48:$E$999999,AG$11,'Data;_Major_Ports'!$J$48:$J$999999,#REF!)))</f>
        <v>#REF!</v>
      </c>
      <c r="AH42" s="4" t="e">
        <f>IF(Closed_Ports!AC39="z","z",IF(AH$11&lt;2000,INDEX('Data;_Historical_Data'!$H$12:$AK$518,MATCH(Working!$E42,'Data;_Historical_Data'!$J$12:$J$518,0),MATCH(Working!AH$11,'Data;_Historical_Data'!$H$11:$AK$11)),SUMIFS('Data;_Major_Ports'!$K$48:$K$999999,'Data;_Major_Ports'!$F$48:$F$999999,$F42,'Data;_Major_Ports'!$E$48:$E$999999,AH$11,'Data;_Major_Ports'!$J$48:$J$999999,#REF!)))</f>
        <v>#REF!</v>
      </c>
      <c r="AI42" s="4" t="e">
        <f>IF(Closed_Ports!AD39="z","z",IF(AI$11&lt;2000,INDEX('Data;_Historical_Data'!$H$12:$AK$518,MATCH(Working!$E42,'Data;_Historical_Data'!$J$12:$J$518,0),MATCH(Working!AI$11,'Data;_Historical_Data'!$H$11:$AK$11)),SUMIFS('Data;_Major_Ports'!$K$48:$K$999999,'Data;_Major_Ports'!$F$48:$F$999999,$F42,'Data;_Major_Ports'!$E$48:$E$999999,AI$11,'Data;_Major_Ports'!$J$48:$J$999999,#REF!)))</f>
        <v>#REF!</v>
      </c>
      <c r="AJ42" s="4" t="e">
        <f>IF(Closed_Ports!AE39="z","z",IF(AJ$11&lt;2000,INDEX('Data;_Historical_Data'!$H$12:$AK$518,MATCH(Working!$E42,'Data;_Historical_Data'!$J$12:$J$518,0),MATCH(Working!AJ$11,'Data;_Historical_Data'!$H$11:$AK$11)),SUMIFS('Data;_Major_Ports'!$K$48:$K$999999,'Data;_Major_Ports'!$F$48:$F$999999,$F42,'Data;_Major_Ports'!$E$48:$E$999999,AJ$11,'Data;_Major_Ports'!$J$48:$J$999999,#REF!)))</f>
        <v>#REF!</v>
      </c>
      <c r="AK42" s="4" t="e">
        <f>IF(Closed_Ports!AF39="z","z",IF(AK$11&lt;2000,INDEX('Data;_Historical_Data'!$H$12:$AK$518,MATCH(Working!$E42,'Data;_Historical_Data'!$J$12:$J$518,0),MATCH(Working!AK$11,'Data;_Historical_Data'!$H$11:$AK$11)),SUMIFS('Data;_Major_Ports'!$K$48:$K$999999,'Data;_Major_Ports'!$F$48:$F$999999,$F42,'Data;_Major_Ports'!$E$48:$E$999999,AK$11,'Data;_Major_Ports'!$J$48:$J$999999,#REF!)))</f>
        <v>#REF!</v>
      </c>
      <c r="AL42" s="43">
        <f>IF(Closed_Ports!AG39="z","z",IF(AL$11&lt;2000,INDEX('Data;_Historical_Data'!$H$12:$AK$518,MATCH(Working!$E42,'Data;_Historical_Data'!$J$12:$J$518,0),MATCH(Working!AL$11,'Data;_Historical_Data'!$H$11:$AK$11)),SUMIFS('Data;_Major_Ports'!$K$48:$K$999999,'Data;_Major_Ports'!$F$48:$F$999999,$F42,'Data;_Major_Ports'!$E$48:$E$999999,AL$11,'Data;_Major_Ports'!$J$48:$J$999999,#REF!)))</f>
        <v>0</v>
      </c>
      <c r="AM42" s="4">
        <f>IF(Closed_Ports!AH39="z","z",IF(AM$11&lt;2000,INDEX('Data;_Historical_Data'!$H$12:$AK$518,MATCH(Working!$E42,'Data;_Historical_Data'!$J$12:$J$518,0),MATCH(Working!AM$11,'Data;_Historical_Data'!$H$11:$AK$11)),SUMIFS('Data;_Major_Ports'!$K$48:$K$999999,'Data;_Major_Ports'!$F$48:$F$999999,$F42,'Data;_Major_Ports'!$E$48:$E$999999,AM$11,'Data;_Major_Ports'!$J$48:$J$999999,#REF!)))</f>
        <v>0</v>
      </c>
      <c r="AN42" s="4">
        <f>IF(Closed_Ports!AI39="z","z",IF(AN$11&lt;2000,INDEX('Data;_Historical_Data'!$H$12:$AK$518,MATCH(Working!$E42,'Data;_Historical_Data'!$J$12:$J$518,0),MATCH(Working!AN$11,'Data;_Historical_Data'!$H$11:$AK$11)),SUMIFS('Data;_Major_Ports'!$K$48:$K$999999,'Data;_Major_Ports'!$F$48:$F$999999,$F42,'Data;_Major_Ports'!$E$48:$E$999999,AN$11,'Data;_Major_Ports'!$J$48:$J$999999,#REF!)))</f>
        <v>0</v>
      </c>
      <c r="AO42" s="4">
        <f>IF(Closed_Ports!AJ39="z","z",IF(AO$11&lt;2000,INDEX('Data;_Historical_Data'!$H$12:$AK$518,MATCH(Working!$E42,'Data;_Historical_Data'!$J$12:$J$518,0),MATCH(Working!AO$11,'Data;_Historical_Data'!$H$11:$AK$11)),SUMIFS('Data;_Major_Ports'!$K$48:$K$999999,'Data;_Major_Ports'!$F$48:$F$999999,$F42,'Data;_Major_Ports'!$E$48:$E$999999,AO$11,'Data;_Major_Ports'!$J$48:$J$999999,#REF!)))</f>
        <v>0</v>
      </c>
      <c r="AP42" s="4">
        <f>IF(Closed_Ports!AK39="z","z",IF(AP$11&lt;2000,INDEX('Data;_Historical_Data'!$H$12:$AK$518,MATCH(Working!$E42,'Data;_Historical_Data'!$J$12:$J$518,0),MATCH(Working!AP$11,'Data;_Historical_Data'!$H$11:$AK$11)),SUMIFS('Data;_Major_Ports'!$K$48:$K$999999,'Data;_Major_Ports'!$F$48:$F$999999,$F42,'Data;_Major_Ports'!$E$48:$E$999999,AP$11,'Data;_Major_Ports'!$J$48:$J$999999,#REF!)))</f>
        <v>0</v>
      </c>
      <c r="AQ42" s="4">
        <f>IF(Closed_Ports!AL39="z","z",IF(AQ$11&lt;2000,INDEX('Data;_Historical_Data'!$H$12:$AK$518,MATCH(Working!$E42,'Data;_Historical_Data'!$J$12:$J$518,0),MATCH(Working!AQ$11,'Data;_Historical_Data'!$H$11:$AK$11)),SUMIFS('Data;_Major_Ports'!$K$48:$K$999999,'Data;_Major_Ports'!$F$48:$F$999999,$F42,'Data;_Major_Ports'!$E$48:$E$999999,AQ$11,'Data;_Major_Ports'!$J$48:$J$999999,#REF!)))</f>
        <v>0</v>
      </c>
      <c r="AR42" s="4">
        <f>IF(Closed_Ports!AM39="z","z",IF(AR$11&lt;2000,INDEX('Data;_Historical_Data'!$H$12:$AK$518,MATCH(Working!$E42,'Data;_Historical_Data'!$J$12:$J$518,0),MATCH(Working!AR$11,'Data;_Historical_Data'!$H$11:$AK$11)),SUMIFS('Data;_Major_Ports'!$K$48:$K$999999,'Data;_Major_Ports'!$F$48:$F$999999,$F42,'Data;_Major_Ports'!$E$48:$E$999999,AR$11,'Data;_Major_Ports'!$J$48:$J$999999,#REF!)))</f>
        <v>0</v>
      </c>
      <c r="AS42" s="4">
        <f>IF(Closed_Ports!AN39="z","z",IF(AS$11&lt;2000,INDEX('Data;_Historical_Data'!$H$12:$AK$518,MATCH(Working!$E42,'Data;_Historical_Data'!$J$12:$J$518,0),MATCH(Working!AS$11,'Data;_Historical_Data'!$H$11:$AK$11)),SUMIFS('Data;_Major_Ports'!$K$48:$K$999999,'Data;_Major_Ports'!$F$48:$F$999999,$F42,'Data;_Major_Ports'!$E$48:$E$999999,AS$11,'Data;_Major_Ports'!$J$48:$J$999999,#REF!)))</f>
        <v>0</v>
      </c>
      <c r="AT42" s="4">
        <f>IF(Closed_Ports!AO39="z","z",IF(AT$11&lt;2000,INDEX('Data;_Historical_Data'!$H$12:$AK$518,MATCH(Working!$E42,'Data;_Historical_Data'!$J$12:$J$518,0),MATCH(Working!AT$11,'Data;_Historical_Data'!$H$11:$AK$11)),SUMIFS('Data;_Major_Ports'!$K$48:$K$999999,'Data;_Major_Ports'!$F$48:$F$999999,$F42,'Data;_Major_Ports'!$E$48:$E$999999,AT$11,'Data;_Major_Ports'!$J$48:$J$999999,#REF!)))</f>
        <v>0</v>
      </c>
      <c r="AU42" s="4">
        <f>IF(Closed_Ports!AP39="z","z",IF(AU$11&lt;2000,INDEX('Data;_Historical_Data'!$H$12:$AK$518,MATCH(Working!$E42,'Data;_Historical_Data'!$J$12:$J$518,0),MATCH(Working!AU$11,'Data;_Historical_Data'!$H$11:$AK$11)),SUMIFS('Data;_Major_Ports'!$K$48:$K$999999,'Data;_Major_Ports'!$F$48:$F$999999,$F42,'Data;_Major_Ports'!$E$48:$E$999999,AU$11,'Data;_Major_Ports'!$J$48:$J$999999,#REF!)))</f>
        <v>0</v>
      </c>
      <c r="AV42" s="4">
        <f>IF(Closed_Ports!AQ39="z","z",IF(AV$11&lt;2000,INDEX('Data;_Historical_Data'!$H$12:$AK$518,MATCH(Working!$E42,'Data;_Historical_Data'!$J$12:$J$518,0),MATCH(Working!AV$11,'Data;_Historical_Data'!$H$11:$AK$11)),SUMIFS('Data;_Major_Ports'!$K$48:$K$999999,'Data;_Major_Ports'!$F$48:$F$999999,$F42,'Data;_Major_Ports'!$E$48:$E$999999,AV$11,'Data;_Major_Ports'!$J$48:$J$999999,#REF!)))</f>
        <v>0</v>
      </c>
      <c r="AW42" s="4">
        <f>IF(Closed_Ports!AR39="z","z",IF(AW$11&lt;2000,INDEX('Data;_Historical_Data'!$H$12:$AK$518,MATCH(Working!$E42,'Data;_Historical_Data'!$J$12:$J$518,0),MATCH(Working!AW$11,'Data;_Historical_Data'!$H$11:$AK$11)),SUMIFS('Data;_Major_Ports'!$K$48:$K$999999,'Data;_Major_Ports'!$F$48:$F$999999,$F42,'Data;_Major_Ports'!$E$48:$E$999999,AW$11,'Data;_Major_Ports'!$J$48:$J$999999,#REF!)))</f>
        <v>0</v>
      </c>
      <c r="AX42" s="4">
        <f>IF(Closed_Ports!AS39="z","z",IF(AX$11&lt;2000,INDEX('Data;_Historical_Data'!$H$12:$AK$518,MATCH(Working!$E42,'Data;_Historical_Data'!$J$12:$J$518,0),MATCH(Working!AX$11,'Data;_Historical_Data'!$H$11:$AK$11)),SUMIFS('Data;_Major_Ports'!$K$48:$K$999999,'Data;_Major_Ports'!$F$48:$F$999999,$F42,'Data;_Major_Ports'!$E$48:$E$999999,AX$11,'Data;_Major_Ports'!$J$48:$J$999999,#REF!)))</f>
        <v>0</v>
      </c>
      <c r="AY42" s="4">
        <f>IF(Closed_Ports!AT39="z","z",IF(AY$11&lt;2000,INDEX('Data;_Historical_Data'!$H$12:$AK$518,MATCH(Working!$E42,'Data;_Historical_Data'!$J$12:$J$518,0),MATCH(Working!AY$11,'Data;_Historical_Data'!$H$11:$AK$11)),SUMIFS('Data;_Major_Ports'!$K$48:$K$999999,'Data;_Major_Ports'!$F$48:$F$999999,$F42,'Data;_Major_Ports'!$E$48:$E$999999,AY$11,'Data;_Major_Ports'!$J$48:$J$999999,#REF!)))</f>
        <v>0</v>
      </c>
      <c r="AZ42" s="4">
        <f>IF(Closed_Ports!AU39="z","z",IF(AZ$11&lt;2000,INDEX('Data;_Historical_Data'!$H$12:$AK$518,MATCH(Working!$E42,'Data;_Historical_Data'!$J$12:$J$518,0),MATCH(Working!AZ$11,'Data;_Historical_Data'!$H$11:$AK$11)),SUMIFS('Data;_Major_Ports'!$K$48:$K$999999,'Data;_Major_Ports'!$F$48:$F$999999,$F42,'Data;_Major_Ports'!$E$48:$E$999999,AZ$11,'Data;_Major_Ports'!$J$48:$J$999999,#REF!)))</f>
        <v>0</v>
      </c>
      <c r="BA42" s="4">
        <f>IF(Closed_Ports!AV39="z","z",IF(BA$11&lt;2000,INDEX('Data;_Historical_Data'!$H$12:$AK$518,MATCH(Working!$E42,'Data;_Historical_Data'!$J$12:$J$518,0),MATCH(Working!BA$11,'Data;_Historical_Data'!$H$11:$AK$11)),SUMIFS('Data;_Major_Ports'!$K$48:$K$999999,'Data;_Major_Ports'!$F$48:$F$999999,$F42,'Data;_Major_Ports'!$E$48:$E$999999,BA$11,'Data;_Major_Ports'!$J$48:$J$999999,#REF!)))</f>
        <v>0</v>
      </c>
      <c r="BB42" s="4">
        <f>IF(Closed_Ports!AW39="z","z",IF(BB$11&lt;2000,INDEX('Data;_Historical_Data'!$H$12:$AK$518,MATCH(Working!$E42,'Data;_Historical_Data'!$J$12:$J$518,0),MATCH(Working!BB$11,'Data;_Historical_Data'!$H$11:$AK$11)),SUMIFS('Data;_Major_Ports'!$K$48:$K$999999,'Data;_Major_Ports'!$F$48:$F$999999,$F42,'Data;_Major_Ports'!$E$48:$E$999999,BB$11,'Data;_Major_Ports'!$J$48:$J$999999,#REF!)))</f>
        <v>0</v>
      </c>
      <c r="BC42" s="4">
        <f>IF(Closed_Ports!AX39="z","z",IF(BC$11&lt;2000,INDEX('Data;_Historical_Data'!$H$12:$AK$518,MATCH(Working!$E42,'Data;_Historical_Data'!$J$12:$J$518,0),MATCH(Working!BC$11,'Data;_Historical_Data'!$H$11:$AK$11)),SUMIFS('Data;_Major_Ports'!$K$48:$K$999999,'Data;_Major_Ports'!$F$48:$F$999999,$F42,'Data;_Major_Ports'!$E$48:$E$999999,BC$11,'Data;_Major_Ports'!$J$48:$J$999999,#REF!)))</f>
        <v>0</v>
      </c>
      <c r="BD42" s="4">
        <f>IF(Closed_Ports!AY39="z","z",IF(BD$11&lt;2000,INDEX('Data;_Historical_Data'!$H$12:$AK$518,MATCH(Working!$E42,'Data;_Historical_Data'!$J$12:$J$518,0),MATCH(Working!BD$11,'Data;_Historical_Data'!$H$11:$AK$11)),SUMIFS('Data;_Major_Ports'!$K$48:$K$999999,'Data;_Major_Ports'!$F$48:$F$999999,$F42,'Data;_Major_Ports'!$E$48:$E$999999,BD$11,'Data;_Major_Ports'!$J$48:$J$999999,#REF!)))</f>
        <v>0</v>
      </c>
      <c r="BE42" s="4">
        <f>IF(Closed_Ports!AZ39="z","z",IF(BE$11&lt;2000,INDEX('Data;_Historical_Data'!$H$12:$AK$518,MATCH(Working!$E42,'Data;_Historical_Data'!$J$12:$J$518,0),MATCH(Working!BE$11,'Data;_Historical_Data'!$H$11:$AK$11)),SUMIFS('Data;_Major_Ports'!$K$48:$K$999999,'Data;_Major_Ports'!$F$48:$F$999999,$F42,'Data;_Major_Ports'!$E$48:$E$999999,BE$11,'Data;_Major_Ports'!$J$48:$J$999999,#REF!)))</f>
        <v>0</v>
      </c>
      <c r="BF42" s="4">
        <f>IF(Closed_Ports!BA39="z","z",IF(BF$11&lt;2000,INDEX('Data;_Historical_Data'!$H$12:$AK$518,MATCH(Working!$E42,'Data;_Historical_Data'!$J$12:$J$518,0),MATCH(Working!BF$11,'Data;_Historical_Data'!$H$11:$AK$11)),SUMIFS('Data;_Major_Ports'!$K$48:$K$999999,'Data;_Major_Ports'!$F$48:$F$999999,$F42,'Data;_Major_Ports'!$E$48:$E$999999,BF$11,'Data;_Major_Ports'!$J$48:$J$999999,#REF!)))</f>
        <v>0</v>
      </c>
      <c r="BG42" s="4">
        <f>IF(Closed_Ports!BB39="z","z",IF(BG$11&lt;2000,INDEX('Data;_Historical_Data'!$H$12:$AK$518,MATCH(Working!$E42,'Data;_Historical_Data'!$J$12:$J$518,0),MATCH(Working!BG$11,'Data;_Historical_Data'!$H$11:$AK$11)),SUMIFS('Data;_Major_Ports'!$K$48:$K$999999,'Data;_Major_Ports'!$F$48:$F$999999,$F42,'Data;_Major_Ports'!$E$48:$E$999999,BG$11,'Data;_Major_Ports'!$J$48:$J$999999,#REF!)))</f>
        <v>0</v>
      </c>
      <c r="BH42" s="4">
        <f>IF(Closed_Ports!BC39="z","z",IF(BH$11&lt;2000,INDEX('Data;_Historical_Data'!$H$12:$AK$518,MATCH(Working!$E42,'Data;_Historical_Data'!$J$12:$J$518,0),MATCH(Working!BH$11,'Data;_Historical_Data'!$H$11:$AK$11)),SUMIFS('Data;_Major_Ports'!$K$48:$K$999999,'Data;_Major_Ports'!$F$48:$F$999999,$F42,'Data;_Major_Ports'!$E$48:$E$999999,BH$11,'Data;_Major_Ports'!$J$48:$J$999999,#REF!)))</f>
        <v>0</v>
      </c>
      <c r="BI42" s="4">
        <f>IF(Closed_Ports!BD39="z","z",IF(BI$11&lt;2000,INDEX('Data;_Historical_Data'!$H$12:$AK$518,MATCH(Working!$E42,'Data;_Historical_Data'!$J$12:$J$518,0),MATCH(Working!BI$11,'Data;_Historical_Data'!$H$11:$AK$11)),SUMIFS('Data;_Major_Ports'!$K$48:$K$999999,'Data;_Major_Ports'!$F$48:$F$999999,$F42,'Data;_Major_Ports'!$E$48:$E$999999,BI$11,'Data;_Major_Ports'!$J$48:$J$999999,#REF!)))</f>
        <v>0</v>
      </c>
      <c r="BJ42" s="44" t="e">
        <f t="shared" si="0"/>
        <v>#DIV/0!</v>
      </c>
      <c r="BK42" s="45">
        <f t="shared" si="1"/>
        <v>0</v>
      </c>
    </row>
    <row r="43" spans="4:63" x14ac:dyDescent="0.25">
      <c r="D43" s="41">
        <f>COUNTIF('Data;_Historical_Data'!J:J,Working!E43)</f>
        <v>0</v>
      </c>
      <c r="E43" s="22" t="e">
        <f>CONCATENATE(#REF!,Working!H43)</f>
        <v>#REF!</v>
      </c>
      <c r="F43" s="22" t="s">
        <v>254</v>
      </c>
      <c r="G43" s="22" t="s">
        <v>188</v>
      </c>
      <c r="H43" s="2" t="s">
        <v>42</v>
      </c>
      <c r="I43" s="2" t="s">
        <v>12</v>
      </c>
      <c r="J43" s="42" t="s">
        <v>10</v>
      </c>
      <c r="K43" s="4" t="str">
        <f>IF(Closed_Ports!F40="z","z",IF(K$11&lt;2000,INDEX('Data;_Historical_Data'!$H$12:$AK$518,MATCH(Working!$E43,'Data;_Historical_Data'!$J$12:$J$518,0),MATCH(Working!K$11,'Data;_Historical_Data'!$H$11:$AK$11)),SUMIFS('Data;_Major_Ports'!$K$48:$K$999999,'Data;_Major_Ports'!$F$48:$F$999999,$F43,'Data;_Major_Ports'!$E$48:$E$999999,K$11,'Data;_Major_Ports'!$J$48:$J$999999,#REF!)))</f>
        <v>z</v>
      </c>
      <c r="L43" s="4" t="str">
        <f>IF(Closed_Ports!G40="z","z",IF(L$11&lt;2000,INDEX('Data;_Historical_Data'!$H$12:$AK$518,MATCH(Working!$E43,'Data;_Historical_Data'!$J$12:$J$518,0),MATCH(Working!L$11,'Data;_Historical_Data'!$H$11:$AK$11)),SUMIFS('Data;_Major_Ports'!$K$48:$K$999999,'Data;_Major_Ports'!$F$48:$F$999999,$F43,'Data;_Major_Ports'!$E$48:$E$999999,L$11,'Data;_Major_Ports'!$J$48:$J$999999,#REF!)))</f>
        <v>z</v>
      </c>
      <c r="M43" s="4" t="str">
        <f>IF(Closed_Ports!H40="z","z",IF(M$11&lt;2000,INDEX('Data;_Historical_Data'!$H$12:$AK$518,MATCH(Working!$E43,'Data;_Historical_Data'!$J$12:$J$518,0),MATCH(Working!M$11,'Data;_Historical_Data'!$H$11:$AK$11)),SUMIFS('Data;_Major_Ports'!$K$48:$K$999999,'Data;_Major_Ports'!$F$48:$F$999999,$F43,'Data;_Major_Ports'!$E$48:$E$999999,M$11,'Data;_Major_Ports'!$J$48:$J$999999,#REF!)))</f>
        <v>z</v>
      </c>
      <c r="N43" s="4" t="str">
        <f>IF(Closed_Ports!I40="z","z",IF(N$11&lt;2000,INDEX('Data;_Historical_Data'!$H$12:$AK$518,MATCH(Working!$E43,'Data;_Historical_Data'!$J$12:$J$518,0),MATCH(Working!N$11,'Data;_Historical_Data'!$H$11:$AK$11)),SUMIFS('Data;_Major_Ports'!$K$48:$K$999999,'Data;_Major_Ports'!$F$48:$F$999999,$F43,'Data;_Major_Ports'!$E$48:$E$999999,N$11,'Data;_Major_Ports'!$J$48:$J$999999,#REF!)))</f>
        <v>z</v>
      </c>
      <c r="O43" s="4" t="str">
        <f>IF(Closed_Ports!J40="z","z",IF(O$11&lt;2000,INDEX('Data;_Historical_Data'!$H$12:$AK$518,MATCH(Working!$E43,'Data;_Historical_Data'!$J$12:$J$518,0),MATCH(Working!O$11,'Data;_Historical_Data'!$H$11:$AK$11)),SUMIFS('Data;_Major_Ports'!$K$48:$K$999999,'Data;_Major_Ports'!$F$48:$F$999999,$F43,'Data;_Major_Ports'!$E$48:$E$999999,O$11,'Data;_Major_Ports'!$J$48:$J$999999,#REF!)))</f>
        <v>z</v>
      </c>
      <c r="P43" s="4" t="str">
        <f>IF(Closed_Ports!K40="z","z",IF(P$11&lt;2000,INDEX('Data;_Historical_Data'!$H$12:$AK$518,MATCH(Working!$E43,'Data;_Historical_Data'!$J$12:$J$518,0),MATCH(Working!P$11,'Data;_Historical_Data'!$H$11:$AK$11)),SUMIFS('Data;_Major_Ports'!$K$48:$K$999999,'Data;_Major_Ports'!$F$48:$F$999999,$F43,'Data;_Major_Ports'!$E$48:$E$999999,P$11,'Data;_Major_Ports'!$J$48:$J$999999,#REF!)))</f>
        <v>z</v>
      </c>
      <c r="Q43" s="4" t="str">
        <f>IF(Closed_Ports!L40="z","z",IF(Q$11&lt;2000,INDEX('Data;_Historical_Data'!$H$12:$AK$518,MATCH(Working!$E43,'Data;_Historical_Data'!$J$12:$J$518,0),MATCH(Working!Q$11,'Data;_Historical_Data'!$H$11:$AK$11)),SUMIFS('Data;_Major_Ports'!$K$48:$K$999999,'Data;_Major_Ports'!$F$48:$F$999999,$F43,'Data;_Major_Ports'!$E$48:$E$999999,Q$11,'Data;_Major_Ports'!$J$48:$J$999999,#REF!)))</f>
        <v>z</v>
      </c>
      <c r="R43" s="4" t="e">
        <f>IF(Closed_Ports!M40="z","z",IF(R$11&lt;2000,INDEX('Data;_Historical_Data'!$H$12:$AK$518,MATCH(Working!$E43,'Data;_Historical_Data'!$J$12:$J$518,0),MATCH(Working!R$11,'Data;_Historical_Data'!$H$11:$AK$11)),SUMIFS('Data;_Major_Ports'!$K$48:$K$999999,'Data;_Major_Ports'!$F$48:$F$999999,$F43,'Data;_Major_Ports'!$E$48:$E$999999,R$11,'Data;_Major_Ports'!$J$48:$J$999999,#REF!)))</f>
        <v>#REF!</v>
      </c>
      <c r="S43" s="4" t="e">
        <f>IF(Closed_Ports!N40="z","z",IF(S$11&lt;2000,INDEX('Data;_Historical_Data'!$H$12:$AK$518,MATCH(Working!$E43,'Data;_Historical_Data'!$J$12:$J$518,0),MATCH(Working!S$11,'Data;_Historical_Data'!$H$11:$AK$11)),SUMIFS('Data;_Major_Ports'!$K$48:$K$999999,'Data;_Major_Ports'!$F$48:$F$999999,$F43,'Data;_Major_Ports'!$E$48:$E$999999,S$11,'Data;_Major_Ports'!$J$48:$J$999999,#REF!)))</f>
        <v>#REF!</v>
      </c>
      <c r="T43" s="4" t="e">
        <f>IF(Closed_Ports!O40="z","z",IF(T$11&lt;2000,INDEX('Data;_Historical_Data'!$H$12:$AK$518,MATCH(Working!$E43,'Data;_Historical_Data'!$J$12:$J$518,0),MATCH(Working!T$11,'Data;_Historical_Data'!$H$11:$AK$11)),SUMIFS('Data;_Major_Ports'!$K$48:$K$999999,'Data;_Major_Ports'!$F$48:$F$999999,$F43,'Data;_Major_Ports'!$E$48:$E$999999,T$11,'Data;_Major_Ports'!$J$48:$J$999999,#REF!)))</f>
        <v>#REF!</v>
      </c>
      <c r="U43" s="4" t="e">
        <f>IF(Closed_Ports!P40="z","z",IF(U$11&lt;2000,INDEX('Data;_Historical_Data'!$H$12:$AK$518,MATCH(Working!$E43,'Data;_Historical_Data'!$J$12:$J$518,0),MATCH(Working!U$11,'Data;_Historical_Data'!$H$11:$AK$11)),SUMIFS('Data;_Major_Ports'!$K$48:$K$999999,'Data;_Major_Ports'!$F$48:$F$999999,$F43,'Data;_Major_Ports'!$E$48:$E$999999,U$11,'Data;_Major_Ports'!$J$48:$J$999999,#REF!)))</f>
        <v>#REF!</v>
      </c>
      <c r="V43" s="4" t="e">
        <f>IF(Closed_Ports!Q40="z","z",IF(V$11&lt;2000,INDEX('Data;_Historical_Data'!$H$12:$AK$518,MATCH(Working!$E43,'Data;_Historical_Data'!$J$12:$J$518,0),MATCH(Working!V$11,'Data;_Historical_Data'!$H$11:$AK$11)),SUMIFS('Data;_Major_Ports'!$K$48:$K$999999,'Data;_Major_Ports'!$F$48:$F$999999,$F43,'Data;_Major_Ports'!$E$48:$E$999999,V$11,'Data;_Major_Ports'!$J$48:$J$999999,#REF!)))</f>
        <v>#REF!</v>
      </c>
      <c r="W43" s="4" t="e">
        <f>IF(Closed_Ports!R40="z","z",IF(W$11&lt;2000,INDEX('Data;_Historical_Data'!$H$12:$AK$518,MATCH(Working!$E43,'Data;_Historical_Data'!$J$12:$J$518,0),MATCH(Working!W$11,'Data;_Historical_Data'!$H$11:$AK$11)),SUMIFS('Data;_Major_Ports'!$K$48:$K$999999,'Data;_Major_Ports'!$F$48:$F$999999,$F43,'Data;_Major_Ports'!$E$48:$E$999999,W$11,'Data;_Major_Ports'!$J$48:$J$999999,#REF!)))</f>
        <v>#REF!</v>
      </c>
      <c r="X43" s="4" t="e">
        <f>IF(Closed_Ports!S40="z","z",IF(X$11&lt;2000,INDEX('Data;_Historical_Data'!$H$12:$AK$518,MATCH(Working!$E43,'Data;_Historical_Data'!$J$12:$J$518,0),MATCH(Working!X$11,'Data;_Historical_Data'!$H$11:$AK$11)),SUMIFS('Data;_Major_Ports'!$K$48:$K$999999,'Data;_Major_Ports'!$F$48:$F$999999,$F43,'Data;_Major_Ports'!$E$48:$E$999999,X$11,'Data;_Major_Ports'!$J$48:$J$999999,#REF!)))</f>
        <v>#REF!</v>
      </c>
      <c r="Y43" s="4" t="e">
        <f>IF(Closed_Ports!T40="z","z",IF(Y$11&lt;2000,INDEX('Data;_Historical_Data'!$H$12:$AK$518,MATCH(Working!$E43,'Data;_Historical_Data'!$J$12:$J$518,0),MATCH(Working!Y$11,'Data;_Historical_Data'!$H$11:$AK$11)),SUMIFS('Data;_Major_Ports'!$K$48:$K$999999,'Data;_Major_Ports'!$F$48:$F$999999,$F43,'Data;_Major_Ports'!$E$48:$E$999999,Y$11,'Data;_Major_Ports'!$J$48:$J$999999,#REF!)))</f>
        <v>#REF!</v>
      </c>
      <c r="Z43" s="4" t="e">
        <f>IF(Closed_Ports!U40="z","z",IF(Z$11&lt;2000,INDEX('Data;_Historical_Data'!$H$12:$AK$518,MATCH(Working!$E43,'Data;_Historical_Data'!$J$12:$J$518,0),MATCH(Working!Z$11,'Data;_Historical_Data'!$H$11:$AK$11)),SUMIFS('Data;_Major_Ports'!$K$48:$K$999999,'Data;_Major_Ports'!$F$48:$F$999999,$F43,'Data;_Major_Ports'!$E$48:$E$999999,Z$11,'Data;_Major_Ports'!$J$48:$J$999999,#REF!)))</f>
        <v>#REF!</v>
      </c>
      <c r="AA43" s="4" t="e">
        <f>IF(Closed_Ports!V40="z","z",IF(AA$11&lt;2000,INDEX('Data;_Historical_Data'!$H$12:$AK$518,MATCH(Working!$E43,'Data;_Historical_Data'!$J$12:$J$518,0),MATCH(Working!AA$11,'Data;_Historical_Data'!$H$11:$AK$11)),SUMIFS('Data;_Major_Ports'!$K$48:$K$999999,'Data;_Major_Ports'!$F$48:$F$999999,$F43,'Data;_Major_Ports'!$E$48:$E$999999,AA$11,'Data;_Major_Ports'!$J$48:$J$999999,#REF!)))</f>
        <v>#REF!</v>
      </c>
      <c r="AB43" s="4" t="e">
        <f>IF(Closed_Ports!W40="z","z",IF(AB$11&lt;2000,INDEX('Data;_Historical_Data'!$H$12:$AK$518,MATCH(Working!$E43,'Data;_Historical_Data'!$J$12:$J$518,0),MATCH(Working!AB$11,'Data;_Historical_Data'!$H$11:$AK$11)),SUMIFS('Data;_Major_Ports'!$K$48:$K$999999,'Data;_Major_Ports'!$F$48:$F$999999,$F43,'Data;_Major_Ports'!$E$48:$E$999999,AB$11,'Data;_Major_Ports'!$J$48:$J$999999,#REF!)))</f>
        <v>#REF!</v>
      </c>
      <c r="AC43" s="4" t="e">
        <f>IF(Closed_Ports!X40="z","z",IF(AC$11&lt;2000,INDEX('Data;_Historical_Data'!$H$12:$AK$518,MATCH(Working!$E43,'Data;_Historical_Data'!$J$12:$J$518,0),MATCH(Working!AC$11,'Data;_Historical_Data'!$H$11:$AK$11)),SUMIFS('Data;_Major_Ports'!$K$48:$K$999999,'Data;_Major_Ports'!$F$48:$F$999999,$F43,'Data;_Major_Ports'!$E$48:$E$999999,AC$11,'Data;_Major_Ports'!$J$48:$J$999999,#REF!)))</f>
        <v>#REF!</v>
      </c>
      <c r="AD43" s="4" t="e">
        <f>IF(Closed_Ports!Y40="z","z",IF(AD$11&lt;2000,INDEX('Data;_Historical_Data'!$H$12:$AK$518,MATCH(Working!$E43,'Data;_Historical_Data'!$J$12:$J$518,0),MATCH(Working!AD$11,'Data;_Historical_Data'!$H$11:$AK$11)),SUMIFS('Data;_Major_Ports'!$K$48:$K$999999,'Data;_Major_Ports'!$F$48:$F$999999,$F43,'Data;_Major_Ports'!$E$48:$E$999999,AD$11,'Data;_Major_Ports'!$J$48:$J$999999,#REF!)))</f>
        <v>#REF!</v>
      </c>
      <c r="AE43" s="4" t="e">
        <f>IF(Closed_Ports!Z40="z","z",IF(AE$11&lt;2000,INDEX('Data;_Historical_Data'!$H$12:$AK$518,MATCH(Working!$E43,'Data;_Historical_Data'!$J$12:$J$518,0),MATCH(Working!AE$11,'Data;_Historical_Data'!$H$11:$AK$11)),SUMIFS('Data;_Major_Ports'!$K$48:$K$999999,'Data;_Major_Ports'!$F$48:$F$999999,$F43,'Data;_Major_Ports'!$E$48:$E$999999,AE$11,'Data;_Major_Ports'!$J$48:$J$999999,#REF!)))</f>
        <v>#REF!</v>
      </c>
      <c r="AF43" s="4" t="e">
        <f>IF(Closed_Ports!AA40="z","z",IF(AF$11&lt;2000,INDEX('Data;_Historical_Data'!$H$12:$AK$518,MATCH(Working!$E43,'Data;_Historical_Data'!$J$12:$J$518,0),MATCH(Working!AF$11,'Data;_Historical_Data'!$H$11:$AK$11)),SUMIFS('Data;_Major_Ports'!$K$48:$K$999999,'Data;_Major_Ports'!$F$48:$F$999999,$F43,'Data;_Major_Ports'!$E$48:$E$999999,AF$11,'Data;_Major_Ports'!$J$48:$J$999999,#REF!)))</f>
        <v>#REF!</v>
      </c>
      <c r="AG43" s="4" t="e">
        <f>IF(Closed_Ports!AB40="z","z",IF(AG$11&lt;2000,INDEX('Data;_Historical_Data'!$H$12:$AK$518,MATCH(Working!$E43,'Data;_Historical_Data'!$J$12:$J$518,0),MATCH(Working!AG$11,'Data;_Historical_Data'!$H$11:$AK$11)),SUMIFS('Data;_Major_Ports'!$K$48:$K$999999,'Data;_Major_Ports'!$F$48:$F$999999,$F43,'Data;_Major_Ports'!$E$48:$E$999999,AG$11,'Data;_Major_Ports'!$J$48:$J$999999,#REF!)))</f>
        <v>#REF!</v>
      </c>
      <c r="AH43" s="4" t="e">
        <f>IF(Closed_Ports!AC40="z","z",IF(AH$11&lt;2000,INDEX('Data;_Historical_Data'!$H$12:$AK$518,MATCH(Working!$E43,'Data;_Historical_Data'!$J$12:$J$518,0),MATCH(Working!AH$11,'Data;_Historical_Data'!$H$11:$AK$11)),SUMIFS('Data;_Major_Ports'!$K$48:$K$999999,'Data;_Major_Ports'!$F$48:$F$999999,$F43,'Data;_Major_Ports'!$E$48:$E$999999,AH$11,'Data;_Major_Ports'!$J$48:$J$999999,#REF!)))</f>
        <v>#REF!</v>
      </c>
      <c r="AI43" s="4" t="e">
        <f>IF(Closed_Ports!AD40="z","z",IF(AI$11&lt;2000,INDEX('Data;_Historical_Data'!$H$12:$AK$518,MATCH(Working!$E43,'Data;_Historical_Data'!$J$12:$J$518,0),MATCH(Working!AI$11,'Data;_Historical_Data'!$H$11:$AK$11)),SUMIFS('Data;_Major_Ports'!$K$48:$K$999999,'Data;_Major_Ports'!$F$48:$F$999999,$F43,'Data;_Major_Ports'!$E$48:$E$999999,AI$11,'Data;_Major_Ports'!$J$48:$J$999999,#REF!)))</f>
        <v>#REF!</v>
      </c>
      <c r="AJ43" s="4" t="e">
        <f>IF(Closed_Ports!AE40="z","z",IF(AJ$11&lt;2000,INDEX('Data;_Historical_Data'!$H$12:$AK$518,MATCH(Working!$E43,'Data;_Historical_Data'!$J$12:$J$518,0),MATCH(Working!AJ$11,'Data;_Historical_Data'!$H$11:$AK$11)),SUMIFS('Data;_Major_Ports'!$K$48:$K$999999,'Data;_Major_Ports'!$F$48:$F$999999,$F43,'Data;_Major_Ports'!$E$48:$E$999999,AJ$11,'Data;_Major_Ports'!$J$48:$J$999999,#REF!)))</f>
        <v>#REF!</v>
      </c>
      <c r="AK43" s="4" t="e">
        <f>IF(Closed_Ports!AF40="z","z",IF(AK$11&lt;2000,INDEX('Data;_Historical_Data'!$H$12:$AK$518,MATCH(Working!$E43,'Data;_Historical_Data'!$J$12:$J$518,0),MATCH(Working!AK$11,'Data;_Historical_Data'!$H$11:$AK$11)),SUMIFS('Data;_Major_Ports'!$K$48:$K$999999,'Data;_Major_Ports'!$F$48:$F$999999,$F43,'Data;_Major_Ports'!$E$48:$E$999999,AK$11,'Data;_Major_Ports'!$J$48:$J$999999,#REF!)))</f>
        <v>#REF!</v>
      </c>
      <c r="AL43" s="43">
        <f>IF(Closed_Ports!AG40="z","z",IF(AL$11&lt;2000,INDEX('Data;_Historical_Data'!$H$12:$AK$518,MATCH(Working!$E43,'Data;_Historical_Data'!$J$12:$J$518,0),MATCH(Working!AL$11,'Data;_Historical_Data'!$H$11:$AK$11)),SUMIFS('Data;_Major_Ports'!$K$48:$K$999999,'Data;_Major_Ports'!$F$48:$F$999999,$F43,'Data;_Major_Ports'!$E$48:$E$999999,AL$11,'Data;_Major_Ports'!$J$48:$J$999999,#REF!)))</f>
        <v>0</v>
      </c>
      <c r="AM43" s="4">
        <f>IF(Closed_Ports!AH40="z","z",IF(AM$11&lt;2000,INDEX('Data;_Historical_Data'!$H$12:$AK$518,MATCH(Working!$E43,'Data;_Historical_Data'!$J$12:$J$518,0),MATCH(Working!AM$11,'Data;_Historical_Data'!$H$11:$AK$11)),SUMIFS('Data;_Major_Ports'!$K$48:$K$999999,'Data;_Major_Ports'!$F$48:$F$999999,$F43,'Data;_Major_Ports'!$E$48:$E$999999,AM$11,'Data;_Major_Ports'!$J$48:$J$999999,#REF!)))</f>
        <v>0</v>
      </c>
      <c r="AN43" s="4">
        <f>IF(Closed_Ports!AI40="z","z",IF(AN$11&lt;2000,INDEX('Data;_Historical_Data'!$H$12:$AK$518,MATCH(Working!$E43,'Data;_Historical_Data'!$J$12:$J$518,0),MATCH(Working!AN$11,'Data;_Historical_Data'!$H$11:$AK$11)),SUMIFS('Data;_Major_Ports'!$K$48:$K$999999,'Data;_Major_Ports'!$F$48:$F$999999,$F43,'Data;_Major_Ports'!$E$48:$E$999999,AN$11,'Data;_Major_Ports'!$J$48:$J$999999,#REF!)))</f>
        <v>0</v>
      </c>
      <c r="AO43" s="4">
        <f>IF(Closed_Ports!AJ40="z","z",IF(AO$11&lt;2000,INDEX('Data;_Historical_Data'!$H$12:$AK$518,MATCH(Working!$E43,'Data;_Historical_Data'!$J$12:$J$518,0),MATCH(Working!AO$11,'Data;_Historical_Data'!$H$11:$AK$11)),SUMIFS('Data;_Major_Ports'!$K$48:$K$999999,'Data;_Major_Ports'!$F$48:$F$999999,$F43,'Data;_Major_Ports'!$E$48:$E$999999,AO$11,'Data;_Major_Ports'!$J$48:$J$999999,#REF!)))</f>
        <v>0</v>
      </c>
      <c r="AP43" s="4">
        <f>IF(Closed_Ports!AK40="z","z",IF(AP$11&lt;2000,INDEX('Data;_Historical_Data'!$H$12:$AK$518,MATCH(Working!$E43,'Data;_Historical_Data'!$J$12:$J$518,0),MATCH(Working!AP$11,'Data;_Historical_Data'!$H$11:$AK$11)),SUMIFS('Data;_Major_Ports'!$K$48:$K$999999,'Data;_Major_Ports'!$F$48:$F$999999,$F43,'Data;_Major_Ports'!$E$48:$E$999999,AP$11,'Data;_Major_Ports'!$J$48:$J$999999,#REF!)))</f>
        <v>0</v>
      </c>
      <c r="AQ43" s="4">
        <f>IF(Closed_Ports!AL40="z","z",IF(AQ$11&lt;2000,INDEX('Data;_Historical_Data'!$H$12:$AK$518,MATCH(Working!$E43,'Data;_Historical_Data'!$J$12:$J$518,0),MATCH(Working!AQ$11,'Data;_Historical_Data'!$H$11:$AK$11)),SUMIFS('Data;_Major_Ports'!$K$48:$K$999999,'Data;_Major_Ports'!$F$48:$F$999999,$F43,'Data;_Major_Ports'!$E$48:$E$999999,AQ$11,'Data;_Major_Ports'!$J$48:$J$999999,#REF!)))</f>
        <v>0</v>
      </c>
      <c r="AR43" s="4">
        <f>IF(Closed_Ports!AM40="z","z",IF(AR$11&lt;2000,INDEX('Data;_Historical_Data'!$H$12:$AK$518,MATCH(Working!$E43,'Data;_Historical_Data'!$J$12:$J$518,0),MATCH(Working!AR$11,'Data;_Historical_Data'!$H$11:$AK$11)),SUMIFS('Data;_Major_Ports'!$K$48:$K$999999,'Data;_Major_Ports'!$F$48:$F$999999,$F43,'Data;_Major_Ports'!$E$48:$E$999999,AR$11,'Data;_Major_Ports'!$J$48:$J$999999,#REF!)))</f>
        <v>0</v>
      </c>
      <c r="AS43" s="4">
        <f>IF(Closed_Ports!AN40="z","z",IF(AS$11&lt;2000,INDEX('Data;_Historical_Data'!$H$12:$AK$518,MATCH(Working!$E43,'Data;_Historical_Data'!$J$12:$J$518,0),MATCH(Working!AS$11,'Data;_Historical_Data'!$H$11:$AK$11)),SUMIFS('Data;_Major_Ports'!$K$48:$K$999999,'Data;_Major_Ports'!$F$48:$F$999999,$F43,'Data;_Major_Ports'!$E$48:$E$999999,AS$11,'Data;_Major_Ports'!$J$48:$J$999999,#REF!)))</f>
        <v>0</v>
      </c>
      <c r="AT43" s="4">
        <f>IF(Closed_Ports!AO40="z","z",IF(AT$11&lt;2000,INDEX('Data;_Historical_Data'!$H$12:$AK$518,MATCH(Working!$E43,'Data;_Historical_Data'!$J$12:$J$518,0),MATCH(Working!AT$11,'Data;_Historical_Data'!$H$11:$AK$11)),SUMIFS('Data;_Major_Ports'!$K$48:$K$999999,'Data;_Major_Ports'!$F$48:$F$999999,$F43,'Data;_Major_Ports'!$E$48:$E$999999,AT$11,'Data;_Major_Ports'!$J$48:$J$999999,#REF!)))</f>
        <v>0</v>
      </c>
      <c r="AU43" s="4">
        <f>IF(Closed_Ports!AP40="z","z",IF(AU$11&lt;2000,INDEX('Data;_Historical_Data'!$H$12:$AK$518,MATCH(Working!$E43,'Data;_Historical_Data'!$J$12:$J$518,0),MATCH(Working!AU$11,'Data;_Historical_Data'!$H$11:$AK$11)),SUMIFS('Data;_Major_Ports'!$K$48:$K$999999,'Data;_Major_Ports'!$F$48:$F$999999,$F43,'Data;_Major_Ports'!$E$48:$E$999999,AU$11,'Data;_Major_Ports'!$J$48:$J$999999,#REF!)))</f>
        <v>0</v>
      </c>
      <c r="AV43" s="4">
        <f>IF(Closed_Ports!AQ40="z","z",IF(AV$11&lt;2000,INDEX('Data;_Historical_Data'!$H$12:$AK$518,MATCH(Working!$E43,'Data;_Historical_Data'!$J$12:$J$518,0),MATCH(Working!AV$11,'Data;_Historical_Data'!$H$11:$AK$11)),SUMIFS('Data;_Major_Ports'!$K$48:$K$999999,'Data;_Major_Ports'!$F$48:$F$999999,$F43,'Data;_Major_Ports'!$E$48:$E$999999,AV$11,'Data;_Major_Ports'!$J$48:$J$999999,#REF!)))</f>
        <v>0</v>
      </c>
      <c r="AW43" s="4">
        <f>IF(Closed_Ports!AR40="z","z",IF(AW$11&lt;2000,INDEX('Data;_Historical_Data'!$H$12:$AK$518,MATCH(Working!$E43,'Data;_Historical_Data'!$J$12:$J$518,0),MATCH(Working!AW$11,'Data;_Historical_Data'!$H$11:$AK$11)),SUMIFS('Data;_Major_Ports'!$K$48:$K$999999,'Data;_Major_Ports'!$F$48:$F$999999,$F43,'Data;_Major_Ports'!$E$48:$E$999999,AW$11,'Data;_Major_Ports'!$J$48:$J$999999,#REF!)))</f>
        <v>0</v>
      </c>
      <c r="AX43" s="4">
        <f>IF(Closed_Ports!AS40="z","z",IF(AX$11&lt;2000,INDEX('Data;_Historical_Data'!$H$12:$AK$518,MATCH(Working!$E43,'Data;_Historical_Data'!$J$12:$J$518,0),MATCH(Working!AX$11,'Data;_Historical_Data'!$H$11:$AK$11)),SUMIFS('Data;_Major_Ports'!$K$48:$K$999999,'Data;_Major_Ports'!$F$48:$F$999999,$F43,'Data;_Major_Ports'!$E$48:$E$999999,AX$11,'Data;_Major_Ports'!$J$48:$J$999999,#REF!)))</f>
        <v>0</v>
      </c>
      <c r="AY43" s="4">
        <f>IF(Closed_Ports!AT40="z","z",IF(AY$11&lt;2000,INDEX('Data;_Historical_Data'!$H$12:$AK$518,MATCH(Working!$E43,'Data;_Historical_Data'!$J$12:$J$518,0),MATCH(Working!AY$11,'Data;_Historical_Data'!$H$11:$AK$11)),SUMIFS('Data;_Major_Ports'!$K$48:$K$999999,'Data;_Major_Ports'!$F$48:$F$999999,$F43,'Data;_Major_Ports'!$E$48:$E$999999,AY$11,'Data;_Major_Ports'!$J$48:$J$999999,#REF!)))</f>
        <v>0</v>
      </c>
      <c r="AZ43" s="4">
        <f>IF(Closed_Ports!AU40="z","z",IF(AZ$11&lt;2000,INDEX('Data;_Historical_Data'!$H$12:$AK$518,MATCH(Working!$E43,'Data;_Historical_Data'!$J$12:$J$518,0),MATCH(Working!AZ$11,'Data;_Historical_Data'!$H$11:$AK$11)),SUMIFS('Data;_Major_Ports'!$K$48:$K$999999,'Data;_Major_Ports'!$F$48:$F$999999,$F43,'Data;_Major_Ports'!$E$48:$E$999999,AZ$11,'Data;_Major_Ports'!$J$48:$J$999999,#REF!)))</f>
        <v>0</v>
      </c>
      <c r="BA43" s="4">
        <f>IF(Closed_Ports!AV40="z","z",IF(BA$11&lt;2000,INDEX('Data;_Historical_Data'!$H$12:$AK$518,MATCH(Working!$E43,'Data;_Historical_Data'!$J$12:$J$518,0),MATCH(Working!BA$11,'Data;_Historical_Data'!$H$11:$AK$11)),SUMIFS('Data;_Major_Ports'!$K$48:$K$999999,'Data;_Major_Ports'!$F$48:$F$999999,$F43,'Data;_Major_Ports'!$E$48:$E$999999,BA$11,'Data;_Major_Ports'!$J$48:$J$999999,#REF!)))</f>
        <v>0</v>
      </c>
      <c r="BB43" s="4">
        <f>IF(Closed_Ports!AW40="z","z",IF(BB$11&lt;2000,INDEX('Data;_Historical_Data'!$H$12:$AK$518,MATCH(Working!$E43,'Data;_Historical_Data'!$J$12:$J$518,0),MATCH(Working!BB$11,'Data;_Historical_Data'!$H$11:$AK$11)),SUMIFS('Data;_Major_Ports'!$K$48:$K$999999,'Data;_Major_Ports'!$F$48:$F$999999,$F43,'Data;_Major_Ports'!$E$48:$E$999999,BB$11,'Data;_Major_Ports'!$J$48:$J$999999,#REF!)))</f>
        <v>0</v>
      </c>
      <c r="BC43" s="4">
        <f>IF(Closed_Ports!AX40="z","z",IF(BC$11&lt;2000,INDEX('Data;_Historical_Data'!$H$12:$AK$518,MATCH(Working!$E43,'Data;_Historical_Data'!$J$12:$J$518,0),MATCH(Working!BC$11,'Data;_Historical_Data'!$H$11:$AK$11)),SUMIFS('Data;_Major_Ports'!$K$48:$K$999999,'Data;_Major_Ports'!$F$48:$F$999999,$F43,'Data;_Major_Ports'!$E$48:$E$999999,BC$11,'Data;_Major_Ports'!$J$48:$J$999999,#REF!)))</f>
        <v>0</v>
      </c>
      <c r="BD43" s="4">
        <f>IF(Closed_Ports!AY40="z","z",IF(BD$11&lt;2000,INDEX('Data;_Historical_Data'!$H$12:$AK$518,MATCH(Working!$E43,'Data;_Historical_Data'!$J$12:$J$518,0),MATCH(Working!BD$11,'Data;_Historical_Data'!$H$11:$AK$11)),SUMIFS('Data;_Major_Ports'!$K$48:$K$999999,'Data;_Major_Ports'!$F$48:$F$999999,$F43,'Data;_Major_Ports'!$E$48:$E$999999,BD$11,'Data;_Major_Ports'!$J$48:$J$999999,#REF!)))</f>
        <v>0</v>
      </c>
      <c r="BE43" s="4">
        <f>IF(Closed_Ports!AZ40="z","z",IF(BE$11&lt;2000,INDEX('Data;_Historical_Data'!$H$12:$AK$518,MATCH(Working!$E43,'Data;_Historical_Data'!$J$12:$J$518,0),MATCH(Working!BE$11,'Data;_Historical_Data'!$H$11:$AK$11)),SUMIFS('Data;_Major_Ports'!$K$48:$K$999999,'Data;_Major_Ports'!$F$48:$F$999999,$F43,'Data;_Major_Ports'!$E$48:$E$999999,BE$11,'Data;_Major_Ports'!$J$48:$J$999999,#REF!)))</f>
        <v>0</v>
      </c>
      <c r="BF43" s="4">
        <f>IF(Closed_Ports!BA40="z","z",IF(BF$11&lt;2000,INDEX('Data;_Historical_Data'!$H$12:$AK$518,MATCH(Working!$E43,'Data;_Historical_Data'!$J$12:$J$518,0),MATCH(Working!BF$11,'Data;_Historical_Data'!$H$11:$AK$11)),SUMIFS('Data;_Major_Ports'!$K$48:$K$999999,'Data;_Major_Ports'!$F$48:$F$999999,$F43,'Data;_Major_Ports'!$E$48:$E$999999,BF$11,'Data;_Major_Ports'!$J$48:$J$999999,#REF!)))</f>
        <v>0</v>
      </c>
      <c r="BG43" s="4">
        <f>IF(Closed_Ports!BB40="z","z",IF(BG$11&lt;2000,INDEX('Data;_Historical_Data'!$H$12:$AK$518,MATCH(Working!$E43,'Data;_Historical_Data'!$J$12:$J$518,0),MATCH(Working!BG$11,'Data;_Historical_Data'!$H$11:$AK$11)),SUMIFS('Data;_Major_Ports'!$K$48:$K$999999,'Data;_Major_Ports'!$F$48:$F$999999,$F43,'Data;_Major_Ports'!$E$48:$E$999999,BG$11,'Data;_Major_Ports'!$J$48:$J$999999,#REF!)))</f>
        <v>0</v>
      </c>
      <c r="BH43" s="4">
        <f>IF(Closed_Ports!BC40="z","z",IF(BH$11&lt;2000,INDEX('Data;_Historical_Data'!$H$12:$AK$518,MATCH(Working!$E43,'Data;_Historical_Data'!$J$12:$J$518,0),MATCH(Working!BH$11,'Data;_Historical_Data'!$H$11:$AK$11)),SUMIFS('Data;_Major_Ports'!$K$48:$K$999999,'Data;_Major_Ports'!$F$48:$F$999999,$F43,'Data;_Major_Ports'!$E$48:$E$999999,BH$11,'Data;_Major_Ports'!$J$48:$J$999999,#REF!)))</f>
        <v>0</v>
      </c>
      <c r="BI43" s="4">
        <f>IF(Closed_Ports!BD40="z","z",IF(BI$11&lt;2000,INDEX('Data;_Historical_Data'!$H$12:$AK$518,MATCH(Working!$E43,'Data;_Historical_Data'!$J$12:$J$518,0),MATCH(Working!BI$11,'Data;_Historical_Data'!$H$11:$AK$11)),SUMIFS('Data;_Major_Ports'!$K$48:$K$999999,'Data;_Major_Ports'!$F$48:$F$999999,$F43,'Data;_Major_Ports'!$E$48:$E$999999,BI$11,'Data;_Major_Ports'!$J$48:$J$999999,#REF!)))</f>
        <v>0</v>
      </c>
      <c r="BJ43" s="44" t="e">
        <f t="shared" si="0"/>
        <v>#DIV/0!</v>
      </c>
      <c r="BK43" s="45">
        <f t="shared" si="1"/>
        <v>0</v>
      </c>
    </row>
    <row r="44" spans="4:63" x14ac:dyDescent="0.25">
      <c r="D44" s="41">
        <f>COUNTIF('Data;_Historical_Data'!J:J,Working!E44)</f>
        <v>0</v>
      </c>
      <c r="E44" s="22" t="e">
        <f>CONCATENATE(#REF!,Working!H44)</f>
        <v>#REF!</v>
      </c>
      <c r="F44" s="22" t="s">
        <v>256</v>
      </c>
      <c r="G44" s="22" t="s">
        <v>188</v>
      </c>
      <c r="H44" s="2" t="s">
        <v>43</v>
      </c>
      <c r="I44" s="2" t="s">
        <v>27</v>
      </c>
      <c r="J44" s="42" t="s">
        <v>10</v>
      </c>
      <c r="K44" s="4" t="e">
        <f>IF(Closed_Ports!F41="z","z",IF(K$11&lt;2000,INDEX('Data;_Historical_Data'!$H$12:$AK$518,MATCH(Working!$E44,'Data;_Historical_Data'!$J$12:$J$518,0),MATCH(Working!K$11,'Data;_Historical_Data'!$H$11:$AK$11)),SUMIFS('Data;_Major_Ports'!$K$48:$K$999999,'Data;_Major_Ports'!$F$48:$F$999999,$F44,'Data;_Major_Ports'!$E$48:$E$999999,K$11,'Data;_Major_Ports'!$J$48:$J$999999,#REF!)))</f>
        <v>#REF!</v>
      </c>
      <c r="L44" s="4" t="e">
        <f>IF(Closed_Ports!G41="z","z",IF(L$11&lt;2000,INDEX('Data;_Historical_Data'!$H$12:$AK$518,MATCH(Working!$E44,'Data;_Historical_Data'!$J$12:$J$518,0),MATCH(Working!L$11,'Data;_Historical_Data'!$H$11:$AK$11)),SUMIFS('Data;_Major_Ports'!$K$48:$K$999999,'Data;_Major_Ports'!$F$48:$F$999999,$F44,'Data;_Major_Ports'!$E$48:$E$999999,L$11,'Data;_Major_Ports'!$J$48:$J$999999,#REF!)))</f>
        <v>#REF!</v>
      </c>
      <c r="M44" s="4" t="e">
        <f>IF(Closed_Ports!H41="z","z",IF(M$11&lt;2000,INDEX('Data;_Historical_Data'!$H$12:$AK$518,MATCH(Working!$E44,'Data;_Historical_Data'!$J$12:$J$518,0),MATCH(Working!M$11,'Data;_Historical_Data'!$H$11:$AK$11)),SUMIFS('Data;_Major_Ports'!$K$48:$K$999999,'Data;_Major_Ports'!$F$48:$F$999999,$F44,'Data;_Major_Ports'!$E$48:$E$999999,M$11,'Data;_Major_Ports'!$J$48:$J$999999,#REF!)))</f>
        <v>#REF!</v>
      </c>
      <c r="N44" s="4" t="e">
        <f>IF(Closed_Ports!I41="z","z",IF(N$11&lt;2000,INDEX('Data;_Historical_Data'!$H$12:$AK$518,MATCH(Working!$E44,'Data;_Historical_Data'!$J$12:$J$518,0),MATCH(Working!N$11,'Data;_Historical_Data'!$H$11:$AK$11)),SUMIFS('Data;_Major_Ports'!$K$48:$K$999999,'Data;_Major_Ports'!$F$48:$F$999999,$F44,'Data;_Major_Ports'!$E$48:$E$999999,N$11,'Data;_Major_Ports'!$J$48:$J$999999,#REF!)))</f>
        <v>#REF!</v>
      </c>
      <c r="O44" s="4" t="e">
        <f>IF(Closed_Ports!J41="z","z",IF(O$11&lt;2000,INDEX('Data;_Historical_Data'!$H$12:$AK$518,MATCH(Working!$E44,'Data;_Historical_Data'!$J$12:$J$518,0),MATCH(Working!O$11,'Data;_Historical_Data'!$H$11:$AK$11)),SUMIFS('Data;_Major_Ports'!$K$48:$K$999999,'Data;_Major_Ports'!$F$48:$F$999999,$F44,'Data;_Major_Ports'!$E$48:$E$999999,O$11,'Data;_Major_Ports'!$J$48:$J$999999,#REF!)))</f>
        <v>#REF!</v>
      </c>
      <c r="P44" s="4" t="e">
        <f>IF(Closed_Ports!K41="z","z",IF(P$11&lt;2000,INDEX('Data;_Historical_Data'!$H$12:$AK$518,MATCH(Working!$E44,'Data;_Historical_Data'!$J$12:$J$518,0),MATCH(Working!P$11,'Data;_Historical_Data'!$H$11:$AK$11)),SUMIFS('Data;_Major_Ports'!$K$48:$K$999999,'Data;_Major_Ports'!$F$48:$F$999999,$F44,'Data;_Major_Ports'!$E$48:$E$999999,P$11,'Data;_Major_Ports'!$J$48:$J$999999,#REF!)))</f>
        <v>#REF!</v>
      </c>
      <c r="Q44" s="4" t="e">
        <f>IF(Closed_Ports!L41="z","z",IF(Q$11&lt;2000,INDEX('Data;_Historical_Data'!$H$12:$AK$518,MATCH(Working!$E44,'Data;_Historical_Data'!$J$12:$J$518,0),MATCH(Working!Q$11,'Data;_Historical_Data'!$H$11:$AK$11)),SUMIFS('Data;_Major_Ports'!$K$48:$K$999999,'Data;_Major_Ports'!$F$48:$F$999999,$F44,'Data;_Major_Ports'!$E$48:$E$999999,Q$11,'Data;_Major_Ports'!$J$48:$J$999999,#REF!)))</f>
        <v>#REF!</v>
      </c>
      <c r="R44" s="4" t="e">
        <f>IF(Closed_Ports!M41="z","z",IF(R$11&lt;2000,INDEX('Data;_Historical_Data'!$H$12:$AK$518,MATCH(Working!$E44,'Data;_Historical_Data'!$J$12:$J$518,0),MATCH(Working!R$11,'Data;_Historical_Data'!$H$11:$AK$11)),SUMIFS('Data;_Major_Ports'!$K$48:$K$999999,'Data;_Major_Ports'!$F$48:$F$999999,$F44,'Data;_Major_Ports'!$E$48:$E$999999,R$11,'Data;_Major_Ports'!$J$48:$J$999999,#REF!)))</f>
        <v>#REF!</v>
      </c>
      <c r="S44" s="4" t="e">
        <f>IF(Closed_Ports!N41="z","z",IF(S$11&lt;2000,INDEX('Data;_Historical_Data'!$H$12:$AK$518,MATCH(Working!$E44,'Data;_Historical_Data'!$J$12:$J$518,0),MATCH(Working!S$11,'Data;_Historical_Data'!$H$11:$AK$11)),SUMIFS('Data;_Major_Ports'!$K$48:$K$999999,'Data;_Major_Ports'!$F$48:$F$999999,$F44,'Data;_Major_Ports'!$E$48:$E$999999,S$11,'Data;_Major_Ports'!$J$48:$J$999999,#REF!)))</f>
        <v>#REF!</v>
      </c>
      <c r="T44" s="4" t="e">
        <f>IF(Closed_Ports!O41="z","z",IF(T$11&lt;2000,INDEX('Data;_Historical_Data'!$H$12:$AK$518,MATCH(Working!$E44,'Data;_Historical_Data'!$J$12:$J$518,0),MATCH(Working!T$11,'Data;_Historical_Data'!$H$11:$AK$11)),SUMIFS('Data;_Major_Ports'!$K$48:$K$999999,'Data;_Major_Ports'!$F$48:$F$999999,$F44,'Data;_Major_Ports'!$E$48:$E$999999,T$11,'Data;_Major_Ports'!$J$48:$J$999999,#REF!)))</f>
        <v>#REF!</v>
      </c>
      <c r="U44" s="4" t="e">
        <f>IF(Closed_Ports!P41="z","z",IF(U$11&lt;2000,INDEX('Data;_Historical_Data'!$H$12:$AK$518,MATCH(Working!$E44,'Data;_Historical_Data'!$J$12:$J$518,0),MATCH(Working!U$11,'Data;_Historical_Data'!$H$11:$AK$11)),SUMIFS('Data;_Major_Ports'!$K$48:$K$999999,'Data;_Major_Ports'!$F$48:$F$999999,$F44,'Data;_Major_Ports'!$E$48:$E$999999,U$11,'Data;_Major_Ports'!$J$48:$J$999999,#REF!)))</f>
        <v>#REF!</v>
      </c>
      <c r="V44" s="4" t="e">
        <f>IF(Closed_Ports!Q41="z","z",IF(V$11&lt;2000,INDEX('Data;_Historical_Data'!$H$12:$AK$518,MATCH(Working!$E44,'Data;_Historical_Data'!$J$12:$J$518,0),MATCH(Working!V$11,'Data;_Historical_Data'!$H$11:$AK$11)),SUMIFS('Data;_Major_Ports'!$K$48:$K$999999,'Data;_Major_Ports'!$F$48:$F$999999,$F44,'Data;_Major_Ports'!$E$48:$E$999999,V$11,'Data;_Major_Ports'!$J$48:$J$999999,#REF!)))</f>
        <v>#REF!</v>
      </c>
      <c r="W44" s="4" t="e">
        <f>IF(Closed_Ports!R41="z","z",IF(W$11&lt;2000,INDEX('Data;_Historical_Data'!$H$12:$AK$518,MATCH(Working!$E44,'Data;_Historical_Data'!$J$12:$J$518,0),MATCH(Working!W$11,'Data;_Historical_Data'!$H$11:$AK$11)),SUMIFS('Data;_Major_Ports'!$K$48:$K$999999,'Data;_Major_Ports'!$F$48:$F$999999,$F44,'Data;_Major_Ports'!$E$48:$E$999999,W$11,'Data;_Major_Ports'!$J$48:$J$999999,#REF!)))</f>
        <v>#REF!</v>
      </c>
      <c r="X44" s="4" t="e">
        <f>IF(Closed_Ports!S41="z","z",IF(X$11&lt;2000,INDEX('Data;_Historical_Data'!$H$12:$AK$518,MATCH(Working!$E44,'Data;_Historical_Data'!$J$12:$J$518,0),MATCH(Working!X$11,'Data;_Historical_Data'!$H$11:$AK$11)),SUMIFS('Data;_Major_Ports'!$K$48:$K$999999,'Data;_Major_Ports'!$F$48:$F$999999,$F44,'Data;_Major_Ports'!$E$48:$E$999999,X$11,'Data;_Major_Ports'!$J$48:$J$999999,#REF!)))</f>
        <v>#REF!</v>
      </c>
      <c r="Y44" s="4" t="e">
        <f>IF(Closed_Ports!T41="z","z",IF(Y$11&lt;2000,INDEX('Data;_Historical_Data'!$H$12:$AK$518,MATCH(Working!$E44,'Data;_Historical_Data'!$J$12:$J$518,0),MATCH(Working!Y$11,'Data;_Historical_Data'!$H$11:$AK$11)),SUMIFS('Data;_Major_Ports'!$K$48:$K$999999,'Data;_Major_Ports'!$F$48:$F$999999,$F44,'Data;_Major_Ports'!$E$48:$E$999999,Y$11,'Data;_Major_Ports'!$J$48:$J$999999,#REF!)))</f>
        <v>#REF!</v>
      </c>
      <c r="Z44" s="4" t="e">
        <f>IF(Closed_Ports!U41="z","z",IF(Z$11&lt;2000,INDEX('Data;_Historical_Data'!$H$12:$AK$518,MATCH(Working!$E44,'Data;_Historical_Data'!$J$12:$J$518,0),MATCH(Working!Z$11,'Data;_Historical_Data'!$H$11:$AK$11)),SUMIFS('Data;_Major_Ports'!$K$48:$K$999999,'Data;_Major_Ports'!$F$48:$F$999999,$F44,'Data;_Major_Ports'!$E$48:$E$999999,Z$11,'Data;_Major_Ports'!$J$48:$J$999999,#REF!)))</f>
        <v>#REF!</v>
      </c>
      <c r="AA44" s="4" t="e">
        <f>IF(Closed_Ports!V41="z","z",IF(AA$11&lt;2000,INDEX('Data;_Historical_Data'!$H$12:$AK$518,MATCH(Working!$E44,'Data;_Historical_Data'!$J$12:$J$518,0),MATCH(Working!AA$11,'Data;_Historical_Data'!$H$11:$AK$11)),SUMIFS('Data;_Major_Ports'!$K$48:$K$999999,'Data;_Major_Ports'!$F$48:$F$999999,$F44,'Data;_Major_Ports'!$E$48:$E$999999,AA$11,'Data;_Major_Ports'!$J$48:$J$999999,#REF!)))</f>
        <v>#REF!</v>
      </c>
      <c r="AB44" s="4" t="e">
        <f>IF(Closed_Ports!W41="z","z",IF(AB$11&lt;2000,INDEX('Data;_Historical_Data'!$H$12:$AK$518,MATCH(Working!$E44,'Data;_Historical_Data'!$J$12:$J$518,0),MATCH(Working!AB$11,'Data;_Historical_Data'!$H$11:$AK$11)),SUMIFS('Data;_Major_Ports'!$K$48:$K$999999,'Data;_Major_Ports'!$F$48:$F$999999,$F44,'Data;_Major_Ports'!$E$48:$E$999999,AB$11,'Data;_Major_Ports'!$J$48:$J$999999,#REF!)))</f>
        <v>#REF!</v>
      </c>
      <c r="AC44" s="4" t="e">
        <f>IF(Closed_Ports!X41="z","z",IF(AC$11&lt;2000,INDEX('Data;_Historical_Data'!$H$12:$AK$518,MATCH(Working!$E44,'Data;_Historical_Data'!$J$12:$J$518,0),MATCH(Working!AC$11,'Data;_Historical_Data'!$H$11:$AK$11)),SUMIFS('Data;_Major_Ports'!$K$48:$K$999999,'Data;_Major_Ports'!$F$48:$F$999999,$F44,'Data;_Major_Ports'!$E$48:$E$999999,AC$11,'Data;_Major_Ports'!$J$48:$J$999999,#REF!)))</f>
        <v>#REF!</v>
      </c>
      <c r="AD44" s="4" t="e">
        <f>IF(Closed_Ports!Y41="z","z",IF(AD$11&lt;2000,INDEX('Data;_Historical_Data'!$H$12:$AK$518,MATCH(Working!$E44,'Data;_Historical_Data'!$J$12:$J$518,0),MATCH(Working!AD$11,'Data;_Historical_Data'!$H$11:$AK$11)),SUMIFS('Data;_Major_Ports'!$K$48:$K$999999,'Data;_Major_Ports'!$F$48:$F$999999,$F44,'Data;_Major_Ports'!$E$48:$E$999999,AD$11,'Data;_Major_Ports'!$J$48:$J$999999,#REF!)))</f>
        <v>#REF!</v>
      </c>
      <c r="AE44" s="4" t="e">
        <f>IF(Closed_Ports!Z41="z","z",IF(AE$11&lt;2000,INDEX('Data;_Historical_Data'!$H$12:$AK$518,MATCH(Working!$E44,'Data;_Historical_Data'!$J$12:$J$518,0),MATCH(Working!AE$11,'Data;_Historical_Data'!$H$11:$AK$11)),SUMIFS('Data;_Major_Ports'!$K$48:$K$999999,'Data;_Major_Ports'!$F$48:$F$999999,$F44,'Data;_Major_Ports'!$E$48:$E$999999,AE$11,'Data;_Major_Ports'!$J$48:$J$999999,#REF!)))</f>
        <v>#REF!</v>
      </c>
      <c r="AF44" s="4" t="e">
        <f>IF(Closed_Ports!AA41="z","z",IF(AF$11&lt;2000,INDEX('Data;_Historical_Data'!$H$12:$AK$518,MATCH(Working!$E44,'Data;_Historical_Data'!$J$12:$J$518,0),MATCH(Working!AF$11,'Data;_Historical_Data'!$H$11:$AK$11)),SUMIFS('Data;_Major_Ports'!$K$48:$K$999999,'Data;_Major_Ports'!$F$48:$F$999999,$F44,'Data;_Major_Ports'!$E$48:$E$999999,AF$11,'Data;_Major_Ports'!$J$48:$J$999999,#REF!)))</f>
        <v>#REF!</v>
      </c>
      <c r="AG44" s="4" t="e">
        <f>IF(Closed_Ports!AB41="z","z",IF(AG$11&lt;2000,INDEX('Data;_Historical_Data'!$H$12:$AK$518,MATCH(Working!$E44,'Data;_Historical_Data'!$J$12:$J$518,0),MATCH(Working!AG$11,'Data;_Historical_Data'!$H$11:$AK$11)),SUMIFS('Data;_Major_Ports'!$K$48:$K$999999,'Data;_Major_Ports'!$F$48:$F$999999,$F44,'Data;_Major_Ports'!$E$48:$E$999999,AG$11,'Data;_Major_Ports'!$J$48:$J$999999,#REF!)))</f>
        <v>#REF!</v>
      </c>
      <c r="AH44" s="4" t="e">
        <f>IF(Closed_Ports!AC41="z","z",IF(AH$11&lt;2000,INDEX('Data;_Historical_Data'!$H$12:$AK$518,MATCH(Working!$E44,'Data;_Historical_Data'!$J$12:$J$518,0),MATCH(Working!AH$11,'Data;_Historical_Data'!$H$11:$AK$11)),SUMIFS('Data;_Major_Ports'!$K$48:$K$999999,'Data;_Major_Ports'!$F$48:$F$999999,$F44,'Data;_Major_Ports'!$E$48:$E$999999,AH$11,'Data;_Major_Ports'!$J$48:$J$999999,#REF!)))</f>
        <v>#REF!</v>
      </c>
      <c r="AI44" s="4" t="e">
        <f>IF(Closed_Ports!AD41="z","z",IF(AI$11&lt;2000,INDEX('Data;_Historical_Data'!$H$12:$AK$518,MATCH(Working!$E44,'Data;_Historical_Data'!$J$12:$J$518,0),MATCH(Working!AI$11,'Data;_Historical_Data'!$H$11:$AK$11)),SUMIFS('Data;_Major_Ports'!$K$48:$K$999999,'Data;_Major_Ports'!$F$48:$F$999999,$F44,'Data;_Major_Ports'!$E$48:$E$999999,AI$11,'Data;_Major_Ports'!$J$48:$J$999999,#REF!)))</f>
        <v>#REF!</v>
      </c>
      <c r="AJ44" s="4" t="e">
        <f>IF(Closed_Ports!AE41="z","z",IF(AJ$11&lt;2000,INDEX('Data;_Historical_Data'!$H$12:$AK$518,MATCH(Working!$E44,'Data;_Historical_Data'!$J$12:$J$518,0),MATCH(Working!AJ$11,'Data;_Historical_Data'!$H$11:$AK$11)),SUMIFS('Data;_Major_Ports'!$K$48:$K$999999,'Data;_Major_Ports'!$F$48:$F$999999,$F44,'Data;_Major_Ports'!$E$48:$E$999999,AJ$11,'Data;_Major_Ports'!$J$48:$J$999999,#REF!)))</f>
        <v>#REF!</v>
      </c>
      <c r="AK44" s="4" t="e">
        <f>IF(Closed_Ports!AF41="z","z",IF(AK$11&lt;2000,INDEX('Data;_Historical_Data'!$H$12:$AK$518,MATCH(Working!$E44,'Data;_Historical_Data'!$J$12:$J$518,0),MATCH(Working!AK$11,'Data;_Historical_Data'!$H$11:$AK$11)),SUMIFS('Data;_Major_Ports'!$K$48:$K$999999,'Data;_Major_Ports'!$F$48:$F$999999,$F44,'Data;_Major_Ports'!$E$48:$E$999999,AK$11,'Data;_Major_Ports'!$J$48:$J$999999,#REF!)))</f>
        <v>#REF!</v>
      </c>
      <c r="AL44" s="43">
        <f>IF(Closed_Ports!AG41="z","z",IF(AL$11&lt;2000,INDEX('Data;_Historical_Data'!$H$12:$AK$518,MATCH(Working!$E44,'Data;_Historical_Data'!$J$12:$J$518,0),MATCH(Working!AL$11,'Data;_Historical_Data'!$H$11:$AK$11)),SUMIFS('Data;_Major_Ports'!$K$48:$K$999999,'Data;_Major_Ports'!$F$48:$F$999999,$F44,'Data;_Major_Ports'!$E$48:$E$999999,AL$11,'Data;_Major_Ports'!$J$48:$J$999999,#REF!)))</f>
        <v>0</v>
      </c>
      <c r="AM44" s="4">
        <f>IF(Closed_Ports!AH41="z","z",IF(AM$11&lt;2000,INDEX('Data;_Historical_Data'!$H$12:$AK$518,MATCH(Working!$E44,'Data;_Historical_Data'!$J$12:$J$518,0),MATCH(Working!AM$11,'Data;_Historical_Data'!$H$11:$AK$11)),SUMIFS('Data;_Major_Ports'!$K$48:$K$999999,'Data;_Major_Ports'!$F$48:$F$999999,$F44,'Data;_Major_Ports'!$E$48:$E$999999,AM$11,'Data;_Major_Ports'!$J$48:$J$999999,#REF!)))</f>
        <v>0</v>
      </c>
      <c r="AN44" s="4">
        <f>IF(Closed_Ports!AI41="z","z",IF(AN$11&lt;2000,INDEX('Data;_Historical_Data'!$H$12:$AK$518,MATCH(Working!$E44,'Data;_Historical_Data'!$J$12:$J$518,0),MATCH(Working!AN$11,'Data;_Historical_Data'!$H$11:$AK$11)),SUMIFS('Data;_Major_Ports'!$K$48:$K$999999,'Data;_Major_Ports'!$F$48:$F$999999,$F44,'Data;_Major_Ports'!$E$48:$E$999999,AN$11,'Data;_Major_Ports'!$J$48:$J$999999,#REF!)))</f>
        <v>0</v>
      </c>
      <c r="AO44" s="4">
        <f>IF(Closed_Ports!AJ41="z","z",IF(AO$11&lt;2000,INDEX('Data;_Historical_Data'!$H$12:$AK$518,MATCH(Working!$E44,'Data;_Historical_Data'!$J$12:$J$518,0),MATCH(Working!AO$11,'Data;_Historical_Data'!$H$11:$AK$11)),SUMIFS('Data;_Major_Ports'!$K$48:$K$999999,'Data;_Major_Ports'!$F$48:$F$999999,$F44,'Data;_Major_Ports'!$E$48:$E$999999,AO$11,'Data;_Major_Ports'!$J$48:$J$999999,#REF!)))</f>
        <v>0</v>
      </c>
      <c r="AP44" s="4">
        <f>IF(Closed_Ports!AK41="z","z",IF(AP$11&lt;2000,INDEX('Data;_Historical_Data'!$H$12:$AK$518,MATCH(Working!$E44,'Data;_Historical_Data'!$J$12:$J$518,0),MATCH(Working!AP$11,'Data;_Historical_Data'!$H$11:$AK$11)),SUMIFS('Data;_Major_Ports'!$K$48:$K$999999,'Data;_Major_Ports'!$F$48:$F$999999,$F44,'Data;_Major_Ports'!$E$48:$E$999999,AP$11,'Data;_Major_Ports'!$J$48:$J$999999,#REF!)))</f>
        <v>0</v>
      </c>
      <c r="AQ44" s="4">
        <f>IF(Closed_Ports!AL41="z","z",IF(AQ$11&lt;2000,INDEX('Data;_Historical_Data'!$H$12:$AK$518,MATCH(Working!$E44,'Data;_Historical_Data'!$J$12:$J$518,0),MATCH(Working!AQ$11,'Data;_Historical_Data'!$H$11:$AK$11)),SUMIFS('Data;_Major_Ports'!$K$48:$K$999999,'Data;_Major_Ports'!$F$48:$F$999999,$F44,'Data;_Major_Ports'!$E$48:$E$999999,AQ$11,'Data;_Major_Ports'!$J$48:$J$999999,#REF!)))</f>
        <v>0</v>
      </c>
      <c r="AR44" s="4">
        <f>IF(Closed_Ports!AM41="z","z",IF(AR$11&lt;2000,INDEX('Data;_Historical_Data'!$H$12:$AK$518,MATCH(Working!$E44,'Data;_Historical_Data'!$J$12:$J$518,0),MATCH(Working!AR$11,'Data;_Historical_Data'!$H$11:$AK$11)),SUMIFS('Data;_Major_Ports'!$K$48:$K$999999,'Data;_Major_Ports'!$F$48:$F$999999,$F44,'Data;_Major_Ports'!$E$48:$E$999999,AR$11,'Data;_Major_Ports'!$J$48:$J$999999,#REF!)))</f>
        <v>0</v>
      </c>
      <c r="AS44" s="4">
        <f>IF(Closed_Ports!AN41="z","z",IF(AS$11&lt;2000,INDEX('Data;_Historical_Data'!$H$12:$AK$518,MATCH(Working!$E44,'Data;_Historical_Data'!$J$12:$J$518,0),MATCH(Working!AS$11,'Data;_Historical_Data'!$H$11:$AK$11)),SUMIFS('Data;_Major_Ports'!$K$48:$K$999999,'Data;_Major_Ports'!$F$48:$F$999999,$F44,'Data;_Major_Ports'!$E$48:$E$999999,AS$11,'Data;_Major_Ports'!$J$48:$J$999999,#REF!)))</f>
        <v>0</v>
      </c>
      <c r="AT44" s="4">
        <f>IF(Closed_Ports!AO41="z","z",IF(AT$11&lt;2000,INDEX('Data;_Historical_Data'!$H$12:$AK$518,MATCH(Working!$E44,'Data;_Historical_Data'!$J$12:$J$518,0),MATCH(Working!AT$11,'Data;_Historical_Data'!$H$11:$AK$11)),SUMIFS('Data;_Major_Ports'!$K$48:$K$999999,'Data;_Major_Ports'!$F$48:$F$999999,$F44,'Data;_Major_Ports'!$E$48:$E$999999,AT$11,'Data;_Major_Ports'!$J$48:$J$999999,#REF!)))</f>
        <v>0</v>
      </c>
      <c r="AU44" s="4">
        <f>IF(Closed_Ports!AP41="z","z",IF(AU$11&lt;2000,INDEX('Data;_Historical_Data'!$H$12:$AK$518,MATCH(Working!$E44,'Data;_Historical_Data'!$J$12:$J$518,0),MATCH(Working!AU$11,'Data;_Historical_Data'!$H$11:$AK$11)),SUMIFS('Data;_Major_Ports'!$K$48:$K$999999,'Data;_Major_Ports'!$F$48:$F$999999,$F44,'Data;_Major_Ports'!$E$48:$E$999999,AU$11,'Data;_Major_Ports'!$J$48:$J$999999,#REF!)))</f>
        <v>0</v>
      </c>
      <c r="AV44" s="4">
        <f>IF(Closed_Ports!AQ41="z","z",IF(AV$11&lt;2000,INDEX('Data;_Historical_Data'!$H$12:$AK$518,MATCH(Working!$E44,'Data;_Historical_Data'!$J$12:$J$518,0),MATCH(Working!AV$11,'Data;_Historical_Data'!$H$11:$AK$11)),SUMIFS('Data;_Major_Ports'!$K$48:$K$999999,'Data;_Major_Ports'!$F$48:$F$999999,$F44,'Data;_Major_Ports'!$E$48:$E$999999,AV$11,'Data;_Major_Ports'!$J$48:$J$999999,#REF!)))</f>
        <v>0</v>
      </c>
      <c r="AW44" s="4">
        <f>IF(Closed_Ports!AR41="z","z",IF(AW$11&lt;2000,INDEX('Data;_Historical_Data'!$H$12:$AK$518,MATCH(Working!$E44,'Data;_Historical_Data'!$J$12:$J$518,0),MATCH(Working!AW$11,'Data;_Historical_Data'!$H$11:$AK$11)),SUMIFS('Data;_Major_Ports'!$K$48:$K$999999,'Data;_Major_Ports'!$F$48:$F$999999,$F44,'Data;_Major_Ports'!$E$48:$E$999999,AW$11,'Data;_Major_Ports'!$J$48:$J$999999,#REF!)))</f>
        <v>0</v>
      </c>
      <c r="AX44" s="4">
        <f>IF(Closed_Ports!AS41="z","z",IF(AX$11&lt;2000,INDEX('Data;_Historical_Data'!$H$12:$AK$518,MATCH(Working!$E44,'Data;_Historical_Data'!$J$12:$J$518,0),MATCH(Working!AX$11,'Data;_Historical_Data'!$H$11:$AK$11)),SUMIFS('Data;_Major_Ports'!$K$48:$K$999999,'Data;_Major_Ports'!$F$48:$F$999999,$F44,'Data;_Major_Ports'!$E$48:$E$999999,AX$11,'Data;_Major_Ports'!$J$48:$J$999999,#REF!)))</f>
        <v>0</v>
      </c>
      <c r="AY44" s="4">
        <f>IF(Closed_Ports!AT41="z","z",IF(AY$11&lt;2000,INDEX('Data;_Historical_Data'!$H$12:$AK$518,MATCH(Working!$E44,'Data;_Historical_Data'!$J$12:$J$518,0),MATCH(Working!AY$11,'Data;_Historical_Data'!$H$11:$AK$11)),SUMIFS('Data;_Major_Ports'!$K$48:$K$999999,'Data;_Major_Ports'!$F$48:$F$999999,$F44,'Data;_Major_Ports'!$E$48:$E$999999,AY$11,'Data;_Major_Ports'!$J$48:$J$999999,#REF!)))</f>
        <v>0</v>
      </c>
      <c r="AZ44" s="4">
        <f>IF(Closed_Ports!AU41="z","z",IF(AZ$11&lt;2000,INDEX('Data;_Historical_Data'!$H$12:$AK$518,MATCH(Working!$E44,'Data;_Historical_Data'!$J$12:$J$518,0),MATCH(Working!AZ$11,'Data;_Historical_Data'!$H$11:$AK$11)),SUMIFS('Data;_Major_Ports'!$K$48:$K$999999,'Data;_Major_Ports'!$F$48:$F$999999,$F44,'Data;_Major_Ports'!$E$48:$E$999999,AZ$11,'Data;_Major_Ports'!$J$48:$J$999999,#REF!)))</f>
        <v>0</v>
      </c>
      <c r="BA44" s="4">
        <f>IF(Closed_Ports!AV41="z","z",IF(BA$11&lt;2000,INDEX('Data;_Historical_Data'!$H$12:$AK$518,MATCH(Working!$E44,'Data;_Historical_Data'!$J$12:$J$518,0),MATCH(Working!BA$11,'Data;_Historical_Data'!$H$11:$AK$11)),SUMIFS('Data;_Major_Ports'!$K$48:$K$999999,'Data;_Major_Ports'!$F$48:$F$999999,$F44,'Data;_Major_Ports'!$E$48:$E$999999,BA$11,'Data;_Major_Ports'!$J$48:$J$999999,#REF!)))</f>
        <v>0</v>
      </c>
      <c r="BB44" s="4">
        <f>IF(Closed_Ports!AW41="z","z",IF(BB$11&lt;2000,INDEX('Data;_Historical_Data'!$H$12:$AK$518,MATCH(Working!$E44,'Data;_Historical_Data'!$J$12:$J$518,0),MATCH(Working!BB$11,'Data;_Historical_Data'!$H$11:$AK$11)),SUMIFS('Data;_Major_Ports'!$K$48:$K$999999,'Data;_Major_Ports'!$F$48:$F$999999,$F44,'Data;_Major_Ports'!$E$48:$E$999999,BB$11,'Data;_Major_Ports'!$J$48:$J$999999,#REF!)))</f>
        <v>0</v>
      </c>
      <c r="BC44" s="4">
        <f>IF(Closed_Ports!AX41="z","z",IF(BC$11&lt;2000,INDEX('Data;_Historical_Data'!$H$12:$AK$518,MATCH(Working!$E44,'Data;_Historical_Data'!$J$12:$J$518,0),MATCH(Working!BC$11,'Data;_Historical_Data'!$H$11:$AK$11)),SUMIFS('Data;_Major_Ports'!$K$48:$K$999999,'Data;_Major_Ports'!$F$48:$F$999999,$F44,'Data;_Major_Ports'!$E$48:$E$999999,BC$11,'Data;_Major_Ports'!$J$48:$J$999999,#REF!)))</f>
        <v>0</v>
      </c>
      <c r="BD44" s="4">
        <f>IF(Closed_Ports!AY41="z","z",IF(BD$11&lt;2000,INDEX('Data;_Historical_Data'!$H$12:$AK$518,MATCH(Working!$E44,'Data;_Historical_Data'!$J$12:$J$518,0),MATCH(Working!BD$11,'Data;_Historical_Data'!$H$11:$AK$11)),SUMIFS('Data;_Major_Ports'!$K$48:$K$999999,'Data;_Major_Ports'!$F$48:$F$999999,$F44,'Data;_Major_Ports'!$E$48:$E$999999,BD$11,'Data;_Major_Ports'!$J$48:$J$999999,#REF!)))</f>
        <v>0</v>
      </c>
      <c r="BE44" s="4">
        <f>IF(Closed_Ports!AZ41="z","z",IF(BE$11&lt;2000,INDEX('Data;_Historical_Data'!$H$12:$AK$518,MATCH(Working!$E44,'Data;_Historical_Data'!$J$12:$J$518,0),MATCH(Working!BE$11,'Data;_Historical_Data'!$H$11:$AK$11)),SUMIFS('Data;_Major_Ports'!$K$48:$K$999999,'Data;_Major_Ports'!$F$48:$F$999999,$F44,'Data;_Major_Ports'!$E$48:$E$999999,BE$11,'Data;_Major_Ports'!$J$48:$J$999999,#REF!)))</f>
        <v>0</v>
      </c>
      <c r="BF44" s="4">
        <f>IF(Closed_Ports!BA41="z","z",IF(BF$11&lt;2000,INDEX('Data;_Historical_Data'!$H$12:$AK$518,MATCH(Working!$E44,'Data;_Historical_Data'!$J$12:$J$518,0),MATCH(Working!BF$11,'Data;_Historical_Data'!$H$11:$AK$11)),SUMIFS('Data;_Major_Ports'!$K$48:$K$999999,'Data;_Major_Ports'!$F$48:$F$999999,$F44,'Data;_Major_Ports'!$E$48:$E$999999,BF$11,'Data;_Major_Ports'!$J$48:$J$999999,#REF!)))</f>
        <v>0</v>
      </c>
      <c r="BG44" s="4">
        <f>IF(Closed_Ports!BB41="z","z",IF(BG$11&lt;2000,INDEX('Data;_Historical_Data'!$H$12:$AK$518,MATCH(Working!$E44,'Data;_Historical_Data'!$J$12:$J$518,0),MATCH(Working!BG$11,'Data;_Historical_Data'!$H$11:$AK$11)),SUMIFS('Data;_Major_Ports'!$K$48:$K$999999,'Data;_Major_Ports'!$F$48:$F$999999,$F44,'Data;_Major_Ports'!$E$48:$E$999999,BG$11,'Data;_Major_Ports'!$J$48:$J$999999,#REF!)))</f>
        <v>0</v>
      </c>
      <c r="BH44" s="4">
        <f>IF(Closed_Ports!BC41="z","z",IF(BH$11&lt;2000,INDEX('Data;_Historical_Data'!$H$12:$AK$518,MATCH(Working!$E44,'Data;_Historical_Data'!$J$12:$J$518,0),MATCH(Working!BH$11,'Data;_Historical_Data'!$H$11:$AK$11)),SUMIFS('Data;_Major_Ports'!$K$48:$K$999999,'Data;_Major_Ports'!$F$48:$F$999999,$F44,'Data;_Major_Ports'!$E$48:$E$999999,BH$11,'Data;_Major_Ports'!$J$48:$J$999999,#REF!)))</f>
        <v>0</v>
      </c>
      <c r="BI44" s="4">
        <f>IF(Closed_Ports!BD41="z","z",IF(BI$11&lt;2000,INDEX('Data;_Historical_Data'!$H$12:$AK$518,MATCH(Working!$E44,'Data;_Historical_Data'!$J$12:$J$518,0),MATCH(Working!BI$11,'Data;_Historical_Data'!$H$11:$AK$11)),SUMIFS('Data;_Major_Ports'!$K$48:$K$999999,'Data;_Major_Ports'!$F$48:$F$999999,$F44,'Data;_Major_Ports'!$E$48:$E$999999,BI$11,'Data;_Major_Ports'!$J$48:$J$999999,#REF!)))</f>
        <v>0</v>
      </c>
      <c r="BJ44" s="44" t="e">
        <f t="shared" si="0"/>
        <v>#DIV/0!</v>
      </c>
      <c r="BK44" s="45">
        <f t="shared" si="1"/>
        <v>0</v>
      </c>
    </row>
    <row r="45" spans="4:63" x14ac:dyDescent="0.25">
      <c r="D45" s="41">
        <f>COUNTIF('Data;_Historical_Data'!J:J,Working!E45)</f>
        <v>0</v>
      </c>
      <c r="E45" s="22" t="e">
        <f>CONCATENATE(#REF!,Working!H45)</f>
        <v>#REF!</v>
      </c>
      <c r="F45" s="22" t="s">
        <v>258</v>
      </c>
      <c r="G45" s="22" t="s">
        <v>188</v>
      </c>
      <c r="H45" s="2" t="s">
        <v>44</v>
      </c>
      <c r="I45" s="2" t="s">
        <v>21</v>
      </c>
      <c r="J45" s="42" t="s">
        <v>10</v>
      </c>
      <c r="K45" s="4" t="e">
        <f>IF(Closed_Ports!F42="z","z",IF(K$11&lt;2000,INDEX('Data;_Historical_Data'!$H$12:$AK$518,MATCH(Working!$E45,'Data;_Historical_Data'!$J$12:$J$518,0),MATCH(Working!K$11,'Data;_Historical_Data'!$H$11:$AK$11)),SUMIFS('Data;_Major_Ports'!$K$48:$K$999999,'Data;_Major_Ports'!$F$48:$F$999999,$F45,'Data;_Major_Ports'!$E$48:$E$999999,K$11,'Data;_Major_Ports'!$J$48:$J$999999,#REF!)))</f>
        <v>#REF!</v>
      </c>
      <c r="L45" s="4" t="e">
        <f>IF(Closed_Ports!G42="z","z",IF(L$11&lt;2000,INDEX('Data;_Historical_Data'!$H$12:$AK$518,MATCH(Working!$E45,'Data;_Historical_Data'!$J$12:$J$518,0),MATCH(Working!L$11,'Data;_Historical_Data'!$H$11:$AK$11)),SUMIFS('Data;_Major_Ports'!$K$48:$K$999999,'Data;_Major_Ports'!$F$48:$F$999999,$F45,'Data;_Major_Ports'!$E$48:$E$999999,L$11,'Data;_Major_Ports'!$J$48:$J$999999,#REF!)))</f>
        <v>#REF!</v>
      </c>
      <c r="M45" s="4" t="e">
        <f>IF(Closed_Ports!H42="z","z",IF(M$11&lt;2000,INDEX('Data;_Historical_Data'!$H$12:$AK$518,MATCH(Working!$E45,'Data;_Historical_Data'!$J$12:$J$518,0),MATCH(Working!M$11,'Data;_Historical_Data'!$H$11:$AK$11)),SUMIFS('Data;_Major_Ports'!$K$48:$K$999999,'Data;_Major_Ports'!$F$48:$F$999999,$F45,'Data;_Major_Ports'!$E$48:$E$999999,M$11,'Data;_Major_Ports'!$J$48:$J$999999,#REF!)))</f>
        <v>#REF!</v>
      </c>
      <c r="N45" s="4" t="e">
        <f>IF(Closed_Ports!I42="z","z",IF(N$11&lt;2000,INDEX('Data;_Historical_Data'!$H$12:$AK$518,MATCH(Working!$E45,'Data;_Historical_Data'!$J$12:$J$518,0),MATCH(Working!N$11,'Data;_Historical_Data'!$H$11:$AK$11)),SUMIFS('Data;_Major_Ports'!$K$48:$K$999999,'Data;_Major_Ports'!$F$48:$F$999999,$F45,'Data;_Major_Ports'!$E$48:$E$999999,N$11,'Data;_Major_Ports'!$J$48:$J$999999,#REF!)))</f>
        <v>#REF!</v>
      </c>
      <c r="O45" s="4" t="e">
        <f>IF(Closed_Ports!J42="z","z",IF(O$11&lt;2000,INDEX('Data;_Historical_Data'!$H$12:$AK$518,MATCH(Working!$E45,'Data;_Historical_Data'!$J$12:$J$518,0),MATCH(Working!O$11,'Data;_Historical_Data'!$H$11:$AK$11)),SUMIFS('Data;_Major_Ports'!$K$48:$K$999999,'Data;_Major_Ports'!$F$48:$F$999999,$F45,'Data;_Major_Ports'!$E$48:$E$999999,O$11,'Data;_Major_Ports'!$J$48:$J$999999,#REF!)))</f>
        <v>#REF!</v>
      </c>
      <c r="P45" s="4" t="e">
        <f>IF(Closed_Ports!K42="z","z",IF(P$11&lt;2000,INDEX('Data;_Historical_Data'!$H$12:$AK$518,MATCH(Working!$E45,'Data;_Historical_Data'!$J$12:$J$518,0),MATCH(Working!P$11,'Data;_Historical_Data'!$H$11:$AK$11)),SUMIFS('Data;_Major_Ports'!$K$48:$K$999999,'Data;_Major_Ports'!$F$48:$F$999999,$F45,'Data;_Major_Ports'!$E$48:$E$999999,P$11,'Data;_Major_Ports'!$J$48:$J$999999,#REF!)))</f>
        <v>#REF!</v>
      </c>
      <c r="Q45" s="4" t="e">
        <f>IF(Closed_Ports!L42="z","z",IF(Q$11&lt;2000,INDEX('Data;_Historical_Data'!$H$12:$AK$518,MATCH(Working!$E45,'Data;_Historical_Data'!$J$12:$J$518,0),MATCH(Working!Q$11,'Data;_Historical_Data'!$H$11:$AK$11)),SUMIFS('Data;_Major_Ports'!$K$48:$K$999999,'Data;_Major_Ports'!$F$48:$F$999999,$F45,'Data;_Major_Ports'!$E$48:$E$999999,Q$11,'Data;_Major_Ports'!$J$48:$J$999999,#REF!)))</f>
        <v>#REF!</v>
      </c>
      <c r="R45" s="4" t="e">
        <f>IF(Closed_Ports!M42="z","z",IF(R$11&lt;2000,INDEX('Data;_Historical_Data'!$H$12:$AK$518,MATCH(Working!$E45,'Data;_Historical_Data'!$J$12:$J$518,0),MATCH(Working!R$11,'Data;_Historical_Data'!$H$11:$AK$11)),SUMIFS('Data;_Major_Ports'!$K$48:$K$999999,'Data;_Major_Ports'!$F$48:$F$999999,$F45,'Data;_Major_Ports'!$E$48:$E$999999,R$11,'Data;_Major_Ports'!$J$48:$J$999999,#REF!)))</f>
        <v>#REF!</v>
      </c>
      <c r="S45" s="4" t="e">
        <f>IF(Closed_Ports!N42="z","z",IF(S$11&lt;2000,INDEX('Data;_Historical_Data'!$H$12:$AK$518,MATCH(Working!$E45,'Data;_Historical_Data'!$J$12:$J$518,0),MATCH(Working!S$11,'Data;_Historical_Data'!$H$11:$AK$11)),SUMIFS('Data;_Major_Ports'!$K$48:$K$999999,'Data;_Major_Ports'!$F$48:$F$999999,$F45,'Data;_Major_Ports'!$E$48:$E$999999,S$11,'Data;_Major_Ports'!$J$48:$J$999999,#REF!)))</f>
        <v>#REF!</v>
      </c>
      <c r="T45" s="4" t="e">
        <f>IF(Closed_Ports!O42="z","z",IF(T$11&lt;2000,INDEX('Data;_Historical_Data'!$H$12:$AK$518,MATCH(Working!$E45,'Data;_Historical_Data'!$J$12:$J$518,0),MATCH(Working!T$11,'Data;_Historical_Data'!$H$11:$AK$11)),SUMIFS('Data;_Major_Ports'!$K$48:$K$999999,'Data;_Major_Ports'!$F$48:$F$999999,$F45,'Data;_Major_Ports'!$E$48:$E$999999,T$11,'Data;_Major_Ports'!$J$48:$J$999999,#REF!)))</f>
        <v>#REF!</v>
      </c>
      <c r="U45" s="4" t="e">
        <f>IF(Closed_Ports!P42="z","z",IF(U$11&lt;2000,INDEX('Data;_Historical_Data'!$H$12:$AK$518,MATCH(Working!$E45,'Data;_Historical_Data'!$J$12:$J$518,0),MATCH(Working!U$11,'Data;_Historical_Data'!$H$11:$AK$11)),SUMIFS('Data;_Major_Ports'!$K$48:$K$999999,'Data;_Major_Ports'!$F$48:$F$999999,$F45,'Data;_Major_Ports'!$E$48:$E$999999,U$11,'Data;_Major_Ports'!$J$48:$J$999999,#REF!)))</f>
        <v>#REF!</v>
      </c>
      <c r="V45" s="4" t="e">
        <f>IF(Closed_Ports!Q42="z","z",IF(V$11&lt;2000,INDEX('Data;_Historical_Data'!$H$12:$AK$518,MATCH(Working!$E45,'Data;_Historical_Data'!$J$12:$J$518,0),MATCH(Working!V$11,'Data;_Historical_Data'!$H$11:$AK$11)),SUMIFS('Data;_Major_Ports'!$K$48:$K$999999,'Data;_Major_Ports'!$F$48:$F$999999,$F45,'Data;_Major_Ports'!$E$48:$E$999999,V$11,'Data;_Major_Ports'!$J$48:$J$999999,#REF!)))</f>
        <v>#REF!</v>
      </c>
      <c r="W45" s="4" t="e">
        <f>IF(Closed_Ports!R42="z","z",IF(W$11&lt;2000,INDEX('Data;_Historical_Data'!$H$12:$AK$518,MATCH(Working!$E45,'Data;_Historical_Data'!$J$12:$J$518,0),MATCH(Working!W$11,'Data;_Historical_Data'!$H$11:$AK$11)),SUMIFS('Data;_Major_Ports'!$K$48:$K$999999,'Data;_Major_Ports'!$F$48:$F$999999,$F45,'Data;_Major_Ports'!$E$48:$E$999999,W$11,'Data;_Major_Ports'!$J$48:$J$999999,#REF!)))</f>
        <v>#REF!</v>
      </c>
      <c r="X45" s="4" t="e">
        <f>IF(Closed_Ports!S42="z","z",IF(X$11&lt;2000,INDEX('Data;_Historical_Data'!$H$12:$AK$518,MATCH(Working!$E45,'Data;_Historical_Data'!$J$12:$J$518,0),MATCH(Working!X$11,'Data;_Historical_Data'!$H$11:$AK$11)),SUMIFS('Data;_Major_Ports'!$K$48:$K$999999,'Data;_Major_Ports'!$F$48:$F$999999,$F45,'Data;_Major_Ports'!$E$48:$E$999999,X$11,'Data;_Major_Ports'!$J$48:$J$999999,#REF!)))</f>
        <v>#REF!</v>
      </c>
      <c r="Y45" s="4" t="e">
        <f>IF(Closed_Ports!T42="z","z",IF(Y$11&lt;2000,INDEX('Data;_Historical_Data'!$H$12:$AK$518,MATCH(Working!$E45,'Data;_Historical_Data'!$J$12:$J$518,0),MATCH(Working!Y$11,'Data;_Historical_Data'!$H$11:$AK$11)),SUMIFS('Data;_Major_Ports'!$K$48:$K$999999,'Data;_Major_Ports'!$F$48:$F$999999,$F45,'Data;_Major_Ports'!$E$48:$E$999999,Y$11,'Data;_Major_Ports'!$J$48:$J$999999,#REF!)))</f>
        <v>#REF!</v>
      </c>
      <c r="Z45" s="4" t="e">
        <f>IF(Closed_Ports!U42="z","z",IF(Z$11&lt;2000,INDEX('Data;_Historical_Data'!$H$12:$AK$518,MATCH(Working!$E45,'Data;_Historical_Data'!$J$12:$J$518,0),MATCH(Working!Z$11,'Data;_Historical_Data'!$H$11:$AK$11)),SUMIFS('Data;_Major_Ports'!$K$48:$K$999999,'Data;_Major_Ports'!$F$48:$F$999999,$F45,'Data;_Major_Ports'!$E$48:$E$999999,Z$11,'Data;_Major_Ports'!$J$48:$J$999999,#REF!)))</f>
        <v>#REF!</v>
      </c>
      <c r="AA45" s="4" t="e">
        <f>IF(Closed_Ports!V42="z","z",IF(AA$11&lt;2000,INDEX('Data;_Historical_Data'!$H$12:$AK$518,MATCH(Working!$E45,'Data;_Historical_Data'!$J$12:$J$518,0),MATCH(Working!AA$11,'Data;_Historical_Data'!$H$11:$AK$11)),SUMIFS('Data;_Major_Ports'!$K$48:$K$999999,'Data;_Major_Ports'!$F$48:$F$999999,$F45,'Data;_Major_Ports'!$E$48:$E$999999,AA$11,'Data;_Major_Ports'!$J$48:$J$999999,#REF!)))</f>
        <v>#REF!</v>
      </c>
      <c r="AB45" s="4" t="e">
        <f>IF(Closed_Ports!W42="z","z",IF(AB$11&lt;2000,INDEX('Data;_Historical_Data'!$H$12:$AK$518,MATCH(Working!$E45,'Data;_Historical_Data'!$J$12:$J$518,0),MATCH(Working!AB$11,'Data;_Historical_Data'!$H$11:$AK$11)),SUMIFS('Data;_Major_Ports'!$K$48:$K$999999,'Data;_Major_Ports'!$F$48:$F$999999,$F45,'Data;_Major_Ports'!$E$48:$E$999999,AB$11,'Data;_Major_Ports'!$J$48:$J$999999,#REF!)))</f>
        <v>#REF!</v>
      </c>
      <c r="AC45" s="4" t="e">
        <f>IF(Closed_Ports!X42="z","z",IF(AC$11&lt;2000,INDEX('Data;_Historical_Data'!$H$12:$AK$518,MATCH(Working!$E45,'Data;_Historical_Data'!$J$12:$J$518,0),MATCH(Working!AC$11,'Data;_Historical_Data'!$H$11:$AK$11)),SUMIFS('Data;_Major_Ports'!$K$48:$K$999999,'Data;_Major_Ports'!$F$48:$F$999999,$F45,'Data;_Major_Ports'!$E$48:$E$999999,AC$11,'Data;_Major_Ports'!$J$48:$J$999999,#REF!)))</f>
        <v>#REF!</v>
      </c>
      <c r="AD45" s="4" t="e">
        <f>IF(Closed_Ports!Y42="z","z",IF(AD$11&lt;2000,INDEX('Data;_Historical_Data'!$H$12:$AK$518,MATCH(Working!$E45,'Data;_Historical_Data'!$J$12:$J$518,0),MATCH(Working!AD$11,'Data;_Historical_Data'!$H$11:$AK$11)),SUMIFS('Data;_Major_Ports'!$K$48:$K$999999,'Data;_Major_Ports'!$F$48:$F$999999,$F45,'Data;_Major_Ports'!$E$48:$E$999999,AD$11,'Data;_Major_Ports'!$J$48:$J$999999,#REF!)))</f>
        <v>#REF!</v>
      </c>
      <c r="AE45" s="4" t="e">
        <f>IF(Closed_Ports!Z42="z","z",IF(AE$11&lt;2000,INDEX('Data;_Historical_Data'!$H$12:$AK$518,MATCH(Working!$E45,'Data;_Historical_Data'!$J$12:$J$518,0),MATCH(Working!AE$11,'Data;_Historical_Data'!$H$11:$AK$11)),SUMIFS('Data;_Major_Ports'!$K$48:$K$999999,'Data;_Major_Ports'!$F$48:$F$999999,$F45,'Data;_Major_Ports'!$E$48:$E$999999,AE$11,'Data;_Major_Ports'!$J$48:$J$999999,#REF!)))</f>
        <v>#REF!</v>
      </c>
      <c r="AF45" s="4" t="e">
        <f>IF(Closed_Ports!AA42="z","z",IF(AF$11&lt;2000,INDEX('Data;_Historical_Data'!$H$12:$AK$518,MATCH(Working!$E45,'Data;_Historical_Data'!$J$12:$J$518,0),MATCH(Working!AF$11,'Data;_Historical_Data'!$H$11:$AK$11)),SUMIFS('Data;_Major_Ports'!$K$48:$K$999999,'Data;_Major_Ports'!$F$48:$F$999999,$F45,'Data;_Major_Ports'!$E$48:$E$999999,AF$11,'Data;_Major_Ports'!$J$48:$J$999999,#REF!)))</f>
        <v>#REF!</v>
      </c>
      <c r="AG45" s="4" t="e">
        <f>IF(Closed_Ports!AB42="z","z",IF(AG$11&lt;2000,INDEX('Data;_Historical_Data'!$H$12:$AK$518,MATCH(Working!$E45,'Data;_Historical_Data'!$J$12:$J$518,0),MATCH(Working!AG$11,'Data;_Historical_Data'!$H$11:$AK$11)),SUMIFS('Data;_Major_Ports'!$K$48:$K$999999,'Data;_Major_Ports'!$F$48:$F$999999,$F45,'Data;_Major_Ports'!$E$48:$E$999999,AG$11,'Data;_Major_Ports'!$J$48:$J$999999,#REF!)))</f>
        <v>#REF!</v>
      </c>
      <c r="AH45" s="4" t="e">
        <f>IF(Closed_Ports!AC42="z","z",IF(AH$11&lt;2000,INDEX('Data;_Historical_Data'!$H$12:$AK$518,MATCH(Working!$E45,'Data;_Historical_Data'!$J$12:$J$518,0),MATCH(Working!AH$11,'Data;_Historical_Data'!$H$11:$AK$11)),SUMIFS('Data;_Major_Ports'!$K$48:$K$999999,'Data;_Major_Ports'!$F$48:$F$999999,$F45,'Data;_Major_Ports'!$E$48:$E$999999,AH$11,'Data;_Major_Ports'!$J$48:$J$999999,#REF!)))</f>
        <v>#REF!</v>
      </c>
      <c r="AI45" s="4" t="e">
        <f>IF(Closed_Ports!AD42="z","z",IF(AI$11&lt;2000,INDEX('Data;_Historical_Data'!$H$12:$AK$518,MATCH(Working!$E45,'Data;_Historical_Data'!$J$12:$J$518,0),MATCH(Working!AI$11,'Data;_Historical_Data'!$H$11:$AK$11)),SUMIFS('Data;_Major_Ports'!$K$48:$K$999999,'Data;_Major_Ports'!$F$48:$F$999999,$F45,'Data;_Major_Ports'!$E$48:$E$999999,AI$11,'Data;_Major_Ports'!$J$48:$J$999999,#REF!)))</f>
        <v>#REF!</v>
      </c>
      <c r="AJ45" s="4" t="e">
        <f>IF(Closed_Ports!AE42="z","z",IF(AJ$11&lt;2000,INDEX('Data;_Historical_Data'!$H$12:$AK$518,MATCH(Working!$E45,'Data;_Historical_Data'!$J$12:$J$518,0),MATCH(Working!AJ$11,'Data;_Historical_Data'!$H$11:$AK$11)),SUMIFS('Data;_Major_Ports'!$K$48:$K$999999,'Data;_Major_Ports'!$F$48:$F$999999,$F45,'Data;_Major_Ports'!$E$48:$E$999999,AJ$11,'Data;_Major_Ports'!$J$48:$J$999999,#REF!)))</f>
        <v>#REF!</v>
      </c>
      <c r="AK45" s="4" t="e">
        <f>IF(Closed_Ports!AF42="z","z",IF(AK$11&lt;2000,INDEX('Data;_Historical_Data'!$H$12:$AK$518,MATCH(Working!$E45,'Data;_Historical_Data'!$J$12:$J$518,0),MATCH(Working!AK$11,'Data;_Historical_Data'!$H$11:$AK$11)),SUMIFS('Data;_Major_Ports'!$K$48:$K$999999,'Data;_Major_Ports'!$F$48:$F$999999,$F45,'Data;_Major_Ports'!$E$48:$E$999999,AK$11,'Data;_Major_Ports'!$J$48:$J$999999,#REF!)))</f>
        <v>#REF!</v>
      </c>
      <c r="AL45" s="43">
        <f>IF(Closed_Ports!AG42="z","z",IF(AL$11&lt;2000,INDEX('Data;_Historical_Data'!$H$12:$AK$518,MATCH(Working!$E45,'Data;_Historical_Data'!$J$12:$J$518,0),MATCH(Working!AL$11,'Data;_Historical_Data'!$H$11:$AK$11)),SUMIFS('Data;_Major_Ports'!$K$48:$K$999999,'Data;_Major_Ports'!$F$48:$F$999999,$F45,'Data;_Major_Ports'!$E$48:$E$999999,AL$11,'Data;_Major_Ports'!$J$48:$J$999999,#REF!)))</f>
        <v>0</v>
      </c>
      <c r="AM45" s="4">
        <f>IF(Closed_Ports!AH42="z","z",IF(AM$11&lt;2000,INDEX('Data;_Historical_Data'!$H$12:$AK$518,MATCH(Working!$E45,'Data;_Historical_Data'!$J$12:$J$518,0),MATCH(Working!AM$11,'Data;_Historical_Data'!$H$11:$AK$11)),SUMIFS('Data;_Major_Ports'!$K$48:$K$999999,'Data;_Major_Ports'!$F$48:$F$999999,$F45,'Data;_Major_Ports'!$E$48:$E$999999,AM$11,'Data;_Major_Ports'!$J$48:$J$999999,#REF!)))</f>
        <v>0</v>
      </c>
      <c r="AN45" s="4">
        <f>IF(Closed_Ports!AI42="z","z",IF(AN$11&lt;2000,INDEX('Data;_Historical_Data'!$H$12:$AK$518,MATCH(Working!$E45,'Data;_Historical_Data'!$J$12:$J$518,0),MATCH(Working!AN$11,'Data;_Historical_Data'!$H$11:$AK$11)),SUMIFS('Data;_Major_Ports'!$K$48:$K$999999,'Data;_Major_Ports'!$F$48:$F$999999,$F45,'Data;_Major_Ports'!$E$48:$E$999999,AN$11,'Data;_Major_Ports'!$J$48:$J$999999,#REF!)))</f>
        <v>0</v>
      </c>
      <c r="AO45" s="4">
        <f>IF(Closed_Ports!AJ42="z","z",IF(AO$11&lt;2000,INDEX('Data;_Historical_Data'!$H$12:$AK$518,MATCH(Working!$E45,'Data;_Historical_Data'!$J$12:$J$518,0),MATCH(Working!AO$11,'Data;_Historical_Data'!$H$11:$AK$11)),SUMIFS('Data;_Major_Ports'!$K$48:$K$999999,'Data;_Major_Ports'!$F$48:$F$999999,$F45,'Data;_Major_Ports'!$E$48:$E$999999,AO$11,'Data;_Major_Ports'!$J$48:$J$999999,#REF!)))</f>
        <v>0</v>
      </c>
      <c r="AP45" s="4">
        <f>IF(Closed_Ports!AK42="z","z",IF(AP$11&lt;2000,INDEX('Data;_Historical_Data'!$H$12:$AK$518,MATCH(Working!$E45,'Data;_Historical_Data'!$J$12:$J$518,0),MATCH(Working!AP$11,'Data;_Historical_Data'!$H$11:$AK$11)),SUMIFS('Data;_Major_Ports'!$K$48:$K$999999,'Data;_Major_Ports'!$F$48:$F$999999,$F45,'Data;_Major_Ports'!$E$48:$E$999999,AP$11,'Data;_Major_Ports'!$J$48:$J$999999,#REF!)))</f>
        <v>0</v>
      </c>
      <c r="AQ45" s="4">
        <f>IF(Closed_Ports!AL42="z","z",IF(AQ$11&lt;2000,INDEX('Data;_Historical_Data'!$H$12:$AK$518,MATCH(Working!$E45,'Data;_Historical_Data'!$J$12:$J$518,0),MATCH(Working!AQ$11,'Data;_Historical_Data'!$H$11:$AK$11)),SUMIFS('Data;_Major_Ports'!$K$48:$K$999999,'Data;_Major_Ports'!$F$48:$F$999999,$F45,'Data;_Major_Ports'!$E$48:$E$999999,AQ$11,'Data;_Major_Ports'!$J$48:$J$999999,#REF!)))</f>
        <v>0</v>
      </c>
      <c r="AR45" s="4">
        <f>IF(Closed_Ports!AM42="z","z",IF(AR$11&lt;2000,INDEX('Data;_Historical_Data'!$H$12:$AK$518,MATCH(Working!$E45,'Data;_Historical_Data'!$J$12:$J$518,0),MATCH(Working!AR$11,'Data;_Historical_Data'!$H$11:$AK$11)),SUMIFS('Data;_Major_Ports'!$K$48:$K$999999,'Data;_Major_Ports'!$F$48:$F$999999,$F45,'Data;_Major_Ports'!$E$48:$E$999999,AR$11,'Data;_Major_Ports'!$J$48:$J$999999,#REF!)))</f>
        <v>0</v>
      </c>
      <c r="AS45" s="4">
        <f>IF(Closed_Ports!AN42="z","z",IF(AS$11&lt;2000,INDEX('Data;_Historical_Data'!$H$12:$AK$518,MATCH(Working!$E45,'Data;_Historical_Data'!$J$12:$J$518,0),MATCH(Working!AS$11,'Data;_Historical_Data'!$H$11:$AK$11)),SUMIFS('Data;_Major_Ports'!$K$48:$K$999999,'Data;_Major_Ports'!$F$48:$F$999999,$F45,'Data;_Major_Ports'!$E$48:$E$999999,AS$11,'Data;_Major_Ports'!$J$48:$J$999999,#REF!)))</f>
        <v>0</v>
      </c>
      <c r="AT45" s="4">
        <f>IF(Closed_Ports!AO42="z","z",IF(AT$11&lt;2000,INDEX('Data;_Historical_Data'!$H$12:$AK$518,MATCH(Working!$E45,'Data;_Historical_Data'!$J$12:$J$518,0),MATCH(Working!AT$11,'Data;_Historical_Data'!$H$11:$AK$11)),SUMIFS('Data;_Major_Ports'!$K$48:$K$999999,'Data;_Major_Ports'!$F$48:$F$999999,$F45,'Data;_Major_Ports'!$E$48:$E$999999,AT$11,'Data;_Major_Ports'!$J$48:$J$999999,#REF!)))</f>
        <v>0</v>
      </c>
      <c r="AU45" s="4">
        <f>IF(Closed_Ports!AP42="z","z",IF(AU$11&lt;2000,INDEX('Data;_Historical_Data'!$H$12:$AK$518,MATCH(Working!$E45,'Data;_Historical_Data'!$J$12:$J$518,0),MATCH(Working!AU$11,'Data;_Historical_Data'!$H$11:$AK$11)),SUMIFS('Data;_Major_Ports'!$K$48:$K$999999,'Data;_Major_Ports'!$F$48:$F$999999,$F45,'Data;_Major_Ports'!$E$48:$E$999999,AU$11,'Data;_Major_Ports'!$J$48:$J$999999,#REF!)))</f>
        <v>0</v>
      </c>
      <c r="AV45" s="4">
        <f>IF(Closed_Ports!AQ42="z","z",IF(AV$11&lt;2000,INDEX('Data;_Historical_Data'!$H$12:$AK$518,MATCH(Working!$E45,'Data;_Historical_Data'!$J$12:$J$518,0),MATCH(Working!AV$11,'Data;_Historical_Data'!$H$11:$AK$11)),SUMIFS('Data;_Major_Ports'!$K$48:$K$999999,'Data;_Major_Ports'!$F$48:$F$999999,$F45,'Data;_Major_Ports'!$E$48:$E$999999,AV$11,'Data;_Major_Ports'!$J$48:$J$999999,#REF!)))</f>
        <v>0</v>
      </c>
      <c r="AW45" s="4">
        <f>IF(Closed_Ports!AR42="z","z",IF(AW$11&lt;2000,INDEX('Data;_Historical_Data'!$H$12:$AK$518,MATCH(Working!$E45,'Data;_Historical_Data'!$J$12:$J$518,0),MATCH(Working!AW$11,'Data;_Historical_Data'!$H$11:$AK$11)),SUMIFS('Data;_Major_Ports'!$K$48:$K$999999,'Data;_Major_Ports'!$F$48:$F$999999,$F45,'Data;_Major_Ports'!$E$48:$E$999999,AW$11,'Data;_Major_Ports'!$J$48:$J$999999,#REF!)))</f>
        <v>0</v>
      </c>
      <c r="AX45" s="4">
        <f>IF(Closed_Ports!AS42="z","z",IF(AX$11&lt;2000,INDEX('Data;_Historical_Data'!$H$12:$AK$518,MATCH(Working!$E45,'Data;_Historical_Data'!$J$12:$J$518,0),MATCH(Working!AX$11,'Data;_Historical_Data'!$H$11:$AK$11)),SUMIFS('Data;_Major_Ports'!$K$48:$K$999999,'Data;_Major_Ports'!$F$48:$F$999999,$F45,'Data;_Major_Ports'!$E$48:$E$999999,AX$11,'Data;_Major_Ports'!$J$48:$J$999999,#REF!)))</f>
        <v>0</v>
      </c>
      <c r="AY45" s="4">
        <f>IF(Closed_Ports!AT42="z","z",IF(AY$11&lt;2000,INDEX('Data;_Historical_Data'!$H$12:$AK$518,MATCH(Working!$E45,'Data;_Historical_Data'!$J$12:$J$518,0),MATCH(Working!AY$11,'Data;_Historical_Data'!$H$11:$AK$11)),SUMIFS('Data;_Major_Ports'!$K$48:$K$999999,'Data;_Major_Ports'!$F$48:$F$999999,$F45,'Data;_Major_Ports'!$E$48:$E$999999,AY$11,'Data;_Major_Ports'!$J$48:$J$999999,#REF!)))</f>
        <v>0</v>
      </c>
      <c r="AZ45" s="4">
        <f>IF(Closed_Ports!AU42="z","z",IF(AZ$11&lt;2000,INDEX('Data;_Historical_Data'!$H$12:$AK$518,MATCH(Working!$E45,'Data;_Historical_Data'!$J$12:$J$518,0),MATCH(Working!AZ$11,'Data;_Historical_Data'!$H$11:$AK$11)),SUMIFS('Data;_Major_Ports'!$K$48:$K$999999,'Data;_Major_Ports'!$F$48:$F$999999,$F45,'Data;_Major_Ports'!$E$48:$E$999999,AZ$11,'Data;_Major_Ports'!$J$48:$J$999999,#REF!)))</f>
        <v>0</v>
      </c>
      <c r="BA45" s="4">
        <f>IF(Closed_Ports!AV42="z","z",IF(BA$11&lt;2000,INDEX('Data;_Historical_Data'!$H$12:$AK$518,MATCH(Working!$E45,'Data;_Historical_Data'!$J$12:$J$518,0),MATCH(Working!BA$11,'Data;_Historical_Data'!$H$11:$AK$11)),SUMIFS('Data;_Major_Ports'!$K$48:$K$999999,'Data;_Major_Ports'!$F$48:$F$999999,$F45,'Data;_Major_Ports'!$E$48:$E$999999,BA$11,'Data;_Major_Ports'!$J$48:$J$999999,#REF!)))</f>
        <v>0</v>
      </c>
      <c r="BB45" s="4">
        <f>IF(Closed_Ports!AW42="z","z",IF(BB$11&lt;2000,INDEX('Data;_Historical_Data'!$H$12:$AK$518,MATCH(Working!$E45,'Data;_Historical_Data'!$J$12:$J$518,0),MATCH(Working!BB$11,'Data;_Historical_Data'!$H$11:$AK$11)),SUMIFS('Data;_Major_Ports'!$K$48:$K$999999,'Data;_Major_Ports'!$F$48:$F$999999,$F45,'Data;_Major_Ports'!$E$48:$E$999999,BB$11,'Data;_Major_Ports'!$J$48:$J$999999,#REF!)))</f>
        <v>0</v>
      </c>
      <c r="BC45" s="4">
        <f>IF(Closed_Ports!AX42="z","z",IF(BC$11&lt;2000,INDEX('Data;_Historical_Data'!$H$12:$AK$518,MATCH(Working!$E45,'Data;_Historical_Data'!$J$12:$J$518,0),MATCH(Working!BC$11,'Data;_Historical_Data'!$H$11:$AK$11)),SUMIFS('Data;_Major_Ports'!$K$48:$K$999999,'Data;_Major_Ports'!$F$48:$F$999999,$F45,'Data;_Major_Ports'!$E$48:$E$999999,BC$11,'Data;_Major_Ports'!$J$48:$J$999999,#REF!)))</f>
        <v>0</v>
      </c>
      <c r="BD45" s="4">
        <f>IF(Closed_Ports!AY42="z","z",IF(BD$11&lt;2000,INDEX('Data;_Historical_Data'!$H$12:$AK$518,MATCH(Working!$E45,'Data;_Historical_Data'!$J$12:$J$518,0),MATCH(Working!BD$11,'Data;_Historical_Data'!$H$11:$AK$11)),SUMIFS('Data;_Major_Ports'!$K$48:$K$999999,'Data;_Major_Ports'!$F$48:$F$999999,$F45,'Data;_Major_Ports'!$E$48:$E$999999,BD$11,'Data;_Major_Ports'!$J$48:$J$999999,#REF!)))</f>
        <v>0</v>
      </c>
      <c r="BE45" s="4">
        <f>IF(Closed_Ports!AZ42="z","z",IF(BE$11&lt;2000,INDEX('Data;_Historical_Data'!$H$12:$AK$518,MATCH(Working!$E45,'Data;_Historical_Data'!$J$12:$J$518,0),MATCH(Working!BE$11,'Data;_Historical_Data'!$H$11:$AK$11)),SUMIFS('Data;_Major_Ports'!$K$48:$K$999999,'Data;_Major_Ports'!$F$48:$F$999999,$F45,'Data;_Major_Ports'!$E$48:$E$999999,BE$11,'Data;_Major_Ports'!$J$48:$J$999999,#REF!)))</f>
        <v>0</v>
      </c>
      <c r="BF45" s="4">
        <f>IF(Closed_Ports!BA42="z","z",IF(BF$11&lt;2000,INDEX('Data;_Historical_Data'!$H$12:$AK$518,MATCH(Working!$E45,'Data;_Historical_Data'!$J$12:$J$518,0),MATCH(Working!BF$11,'Data;_Historical_Data'!$H$11:$AK$11)),SUMIFS('Data;_Major_Ports'!$K$48:$K$999999,'Data;_Major_Ports'!$F$48:$F$999999,$F45,'Data;_Major_Ports'!$E$48:$E$999999,BF$11,'Data;_Major_Ports'!$J$48:$J$999999,#REF!)))</f>
        <v>0</v>
      </c>
      <c r="BG45" s="4">
        <f>IF(Closed_Ports!BB42="z","z",IF(BG$11&lt;2000,INDEX('Data;_Historical_Data'!$H$12:$AK$518,MATCH(Working!$E45,'Data;_Historical_Data'!$J$12:$J$518,0),MATCH(Working!BG$11,'Data;_Historical_Data'!$H$11:$AK$11)),SUMIFS('Data;_Major_Ports'!$K$48:$K$999999,'Data;_Major_Ports'!$F$48:$F$999999,$F45,'Data;_Major_Ports'!$E$48:$E$999999,BG$11,'Data;_Major_Ports'!$J$48:$J$999999,#REF!)))</f>
        <v>0</v>
      </c>
      <c r="BH45" s="4">
        <f>IF(Closed_Ports!BC42="z","z",IF(BH$11&lt;2000,INDEX('Data;_Historical_Data'!$H$12:$AK$518,MATCH(Working!$E45,'Data;_Historical_Data'!$J$12:$J$518,0),MATCH(Working!BH$11,'Data;_Historical_Data'!$H$11:$AK$11)),SUMIFS('Data;_Major_Ports'!$K$48:$K$999999,'Data;_Major_Ports'!$F$48:$F$999999,$F45,'Data;_Major_Ports'!$E$48:$E$999999,BH$11,'Data;_Major_Ports'!$J$48:$J$999999,#REF!)))</f>
        <v>0</v>
      </c>
      <c r="BI45" s="4">
        <f>IF(Closed_Ports!BD42="z","z",IF(BI$11&lt;2000,INDEX('Data;_Historical_Data'!$H$12:$AK$518,MATCH(Working!$E45,'Data;_Historical_Data'!$J$12:$J$518,0),MATCH(Working!BI$11,'Data;_Historical_Data'!$H$11:$AK$11)),SUMIFS('Data;_Major_Ports'!$K$48:$K$999999,'Data;_Major_Ports'!$F$48:$F$999999,$F45,'Data;_Major_Ports'!$E$48:$E$999999,BI$11,'Data;_Major_Ports'!$J$48:$J$999999,#REF!)))</f>
        <v>0</v>
      </c>
      <c r="BJ45" s="44" t="e">
        <f t="shared" si="0"/>
        <v>#DIV/0!</v>
      </c>
      <c r="BK45" s="45">
        <f t="shared" si="1"/>
        <v>0</v>
      </c>
    </row>
    <row r="46" spans="4:63" x14ac:dyDescent="0.25">
      <c r="D46" s="41">
        <f>COUNTIF('Data;_Historical_Data'!J:J,Working!E46)</f>
        <v>0</v>
      </c>
      <c r="E46" s="22" t="e">
        <f>CONCATENATE(#REF!,Working!H46)</f>
        <v>#REF!</v>
      </c>
      <c r="F46" s="22" t="s">
        <v>260</v>
      </c>
      <c r="G46" s="22" t="s">
        <v>188</v>
      </c>
      <c r="H46" s="2" t="s">
        <v>45</v>
      </c>
      <c r="I46" s="2" t="s">
        <v>26</v>
      </c>
      <c r="J46" s="42" t="s">
        <v>10</v>
      </c>
      <c r="K46" s="4" t="e">
        <f>IF(Closed_Ports!F43="z","z",IF(K$11&lt;2000,INDEX('Data;_Historical_Data'!$H$12:$AK$518,MATCH(Working!$E46,'Data;_Historical_Data'!$J$12:$J$518,0),MATCH(Working!K$11,'Data;_Historical_Data'!$H$11:$AK$11)),SUMIFS('Data;_Major_Ports'!$K$48:$K$999999,'Data;_Major_Ports'!$F$48:$F$999999,$F46,'Data;_Major_Ports'!$E$48:$E$999999,K$11,'Data;_Major_Ports'!$J$48:$J$999999,#REF!)))</f>
        <v>#REF!</v>
      </c>
      <c r="L46" s="4" t="e">
        <f>IF(Closed_Ports!G43="z","z",IF(L$11&lt;2000,INDEX('Data;_Historical_Data'!$H$12:$AK$518,MATCH(Working!$E46,'Data;_Historical_Data'!$J$12:$J$518,0),MATCH(Working!L$11,'Data;_Historical_Data'!$H$11:$AK$11)),SUMIFS('Data;_Major_Ports'!$K$48:$K$999999,'Data;_Major_Ports'!$F$48:$F$999999,$F46,'Data;_Major_Ports'!$E$48:$E$999999,L$11,'Data;_Major_Ports'!$J$48:$J$999999,#REF!)))</f>
        <v>#REF!</v>
      </c>
      <c r="M46" s="4" t="e">
        <f>IF(Closed_Ports!H43="z","z",IF(M$11&lt;2000,INDEX('Data;_Historical_Data'!$H$12:$AK$518,MATCH(Working!$E46,'Data;_Historical_Data'!$J$12:$J$518,0),MATCH(Working!M$11,'Data;_Historical_Data'!$H$11:$AK$11)),SUMIFS('Data;_Major_Ports'!$K$48:$K$999999,'Data;_Major_Ports'!$F$48:$F$999999,$F46,'Data;_Major_Ports'!$E$48:$E$999999,M$11,'Data;_Major_Ports'!$J$48:$J$999999,#REF!)))</f>
        <v>#REF!</v>
      </c>
      <c r="N46" s="4" t="e">
        <f>IF(Closed_Ports!I43="z","z",IF(N$11&lt;2000,INDEX('Data;_Historical_Data'!$H$12:$AK$518,MATCH(Working!$E46,'Data;_Historical_Data'!$J$12:$J$518,0),MATCH(Working!N$11,'Data;_Historical_Data'!$H$11:$AK$11)),SUMIFS('Data;_Major_Ports'!$K$48:$K$999999,'Data;_Major_Ports'!$F$48:$F$999999,$F46,'Data;_Major_Ports'!$E$48:$E$999999,N$11,'Data;_Major_Ports'!$J$48:$J$999999,#REF!)))</f>
        <v>#REF!</v>
      </c>
      <c r="O46" s="4" t="e">
        <f>IF(Closed_Ports!J43="z","z",IF(O$11&lt;2000,INDEX('Data;_Historical_Data'!$H$12:$AK$518,MATCH(Working!$E46,'Data;_Historical_Data'!$J$12:$J$518,0),MATCH(Working!O$11,'Data;_Historical_Data'!$H$11:$AK$11)),SUMIFS('Data;_Major_Ports'!$K$48:$K$999999,'Data;_Major_Ports'!$F$48:$F$999999,$F46,'Data;_Major_Ports'!$E$48:$E$999999,O$11,'Data;_Major_Ports'!$J$48:$J$999999,#REF!)))</f>
        <v>#REF!</v>
      </c>
      <c r="P46" s="4" t="e">
        <f>IF(Closed_Ports!K43="z","z",IF(P$11&lt;2000,INDEX('Data;_Historical_Data'!$H$12:$AK$518,MATCH(Working!$E46,'Data;_Historical_Data'!$J$12:$J$518,0),MATCH(Working!P$11,'Data;_Historical_Data'!$H$11:$AK$11)),SUMIFS('Data;_Major_Ports'!$K$48:$K$999999,'Data;_Major_Ports'!$F$48:$F$999999,$F46,'Data;_Major_Ports'!$E$48:$E$999999,P$11,'Data;_Major_Ports'!$J$48:$J$999999,#REF!)))</f>
        <v>#REF!</v>
      </c>
      <c r="Q46" s="4" t="e">
        <f>IF(Closed_Ports!L43="z","z",IF(Q$11&lt;2000,INDEX('Data;_Historical_Data'!$H$12:$AK$518,MATCH(Working!$E46,'Data;_Historical_Data'!$J$12:$J$518,0),MATCH(Working!Q$11,'Data;_Historical_Data'!$H$11:$AK$11)),SUMIFS('Data;_Major_Ports'!$K$48:$K$999999,'Data;_Major_Ports'!$F$48:$F$999999,$F46,'Data;_Major_Ports'!$E$48:$E$999999,Q$11,'Data;_Major_Ports'!$J$48:$J$999999,#REF!)))</f>
        <v>#REF!</v>
      </c>
      <c r="R46" s="4" t="e">
        <f>IF(Closed_Ports!M43="z","z",IF(R$11&lt;2000,INDEX('Data;_Historical_Data'!$H$12:$AK$518,MATCH(Working!$E46,'Data;_Historical_Data'!$J$12:$J$518,0),MATCH(Working!R$11,'Data;_Historical_Data'!$H$11:$AK$11)),SUMIFS('Data;_Major_Ports'!$K$48:$K$999999,'Data;_Major_Ports'!$F$48:$F$999999,$F46,'Data;_Major_Ports'!$E$48:$E$999999,R$11,'Data;_Major_Ports'!$J$48:$J$999999,#REF!)))</f>
        <v>#REF!</v>
      </c>
      <c r="S46" s="4" t="e">
        <f>IF(Closed_Ports!N43="z","z",IF(S$11&lt;2000,INDEX('Data;_Historical_Data'!$H$12:$AK$518,MATCH(Working!$E46,'Data;_Historical_Data'!$J$12:$J$518,0),MATCH(Working!S$11,'Data;_Historical_Data'!$H$11:$AK$11)),SUMIFS('Data;_Major_Ports'!$K$48:$K$999999,'Data;_Major_Ports'!$F$48:$F$999999,$F46,'Data;_Major_Ports'!$E$48:$E$999999,S$11,'Data;_Major_Ports'!$J$48:$J$999999,#REF!)))</f>
        <v>#REF!</v>
      </c>
      <c r="T46" s="4" t="e">
        <f>IF(Closed_Ports!O43="z","z",IF(T$11&lt;2000,INDEX('Data;_Historical_Data'!$H$12:$AK$518,MATCH(Working!$E46,'Data;_Historical_Data'!$J$12:$J$518,0),MATCH(Working!T$11,'Data;_Historical_Data'!$H$11:$AK$11)),SUMIFS('Data;_Major_Ports'!$K$48:$K$999999,'Data;_Major_Ports'!$F$48:$F$999999,$F46,'Data;_Major_Ports'!$E$48:$E$999999,T$11,'Data;_Major_Ports'!$J$48:$J$999999,#REF!)))</f>
        <v>#REF!</v>
      </c>
      <c r="U46" s="4" t="e">
        <f>IF(Closed_Ports!P43="z","z",IF(U$11&lt;2000,INDEX('Data;_Historical_Data'!$H$12:$AK$518,MATCH(Working!$E46,'Data;_Historical_Data'!$J$12:$J$518,0),MATCH(Working!U$11,'Data;_Historical_Data'!$H$11:$AK$11)),SUMIFS('Data;_Major_Ports'!$K$48:$K$999999,'Data;_Major_Ports'!$F$48:$F$999999,$F46,'Data;_Major_Ports'!$E$48:$E$999999,U$11,'Data;_Major_Ports'!$J$48:$J$999999,#REF!)))</f>
        <v>#REF!</v>
      </c>
      <c r="V46" s="4" t="e">
        <f>IF(Closed_Ports!Q43="z","z",IF(V$11&lt;2000,INDEX('Data;_Historical_Data'!$H$12:$AK$518,MATCH(Working!$E46,'Data;_Historical_Data'!$J$12:$J$518,0),MATCH(Working!V$11,'Data;_Historical_Data'!$H$11:$AK$11)),SUMIFS('Data;_Major_Ports'!$K$48:$K$999999,'Data;_Major_Ports'!$F$48:$F$999999,$F46,'Data;_Major_Ports'!$E$48:$E$999999,V$11,'Data;_Major_Ports'!$J$48:$J$999999,#REF!)))</f>
        <v>#REF!</v>
      </c>
      <c r="W46" s="4" t="e">
        <f>IF(Closed_Ports!R43="z","z",IF(W$11&lt;2000,INDEX('Data;_Historical_Data'!$H$12:$AK$518,MATCH(Working!$E46,'Data;_Historical_Data'!$J$12:$J$518,0),MATCH(Working!W$11,'Data;_Historical_Data'!$H$11:$AK$11)),SUMIFS('Data;_Major_Ports'!$K$48:$K$999999,'Data;_Major_Ports'!$F$48:$F$999999,$F46,'Data;_Major_Ports'!$E$48:$E$999999,W$11,'Data;_Major_Ports'!$J$48:$J$999999,#REF!)))</f>
        <v>#REF!</v>
      </c>
      <c r="X46" s="4" t="e">
        <f>IF(Closed_Ports!S43="z","z",IF(X$11&lt;2000,INDEX('Data;_Historical_Data'!$H$12:$AK$518,MATCH(Working!$E46,'Data;_Historical_Data'!$J$12:$J$518,0),MATCH(Working!X$11,'Data;_Historical_Data'!$H$11:$AK$11)),SUMIFS('Data;_Major_Ports'!$K$48:$K$999999,'Data;_Major_Ports'!$F$48:$F$999999,$F46,'Data;_Major_Ports'!$E$48:$E$999999,X$11,'Data;_Major_Ports'!$J$48:$J$999999,#REF!)))</f>
        <v>#REF!</v>
      </c>
      <c r="Y46" s="4" t="e">
        <f>IF(Closed_Ports!T43="z","z",IF(Y$11&lt;2000,INDEX('Data;_Historical_Data'!$H$12:$AK$518,MATCH(Working!$E46,'Data;_Historical_Data'!$J$12:$J$518,0),MATCH(Working!Y$11,'Data;_Historical_Data'!$H$11:$AK$11)),SUMIFS('Data;_Major_Ports'!$K$48:$K$999999,'Data;_Major_Ports'!$F$48:$F$999999,$F46,'Data;_Major_Ports'!$E$48:$E$999999,Y$11,'Data;_Major_Ports'!$J$48:$J$999999,#REF!)))</f>
        <v>#REF!</v>
      </c>
      <c r="Z46" s="4" t="e">
        <f>IF(Closed_Ports!U43="z","z",IF(Z$11&lt;2000,INDEX('Data;_Historical_Data'!$H$12:$AK$518,MATCH(Working!$E46,'Data;_Historical_Data'!$J$12:$J$518,0),MATCH(Working!Z$11,'Data;_Historical_Data'!$H$11:$AK$11)),SUMIFS('Data;_Major_Ports'!$K$48:$K$999999,'Data;_Major_Ports'!$F$48:$F$999999,$F46,'Data;_Major_Ports'!$E$48:$E$999999,Z$11,'Data;_Major_Ports'!$J$48:$J$999999,#REF!)))</f>
        <v>#REF!</v>
      </c>
      <c r="AA46" s="4" t="e">
        <f>IF(Closed_Ports!V43="z","z",IF(AA$11&lt;2000,INDEX('Data;_Historical_Data'!$H$12:$AK$518,MATCH(Working!$E46,'Data;_Historical_Data'!$J$12:$J$518,0),MATCH(Working!AA$11,'Data;_Historical_Data'!$H$11:$AK$11)),SUMIFS('Data;_Major_Ports'!$K$48:$K$999999,'Data;_Major_Ports'!$F$48:$F$999999,$F46,'Data;_Major_Ports'!$E$48:$E$999999,AA$11,'Data;_Major_Ports'!$J$48:$J$999999,#REF!)))</f>
        <v>#REF!</v>
      </c>
      <c r="AB46" s="4" t="e">
        <f>IF(Closed_Ports!W43="z","z",IF(AB$11&lt;2000,INDEX('Data;_Historical_Data'!$H$12:$AK$518,MATCH(Working!$E46,'Data;_Historical_Data'!$J$12:$J$518,0),MATCH(Working!AB$11,'Data;_Historical_Data'!$H$11:$AK$11)),SUMIFS('Data;_Major_Ports'!$K$48:$K$999999,'Data;_Major_Ports'!$F$48:$F$999999,$F46,'Data;_Major_Ports'!$E$48:$E$999999,AB$11,'Data;_Major_Ports'!$J$48:$J$999999,#REF!)))</f>
        <v>#REF!</v>
      </c>
      <c r="AC46" s="4" t="e">
        <f>IF(Closed_Ports!X43="z","z",IF(AC$11&lt;2000,INDEX('Data;_Historical_Data'!$H$12:$AK$518,MATCH(Working!$E46,'Data;_Historical_Data'!$J$12:$J$518,0),MATCH(Working!AC$11,'Data;_Historical_Data'!$H$11:$AK$11)),SUMIFS('Data;_Major_Ports'!$K$48:$K$999999,'Data;_Major_Ports'!$F$48:$F$999999,$F46,'Data;_Major_Ports'!$E$48:$E$999999,AC$11,'Data;_Major_Ports'!$J$48:$J$999999,#REF!)))</f>
        <v>#REF!</v>
      </c>
      <c r="AD46" s="4" t="e">
        <f>IF(Closed_Ports!Y43="z","z",IF(AD$11&lt;2000,INDEX('Data;_Historical_Data'!$H$12:$AK$518,MATCH(Working!$E46,'Data;_Historical_Data'!$J$12:$J$518,0),MATCH(Working!AD$11,'Data;_Historical_Data'!$H$11:$AK$11)),SUMIFS('Data;_Major_Ports'!$K$48:$K$999999,'Data;_Major_Ports'!$F$48:$F$999999,$F46,'Data;_Major_Ports'!$E$48:$E$999999,AD$11,'Data;_Major_Ports'!$J$48:$J$999999,#REF!)))</f>
        <v>#REF!</v>
      </c>
      <c r="AE46" s="4" t="e">
        <f>IF(Closed_Ports!Z43="z","z",IF(AE$11&lt;2000,INDEX('Data;_Historical_Data'!$H$12:$AK$518,MATCH(Working!$E46,'Data;_Historical_Data'!$J$12:$J$518,0),MATCH(Working!AE$11,'Data;_Historical_Data'!$H$11:$AK$11)),SUMIFS('Data;_Major_Ports'!$K$48:$K$999999,'Data;_Major_Ports'!$F$48:$F$999999,$F46,'Data;_Major_Ports'!$E$48:$E$999999,AE$11,'Data;_Major_Ports'!$J$48:$J$999999,#REF!)))</f>
        <v>#REF!</v>
      </c>
      <c r="AF46" s="4" t="e">
        <f>IF(Closed_Ports!AA43="z","z",IF(AF$11&lt;2000,INDEX('Data;_Historical_Data'!$H$12:$AK$518,MATCH(Working!$E46,'Data;_Historical_Data'!$J$12:$J$518,0),MATCH(Working!AF$11,'Data;_Historical_Data'!$H$11:$AK$11)),SUMIFS('Data;_Major_Ports'!$K$48:$K$999999,'Data;_Major_Ports'!$F$48:$F$999999,$F46,'Data;_Major_Ports'!$E$48:$E$999999,AF$11,'Data;_Major_Ports'!$J$48:$J$999999,#REF!)))</f>
        <v>#REF!</v>
      </c>
      <c r="AG46" s="4" t="e">
        <f>IF(Closed_Ports!AB43="z","z",IF(AG$11&lt;2000,INDEX('Data;_Historical_Data'!$H$12:$AK$518,MATCH(Working!$E46,'Data;_Historical_Data'!$J$12:$J$518,0),MATCH(Working!AG$11,'Data;_Historical_Data'!$H$11:$AK$11)),SUMIFS('Data;_Major_Ports'!$K$48:$K$999999,'Data;_Major_Ports'!$F$48:$F$999999,$F46,'Data;_Major_Ports'!$E$48:$E$999999,AG$11,'Data;_Major_Ports'!$J$48:$J$999999,#REF!)))</f>
        <v>#REF!</v>
      </c>
      <c r="AH46" s="4" t="e">
        <f>IF(Closed_Ports!AC43="z","z",IF(AH$11&lt;2000,INDEX('Data;_Historical_Data'!$H$12:$AK$518,MATCH(Working!$E46,'Data;_Historical_Data'!$J$12:$J$518,0),MATCH(Working!AH$11,'Data;_Historical_Data'!$H$11:$AK$11)),SUMIFS('Data;_Major_Ports'!$K$48:$K$999999,'Data;_Major_Ports'!$F$48:$F$999999,$F46,'Data;_Major_Ports'!$E$48:$E$999999,AH$11,'Data;_Major_Ports'!$J$48:$J$999999,#REF!)))</f>
        <v>#REF!</v>
      </c>
      <c r="AI46" s="4" t="e">
        <f>IF(Closed_Ports!AD43="z","z",IF(AI$11&lt;2000,INDEX('Data;_Historical_Data'!$H$12:$AK$518,MATCH(Working!$E46,'Data;_Historical_Data'!$J$12:$J$518,0),MATCH(Working!AI$11,'Data;_Historical_Data'!$H$11:$AK$11)),SUMIFS('Data;_Major_Ports'!$K$48:$K$999999,'Data;_Major_Ports'!$F$48:$F$999999,$F46,'Data;_Major_Ports'!$E$48:$E$999999,AI$11,'Data;_Major_Ports'!$J$48:$J$999999,#REF!)))</f>
        <v>#REF!</v>
      </c>
      <c r="AJ46" s="4" t="e">
        <f>IF(Closed_Ports!AE43="z","z",IF(AJ$11&lt;2000,INDEX('Data;_Historical_Data'!$H$12:$AK$518,MATCH(Working!$E46,'Data;_Historical_Data'!$J$12:$J$518,0),MATCH(Working!AJ$11,'Data;_Historical_Data'!$H$11:$AK$11)),SUMIFS('Data;_Major_Ports'!$K$48:$K$999999,'Data;_Major_Ports'!$F$48:$F$999999,$F46,'Data;_Major_Ports'!$E$48:$E$999999,AJ$11,'Data;_Major_Ports'!$J$48:$J$999999,#REF!)))</f>
        <v>#REF!</v>
      </c>
      <c r="AK46" s="4" t="e">
        <f>IF(Closed_Ports!AF43="z","z",IF(AK$11&lt;2000,INDEX('Data;_Historical_Data'!$H$12:$AK$518,MATCH(Working!$E46,'Data;_Historical_Data'!$J$12:$J$518,0),MATCH(Working!AK$11,'Data;_Historical_Data'!$H$11:$AK$11)),SUMIFS('Data;_Major_Ports'!$K$48:$K$999999,'Data;_Major_Ports'!$F$48:$F$999999,$F46,'Data;_Major_Ports'!$E$48:$E$999999,AK$11,'Data;_Major_Ports'!$J$48:$J$999999,#REF!)))</f>
        <v>#REF!</v>
      </c>
      <c r="AL46" s="43">
        <f>IF(Closed_Ports!AG43="z","z",IF(AL$11&lt;2000,INDEX('Data;_Historical_Data'!$H$12:$AK$518,MATCH(Working!$E46,'Data;_Historical_Data'!$J$12:$J$518,0),MATCH(Working!AL$11,'Data;_Historical_Data'!$H$11:$AK$11)),SUMIFS('Data;_Major_Ports'!$K$48:$K$999999,'Data;_Major_Ports'!$F$48:$F$999999,$F46,'Data;_Major_Ports'!$E$48:$E$999999,AL$11,'Data;_Major_Ports'!$J$48:$J$999999,#REF!)))</f>
        <v>0</v>
      </c>
      <c r="AM46" s="4">
        <f>IF(Closed_Ports!AH43="z","z",IF(AM$11&lt;2000,INDEX('Data;_Historical_Data'!$H$12:$AK$518,MATCH(Working!$E46,'Data;_Historical_Data'!$J$12:$J$518,0),MATCH(Working!AM$11,'Data;_Historical_Data'!$H$11:$AK$11)),SUMIFS('Data;_Major_Ports'!$K$48:$K$999999,'Data;_Major_Ports'!$F$48:$F$999999,$F46,'Data;_Major_Ports'!$E$48:$E$999999,AM$11,'Data;_Major_Ports'!$J$48:$J$999999,#REF!)))</f>
        <v>0</v>
      </c>
      <c r="AN46" s="4">
        <f>IF(Closed_Ports!AI43="z","z",IF(AN$11&lt;2000,INDEX('Data;_Historical_Data'!$H$12:$AK$518,MATCH(Working!$E46,'Data;_Historical_Data'!$J$12:$J$518,0),MATCH(Working!AN$11,'Data;_Historical_Data'!$H$11:$AK$11)),SUMIFS('Data;_Major_Ports'!$K$48:$K$999999,'Data;_Major_Ports'!$F$48:$F$999999,$F46,'Data;_Major_Ports'!$E$48:$E$999999,AN$11,'Data;_Major_Ports'!$J$48:$J$999999,#REF!)))</f>
        <v>0</v>
      </c>
      <c r="AO46" s="4">
        <f>IF(Closed_Ports!AJ43="z","z",IF(AO$11&lt;2000,INDEX('Data;_Historical_Data'!$H$12:$AK$518,MATCH(Working!$E46,'Data;_Historical_Data'!$J$12:$J$518,0),MATCH(Working!AO$11,'Data;_Historical_Data'!$H$11:$AK$11)),SUMIFS('Data;_Major_Ports'!$K$48:$K$999999,'Data;_Major_Ports'!$F$48:$F$999999,$F46,'Data;_Major_Ports'!$E$48:$E$999999,AO$11,'Data;_Major_Ports'!$J$48:$J$999999,#REF!)))</f>
        <v>0</v>
      </c>
      <c r="AP46" s="4">
        <f>IF(Closed_Ports!AK43="z","z",IF(AP$11&lt;2000,INDEX('Data;_Historical_Data'!$H$12:$AK$518,MATCH(Working!$E46,'Data;_Historical_Data'!$J$12:$J$518,0),MATCH(Working!AP$11,'Data;_Historical_Data'!$H$11:$AK$11)),SUMIFS('Data;_Major_Ports'!$K$48:$K$999999,'Data;_Major_Ports'!$F$48:$F$999999,$F46,'Data;_Major_Ports'!$E$48:$E$999999,AP$11,'Data;_Major_Ports'!$J$48:$J$999999,#REF!)))</f>
        <v>0</v>
      </c>
      <c r="AQ46" s="4">
        <f>IF(Closed_Ports!AL43="z","z",IF(AQ$11&lt;2000,INDEX('Data;_Historical_Data'!$H$12:$AK$518,MATCH(Working!$E46,'Data;_Historical_Data'!$J$12:$J$518,0),MATCH(Working!AQ$11,'Data;_Historical_Data'!$H$11:$AK$11)),SUMIFS('Data;_Major_Ports'!$K$48:$K$999999,'Data;_Major_Ports'!$F$48:$F$999999,$F46,'Data;_Major_Ports'!$E$48:$E$999999,AQ$11,'Data;_Major_Ports'!$J$48:$J$999999,#REF!)))</f>
        <v>0</v>
      </c>
      <c r="AR46" s="4">
        <f>IF(Closed_Ports!AM43="z","z",IF(AR$11&lt;2000,INDEX('Data;_Historical_Data'!$H$12:$AK$518,MATCH(Working!$E46,'Data;_Historical_Data'!$J$12:$J$518,0),MATCH(Working!AR$11,'Data;_Historical_Data'!$H$11:$AK$11)),SUMIFS('Data;_Major_Ports'!$K$48:$K$999999,'Data;_Major_Ports'!$F$48:$F$999999,$F46,'Data;_Major_Ports'!$E$48:$E$999999,AR$11,'Data;_Major_Ports'!$J$48:$J$999999,#REF!)))</f>
        <v>0</v>
      </c>
      <c r="AS46" s="4">
        <f>IF(Closed_Ports!AN43="z","z",IF(AS$11&lt;2000,INDEX('Data;_Historical_Data'!$H$12:$AK$518,MATCH(Working!$E46,'Data;_Historical_Data'!$J$12:$J$518,0),MATCH(Working!AS$11,'Data;_Historical_Data'!$H$11:$AK$11)),SUMIFS('Data;_Major_Ports'!$K$48:$K$999999,'Data;_Major_Ports'!$F$48:$F$999999,$F46,'Data;_Major_Ports'!$E$48:$E$999999,AS$11,'Data;_Major_Ports'!$J$48:$J$999999,#REF!)))</f>
        <v>0</v>
      </c>
      <c r="AT46" s="4">
        <f>IF(Closed_Ports!AO43="z","z",IF(AT$11&lt;2000,INDEX('Data;_Historical_Data'!$H$12:$AK$518,MATCH(Working!$E46,'Data;_Historical_Data'!$J$12:$J$518,0),MATCH(Working!AT$11,'Data;_Historical_Data'!$H$11:$AK$11)),SUMIFS('Data;_Major_Ports'!$K$48:$K$999999,'Data;_Major_Ports'!$F$48:$F$999999,$F46,'Data;_Major_Ports'!$E$48:$E$999999,AT$11,'Data;_Major_Ports'!$J$48:$J$999999,#REF!)))</f>
        <v>0</v>
      </c>
      <c r="AU46" s="4">
        <f>IF(Closed_Ports!AP43="z","z",IF(AU$11&lt;2000,INDEX('Data;_Historical_Data'!$H$12:$AK$518,MATCH(Working!$E46,'Data;_Historical_Data'!$J$12:$J$518,0),MATCH(Working!AU$11,'Data;_Historical_Data'!$H$11:$AK$11)),SUMIFS('Data;_Major_Ports'!$K$48:$K$999999,'Data;_Major_Ports'!$F$48:$F$999999,$F46,'Data;_Major_Ports'!$E$48:$E$999999,AU$11,'Data;_Major_Ports'!$J$48:$J$999999,#REF!)))</f>
        <v>0</v>
      </c>
      <c r="AV46" s="4">
        <f>IF(Closed_Ports!AQ43="z","z",IF(AV$11&lt;2000,INDEX('Data;_Historical_Data'!$H$12:$AK$518,MATCH(Working!$E46,'Data;_Historical_Data'!$J$12:$J$518,0),MATCH(Working!AV$11,'Data;_Historical_Data'!$H$11:$AK$11)),SUMIFS('Data;_Major_Ports'!$K$48:$K$999999,'Data;_Major_Ports'!$F$48:$F$999999,$F46,'Data;_Major_Ports'!$E$48:$E$999999,AV$11,'Data;_Major_Ports'!$J$48:$J$999999,#REF!)))</f>
        <v>0</v>
      </c>
      <c r="AW46" s="4">
        <f>IF(Closed_Ports!AR43="z","z",IF(AW$11&lt;2000,INDEX('Data;_Historical_Data'!$H$12:$AK$518,MATCH(Working!$E46,'Data;_Historical_Data'!$J$12:$J$518,0),MATCH(Working!AW$11,'Data;_Historical_Data'!$H$11:$AK$11)),SUMIFS('Data;_Major_Ports'!$K$48:$K$999999,'Data;_Major_Ports'!$F$48:$F$999999,$F46,'Data;_Major_Ports'!$E$48:$E$999999,AW$11,'Data;_Major_Ports'!$J$48:$J$999999,#REF!)))</f>
        <v>0</v>
      </c>
      <c r="AX46" s="4">
        <f>IF(Closed_Ports!AS43="z","z",IF(AX$11&lt;2000,INDEX('Data;_Historical_Data'!$H$12:$AK$518,MATCH(Working!$E46,'Data;_Historical_Data'!$J$12:$J$518,0),MATCH(Working!AX$11,'Data;_Historical_Data'!$H$11:$AK$11)),SUMIFS('Data;_Major_Ports'!$K$48:$K$999999,'Data;_Major_Ports'!$F$48:$F$999999,$F46,'Data;_Major_Ports'!$E$48:$E$999999,AX$11,'Data;_Major_Ports'!$J$48:$J$999999,#REF!)))</f>
        <v>0</v>
      </c>
      <c r="AY46" s="4">
        <f>IF(Closed_Ports!AT43="z","z",IF(AY$11&lt;2000,INDEX('Data;_Historical_Data'!$H$12:$AK$518,MATCH(Working!$E46,'Data;_Historical_Data'!$J$12:$J$518,0),MATCH(Working!AY$11,'Data;_Historical_Data'!$H$11:$AK$11)),SUMIFS('Data;_Major_Ports'!$K$48:$K$999999,'Data;_Major_Ports'!$F$48:$F$999999,$F46,'Data;_Major_Ports'!$E$48:$E$999999,AY$11,'Data;_Major_Ports'!$J$48:$J$999999,#REF!)))</f>
        <v>0</v>
      </c>
      <c r="AZ46" s="4">
        <f>IF(Closed_Ports!AU43="z","z",IF(AZ$11&lt;2000,INDEX('Data;_Historical_Data'!$H$12:$AK$518,MATCH(Working!$E46,'Data;_Historical_Data'!$J$12:$J$518,0),MATCH(Working!AZ$11,'Data;_Historical_Data'!$H$11:$AK$11)),SUMIFS('Data;_Major_Ports'!$K$48:$K$999999,'Data;_Major_Ports'!$F$48:$F$999999,$F46,'Data;_Major_Ports'!$E$48:$E$999999,AZ$11,'Data;_Major_Ports'!$J$48:$J$999999,#REF!)))</f>
        <v>0</v>
      </c>
      <c r="BA46" s="4">
        <f>IF(Closed_Ports!AV43="z","z",IF(BA$11&lt;2000,INDEX('Data;_Historical_Data'!$H$12:$AK$518,MATCH(Working!$E46,'Data;_Historical_Data'!$J$12:$J$518,0),MATCH(Working!BA$11,'Data;_Historical_Data'!$H$11:$AK$11)),SUMIFS('Data;_Major_Ports'!$K$48:$K$999999,'Data;_Major_Ports'!$F$48:$F$999999,$F46,'Data;_Major_Ports'!$E$48:$E$999999,BA$11,'Data;_Major_Ports'!$J$48:$J$999999,#REF!)))</f>
        <v>0</v>
      </c>
      <c r="BB46" s="4">
        <f>IF(Closed_Ports!AW43="z","z",IF(BB$11&lt;2000,INDEX('Data;_Historical_Data'!$H$12:$AK$518,MATCH(Working!$E46,'Data;_Historical_Data'!$J$12:$J$518,0),MATCH(Working!BB$11,'Data;_Historical_Data'!$H$11:$AK$11)),SUMIFS('Data;_Major_Ports'!$K$48:$K$999999,'Data;_Major_Ports'!$F$48:$F$999999,$F46,'Data;_Major_Ports'!$E$48:$E$999999,BB$11,'Data;_Major_Ports'!$J$48:$J$999999,#REF!)))</f>
        <v>0</v>
      </c>
      <c r="BC46" s="4">
        <f>IF(Closed_Ports!AX43="z","z",IF(BC$11&lt;2000,INDEX('Data;_Historical_Data'!$H$12:$AK$518,MATCH(Working!$E46,'Data;_Historical_Data'!$J$12:$J$518,0),MATCH(Working!BC$11,'Data;_Historical_Data'!$H$11:$AK$11)),SUMIFS('Data;_Major_Ports'!$K$48:$K$999999,'Data;_Major_Ports'!$F$48:$F$999999,$F46,'Data;_Major_Ports'!$E$48:$E$999999,BC$11,'Data;_Major_Ports'!$J$48:$J$999999,#REF!)))</f>
        <v>0</v>
      </c>
      <c r="BD46" s="4">
        <f>IF(Closed_Ports!AY43="z","z",IF(BD$11&lt;2000,INDEX('Data;_Historical_Data'!$H$12:$AK$518,MATCH(Working!$E46,'Data;_Historical_Data'!$J$12:$J$518,0),MATCH(Working!BD$11,'Data;_Historical_Data'!$H$11:$AK$11)),SUMIFS('Data;_Major_Ports'!$K$48:$K$999999,'Data;_Major_Ports'!$F$48:$F$999999,$F46,'Data;_Major_Ports'!$E$48:$E$999999,BD$11,'Data;_Major_Ports'!$J$48:$J$999999,#REF!)))</f>
        <v>0</v>
      </c>
      <c r="BE46" s="4">
        <f>IF(Closed_Ports!AZ43="z","z",IF(BE$11&lt;2000,INDEX('Data;_Historical_Data'!$H$12:$AK$518,MATCH(Working!$E46,'Data;_Historical_Data'!$J$12:$J$518,0),MATCH(Working!BE$11,'Data;_Historical_Data'!$H$11:$AK$11)),SUMIFS('Data;_Major_Ports'!$K$48:$K$999999,'Data;_Major_Ports'!$F$48:$F$999999,$F46,'Data;_Major_Ports'!$E$48:$E$999999,BE$11,'Data;_Major_Ports'!$J$48:$J$999999,#REF!)))</f>
        <v>0</v>
      </c>
      <c r="BF46" s="4">
        <f>IF(Closed_Ports!BA43="z","z",IF(BF$11&lt;2000,INDEX('Data;_Historical_Data'!$H$12:$AK$518,MATCH(Working!$E46,'Data;_Historical_Data'!$J$12:$J$518,0),MATCH(Working!BF$11,'Data;_Historical_Data'!$H$11:$AK$11)),SUMIFS('Data;_Major_Ports'!$K$48:$K$999999,'Data;_Major_Ports'!$F$48:$F$999999,$F46,'Data;_Major_Ports'!$E$48:$E$999999,BF$11,'Data;_Major_Ports'!$J$48:$J$999999,#REF!)))</f>
        <v>0</v>
      </c>
      <c r="BG46" s="4">
        <f>IF(Closed_Ports!BB43="z","z",IF(BG$11&lt;2000,INDEX('Data;_Historical_Data'!$H$12:$AK$518,MATCH(Working!$E46,'Data;_Historical_Data'!$J$12:$J$518,0),MATCH(Working!BG$11,'Data;_Historical_Data'!$H$11:$AK$11)),SUMIFS('Data;_Major_Ports'!$K$48:$K$999999,'Data;_Major_Ports'!$F$48:$F$999999,$F46,'Data;_Major_Ports'!$E$48:$E$999999,BG$11,'Data;_Major_Ports'!$J$48:$J$999999,#REF!)))</f>
        <v>0</v>
      </c>
      <c r="BH46" s="4">
        <f>IF(Closed_Ports!BC43="z","z",IF(BH$11&lt;2000,INDEX('Data;_Historical_Data'!$H$12:$AK$518,MATCH(Working!$E46,'Data;_Historical_Data'!$J$12:$J$518,0),MATCH(Working!BH$11,'Data;_Historical_Data'!$H$11:$AK$11)),SUMIFS('Data;_Major_Ports'!$K$48:$K$999999,'Data;_Major_Ports'!$F$48:$F$999999,$F46,'Data;_Major_Ports'!$E$48:$E$999999,BH$11,'Data;_Major_Ports'!$J$48:$J$999999,#REF!)))</f>
        <v>0</v>
      </c>
      <c r="BI46" s="4">
        <f>IF(Closed_Ports!BD43="z","z",IF(BI$11&lt;2000,INDEX('Data;_Historical_Data'!$H$12:$AK$518,MATCH(Working!$E46,'Data;_Historical_Data'!$J$12:$J$518,0),MATCH(Working!BI$11,'Data;_Historical_Data'!$H$11:$AK$11)),SUMIFS('Data;_Major_Ports'!$K$48:$K$999999,'Data;_Major_Ports'!$F$48:$F$999999,$F46,'Data;_Major_Ports'!$E$48:$E$999999,BI$11,'Data;_Major_Ports'!$J$48:$J$999999,#REF!)))</f>
        <v>0</v>
      </c>
      <c r="BJ46" s="44" t="e">
        <f t="shared" ref="BJ46:BJ67" si="2">(BI46-BH46)/BH46</f>
        <v>#DIV/0!</v>
      </c>
      <c r="BK46" s="45">
        <f t="shared" ref="BK46:BK67" si="3">BI46-BH46</f>
        <v>0</v>
      </c>
    </row>
    <row r="47" spans="4:63" x14ac:dyDescent="0.25">
      <c r="D47" s="41">
        <f>COUNTIF('Data;_Historical_Data'!J:J,Working!E47)</f>
        <v>0</v>
      </c>
      <c r="E47" s="22" t="e">
        <f>CONCATENATE(#REF!,Working!H47)</f>
        <v>#REF!</v>
      </c>
      <c r="F47" s="22" t="s">
        <v>262</v>
      </c>
      <c r="G47" s="22" t="s">
        <v>188</v>
      </c>
      <c r="H47" s="2" t="s">
        <v>46</v>
      </c>
      <c r="I47" s="2" t="s">
        <v>47</v>
      </c>
      <c r="J47" s="42" t="s">
        <v>10</v>
      </c>
      <c r="K47" s="4" t="e">
        <f>IF(Closed_Ports!F44="z","z",IF(K$11&lt;2000,INDEX('Data;_Historical_Data'!$H$12:$AK$518,MATCH(Working!$E47,'Data;_Historical_Data'!$J$12:$J$518,0),MATCH(Working!K$11,'Data;_Historical_Data'!$H$11:$AK$11)),SUMIFS('Data;_Major_Ports'!$K$48:$K$999999,'Data;_Major_Ports'!$F$48:$F$999999,$F47,'Data;_Major_Ports'!$E$48:$E$999999,K$11,'Data;_Major_Ports'!$J$48:$J$999999,#REF!)))</f>
        <v>#REF!</v>
      </c>
      <c r="L47" s="4" t="e">
        <f>IF(Closed_Ports!G44="z","z",IF(L$11&lt;2000,INDEX('Data;_Historical_Data'!$H$12:$AK$518,MATCH(Working!$E47,'Data;_Historical_Data'!$J$12:$J$518,0),MATCH(Working!L$11,'Data;_Historical_Data'!$H$11:$AK$11)),SUMIFS('Data;_Major_Ports'!$K$48:$K$999999,'Data;_Major_Ports'!$F$48:$F$999999,$F47,'Data;_Major_Ports'!$E$48:$E$999999,L$11,'Data;_Major_Ports'!$J$48:$J$999999,#REF!)))</f>
        <v>#REF!</v>
      </c>
      <c r="M47" s="4" t="e">
        <f>IF(Closed_Ports!H44="z","z",IF(M$11&lt;2000,INDEX('Data;_Historical_Data'!$H$12:$AK$518,MATCH(Working!$E47,'Data;_Historical_Data'!$J$12:$J$518,0),MATCH(Working!M$11,'Data;_Historical_Data'!$H$11:$AK$11)),SUMIFS('Data;_Major_Ports'!$K$48:$K$999999,'Data;_Major_Ports'!$F$48:$F$999999,$F47,'Data;_Major_Ports'!$E$48:$E$999999,M$11,'Data;_Major_Ports'!$J$48:$J$999999,#REF!)))</f>
        <v>#REF!</v>
      </c>
      <c r="N47" s="4" t="e">
        <f>IF(Closed_Ports!I44="z","z",IF(N$11&lt;2000,INDEX('Data;_Historical_Data'!$H$12:$AK$518,MATCH(Working!$E47,'Data;_Historical_Data'!$J$12:$J$518,0),MATCH(Working!N$11,'Data;_Historical_Data'!$H$11:$AK$11)),SUMIFS('Data;_Major_Ports'!$K$48:$K$999999,'Data;_Major_Ports'!$F$48:$F$999999,$F47,'Data;_Major_Ports'!$E$48:$E$999999,N$11,'Data;_Major_Ports'!$J$48:$J$999999,#REF!)))</f>
        <v>#REF!</v>
      </c>
      <c r="O47" s="4" t="e">
        <f>IF(Closed_Ports!J44="z","z",IF(O$11&lt;2000,INDEX('Data;_Historical_Data'!$H$12:$AK$518,MATCH(Working!$E47,'Data;_Historical_Data'!$J$12:$J$518,0),MATCH(Working!O$11,'Data;_Historical_Data'!$H$11:$AK$11)),SUMIFS('Data;_Major_Ports'!$K$48:$K$999999,'Data;_Major_Ports'!$F$48:$F$999999,$F47,'Data;_Major_Ports'!$E$48:$E$999999,O$11,'Data;_Major_Ports'!$J$48:$J$999999,#REF!)))</f>
        <v>#REF!</v>
      </c>
      <c r="P47" s="4" t="e">
        <f>IF(Closed_Ports!K44="z","z",IF(P$11&lt;2000,INDEX('Data;_Historical_Data'!$H$12:$AK$518,MATCH(Working!$E47,'Data;_Historical_Data'!$J$12:$J$518,0),MATCH(Working!P$11,'Data;_Historical_Data'!$H$11:$AK$11)),SUMIFS('Data;_Major_Ports'!$K$48:$K$999999,'Data;_Major_Ports'!$F$48:$F$999999,$F47,'Data;_Major_Ports'!$E$48:$E$999999,P$11,'Data;_Major_Ports'!$J$48:$J$999999,#REF!)))</f>
        <v>#REF!</v>
      </c>
      <c r="Q47" s="4" t="e">
        <f>IF(Closed_Ports!L44="z","z",IF(Q$11&lt;2000,INDEX('Data;_Historical_Data'!$H$12:$AK$518,MATCH(Working!$E47,'Data;_Historical_Data'!$J$12:$J$518,0),MATCH(Working!Q$11,'Data;_Historical_Data'!$H$11:$AK$11)),SUMIFS('Data;_Major_Ports'!$K$48:$K$999999,'Data;_Major_Ports'!$F$48:$F$999999,$F47,'Data;_Major_Ports'!$E$48:$E$999999,Q$11,'Data;_Major_Ports'!$J$48:$J$999999,#REF!)))</f>
        <v>#REF!</v>
      </c>
      <c r="R47" s="4" t="e">
        <f>IF(Closed_Ports!M44="z","z",IF(R$11&lt;2000,INDEX('Data;_Historical_Data'!$H$12:$AK$518,MATCH(Working!$E47,'Data;_Historical_Data'!$J$12:$J$518,0),MATCH(Working!R$11,'Data;_Historical_Data'!$H$11:$AK$11)),SUMIFS('Data;_Major_Ports'!$K$48:$K$999999,'Data;_Major_Ports'!$F$48:$F$999999,$F47,'Data;_Major_Ports'!$E$48:$E$999999,R$11,'Data;_Major_Ports'!$J$48:$J$999999,#REF!)))</f>
        <v>#REF!</v>
      </c>
      <c r="S47" s="4" t="e">
        <f>IF(Closed_Ports!N44="z","z",IF(S$11&lt;2000,INDEX('Data;_Historical_Data'!$H$12:$AK$518,MATCH(Working!$E47,'Data;_Historical_Data'!$J$12:$J$518,0),MATCH(Working!S$11,'Data;_Historical_Data'!$H$11:$AK$11)),SUMIFS('Data;_Major_Ports'!$K$48:$K$999999,'Data;_Major_Ports'!$F$48:$F$999999,$F47,'Data;_Major_Ports'!$E$48:$E$999999,S$11,'Data;_Major_Ports'!$J$48:$J$999999,#REF!)))</f>
        <v>#REF!</v>
      </c>
      <c r="T47" s="4" t="e">
        <f>IF(Closed_Ports!O44="z","z",IF(T$11&lt;2000,INDEX('Data;_Historical_Data'!$H$12:$AK$518,MATCH(Working!$E47,'Data;_Historical_Data'!$J$12:$J$518,0),MATCH(Working!T$11,'Data;_Historical_Data'!$H$11:$AK$11)),SUMIFS('Data;_Major_Ports'!$K$48:$K$999999,'Data;_Major_Ports'!$F$48:$F$999999,$F47,'Data;_Major_Ports'!$E$48:$E$999999,T$11,'Data;_Major_Ports'!$J$48:$J$999999,#REF!)))</f>
        <v>#REF!</v>
      </c>
      <c r="U47" s="4" t="e">
        <f>IF(Closed_Ports!P44="z","z",IF(U$11&lt;2000,INDEX('Data;_Historical_Data'!$H$12:$AK$518,MATCH(Working!$E47,'Data;_Historical_Data'!$J$12:$J$518,0),MATCH(Working!U$11,'Data;_Historical_Data'!$H$11:$AK$11)),SUMIFS('Data;_Major_Ports'!$K$48:$K$999999,'Data;_Major_Ports'!$F$48:$F$999999,$F47,'Data;_Major_Ports'!$E$48:$E$999999,U$11,'Data;_Major_Ports'!$J$48:$J$999999,#REF!)))</f>
        <v>#REF!</v>
      </c>
      <c r="V47" s="4" t="e">
        <f>IF(Closed_Ports!Q44="z","z",IF(V$11&lt;2000,INDEX('Data;_Historical_Data'!$H$12:$AK$518,MATCH(Working!$E47,'Data;_Historical_Data'!$J$12:$J$518,0),MATCH(Working!V$11,'Data;_Historical_Data'!$H$11:$AK$11)),SUMIFS('Data;_Major_Ports'!$K$48:$K$999999,'Data;_Major_Ports'!$F$48:$F$999999,$F47,'Data;_Major_Ports'!$E$48:$E$999999,V$11,'Data;_Major_Ports'!$J$48:$J$999999,#REF!)))</f>
        <v>#REF!</v>
      </c>
      <c r="W47" s="4" t="e">
        <f>IF(Closed_Ports!R44="z","z",IF(W$11&lt;2000,INDEX('Data;_Historical_Data'!$H$12:$AK$518,MATCH(Working!$E47,'Data;_Historical_Data'!$J$12:$J$518,0),MATCH(Working!W$11,'Data;_Historical_Data'!$H$11:$AK$11)),SUMIFS('Data;_Major_Ports'!$K$48:$K$999999,'Data;_Major_Ports'!$F$48:$F$999999,$F47,'Data;_Major_Ports'!$E$48:$E$999999,W$11,'Data;_Major_Ports'!$J$48:$J$999999,#REF!)))</f>
        <v>#REF!</v>
      </c>
      <c r="X47" s="4" t="e">
        <f>IF(Closed_Ports!S44="z","z",IF(X$11&lt;2000,INDEX('Data;_Historical_Data'!$H$12:$AK$518,MATCH(Working!$E47,'Data;_Historical_Data'!$J$12:$J$518,0),MATCH(Working!X$11,'Data;_Historical_Data'!$H$11:$AK$11)),SUMIFS('Data;_Major_Ports'!$K$48:$K$999999,'Data;_Major_Ports'!$F$48:$F$999999,$F47,'Data;_Major_Ports'!$E$48:$E$999999,X$11,'Data;_Major_Ports'!$J$48:$J$999999,#REF!)))</f>
        <v>#REF!</v>
      </c>
      <c r="Y47" s="4" t="e">
        <f>IF(Closed_Ports!T44="z","z",IF(Y$11&lt;2000,INDEX('Data;_Historical_Data'!$H$12:$AK$518,MATCH(Working!$E47,'Data;_Historical_Data'!$J$12:$J$518,0),MATCH(Working!Y$11,'Data;_Historical_Data'!$H$11:$AK$11)),SUMIFS('Data;_Major_Ports'!$K$48:$K$999999,'Data;_Major_Ports'!$F$48:$F$999999,$F47,'Data;_Major_Ports'!$E$48:$E$999999,Y$11,'Data;_Major_Ports'!$J$48:$J$999999,#REF!)))</f>
        <v>#REF!</v>
      </c>
      <c r="Z47" s="4" t="e">
        <f>IF(Closed_Ports!U44="z","z",IF(Z$11&lt;2000,INDEX('Data;_Historical_Data'!$H$12:$AK$518,MATCH(Working!$E47,'Data;_Historical_Data'!$J$12:$J$518,0),MATCH(Working!Z$11,'Data;_Historical_Data'!$H$11:$AK$11)),SUMIFS('Data;_Major_Ports'!$K$48:$K$999999,'Data;_Major_Ports'!$F$48:$F$999999,$F47,'Data;_Major_Ports'!$E$48:$E$999999,Z$11,'Data;_Major_Ports'!$J$48:$J$999999,#REF!)))</f>
        <v>#REF!</v>
      </c>
      <c r="AA47" s="4" t="e">
        <f>IF(Closed_Ports!V44="z","z",IF(AA$11&lt;2000,INDEX('Data;_Historical_Data'!$H$12:$AK$518,MATCH(Working!$E47,'Data;_Historical_Data'!$J$12:$J$518,0),MATCH(Working!AA$11,'Data;_Historical_Data'!$H$11:$AK$11)),SUMIFS('Data;_Major_Ports'!$K$48:$K$999999,'Data;_Major_Ports'!$F$48:$F$999999,$F47,'Data;_Major_Ports'!$E$48:$E$999999,AA$11,'Data;_Major_Ports'!$J$48:$J$999999,#REF!)))</f>
        <v>#REF!</v>
      </c>
      <c r="AB47" s="4" t="e">
        <f>IF(Closed_Ports!W44="z","z",IF(AB$11&lt;2000,INDEX('Data;_Historical_Data'!$H$12:$AK$518,MATCH(Working!$E47,'Data;_Historical_Data'!$J$12:$J$518,0),MATCH(Working!AB$11,'Data;_Historical_Data'!$H$11:$AK$11)),SUMIFS('Data;_Major_Ports'!$K$48:$K$999999,'Data;_Major_Ports'!$F$48:$F$999999,$F47,'Data;_Major_Ports'!$E$48:$E$999999,AB$11,'Data;_Major_Ports'!$J$48:$J$999999,#REF!)))</f>
        <v>#REF!</v>
      </c>
      <c r="AC47" s="4" t="e">
        <f>IF(Closed_Ports!X44="z","z",IF(AC$11&lt;2000,INDEX('Data;_Historical_Data'!$H$12:$AK$518,MATCH(Working!$E47,'Data;_Historical_Data'!$J$12:$J$518,0),MATCH(Working!AC$11,'Data;_Historical_Data'!$H$11:$AK$11)),SUMIFS('Data;_Major_Ports'!$K$48:$K$999999,'Data;_Major_Ports'!$F$48:$F$999999,$F47,'Data;_Major_Ports'!$E$48:$E$999999,AC$11,'Data;_Major_Ports'!$J$48:$J$999999,#REF!)))</f>
        <v>#REF!</v>
      </c>
      <c r="AD47" s="4" t="e">
        <f>IF(Closed_Ports!Y44="z","z",IF(AD$11&lt;2000,INDEX('Data;_Historical_Data'!$H$12:$AK$518,MATCH(Working!$E47,'Data;_Historical_Data'!$J$12:$J$518,0),MATCH(Working!AD$11,'Data;_Historical_Data'!$H$11:$AK$11)),SUMIFS('Data;_Major_Ports'!$K$48:$K$999999,'Data;_Major_Ports'!$F$48:$F$999999,$F47,'Data;_Major_Ports'!$E$48:$E$999999,AD$11,'Data;_Major_Ports'!$J$48:$J$999999,#REF!)))</f>
        <v>#REF!</v>
      </c>
      <c r="AE47" s="4" t="e">
        <f>IF(Closed_Ports!Z44="z","z",IF(AE$11&lt;2000,INDEX('Data;_Historical_Data'!$H$12:$AK$518,MATCH(Working!$E47,'Data;_Historical_Data'!$J$12:$J$518,0),MATCH(Working!AE$11,'Data;_Historical_Data'!$H$11:$AK$11)),SUMIFS('Data;_Major_Ports'!$K$48:$K$999999,'Data;_Major_Ports'!$F$48:$F$999999,$F47,'Data;_Major_Ports'!$E$48:$E$999999,AE$11,'Data;_Major_Ports'!$J$48:$J$999999,#REF!)))</f>
        <v>#REF!</v>
      </c>
      <c r="AF47" s="4" t="e">
        <f>IF(Closed_Ports!AA44="z","z",IF(AF$11&lt;2000,INDEX('Data;_Historical_Data'!$H$12:$AK$518,MATCH(Working!$E47,'Data;_Historical_Data'!$J$12:$J$518,0),MATCH(Working!AF$11,'Data;_Historical_Data'!$H$11:$AK$11)),SUMIFS('Data;_Major_Ports'!$K$48:$K$999999,'Data;_Major_Ports'!$F$48:$F$999999,$F47,'Data;_Major_Ports'!$E$48:$E$999999,AF$11,'Data;_Major_Ports'!$J$48:$J$999999,#REF!)))</f>
        <v>#REF!</v>
      </c>
      <c r="AG47" s="4" t="e">
        <f>IF(Closed_Ports!AB44="z","z",IF(AG$11&lt;2000,INDEX('Data;_Historical_Data'!$H$12:$AK$518,MATCH(Working!$E47,'Data;_Historical_Data'!$J$12:$J$518,0),MATCH(Working!AG$11,'Data;_Historical_Data'!$H$11:$AK$11)),SUMIFS('Data;_Major_Ports'!$K$48:$K$999999,'Data;_Major_Ports'!$F$48:$F$999999,$F47,'Data;_Major_Ports'!$E$48:$E$999999,AG$11,'Data;_Major_Ports'!$J$48:$J$999999,#REF!)))</f>
        <v>#REF!</v>
      </c>
      <c r="AH47" s="4" t="e">
        <f>IF(Closed_Ports!AC44="z","z",IF(AH$11&lt;2000,INDEX('Data;_Historical_Data'!$H$12:$AK$518,MATCH(Working!$E47,'Data;_Historical_Data'!$J$12:$J$518,0),MATCH(Working!AH$11,'Data;_Historical_Data'!$H$11:$AK$11)),SUMIFS('Data;_Major_Ports'!$K$48:$K$999999,'Data;_Major_Ports'!$F$48:$F$999999,$F47,'Data;_Major_Ports'!$E$48:$E$999999,AH$11,'Data;_Major_Ports'!$J$48:$J$999999,#REF!)))</f>
        <v>#REF!</v>
      </c>
      <c r="AI47" s="4" t="e">
        <f>IF(Closed_Ports!AD44="z","z",IF(AI$11&lt;2000,INDEX('Data;_Historical_Data'!$H$12:$AK$518,MATCH(Working!$E47,'Data;_Historical_Data'!$J$12:$J$518,0),MATCH(Working!AI$11,'Data;_Historical_Data'!$H$11:$AK$11)),SUMIFS('Data;_Major_Ports'!$K$48:$K$999999,'Data;_Major_Ports'!$F$48:$F$999999,$F47,'Data;_Major_Ports'!$E$48:$E$999999,AI$11,'Data;_Major_Ports'!$J$48:$J$999999,#REF!)))</f>
        <v>#REF!</v>
      </c>
      <c r="AJ47" s="4" t="e">
        <f>IF(Closed_Ports!AE44="z","z",IF(AJ$11&lt;2000,INDEX('Data;_Historical_Data'!$H$12:$AK$518,MATCH(Working!$E47,'Data;_Historical_Data'!$J$12:$J$518,0),MATCH(Working!AJ$11,'Data;_Historical_Data'!$H$11:$AK$11)),SUMIFS('Data;_Major_Ports'!$K$48:$K$999999,'Data;_Major_Ports'!$F$48:$F$999999,$F47,'Data;_Major_Ports'!$E$48:$E$999999,AJ$11,'Data;_Major_Ports'!$J$48:$J$999999,#REF!)))</f>
        <v>#REF!</v>
      </c>
      <c r="AK47" s="4" t="e">
        <f>IF(Closed_Ports!AF44="z","z",IF(AK$11&lt;2000,INDEX('Data;_Historical_Data'!$H$12:$AK$518,MATCH(Working!$E47,'Data;_Historical_Data'!$J$12:$J$518,0),MATCH(Working!AK$11,'Data;_Historical_Data'!$H$11:$AK$11)),SUMIFS('Data;_Major_Ports'!$K$48:$K$999999,'Data;_Major_Ports'!$F$48:$F$999999,$F47,'Data;_Major_Ports'!$E$48:$E$999999,AK$11,'Data;_Major_Ports'!$J$48:$J$999999,#REF!)))</f>
        <v>#REF!</v>
      </c>
      <c r="AL47" s="43">
        <f>IF(Closed_Ports!AG44="z","z",IF(AL$11&lt;2000,INDEX('Data;_Historical_Data'!$H$12:$AK$518,MATCH(Working!$E47,'Data;_Historical_Data'!$J$12:$J$518,0),MATCH(Working!AL$11,'Data;_Historical_Data'!$H$11:$AK$11)),SUMIFS('Data;_Major_Ports'!$K$48:$K$999999,'Data;_Major_Ports'!$F$48:$F$999999,$F47,'Data;_Major_Ports'!$E$48:$E$999999,AL$11,'Data;_Major_Ports'!$J$48:$J$999999,#REF!)))</f>
        <v>0</v>
      </c>
      <c r="AM47" s="4">
        <f>IF(Closed_Ports!AH44="z","z",IF(AM$11&lt;2000,INDEX('Data;_Historical_Data'!$H$12:$AK$518,MATCH(Working!$E47,'Data;_Historical_Data'!$J$12:$J$518,0),MATCH(Working!AM$11,'Data;_Historical_Data'!$H$11:$AK$11)),SUMIFS('Data;_Major_Ports'!$K$48:$K$999999,'Data;_Major_Ports'!$F$48:$F$999999,$F47,'Data;_Major_Ports'!$E$48:$E$999999,AM$11,'Data;_Major_Ports'!$J$48:$J$999999,#REF!)))</f>
        <v>0</v>
      </c>
      <c r="AN47" s="4">
        <f>IF(Closed_Ports!AI44="z","z",IF(AN$11&lt;2000,INDEX('Data;_Historical_Data'!$H$12:$AK$518,MATCH(Working!$E47,'Data;_Historical_Data'!$J$12:$J$518,0),MATCH(Working!AN$11,'Data;_Historical_Data'!$H$11:$AK$11)),SUMIFS('Data;_Major_Ports'!$K$48:$K$999999,'Data;_Major_Ports'!$F$48:$F$999999,$F47,'Data;_Major_Ports'!$E$48:$E$999999,AN$11,'Data;_Major_Ports'!$J$48:$J$999999,#REF!)))</f>
        <v>0</v>
      </c>
      <c r="AO47" s="4">
        <f>IF(Closed_Ports!AJ44="z","z",IF(AO$11&lt;2000,INDEX('Data;_Historical_Data'!$H$12:$AK$518,MATCH(Working!$E47,'Data;_Historical_Data'!$J$12:$J$518,0),MATCH(Working!AO$11,'Data;_Historical_Data'!$H$11:$AK$11)),SUMIFS('Data;_Major_Ports'!$K$48:$K$999999,'Data;_Major_Ports'!$F$48:$F$999999,$F47,'Data;_Major_Ports'!$E$48:$E$999999,AO$11,'Data;_Major_Ports'!$J$48:$J$999999,#REF!)))</f>
        <v>0</v>
      </c>
      <c r="AP47" s="4">
        <f>IF(Closed_Ports!AK44="z","z",IF(AP$11&lt;2000,INDEX('Data;_Historical_Data'!$H$12:$AK$518,MATCH(Working!$E47,'Data;_Historical_Data'!$J$12:$J$518,0),MATCH(Working!AP$11,'Data;_Historical_Data'!$H$11:$AK$11)),SUMIFS('Data;_Major_Ports'!$K$48:$K$999999,'Data;_Major_Ports'!$F$48:$F$999999,$F47,'Data;_Major_Ports'!$E$48:$E$999999,AP$11,'Data;_Major_Ports'!$J$48:$J$999999,#REF!)))</f>
        <v>0</v>
      </c>
      <c r="AQ47" s="4">
        <f>IF(Closed_Ports!AL44="z","z",IF(AQ$11&lt;2000,INDEX('Data;_Historical_Data'!$H$12:$AK$518,MATCH(Working!$E47,'Data;_Historical_Data'!$J$12:$J$518,0),MATCH(Working!AQ$11,'Data;_Historical_Data'!$H$11:$AK$11)),SUMIFS('Data;_Major_Ports'!$K$48:$K$999999,'Data;_Major_Ports'!$F$48:$F$999999,$F47,'Data;_Major_Ports'!$E$48:$E$999999,AQ$11,'Data;_Major_Ports'!$J$48:$J$999999,#REF!)))</f>
        <v>0</v>
      </c>
      <c r="AR47" s="4">
        <f>IF(Closed_Ports!AM44="z","z",IF(AR$11&lt;2000,INDEX('Data;_Historical_Data'!$H$12:$AK$518,MATCH(Working!$E47,'Data;_Historical_Data'!$J$12:$J$518,0),MATCH(Working!AR$11,'Data;_Historical_Data'!$H$11:$AK$11)),SUMIFS('Data;_Major_Ports'!$K$48:$K$999999,'Data;_Major_Ports'!$F$48:$F$999999,$F47,'Data;_Major_Ports'!$E$48:$E$999999,AR$11,'Data;_Major_Ports'!$J$48:$J$999999,#REF!)))</f>
        <v>0</v>
      </c>
      <c r="AS47" s="4">
        <f>IF(Closed_Ports!AN44="z","z",IF(AS$11&lt;2000,INDEX('Data;_Historical_Data'!$H$12:$AK$518,MATCH(Working!$E47,'Data;_Historical_Data'!$J$12:$J$518,0),MATCH(Working!AS$11,'Data;_Historical_Data'!$H$11:$AK$11)),SUMIFS('Data;_Major_Ports'!$K$48:$K$999999,'Data;_Major_Ports'!$F$48:$F$999999,$F47,'Data;_Major_Ports'!$E$48:$E$999999,AS$11,'Data;_Major_Ports'!$J$48:$J$999999,#REF!)))</f>
        <v>0</v>
      </c>
      <c r="AT47" s="4">
        <f>IF(Closed_Ports!AO44="z","z",IF(AT$11&lt;2000,INDEX('Data;_Historical_Data'!$H$12:$AK$518,MATCH(Working!$E47,'Data;_Historical_Data'!$J$12:$J$518,0),MATCH(Working!AT$11,'Data;_Historical_Data'!$H$11:$AK$11)),SUMIFS('Data;_Major_Ports'!$K$48:$K$999999,'Data;_Major_Ports'!$F$48:$F$999999,$F47,'Data;_Major_Ports'!$E$48:$E$999999,AT$11,'Data;_Major_Ports'!$J$48:$J$999999,#REF!)))</f>
        <v>0</v>
      </c>
      <c r="AU47" s="4">
        <f>IF(Closed_Ports!AP44="z","z",IF(AU$11&lt;2000,INDEX('Data;_Historical_Data'!$H$12:$AK$518,MATCH(Working!$E47,'Data;_Historical_Data'!$J$12:$J$518,0),MATCH(Working!AU$11,'Data;_Historical_Data'!$H$11:$AK$11)),SUMIFS('Data;_Major_Ports'!$K$48:$K$999999,'Data;_Major_Ports'!$F$48:$F$999999,$F47,'Data;_Major_Ports'!$E$48:$E$999999,AU$11,'Data;_Major_Ports'!$J$48:$J$999999,#REF!)))</f>
        <v>0</v>
      </c>
      <c r="AV47" s="4">
        <f>IF(Closed_Ports!AQ44="z","z",IF(AV$11&lt;2000,INDEX('Data;_Historical_Data'!$H$12:$AK$518,MATCH(Working!$E47,'Data;_Historical_Data'!$J$12:$J$518,0),MATCH(Working!AV$11,'Data;_Historical_Data'!$H$11:$AK$11)),SUMIFS('Data;_Major_Ports'!$K$48:$K$999999,'Data;_Major_Ports'!$F$48:$F$999999,$F47,'Data;_Major_Ports'!$E$48:$E$999999,AV$11,'Data;_Major_Ports'!$J$48:$J$999999,#REF!)))</f>
        <v>0</v>
      </c>
      <c r="AW47" s="4">
        <f>IF(Closed_Ports!AR44="z","z",IF(AW$11&lt;2000,INDEX('Data;_Historical_Data'!$H$12:$AK$518,MATCH(Working!$E47,'Data;_Historical_Data'!$J$12:$J$518,0),MATCH(Working!AW$11,'Data;_Historical_Data'!$H$11:$AK$11)),SUMIFS('Data;_Major_Ports'!$K$48:$K$999999,'Data;_Major_Ports'!$F$48:$F$999999,$F47,'Data;_Major_Ports'!$E$48:$E$999999,AW$11,'Data;_Major_Ports'!$J$48:$J$999999,#REF!)))</f>
        <v>0</v>
      </c>
      <c r="AX47" s="4">
        <f>IF(Closed_Ports!AS44="z","z",IF(AX$11&lt;2000,INDEX('Data;_Historical_Data'!$H$12:$AK$518,MATCH(Working!$E47,'Data;_Historical_Data'!$J$12:$J$518,0),MATCH(Working!AX$11,'Data;_Historical_Data'!$H$11:$AK$11)),SUMIFS('Data;_Major_Ports'!$K$48:$K$999999,'Data;_Major_Ports'!$F$48:$F$999999,$F47,'Data;_Major_Ports'!$E$48:$E$999999,AX$11,'Data;_Major_Ports'!$J$48:$J$999999,#REF!)))</f>
        <v>0</v>
      </c>
      <c r="AY47" s="4">
        <f>IF(Closed_Ports!AT44="z","z",IF(AY$11&lt;2000,INDEX('Data;_Historical_Data'!$H$12:$AK$518,MATCH(Working!$E47,'Data;_Historical_Data'!$J$12:$J$518,0),MATCH(Working!AY$11,'Data;_Historical_Data'!$H$11:$AK$11)),SUMIFS('Data;_Major_Ports'!$K$48:$K$999999,'Data;_Major_Ports'!$F$48:$F$999999,$F47,'Data;_Major_Ports'!$E$48:$E$999999,AY$11,'Data;_Major_Ports'!$J$48:$J$999999,#REF!)))</f>
        <v>0</v>
      </c>
      <c r="AZ47" s="4">
        <f>IF(Closed_Ports!AU44="z","z",IF(AZ$11&lt;2000,INDEX('Data;_Historical_Data'!$H$12:$AK$518,MATCH(Working!$E47,'Data;_Historical_Data'!$J$12:$J$518,0),MATCH(Working!AZ$11,'Data;_Historical_Data'!$H$11:$AK$11)),SUMIFS('Data;_Major_Ports'!$K$48:$K$999999,'Data;_Major_Ports'!$F$48:$F$999999,$F47,'Data;_Major_Ports'!$E$48:$E$999999,AZ$11,'Data;_Major_Ports'!$J$48:$J$999999,#REF!)))</f>
        <v>0</v>
      </c>
      <c r="BA47" s="4">
        <f>IF(Closed_Ports!AV44="z","z",IF(BA$11&lt;2000,INDEX('Data;_Historical_Data'!$H$12:$AK$518,MATCH(Working!$E47,'Data;_Historical_Data'!$J$12:$J$518,0),MATCH(Working!BA$11,'Data;_Historical_Data'!$H$11:$AK$11)),SUMIFS('Data;_Major_Ports'!$K$48:$K$999999,'Data;_Major_Ports'!$F$48:$F$999999,$F47,'Data;_Major_Ports'!$E$48:$E$999999,BA$11,'Data;_Major_Ports'!$J$48:$J$999999,#REF!)))</f>
        <v>0</v>
      </c>
      <c r="BB47" s="4">
        <f>IF(Closed_Ports!AW44="z","z",IF(BB$11&lt;2000,INDEX('Data;_Historical_Data'!$H$12:$AK$518,MATCH(Working!$E47,'Data;_Historical_Data'!$J$12:$J$518,0),MATCH(Working!BB$11,'Data;_Historical_Data'!$H$11:$AK$11)),SUMIFS('Data;_Major_Ports'!$K$48:$K$999999,'Data;_Major_Ports'!$F$48:$F$999999,$F47,'Data;_Major_Ports'!$E$48:$E$999999,BB$11,'Data;_Major_Ports'!$J$48:$J$999999,#REF!)))</f>
        <v>0</v>
      </c>
      <c r="BC47" s="4">
        <f>IF(Closed_Ports!AX44="z","z",IF(BC$11&lt;2000,INDEX('Data;_Historical_Data'!$H$12:$AK$518,MATCH(Working!$E47,'Data;_Historical_Data'!$J$12:$J$518,0),MATCH(Working!BC$11,'Data;_Historical_Data'!$H$11:$AK$11)),SUMIFS('Data;_Major_Ports'!$K$48:$K$999999,'Data;_Major_Ports'!$F$48:$F$999999,$F47,'Data;_Major_Ports'!$E$48:$E$999999,BC$11,'Data;_Major_Ports'!$J$48:$J$999999,#REF!)))</f>
        <v>0</v>
      </c>
      <c r="BD47" s="4">
        <f>IF(Closed_Ports!AY44="z","z",IF(BD$11&lt;2000,INDEX('Data;_Historical_Data'!$H$12:$AK$518,MATCH(Working!$E47,'Data;_Historical_Data'!$J$12:$J$518,0),MATCH(Working!BD$11,'Data;_Historical_Data'!$H$11:$AK$11)),SUMIFS('Data;_Major_Ports'!$K$48:$K$999999,'Data;_Major_Ports'!$F$48:$F$999999,$F47,'Data;_Major_Ports'!$E$48:$E$999999,BD$11,'Data;_Major_Ports'!$J$48:$J$999999,#REF!)))</f>
        <v>0</v>
      </c>
      <c r="BE47" s="4">
        <f>IF(Closed_Ports!AZ44="z","z",IF(BE$11&lt;2000,INDEX('Data;_Historical_Data'!$H$12:$AK$518,MATCH(Working!$E47,'Data;_Historical_Data'!$J$12:$J$518,0),MATCH(Working!BE$11,'Data;_Historical_Data'!$H$11:$AK$11)),SUMIFS('Data;_Major_Ports'!$K$48:$K$999999,'Data;_Major_Ports'!$F$48:$F$999999,$F47,'Data;_Major_Ports'!$E$48:$E$999999,BE$11,'Data;_Major_Ports'!$J$48:$J$999999,#REF!)))</f>
        <v>0</v>
      </c>
      <c r="BF47" s="4">
        <f>IF(Closed_Ports!BA44="z","z",IF(BF$11&lt;2000,INDEX('Data;_Historical_Data'!$H$12:$AK$518,MATCH(Working!$E47,'Data;_Historical_Data'!$J$12:$J$518,0),MATCH(Working!BF$11,'Data;_Historical_Data'!$H$11:$AK$11)),SUMIFS('Data;_Major_Ports'!$K$48:$K$999999,'Data;_Major_Ports'!$F$48:$F$999999,$F47,'Data;_Major_Ports'!$E$48:$E$999999,BF$11,'Data;_Major_Ports'!$J$48:$J$999999,#REF!)))</f>
        <v>0</v>
      </c>
      <c r="BG47" s="4">
        <f>IF(Closed_Ports!BB44="z","z",IF(BG$11&lt;2000,INDEX('Data;_Historical_Data'!$H$12:$AK$518,MATCH(Working!$E47,'Data;_Historical_Data'!$J$12:$J$518,0),MATCH(Working!BG$11,'Data;_Historical_Data'!$H$11:$AK$11)),SUMIFS('Data;_Major_Ports'!$K$48:$K$999999,'Data;_Major_Ports'!$F$48:$F$999999,$F47,'Data;_Major_Ports'!$E$48:$E$999999,BG$11,'Data;_Major_Ports'!$J$48:$J$999999,#REF!)))</f>
        <v>0</v>
      </c>
      <c r="BH47" s="4">
        <f>IF(Closed_Ports!BC44="z","z",IF(BH$11&lt;2000,INDEX('Data;_Historical_Data'!$H$12:$AK$518,MATCH(Working!$E47,'Data;_Historical_Data'!$J$12:$J$518,0),MATCH(Working!BH$11,'Data;_Historical_Data'!$H$11:$AK$11)),SUMIFS('Data;_Major_Ports'!$K$48:$K$999999,'Data;_Major_Ports'!$F$48:$F$999999,$F47,'Data;_Major_Ports'!$E$48:$E$999999,BH$11,'Data;_Major_Ports'!$J$48:$J$999999,#REF!)))</f>
        <v>0</v>
      </c>
      <c r="BI47" s="4">
        <f>IF(Closed_Ports!BD44="z","z",IF(BI$11&lt;2000,INDEX('Data;_Historical_Data'!$H$12:$AK$518,MATCH(Working!$E47,'Data;_Historical_Data'!$J$12:$J$518,0),MATCH(Working!BI$11,'Data;_Historical_Data'!$H$11:$AK$11)),SUMIFS('Data;_Major_Ports'!$K$48:$K$999999,'Data;_Major_Ports'!$F$48:$F$999999,$F47,'Data;_Major_Ports'!$E$48:$E$999999,BI$11,'Data;_Major_Ports'!$J$48:$J$999999,#REF!)))</f>
        <v>0</v>
      </c>
      <c r="BJ47" s="44" t="e">
        <f t="shared" si="2"/>
        <v>#DIV/0!</v>
      </c>
      <c r="BK47" s="45">
        <f t="shared" si="3"/>
        <v>0</v>
      </c>
    </row>
    <row r="48" spans="4:63" x14ac:dyDescent="0.25">
      <c r="D48" s="41">
        <f>COUNTIF('Data;_Historical_Data'!J:J,Working!E48)</f>
        <v>0</v>
      </c>
      <c r="E48" s="22" t="e">
        <f>CONCATENATE(#REF!,Working!H48)</f>
        <v>#REF!</v>
      </c>
      <c r="F48" s="22" t="s">
        <v>264</v>
      </c>
      <c r="G48" s="22" t="s">
        <v>188</v>
      </c>
      <c r="H48" s="2" t="s">
        <v>48</v>
      </c>
      <c r="I48" s="2" t="s">
        <v>16</v>
      </c>
      <c r="J48" s="42" t="s">
        <v>10</v>
      </c>
      <c r="K48" s="4" t="e">
        <f>IF(Closed_Ports!F45="z","z",IF(K$11&lt;2000,INDEX('Data;_Historical_Data'!$H$12:$AK$518,MATCH(Working!$E48,'Data;_Historical_Data'!$J$12:$J$518,0),MATCH(Working!K$11,'Data;_Historical_Data'!$H$11:$AK$11)),SUMIFS('Data;_Major_Ports'!$K$48:$K$999999,'Data;_Major_Ports'!$F$48:$F$999999,$F48,'Data;_Major_Ports'!$E$48:$E$999999,K$11,'Data;_Major_Ports'!$J$48:$J$999999,#REF!)))</f>
        <v>#REF!</v>
      </c>
      <c r="L48" s="4" t="e">
        <f>IF(Closed_Ports!G45="z","z",IF(L$11&lt;2000,INDEX('Data;_Historical_Data'!$H$12:$AK$518,MATCH(Working!$E48,'Data;_Historical_Data'!$J$12:$J$518,0),MATCH(Working!L$11,'Data;_Historical_Data'!$H$11:$AK$11)),SUMIFS('Data;_Major_Ports'!$K$48:$K$999999,'Data;_Major_Ports'!$F$48:$F$999999,$F48,'Data;_Major_Ports'!$E$48:$E$999999,L$11,'Data;_Major_Ports'!$J$48:$J$999999,#REF!)))</f>
        <v>#REF!</v>
      </c>
      <c r="M48" s="4" t="e">
        <f>IF(Closed_Ports!H45="z","z",IF(M$11&lt;2000,INDEX('Data;_Historical_Data'!$H$12:$AK$518,MATCH(Working!$E48,'Data;_Historical_Data'!$J$12:$J$518,0),MATCH(Working!M$11,'Data;_Historical_Data'!$H$11:$AK$11)),SUMIFS('Data;_Major_Ports'!$K$48:$K$999999,'Data;_Major_Ports'!$F$48:$F$999999,$F48,'Data;_Major_Ports'!$E$48:$E$999999,M$11,'Data;_Major_Ports'!$J$48:$J$999999,#REF!)))</f>
        <v>#REF!</v>
      </c>
      <c r="N48" s="4" t="e">
        <f>IF(Closed_Ports!I45="z","z",IF(N$11&lt;2000,INDEX('Data;_Historical_Data'!$H$12:$AK$518,MATCH(Working!$E48,'Data;_Historical_Data'!$J$12:$J$518,0),MATCH(Working!N$11,'Data;_Historical_Data'!$H$11:$AK$11)),SUMIFS('Data;_Major_Ports'!$K$48:$K$999999,'Data;_Major_Ports'!$F$48:$F$999999,$F48,'Data;_Major_Ports'!$E$48:$E$999999,N$11,'Data;_Major_Ports'!$J$48:$J$999999,#REF!)))</f>
        <v>#REF!</v>
      </c>
      <c r="O48" s="4" t="e">
        <f>IF(Closed_Ports!J45="z","z",IF(O$11&lt;2000,INDEX('Data;_Historical_Data'!$H$12:$AK$518,MATCH(Working!$E48,'Data;_Historical_Data'!$J$12:$J$518,0),MATCH(Working!O$11,'Data;_Historical_Data'!$H$11:$AK$11)),SUMIFS('Data;_Major_Ports'!$K$48:$K$999999,'Data;_Major_Ports'!$F$48:$F$999999,$F48,'Data;_Major_Ports'!$E$48:$E$999999,O$11,'Data;_Major_Ports'!$J$48:$J$999999,#REF!)))</f>
        <v>#REF!</v>
      </c>
      <c r="P48" s="4" t="e">
        <f>IF(Closed_Ports!K45="z","z",IF(P$11&lt;2000,INDEX('Data;_Historical_Data'!$H$12:$AK$518,MATCH(Working!$E48,'Data;_Historical_Data'!$J$12:$J$518,0),MATCH(Working!P$11,'Data;_Historical_Data'!$H$11:$AK$11)),SUMIFS('Data;_Major_Ports'!$K$48:$K$999999,'Data;_Major_Ports'!$F$48:$F$999999,$F48,'Data;_Major_Ports'!$E$48:$E$999999,P$11,'Data;_Major_Ports'!$J$48:$J$999999,#REF!)))</f>
        <v>#REF!</v>
      </c>
      <c r="Q48" s="4" t="e">
        <f>IF(Closed_Ports!L45="z","z",IF(Q$11&lt;2000,INDEX('Data;_Historical_Data'!$H$12:$AK$518,MATCH(Working!$E48,'Data;_Historical_Data'!$J$12:$J$518,0),MATCH(Working!Q$11,'Data;_Historical_Data'!$H$11:$AK$11)),SUMIFS('Data;_Major_Ports'!$K$48:$K$999999,'Data;_Major_Ports'!$F$48:$F$999999,$F48,'Data;_Major_Ports'!$E$48:$E$999999,Q$11,'Data;_Major_Ports'!$J$48:$J$999999,#REF!)))</f>
        <v>#REF!</v>
      </c>
      <c r="R48" s="4" t="e">
        <f>IF(Closed_Ports!M45="z","z",IF(R$11&lt;2000,INDEX('Data;_Historical_Data'!$H$12:$AK$518,MATCH(Working!$E48,'Data;_Historical_Data'!$J$12:$J$518,0),MATCH(Working!R$11,'Data;_Historical_Data'!$H$11:$AK$11)),SUMIFS('Data;_Major_Ports'!$K$48:$K$999999,'Data;_Major_Ports'!$F$48:$F$999999,$F48,'Data;_Major_Ports'!$E$48:$E$999999,R$11,'Data;_Major_Ports'!$J$48:$J$999999,#REF!)))</f>
        <v>#REF!</v>
      </c>
      <c r="S48" s="4" t="e">
        <f>IF(Closed_Ports!N45="z","z",IF(S$11&lt;2000,INDEX('Data;_Historical_Data'!$H$12:$AK$518,MATCH(Working!$E48,'Data;_Historical_Data'!$J$12:$J$518,0),MATCH(Working!S$11,'Data;_Historical_Data'!$H$11:$AK$11)),SUMIFS('Data;_Major_Ports'!$K$48:$K$999999,'Data;_Major_Ports'!$F$48:$F$999999,$F48,'Data;_Major_Ports'!$E$48:$E$999999,S$11,'Data;_Major_Ports'!$J$48:$J$999999,#REF!)))</f>
        <v>#REF!</v>
      </c>
      <c r="T48" s="4" t="e">
        <f>IF(Closed_Ports!O45="z","z",IF(T$11&lt;2000,INDEX('Data;_Historical_Data'!$H$12:$AK$518,MATCH(Working!$E48,'Data;_Historical_Data'!$J$12:$J$518,0),MATCH(Working!T$11,'Data;_Historical_Data'!$H$11:$AK$11)),SUMIFS('Data;_Major_Ports'!$K$48:$K$999999,'Data;_Major_Ports'!$F$48:$F$999999,$F48,'Data;_Major_Ports'!$E$48:$E$999999,T$11,'Data;_Major_Ports'!$J$48:$J$999999,#REF!)))</f>
        <v>#REF!</v>
      </c>
      <c r="U48" s="4" t="e">
        <f>IF(Closed_Ports!P45="z","z",IF(U$11&lt;2000,INDEX('Data;_Historical_Data'!$H$12:$AK$518,MATCH(Working!$E48,'Data;_Historical_Data'!$J$12:$J$518,0),MATCH(Working!U$11,'Data;_Historical_Data'!$H$11:$AK$11)),SUMIFS('Data;_Major_Ports'!$K$48:$K$999999,'Data;_Major_Ports'!$F$48:$F$999999,$F48,'Data;_Major_Ports'!$E$48:$E$999999,U$11,'Data;_Major_Ports'!$J$48:$J$999999,#REF!)))</f>
        <v>#REF!</v>
      </c>
      <c r="V48" s="4" t="e">
        <f>IF(Closed_Ports!Q45="z","z",IF(V$11&lt;2000,INDEX('Data;_Historical_Data'!$H$12:$AK$518,MATCH(Working!$E48,'Data;_Historical_Data'!$J$12:$J$518,0),MATCH(Working!V$11,'Data;_Historical_Data'!$H$11:$AK$11)),SUMIFS('Data;_Major_Ports'!$K$48:$K$999999,'Data;_Major_Ports'!$F$48:$F$999999,$F48,'Data;_Major_Ports'!$E$48:$E$999999,V$11,'Data;_Major_Ports'!$J$48:$J$999999,#REF!)))</f>
        <v>#REF!</v>
      </c>
      <c r="W48" s="4" t="e">
        <f>IF(Closed_Ports!R45="z","z",IF(W$11&lt;2000,INDEX('Data;_Historical_Data'!$H$12:$AK$518,MATCH(Working!$E48,'Data;_Historical_Data'!$J$12:$J$518,0),MATCH(Working!W$11,'Data;_Historical_Data'!$H$11:$AK$11)),SUMIFS('Data;_Major_Ports'!$K$48:$K$999999,'Data;_Major_Ports'!$F$48:$F$999999,$F48,'Data;_Major_Ports'!$E$48:$E$999999,W$11,'Data;_Major_Ports'!$J$48:$J$999999,#REF!)))</f>
        <v>#REF!</v>
      </c>
      <c r="X48" s="4" t="e">
        <f>IF(Closed_Ports!S45="z","z",IF(X$11&lt;2000,INDEX('Data;_Historical_Data'!$H$12:$AK$518,MATCH(Working!$E48,'Data;_Historical_Data'!$J$12:$J$518,0),MATCH(Working!X$11,'Data;_Historical_Data'!$H$11:$AK$11)),SUMIFS('Data;_Major_Ports'!$K$48:$K$999999,'Data;_Major_Ports'!$F$48:$F$999999,$F48,'Data;_Major_Ports'!$E$48:$E$999999,X$11,'Data;_Major_Ports'!$J$48:$J$999999,#REF!)))</f>
        <v>#REF!</v>
      </c>
      <c r="Y48" s="4" t="e">
        <f>IF(Closed_Ports!T45="z","z",IF(Y$11&lt;2000,INDEX('Data;_Historical_Data'!$H$12:$AK$518,MATCH(Working!$E48,'Data;_Historical_Data'!$J$12:$J$518,0),MATCH(Working!Y$11,'Data;_Historical_Data'!$H$11:$AK$11)),SUMIFS('Data;_Major_Ports'!$K$48:$K$999999,'Data;_Major_Ports'!$F$48:$F$999999,$F48,'Data;_Major_Ports'!$E$48:$E$999999,Y$11,'Data;_Major_Ports'!$J$48:$J$999999,#REF!)))</f>
        <v>#REF!</v>
      </c>
      <c r="Z48" s="4" t="e">
        <f>IF(Closed_Ports!U45="z","z",IF(Z$11&lt;2000,INDEX('Data;_Historical_Data'!$H$12:$AK$518,MATCH(Working!$E48,'Data;_Historical_Data'!$J$12:$J$518,0),MATCH(Working!Z$11,'Data;_Historical_Data'!$H$11:$AK$11)),SUMIFS('Data;_Major_Ports'!$K$48:$K$999999,'Data;_Major_Ports'!$F$48:$F$999999,$F48,'Data;_Major_Ports'!$E$48:$E$999999,Z$11,'Data;_Major_Ports'!$J$48:$J$999999,#REF!)))</f>
        <v>#REF!</v>
      </c>
      <c r="AA48" s="4" t="e">
        <f>IF(Closed_Ports!V45="z","z",IF(AA$11&lt;2000,INDEX('Data;_Historical_Data'!$H$12:$AK$518,MATCH(Working!$E48,'Data;_Historical_Data'!$J$12:$J$518,0),MATCH(Working!AA$11,'Data;_Historical_Data'!$H$11:$AK$11)),SUMIFS('Data;_Major_Ports'!$K$48:$K$999999,'Data;_Major_Ports'!$F$48:$F$999999,$F48,'Data;_Major_Ports'!$E$48:$E$999999,AA$11,'Data;_Major_Ports'!$J$48:$J$999999,#REF!)))</f>
        <v>#REF!</v>
      </c>
      <c r="AB48" s="4" t="e">
        <f>IF(Closed_Ports!W45="z","z",IF(AB$11&lt;2000,INDEX('Data;_Historical_Data'!$H$12:$AK$518,MATCH(Working!$E48,'Data;_Historical_Data'!$J$12:$J$518,0),MATCH(Working!AB$11,'Data;_Historical_Data'!$H$11:$AK$11)),SUMIFS('Data;_Major_Ports'!$K$48:$K$999999,'Data;_Major_Ports'!$F$48:$F$999999,$F48,'Data;_Major_Ports'!$E$48:$E$999999,AB$11,'Data;_Major_Ports'!$J$48:$J$999999,#REF!)))</f>
        <v>#REF!</v>
      </c>
      <c r="AC48" s="4" t="e">
        <f>IF(Closed_Ports!X45="z","z",IF(AC$11&lt;2000,INDEX('Data;_Historical_Data'!$H$12:$AK$518,MATCH(Working!$E48,'Data;_Historical_Data'!$J$12:$J$518,0),MATCH(Working!AC$11,'Data;_Historical_Data'!$H$11:$AK$11)),SUMIFS('Data;_Major_Ports'!$K$48:$K$999999,'Data;_Major_Ports'!$F$48:$F$999999,$F48,'Data;_Major_Ports'!$E$48:$E$999999,AC$11,'Data;_Major_Ports'!$J$48:$J$999999,#REF!)))</f>
        <v>#REF!</v>
      </c>
      <c r="AD48" s="4" t="e">
        <f>IF(Closed_Ports!Y45="z","z",IF(AD$11&lt;2000,INDEX('Data;_Historical_Data'!$H$12:$AK$518,MATCH(Working!$E48,'Data;_Historical_Data'!$J$12:$J$518,0),MATCH(Working!AD$11,'Data;_Historical_Data'!$H$11:$AK$11)),SUMIFS('Data;_Major_Ports'!$K$48:$K$999999,'Data;_Major_Ports'!$F$48:$F$999999,$F48,'Data;_Major_Ports'!$E$48:$E$999999,AD$11,'Data;_Major_Ports'!$J$48:$J$999999,#REF!)))</f>
        <v>#REF!</v>
      </c>
      <c r="AE48" s="4" t="e">
        <f>IF(Closed_Ports!Z45="z","z",IF(AE$11&lt;2000,INDEX('Data;_Historical_Data'!$H$12:$AK$518,MATCH(Working!$E48,'Data;_Historical_Data'!$J$12:$J$518,0),MATCH(Working!AE$11,'Data;_Historical_Data'!$H$11:$AK$11)),SUMIFS('Data;_Major_Ports'!$K$48:$K$999999,'Data;_Major_Ports'!$F$48:$F$999999,$F48,'Data;_Major_Ports'!$E$48:$E$999999,AE$11,'Data;_Major_Ports'!$J$48:$J$999999,#REF!)))</f>
        <v>#REF!</v>
      </c>
      <c r="AF48" s="4" t="e">
        <f>IF(Closed_Ports!AA45="z","z",IF(AF$11&lt;2000,INDEX('Data;_Historical_Data'!$H$12:$AK$518,MATCH(Working!$E48,'Data;_Historical_Data'!$J$12:$J$518,0),MATCH(Working!AF$11,'Data;_Historical_Data'!$H$11:$AK$11)),SUMIFS('Data;_Major_Ports'!$K$48:$K$999999,'Data;_Major_Ports'!$F$48:$F$999999,$F48,'Data;_Major_Ports'!$E$48:$E$999999,AF$11,'Data;_Major_Ports'!$J$48:$J$999999,#REF!)))</f>
        <v>#REF!</v>
      </c>
      <c r="AG48" s="4" t="e">
        <f>IF(Closed_Ports!AB45="z","z",IF(AG$11&lt;2000,INDEX('Data;_Historical_Data'!$H$12:$AK$518,MATCH(Working!$E48,'Data;_Historical_Data'!$J$12:$J$518,0),MATCH(Working!AG$11,'Data;_Historical_Data'!$H$11:$AK$11)),SUMIFS('Data;_Major_Ports'!$K$48:$K$999999,'Data;_Major_Ports'!$F$48:$F$999999,$F48,'Data;_Major_Ports'!$E$48:$E$999999,AG$11,'Data;_Major_Ports'!$J$48:$J$999999,#REF!)))</f>
        <v>#REF!</v>
      </c>
      <c r="AH48" s="4" t="e">
        <f>IF(Closed_Ports!AC45="z","z",IF(AH$11&lt;2000,INDEX('Data;_Historical_Data'!$H$12:$AK$518,MATCH(Working!$E48,'Data;_Historical_Data'!$J$12:$J$518,0),MATCH(Working!AH$11,'Data;_Historical_Data'!$H$11:$AK$11)),SUMIFS('Data;_Major_Ports'!$K$48:$K$999999,'Data;_Major_Ports'!$F$48:$F$999999,$F48,'Data;_Major_Ports'!$E$48:$E$999999,AH$11,'Data;_Major_Ports'!$J$48:$J$999999,#REF!)))</f>
        <v>#REF!</v>
      </c>
      <c r="AI48" s="4" t="e">
        <f>IF(Closed_Ports!AD45="z","z",IF(AI$11&lt;2000,INDEX('Data;_Historical_Data'!$H$12:$AK$518,MATCH(Working!$E48,'Data;_Historical_Data'!$J$12:$J$518,0),MATCH(Working!AI$11,'Data;_Historical_Data'!$H$11:$AK$11)),SUMIFS('Data;_Major_Ports'!$K$48:$K$999999,'Data;_Major_Ports'!$F$48:$F$999999,$F48,'Data;_Major_Ports'!$E$48:$E$999999,AI$11,'Data;_Major_Ports'!$J$48:$J$999999,#REF!)))</f>
        <v>#REF!</v>
      </c>
      <c r="AJ48" s="4" t="e">
        <f>IF(Closed_Ports!AE45="z","z",IF(AJ$11&lt;2000,INDEX('Data;_Historical_Data'!$H$12:$AK$518,MATCH(Working!$E48,'Data;_Historical_Data'!$J$12:$J$518,0),MATCH(Working!AJ$11,'Data;_Historical_Data'!$H$11:$AK$11)),SUMIFS('Data;_Major_Ports'!$K$48:$K$999999,'Data;_Major_Ports'!$F$48:$F$999999,$F48,'Data;_Major_Ports'!$E$48:$E$999999,AJ$11,'Data;_Major_Ports'!$J$48:$J$999999,#REF!)))</f>
        <v>#REF!</v>
      </c>
      <c r="AK48" s="4" t="e">
        <f>IF(Closed_Ports!AF45="z","z",IF(AK$11&lt;2000,INDEX('Data;_Historical_Data'!$H$12:$AK$518,MATCH(Working!$E48,'Data;_Historical_Data'!$J$12:$J$518,0),MATCH(Working!AK$11,'Data;_Historical_Data'!$H$11:$AK$11)),SUMIFS('Data;_Major_Ports'!$K$48:$K$999999,'Data;_Major_Ports'!$F$48:$F$999999,$F48,'Data;_Major_Ports'!$E$48:$E$999999,AK$11,'Data;_Major_Ports'!$J$48:$J$999999,#REF!)))</f>
        <v>#REF!</v>
      </c>
      <c r="AL48" s="43">
        <f>IF(Closed_Ports!AG45="z","z",IF(AL$11&lt;2000,INDEX('Data;_Historical_Data'!$H$12:$AK$518,MATCH(Working!$E48,'Data;_Historical_Data'!$J$12:$J$518,0),MATCH(Working!AL$11,'Data;_Historical_Data'!$H$11:$AK$11)),SUMIFS('Data;_Major_Ports'!$K$48:$K$999999,'Data;_Major_Ports'!$F$48:$F$999999,$F48,'Data;_Major_Ports'!$E$48:$E$999999,AL$11,'Data;_Major_Ports'!$J$48:$J$999999,#REF!)))</f>
        <v>0</v>
      </c>
      <c r="AM48" s="4">
        <f>IF(Closed_Ports!AH45="z","z",IF(AM$11&lt;2000,INDEX('Data;_Historical_Data'!$H$12:$AK$518,MATCH(Working!$E48,'Data;_Historical_Data'!$J$12:$J$518,0),MATCH(Working!AM$11,'Data;_Historical_Data'!$H$11:$AK$11)),SUMIFS('Data;_Major_Ports'!$K$48:$K$999999,'Data;_Major_Ports'!$F$48:$F$999999,$F48,'Data;_Major_Ports'!$E$48:$E$999999,AM$11,'Data;_Major_Ports'!$J$48:$J$999999,#REF!)))</f>
        <v>0</v>
      </c>
      <c r="AN48" s="4">
        <f>IF(Closed_Ports!AI45="z","z",IF(AN$11&lt;2000,INDEX('Data;_Historical_Data'!$H$12:$AK$518,MATCH(Working!$E48,'Data;_Historical_Data'!$J$12:$J$518,0),MATCH(Working!AN$11,'Data;_Historical_Data'!$H$11:$AK$11)),SUMIFS('Data;_Major_Ports'!$K$48:$K$999999,'Data;_Major_Ports'!$F$48:$F$999999,$F48,'Data;_Major_Ports'!$E$48:$E$999999,AN$11,'Data;_Major_Ports'!$J$48:$J$999999,#REF!)))</f>
        <v>0</v>
      </c>
      <c r="AO48" s="4">
        <f>IF(Closed_Ports!AJ45="z","z",IF(AO$11&lt;2000,INDEX('Data;_Historical_Data'!$H$12:$AK$518,MATCH(Working!$E48,'Data;_Historical_Data'!$J$12:$J$518,0),MATCH(Working!AO$11,'Data;_Historical_Data'!$H$11:$AK$11)),SUMIFS('Data;_Major_Ports'!$K$48:$K$999999,'Data;_Major_Ports'!$F$48:$F$999999,$F48,'Data;_Major_Ports'!$E$48:$E$999999,AO$11,'Data;_Major_Ports'!$J$48:$J$999999,#REF!)))</f>
        <v>0</v>
      </c>
      <c r="AP48" s="4">
        <f>IF(Closed_Ports!AK45="z","z",IF(AP$11&lt;2000,INDEX('Data;_Historical_Data'!$H$12:$AK$518,MATCH(Working!$E48,'Data;_Historical_Data'!$J$12:$J$518,0),MATCH(Working!AP$11,'Data;_Historical_Data'!$H$11:$AK$11)),SUMIFS('Data;_Major_Ports'!$K$48:$K$999999,'Data;_Major_Ports'!$F$48:$F$999999,$F48,'Data;_Major_Ports'!$E$48:$E$999999,AP$11,'Data;_Major_Ports'!$J$48:$J$999999,#REF!)))</f>
        <v>0</v>
      </c>
      <c r="AQ48" s="4">
        <f>IF(Closed_Ports!AL45="z","z",IF(AQ$11&lt;2000,INDEX('Data;_Historical_Data'!$H$12:$AK$518,MATCH(Working!$E48,'Data;_Historical_Data'!$J$12:$J$518,0),MATCH(Working!AQ$11,'Data;_Historical_Data'!$H$11:$AK$11)),SUMIFS('Data;_Major_Ports'!$K$48:$K$999999,'Data;_Major_Ports'!$F$48:$F$999999,$F48,'Data;_Major_Ports'!$E$48:$E$999999,AQ$11,'Data;_Major_Ports'!$J$48:$J$999999,#REF!)))</f>
        <v>0</v>
      </c>
      <c r="AR48" s="4">
        <f>IF(Closed_Ports!AM45="z","z",IF(AR$11&lt;2000,INDEX('Data;_Historical_Data'!$H$12:$AK$518,MATCH(Working!$E48,'Data;_Historical_Data'!$J$12:$J$518,0),MATCH(Working!AR$11,'Data;_Historical_Data'!$H$11:$AK$11)),SUMIFS('Data;_Major_Ports'!$K$48:$K$999999,'Data;_Major_Ports'!$F$48:$F$999999,$F48,'Data;_Major_Ports'!$E$48:$E$999999,AR$11,'Data;_Major_Ports'!$J$48:$J$999999,#REF!)))</f>
        <v>0</v>
      </c>
      <c r="AS48" s="4">
        <f>IF(Closed_Ports!AN45="z","z",IF(AS$11&lt;2000,INDEX('Data;_Historical_Data'!$H$12:$AK$518,MATCH(Working!$E48,'Data;_Historical_Data'!$J$12:$J$518,0),MATCH(Working!AS$11,'Data;_Historical_Data'!$H$11:$AK$11)),SUMIFS('Data;_Major_Ports'!$K$48:$K$999999,'Data;_Major_Ports'!$F$48:$F$999999,$F48,'Data;_Major_Ports'!$E$48:$E$999999,AS$11,'Data;_Major_Ports'!$J$48:$J$999999,#REF!)))</f>
        <v>0</v>
      </c>
      <c r="AT48" s="4">
        <f>IF(Closed_Ports!AO45="z","z",IF(AT$11&lt;2000,INDEX('Data;_Historical_Data'!$H$12:$AK$518,MATCH(Working!$E48,'Data;_Historical_Data'!$J$12:$J$518,0),MATCH(Working!AT$11,'Data;_Historical_Data'!$H$11:$AK$11)),SUMIFS('Data;_Major_Ports'!$K$48:$K$999999,'Data;_Major_Ports'!$F$48:$F$999999,$F48,'Data;_Major_Ports'!$E$48:$E$999999,AT$11,'Data;_Major_Ports'!$J$48:$J$999999,#REF!)))</f>
        <v>0</v>
      </c>
      <c r="AU48" s="4">
        <f>IF(Closed_Ports!AP45="z","z",IF(AU$11&lt;2000,INDEX('Data;_Historical_Data'!$H$12:$AK$518,MATCH(Working!$E48,'Data;_Historical_Data'!$J$12:$J$518,0),MATCH(Working!AU$11,'Data;_Historical_Data'!$H$11:$AK$11)),SUMIFS('Data;_Major_Ports'!$K$48:$K$999999,'Data;_Major_Ports'!$F$48:$F$999999,$F48,'Data;_Major_Ports'!$E$48:$E$999999,AU$11,'Data;_Major_Ports'!$J$48:$J$999999,#REF!)))</f>
        <v>0</v>
      </c>
      <c r="AV48" s="4">
        <f>IF(Closed_Ports!AQ45="z","z",IF(AV$11&lt;2000,INDEX('Data;_Historical_Data'!$H$12:$AK$518,MATCH(Working!$E48,'Data;_Historical_Data'!$J$12:$J$518,0),MATCH(Working!AV$11,'Data;_Historical_Data'!$H$11:$AK$11)),SUMIFS('Data;_Major_Ports'!$K$48:$K$999999,'Data;_Major_Ports'!$F$48:$F$999999,$F48,'Data;_Major_Ports'!$E$48:$E$999999,AV$11,'Data;_Major_Ports'!$J$48:$J$999999,#REF!)))</f>
        <v>0</v>
      </c>
      <c r="AW48" s="4">
        <f>IF(Closed_Ports!AR45="z","z",IF(AW$11&lt;2000,INDEX('Data;_Historical_Data'!$H$12:$AK$518,MATCH(Working!$E48,'Data;_Historical_Data'!$J$12:$J$518,0),MATCH(Working!AW$11,'Data;_Historical_Data'!$H$11:$AK$11)),SUMIFS('Data;_Major_Ports'!$K$48:$K$999999,'Data;_Major_Ports'!$F$48:$F$999999,$F48,'Data;_Major_Ports'!$E$48:$E$999999,AW$11,'Data;_Major_Ports'!$J$48:$J$999999,#REF!)))</f>
        <v>0</v>
      </c>
      <c r="AX48" s="4">
        <f>IF(Closed_Ports!AS45="z","z",IF(AX$11&lt;2000,INDEX('Data;_Historical_Data'!$H$12:$AK$518,MATCH(Working!$E48,'Data;_Historical_Data'!$J$12:$J$518,0),MATCH(Working!AX$11,'Data;_Historical_Data'!$H$11:$AK$11)),SUMIFS('Data;_Major_Ports'!$K$48:$K$999999,'Data;_Major_Ports'!$F$48:$F$999999,$F48,'Data;_Major_Ports'!$E$48:$E$999999,AX$11,'Data;_Major_Ports'!$J$48:$J$999999,#REF!)))</f>
        <v>0</v>
      </c>
      <c r="AY48" s="4">
        <f>IF(Closed_Ports!AT45="z","z",IF(AY$11&lt;2000,INDEX('Data;_Historical_Data'!$H$12:$AK$518,MATCH(Working!$E48,'Data;_Historical_Data'!$J$12:$J$518,0),MATCH(Working!AY$11,'Data;_Historical_Data'!$H$11:$AK$11)),SUMIFS('Data;_Major_Ports'!$K$48:$K$999999,'Data;_Major_Ports'!$F$48:$F$999999,$F48,'Data;_Major_Ports'!$E$48:$E$999999,AY$11,'Data;_Major_Ports'!$J$48:$J$999999,#REF!)))</f>
        <v>0</v>
      </c>
      <c r="AZ48" s="4">
        <f>IF(Closed_Ports!AU45="z","z",IF(AZ$11&lt;2000,INDEX('Data;_Historical_Data'!$H$12:$AK$518,MATCH(Working!$E48,'Data;_Historical_Data'!$J$12:$J$518,0),MATCH(Working!AZ$11,'Data;_Historical_Data'!$H$11:$AK$11)),SUMIFS('Data;_Major_Ports'!$K$48:$K$999999,'Data;_Major_Ports'!$F$48:$F$999999,$F48,'Data;_Major_Ports'!$E$48:$E$999999,AZ$11,'Data;_Major_Ports'!$J$48:$J$999999,#REF!)))</f>
        <v>0</v>
      </c>
      <c r="BA48" s="4">
        <f>IF(Closed_Ports!AV45="z","z",IF(BA$11&lt;2000,INDEX('Data;_Historical_Data'!$H$12:$AK$518,MATCH(Working!$E48,'Data;_Historical_Data'!$J$12:$J$518,0),MATCH(Working!BA$11,'Data;_Historical_Data'!$H$11:$AK$11)),SUMIFS('Data;_Major_Ports'!$K$48:$K$999999,'Data;_Major_Ports'!$F$48:$F$999999,$F48,'Data;_Major_Ports'!$E$48:$E$999999,BA$11,'Data;_Major_Ports'!$J$48:$J$999999,#REF!)))</f>
        <v>0</v>
      </c>
      <c r="BB48" s="4">
        <f>IF(Closed_Ports!AW45="z","z",IF(BB$11&lt;2000,INDEX('Data;_Historical_Data'!$H$12:$AK$518,MATCH(Working!$E48,'Data;_Historical_Data'!$J$12:$J$518,0),MATCH(Working!BB$11,'Data;_Historical_Data'!$H$11:$AK$11)),SUMIFS('Data;_Major_Ports'!$K$48:$K$999999,'Data;_Major_Ports'!$F$48:$F$999999,$F48,'Data;_Major_Ports'!$E$48:$E$999999,BB$11,'Data;_Major_Ports'!$J$48:$J$999999,#REF!)))</f>
        <v>0</v>
      </c>
      <c r="BC48" s="4">
        <f>IF(Closed_Ports!AX45="z","z",IF(BC$11&lt;2000,INDEX('Data;_Historical_Data'!$H$12:$AK$518,MATCH(Working!$E48,'Data;_Historical_Data'!$J$12:$J$518,0),MATCH(Working!BC$11,'Data;_Historical_Data'!$H$11:$AK$11)),SUMIFS('Data;_Major_Ports'!$K$48:$K$999999,'Data;_Major_Ports'!$F$48:$F$999999,$F48,'Data;_Major_Ports'!$E$48:$E$999999,BC$11,'Data;_Major_Ports'!$J$48:$J$999999,#REF!)))</f>
        <v>0</v>
      </c>
      <c r="BD48" s="4">
        <f>IF(Closed_Ports!AY45="z","z",IF(BD$11&lt;2000,INDEX('Data;_Historical_Data'!$H$12:$AK$518,MATCH(Working!$E48,'Data;_Historical_Data'!$J$12:$J$518,0),MATCH(Working!BD$11,'Data;_Historical_Data'!$H$11:$AK$11)),SUMIFS('Data;_Major_Ports'!$K$48:$K$999999,'Data;_Major_Ports'!$F$48:$F$999999,$F48,'Data;_Major_Ports'!$E$48:$E$999999,BD$11,'Data;_Major_Ports'!$J$48:$J$999999,#REF!)))</f>
        <v>0</v>
      </c>
      <c r="BE48" s="4">
        <f>IF(Closed_Ports!AZ45="z","z",IF(BE$11&lt;2000,INDEX('Data;_Historical_Data'!$H$12:$AK$518,MATCH(Working!$E48,'Data;_Historical_Data'!$J$12:$J$518,0),MATCH(Working!BE$11,'Data;_Historical_Data'!$H$11:$AK$11)),SUMIFS('Data;_Major_Ports'!$K$48:$K$999999,'Data;_Major_Ports'!$F$48:$F$999999,$F48,'Data;_Major_Ports'!$E$48:$E$999999,BE$11,'Data;_Major_Ports'!$J$48:$J$999999,#REF!)))</f>
        <v>0</v>
      </c>
      <c r="BF48" s="4">
        <f>IF(Closed_Ports!BA45="z","z",IF(BF$11&lt;2000,INDEX('Data;_Historical_Data'!$H$12:$AK$518,MATCH(Working!$E48,'Data;_Historical_Data'!$J$12:$J$518,0),MATCH(Working!BF$11,'Data;_Historical_Data'!$H$11:$AK$11)),SUMIFS('Data;_Major_Ports'!$K$48:$K$999999,'Data;_Major_Ports'!$F$48:$F$999999,$F48,'Data;_Major_Ports'!$E$48:$E$999999,BF$11,'Data;_Major_Ports'!$J$48:$J$999999,#REF!)))</f>
        <v>0</v>
      </c>
      <c r="BG48" s="4">
        <f>IF(Closed_Ports!BB45="z","z",IF(BG$11&lt;2000,INDEX('Data;_Historical_Data'!$H$12:$AK$518,MATCH(Working!$E48,'Data;_Historical_Data'!$J$12:$J$518,0),MATCH(Working!BG$11,'Data;_Historical_Data'!$H$11:$AK$11)),SUMIFS('Data;_Major_Ports'!$K$48:$K$999999,'Data;_Major_Ports'!$F$48:$F$999999,$F48,'Data;_Major_Ports'!$E$48:$E$999999,BG$11,'Data;_Major_Ports'!$J$48:$J$999999,#REF!)))</f>
        <v>0</v>
      </c>
      <c r="BH48" s="4">
        <f>IF(Closed_Ports!BC45="z","z",IF(BH$11&lt;2000,INDEX('Data;_Historical_Data'!$H$12:$AK$518,MATCH(Working!$E48,'Data;_Historical_Data'!$J$12:$J$518,0),MATCH(Working!BH$11,'Data;_Historical_Data'!$H$11:$AK$11)),SUMIFS('Data;_Major_Ports'!$K$48:$K$999999,'Data;_Major_Ports'!$F$48:$F$999999,$F48,'Data;_Major_Ports'!$E$48:$E$999999,BH$11,'Data;_Major_Ports'!$J$48:$J$999999,#REF!)))</f>
        <v>0</v>
      </c>
      <c r="BI48" s="4">
        <f>IF(Closed_Ports!BD45="z","z",IF(BI$11&lt;2000,INDEX('Data;_Historical_Data'!$H$12:$AK$518,MATCH(Working!$E48,'Data;_Historical_Data'!$J$12:$J$518,0),MATCH(Working!BI$11,'Data;_Historical_Data'!$H$11:$AK$11)),SUMIFS('Data;_Major_Ports'!$K$48:$K$999999,'Data;_Major_Ports'!$F$48:$F$999999,$F48,'Data;_Major_Ports'!$E$48:$E$999999,BI$11,'Data;_Major_Ports'!$J$48:$J$999999,#REF!)))</f>
        <v>0</v>
      </c>
      <c r="BJ48" s="44" t="e">
        <f t="shared" si="2"/>
        <v>#DIV/0!</v>
      </c>
      <c r="BK48" s="45">
        <f t="shared" si="3"/>
        <v>0</v>
      </c>
    </row>
    <row r="49" spans="4:63" x14ac:dyDescent="0.25">
      <c r="D49" s="41">
        <f>COUNTIF('Data;_Historical_Data'!J:J,Working!E49)</f>
        <v>0</v>
      </c>
      <c r="E49" s="22" t="e">
        <f>CONCATENATE(#REF!,Working!H49)</f>
        <v>#REF!</v>
      </c>
      <c r="F49" s="22" t="s">
        <v>266</v>
      </c>
      <c r="G49" s="22" t="s">
        <v>188</v>
      </c>
      <c r="H49" s="2" t="s">
        <v>49</v>
      </c>
      <c r="I49" s="2" t="s">
        <v>9</v>
      </c>
      <c r="J49" s="42" t="s">
        <v>10</v>
      </c>
      <c r="K49" s="4" t="str">
        <f>IF(Closed_Ports!F46="z","z",IF(K$11&lt;2000,INDEX('Data;_Historical_Data'!$H$12:$AK$518,MATCH(Working!$E49,'Data;_Historical_Data'!$J$12:$J$518,0),MATCH(Working!K$11,'Data;_Historical_Data'!$H$11:$AK$11)),SUMIFS('Data;_Major_Ports'!$K$48:$K$999999,'Data;_Major_Ports'!$F$48:$F$999999,$F49,'Data;_Major_Ports'!$E$48:$E$999999,K$11,'Data;_Major_Ports'!$J$48:$J$999999,#REF!)))</f>
        <v>z</v>
      </c>
      <c r="L49" s="4" t="str">
        <f>IF(Closed_Ports!G46="z","z",IF(L$11&lt;2000,INDEX('Data;_Historical_Data'!$H$12:$AK$518,MATCH(Working!$E49,'Data;_Historical_Data'!$J$12:$J$518,0),MATCH(Working!L$11,'Data;_Historical_Data'!$H$11:$AK$11)),SUMIFS('Data;_Major_Ports'!$K$48:$K$999999,'Data;_Major_Ports'!$F$48:$F$999999,$F49,'Data;_Major_Ports'!$E$48:$E$999999,L$11,'Data;_Major_Ports'!$J$48:$J$999999,#REF!)))</f>
        <v>z</v>
      </c>
      <c r="M49" s="4" t="e">
        <f>IF(Closed_Ports!H46="z","z",IF(M$11&lt;2000,INDEX('Data;_Historical_Data'!$H$12:$AK$518,MATCH(Working!$E49,'Data;_Historical_Data'!$J$12:$J$518,0),MATCH(Working!M$11,'Data;_Historical_Data'!$H$11:$AK$11)),SUMIFS('Data;_Major_Ports'!$K$48:$K$999999,'Data;_Major_Ports'!$F$48:$F$999999,$F49,'Data;_Major_Ports'!$E$48:$E$999999,M$11,'Data;_Major_Ports'!$J$48:$J$999999,#REF!)))</f>
        <v>#REF!</v>
      </c>
      <c r="N49" s="4" t="str">
        <f>IF(Closed_Ports!I46="z","z",IF(N$11&lt;2000,INDEX('Data;_Historical_Data'!$H$12:$AK$518,MATCH(Working!$E49,'Data;_Historical_Data'!$J$12:$J$518,0),MATCH(Working!N$11,'Data;_Historical_Data'!$H$11:$AK$11)),SUMIFS('Data;_Major_Ports'!$K$48:$K$999999,'Data;_Major_Ports'!$F$48:$F$999999,$F49,'Data;_Major_Ports'!$E$48:$E$999999,N$11,'Data;_Major_Ports'!$J$48:$J$999999,#REF!)))</f>
        <v>z</v>
      </c>
      <c r="O49" s="4" t="e">
        <f>IF(Closed_Ports!J46="z","z",IF(O$11&lt;2000,INDEX('Data;_Historical_Data'!$H$12:$AK$518,MATCH(Working!$E49,'Data;_Historical_Data'!$J$12:$J$518,0),MATCH(Working!O$11,'Data;_Historical_Data'!$H$11:$AK$11)),SUMIFS('Data;_Major_Ports'!$K$48:$K$999999,'Data;_Major_Ports'!$F$48:$F$999999,$F49,'Data;_Major_Ports'!$E$48:$E$999999,O$11,'Data;_Major_Ports'!$J$48:$J$999999,#REF!)))</f>
        <v>#REF!</v>
      </c>
      <c r="P49" s="4" t="e">
        <f>IF(Closed_Ports!K46="z","z",IF(P$11&lt;2000,INDEX('Data;_Historical_Data'!$H$12:$AK$518,MATCH(Working!$E49,'Data;_Historical_Data'!$J$12:$J$518,0),MATCH(Working!P$11,'Data;_Historical_Data'!$H$11:$AK$11)),SUMIFS('Data;_Major_Ports'!$K$48:$K$999999,'Data;_Major_Ports'!$F$48:$F$999999,$F49,'Data;_Major_Ports'!$E$48:$E$999999,P$11,'Data;_Major_Ports'!$J$48:$J$999999,#REF!)))</f>
        <v>#REF!</v>
      </c>
      <c r="Q49" s="4" t="e">
        <f>IF(Closed_Ports!L46="z","z",IF(Q$11&lt;2000,INDEX('Data;_Historical_Data'!$H$12:$AK$518,MATCH(Working!$E49,'Data;_Historical_Data'!$J$12:$J$518,0),MATCH(Working!Q$11,'Data;_Historical_Data'!$H$11:$AK$11)),SUMIFS('Data;_Major_Ports'!$K$48:$K$999999,'Data;_Major_Ports'!$F$48:$F$999999,$F49,'Data;_Major_Ports'!$E$48:$E$999999,Q$11,'Data;_Major_Ports'!$J$48:$J$999999,#REF!)))</f>
        <v>#REF!</v>
      </c>
      <c r="R49" s="4" t="e">
        <f>IF(Closed_Ports!M46="z","z",IF(R$11&lt;2000,INDEX('Data;_Historical_Data'!$H$12:$AK$518,MATCH(Working!$E49,'Data;_Historical_Data'!$J$12:$J$518,0),MATCH(Working!R$11,'Data;_Historical_Data'!$H$11:$AK$11)),SUMIFS('Data;_Major_Ports'!$K$48:$K$999999,'Data;_Major_Ports'!$F$48:$F$999999,$F49,'Data;_Major_Ports'!$E$48:$E$999999,R$11,'Data;_Major_Ports'!$J$48:$J$999999,#REF!)))</f>
        <v>#REF!</v>
      </c>
      <c r="S49" s="4" t="e">
        <f>IF(Closed_Ports!N46="z","z",IF(S$11&lt;2000,INDEX('Data;_Historical_Data'!$H$12:$AK$518,MATCH(Working!$E49,'Data;_Historical_Data'!$J$12:$J$518,0),MATCH(Working!S$11,'Data;_Historical_Data'!$H$11:$AK$11)),SUMIFS('Data;_Major_Ports'!$K$48:$K$999999,'Data;_Major_Ports'!$F$48:$F$999999,$F49,'Data;_Major_Ports'!$E$48:$E$999999,S$11,'Data;_Major_Ports'!$J$48:$J$999999,#REF!)))</f>
        <v>#REF!</v>
      </c>
      <c r="T49" s="4" t="e">
        <f>IF(Closed_Ports!O46="z","z",IF(T$11&lt;2000,INDEX('Data;_Historical_Data'!$H$12:$AK$518,MATCH(Working!$E49,'Data;_Historical_Data'!$J$12:$J$518,0),MATCH(Working!T$11,'Data;_Historical_Data'!$H$11:$AK$11)),SUMIFS('Data;_Major_Ports'!$K$48:$K$999999,'Data;_Major_Ports'!$F$48:$F$999999,$F49,'Data;_Major_Ports'!$E$48:$E$999999,T$11,'Data;_Major_Ports'!$J$48:$J$999999,#REF!)))</f>
        <v>#REF!</v>
      </c>
      <c r="U49" s="4" t="e">
        <f>IF(Closed_Ports!P46="z","z",IF(U$11&lt;2000,INDEX('Data;_Historical_Data'!$H$12:$AK$518,MATCH(Working!$E49,'Data;_Historical_Data'!$J$12:$J$518,0),MATCH(Working!U$11,'Data;_Historical_Data'!$H$11:$AK$11)),SUMIFS('Data;_Major_Ports'!$K$48:$K$999999,'Data;_Major_Ports'!$F$48:$F$999999,$F49,'Data;_Major_Ports'!$E$48:$E$999999,U$11,'Data;_Major_Ports'!$J$48:$J$999999,#REF!)))</f>
        <v>#REF!</v>
      </c>
      <c r="V49" s="4" t="e">
        <f>IF(Closed_Ports!Q46="z","z",IF(V$11&lt;2000,INDEX('Data;_Historical_Data'!$H$12:$AK$518,MATCH(Working!$E49,'Data;_Historical_Data'!$J$12:$J$518,0),MATCH(Working!V$11,'Data;_Historical_Data'!$H$11:$AK$11)),SUMIFS('Data;_Major_Ports'!$K$48:$K$999999,'Data;_Major_Ports'!$F$48:$F$999999,$F49,'Data;_Major_Ports'!$E$48:$E$999999,V$11,'Data;_Major_Ports'!$J$48:$J$999999,#REF!)))</f>
        <v>#REF!</v>
      </c>
      <c r="W49" s="4" t="e">
        <f>IF(Closed_Ports!R46="z","z",IF(W$11&lt;2000,INDEX('Data;_Historical_Data'!$H$12:$AK$518,MATCH(Working!$E49,'Data;_Historical_Data'!$J$12:$J$518,0),MATCH(Working!W$11,'Data;_Historical_Data'!$H$11:$AK$11)),SUMIFS('Data;_Major_Ports'!$K$48:$K$999999,'Data;_Major_Ports'!$F$48:$F$999999,$F49,'Data;_Major_Ports'!$E$48:$E$999999,W$11,'Data;_Major_Ports'!$J$48:$J$999999,#REF!)))</f>
        <v>#REF!</v>
      </c>
      <c r="X49" s="4" t="e">
        <f>IF(Closed_Ports!S46="z","z",IF(X$11&lt;2000,INDEX('Data;_Historical_Data'!$H$12:$AK$518,MATCH(Working!$E49,'Data;_Historical_Data'!$J$12:$J$518,0),MATCH(Working!X$11,'Data;_Historical_Data'!$H$11:$AK$11)),SUMIFS('Data;_Major_Ports'!$K$48:$K$999999,'Data;_Major_Ports'!$F$48:$F$999999,$F49,'Data;_Major_Ports'!$E$48:$E$999999,X$11,'Data;_Major_Ports'!$J$48:$J$999999,#REF!)))</f>
        <v>#REF!</v>
      </c>
      <c r="Y49" s="4" t="e">
        <f>IF(Closed_Ports!T46="z","z",IF(Y$11&lt;2000,INDEX('Data;_Historical_Data'!$H$12:$AK$518,MATCH(Working!$E49,'Data;_Historical_Data'!$J$12:$J$518,0),MATCH(Working!Y$11,'Data;_Historical_Data'!$H$11:$AK$11)),SUMIFS('Data;_Major_Ports'!$K$48:$K$999999,'Data;_Major_Ports'!$F$48:$F$999999,$F49,'Data;_Major_Ports'!$E$48:$E$999999,Y$11,'Data;_Major_Ports'!$J$48:$J$999999,#REF!)))</f>
        <v>#REF!</v>
      </c>
      <c r="Z49" s="4" t="e">
        <f>IF(Closed_Ports!U46="z","z",IF(Z$11&lt;2000,INDEX('Data;_Historical_Data'!$H$12:$AK$518,MATCH(Working!$E49,'Data;_Historical_Data'!$J$12:$J$518,0),MATCH(Working!Z$11,'Data;_Historical_Data'!$H$11:$AK$11)),SUMIFS('Data;_Major_Ports'!$K$48:$K$999999,'Data;_Major_Ports'!$F$48:$F$999999,$F49,'Data;_Major_Ports'!$E$48:$E$999999,Z$11,'Data;_Major_Ports'!$J$48:$J$999999,#REF!)))</f>
        <v>#REF!</v>
      </c>
      <c r="AA49" s="4" t="e">
        <f>IF(Closed_Ports!V46="z","z",IF(AA$11&lt;2000,INDEX('Data;_Historical_Data'!$H$12:$AK$518,MATCH(Working!$E49,'Data;_Historical_Data'!$J$12:$J$518,0),MATCH(Working!AA$11,'Data;_Historical_Data'!$H$11:$AK$11)),SUMIFS('Data;_Major_Ports'!$K$48:$K$999999,'Data;_Major_Ports'!$F$48:$F$999999,$F49,'Data;_Major_Ports'!$E$48:$E$999999,AA$11,'Data;_Major_Ports'!$J$48:$J$999999,#REF!)))</f>
        <v>#REF!</v>
      </c>
      <c r="AB49" s="4" t="e">
        <f>IF(Closed_Ports!W46="z","z",IF(AB$11&lt;2000,INDEX('Data;_Historical_Data'!$H$12:$AK$518,MATCH(Working!$E49,'Data;_Historical_Data'!$J$12:$J$518,0),MATCH(Working!AB$11,'Data;_Historical_Data'!$H$11:$AK$11)),SUMIFS('Data;_Major_Ports'!$K$48:$K$999999,'Data;_Major_Ports'!$F$48:$F$999999,$F49,'Data;_Major_Ports'!$E$48:$E$999999,AB$11,'Data;_Major_Ports'!$J$48:$J$999999,#REF!)))</f>
        <v>#REF!</v>
      </c>
      <c r="AC49" s="4" t="e">
        <f>IF(Closed_Ports!X46="z","z",IF(AC$11&lt;2000,INDEX('Data;_Historical_Data'!$H$12:$AK$518,MATCH(Working!$E49,'Data;_Historical_Data'!$J$12:$J$518,0),MATCH(Working!AC$11,'Data;_Historical_Data'!$H$11:$AK$11)),SUMIFS('Data;_Major_Ports'!$K$48:$K$999999,'Data;_Major_Ports'!$F$48:$F$999999,$F49,'Data;_Major_Ports'!$E$48:$E$999999,AC$11,'Data;_Major_Ports'!$J$48:$J$999999,#REF!)))</f>
        <v>#REF!</v>
      </c>
      <c r="AD49" s="4" t="e">
        <f>IF(Closed_Ports!Y46="z","z",IF(AD$11&lt;2000,INDEX('Data;_Historical_Data'!$H$12:$AK$518,MATCH(Working!$E49,'Data;_Historical_Data'!$J$12:$J$518,0),MATCH(Working!AD$11,'Data;_Historical_Data'!$H$11:$AK$11)),SUMIFS('Data;_Major_Ports'!$K$48:$K$999999,'Data;_Major_Ports'!$F$48:$F$999999,$F49,'Data;_Major_Ports'!$E$48:$E$999999,AD$11,'Data;_Major_Ports'!$J$48:$J$999999,#REF!)))</f>
        <v>#REF!</v>
      </c>
      <c r="AE49" s="4" t="e">
        <f>IF(Closed_Ports!Z46="z","z",IF(AE$11&lt;2000,INDEX('Data;_Historical_Data'!$H$12:$AK$518,MATCH(Working!$E49,'Data;_Historical_Data'!$J$12:$J$518,0),MATCH(Working!AE$11,'Data;_Historical_Data'!$H$11:$AK$11)),SUMIFS('Data;_Major_Ports'!$K$48:$K$999999,'Data;_Major_Ports'!$F$48:$F$999999,$F49,'Data;_Major_Ports'!$E$48:$E$999999,AE$11,'Data;_Major_Ports'!$J$48:$J$999999,#REF!)))</f>
        <v>#REF!</v>
      </c>
      <c r="AF49" s="4" t="e">
        <f>IF(Closed_Ports!AA46="z","z",IF(AF$11&lt;2000,INDEX('Data;_Historical_Data'!$H$12:$AK$518,MATCH(Working!$E49,'Data;_Historical_Data'!$J$12:$J$518,0),MATCH(Working!AF$11,'Data;_Historical_Data'!$H$11:$AK$11)),SUMIFS('Data;_Major_Ports'!$K$48:$K$999999,'Data;_Major_Ports'!$F$48:$F$999999,$F49,'Data;_Major_Ports'!$E$48:$E$999999,AF$11,'Data;_Major_Ports'!$J$48:$J$999999,#REF!)))</f>
        <v>#REF!</v>
      </c>
      <c r="AG49" s="4" t="e">
        <f>IF(Closed_Ports!AB46="z","z",IF(AG$11&lt;2000,INDEX('Data;_Historical_Data'!$H$12:$AK$518,MATCH(Working!$E49,'Data;_Historical_Data'!$J$12:$J$518,0),MATCH(Working!AG$11,'Data;_Historical_Data'!$H$11:$AK$11)),SUMIFS('Data;_Major_Ports'!$K$48:$K$999999,'Data;_Major_Ports'!$F$48:$F$999999,$F49,'Data;_Major_Ports'!$E$48:$E$999999,AG$11,'Data;_Major_Ports'!$J$48:$J$999999,#REF!)))</f>
        <v>#REF!</v>
      </c>
      <c r="AH49" s="4" t="e">
        <f>IF(Closed_Ports!AC46="z","z",IF(AH$11&lt;2000,INDEX('Data;_Historical_Data'!$H$12:$AK$518,MATCH(Working!$E49,'Data;_Historical_Data'!$J$12:$J$518,0),MATCH(Working!AH$11,'Data;_Historical_Data'!$H$11:$AK$11)),SUMIFS('Data;_Major_Ports'!$K$48:$K$999999,'Data;_Major_Ports'!$F$48:$F$999999,$F49,'Data;_Major_Ports'!$E$48:$E$999999,AH$11,'Data;_Major_Ports'!$J$48:$J$999999,#REF!)))</f>
        <v>#REF!</v>
      </c>
      <c r="AI49" s="4" t="e">
        <f>IF(Closed_Ports!AD46="z","z",IF(AI$11&lt;2000,INDEX('Data;_Historical_Data'!$H$12:$AK$518,MATCH(Working!$E49,'Data;_Historical_Data'!$J$12:$J$518,0),MATCH(Working!AI$11,'Data;_Historical_Data'!$H$11:$AK$11)),SUMIFS('Data;_Major_Ports'!$K$48:$K$999999,'Data;_Major_Ports'!$F$48:$F$999999,$F49,'Data;_Major_Ports'!$E$48:$E$999999,AI$11,'Data;_Major_Ports'!$J$48:$J$999999,#REF!)))</f>
        <v>#REF!</v>
      </c>
      <c r="AJ49" s="4" t="e">
        <f>IF(Closed_Ports!AE46="z","z",IF(AJ$11&lt;2000,INDEX('Data;_Historical_Data'!$H$12:$AK$518,MATCH(Working!$E49,'Data;_Historical_Data'!$J$12:$J$518,0),MATCH(Working!AJ$11,'Data;_Historical_Data'!$H$11:$AK$11)),SUMIFS('Data;_Major_Ports'!$K$48:$K$999999,'Data;_Major_Ports'!$F$48:$F$999999,$F49,'Data;_Major_Ports'!$E$48:$E$999999,AJ$11,'Data;_Major_Ports'!$J$48:$J$999999,#REF!)))</f>
        <v>#REF!</v>
      </c>
      <c r="AK49" s="4" t="e">
        <f>IF(Closed_Ports!AF46="z","z",IF(AK$11&lt;2000,INDEX('Data;_Historical_Data'!$H$12:$AK$518,MATCH(Working!$E49,'Data;_Historical_Data'!$J$12:$J$518,0),MATCH(Working!AK$11,'Data;_Historical_Data'!$H$11:$AK$11)),SUMIFS('Data;_Major_Ports'!$K$48:$K$999999,'Data;_Major_Ports'!$F$48:$F$999999,$F49,'Data;_Major_Ports'!$E$48:$E$999999,AK$11,'Data;_Major_Ports'!$J$48:$J$999999,#REF!)))</f>
        <v>#REF!</v>
      </c>
      <c r="AL49" s="43">
        <f>IF(Closed_Ports!AG46="z","z",IF(AL$11&lt;2000,INDEX('Data;_Historical_Data'!$H$12:$AK$518,MATCH(Working!$E49,'Data;_Historical_Data'!$J$12:$J$518,0),MATCH(Working!AL$11,'Data;_Historical_Data'!$H$11:$AK$11)),SUMIFS('Data;_Major_Ports'!$K$48:$K$999999,'Data;_Major_Ports'!$F$48:$F$999999,$F49,'Data;_Major_Ports'!$E$48:$E$999999,AL$11,'Data;_Major_Ports'!$J$48:$J$999999,#REF!)))</f>
        <v>0</v>
      </c>
      <c r="AM49" s="4">
        <f>IF(Closed_Ports!AH46="z","z",IF(AM$11&lt;2000,INDEX('Data;_Historical_Data'!$H$12:$AK$518,MATCH(Working!$E49,'Data;_Historical_Data'!$J$12:$J$518,0),MATCH(Working!AM$11,'Data;_Historical_Data'!$H$11:$AK$11)),SUMIFS('Data;_Major_Ports'!$K$48:$K$999999,'Data;_Major_Ports'!$F$48:$F$999999,$F49,'Data;_Major_Ports'!$E$48:$E$999999,AM$11,'Data;_Major_Ports'!$J$48:$J$999999,#REF!)))</f>
        <v>0</v>
      </c>
      <c r="AN49" s="4">
        <f>IF(Closed_Ports!AI46="z","z",IF(AN$11&lt;2000,INDEX('Data;_Historical_Data'!$H$12:$AK$518,MATCH(Working!$E49,'Data;_Historical_Data'!$J$12:$J$518,0),MATCH(Working!AN$11,'Data;_Historical_Data'!$H$11:$AK$11)),SUMIFS('Data;_Major_Ports'!$K$48:$K$999999,'Data;_Major_Ports'!$F$48:$F$999999,$F49,'Data;_Major_Ports'!$E$48:$E$999999,AN$11,'Data;_Major_Ports'!$J$48:$J$999999,#REF!)))</f>
        <v>0</v>
      </c>
      <c r="AO49" s="4">
        <f>IF(Closed_Ports!AJ46="z","z",IF(AO$11&lt;2000,INDEX('Data;_Historical_Data'!$H$12:$AK$518,MATCH(Working!$E49,'Data;_Historical_Data'!$J$12:$J$518,0),MATCH(Working!AO$11,'Data;_Historical_Data'!$H$11:$AK$11)),SUMIFS('Data;_Major_Ports'!$K$48:$K$999999,'Data;_Major_Ports'!$F$48:$F$999999,$F49,'Data;_Major_Ports'!$E$48:$E$999999,AO$11,'Data;_Major_Ports'!$J$48:$J$999999,#REF!)))</f>
        <v>0</v>
      </c>
      <c r="AP49" s="4">
        <f>IF(Closed_Ports!AK46="z","z",IF(AP$11&lt;2000,INDEX('Data;_Historical_Data'!$H$12:$AK$518,MATCH(Working!$E49,'Data;_Historical_Data'!$J$12:$J$518,0),MATCH(Working!AP$11,'Data;_Historical_Data'!$H$11:$AK$11)),SUMIFS('Data;_Major_Ports'!$K$48:$K$999999,'Data;_Major_Ports'!$F$48:$F$999999,$F49,'Data;_Major_Ports'!$E$48:$E$999999,AP$11,'Data;_Major_Ports'!$J$48:$J$999999,#REF!)))</f>
        <v>0</v>
      </c>
      <c r="AQ49" s="4">
        <f>IF(Closed_Ports!AL46="z","z",IF(AQ$11&lt;2000,INDEX('Data;_Historical_Data'!$H$12:$AK$518,MATCH(Working!$E49,'Data;_Historical_Data'!$J$12:$J$518,0),MATCH(Working!AQ$11,'Data;_Historical_Data'!$H$11:$AK$11)),SUMIFS('Data;_Major_Ports'!$K$48:$K$999999,'Data;_Major_Ports'!$F$48:$F$999999,$F49,'Data;_Major_Ports'!$E$48:$E$999999,AQ$11,'Data;_Major_Ports'!$J$48:$J$999999,#REF!)))</f>
        <v>0</v>
      </c>
      <c r="AR49" s="4">
        <f>IF(Closed_Ports!AM46="z","z",IF(AR$11&lt;2000,INDEX('Data;_Historical_Data'!$H$12:$AK$518,MATCH(Working!$E49,'Data;_Historical_Data'!$J$12:$J$518,0),MATCH(Working!AR$11,'Data;_Historical_Data'!$H$11:$AK$11)),SUMIFS('Data;_Major_Ports'!$K$48:$K$999999,'Data;_Major_Ports'!$F$48:$F$999999,$F49,'Data;_Major_Ports'!$E$48:$E$999999,AR$11,'Data;_Major_Ports'!$J$48:$J$999999,#REF!)))</f>
        <v>0</v>
      </c>
      <c r="AS49" s="4">
        <f>IF(Closed_Ports!AN46="z","z",IF(AS$11&lt;2000,INDEX('Data;_Historical_Data'!$H$12:$AK$518,MATCH(Working!$E49,'Data;_Historical_Data'!$J$12:$J$518,0),MATCH(Working!AS$11,'Data;_Historical_Data'!$H$11:$AK$11)),SUMIFS('Data;_Major_Ports'!$K$48:$K$999999,'Data;_Major_Ports'!$F$48:$F$999999,$F49,'Data;_Major_Ports'!$E$48:$E$999999,AS$11,'Data;_Major_Ports'!$J$48:$J$999999,#REF!)))</f>
        <v>0</v>
      </c>
      <c r="AT49" s="4">
        <f>IF(Closed_Ports!AO46="z","z",IF(AT$11&lt;2000,INDEX('Data;_Historical_Data'!$H$12:$AK$518,MATCH(Working!$E49,'Data;_Historical_Data'!$J$12:$J$518,0),MATCH(Working!AT$11,'Data;_Historical_Data'!$H$11:$AK$11)),SUMIFS('Data;_Major_Ports'!$K$48:$K$999999,'Data;_Major_Ports'!$F$48:$F$999999,$F49,'Data;_Major_Ports'!$E$48:$E$999999,AT$11,'Data;_Major_Ports'!$J$48:$J$999999,#REF!)))</f>
        <v>0</v>
      </c>
      <c r="AU49" s="4">
        <f>IF(Closed_Ports!AP46="z","z",IF(AU$11&lt;2000,INDEX('Data;_Historical_Data'!$H$12:$AK$518,MATCH(Working!$E49,'Data;_Historical_Data'!$J$12:$J$518,0),MATCH(Working!AU$11,'Data;_Historical_Data'!$H$11:$AK$11)),SUMIFS('Data;_Major_Ports'!$K$48:$K$999999,'Data;_Major_Ports'!$F$48:$F$999999,$F49,'Data;_Major_Ports'!$E$48:$E$999999,AU$11,'Data;_Major_Ports'!$J$48:$J$999999,#REF!)))</f>
        <v>0</v>
      </c>
      <c r="AV49" s="4">
        <f>IF(Closed_Ports!AQ46="z","z",IF(AV$11&lt;2000,INDEX('Data;_Historical_Data'!$H$12:$AK$518,MATCH(Working!$E49,'Data;_Historical_Data'!$J$12:$J$518,0),MATCH(Working!AV$11,'Data;_Historical_Data'!$H$11:$AK$11)),SUMIFS('Data;_Major_Ports'!$K$48:$K$999999,'Data;_Major_Ports'!$F$48:$F$999999,$F49,'Data;_Major_Ports'!$E$48:$E$999999,AV$11,'Data;_Major_Ports'!$J$48:$J$999999,#REF!)))</f>
        <v>0</v>
      </c>
      <c r="AW49" s="4">
        <f>IF(Closed_Ports!AR46="z","z",IF(AW$11&lt;2000,INDEX('Data;_Historical_Data'!$H$12:$AK$518,MATCH(Working!$E49,'Data;_Historical_Data'!$J$12:$J$518,0),MATCH(Working!AW$11,'Data;_Historical_Data'!$H$11:$AK$11)),SUMIFS('Data;_Major_Ports'!$K$48:$K$999999,'Data;_Major_Ports'!$F$48:$F$999999,$F49,'Data;_Major_Ports'!$E$48:$E$999999,AW$11,'Data;_Major_Ports'!$J$48:$J$999999,#REF!)))</f>
        <v>0</v>
      </c>
      <c r="AX49" s="4">
        <f>IF(Closed_Ports!AS46="z","z",IF(AX$11&lt;2000,INDEX('Data;_Historical_Data'!$H$12:$AK$518,MATCH(Working!$E49,'Data;_Historical_Data'!$J$12:$J$518,0),MATCH(Working!AX$11,'Data;_Historical_Data'!$H$11:$AK$11)),SUMIFS('Data;_Major_Ports'!$K$48:$K$999999,'Data;_Major_Ports'!$F$48:$F$999999,$F49,'Data;_Major_Ports'!$E$48:$E$999999,AX$11,'Data;_Major_Ports'!$J$48:$J$999999,#REF!)))</f>
        <v>0</v>
      </c>
      <c r="AY49" s="4">
        <f>IF(Closed_Ports!AT46="z","z",IF(AY$11&lt;2000,INDEX('Data;_Historical_Data'!$H$12:$AK$518,MATCH(Working!$E49,'Data;_Historical_Data'!$J$12:$J$518,0),MATCH(Working!AY$11,'Data;_Historical_Data'!$H$11:$AK$11)),SUMIFS('Data;_Major_Ports'!$K$48:$K$999999,'Data;_Major_Ports'!$F$48:$F$999999,$F49,'Data;_Major_Ports'!$E$48:$E$999999,AY$11,'Data;_Major_Ports'!$J$48:$J$999999,#REF!)))</f>
        <v>0</v>
      </c>
      <c r="AZ49" s="4">
        <f>IF(Closed_Ports!AU46="z","z",IF(AZ$11&lt;2000,INDEX('Data;_Historical_Data'!$H$12:$AK$518,MATCH(Working!$E49,'Data;_Historical_Data'!$J$12:$J$518,0),MATCH(Working!AZ$11,'Data;_Historical_Data'!$H$11:$AK$11)),SUMIFS('Data;_Major_Ports'!$K$48:$K$999999,'Data;_Major_Ports'!$F$48:$F$999999,$F49,'Data;_Major_Ports'!$E$48:$E$999999,AZ$11,'Data;_Major_Ports'!$J$48:$J$999999,#REF!)))</f>
        <v>0</v>
      </c>
      <c r="BA49" s="4">
        <f>IF(Closed_Ports!AV46="z","z",IF(BA$11&lt;2000,INDEX('Data;_Historical_Data'!$H$12:$AK$518,MATCH(Working!$E49,'Data;_Historical_Data'!$J$12:$J$518,0),MATCH(Working!BA$11,'Data;_Historical_Data'!$H$11:$AK$11)),SUMIFS('Data;_Major_Ports'!$K$48:$K$999999,'Data;_Major_Ports'!$F$48:$F$999999,$F49,'Data;_Major_Ports'!$E$48:$E$999999,BA$11,'Data;_Major_Ports'!$J$48:$J$999999,#REF!)))</f>
        <v>0</v>
      </c>
      <c r="BB49" s="4">
        <f>IF(Closed_Ports!AW46="z","z",IF(BB$11&lt;2000,INDEX('Data;_Historical_Data'!$H$12:$AK$518,MATCH(Working!$E49,'Data;_Historical_Data'!$J$12:$J$518,0),MATCH(Working!BB$11,'Data;_Historical_Data'!$H$11:$AK$11)),SUMIFS('Data;_Major_Ports'!$K$48:$K$999999,'Data;_Major_Ports'!$F$48:$F$999999,$F49,'Data;_Major_Ports'!$E$48:$E$999999,BB$11,'Data;_Major_Ports'!$J$48:$J$999999,#REF!)))</f>
        <v>0</v>
      </c>
      <c r="BC49" s="4">
        <f>IF(Closed_Ports!AX46="z","z",IF(BC$11&lt;2000,INDEX('Data;_Historical_Data'!$H$12:$AK$518,MATCH(Working!$E49,'Data;_Historical_Data'!$J$12:$J$518,0),MATCH(Working!BC$11,'Data;_Historical_Data'!$H$11:$AK$11)),SUMIFS('Data;_Major_Ports'!$K$48:$K$999999,'Data;_Major_Ports'!$F$48:$F$999999,$F49,'Data;_Major_Ports'!$E$48:$E$999999,BC$11,'Data;_Major_Ports'!$J$48:$J$999999,#REF!)))</f>
        <v>0</v>
      </c>
      <c r="BD49" s="4">
        <f>IF(Closed_Ports!AY46="z","z",IF(BD$11&lt;2000,INDEX('Data;_Historical_Data'!$H$12:$AK$518,MATCH(Working!$E49,'Data;_Historical_Data'!$J$12:$J$518,0),MATCH(Working!BD$11,'Data;_Historical_Data'!$H$11:$AK$11)),SUMIFS('Data;_Major_Ports'!$K$48:$K$999999,'Data;_Major_Ports'!$F$48:$F$999999,$F49,'Data;_Major_Ports'!$E$48:$E$999999,BD$11,'Data;_Major_Ports'!$J$48:$J$999999,#REF!)))</f>
        <v>0</v>
      </c>
      <c r="BE49" s="4">
        <f>IF(Closed_Ports!AZ46="z","z",IF(BE$11&lt;2000,INDEX('Data;_Historical_Data'!$H$12:$AK$518,MATCH(Working!$E49,'Data;_Historical_Data'!$J$12:$J$518,0),MATCH(Working!BE$11,'Data;_Historical_Data'!$H$11:$AK$11)),SUMIFS('Data;_Major_Ports'!$K$48:$K$999999,'Data;_Major_Ports'!$F$48:$F$999999,$F49,'Data;_Major_Ports'!$E$48:$E$999999,BE$11,'Data;_Major_Ports'!$J$48:$J$999999,#REF!)))</f>
        <v>0</v>
      </c>
      <c r="BF49" s="4">
        <f>IF(Closed_Ports!BA46="z","z",IF(BF$11&lt;2000,INDEX('Data;_Historical_Data'!$H$12:$AK$518,MATCH(Working!$E49,'Data;_Historical_Data'!$J$12:$J$518,0),MATCH(Working!BF$11,'Data;_Historical_Data'!$H$11:$AK$11)),SUMIFS('Data;_Major_Ports'!$K$48:$K$999999,'Data;_Major_Ports'!$F$48:$F$999999,$F49,'Data;_Major_Ports'!$E$48:$E$999999,BF$11,'Data;_Major_Ports'!$J$48:$J$999999,#REF!)))</f>
        <v>0</v>
      </c>
      <c r="BG49" s="4">
        <f>IF(Closed_Ports!BB46="z","z",IF(BG$11&lt;2000,INDEX('Data;_Historical_Data'!$H$12:$AK$518,MATCH(Working!$E49,'Data;_Historical_Data'!$J$12:$J$518,0),MATCH(Working!BG$11,'Data;_Historical_Data'!$H$11:$AK$11)),SUMIFS('Data;_Major_Ports'!$K$48:$K$999999,'Data;_Major_Ports'!$F$48:$F$999999,$F49,'Data;_Major_Ports'!$E$48:$E$999999,BG$11,'Data;_Major_Ports'!$J$48:$J$999999,#REF!)))</f>
        <v>0</v>
      </c>
      <c r="BH49" s="4">
        <f>IF(Closed_Ports!BC46="z","z",IF(BH$11&lt;2000,INDEX('Data;_Historical_Data'!$H$12:$AK$518,MATCH(Working!$E49,'Data;_Historical_Data'!$J$12:$J$518,0),MATCH(Working!BH$11,'Data;_Historical_Data'!$H$11:$AK$11)),SUMIFS('Data;_Major_Ports'!$K$48:$K$999999,'Data;_Major_Ports'!$F$48:$F$999999,$F49,'Data;_Major_Ports'!$E$48:$E$999999,BH$11,'Data;_Major_Ports'!$J$48:$J$999999,#REF!)))</f>
        <v>0</v>
      </c>
      <c r="BI49" s="4">
        <f>IF(Closed_Ports!BD46="z","z",IF(BI$11&lt;2000,INDEX('Data;_Historical_Data'!$H$12:$AK$518,MATCH(Working!$E49,'Data;_Historical_Data'!$J$12:$J$518,0),MATCH(Working!BI$11,'Data;_Historical_Data'!$H$11:$AK$11)),SUMIFS('Data;_Major_Ports'!$K$48:$K$999999,'Data;_Major_Ports'!$F$48:$F$999999,$F49,'Data;_Major_Ports'!$E$48:$E$999999,BI$11,'Data;_Major_Ports'!$J$48:$J$999999,#REF!)))</f>
        <v>0</v>
      </c>
      <c r="BJ49" s="44" t="e">
        <f t="shared" si="2"/>
        <v>#DIV/0!</v>
      </c>
      <c r="BK49" s="45">
        <f t="shared" si="3"/>
        <v>0</v>
      </c>
    </row>
    <row r="50" spans="4:63" x14ac:dyDescent="0.25">
      <c r="D50" s="41">
        <f>COUNTIF('Data;_Historical_Data'!J:J,Working!E50)</f>
        <v>0</v>
      </c>
      <c r="E50" s="22" t="e">
        <f>CONCATENATE(#REF!,Working!H50)</f>
        <v>#REF!</v>
      </c>
      <c r="F50" s="22" t="s">
        <v>268</v>
      </c>
      <c r="G50" s="22" t="s">
        <v>188</v>
      </c>
      <c r="H50" s="2" t="s">
        <v>50</v>
      </c>
      <c r="I50" s="2" t="s">
        <v>9</v>
      </c>
      <c r="J50" s="42" t="s">
        <v>10</v>
      </c>
      <c r="K50" s="4" t="e">
        <f>IF(Closed_Ports!F47="z","z",IF(K$11&lt;2000,INDEX('Data;_Historical_Data'!$H$12:$AK$518,MATCH(Working!$E50,'Data;_Historical_Data'!$J$12:$J$518,0),MATCH(Working!K$11,'Data;_Historical_Data'!$H$11:$AK$11)),SUMIFS('Data;_Major_Ports'!$K$48:$K$999999,'Data;_Major_Ports'!$F$48:$F$999999,$F50,'Data;_Major_Ports'!$E$48:$E$999999,K$11,'Data;_Major_Ports'!$J$48:$J$999999,#REF!)))</f>
        <v>#REF!</v>
      </c>
      <c r="L50" s="4" t="e">
        <f>IF(Closed_Ports!G47="z","z",IF(L$11&lt;2000,INDEX('Data;_Historical_Data'!$H$12:$AK$518,MATCH(Working!$E50,'Data;_Historical_Data'!$J$12:$J$518,0),MATCH(Working!L$11,'Data;_Historical_Data'!$H$11:$AK$11)),SUMIFS('Data;_Major_Ports'!$K$48:$K$999999,'Data;_Major_Ports'!$F$48:$F$999999,$F50,'Data;_Major_Ports'!$E$48:$E$999999,L$11,'Data;_Major_Ports'!$J$48:$J$999999,#REF!)))</f>
        <v>#REF!</v>
      </c>
      <c r="M50" s="4" t="e">
        <f>IF(Closed_Ports!H47="z","z",IF(M$11&lt;2000,INDEX('Data;_Historical_Data'!$H$12:$AK$518,MATCH(Working!$E50,'Data;_Historical_Data'!$J$12:$J$518,0),MATCH(Working!M$11,'Data;_Historical_Data'!$H$11:$AK$11)),SUMIFS('Data;_Major_Ports'!$K$48:$K$999999,'Data;_Major_Ports'!$F$48:$F$999999,$F50,'Data;_Major_Ports'!$E$48:$E$999999,M$11,'Data;_Major_Ports'!$J$48:$J$999999,#REF!)))</f>
        <v>#REF!</v>
      </c>
      <c r="N50" s="4" t="e">
        <f>IF(Closed_Ports!I47="z","z",IF(N$11&lt;2000,INDEX('Data;_Historical_Data'!$H$12:$AK$518,MATCH(Working!$E50,'Data;_Historical_Data'!$J$12:$J$518,0),MATCH(Working!N$11,'Data;_Historical_Data'!$H$11:$AK$11)),SUMIFS('Data;_Major_Ports'!$K$48:$K$999999,'Data;_Major_Ports'!$F$48:$F$999999,$F50,'Data;_Major_Ports'!$E$48:$E$999999,N$11,'Data;_Major_Ports'!$J$48:$J$999999,#REF!)))</f>
        <v>#REF!</v>
      </c>
      <c r="O50" s="4" t="e">
        <f>IF(Closed_Ports!J47="z","z",IF(O$11&lt;2000,INDEX('Data;_Historical_Data'!$H$12:$AK$518,MATCH(Working!$E50,'Data;_Historical_Data'!$J$12:$J$518,0),MATCH(Working!O$11,'Data;_Historical_Data'!$H$11:$AK$11)),SUMIFS('Data;_Major_Ports'!$K$48:$K$999999,'Data;_Major_Ports'!$F$48:$F$999999,$F50,'Data;_Major_Ports'!$E$48:$E$999999,O$11,'Data;_Major_Ports'!$J$48:$J$999999,#REF!)))</f>
        <v>#REF!</v>
      </c>
      <c r="P50" s="4" t="e">
        <f>IF(Closed_Ports!K47="z","z",IF(P$11&lt;2000,INDEX('Data;_Historical_Data'!$H$12:$AK$518,MATCH(Working!$E50,'Data;_Historical_Data'!$J$12:$J$518,0),MATCH(Working!P$11,'Data;_Historical_Data'!$H$11:$AK$11)),SUMIFS('Data;_Major_Ports'!$K$48:$K$999999,'Data;_Major_Ports'!$F$48:$F$999999,$F50,'Data;_Major_Ports'!$E$48:$E$999999,P$11,'Data;_Major_Ports'!$J$48:$J$999999,#REF!)))</f>
        <v>#REF!</v>
      </c>
      <c r="Q50" s="4" t="e">
        <f>IF(Closed_Ports!L47="z","z",IF(Q$11&lt;2000,INDEX('Data;_Historical_Data'!$H$12:$AK$518,MATCH(Working!$E50,'Data;_Historical_Data'!$J$12:$J$518,0),MATCH(Working!Q$11,'Data;_Historical_Data'!$H$11:$AK$11)),SUMIFS('Data;_Major_Ports'!$K$48:$K$999999,'Data;_Major_Ports'!$F$48:$F$999999,$F50,'Data;_Major_Ports'!$E$48:$E$999999,Q$11,'Data;_Major_Ports'!$J$48:$J$999999,#REF!)))</f>
        <v>#REF!</v>
      </c>
      <c r="R50" s="4" t="e">
        <f>IF(Closed_Ports!M47="z","z",IF(R$11&lt;2000,INDEX('Data;_Historical_Data'!$H$12:$AK$518,MATCH(Working!$E50,'Data;_Historical_Data'!$J$12:$J$518,0),MATCH(Working!R$11,'Data;_Historical_Data'!$H$11:$AK$11)),SUMIFS('Data;_Major_Ports'!$K$48:$K$999999,'Data;_Major_Ports'!$F$48:$F$999999,$F50,'Data;_Major_Ports'!$E$48:$E$999999,R$11,'Data;_Major_Ports'!$J$48:$J$999999,#REF!)))</f>
        <v>#REF!</v>
      </c>
      <c r="S50" s="4" t="e">
        <f>IF(Closed_Ports!N47="z","z",IF(S$11&lt;2000,INDEX('Data;_Historical_Data'!$H$12:$AK$518,MATCH(Working!$E50,'Data;_Historical_Data'!$J$12:$J$518,0),MATCH(Working!S$11,'Data;_Historical_Data'!$H$11:$AK$11)),SUMIFS('Data;_Major_Ports'!$K$48:$K$999999,'Data;_Major_Ports'!$F$48:$F$999999,$F50,'Data;_Major_Ports'!$E$48:$E$999999,S$11,'Data;_Major_Ports'!$J$48:$J$999999,#REF!)))</f>
        <v>#REF!</v>
      </c>
      <c r="T50" s="4" t="e">
        <f>IF(Closed_Ports!O47="z","z",IF(T$11&lt;2000,INDEX('Data;_Historical_Data'!$H$12:$AK$518,MATCH(Working!$E50,'Data;_Historical_Data'!$J$12:$J$518,0),MATCH(Working!T$11,'Data;_Historical_Data'!$H$11:$AK$11)),SUMIFS('Data;_Major_Ports'!$K$48:$K$999999,'Data;_Major_Ports'!$F$48:$F$999999,$F50,'Data;_Major_Ports'!$E$48:$E$999999,T$11,'Data;_Major_Ports'!$J$48:$J$999999,#REF!)))</f>
        <v>#REF!</v>
      </c>
      <c r="U50" s="4" t="e">
        <f>IF(Closed_Ports!P47="z","z",IF(U$11&lt;2000,INDEX('Data;_Historical_Data'!$H$12:$AK$518,MATCH(Working!$E50,'Data;_Historical_Data'!$J$12:$J$518,0),MATCH(Working!U$11,'Data;_Historical_Data'!$H$11:$AK$11)),SUMIFS('Data;_Major_Ports'!$K$48:$K$999999,'Data;_Major_Ports'!$F$48:$F$999999,$F50,'Data;_Major_Ports'!$E$48:$E$999999,U$11,'Data;_Major_Ports'!$J$48:$J$999999,#REF!)))</f>
        <v>#REF!</v>
      </c>
      <c r="V50" s="4" t="e">
        <f>IF(Closed_Ports!Q47="z","z",IF(V$11&lt;2000,INDEX('Data;_Historical_Data'!$H$12:$AK$518,MATCH(Working!$E50,'Data;_Historical_Data'!$J$12:$J$518,0),MATCH(Working!V$11,'Data;_Historical_Data'!$H$11:$AK$11)),SUMIFS('Data;_Major_Ports'!$K$48:$K$999999,'Data;_Major_Ports'!$F$48:$F$999999,$F50,'Data;_Major_Ports'!$E$48:$E$999999,V$11,'Data;_Major_Ports'!$J$48:$J$999999,#REF!)))</f>
        <v>#REF!</v>
      </c>
      <c r="W50" s="4" t="e">
        <f>IF(Closed_Ports!R47="z","z",IF(W$11&lt;2000,INDEX('Data;_Historical_Data'!$H$12:$AK$518,MATCH(Working!$E50,'Data;_Historical_Data'!$J$12:$J$518,0),MATCH(Working!W$11,'Data;_Historical_Data'!$H$11:$AK$11)),SUMIFS('Data;_Major_Ports'!$K$48:$K$999999,'Data;_Major_Ports'!$F$48:$F$999999,$F50,'Data;_Major_Ports'!$E$48:$E$999999,W$11,'Data;_Major_Ports'!$J$48:$J$999999,#REF!)))</f>
        <v>#REF!</v>
      </c>
      <c r="X50" s="4" t="e">
        <f>IF(Closed_Ports!S47="z","z",IF(X$11&lt;2000,INDEX('Data;_Historical_Data'!$H$12:$AK$518,MATCH(Working!$E50,'Data;_Historical_Data'!$J$12:$J$518,0),MATCH(Working!X$11,'Data;_Historical_Data'!$H$11:$AK$11)),SUMIFS('Data;_Major_Ports'!$K$48:$K$999999,'Data;_Major_Ports'!$F$48:$F$999999,$F50,'Data;_Major_Ports'!$E$48:$E$999999,X$11,'Data;_Major_Ports'!$J$48:$J$999999,#REF!)))</f>
        <v>#REF!</v>
      </c>
      <c r="Y50" s="4" t="e">
        <f>IF(Closed_Ports!T47="z","z",IF(Y$11&lt;2000,INDEX('Data;_Historical_Data'!$H$12:$AK$518,MATCH(Working!$E50,'Data;_Historical_Data'!$J$12:$J$518,0),MATCH(Working!Y$11,'Data;_Historical_Data'!$H$11:$AK$11)),SUMIFS('Data;_Major_Ports'!$K$48:$K$999999,'Data;_Major_Ports'!$F$48:$F$999999,$F50,'Data;_Major_Ports'!$E$48:$E$999999,Y$11,'Data;_Major_Ports'!$J$48:$J$999999,#REF!)))</f>
        <v>#REF!</v>
      </c>
      <c r="Z50" s="4" t="e">
        <f>IF(Closed_Ports!U47="z","z",IF(Z$11&lt;2000,INDEX('Data;_Historical_Data'!$H$12:$AK$518,MATCH(Working!$E50,'Data;_Historical_Data'!$J$12:$J$518,0),MATCH(Working!Z$11,'Data;_Historical_Data'!$H$11:$AK$11)),SUMIFS('Data;_Major_Ports'!$K$48:$K$999999,'Data;_Major_Ports'!$F$48:$F$999999,$F50,'Data;_Major_Ports'!$E$48:$E$999999,Z$11,'Data;_Major_Ports'!$J$48:$J$999999,#REF!)))</f>
        <v>#REF!</v>
      </c>
      <c r="AA50" s="4" t="e">
        <f>IF(Closed_Ports!V47="z","z",IF(AA$11&lt;2000,INDEX('Data;_Historical_Data'!$H$12:$AK$518,MATCH(Working!$E50,'Data;_Historical_Data'!$J$12:$J$518,0),MATCH(Working!AA$11,'Data;_Historical_Data'!$H$11:$AK$11)),SUMIFS('Data;_Major_Ports'!$K$48:$K$999999,'Data;_Major_Ports'!$F$48:$F$999999,$F50,'Data;_Major_Ports'!$E$48:$E$999999,AA$11,'Data;_Major_Ports'!$J$48:$J$999999,#REF!)))</f>
        <v>#REF!</v>
      </c>
      <c r="AB50" s="4" t="e">
        <f>IF(Closed_Ports!W47="z","z",IF(AB$11&lt;2000,INDEX('Data;_Historical_Data'!$H$12:$AK$518,MATCH(Working!$E50,'Data;_Historical_Data'!$J$12:$J$518,0),MATCH(Working!AB$11,'Data;_Historical_Data'!$H$11:$AK$11)),SUMIFS('Data;_Major_Ports'!$K$48:$K$999999,'Data;_Major_Ports'!$F$48:$F$999999,$F50,'Data;_Major_Ports'!$E$48:$E$999999,AB$11,'Data;_Major_Ports'!$J$48:$J$999999,#REF!)))</f>
        <v>#REF!</v>
      </c>
      <c r="AC50" s="4" t="e">
        <f>IF(Closed_Ports!X47="z","z",IF(AC$11&lt;2000,INDEX('Data;_Historical_Data'!$H$12:$AK$518,MATCH(Working!$E50,'Data;_Historical_Data'!$J$12:$J$518,0),MATCH(Working!AC$11,'Data;_Historical_Data'!$H$11:$AK$11)),SUMIFS('Data;_Major_Ports'!$K$48:$K$999999,'Data;_Major_Ports'!$F$48:$F$999999,$F50,'Data;_Major_Ports'!$E$48:$E$999999,AC$11,'Data;_Major_Ports'!$J$48:$J$999999,#REF!)))</f>
        <v>#REF!</v>
      </c>
      <c r="AD50" s="4" t="e">
        <f>IF(Closed_Ports!Y47="z","z",IF(AD$11&lt;2000,INDEX('Data;_Historical_Data'!$H$12:$AK$518,MATCH(Working!$E50,'Data;_Historical_Data'!$J$12:$J$518,0),MATCH(Working!AD$11,'Data;_Historical_Data'!$H$11:$AK$11)),SUMIFS('Data;_Major_Ports'!$K$48:$K$999999,'Data;_Major_Ports'!$F$48:$F$999999,$F50,'Data;_Major_Ports'!$E$48:$E$999999,AD$11,'Data;_Major_Ports'!$J$48:$J$999999,#REF!)))</f>
        <v>#REF!</v>
      </c>
      <c r="AE50" s="4" t="e">
        <f>IF(Closed_Ports!Z47="z","z",IF(AE$11&lt;2000,INDEX('Data;_Historical_Data'!$H$12:$AK$518,MATCH(Working!$E50,'Data;_Historical_Data'!$J$12:$J$518,0),MATCH(Working!AE$11,'Data;_Historical_Data'!$H$11:$AK$11)),SUMIFS('Data;_Major_Ports'!$K$48:$K$999999,'Data;_Major_Ports'!$F$48:$F$999999,$F50,'Data;_Major_Ports'!$E$48:$E$999999,AE$11,'Data;_Major_Ports'!$J$48:$J$999999,#REF!)))</f>
        <v>#REF!</v>
      </c>
      <c r="AF50" s="4" t="e">
        <f>IF(Closed_Ports!AA47="z","z",IF(AF$11&lt;2000,INDEX('Data;_Historical_Data'!$H$12:$AK$518,MATCH(Working!$E50,'Data;_Historical_Data'!$J$12:$J$518,0),MATCH(Working!AF$11,'Data;_Historical_Data'!$H$11:$AK$11)),SUMIFS('Data;_Major_Ports'!$K$48:$K$999999,'Data;_Major_Ports'!$F$48:$F$999999,$F50,'Data;_Major_Ports'!$E$48:$E$999999,AF$11,'Data;_Major_Ports'!$J$48:$J$999999,#REF!)))</f>
        <v>#REF!</v>
      </c>
      <c r="AG50" s="4" t="e">
        <f>IF(Closed_Ports!AB47="z","z",IF(AG$11&lt;2000,INDEX('Data;_Historical_Data'!$H$12:$AK$518,MATCH(Working!$E50,'Data;_Historical_Data'!$J$12:$J$518,0),MATCH(Working!AG$11,'Data;_Historical_Data'!$H$11:$AK$11)),SUMIFS('Data;_Major_Ports'!$K$48:$K$999999,'Data;_Major_Ports'!$F$48:$F$999999,$F50,'Data;_Major_Ports'!$E$48:$E$999999,AG$11,'Data;_Major_Ports'!$J$48:$J$999999,#REF!)))</f>
        <v>#REF!</v>
      </c>
      <c r="AH50" s="4" t="e">
        <f>IF(Closed_Ports!AC47="z","z",IF(AH$11&lt;2000,INDEX('Data;_Historical_Data'!$H$12:$AK$518,MATCH(Working!$E50,'Data;_Historical_Data'!$J$12:$J$518,0),MATCH(Working!AH$11,'Data;_Historical_Data'!$H$11:$AK$11)),SUMIFS('Data;_Major_Ports'!$K$48:$K$999999,'Data;_Major_Ports'!$F$48:$F$999999,$F50,'Data;_Major_Ports'!$E$48:$E$999999,AH$11,'Data;_Major_Ports'!$J$48:$J$999999,#REF!)))</f>
        <v>#REF!</v>
      </c>
      <c r="AI50" s="4" t="e">
        <f>IF(Closed_Ports!AD47="z","z",IF(AI$11&lt;2000,INDEX('Data;_Historical_Data'!$H$12:$AK$518,MATCH(Working!$E50,'Data;_Historical_Data'!$J$12:$J$518,0),MATCH(Working!AI$11,'Data;_Historical_Data'!$H$11:$AK$11)),SUMIFS('Data;_Major_Ports'!$K$48:$K$999999,'Data;_Major_Ports'!$F$48:$F$999999,$F50,'Data;_Major_Ports'!$E$48:$E$999999,AI$11,'Data;_Major_Ports'!$J$48:$J$999999,#REF!)))</f>
        <v>#REF!</v>
      </c>
      <c r="AJ50" s="4" t="e">
        <f>IF(Closed_Ports!AE47="z","z",IF(AJ$11&lt;2000,INDEX('Data;_Historical_Data'!$H$12:$AK$518,MATCH(Working!$E50,'Data;_Historical_Data'!$J$12:$J$518,0),MATCH(Working!AJ$11,'Data;_Historical_Data'!$H$11:$AK$11)),SUMIFS('Data;_Major_Ports'!$K$48:$K$999999,'Data;_Major_Ports'!$F$48:$F$999999,$F50,'Data;_Major_Ports'!$E$48:$E$999999,AJ$11,'Data;_Major_Ports'!$J$48:$J$999999,#REF!)))</f>
        <v>#REF!</v>
      </c>
      <c r="AK50" s="4" t="e">
        <f>IF(Closed_Ports!AF47="z","z",IF(AK$11&lt;2000,INDEX('Data;_Historical_Data'!$H$12:$AK$518,MATCH(Working!$E50,'Data;_Historical_Data'!$J$12:$J$518,0),MATCH(Working!AK$11,'Data;_Historical_Data'!$H$11:$AK$11)),SUMIFS('Data;_Major_Ports'!$K$48:$K$999999,'Data;_Major_Ports'!$F$48:$F$999999,$F50,'Data;_Major_Ports'!$E$48:$E$999999,AK$11,'Data;_Major_Ports'!$J$48:$J$999999,#REF!)))</f>
        <v>#REF!</v>
      </c>
      <c r="AL50" s="43">
        <f>IF(Closed_Ports!AG47="z","z",IF(AL$11&lt;2000,INDEX('Data;_Historical_Data'!$H$12:$AK$518,MATCH(Working!$E50,'Data;_Historical_Data'!$J$12:$J$518,0),MATCH(Working!AL$11,'Data;_Historical_Data'!$H$11:$AK$11)),SUMIFS('Data;_Major_Ports'!$K$48:$K$999999,'Data;_Major_Ports'!$F$48:$F$999999,$F50,'Data;_Major_Ports'!$E$48:$E$999999,AL$11,'Data;_Major_Ports'!$J$48:$J$999999,#REF!)))</f>
        <v>0</v>
      </c>
      <c r="AM50" s="4">
        <f>IF(Closed_Ports!AH47="z","z",IF(AM$11&lt;2000,INDEX('Data;_Historical_Data'!$H$12:$AK$518,MATCH(Working!$E50,'Data;_Historical_Data'!$J$12:$J$518,0),MATCH(Working!AM$11,'Data;_Historical_Data'!$H$11:$AK$11)),SUMIFS('Data;_Major_Ports'!$K$48:$K$999999,'Data;_Major_Ports'!$F$48:$F$999999,$F50,'Data;_Major_Ports'!$E$48:$E$999999,AM$11,'Data;_Major_Ports'!$J$48:$J$999999,#REF!)))</f>
        <v>0</v>
      </c>
      <c r="AN50" s="4">
        <f>IF(Closed_Ports!AI47="z","z",IF(AN$11&lt;2000,INDEX('Data;_Historical_Data'!$H$12:$AK$518,MATCH(Working!$E50,'Data;_Historical_Data'!$J$12:$J$518,0),MATCH(Working!AN$11,'Data;_Historical_Data'!$H$11:$AK$11)),SUMIFS('Data;_Major_Ports'!$K$48:$K$999999,'Data;_Major_Ports'!$F$48:$F$999999,$F50,'Data;_Major_Ports'!$E$48:$E$999999,AN$11,'Data;_Major_Ports'!$J$48:$J$999999,#REF!)))</f>
        <v>0</v>
      </c>
      <c r="AO50" s="4">
        <f>IF(Closed_Ports!AJ47="z","z",IF(AO$11&lt;2000,INDEX('Data;_Historical_Data'!$H$12:$AK$518,MATCH(Working!$E50,'Data;_Historical_Data'!$J$12:$J$518,0),MATCH(Working!AO$11,'Data;_Historical_Data'!$H$11:$AK$11)),SUMIFS('Data;_Major_Ports'!$K$48:$K$999999,'Data;_Major_Ports'!$F$48:$F$999999,$F50,'Data;_Major_Ports'!$E$48:$E$999999,AO$11,'Data;_Major_Ports'!$J$48:$J$999999,#REF!)))</f>
        <v>0</v>
      </c>
      <c r="AP50" s="4">
        <f>IF(Closed_Ports!AK47="z","z",IF(AP$11&lt;2000,INDEX('Data;_Historical_Data'!$H$12:$AK$518,MATCH(Working!$E50,'Data;_Historical_Data'!$J$12:$J$518,0),MATCH(Working!AP$11,'Data;_Historical_Data'!$H$11:$AK$11)),SUMIFS('Data;_Major_Ports'!$K$48:$K$999999,'Data;_Major_Ports'!$F$48:$F$999999,$F50,'Data;_Major_Ports'!$E$48:$E$999999,AP$11,'Data;_Major_Ports'!$J$48:$J$999999,#REF!)))</f>
        <v>0</v>
      </c>
      <c r="AQ50" s="4">
        <f>IF(Closed_Ports!AL47="z","z",IF(AQ$11&lt;2000,INDEX('Data;_Historical_Data'!$H$12:$AK$518,MATCH(Working!$E50,'Data;_Historical_Data'!$J$12:$J$518,0),MATCH(Working!AQ$11,'Data;_Historical_Data'!$H$11:$AK$11)),SUMIFS('Data;_Major_Ports'!$K$48:$K$999999,'Data;_Major_Ports'!$F$48:$F$999999,$F50,'Data;_Major_Ports'!$E$48:$E$999999,AQ$11,'Data;_Major_Ports'!$J$48:$J$999999,#REF!)))</f>
        <v>0</v>
      </c>
      <c r="AR50" s="4">
        <f>IF(Closed_Ports!AM47="z","z",IF(AR$11&lt;2000,INDEX('Data;_Historical_Data'!$H$12:$AK$518,MATCH(Working!$E50,'Data;_Historical_Data'!$J$12:$J$518,0),MATCH(Working!AR$11,'Data;_Historical_Data'!$H$11:$AK$11)),SUMIFS('Data;_Major_Ports'!$K$48:$K$999999,'Data;_Major_Ports'!$F$48:$F$999999,$F50,'Data;_Major_Ports'!$E$48:$E$999999,AR$11,'Data;_Major_Ports'!$J$48:$J$999999,#REF!)))</f>
        <v>0</v>
      </c>
      <c r="AS50" s="4">
        <f>IF(Closed_Ports!AN47="z","z",IF(AS$11&lt;2000,INDEX('Data;_Historical_Data'!$H$12:$AK$518,MATCH(Working!$E50,'Data;_Historical_Data'!$J$12:$J$518,0),MATCH(Working!AS$11,'Data;_Historical_Data'!$H$11:$AK$11)),SUMIFS('Data;_Major_Ports'!$K$48:$K$999999,'Data;_Major_Ports'!$F$48:$F$999999,$F50,'Data;_Major_Ports'!$E$48:$E$999999,AS$11,'Data;_Major_Ports'!$J$48:$J$999999,#REF!)))</f>
        <v>0</v>
      </c>
      <c r="AT50" s="4">
        <f>IF(Closed_Ports!AO47="z","z",IF(AT$11&lt;2000,INDEX('Data;_Historical_Data'!$H$12:$AK$518,MATCH(Working!$E50,'Data;_Historical_Data'!$J$12:$J$518,0),MATCH(Working!AT$11,'Data;_Historical_Data'!$H$11:$AK$11)),SUMIFS('Data;_Major_Ports'!$K$48:$K$999999,'Data;_Major_Ports'!$F$48:$F$999999,$F50,'Data;_Major_Ports'!$E$48:$E$999999,AT$11,'Data;_Major_Ports'!$J$48:$J$999999,#REF!)))</f>
        <v>0</v>
      </c>
      <c r="AU50" s="4">
        <f>IF(Closed_Ports!AP47="z","z",IF(AU$11&lt;2000,INDEX('Data;_Historical_Data'!$H$12:$AK$518,MATCH(Working!$E50,'Data;_Historical_Data'!$J$12:$J$518,0),MATCH(Working!AU$11,'Data;_Historical_Data'!$H$11:$AK$11)),SUMIFS('Data;_Major_Ports'!$K$48:$K$999999,'Data;_Major_Ports'!$F$48:$F$999999,$F50,'Data;_Major_Ports'!$E$48:$E$999999,AU$11,'Data;_Major_Ports'!$J$48:$J$999999,#REF!)))</f>
        <v>0</v>
      </c>
      <c r="AV50" s="4">
        <f>IF(Closed_Ports!AQ47="z","z",IF(AV$11&lt;2000,INDEX('Data;_Historical_Data'!$H$12:$AK$518,MATCH(Working!$E50,'Data;_Historical_Data'!$J$12:$J$518,0),MATCH(Working!AV$11,'Data;_Historical_Data'!$H$11:$AK$11)),SUMIFS('Data;_Major_Ports'!$K$48:$K$999999,'Data;_Major_Ports'!$F$48:$F$999999,$F50,'Data;_Major_Ports'!$E$48:$E$999999,AV$11,'Data;_Major_Ports'!$J$48:$J$999999,#REF!)))</f>
        <v>0</v>
      </c>
      <c r="AW50" s="4">
        <f>IF(Closed_Ports!AR47="z","z",IF(AW$11&lt;2000,INDEX('Data;_Historical_Data'!$H$12:$AK$518,MATCH(Working!$E50,'Data;_Historical_Data'!$J$12:$J$518,0),MATCH(Working!AW$11,'Data;_Historical_Data'!$H$11:$AK$11)),SUMIFS('Data;_Major_Ports'!$K$48:$K$999999,'Data;_Major_Ports'!$F$48:$F$999999,$F50,'Data;_Major_Ports'!$E$48:$E$999999,AW$11,'Data;_Major_Ports'!$J$48:$J$999999,#REF!)))</f>
        <v>0</v>
      </c>
      <c r="AX50" s="4">
        <f>IF(Closed_Ports!AS47="z","z",IF(AX$11&lt;2000,INDEX('Data;_Historical_Data'!$H$12:$AK$518,MATCH(Working!$E50,'Data;_Historical_Data'!$J$12:$J$518,0),MATCH(Working!AX$11,'Data;_Historical_Data'!$H$11:$AK$11)),SUMIFS('Data;_Major_Ports'!$K$48:$K$999999,'Data;_Major_Ports'!$F$48:$F$999999,$F50,'Data;_Major_Ports'!$E$48:$E$999999,AX$11,'Data;_Major_Ports'!$J$48:$J$999999,#REF!)))</f>
        <v>0</v>
      </c>
      <c r="AY50" s="4">
        <f>IF(Closed_Ports!AT47="z","z",IF(AY$11&lt;2000,INDEX('Data;_Historical_Data'!$H$12:$AK$518,MATCH(Working!$E50,'Data;_Historical_Data'!$J$12:$J$518,0),MATCH(Working!AY$11,'Data;_Historical_Data'!$H$11:$AK$11)),SUMIFS('Data;_Major_Ports'!$K$48:$K$999999,'Data;_Major_Ports'!$F$48:$F$999999,$F50,'Data;_Major_Ports'!$E$48:$E$999999,AY$11,'Data;_Major_Ports'!$J$48:$J$999999,#REF!)))</f>
        <v>0</v>
      </c>
      <c r="AZ50" s="4">
        <f>IF(Closed_Ports!AU47="z","z",IF(AZ$11&lt;2000,INDEX('Data;_Historical_Data'!$H$12:$AK$518,MATCH(Working!$E50,'Data;_Historical_Data'!$J$12:$J$518,0),MATCH(Working!AZ$11,'Data;_Historical_Data'!$H$11:$AK$11)),SUMIFS('Data;_Major_Ports'!$K$48:$K$999999,'Data;_Major_Ports'!$F$48:$F$999999,$F50,'Data;_Major_Ports'!$E$48:$E$999999,AZ$11,'Data;_Major_Ports'!$J$48:$J$999999,#REF!)))</f>
        <v>0</v>
      </c>
      <c r="BA50" s="4">
        <f>IF(Closed_Ports!AV47="z","z",IF(BA$11&lt;2000,INDEX('Data;_Historical_Data'!$H$12:$AK$518,MATCH(Working!$E50,'Data;_Historical_Data'!$J$12:$J$518,0),MATCH(Working!BA$11,'Data;_Historical_Data'!$H$11:$AK$11)),SUMIFS('Data;_Major_Ports'!$K$48:$K$999999,'Data;_Major_Ports'!$F$48:$F$999999,$F50,'Data;_Major_Ports'!$E$48:$E$999999,BA$11,'Data;_Major_Ports'!$J$48:$J$999999,#REF!)))</f>
        <v>0</v>
      </c>
      <c r="BB50" s="4">
        <f>IF(Closed_Ports!AW47="z","z",IF(BB$11&lt;2000,INDEX('Data;_Historical_Data'!$H$12:$AK$518,MATCH(Working!$E50,'Data;_Historical_Data'!$J$12:$J$518,0),MATCH(Working!BB$11,'Data;_Historical_Data'!$H$11:$AK$11)),SUMIFS('Data;_Major_Ports'!$K$48:$K$999999,'Data;_Major_Ports'!$F$48:$F$999999,$F50,'Data;_Major_Ports'!$E$48:$E$999999,BB$11,'Data;_Major_Ports'!$J$48:$J$999999,#REF!)))</f>
        <v>0</v>
      </c>
      <c r="BC50" s="4">
        <f>IF(Closed_Ports!AX47="z","z",IF(BC$11&lt;2000,INDEX('Data;_Historical_Data'!$H$12:$AK$518,MATCH(Working!$E50,'Data;_Historical_Data'!$J$12:$J$518,0),MATCH(Working!BC$11,'Data;_Historical_Data'!$H$11:$AK$11)),SUMIFS('Data;_Major_Ports'!$K$48:$K$999999,'Data;_Major_Ports'!$F$48:$F$999999,$F50,'Data;_Major_Ports'!$E$48:$E$999999,BC$11,'Data;_Major_Ports'!$J$48:$J$999999,#REF!)))</f>
        <v>0</v>
      </c>
      <c r="BD50" s="4">
        <f>IF(Closed_Ports!AY47="z","z",IF(BD$11&lt;2000,INDEX('Data;_Historical_Data'!$H$12:$AK$518,MATCH(Working!$E50,'Data;_Historical_Data'!$J$12:$J$518,0),MATCH(Working!BD$11,'Data;_Historical_Data'!$H$11:$AK$11)),SUMIFS('Data;_Major_Ports'!$K$48:$K$999999,'Data;_Major_Ports'!$F$48:$F$999999,$F50,'Data;_Major_Ports'!$E$48:$E$999999,BD$11,'Data;_Major_Ports'!$J$48:$J$999999,#REF!)))</f>
        <v>0</v>
      </c>
      <c r="BE50" s="4">
        <f>IF(Closed_Ports!AZ47="z","z",IF(BE$11&lt;2000,INDEX('Data;_Historical_Data'!$H$12:$AK$518,MATCH(Working!$E50,'Data;_Historical_Data'!$J$12:$J$518,0),MATCH(Working!BE$11,'Data;_Historical_Data'!$H$11:$AK$11)),SUMIFS('Data;_Major_Ports'!$K$48:$K$999999,'Data;_Major_Ports'!$F$48:$F$999999,$F50,'Data;_Major_Ports'!$E$48:$E$999999,BE$11,'Data;_Major_Ports'!$J$48:$J$999999,#REF!)))</f>
        <v>0</v>
      </c>
      <c r="BF50" s="4">
        <f>IF(Closed_Ports!BA47="z","z",IF(BF$11&lt;2000,INDEX('Data;_Historical_Data'!$H$12:$AK$518,MATCH(Working!$E50,'Data;_Historical_Data'!$J$12:$J$518,0),MATCH(Working!BF$11,'Data;_Historical_Data'!$H$11:$AK$11)),SUMIFS('Data;_Major_Ports'!$K$48:$K$999999,'Data;_Major_Ports'!$F$48:$F$999999,$F50,'Data;_Major_Ports'!$E$48:$E$999999,BF$11,'Data;_Major_Ports'!$J$48:$J$999999,#REF!)))</f>
        <v>0</v>
      </c>
      <c r="BG50" s="4">
        <f>IF(Closed_Ports!BB47="z","z",IF(BG$11&lt;2000,INDEX('Data;_Historical_Data'!$H$12:$AK$518,MATCH(Working!$E50,'Data;_Historical_Data'!$J$12:$J$518,0),MATCH(Working!BG$11,'Data;_Historical_Data'!$H$11:$AK$11)),SUMIFS('Data;_Major_Ports'!$K$48:$K$999999,'Data;_Major_Ports'!$F$48:$F$999999,$F50,'Data;_Major_Ports'!$E$48:$E$999999,BG$11,'Data;_Major_Ports'!$J$48:$J$999999,#REF!)))</f>
        <v>0</v>
      </c>
      <c r="BH50" s="4">
        <f>IF(Closed_Ports!BC47="z","z",IF(BH$11&lt;2000,INDEX('Data;_Historical_Data'!$H$12:$AK$518,MATCH(Working!$E50,'Data;_Historical_Data'!$J$12:$J$518,0),MATCH(Working!BH$11,'Data;_Historical_Data'!$H$11:$AK$11)),SUMIFS('Data;_Major_Ports'!$K$48:$K$999999,'Data;_Major_Ports'!$F$48:$F$999999,$F50,'Data;_Major_Ports'!$E$48:$E$999999,BH$11,'Data;_Major_Ports'!$J$48:$J$999999,#REF!)))</f>
        <v>0</v>
      </c>
      <c r="BI50" s="4">
        <f>IF(Closed_Ports!BD47="z","z",IF(BI$11&lt;2000,INDEX('Data;_Historical_Data'!$H$12:$AK$518,MATCH(Working!$E50,'Data;_Historical_Data'!$J$12:$J$518,0),MATCH(Working!BI$11,'Data;_Historical_Data'!$H$11:$AK$11)),SUMIFS('Data;_Major_Ports'!$K$48:$K$999999,'Data;_Major_Ports'!$F$48:$F$999999,$F50,'Data;_Major_Ports'!$E$48:$E$999999,BI$11,'Data;_Major_Ports'!$J$48:$J$999999,#REF!)))</f>
        <v>0</v>
      </c>
      <c r="BJ50" s="44" t="e">
        <f t="shared" si="2"/>
        <v>#DIV/0!</v>
      </c>
      <c r="BK50" s="45">
        <f t="shared" si="3"/>
        <v>0</v>
      </c>
    </row>
    <row r="51" spans="4:63" x14ac:dyDescent="0.25">
      <c r="D51" s="41">
        <f>COUNTIF('Data;_Historical_Data'!J:J,Working!E51)</f>
        <v>0</v>
      </c>
      <c r="E51" s="22" t="e">
        <f>CONCATENATE(#REF!,Working!H51)</f>
        <v>#REF!</v>
      </c>
      <c r="F51" s="22" t="s">
        <v>270</v>
      </c>
      <c r="G51" s="22" t="s">
        <v>188</v>
      </c>
      <c r="H51" s="2" t="s">
        <v>51</v>
      </c>
      <c r="I51" s="2" t="s">
        <v>30</v>
      </c>
      <c r="J51" s="42" t="s">
        <v>10</v>
      </c>
      <c r="K51" s="4" t="e">
        <f>IF(Closed_Ports!F48="z","z",IF(K$11&lt;2000,INDEX('Data;_Historical_Data'!$H$12:$AK$518,MATCH(Working!$E51,'Data;_Historical_Data'!$J$12:$J$518,0),MATCH(Working!K$11,'Data;_Historical_Data'!$H$11:$AK$11)),SUMIFS('Data;_Major_Ports'!$K$48:$K$999999,'Data;_Major_Ports'!$F$48:$F$999999,$F51,'Data;_Major_Ports'!$E$48:$E$999999,K$11,'Data;_Major_Ports'!$J$48:$J$999999,#REF!)))</f>
        <v>#REF!</v>
      </c>
      <c r="L51" s="4" t="e">
        <f>IF(Closed_Ports!G48="z","z",IF(L$11&lt;2000,INDEX('Data;_Historical_Data'!$H$12:$AK$518,MATCH(Working!$E51,'Data;_Historical_Data'!$J$12:$J$518,0),MATCH(Working!L$11,'Data;_Historical_Data'!$H$11:$AK$11)),SUMIFS('Data;_Major_Ports'!$K$48:$K$999999,'Data;_Major_Ports'!$F$48:$F$999999,$F51,'Data;_Major_Ports'!$E$48:$E$999999,L$11,'Data;_Major_Ports'!$J$48:$J$999999,#REF!)))</f>
        <v>#REF!</v>
      </c>
      <c r="M51" s="4" t="e">
        <f>IF(Closed_Ports!H48="z","z",IF(M$11&lt;2000,INDEX('Data;_Historical_Data'!$H$12:$AK$518,MATCH(Working!$E51,'Data;_Historical_Data'!$J$12:$J$518,0),MATCH(Working!M$11,'Data;_Historical_Data'!$H$11:$AK$11)),SUMIFS('Data;_Major_Ports'!$K$48:$K$999999,'Data;_Major_Ports'!$F$48:$F$999999,$F51,'Data;_Major_Ports'!$E$48:$E$999999,M$11,'Data;_Major_Ports'!$J$48:$J$999999,#REF!)))</f>
        <v>#REF!</v>
      </c>
      <c r="N51" s="4" t="e">
        <f>IF(Closed_Ports!I48="z","z",IF(N$11&lt;2000,INDEX('Data;_Historical_Data'!$H$12:$AK$518,MATCH(Working!$E51,'Data;_Historical_Data'!$J$12:$J$518,0),MATCH(Working!N$11,'Data;_Historical_Data'!$H$11:$AK$11)),SUMIFS('Data;_Major_Ports'!$K$48:$K$999999,'Data;_Major_Ports'!$F$48:$F$999999,$F51,'Data;_Major_Ports'!$E$48:$E$999999,N$11,'Data;_Major_Ports'!$J$48:$J$999999,#REF!)))</f>
        <v>#REF!</v>
      </c>
      <c r="O51" s="4" t="e">
        <f>IF(Closed_Ports!J48="z","z",IF(O$11&lt;2000,INDEX('Data;_Historical_Data'!$H$12:$AK$518,MATCH(Working!$E51,'Data;_Historical_Data'!$J$12:$J$518,0),MATCH(Working!O$11,'Data;_Historical_Data'!$H$11:$AK$11)),SUMIFS('Data;_Major_Ports'!$K$48:$K$999999,'Data;_Major_Ports'!$F$48:$F$999999,$F51,'Data;_Major_Ports'!$E$48:$E$999999,O$11,'Data;_Major_Ports'!$J$48:$J$999999,#REF!)))</f>
        <v>#REF!</v>
      </c>
      <c r="P51" s="4" t="e">
        <f>IF(Closed_Ports!K48="z","z",IF(P$11&lt;2000,INDEX('Data;_Historical_Data'!$H$12:$AK$518,MATCH(Working!$E51,'Data;_Historical_Data'!$J$12:$J$518,0),MATCH(Working!P$11,'Data;_Historical_Data'!$H$11:$AK$11)),SUMIFS('Data;_Major_Ports'!$K$48:$K$999999,'Data;_Major_Ports'!$F$48:$F$999999,$F51,'Data;_Major_Ports'!$E$48:$E$999999,P$11,'Data;_Major_Ports'!$J$48:$J$999999,#REF!)))</f>
        <v>#REF!</v>
      </c>
      <c r="Q51" s="4" t="e">
        <f>IF(Closed_Ports!L48="z","z",IF(Q$11&lt;2000,INDEX('Data;_Historical_Data'!$H$12:$AK$518,MATCH(Working!$E51,'Data;_Historical_Data'!$J$12:$J$518,0),MATCH(Working!Q$11,'Data;_Historical_Data'!$H$11:$AK$11)),SUMIFS('Data;_Major_Ports'!$K$48:$K$999999,'Data;_Major_Ports'!$F$48:$F$999999,$F51,'Data;_Major_Ports'!$E$48:$E$999999,Q$11,'Data;_Major_Ports'!$J$48:$J$999999,#REF!)))</f>
        <v>#REF!</v>
      </c>
      <c r="R51" s="4" t="e">
        <f>IF(Closed_Ports!M48="z","z",IF(R$11&lt;2000,INDEX('Data;_Historical_Data'!$H$12:$AK$518,MATCH(Working!$E51,'Data;_Historical_Data'!$J$12:$J$518,0),MATCH(Working!R$11,'Data;_Historical_Data'!$H$11:$AK$11)),SUMIFS('Data;_Major_Ports'!$K$48:$K$999999,'Data;_Major_Ports'!$F$48:$F$999999,$F51,'Data;_Major_Ports'!$E$48:$E$999999,R$11,'Data;_Major_Ports'!$J$48:$J$999999,#REF!)))</f>
        <v>#REF!</v>
      </c>
      <c r="S51" s="4" t="e">
        <f>IF(Closed_Ports!N48="z","z",IF(S$11&lt;2000,INDEX('Data;_Historical_Data'!$H$12:$AK$518,MATCH(Working!$E51,'Data;_Historical_Data'!$J$12:$J$518,0),MATCH(Working!S$11,'Data;_Historical_Data'!$H$11:$AK$11)),SUMIFS('Data;_Major_Ports'!$K$48:$K$999999,'Data;_Major_Ports'!$F$48:$F$999999,$F51,'Data;_Major_Ports'!$E$48:$E$999999,S$11,'Data;_Major_Ports'!$J$48:$J$999999,#REF!)))</f>
        <v>#REF!</v>
      </c>
      <c r="T51" s="4" t="e">
        <f>IF(Closed_Ports!O48="z","z",IF(T$11&lt;2000,INDEX('Data;_Historical_Data'!$H$12:$AK$518,MATCH(Working!$E51,'Data;_Historical_Data'!$J$12:$J$518,0),MATCH(Working!T$11,'Data;_Historical_Data'!$H$11:$AK$11)),SUMIFS('Data;_Major_Ports'!$K$48:$K$999999,'Data;_Major_Ports'!$F$48:$F$999999,$F51,'Data;_Major_Ports'!$E$48:$E$999999,T$11,'Data;_Major_Ports'!$J$48:$J$999999,#REF!)))</f>
        <v>#REF!</v>
      </c>
      <c r="U51" s="4" t="e">
        <f>IF(Closed_Ports!P48="z","z",IF(U$11&lt;2000,INDEX('Data;_Historical_Data'!$H$12:$AK$518,MATCH(Working!$E51,'Data;_Historical_Data'!$J$12:$J$518,0),MATCH(Working!U$11,'Data;_Historical_Data'!$H$11:$AK$11)),SUMIFS('Data;_Major_Ports'!$K$48:$K$999999,'Data;_Major_Ports'!$F$48:$F$999999,$F51,'Data;_Major_Ports'!$E$48:$E$999999,U$11,'Data;_Major_Ports'!$J$48:$J$999999,#REF!)))</f>
        <v>#REF!</v>
      </c>
      <c r="V51" s="4" t="e">
        <f>IF(Closed_Ports!Q48="z","z",IF(V$11&lt;2000,INDEX('Data;_Historical_Data'!$H$12:$AK$518,MATCH(Working!$E51,'Data;_Historical_Data'!$J$12:$J$518,0),MATCH(Working!V$11,'Data;_Historical_Data'!$H$11:$AK$11)),SUMIFS('Data;_Major_Ports'!$K$48:$K$999999,'Data;_Major_Ports'!$F$48:$F$999999,$F51,'Data;_Major_Ports'!$E$48:$E$999999,V$11,'Data;_Major_Ports'!$J$48:$J$999999,#REF!)))</f>
        <v>#REF!</v>
      </c>
      <c r="W51" s="4" t="e">
        <f>IF(Closed_Ports!R48="z","z",IF(W$11&lt;2000,INDEX('Data;_Historical_Data'!$H$12:$AK$518,MATCH(Working!$E51,'Data;_Historical_Data'!$J$12:$J$518,0),MATCH(Working!W$11,'Data;_Historical_Data'!$H$11:$AK$11)),SUMIFS('Data;_Major_Ports'!$K$48:$K$999999,'Data;_Major_Ports'!$F$48:$F$999999,$F51,'Data;_Major_Ports'!$E$48:$E$999999,W$11,'Data;_Major_Ports'!$J$48:$J$999999,#REF!)))</f>
        <v>#REF!</v>
      </c>
      <c r="X51" s="4" t="e">
        <f>IF(Closed_Ports!S48="z","z",IF(X$11&lt;2000,INDEX('Data;_Historical_Data'!$H$12:$AK$518,MATCH(Working!$E51,'Data;_Historical_Data'!$J$12:$J$518,0),MATCH(Working!X$11,'Data;_Historical_Data'!$H$11:$AK$11)),SUMIFS('Data;_Major_Ports'!$K$48:$K$999999,'Data;_Major_Ports'!$F$48:$F$999999,$F51,'Data;_Major_Ports'!$E$48:$E$999999,X$11,'Data;_Major_Ports'!$J$48:$J$999999,#REF!)))</f>
        <v>#REF!</v>
      </c>
      <c r="Y51" s="4" t="e">
        <f>IF(Closed_Ports!T48="z","z",IF(Y$11&lt;2000,INDEX('Data;_Historical_Data'!$H$12:$AK$518,MATCH(Working!$E51,'Data;_Historical_Data'!$J$12:$J$518,0),MATCH(Working!Y$11,'Data;_Historical_Data'!$H$11:$AK$11)),SUMIFS('Data;_Major_Ports'!$K$48:$K$999999,'Data;_Major_Ports'!$F$48:$F$999999,$F51,'Data;_Major_Ports'!$E$48:$E$999999,Y$11,'Data;_Major_Ports'!$J$48:$J$999999,#REF!)))</f>
        <v>#REF!</v>
      </c>
      <c r="Z51" s="4" t="e">
        <f>IF(Closed_Ports!U48="z","z",IF(Z$11&lt;2000,INDEX('Data;_Historical_Data'!$H$12:$AK$518,MATCH(Working!$E51,'Data;_Historical_Data'!$J$12:$J$518,0),MATCH(Working!Z$11,'Data;_Historical_Data'!$H$11:$AK$11)),SUMIFS('Data;_Major_Ports'!$K$48:$K$999999,'Data;_Major_Ports'!$F$48:$F$999999,$F51,'Data;_Major_Ports'!$E$48:$E$999999,Z$11,'Data;_Major_Ports'!$J$48:$J$999999,#REF!)))</f>
        <v>#REF!</v>
      </c>
      <c r="AA51" s="4" t="e">
        <f>IF(Closed_Ports!V48="z","z",IF(AA$11&lt;2000,INDEX('Data;_Historical_Data'!$H$12:$AK$518,MATCH(Working!$E51,'Data;_Historical_Data'!$J$12:$J$518,0),MATCH(Working!AA$11,'Data;_Historical_Data'!$H$11:$AK$11)),SUMIFS('Data;_Major_Ports'!$K$48:$K$999999,'Data;_Major_Ports'!$F$48:$F$999999,$F51,'Data;_Major_Ports'!$E$48:$E$999999,AA$11,'Data;_Major_Ports'!$J$48:$J$999999,#REF!)))</f>
        <v>#REF!</v>
      </c>
      <c r="AB51" s="4" t="e">
        <f>IF(Closed_Ports!W48="z","z",IF(AB$11&lt;2000,INDEX('Data;_Historical_Data'!$H$12:$AK$518,MATCH(Working!$E51,'Data;_Historical_Data'!$J$12:$J$518,0),MATCH(Working!AB$11,'Data;_Historical_Data'!$H$11:$AK$11)),SUMIFS('Data;_Major_Ports'!$K$48:$K$999999,'Data;_Major_Ports'!$F$48:$F$999999,$F51,'Data;_Major_Ports'!$E$48:$E$999999,AB$11,'Data;_Major_Ports'!$J$48:$J$999999,#REF!)))</f>
        <v>#REF!</v>
      </c>
      <c r="AC51" s="4" t="e">
        <f>IF(Closed_Ports!X48="z","z",IF(AC$11&lt;2000,INDEX('Data;_Historical_Data'!$H$12:$AK$518,MATCH(Working!$E51,'Data;_Historical_Data'!$J$12:$J$518,0),MATCH(Working!AC$11,'Data;_Historical_Data'!$H$11:$AK$11)),SUMIFS('Data;_Major_Ports'!$K$48:$K$999999,'Data;_Major_Ports'!$F$48:$F$999999,$F51,'Data;_Major_Ports'!$E$48:$E$999999,AC$11,'Data;_Major_Ports'!$J$48:$J$999999,#REF!)))</f>
        <v>#REF!</v>
      </c>
      <c r="AD51" s="4" t="e">
        <f>IF(Closed_Ports!Y48="z","z",IF(AD$11&lt;2000,INDEX('Data;_Historical_Data'!$H$12:$AK$518,MATCH(Working!$E51,'Data;_Historical_Data'!$J$12:$J$518,0),MATCH(Working!AD$11,'Data;_Historical_Data'!$H$11:$AK$11)),SUMIFS('Data;_Major_Ports'!$K$48:$K$999999,'Data;_Major_Ports'!$F$48:$F$999999,$F51,'Data;_Major_Ports'!$E$48:$E$999999,AD$11,'Data;_Major_Ports'!$J$48:$J$999999,#REF!)))</f>
        <v>#REF!</v>
      </c>
      <c r="AE51" s="4" t="e">
        <f>IF(Closed_Ports!Z48="z","z",IF(AE$11&lt;2000,INDEX('Data;_Historical_Data'!$H$12:$AK$518,MATCH(Working!$E51,'Data;_Historical_Data'!$J$12:$J$518,0),MATCH(Working!AE$11,'Data;_Historical_Data'!$H$11:$AK$11)),SUMIFS('Data;_Major_Ports'!$K$48:$K$999999,'Data;_Major_Ports'!$F$48:$F$999999,$F51,'Data;_Major_Ports'!$E$48:$E$999999,AE$11,'Data;_Major_Ports'!$J$48:$J$999999,#REF!)))</f>
        <v>#REF!</v>
      </c>
      <c r="AF51" s="4" t="e">
        <f>IF(Closed_Ports!AA48="z","z",IF(AF$11&lt;2000,INDEX('Data;_Historical_Data'!$H$12:$AK$518,MATCH(Working!$E51,'Data;_Historical_Data'!$J$12:$J$518,0),MATCH(Working!AF$11,'Data;_Historical_Data'!$H$11:$AK$11)),SUMIFS('Data;_Major_Ports'!$K$48:$K$999999,'Data;_Major_Ports'!$F$48:$F$999999,$F51,'Data;_Major_Ports'!$E$48:$E$999999,AF$11,'Data;_Major_Ports'!$J$48:$J$999999,#REF!)))</f>
        <v>#REF!</v>
      </c>
      <c r="AG51" s="4" t="e">
        <f>IF(Closed_Ports!AB48="z","z",IF(AG$11&lt;2000,INDEX('Data;_Historical_Data'!$H$12:$AK$518,MATCH(Working!$E51,'Data;_Historical_Data'!$J$12:$J$518,0),MATCH(Working!AG$11,'Data;_Historical_Data'!$H$11:$AK$11)),SUMIFS('Data;_Major_Ports'!$K$48:$K$999999,'Data;_Major_Ports'!$F$48:$F$999999,$F51,'Data;_Major_Ports'!$E$48:$E$999999,AG$11,'Data;_Major_Ports'!$J$48:$J$999999,#REF!)))</f>
        <v>#REF!</v>
      </c>
      <c r="AH51" s="4" t="e">
        <f>IF(Closed_Ports!AC48="z","z",IF(AH$11&lt;2000,INDEX('Data;_Historical_Data'!$H$12:$AK$518,MATCH(Working!$E51,'Data;_Historical_Data'!$J$12:$J$518,0),MATCH(Working!AH$11,'Data;_Historical_Data'!$H$11:$AK$11)),SUMIFS('Data;_Major_Ports'!$K$48:$K$999999,'Data;_Major_Ports'!$F$48:$F$999999,$F51,'Data;_Major_Ports'!$E$48:$E$999999,AH$11,'Data;_Major_Ports'!$J$48:$J$999999,#REF!)))</f>
        <v>#REF!</v>
      </c>
      <c r="AI51" s="4" t="e">
        <f>IF(Closed_Ports!AD48="z","z",IF(AI$11&lt;2000,INDEX('Data;_Historical_Data'!$H$12:$AK$518,MATCH(Working!$E51,'Data;_Historical_Data'!$J$12:$J$518,0),MATCH(Working!AI$11,'Data;_Historical_Data'!$H$11:$AK$11)),SUMIFS('Data;_Major_Ports'!$K$48:$K$999999,'Data;_Major_Ports'!$F$48:$F$999999,$F51,'Data;_Major_Ports'!$E$48:$E$999999,AI$11,'Data;_Major_Ports'!$J$48:$J$999999,#REF!)))</f>
        <v>#REF!</v>
      </c>
      <c r="AJ51" s="4" t="e">
        <f>IF(Closed_Ports!AE48="z","z",IF(AJ$11&lt;2000,INDEX('Data;_Historical_Data'!$H$12:$AK$518,MATCH(Working!$E51,'Data;_Historical_Data'!$J$12:$J$518,0),MATCH(Working!AJ$11,'Data;_Historical_Data'!$H$11:$AK$11)),SUMIFS('Data;_Major_Ports'!$K$48:$K$999999,'Data;_Major_Ports'!$F$48:$F$999999,$F51,'Data;_Major_Ports'!$E$48:$E$999999,AJ$11,'Data;_Major_Ports'!$J$48:$J$999999,#REF!)))</f>
        <v>#REF!</v>
      </c>
      <c r="AK51" s="4" t="e">
        <f>IF(Closed_Ports!AF48="z","z",IF(AK$11&lt;2000,INDEX('Data;_Historical_Data'!$H$12:$AK$518,MATCH(Working!$E51,'Data;_Historical_Data'!$J$12:$J$518,0),MATCH(Working!AK$11,'Data;_Historical_Data'!$H$11:$AK$11)),SUMIFS('Data;_Major_Ports'!$K$48:$K$999999,'Data;_Major_Ports'!$F$48:$F$999999,$F51,'Data;_Major_Ports'!$E$48:$E$999999,AK$11,'Data;_Major_Ports'!$J$48:$J$999999,#REF!)))</f>
        <v>#REF!</v>
      </c>
      <c r="AL51" s="43">
        <f>IF(Closed_Ports!AG48="z","z",IF(AL$11&lt;2000,INDEX('Data;_Historical_Data'!$H$12:$AK$518,MATCH(Working!$E51,'Data;_Historical_Data'!$J$12:$J$518,0),MATCH(Working!AL$11,'Data;_Historical_Data'!$H$11:$AK$11)),SUMIFS('Data;_Major_Ports'!$K$48:$K$999999,'Data;_Major_Ports'!$F$48:$F$999999,$F51,'Data;_Major_Ports'!$E$48:$E$999999,AL$11,'Data;_Major_Ports'!$J$48:$J$999999,#REF!)))</f>
        <v>0</v>
      </c>
      <c r="AM51" s="4">
        <f>IF(Closed_Ports!AH48="z","z",IF(AM$11&lt;2000,INDEX('Data;_Historical_Data'!$H$12:$AK$518,MATCH(Working!$E51,'Data;_Historical_Data'!$J$12:$J$518,0),MATCH(Working!AM$11,'Data;_Historical_Data'!$H$11:$AK$11)),SUMIFS('Data;_Major_Ports'!$K$48:$K$999999,'Data;_Major_Ports'!$F$48:$F$999999,$F51,'Data;_Major_Ports'!$E$48:$E$999999,AM$11,'Data;_Major_Ports'!$J$48:$J$999999,#REF!)))</f>
        <v>0</v>
      </c>
      <c r="AN51" s="4">
        <f>IF(Closed_Ports!AI48="z","z",IF(AN$11&lt;2000,INDEX('Data;_Historical_Data'!$H$12:$AK$518,MATCH(Working!$E51,'Data;_Historical_Data'!$J$12:$J$518,0),MATCH(Working!AN$11,'Data;_Historical_Data'!$H$11:$AK$11)),SUMIFS('Data;_Major_Ports'!$K$48:$K$999999,'Data;_Major_Ports'!$F$48:$F$999999,$F51,'Data;_Major_Ports'!$E$48:$E$999999,AN$11,'Data;_Major_Ports'!$J$48:$J$999999,#REF!)))</f>
        <v>0</v>
      </c>
      <c r="AO51" s="4">
        <f>IF(Closed_Ports!AJ48="z","z",IF(AO$11&lt;2000,INDEX('Data;_Historical_Data'!$H$12:$AK$518,MATCH(Working!$E51,'Data;_Historical_Data'!$J$12:$J$518,0),MATCH(Working!AO$11,'Data;_Historical_Data'!$H$11:$AK$11)),SUMIFS('Data;_Major_Ports'!$K$48:$K$999999,'Data;_Major_Ports'!$F$48:$F$999999,$F51,'Data;_Major_Ports'!$E$48:$E$999999,AO$11,'Data;_Major_Ports'!$J$48:$J$999999,#REF!)))</f>
        <v>0</v>
      </c>
      <c r="AP51" s="4">
        <f>IF(Closed_Ports!AK48="z","z",IF(AP$11&lt;2000,INDEX('Data;_Historical_Data'!$H$12:$AK$518,MATCH(Working!$E51,'Data;_Historical_Data'!$J$12:$J$518,0),MATCH(Working!AP$11,'Data;_Historical_Data'!$H$11:$AK$11)),SUMIFS('Data;_Major_Ports'!$K$48:$K$999999,'Data;_Major_Ports'!$F$48:$F$999999,$F51,'Data;_Major_Ports'!$E$48:$E$999999,AP$11,'Data;_Major_Ports'!$J$48:$J$999999,#REF!)))</f>
        <v>0</v>
      </c>
      <c r="AQ51" s="4">
        <f>IF(Closed_Ports!AL48="z","z",IF(AQ$11&lt;2000,INDEX('Data;_Historical_Data'!$H$12:$AK$518,MATCH(Working!$E51,'Data;_Historical_Data'!$J$12:$J$518,0),MATCH(Working!AQ$11,'Data;_Historical_Data'!$H$11:$AK$11)),SUMIFS('Data;_Major_Ports'!$K$48:$K$999999,'Data;_Major_Ports'!$F$48:$F$999999,$F51,'Data;_Major_Ports'!$E$48:$E$999999,AQ$11,'Data;_Major_Ports'!$J$48:$J$999999,#REF!)))</f>
        <v>0</v>
      </c>
      <c r="AR51" s="4">
        <f>IF(Closed_Ports!AM48="z","z",IF(AR$11&lt;2000,INDEX('Data;_Historical_Data'!$H$12:$AK$518,MATCH(Working!$E51,'Data;_Historical_Data'!$J$12:$J$518,0),MATCH(Working!AR$11,'Data;_Historical_Data'!$H$11:$AK$11)),SUMIFS('Data;_Major_Ports'!$K$48:$K$999999,'Data;_Major_Ports'!$F$48:$F$999999,$F51,'Data;_Major_Ports'!$E$48:$E$999999,AR$11,'Data;_Major_Ports'!$J$48:$J$999999,#REF!)))</f>
        <v>0</v>
      </c>
      <c r="AS51" s="4">
        <f>IF(Closed_Ports!AN48="z","z",IF(AS$11&lt;2000,INDEX('Data;_Historical_Data'!$H$12:$AK$518,MATCH(Working!$E51,'Data;_Historical_Data'!$J$12:$J$518,0),MATCH(Working!AS$11,'Data;_Historical_Data'!$H$11:$AK$11)),SUMIFS('Data;_Major_Ports'!$K$48:$K$999999,'Data;_Major_Ports'!$F$48:$F$999999,$F51,'Data;_Major_Ports'!$E$48:$E$999999,AS$11,'Data;_Major_Ports'!$J$48:$J$999999,#REF!)))</f>
        <v>0</v>
      </c>
      <c r="AT51" s="4">
        <f>IF(Closed_Ports!AO48="z","z",IF(AT$11&lt;2000,INDEX('Data;_Historical_Data'!$H$12:$AK$518,MATCH(Working!$E51,'Data;_Historical_Data'!$J$12:$J$518,0),MATCH(Working!AT$11,'Data;_Historical_Data'!$H$11:$AK$11)),SUMIFS('Data;_Major_Ports'!$K$48:$K$999999,'Data;_Major_Ports'!$F$48:$F$999999,$F51,'Data;_Major_Ports'!$E$48:$E$999999,AT$11,'Data;_Major_Ports'!$J$48:$J$999999,#REF!)))</f>
        <v>0</v>
      </c>
      <c r="AU51" s="4">
        <f>IF(Closed_Ports!AP48="z","z",IF(AU$11&lt;2000,INDEX('Data;_Historical_Data'!$H$12:$AK$518,MATCH(Working!$E51,'Data;_Historical_Data'!$J$12:$J$518,0),MATCH(Working!AU$11,'Data;_Historical_Data'!$H$11:$AK$11)),SUMIFS('Data;_Major_Ports'!$K$48:$K$999999,'Data;_Major_Ports'!$F$48:$F$999999,$F51,'Data;_Major_Ports'!$E$48:$E$999999,AU$11,'Data;_Major_Ports'!$J$48:$J$999999,#REF!)))</f>
        <v>0</v>
      </c>
      <c r="AV51" s="4">
        <f>IF(Closed_Ports!AQ48="z","z",IF(AV$11&lt;2000,INDEX('Data;_Historical_Data'!$H$12:$AK$518,MATCH(Working!$E51,'Data;_Historical_Data'!$J$12:$J$518,0),MATCH(Working!AV$11,'Data;_Historical_Data'!$H$11:$AK$11)),SUMIFS('Data;_Major_Ports'!$K$48:$K$999999,'Data;_Major_Ports'!$F$48:$F$999999,$F51,'Data;_Major_Ports'!$E$48:$E$999999,AV$11,'Data;_Major_Ports'!$J$48:$J$999999,#REF!)))</f>
        <v>0</v>
      </c>
      <c r="AW51" s="4">
        <f>IF(Closed_Ports!AR48="z","z",IF(AW$11&lt;2000,INDEX('Data;_Historical_Data'!$H$12:$AK$518,MATCH(Working!$E51,'Data;_Historical_Data'!$J$12:$J$518,0),MATCH(Working!AW$11,'Data;_Historical_Data'!$H$11:$AK$11)),SUMIFS('Data;_Major_Ports'!$K$48:$K$999999,'Data;_Major_Ports'!$F$48:$F$999999,$F51,'Data;_Major_Ports'!$E$48:$E$999999,AW$11,'Data;_Major_Ports'!$J$48:$J$999999,#REF!)))</f>
        <v>0</v>
      </c>
      <c r="AX51" s="4">
        <f>IF(Closed_Ports!AS48="z","z",IF(AX$11&lt;2000,INDEX('Data;_Historical_Data'!$H$12:$AK$518,MATCH(Working!$E51,'Data;_Historical_Data'!$J$12:$J$518,0),MATCH(Working!AX$11,'Data;_Historical_Data'!$H$11:$AK$11)),SUMIFS('Data;_Major_Ports'!$K$48:$K$999999,'Data;_Major_Ports'!$F$48:$F$999999,$F51,'Data;_Major_Ports'!$E$48:$E$999999,AX$11,'Data;_Major_Ports'!$J$48:$J$999999,#REF!)))</f>
        <v>0</v>
      </c>
      <c r="AY51" s="4">
        <f>IF(Closed_Ports!AT48="z","z",IF(AY$11&lt;2000,INDEX('Data;_Historical_Data'!$H$12:$AK$518,MATCH(Working!$E51,'Data;_Historical_Data'!$J$12:$J$518,0),MATCH(Working!AY$11,'Data;_Historical_Data'!$H$11:$AK$11)),SUMIFS('Data;_Major_Ports'!$K$48:$K$999999,'Data;_Major_Ports'!$F$48:$F$999999,$F51,'Data;_Major_Ports'!$E$48:$E$999999,AY$11,'Data;_Major_Ports'!$J$48:$J$999999,#REF!)))</f>
        <v>0</v>
      </c>
      <c r="AZ51" s="4">
        <f>IF(Closed_Ports!AU48="z","z",IF(AZ$11&lt;2000,INDEX('Data;_Historical_Data'!$H$12:$AK$518,MATCH(Working!$E51,'Data;_Historical_Data'!$J$12:$J$518,0),MATCH(Working!AZ$11,'Data;_Historical_Data'!$H$11:$AK$11)),SUMIFS('Data;_Major_Ports'!$K$48:$K$999999,'Data;_Major_Ports'!$F$48:$F$999999,$F51,'Data;_Major_Ports'!$E$48:$E$999999,AZ$11,'Data;_Major_Ports'!$J$48:$J$999999,#REF!)))</f>
        <v>0</v>
      </c>
      <c r="BA51" s="4">
        <f>IF(Closed_Ports!AV48="z","z",IF(BA$11&lt;2000,INDEX('Data;_Historical_Data'!$H$12:$AK$518,MATCH(Working!$E51,'Data;_Historical_Data'!$J$12:$J$518,0),MATCH(Working!BA$11,'Data;_Historical_Data'!$H$11:$AK$11)),SUMIFS('Data;_Major_Ports'!$K$48:$K$999999,'Data;_Major_Ports'!$F$48:$F$999999,$F51,'Data;_Major_Ports'!$E$48:$E$999999,BA$11,'Data;_Major_Ports'!$J$48:$J$999999,#REF!)))</f>
        <v>0</v>
      </c>
      <c r="BB51" s="4">
        <f>IF(Closed_Ports!AW48="z","z",IF(BB$11&lt;2000,INDEX('Data;_Historical_Data'!$H$12:$AK$518,MATCH(Working!$E51,'Data;_Historical_Data'!$J$12:$J$518,0),MATCH(Working!BB$11,'Data;_Historical_Data'!$H$11:$AK$11)),SUMIFS('Data;_Major_Ports'!$K$48:$K$999999,'Data;_Major_Ports'!$F$48:$F$999999,$F51,'Data;_Major_Ports'!$E$48:$E$999999,BB$11,'Data;_Major_Ports'!$J$48:$J$999999,#REF!)))</f>
        <v>0</v>
      </c>
      <c r="BC51" s="4">
        <f>IF(Closed_Ports!AX48="z","z",IF(BC$11&lt;2000,INDEX('Data;_Historical_Data'!$H$12:$AK$518,MATCH(Working!$E51,'Data;_Historical_Data'!$J$12:$J$518,0),MATCH(Working!BC$11,'Data;_Historical_Data'!$H$11:$AK$11)),SUMIFS('Data;_Major_Ports'!$K$48:$K$999999,'Data;_Major_Ports'!$F$48:$F$999999,$F51,'Data;_Major_Ports'!$E$48:$E$999999,BC$11,'Data;_Major_Ports'!$J$48:$J$999999,#REF!)))</f>
        <v>0</v>
      </c>
      <c r="BD51" s="4">
        <f>IF(Closed_Ports!AY48="z","z",IF(BD$11&lt;2000,INDEX('Data;_Historical_Data'!$H$12:$AK$518,MATCH(Working!$E51,'Data;_Historical_Data'!$J$12:$J$518,0),MATCH(Working!BD$11,'Data;_Historical_Data'!$H$11:$AK$11)),SUMIFS('Data;_Major_Ports'!$K$48:$K$999999,'Data;_Major_Ports'!$F$48:$F$999999,$F51,'Data;_Major_Ports'!$E$48:$E$999999,BD$11,'Data;_Major_Ports'!$J$48:$J$999999,#REF!)))</f>
        <v>0</v>
      </c>
      <c r="BE51" s="4">
        <f>IF(Closed_Ports!AZ48="z","z",IF(BE$11&lt;2000,INDEX('Data;_Historical_Data'!$H$12:$AK$518,MATCH(Working!$E51,'Data;_Historical_Data'!$J$12:$J$518,0),MATCH(Working!BE$11,'Data;_Historical_Data'!$H$11:$AK$11)),SUMIFS('Data;_Major_Ports'!$K$48:$K$999999,'Data;_Major_Ports'!$F$48:$F$999999,$F51,'Data;_Major_Ports'!$E$48:$E$999999,BE$11,'Data;_Major_Ports'!$J$48:$J$999999,#REF!)))</f>
        <v>0</v>
      </c>
      <c r="BF51" s="4">
        <f>IF(Closed_Ports!BA48="z","z",IF(BF$11&lt;2000,INDEX('Data;_Historical_Data'!$H$12:$AK$518,MATCH(Working!$E51,'Data;_Historical_Data'!$J$12:$J$518,0),MATCH(Working!BF$11,'Data;_Historical_Data'!$H$11:$AK$11)),SUMIFS('Data;_Major_Ports'!$K$48:$K$999999,'Data;_Major_Ports'!$F$48:$F$999999,$F51,'Data;_Major_Ports'!$E$48:$E$999999,BF$11,'Data;_Major_Ports'!$J$48:$J$999999,#REF!)))</f>
        <v>0</v>
      </c>
      <c r="BG51" s="4">
        <f>IF(Closed_Ports!BB48="z","z",IF(BG$11&lt;2000,INDEX('Data;_Historical_Data'!$H$12:$AK$518,MATCH(Working!$E51,'Data;_Historical_Data'!$J$12:$J$518,0),MATCH(Working!BG$11,'Data;_Historical_Data'!$H$11:$AK$11)),SUMIFS('Data;_Major_Ports'!$K$48:$K$999999,'Data;_Major_Ports'!$F$48:$F$999999,$F51,'Data;_Major_Ports'!$E$48:$E$999999,BG$11,'Data;_Major_Ports'!$J$48:$J$999999,#REF!)))</f>
        <v>0</v>
      </c>
      <c r="BH51" s="4">
        <f>IF(Closed_Ports!BC48="z","z",IF(BH$11&lt;2000,INDEX('Data;_Historical_Data'!$H$12:$AK$518,MATCH(Working!$E51,'Data;_Historical_Data'!$J$12:$J$518,0),MATCH(Working!BH$11,'Data;_Historical_Data'!$H$11:$AK$11)),SUMIFS('Data;_Major_Ports'!$K$48:$K$999999,'Data;_Major_Ports'!$F$48:$F$999999,$F51,'Data;_Major_Ports'!$E$48:$E$999999,BH$11,'Data;_Major_Ports'!$J$48:$J$999999,#REF!)))</f>
        <v>0</v>
      </c>
      <c r="BI51" s="4">
        <f>IF(Closed_Ports!BD48="z","z",IF(BI$11&lt;2000,INDEX('Data;_Historical_Data'!$H$12:$AK$518,MATCH(Working!$E51,'Data;_Historical_Data'!$J$12:$J$518,0),MATCH(Working!BI$11,'Data;_Historical_Data'!$H$11:$AK$11)),SUMIFS('Data;_Major_Ports'!$K$48:$K$999999,'Data;_Major_Ports'!$F$48:$F$999999,$F51,'Data;_Major_Ports'!$E$48:$E$999999,BI$11,'Data;_Major_Ports'!$J$48:$J$999999,#REF!)))</f>
        <v>0</v>
      </c>
      <c r="BJ51" s="44" t="e">
        <f t="shared" si="2"/>
        <v>#DIV/0!</v>
      </c>
      <c r="BK51" s="45">
        <f t="shared" si="3"/>
        <v>0</v>
      </c>
    </row>
    <row r="52" spans="4:63" x14ac:dyDescent="0.25">
      <c r="D52" s="41">
        <f>COUNTIF('Data;_Historical_Data'!J:J,Working!E52)</f>
        <v>0</v>
      </c>
      <c r="E52" s="22" t="e">
        <f>CONCATENATE(#REF!,Working!H52)</f>
        <v>#REF!</v>
      </c>
      <c r="F52" s="22" t="s">
        <v>272</v>
      </c>
      <c r="G52" s="22" t="s">
        <v>188</v>
      </c>
      <c r="H52" s="2" t="s">
        <v>52</v>
      </c>
      <c r="I52" s="2" t="s">
        <v>30</v>
      </c>
      <c r="J52" s="42" t="s">
        <v>10</v>
      </c>
      <c r="K52" s="4" t="e">
        <f>IF(Closed_Ports!F49="z","z",IF(K$11&lt;2000,INDEX('Data;_Historical_Data'!$H$12:$AK$518,MATCH(Working!$E52,'Data;_Historical_Data'!$J$12:$J$518,0),MATCH(Working!K$11,'Data;_Historical_Data'!$H$11:$AK$11)),SUMIFS('Data;_Major_Ports'!$K$48:$K$999999,'Data;_Major_Ports'!$F$48:$F$999999,$F52,'Data;_Major_Ports'!$E$48:$E$999999,K$11,'Data;_Major_Ports'!$J$48:$J$999999,#REF!)))</f>
        <v>#REF!</v>
      </c>
      <c r="L52" s="4" t="e">
        <f>IF(Closed_Ports!G49="z","z",IF(L$11&lt;2000,INDEX('Data;_Historical_Data'!$H$12:$AK$518,MATCH(Working!$E52,'Data;_Historical_Data'!$J$12:$J$518,0),MATCH(Working!L$11,'Data;_Historical_Data'!$H$11:$AK$11)),SUMIFS('Data;_Major_Ports'!$K$48:$K$999999,'Data;_Major_Ports'!$F$48:$F$999999,$F52,'Data;_Major_Ports'!$E$48:$E$999999,L$11,'Data;_Major_Ports'!$J$48:$J$999999,#REF!)))</f>
        <v>#REF!</v>
      </c>
      <c r="M52" s="4" t="e">
        <f>IF(Closed_Ports!H49="z","z",IF(M$11&lt;2000,INDEX('Data;_Historical_Data'!$H$12:$AK$518,MATCH(Working!$E52,'Data;_Historical_Data'!$J$12:$J$518,0),MATCH(Working!M$11,'Data;_Historical_Data'!$H$11:$AK$11)),SUMIFS('Data;_Major_Ports'!$K$48:$K$999999,'Data;_Major_Ports'!$F$48:$F$999999,$F52,'Data;_Major_Ports'!$E$48:$E$999999,M$11,'Data;_Major_Ports'!$J$48:$J$999999,#REF!)))</f>
        <v>#REF!</v>
      </c>
      <c r="N52" s="4" t="e">
        <f>IF(Closed_Ports!I49="z","z",IF(N$11&lt;2000,INDEX('Data;_Historical_Data'!$H$12:$AK$518,MATCH(Working!$E52,'Data;_Historical_Data'!$J$12:$J$518,0),MATCH(Working!N$11,'Data;_Historical_Data'!$H$11:$AK$11)),SUMIFS('Data;_Major_Ports'!$K$48:$K$999999,'Data;_Major_Ports'!$F$48:$F$999999,$F52,'Data;_Major_Ports'!$E$48:$E$999999,N$11,'Data;_Major_Ports'!$J$48:$J$999999,#REF!)))</f>
        <v>#REF!</v>
      </c>
      <c r="O52" s="4" t="e">
        <f>IF(Closed_Ports!J49="z","z",IF(O$11&lt;2000,INDEX('Data;_Historical_Data'!$H$12:$AK$518,MATCH(Working!$E52,'Data;_Historical_Data'!$J$12:$J$518,0),MATCH(Working!O$11,'Data;_Historical_Data'!$H$11:$AK$11)),SUMIFS('Data;_Major_Ports'!$K$48:$K$999999,'Data;_Major_Ports'!$F$48:$F$999999,$F52,'Data;_Major_Ports'!$E$48:$E$999999,O$11,'Data;_Major_Ports'!$J$48:$J$999999,#REF!)))</f>
        <v>#REF!</v>
      </c>
      <c r="P52" s="4" t="e">
        <f>IF(Closed_Ports!K49="z","z",IF(P$11&lt;2000,INDEX('Data;_Historical_Data'!$H$12:$AK$518,MATCH(Working!$E52,'Data;_Historical_Data'!$J$12:$J$518,0),MATCH(Working!P$11,'Data;_Historical_Data'!$H$11:$AK$11)),SUMIFS('Data;_Major_Ports'!$K$48:$K$999999,'Data;_Major_Ports'!$F$48:$F$999999,$F52,'Data;_Major_Ports'!$E$48:$E$999999,P$11,'Data;_Major_Ports'!$J$48:$J$999999,#REF!)))</f>
        <v>#REF!</v>
      </c>
      <c r="Q52" s="4" t="e">
        <f>IF(Closed_Ports!L49="z","z",IF(Q$11&lt;2000,INDEX('Data;_Historical_Data'!$H$12:$AK$518,MATCH(Working!$E52,'Data;_Historical_Data'!$J$12:$J$518,0),MATCH(Working!Q$11,'Data;_Historical_Data'!$H$11:$AK$11)),SUMIFS('Data;_Major_Ports'!$K$48:$K$999999,'Data;_Major_Ports'!$F$48:$F$999999,$F52,'Data;_Major_Ports'!$E$48:$E$999999,Q$11,'Data;_Major_Ports'!$J$48:$J$999999,#REF!)))</f>
        <v>#REF!</v>
      </c>
      <c r="R52" s="4" t="e">
        <f>IF(Closed_Ports!M49="z","z",IF(R$11&lt;2000,INDEX('Data;_Historical_Data'!$H$12:$AK$518,MATCH(Working!$E52,'Data;_Historical_Data'!$J$12:$J$518,0),MATCH(Working!R$11,'Data;_Historical_Data'!$H$11:$AK$11)),SUMIFS('Data;_Major_Ports'!$K$48:$K$999999,'Data;_Major_Ports'!$F$48:$F$999999,$F52,'Data;_Major_Ports'!$E$48:$E$999999,R$11,'Data;_Major_Ports'!$J$48:$J$999999,#REF!)))</f>
        <v>#REF!</v>
      </c>
      <c r="S52" s="4" t="e">
        <f>IF(Closed_Ports!N49="z","z",IF(S$11&lt;2000,INDEX('Data;_Historical_Data'!$H$12:$AK$518,MATCH(Working!$E52,'Data;_Historical_Data'!$J$12:$J$518,0),MATCH(Working!S$11,'Data;_Historical_Data'!$H$11:$AK$11)),SUMIFS('Data;_Major_Ports'!$K$48:$K$999999,'Data;_Major_Ports'!$F$48:$F$999999,$F52,'Data;_Major_Ports'!$E$48:$E$999999,S$11,'Data;_Major_Ports'!$J$48:$J$999999,#REF!)))</f>
        <v>#REF!</v>
      </c>
      <c r="T52" s="4" t="e">
        <f>IF(Closed_Ports!O49="z","z",IF(T$11&lt;2000,INDEX('Data;_Historical_Data'!$H$12:$AK$518,MATCH(Working!$E52,'Data;_Historical_Data'!$J$12:$J$518,0),MATCH(Working!T$11,'Data;_Historical_Data'!$H$11:$AK$11)),SUMIFS('Data;_Major_Ports'!$K$48:$K$999999,'Data;_Major_Ports'!$F$48:$F$999999,$F52,'Data;_Major_Ports'!$E$48:$E$999999,T$11,'Data;_Major_Ports'!$J$48:$J$999999,#REF!)))</f>
        <v>#REF!</v>
      </c>
      <c r="U52" s="4" t="e">
        <f>IF(Closed_Ports!P49="z","z",IF(U$11&lt;2000,INDEX('Data;_Historical_Data'!$H$12:$AK$518,MATCH(Working!$E52,'Data;_Historical_Data'!$J$12:$J$518,0),MATCH(Working!U$11,'Data;_Historical_Data'!$H$11:$AK$11)),SUMIFS('Data;_Major_Ports'!$K$48:$K$999999,'Data;_Major_Ports'!$F$48:$F$999999,$F52,'Data;_Major_Ports'!$E$48:$E$999999,U$11,'Data;_Major_Ports'!$J$48:$J$999999,#REF!)))</f>
        <v>#REF!</v>
      </c>
      <c r="V52" s="4" t="e">
        <f>IF(Closed_Ports!Q49="z","z",IF(V$11&lt;2000,INDEX('Data;_Historical_Data'!$H$12:$AK$518,MATCH(Working!$E52,'Data;_Historical_Data'!$J$12:$J$518,0),MATCH(Working!V$11,'Data;_Historical_Data'!$H$11:$AK$11)),SUMIFS('Data;_Major_Ports'!$K$48:$K$999999,'Data;_Major_Ports'!$F$48:$F$999999,$F52,'Data;_Major_Ports'!$E$48:$E$999999,V$11,'Data;_Major_Ports'!$J$48:$J$999999,#REF!)))</f>
        <v>#REF!</v>
      </c>
      <c r="W52" s="4" t="e">
        <f>IF(Closed_Ports!R49="z","z",IF(W$11&lt;2000,INDEX('Data;_Historical_Data'!$H$12:$AK$518,MATCH(Working!$E52,'Data;_Historical_Data'!$J$12:$J$518,0),MATCH(Working!W$11,'Data;_Historical_Data'!$H$11:$AK$11)),SUMIFS('Data;_Major_Ports'!$K$48:$K$999999,'Data;_Major_Ports'!$F$48:$F$999999,$F52,'Data;_Major_Ports'!$E$48:$E$999999,W$11,'Data;_Major_Ports'!$J$48:$J$999999,#REF!)))</f>
        <v>#REF!</v>
      </c>
      <c r="X52" s="4" t="e">
        <f>IF(Closed_Ports!S49="z","z",IF(X$11&lt;2000,INDEX('Data;_Historical_Data'!$H$12:$AK$518,MATCH(Working!$E52,'Data;_Historical_Data'!$J$12:$J$518,0),MATCH(Working!X$11,'Data;_Historical_Data'!$H$11:$AK$11)),SUMIFS('Data;_Major_Ports'!$K$48:$K$999999,'Data;_Major_Ports'!$F$48:$F$999999,$F52,'Data;_Major_Ports'!$E$48:$E$999999,X$11,'Data;_Major_Ports'!$J$48:$J$999999,#REF!)))</f>
        <v>#REF!</v>
      </c>
      <c r="Y52" s="4" t="e">
        <f>IF(Closed_Ports!T49="z","z",IF(Y$11&lt;2000,INDEX('Data;_Historical_Data'!$H$12:$AK$518,MATCH(Working!$E52,'Data;_Historical_Data'!$J$12:$J$518,0),MATCH(Working!Y$11,'Data;_Historical_Data'!$H$11:$AK$11)),SUMIFS('Data;_Major_Ports'!$K$48:$K$999999,'Data;_Major_Ports'!$F$48:$F$999999,$F52,'Data;_Major_Ports'!$E$48:$E$999999,Y$11,'Data;_Major_Ports'!$J$48:$J$999999,#REF!)))</f>
        <v>#REF!</v>
      </c>
      <c r="Z52" s="4" t="e">
        <f>IF(Closed_Ports!U49="z","z",IF(Z$11&lt;2000,INDEX('Data;_Historical_Data'!$H$12:$AK$518,MATCH(Working!$E52,'Data;_Historical_Data'!$J$12:$J$518,0),MATCH(Working!Z$11,'Data;_Historical_Data'!$H$11:$AK$11)),SUMIFS('Data;_Major_Ports'!$K$48:$K$999999,'Data;_Major_Ports'!$F$48:$F$999999,$F52,'Data;_Major_Ports'!$E$48:$E$999999,Z$11,'Data;_Major_Ports'!$J$48:$J$999999,#REF!)))</f>
        <v>#REF!</v>
      </c>
      <c r="AA52" s="4" t="e">
        <f>IF(Closed_Ports!V49="z","z",IF(AA$11&lt;2000,INDEX('Data;_Historical_Data'!$H$12:$AK$518,MATCH(Working!$E52,'Data;_Historical_Data'!$J$12:$J$518,0),MATCH(Working!AA$11,'Data;_Historical_Data'!$H$11:$AK$11)),SUMIFS('Data;_Major_Ports'!$K$48:$K$999999,'Data;_Major_Ports'!$F$48:$F$999999,$F52,'Data;_Major_Ports'!$E$48:$E$999999,AA$11,'Data;_Major_Ports'!$J$48:$J$999999,#REF!)))</f>
        <v>#REF!</v>
      </c>
      <c r="AB52" s="4" t="e">
        <f>IF(Closed_Ports!W49="z","z",IF(AB$11&lt;2000,INDEX('Data;_Historical_Data'!$H$12:$AK$518,MATCH(Working!$E52,'Data;_Historical_Data'!$J$12:$J$518,0),MATCH(Working!AB$11,'Data;_Historical_Data'!$H$11:$AK$11)),SUMIFS('Data;_Major_Ports'!$K$48:$K$999999,'Data;_Major_Ports'!$F$48:$F$999999,$F52,'Data;_Major_Ports'!$E$48:$E$999999,AB$11,'Data;_Major_Ports'!$J$48:$J$999999,#REF!)))</f>
        <v>#REF!</v>
      </c>
      <c r="AC52" s="4" t="e">
        <f>IF(Closed_Ports!X49="z","z",IF(AC$11&lt;2000,INDEX('Data;_Historical_Data'!$H$12:$AK$518,MATCH(Working!$E52,'Data;_Historical_Data'!$J$12:$J$518,0),MATCH(Working!AC$11,'Data;_Historical_Data'!$H$11:$AK$11)),SUMIFS('Data;_Major_Ports'!$K$48:$K$999999,'Data;_Major_Ports'!$F$48:$F$999999,$F52,'Data;_Major_Ports'!$E$48:$E$999999,AC$11,'Data;_Major_Ports'!$J$48:$J$999999,#REF!)))</f>
        <v>#REF!</v>
      </c>
      <c r="AD52" s="4" t="e">
        <f>IF(Closed_Ports!Y49="z","z",IF(AD$11&lt;2000,INDEX('Data;_Historical_Data'!$H$12:$AK$518,MATCH(Working!$E52,'Data;_Historical_Data'!$J$12:$J$518,0),MATCH(Working!AD$11,'Data;_Historical_Data'!$H$11:$AK$11)),SUMIFS('Data;_Major_Ports'!$K$48:$K$999999,'Data;_Major_Ports'!$F$48:$F$999999,$F52,'Data;_Major_Ports'!$E$48:$E$999999,AD$11,'Data;_Major_Ports'!$J$48:$J$999999,#REF!)))</f>
        <v>#REF!</v>
      </c>
      <c r="AE52" s="4" t="e">
        <f>IF(Closed_Ports!Z49="z","z",IF(AE$11&lt;2000,INDEX('Data;_Historical_Data'!$H$12:$AK$518,MATCH(Working!$E52,'Data;_Historical_Data'!$J$12:$J$518,0),MATCH(Working!AE$11,'Data;_Historical_Data'!$H$11:$AK$11)),SUMIFS('Data;_Major_Ports'!$K$48:$K$999999,'Data;_Major_Ports'!$F$48:$F$999999,$F52,'Data;_Major_Ports'!$E$48:$E$999999,AE$11,'Data;_Major_Ports'!$J$48:$J$999999,#REF!)))</f>
        <v>#REF!</v>
      </c>
      <c r="AF52" s="4" t="e">
        <f>IF(Closed_Ports!AA49="z","z",IF(AF$11&lt;2000,INDEX('Data;_Historical_Data'!$H$12:$AK$518,MATCH(Working!$E52,'Data;_Historical_Data'!$J$12:$J$518,0),MATCH(Working!AF$11,'Data;_Historical_Data'!$H$11:$AK$11)),SUMIFS('Data;_Major_Ports'!$K$48:$K$999999,'Data;_Major_Ports'!$F$48:$F$999999,$F52,'Data;_Major_Ports'!$E$48:$E$999999,AF$11,'Data;_Major_Ports'!$J$48:$J$999999,#REF!)))</f>
        <v>#REF!</v>
      </c>
      <c r="AG52" s="4" t="e">
        <f>IF(Closed_Ports!AB49="z","z",IF(AG$11&lt;2000,INDEX('Data;_Historical_Data'!$H$12:$AK$518,MATCH(Working!$E52,'Data;_Historical_Data'!$J$12:$J$518,0),MATCH(Working!AG$11,'Data;_Historical_Data'!$H$11:$AK$11)),SUMIFS('Data;_Major_Ports'!$K$48:$K$999999,'Data;_Major_Ports'!$F$48:$F$999999,$F52,'Data;_Major_Ports'!$E$48:$E$999999,AG$11,'Data;_Major_Ports'!$J$48:$J$999999,#REF!)))</f>
        <v>#REF!</v>
      </c>
      <c r="AH52" s="4" t="e">
        <f>IF(Closed_Ports!AC49="z","z",IF(AH$11&lt;2000,INDEX('Data;_Historical_Data'!$H$12:$AK$518,MATCH(Working!$E52,'Data;_Historical_Data'!$J$12:$J$518,0),MATCH(Working!AH$11,'Data;_Historical_Data'!$H$11:$AK$11)),SUMIFS('Data;_Major_Ports'!$K$48:$K$999999,'Data;_Major_Ports'!$F$48:$F$999999,$F52,'Data;_Major_Ports'!$E$48:$E$999999,AH$11,'Data;_Major_Ports'!$J$48:$J$999999,#REF!)))</f>
        <v>#REF!</v>
      </c>
      <c r="AI52" s="4" t="e">
        <f>IF(Closed_Ports!AD49="z","z",IF(AI$11&lt;2000,INDEX('Data;_Historical_Data'!$H$12:$AK$518,MATCH(Working!$E52,'Data;_Historical_Data'!$J$12:$J$518,0),MATCH(Working!AI$11,'Data;_Historical_Data'!$H$11:$AK$11)),SUMIFS('Data;_Major_Ports'!$K$48:$K$999999,'Data;_Major_Ports'!$F$48:$F$999999,$F52,'Data;_Major_Ports'!$E$48:$E$999999,AI$11,'Data;_Major_Ports'!$J$48:$J$999999,#REF!)))</f>
        <v>#REF!</v>
      </c>
      <c r="AJ52" s="4" t="e">
        <f>IF(Closed_Ports!AE49="z","z",IF(AJ$11&lt;2000,INDEX('Data;_Historical_Data'!$H$12:$AK$518,MATCH(Working!$E52,'Data;_Historical_Data'!$J$12:$J$518,0),MATCH(Working!AJ$11,'Data;_Historical_Data'!$H$11:$AK$11)),SUMIFS('Data;_Major_Ports'!$K$48:$K$999999,'Data;_Major_Ports'!$F$48:$F$999999,$F52,'Data;_Major_Ports'!$E$48:$E$999999,AJ$11,'Data;_Major_Ports'!$J$48:$J$999999,#REF!)))</f>
        <v>#REF!</v>
      </c>
      <c r="AK52" s="4" t="e">
        <f>IF(Closed_Ports!AF49="z","z",IF(AK$11&lt;2000,INDEX('Data;_Historical_Data'!$H$12:$AK$518,MATCH(Working!$E52,'Data;_Historical_Data'!$J$12:$J$518,0),MATCH(Working!AK$11,'Data;_Historical_Data'!$H$11:$AK$11)),SUMIFS('Data;_Major_Ports'!$K$48:$K$999999,'Data;_Major_Ports'!$F$48:$F$999999,$F52,'Data;_Major_Ports'!$E$48:$E$999999,AK$11,'Data;_Major_Ports'!$J$48:$J$999999,#REF!)))</f>
        <v>#REF!</v>
      </c>
      <c r="AL52" s="43">
        <f>IF(Closed_Ports!AG49="z","z",IF(AL$11&lt;2000,INDEX('Data;_Historical_Data'!$H$12:$AK$518,MATCH(Working!$E52,'Data;_Historical_Data'!$J$12:$J$518,0),MATCH(Working!AL$11,'Data;_Historical_Data'!$H$11:$AK$11)),SUMIFS('Data;_Major_Ports'!$K$48:$K$999999,'Data;_Major_Ports'!$F$48:$F$999999,$F52,'Data;_Major_Ports'!$E$48:$E$999999,AL$11,'Data;_Major_Ports'!$J$48:$J$999999,#REF!)))</f>
        <v>0</v>
      </c>
      <c r="AM52" s="4">
        <f>IF(Closed_Ports!AH49="z","z",IF(AM$11&lt;2000,INDEX('Data;_Historical_Data'!$H$12:$AK$518,MATCH(Working!$E52,'Data;_Historical_Data'!$J$12:$J$518,0),MATCH(Working!AM$11,'Data;_Historical_Data'!$H$11:$AK$11)),SUMIFS('Data;_Major_Ports'!$K$48:$K$999999,'Data;_Major_Ports'!$F$48:$F$999999,$F52,'Data;_Major_Ports'!$E$48:$E$999999,AM$11,'Data;_Major_Ports'!$J$48:$J$999999,#REF!)))</f>
        <v>0</v>
      </c>
      <c r="AN52" s="4">
        <f>IF(Closed_Ports!AI49="z","z",IF(AN$11&lt;2000,INDEX('Data;_Historical_Data'!$H$12:$AK$518,MATCH(Working!$E52,'Data;_Historical_Data'!$J$12:$J$518,0),MATCH(Working!AN$11,'Data;_Historical_Data'!$H$11:$AK$11)),SUMIFS('Data;_Major_Ports'!$K$48:$K$999999,'Data;_Major_Ports'!$F$48:$F$999999,$F52,'Data;_Major_Ports'!$E$48:$E$999999,AN$11,'Data;_Major_Ports'!$J$48:$J$999999,#REF!)))</f>
        <v>0</v>
      </c>
      <c r="AO52" s="4">
        <f>IF(Closed_Ports!AJ49="z","z",IF(AO$11&lt;2000,INDEX('Data;_Historical_Data'!$H$12:$AK$518,MATCH(Working!$E52,'Data;_Historical_Data'!$J$12:$J$518,0),MATCH(Working!AO$11,'Data;_Historical_Data'!$H$11:$AK$11)),SUMIFS('Data;_Major_Ports'!$K$48:$K$999999,'Data;_Major_Ports'!$F$48:$F$999999,$F52,'Data;_Major_Ports'!$E$48:$E$999999,AO$11,'Data;_Major_Ports'!$J$48:$J$999999,#REF!)))</f>
        <v>0</v>
      </c>
      <c r="AP52" s="4">
        <f>IF(Closed_Ports!AK49="z","z",IF(AP$11&lt;2000,INDEX('Data;_Historical_Data'!$H$12:$AK$518,MATCH(Working!$E52,'Data;_Historical_Data'!$J$12:$J$518,0),MATCH(Working!AP$11,'Data;_Historical_Data'!$H$11:$AK$11)),SUMIFS('Data;_Major_Ports'!$K$48:$K$999999,'Data;_Major_Ports'!$F$48:$F$999999,$F52,'Data;_Major_Ports'!$E$48:$E$999999,AP$11,'Data;_Major_Ports'!$J$48:$J$999999,#REF!)))</f>
        <v>0</v>
      </c>
      <c r="AQ52" s="4">
        <f>IF(Closed_Ports!AL49="z","z",IF(AQ$11&lt;2000,INDEX('Data;_Historical_Data'!$H$12:$AK$518,MATCH(Working!$E52,'Data;_Historical_Data'!$J$12:$J$518,0),MATCH(Working!AQ$11,'Data;_Historical_Data'!$H$11:$AK$11)),SUMIFS('Data;_Major_Ports'!$K$48:$K$999999,'Data;_Major_Ports'!$F$48:$F$999999,$F52,'Data;_Major_Ports'!$E$48:$E$999999,AQ$11,'Data;_Major_Ports'!$J$48:$J$999999,#REF!)))</f>
        <v>0</v>
      </c>
      <c r="AR52" s="4">
        <f>IF(Closed_Ports!AM49="z","z",IF(AR$11&lt;2000,INDEX('Data;_Historical_Data'!$H$12:$AK$518,MATCH(Working!$E52,'Data;_Historical_Data'!$J$12:$J$518,0),MATCH(Working!AR$11,'Data;_Historical_Data'!$H$11:$AK$11)),SUMIFS('Data;_Major_Ports'!$K$48:$K$999999,'Data;_Major_Ports'!$F$48:$F$999999,$F52,'Data;_Major_Ports'!$E$48:$E$999999,AR$11,'Data;_Major_Ports'!$J$48:$J$999999,#REF!)))</f>
        <v>0</v>
      </c>
      <c r="AS52" s="4">
        <f>IF(Closed_Ports!AN49="z","z",IF(AS$11&lt;2000,INDEX('Data;_Historical_Data'!$H$12:$AK$518,MATCH(Working!$E52,'Data;_Historical_Data'!$J$12:$J$518,0),MATCH(Working!AS$11,'Data;_Historical_Data'!$H$11:$AK$11)),SUMIFS('Data;_Major_Ports'!$K$48:$K$999999,'Data;_Major_Ports'!$F$48:$F$999999,$F52,'Data;_Major_Ports'!$E$48:$E$999999,AS$11,'Data;_Major_Ports'!$J$48:$J$999999,#REF!)))</f>
        <v>0</v>
      </c>
      <c r="AT52" s="4">
        <f>IF(Closed_Ports!AO49="z","z",IF(AT$11&lt;2000,INDEX('Data;_Historical_Data'!$H$12:$AK$518,MATCH(Working!$E52,'Data;_Historical_Data'!$J$12:$J$518,0),MATCH(Working!AT$11,'Data;_Historical_Data'!$H$11:$AK$11)),SUMIFS('Data;_Major_Ports'!$K$48:$K$999999,'Data;_Major_Ports'!$F$48:$F$999999,$F52,'Data;_Major_Ports'!$E$48:$E$999999,AT$11,'Data;_Major_Ports'!$J$48:$J$999999,#REF!)))</f>
        <v>0</v>
      </c>
      <c r="AU52" s="4">
        <f>IF(Closed_Ports!AP49="z","z",IF(AU$11&lt;2000,INDEX('Data;_Historical_Data'!$H$12:$AK$518,MATCH(Working!$E52,'Data;_Historical_Data'!$J$12:$J$518,0),MATCH(Working!AU$11,'Data;_Historical_Data'!$H$11:$AK$11)),SUMIFS('Data;_Major_Ports'!$K$48:$K$999999,'Data;_Major_Ports'!$F$48:$F$999999,$F52,'Data;_Major_Ports'!$E$48:$E$999999,AU$11,'Data;_Major_Ports'!$J$48:$J$999999,#REF!)))</f>
        <v>0</v>
      </c>
      <c r="AV52" s="4">
        <f>IF(Closed_Ports!AQ49="z","z",IF(AV$11&lt;2000,INDEX('Data;_Historical_Data'!$H$12:$AK$518,MATCH(Working!$E52,'Data;_Historical_Data'!$J$12:$J$518,0),MATCH(Working!AV$11,'Data;_Historical_Data'!$H$11:$AK$11)),SUMIFS('Data;_Major_Ports'!$K$48:$K$999999,'Data;_Major_Ports'!$F$48:$F$999999,$F52,'Data;_Major_Ports'!$E$48:$E$999999,AV$11,'Data;_Major_Ports'!$J$48:$J$999999,#REF!)))</f>
        <v>0</v>
      </c>
      <c r="AW52" s="4">
        <f>IF(Closed_Ports!AR49="z","z",IF(AW$11&lt;2000,INDEX('Data;_Historical_Data'!$H$12:$AK$518,MATCH(Working!$E52,'Data;_Historical_Data'!$J$12:$J$518,0),MATCH(Working!AW$11,'Data;_Historical_Data'!$H$11:$AK$11)),SUMIFS('Data;_Major_Ports'!$K$48:$K$999999,'Data;_Major_Ports'!$F$48:$F$999999,$F52,'Data;_Major_Ports'!$E$48:$E$999999,AW$11,'Data;_Major_Ports'!$J$48:$J$999999,#REF!)))</f>
        <v>0</v>
      </c>
      <c r="AX52" s="4">
        <f>IF(Closed_Ports!AS49="z","z",IF(AX$11&lt;2000,INDEX('Data;_Historical_Data'!$H$12:$AK$518,MATCH(Working!$E52,'Data;_Historical_Data'!$J$12:$J$518,0),MATCH(Working!AX$11,'Data;_Historical_Data'!$H$11:$AK$11)),SUMIFS('Data;_Major_Ports'!$K$48:$K$999999,'Data;_Major_Ports'!$F$48:$F$999999,$F52,'Data;_Major_Ports'!$E$48:$E$999999,AX$11,'Data;_Major_Ports'!$J$48:$J$999999,#REF!)))</f>
        <v>0</v>
      </c>
      <c r="AY52" s="4">
        <f>IF(Closed_Ports!AT49="z","z",IF(AY$11&lt;2000,INDEX('Data;_Historical_Data'!$H$12:$AK$518,MATCH(Working!$E52,'Data;_Historical_Data'!$J$12:$J$518,0),MATCH(Working!AY$11,'Data;_Historical_Data'!$H$11:$AK$11)),SUMIFS('Data;_Major_Ports'!$K$48:$K$999999,'Data;_Major_Ports'!$F$48:$F$999999,$F52,'Data;_Major_Ports'!$E$48:$E$999999,AY$11,'Data;_Major_Ports'!$J$48:$J$999999,#REF!)))</f>
        <v>0</v>
      </c>
      <c r="AZ52" s="4">
        <f>IF(Closed_Ports!AU49="z","z",IF(AZ$11&lt;2000,INDEX('Data;_Historical_Data'!$H$12:$AK$518,MATCH(Working!$E52,'Data;_Historical_Data'!$J$12:$J$518,0),MATCH(Working!AZ$11,'Data;_Historical_Data'!$H$11:$AK$11)),SUMIFS('Data;_Major_Ports'!$K$48:$K$999999,'Data;_Major_Ports'!$F$48:$F$999999,$F52,'Data;_Major_Ports'!$E$48:$E$999999,AZ$11,'Data;_Major_Ports'!$J$48:$J$999999,#REF!)))</f>
        <v>0</v>
      </c>
      <c r="BA52" s="4">
        <f>IF(Closed_Ports!AV49="z","z",IF(BA$11&lt;2000,INDEX('Data;_Historical_Data'!$H$12:$AK$518,MATCH(Working!$E52,'Data;_Historical_Data'!$J$12:$J$518,0),MATCH(Working!BA$11,'Data;_Historical_Data'!$H$11:$AK$11)),SUMIFS('Data;_Major_Ports'!$K$48:$K$999999,'Data;_Major_Ports'!$F$48:$F$999999,$F52,'Data;_Major_Ports'!$E$48:$E$999999,BA$11,'Data;_Major_Ports'!$J$48:$J$999999,#REF!)))</f>
        <v>0</v>
      </c>
      <c r="BB52" s="4">
        <f>IF(Closed_Ports!AW49="z","z",IF(BB$11&lt;2000,INDEX('Data;_Historical_Data'!$H$12:$AK$518,MATCH(Working!$E52,'Data;_Historical_Data'!$J$12:$J$518,0),MATCH(Working!BB$11,'Data;_Historical_Data'!$H$11:$AK$11)),SUMIFS('Data;_Major_Ports'!$K$48:$K$999999,'Data;_Major_Ports'!$F$48:$F$999999,$F52,'Data;_Major_Ports'!$E$48:$E$999999,BB$11,'Data;_Major_Ports'!$J$48:$J$999999,#REF!)))</f>
        <v>0</v>
      </c>
      <c r="BC52" s="4">
        <f>IF(Closed_Ports!AX49="z","z",IF(BC$11&lt;2000,INDEX('Data;_Historical_Data'!$H$12:$AK$518,MATCH(Working!$E52,'Data;_Historical_Data'!$J$12:$J$518,0),MATCH(Working!BC$11,'Data;_Historical_Data'!$H$11:$AK$11)),SUMIFS('Data;_Major_Ports'!$K$48:$K$999999,'Data;_Major_Ports'!$F$48:$F$999999,$F52,'Data;_Major_Ports'!$E$48:$E$999999,BC$11,'Data;_Major_Ports'!$J$48:$J$999999,#REF!)))</f>
        <v>0</v>
      </c>
      <c r="BD52" s="4">
        <f>IF(Closed_Ports!AY49="z","z",IF(BD$11&lt;2000,INDEX('Data;_Historical_Data'!$H$12:$AK$518,MATCH(Working!$E52,'Data;_Historical_Data'!$J$12:$J$518,0),MATCH(Working!BD$11,'Data;_Historical_Data'!$H$11:$AK$11)),SUMIFS('Data;_Major_Ports'!$K$48:$K$999999,'Data;_Major_Ports'!$F$48:$F$999999,$F52,'Data;_Major_Ports'!$E$48:$E$999999,BD$11,'Data;_Major_Ports'!$J$48:$J$999999,#REF!)))</f>
        <v>0</v>
      </c>
      <c r="BE52" s="4">
        <f>IF(Closed_Ports!AZ49="z","z",IF(BE$11&lt;2000,INDEX('Data;_Historical_Data'!$H$12:$AK$518,MATCH(Working!$E52,'Data;_Historical_Data'!$J$12:$J$518,0),MATCH(Working!BE$11,'Data;_Historical_Data'!$H$11:$AK$11)),SUMIFS('Data;_Major_Ports'!$K$48:$K$999999,'Data;_Major_Ports'!$F$48:$F$999999,$F52,'Data;_Major_Ports'!$E$48:$E$999999,BE$11,'Data;_Major_Ports'!$J$48:$J$999999,#REF!)))</f>
        <v>0</v>
      </c>
      <c r="BF52" s="4">
        <f>IF(Closed_Ports!BA49="z","z",IF(BF$11&lt;2000,INDEX('Data;_Historical_Data'!$H$12:$AK$518,MATCH(Working!$E52,'Data;_Historical_Data'!$J$12:$J$518,0),MATCH(Working!BF$11,'Data;_Historical_Data'!$H$11:$AK$11)),SUMIFS('Data;_Major_Ports'!$K$48:$K$999999,'Data;_Major_Ports'!$F$48:$F$999999,$F52,'Data;_Major_Ports'!$E$48:$E$999999,BF$11,'Data;_Major_Ports'!$J$48:$J$999999,#REF!)))</f>
        <v>0</v>
      </c>
      <c r="BG52" s="4">
        <f>IF(Closed_Ports!BB49="z","z",IF(BG$11&lt;2000,INDEX('Data;_Historical_Data'!$H$12:$AK$518,MATCH(Working!$E52,'Data;_Historical_Data'!$J$12:$J$518,0),MATCH(Working!BG$11,'Data;_Historical_Data'!$H$11:$AK$11)),SUMIFS('Data;_Major_Ports'!$K$48:$K$999999,'Data;_Major_Ports'!$F$48:$F$999999,$F52,'Data;_Major_Ports'!$E$48:$E$999999,BG$11,'Data;_Major_Ports'!$J$48:$J$999999,#REF!)))</f>
        <v>0</v>
      </c>
      <c r="BH52" s="4">
        <f>IF(Closed_Ports!BC49="z","z",IF(BH$11&lt;2000,INDEX('Data;_Historical_Data'!$H$12:$AK$518,MATCH(Working!$E52,'Data;_Historical_Data'!$J$12:$J$518,0),MATCH(Working!BH$11,'Data;_Historical_Data'!$H$11:$AK$11)),SUMIFS('Data;_Major_Ports'!$K$48:$K$999999,'Data;_Major_Ports'!$F$48:$F$999999,$F52,'Data;_Major_Ports'!$E$48:$E$999999,BH$11,'Data;_Major_Ports'!$J$48:$J$999999,#REF!)))</f>
        <v>0</v>
      </c>
      <c r="BI52" s="4">
        <f>IF(Closed_Ports!BD49="z","z",IF(BI$11&lt;2000,INDEX('Data;_Historical_Data'!$H$12:$AK$518,MATCH(Working!$E52,'Data;_Historical_Data'!$J$12:$J$518,0),MATCH(Working!BI$11,'Data;_Historical_Data'!$H$11:$AK$11)),SUMIFS('Data;_Major_Ports'!$K$48:$K$999999,'Data;_Major_Ports'!$F$48:$F$999999,$F52,'Data;_Major_Ports'!$E$48:$E$999999,BI$11,'Data;_Major_Ports'!$J$48:$J$999999,#REF!)))</f>
        <v>0</v>
      </c>
      <c r="BJ52" s="44" t="e">
        <f t="shared" si="2"/>
        <v>#DIV/0!</v>
      </c>
      <c r="BK52" s="45">
        <f t="shared" si="3"/>
        <v>0</v>
      </c>
    </row>
    <row r="53" spans="4:63" x14ac:dyDescent="0.25">
      <c r="D53" s="41">
        <f>COUNTIF('Data;_Historical_Data'!J:J,Working!E53)</f>
        <v>0</v>
      </c>
      <c r="E53" s="22" t="e">
        <f>CONCATENATE(#REF!,Working!H53)</f>
        <v>#REF!</v>
      </c>
      <c r="F53" s="22" t="s">
        <v>274</v>
      </c>
      <c r="G53" s="22" t="s">
        <v>188</v>
      </c>
      <c r="H53" s="2" t="s">
        <v>53</v>
      </c>
      <c r="I53" s="2" t="s">
        <v>16</v>
      </c>
      <c r="J53" s="42" t="s">
        <v>10</v>
      </c>
      <c r="K53" s="4" t="e">
        <f>IF(Closed_Ports!F50="z","z",IF(K$11&lt;2000,INDEX('Data;_Historical_Data'!$H$12:$AK$518,MATCH(Working!$E53,'Data;_Historical_Data'!$J$12:$J$518,0),MATCH(Working!K$11,'Data;_Historical_Data'!$H$11:$AK$11)),SUMIFS('Data;_Major_Ports'!$K$48:$K$999999,'Data;_Major_Ports'!$F$48:$F$999999,$F53,'Data;_Major_Ports'!$E$48:$E$999999,K$11,'Data;_Major_Ports'!$J$48:$J$999999,#REF!)))</f>
        <v>#REF!</v>
      </c>
      <c r="L53" s="4" t="e">
        <f>IF(Closed_Ports!G50="z","z",IF(L$11&lt;2000,INDEX('Data;_Historical_Data'!$H$12:$AK$518,MATCH(Working!$E53,'Data;_Historical_Data'!$J$12:$J$518,0),MATCH(Working!L$11,'Data;_Historical_Data'!$H$11:$AK$11)),SUMIFS('Data;_Major_Ports'!$K$48:$K$999999,'Data;_Major_Ports'!$F$48:$F$999999,$F53,'Data;_Major_Ports'!$E$48:$E$999999,L$11,'Data;_Major_Ports'!$J$48:$J$999999,#REF!)))</f>
        <v>#REF!</v>
      </c>
      <c r="M53" s="4" t="e">
        <f>IF(Closed_Ports!H50="z","z",IF(M$11&lt;2000,INDEX('Data;_Historical_Data'!$H$12:$AK$518,MATCH(Working!$E53,'Data;_Historical_Data'!$J$12:$J$518,0),MATCH(Working!M$11,'Data;_Historical_Data'!$H$11:$AK$11)),SUMIFS('Data;_Major_Ports'!$K$48:$K$999999,'Data;_Major_Ports'!$F$48:$F$999999,$F53,'Data;_Major_Ports'!$E$48:$E$999999,M$11,'Data;_Major_Ports'!$J$48:$J$999999,#REF!)))</f>
        <v>#REF!</v>
      </c>
      <c r="N53" s="4" t="e">
        <f>IF(Closed_Ports!I50="z","z",IF(N$11&lt;2000,INDEX('Data;_Historical_Data'!$H$12:$AK$518,MATCH(Working!$E53,'Data;_Historical_Data'!$J$12:$J$518,0),MATCH(Working!N$11,'Data;_Historical_Data'!$H$11:$AK$11)),SUMIFS('Data;_Major_Ports'!$K$48:$K$999999,'Data;_Major_Ports'!$F$48:$F$999999,$F53,'Data;_Major_Ports'!$E$48:$E$999999,N$11,'Data;_Major_Ports'!$J$48:$J$999999,#REF!)))</f>
        <v>#REF!</v>
      </c>
      <c r="O53" s="4" t="e">
        <f>IF(Closed_Ports!J50="z","z",IF(O$11&lt;2000,INDEX('Data;_Historical_Data'!$H$12:$AK$518,MATCH(Working!$E53,'Data;_Historical_Data'!$J$12:$J$518,0),MATCH(Working!O$11,'Data;_Historical_Data'!$H$11:$AK$11)),SUMIFS('Data;_Major_Ports'!$K$48:$K$999999,'Data;_Major_Ports'!$F$48:$F$999999,$F53,'Data;_Major_Ports'!$E$48:$E$999999,O$11,'Data;_Major_Ports'!$J$48:$J$999999,#REF!)))</f>
        <v>#REF!</v>
      </c>
      <c r="P53" s="4" t="e">
        <f>IF(Closed_Ports!K50="z","z",IF(P$11&lt;2000,INDEX('Data;_Historical_Data'!$H$12:$AK$518,MATCH(Working!$E53,'Data;_Historical_Data'!$J$12:$J$518,0),MATCH(Working!P$11,'Data;_Historical_Data'!$H$11:$AK$11)),SUMIFS('Data;_Major_Ports'!$K$48:$K$999999,'Data;_Major_Ports'!$F$48:$F$999999,$F53,'Data;_Major_Ports'!$E$48:$E$999999,P$11,'Data;_Major_Ports'!$J$48:$J$999999,#REF!)))</f>
        <v>#REF!</v>
      </c>
      <c r="Q53" s="4" t="e">
        <f>IF(Closed_Ports!L50="z","z",IF(Q$11&lt;2000,INDEX('Data;_Historical_Data'!$H$12:$AK$518,MATCH(Working!$E53,'Data;_Historical_Data'!$J$12:$J$518,0),MATCH(Working!Q$11,'Data;_Historical_Data'!$H$11:$AK$11)),SUMIFS('Data;_Major_Ports'!$K$48:$K$999999,'Data;_Major_Ports'!$F$48:$F$999999,$F53,'Data;_Major_Ports'!$E$48:$E$999999,Q$11,'Data;_Major_Ports'!$J$48:$J$999999,#REF!)))</f>
        <v>#REF!</v>
      </c>
      <c r="R53" s="4" t="e">
        <f>IF(Closed_Ports!M50="z","z",IF(R$11&lt;2000,INDEX('Data;_Historical_Data'!$H$12:$AK$518,MATCH(Working!$E53,'Data;_Historical_Data'!$J$12:$J$518,0),MATCH(Working!R$11,'Data;_Historical_Data'!$H$11:$AK$11)),SUMIFS('Data;_Major_Ports'!$K$48:$K$999999,'Data;_Major_Ports'!$F$48:$F$999999,$F53,'Data;_Major_Ports'!$E$48:$E$999999,R$11,'Data;_Major_Ports'!$J$48:$J$999999,#REF!)))</f>
        <v>#REF!</v>
      </c>
      <c r="S53" s="4" t="e">
        <f>IF(Closed_Ports!N50="z","z",IF(S$11&lt;2000,INDEX('Data;_Historical_Data'!$H$12:$AK$518,MATCH(Working!$E53,'Data;_Historical_Data'!$J$12:$J$518,0),MATCH(Working!S$11,'Data;_Historical_Data'!$H$11:$AK$11)),SUMIFS('Data;_Major_Ports'!$K$48:$K$999999,'Data;_Major_Ports'!$F$48:$F$999999,$F53,'Data;_Major_Ports'!$E$48:$E$999999,S$11,'Data;_Major_Ports'!$J$48:$J$999999,#REF!)))</f>
        <v>#REF!</v>
      </c>
      <c r="T53" s="4" t="e">
        <f>IF(Closed_Ports!O50="z","z",IF(T$11&lt;2000,INDEX('Data;_Historical_Data'!$H$12:$AK$518,MATCH(Working!$E53,'Data;_Historical_Data'!$J$12:$J$518,0),MATCH(Working!T$11,'Data;_Historical_Data'!$H$11:$AK$11)),SUMIFS('Data;_Major_Ports'!$K$48:$K$999999,'Data;_Major_Ports'!$F$48:$F$999999,$F53,'Data;_Major_Ports'!$E$48:$E$999999,T$11,'Data;_Major_Ports'!$J$48:$J$999999,#REF!)))</f>
        <v>#REF!</v>
      </c>
      <c r="U53" s="4" t="e">
        <f>IF(Closed_Ports!P50="z","z",IF(U$11&lt;2000,INDEX('Data;_Historical_Data'!$H$12:$AK$518,MATCH(Working!$E53,'Data;_Historical_Data'!$J$12:$J$518,0),MATCH(Working!U$11,'Data;_Historical_Data'!$H$11:$AK$11)),SUMIFS('Data;_Major_Ports'!$K$48:$K$999999,'Data;_Major_Ports'!$F$48:$F$999999,$F53,'Data;_Major_Ports'!$E$48:$E$999999,U$11,'Data;_Major_Ports'!$J$48:$J$999999,#REF!)))</f>
        <v>#REF!</v>
      </c>
      <c r="V53" s="4" t="e">
        <f>IF(Closed_Ports!Q50="z","z",IF(V$11&lt;2000,INDEX('Data;_Historical_Data'!$H$12:$AK$518,MATCH(Working!$E53,'Data;_Historical_Data'!$J$12:$J$518,0),MATCH(Working!V$11,'Data;_Historical_Data'!$H$11:$AK$11)),SUMIFS('Data;_Major_Ports'!$K$48:$K$999999,'Data;_Major_Ports'!$F$48:$F$999999,$F53,'Data;_Major_Ports'!$E$48:$E$999999,V$11,'Data;_Major_Ports'!$J$48:$J$999999,#REF!)))</f>
        <v>#REF!</v>
      </c>
      <c r="W53" s="4" t="e">
        <f>IF(Closed_Ports!R50="z","z",IF(W$11&lt;2000,INDEX('Data;_Historical_Data'!$H$12:$AK$518,MATCH(Working!$E53,'Data;_Historical_Data'!$J$12:$J$518,0),MATCH(Working!W$11,'Data;_Historical_Data'!$H$11:$AK$11)),SUMIFS('Data;_Major_Ports'!$K$48:$K$999999,'Data;_Major_Ports'!$F$48:$F$999999,$F53,'Data;_Major_Ports'!$E$48:$E$999999,W$11,'Data;_Major_Ports'!$J$48:$J$999999,#REF!)))</f>
        <v>#REF!</v>
      </c>
      <c r="X53" s="4" t="e">
        <f>IF(Closed_Ports!S50="z","z",IF(X$11&lt;2000,INDEX('Data;_Historical_Data'!$H$12:$AK$518,MATCH(Working!$E53,'Data;_Historical_Data'!$J$12:$J$518,0),MATCH(Working!X$11,'Data;_Historical_Data'!$H$11:$AK$11)),SUMIFS('Data;_Major_Ports'!$K$48:$K$999999,'Data;_Major_Ports'!$F$48:$F$999999,$F53,'Data;_Major_Ports'!$E$48:$E$999999,X$11,'Data;_Major_Ports'!$J$48:$J$999999,#REF!)))</f>
        <v>#REF!</v>
      </c>
      <c r="Y53" s="4" t="e">
        <f>IF(Closed_Ports!T50="z","z",IF(Y$11&lt;2000,INDEX('Data;_Historical_Data'!$H$12:$AK$518,MATCH(Working!$E53,'Data;_Historical_Data'!$J$12:$J$518,0),MATCH(Working!Y$11,'Data;_Historical_Data'!$H$11:$AK$11)),SUMIFS('Data;_Major_Ports'!$K$48:$K$999999,'Data;_Major_Ports'!$F$48:$F$999999,$F53,'Data;_Major_Ports'!$E$48:$E$999999,Y$11,'Data;_Major_Ports'!$J$48:$J$999999,#REF!)))</f>
        <v>#REF!</v>
      </c>
      <c r="Z53" s="4" t="e">
        <f>IF(Closed_Ports!U50="z","z",IF(Z$11&lt;2000,INDEX('Data;_Historical_Data'!$H$12:$AK$518,MATCH(Working!$E53,'Data;_Historical_Data'!$J$12:$J$518,0),MATCH(Working!Z$11,'Data;_Historical_Data'!$H$11:$AK$11)),SUMIFS('Data;_Major_Ports'!$K$48:$K$999999,'Data;_Major_Ports'!$F$48:$F$999999,$F53,'Data;_Major_Ports'!$E$48:$E$999999,Z$11,'Data;_Major_Ports'!$J$48:$J$999999,#REF!)))</f>
        <v>#REF!</v>
      </c>
      <c r="AA53" s="4" t="e">
        <f>IF(Closed_Ports!V50="z","z",IF(AA$11&lt;2000,INDEX('Data;_Historical_Data'!$H$12:$AK$518,MATCH(Working!$E53,'Data;_Historical_Data'!$J$12:$J$518,0),MATCH(Working!AA$11,'Data;_Historical_Data'!$H$11:$AK$11)),SUMIFS('Data;_Major_Ports'!$K$48:$K$999999,'Data;_Major_Ports'!$F$48:$F$999999,$F53,'Data;_Major_Ports'!$E$48:$E$999999,AA$11,'Data;_Major_Ports'!$J$48:$J$999999,#REF!)))</f>
        <v>#REF!</v>
      </c>
      <c r="AB53" s="4" t="e">
        <f>IF(Closed_Ports!W50="z","z",IF(AB$11&lt;2000,INDEX('Data;_Historical_Data'!$H$12:$AK$518,MATCH(Working!$E53,'Data;_Historical_Data'!$J$12:$J$518,0),MATCH(Working!AB$11,'Data;_Historical_Data'!$H$11:$AK$11)),SUMIFS('Data;_Major_Ports'!$K$48:$K$999999,'Data;_Major_Ports'!$F$48:$F$999999,$F53,'Data;_Major_Ports'!$E$48:$E$999999,AB$11,'Data;_Major_Ports'!$J$48:$J$999999,#REF!)))</f>
        <v>#REF!</v>
      </c>
      <c r="AC53" s="4" t="e">
        <f>IF(Closed_Ports!X50="z","z",IF(AC$11&lt;2000,INDEX('Data;_Historical_Data'!$H$12:$AK$518,MATCH(Working!$E53,'Data;_Historical_Data'!$J$12:$J$518,0),MATCH(Working!AC$11,'Data;_Historical_Data'!$H$11:$AK$11)),SUMIFS('Data;_Major_Ports'!$K$48:$K$999999,'Data;_Major_Ports'!$F$48:$F$999999,$F53,'Data;_Major_Ports'!$E$48:$E$999999,AC$11,'Data;_Major_Ports'!$J$48:$J$999999,#REF!)))</f>
        <v>#REF!</v>
      </c>
      <c r="AD53" s="4" t="e">
        <f>IF(Closed_Ports!Y50="z","z",IF(AD$11&lt;2000,INDEX('Data;_Historical_Data'!$H$12:$AK$518,MATCH(Working!$E53,'Data;_Historical_Data'!$J$12:$J$518,0),MATCH(Working!AD$11,'Data;_Historical_Data'!$H$11:$AK$11)),SUMIFS('Data;_Major_Ports'!$K$48:$K$999999,'Data;_Major_Ports'!$F$48:$F$999999,$F53,'Data;_Major_Ports'!$E$48:$E$999999,AD$11,'Data;_Major_Ports'!$J$48:$J$999999,#REF!)))</f>
        <v>#REF!</v>
      </c>
      <c r="AE53" s="4" t="e">
        <f>IF(Closed_Ports!Z50="z","z",IF(AE$11&lt;2000,INDEX('Data;_Historical_Data'!$H$12:$AK$518,MATCH(Working!$E53,'Data;_Historical_Data'!$J$12:$J$518,0),MATCH(Working!AE$11,'Data;_Historical_Data'!$H$11:$AK$11)),SUMIFS('Data;_Major_Ports'!$K$48:$K$999999,'Data;_Major_Ports'!$F$48:$F$999999,$F53,'Data;_Major_Ports'!$E$48:$E$999999,AE$11,'Data;_Major_Ports'!$J$48:$J$999999,#REF!)))</f>
        <v>#REF!</v>
      </c>
      <c r="AF53" s="4" t="e">
        <f>IF(Closed_Ports!AA50="z","z",IF(AF$11&lt;2000,INDEX('Data;_Historical_Data'!$H$12:$AK$518,MATCH(Working!$E53,'Data;_Historical_Data'!$J$12:$J$518,0),MATCH(Working!AF$11,'Data;_Historical_Data'!$H$11:$AK$11)),SUMIFS('Data;_Major_Ports'!$K$48:$K$999999,'Data;_Major_Ports'!$F$48:$F$999999,$F53,'Data;_Major_Ports'!$E$48:$E$999999,AF$11,'Data;_Major_Ports'!$J$48:$J$999999,#REF!)))</f>
        <v>#REF!</v>
      </c>
      <c r="AG53" s="4" t="e">
        <f>IF(Closed_Ports!AB50="z","z",IF(AG$11&lt;2000,INDEX('Data;_Historical_Data'!$H$12:$AK$518,MATCH(Working!$E53,'Data;_Historical_Data'!$J$12:$J$518,0),MATCH(Working!AG$11,'Data;_Historical_Data'!$H$11:$AK$11)),SUMIFS('Data;_Major_Ports'!$K$48:$K$999999,'Data;_Major_Ports'!$F$48:$F$999999,$F53,'Data;_Major_Ports'!$E$48:$E$999999,AG$11,'Data;_Major_Ports'!$J$48:$J$999999,#REF!)))</f>
        <v>#REF!</v>
      </c>
      <c r="AH53" s="4" t="e">
        <f>IF(Closed_Ports!AC50="z","z",IF(AH$11&lt;2000,INDEX('Data;_Historical_Data'!$H$12:$AK$518,MATCH(Working!$E53,'Data;_Historical_Data'!$J$12:$J$518,0),MATCH(Working!AH$11,'Data;_Historical_Data'!$H$11:$AK$11)),SUMIFS('Data;_Major_Ports'!$K$48:$K$999999,'Data;_Major_Ports'!$F$48:$F$999999,$F53,'Data;_Major_Ports'!$E$48:$E$999999,AH$11,'Data;_Major_Ports'!$J$48:$J$999999,#REF!)))</f>
        <v>#REF!</v>
      </c>
      <c r="AI53" s="4" t="e">
        <f>IF(Closed_Ports!AD50="z","z",IF(AI$11&lt;2000,INDEX('Data;_Historical_Data'!$H$12:$AK$518,MATCH(Working!$E53,'Data;_Historical_Data'!$J$12:$J$518,0),MATCH(Working!AI$11,'Data;_Historical_Data'!$H$11:$AK$11)),SUMIFS('Data;_Major_Ports'!$K$48:$K$999999,'Data;_Major_Ports'!$F$48:$F$999999,$F53,'Data;_Major_Ports'!$E$48:$E$999999,AI$11,'Data;_Major_Ports'!$J$48:$J$999999,#REF!)))</f>
        <v>#REF!</v>
      </c>
      <c r="AJ53" s="4" t="e">
        <f>IF(Closed_Ports!AE50="z","z",IF(AJ$11&lt;2000,INDEX('Data;_Historical_Data'!$H$12:$AK$518,MATCH(Working!$E53,'Data;_Historical_Data'!$J$12:$J$518,0),MATCH(Working!AJ$11,'Data;_Historical_Data'!$H$11:$AK$11)),SUMIFS('Data;_Major_Ports'!$K$48:$K$999999,'Data;_Major_Ports'!$F$48:$F$999999,$F53,'Data;_Major_Ports'!$E$48:$E$999999,AJ$11,'Data;_Major_Ports'!$J$48:$J$999999,#REF!)))</f>
        <v>#REF!</v>
      </c>
      <c r="AK53" s="4" t="e">
        <f>IF(Closed_Ports!AF50="z","z",IF(AK$11&lt;2000,INDEX('Data;_Historical_Data'!$H$12:$AK$518,MATCH(Working!$E53,'Data;_Historical_Data'!$J$12:$J$518,0),MATCH(Working!AK$11,'Data;_Historical_Data'!$H$11:$AK$11)),SUMIFS('Data;_Major_Ports'!$K$48:$K$999999,'Data;_Major_Ports'!$F$48:$F$999999,$F53,'Data;_Major_Ports'!$E$48:$E$999999,AK$11,'Data;_Major_Ports'!$J$48:$J$999999,#REF!)))</f>
        <v>#REF!</v>
      </c>
      <c r="AL53" s="43">
        <f>IF(Closed_Ports!AG50="z","z",IF(AL$11&lt;2000,INDEX('Data;_Historical_Data'!$H$12:$AK$518,MATCH(Working!$E53,'Data;_Historical_Data'!$J$12:$J$518,0),MATCH(Working!AL$11,'Data;_Historical_Data'!$H$11:$AK$11)),SUMIFS('Data;_Major_Ports'!$K$48:$K$999999,'Data;_Major_Ports'!$F$48:$F$999999,$F53,'Data;_Major_Ports'!$E$48:$E$999999,AL$11,'Data;_Major_Ports'!$J$48:$J$999999,#REF!)))</f>
        <v>0</v>
      </c>
      <c r="AM53" s="4">
        <f>IF(Closed_Ports!AH50="z","z",IF(AM$11&lt;2000,INDEX('Data;_Historical_Data'!$H$12:$AK$518,MATCH(Working!$E53,'Data;_Historical_Data'!$J$12:$J$518,0),MATCH(Working!AM$11,'Data;_Historical_Data'!$H$11:$AK$11)),SUMIFS('Data;_Major_Ports'!$K$48:$K$999999,'Data;_Major_Ports'!$F$48:$F$999999,$F53,'Data;_Major_Ports'!$E$48:$E$999999,AM$11,'Data;_Major_Ports'!$J$48:$J$999999,#REF!)))</f>
        <v>0</v>
      </c>
      <c r="AN53" s="4">
        <f>IF(Closed_Ports!AI50="z","z",IF(AN$11&lt;2000,INDEX('Data;_Historical_Data'!$H$12:$AK$518,MATCH(Working!$E53,'Data;_Historical_Data'!$J$12:$J$518,0),MATCH(Working!AN$11,'Data;_Historical_Data'!$H$11:$AK$11)),SUMIFS('Data;_Major_Ports'!$K$48:$K$999999,'Data;_Major_Ports'!$F$48:$F$999999,$F53,'Data;_Major_Ports'!$E$48:$E$999999,AN$11,'Data;_Major_Ports'!$J$48:$J$999999,#REF!)))</f>
        <v>0</v>
      </c>
      <c r="AO53" s="4">
        <f>IF(Closed_Ports!AJ50="z","z",IF(AO$11&lt;2000,INDEX('Data;_Historical_Data'!$H$12:$AK$518,MATCH(Working!$E53,'Data;_Historical_Data'!$J$12:$J$518,0),MATCH(Working!AO$11,'Data;_Historical_Data'!$H$11:$AK$11)),SUMIFS('Data;_Major_Ports'!$K$48:$K$999999,'Data;_Major_Ports'!$F$48:$F$999999,$F53,'Data;_Major_Ports'!$E$48:$E$999999,AO$11,'Data;_Major_Ports'!$J$48:$J$999999,#REF!)))</f>
        <v>0</v>
      </c>
      <c r="AP53" s="4">
        <f>IF(Closed_Ports!AK50="z","z",IF(AP$11&lt;2000,INDEX('Data;_Historical_Data'!$H$12:$AK$518,MATCH(Working!$E53,'Data;_Historical_Data'!$J$12:$J$518,0),MATCH(Working!AP$11,'Data;_Historical_Data'!$H$11:$AK$11)),SUMIFS('Data;_Major_Ports'!$K$48:$K$999999,'Data;_Major_Ports'!$F$48:$F$999999,$F53,'Data;_Major_Ports'!$E$48:$E$999999,AP$11,'Data;_Major_Ports'!$J$48:$J$999999,#REF!)))</f>
        <v>0</v>
      </c>
      <c r="AQ53" s="4">
        <f>IF(Closed_Ports!AL50="z","z",IF(AQ$11&lt;2000,INDEX('Data;_Historical_Data'!$H$12:$AK$518,MATCH(Working!$E53,'Data;_Historical_Data'!$J$12:$J$518,0),MATCH(Working!AQ$11,'Data;_Historical_Data'!$H$11:$AK$11)),SUMIFS('Data;_Major_Ports'!$K$48:$K$999999,'Data;_Major_Ports'!$F$48:$F$999999,$F53,'Data;_Major_Ports'!$E$48:$E$999999,AQ$11,'Data;_Major_Ports'!$J$48:$J$999999,#REF!)))</f>
        <v>0</v>
      </c>
      <c r="AR53" s="4">
        <f>IF(Closed_Ports!AM50="z","z",IF(AR$11&lt;2000,INDEX('Data;_Historical_Data'!$H$12:$AK$518,MATCH(Working!$E53,'Data;_Historical_Data'!$J$12:$J$518,0),MATCH(Working!AR$11,'Data;_Historical_Data'!$H$11:$AK$11)),SUMIFS('Data;_Major_Ports'!$K$48:$K$999999,'Data;_Major_Ports'!$F$48:$F$999999,$F53,'Data;_Major_Ports'!$E$48:$E$999999,AR$11,'Data;_Major_Ports'!$J$48:$J$999999,#REF!)))</f>
        <v>0</v>
      </c>
      <c r="AS53" s="4">
        <f>IF(Closed_Ports!AN50="z","z",IF(AS$11&lt;2000,INDEX('Data;_Historical_Data'!$H$12:$AK$518,MATCH(Working!$E53,'Data;_Historical_Data'!$J$12:$J$518,0),MATCH(Working!AS$11,'Data;_Historical_Data'!$H$11:$AK$11)),SUMIFS('Data;_Major_Ports'!$K$48:$K$999999,'Data;_Major_Ports'!$F$48:$F$999999,$F53,'Data;_Major_Ports'!$E$48:$E$999999,AS$11,'Data;_Major_Ports'!$J$48:$J$999999,#REF!)))</f>
        <v>0</v>
      </c>
      <c r="AT53" s="4">
        <f>IF(Closed_Ports!AO50="z","z",IF(AT$11&lt;2000,INDEX('Data;_Historical_Data'!$H$12:$AK$518,MATCH(Working!$E53,'Data;_Historical_Data'!$J$12:$J$518,0),MATCH(Working!AT$11,'Data;_Historical_Data'!$H$11:$AK$11)),SUMIFS('Data;_Major_Ports'!$K$48:$K$999999,'Data;_Major_Ports'!$F$48:$F$999999,$F53,'Data;_Major_Ports'!$E$48:$E$999999,AT$11,'Data;_Major_Ports'!$J$48:$J$999999,#REF!)))</f>
        <v>0</v>
      </c>
      <c r="AU53" s="4">
        <f>IF(Closed_Ports!AP50="z","z",IF(AU$11&lt;2000,INDEX('Data;_Historical_Data'!$H$12:$AK$518,MATCH(Working!$E53,'Data;_Historical_Data'!$J$12:$J$518,0),MATCH(Working!AU$11,'Data;_Historical_Data'!$H$11:$AK$11)),SUMIFS('Data;_Major_Ports'!$K$48:$K$999999,'Data;_Major_Ports'!$F$48:$F$999999,$F53,'Data;_Major_Ports'!$E$48:$E$999999,AU$11,'Data;_Major_Ports'!$J$48:$J$999999,#REF!)))</f>
        <v>0</v>
      </c>
      <c r="AV53" s="4">
        <f>IF(Closed_Ports!AQ50="z","z",IF(AV$11&lt;2000,INDEX('Data;_Historical_Data'!$H$12:$AK$518,MATCH(Working!$E53,'Data;_Historical_Data'!$J$12:$J$518,0),MATCH(Working!AV$11,'Data;_Historical_Data'!$H$11:$AK$11)),SUMIFS('Data;_Major_Ports'!$K$48:$K$999999,'Data;_Major_Ports'!$F$48:$F$999999,$F53,'Data;_Major_Ports'!$E$48:$E$999999,AV$11,'Data;_Major_Ports'!$J$48:$J$999999,#REF!)))</f>
        <v>0</v>
      </c>
      <c r="AW53" s="4">
        <f>IF(Closed_Ports!AR50="z","z",IF(AW$11&lt;2000,INDEX('Data;_Historical_Data'!$H$12:$AK$518,MATCH(Working!$E53,'Data;_Historical_Data'!$J$12:$J$518,0),MATCH(Working!AW$11,'Data;_Historical_Data'!$H$11:$AK$11)),SUMIFS('Data;_Major_Ports'!$K$48:$K$999999,'Data;_Major_Ports'!$F$48:$F$999999,$F53,'Data;_Major_Ports'!$E$48:$E$999999,AW$11,'Data;_Major_Ports'!$J$48:$J$999999,#REF!)))</f>
        <v>0</v>
      </c>
      <c r="AX53" s="4">
        <f>IF(Closed_Ports!AS50="z","z",IF(AX$11&lt;2000,INDEX('Data;_Historical_Data'!$H$12:$AK$518,MATCH(Working!$E53,'Data;_Historical_Data'!$J$12:$J$518,0),MATCH(Working!AX$11,'Data;_Historical_Data'!$H$11:$AK$11)),SUMIFS('Data;_Major_Ports'!$K$48:$K$999999,'Data;_Major_Ports'!$F$48:$F$999999,$F53,'Data;_Major_Ports'!$E$48:$E$999999,AX$11,'Data;_Major_Ports'!$J$48:$J$999999,#REF!)))</f>
        <v>0</v>
      </c>
      <c r="AY53" s="4">
        <f>IF(Closed_Ports!AT50="z","z",IF(AY$11&lt;2000,INDEX('Data;_Historical_Data'!$H$12:$AK$518,MATCH(Working!$E53,'Data;_Historical_Data'!$J$12:$J$518,0),MATCH(Working!AY$11,'Data;_Historical_Data'!$H$11:$AK$11)),SUMIFS('Data;_Major_Ports'!$K$48:$K$999999,'Data;_Major_Ports'!$F$48:$F$999999,$F53,'Data;_Major_Ports'!$E$48:$E$999999,AY$11,'Data;_Major_Ports'!$J$48:$J$999999,#REF!)))</f>
        <v>0</v>
      </c>
      <c r="AZ53" s="4">
        <f>IF(Closed_Ports!AU50="z","z",IF(AZ$11&lt;2000,INDEX('Data;_Historical_Data'!$H$12:$AK$518,MATCH(Working!$E53,'Data;_Historical_Data'!$J$12:$J$518,0),MATCH(Working!AZ$11,'Data;_Historical_Data'!$H$11:$AK$11)),SUMIFS('Data;_Major_Ports'!$K$48:$K$999999,'Data;_Major_Ports'!$F$48:$F$999999,$F53,'Data;_Major_Ports'!$E$48:$E$999999,AZ$11,'Data;_Major_Ports'!$J$48:$J$999999,#REF!)))</f>
        <v>0</v>
      </c>
      <c r="BA53" s="4">
        <f>IF(Closed_Ports!AV50="z","z",IF(BA$11&lt;2000,INDEX('Data;_Historical_Data'!$H$12:$AK$518,MATCH(Working!$E53,'Data;_Historical_Data'!$J$12:$J$518,0),MATCH(Working!BA$11,'Data;_Historical_Data'!$H$11:$AK$11)),SUMIFS('Data;_Major_Ports'!$K$48:$K$999999,'Data;_Major_Ports'!$F$48:$F$999999,$F53,'Data;_Major_Ports'!$E$48:$E$999999,BA$11,'Data;_Major_Ports'!$J$48:$J$999999,#REF!)))</f>
        <v>0</v>
      </c>
      <c r="BB53" s="4">
        <f>IF(Closed_Ports!AW50="z","z",IF(BB$11&lt;2000,INDEX('Data;_Historical_Data'!$H$12:$AK$518,MATCH(Working!$E53,'Data;_Historical_Data'!$J$12:$J$518,0),MATCH(Working!BB$11,'Data;_Historical_Data'!$H$11:$AK$11)),SUMIFS('Data;_Major_Ports'!$K$48:$K$999999,'Data;_Major_Ports'!$F$48:$F$999999,$F53,'Data;_Major_Ports'!$E$48:$E$999999,BB$11,'Data;_Major_Ports'!$J$48:$J$999999,#REF!)))</f>
        <v>0</v>
      </c>
      <c r="BC53" s="4">
        <f>IF(Closed_Ports!AX50="z","z",IF(BC$11&lt;2000,INDEX('Data;_Historical_Data'!$H$12:$AK$518,MATCH(Working!$E53,'Data;_Historical_Data'!$J$12:$J$518,0),MATCH(Working!BC$11,'Data;_Historical_Data'!$H$11:$AK$11)),SUMIFS('Data;_Major_Ports'!$K$48:$K$999999,'Data;_Major_Ports'!$F$48:$F$999999,$F53,'Data;_Major_Ports'!$E$48:$E$999999,BC$11,'Data;_Major_Ports'!$J$48:$J$999999,#REF!)))</f>
        <v>0</v>
      </c>
      <c r="BD53" s="4">
        <f>IF(Closed_Ports!AY50="z","z",IF(BD$11&lt;2000,INDEX('Data;_Historical_Data'!$H$12:$AK$518,MATCH(Working!$E53,'Data;_Historical_Data'!$J$12:$J$518,0),MATCH(Working!BD$11,'Data;_Historical_Data'!$H$11:$AK$11)),SUMIFS('Data;_Major_Ports'!$K$48:$K$999999,'Data;_Major_Ports'!$F$48:$F$999999,$F53,'Data;_Major_Ports'!$E$48:$E$999999,BD$11,'Data;_Major_Ports'!$J$48:$J$999999,#REF!)))</f>
        <v>0</v>
      </c>
      <c r="BE53" s="4">
        <f>IF(Closed_Ports!AZ50="z","z",IF(BE$11&lt;2000,INDEX('Data;_Historical_Data'!$H$12:$AK$518,MATCH(Working!$E53,'Data;_Historical_Data'!$J$12:$J$518,0),MATCH(Working!BE$11,'Data;_Historical_Data'!$H$11:$AK$11)),SUMIFS('Data;_Major_Ports'!$K$48:$K$999999,'Data;_Major_Ports'!$F$48:$F$999999,$F53,'Data;_Major_Ports'!$E$48:$E$999999,BE$11,'Data;_Major_Ports'!$J$48:$J$999999,#REF!)))</f>
        <v>0</v>
      </c>
      <c r="BF53" s="4">
        <f>IF(Closed_Ports!BA50="z","z",IF(BF$11&lt;2000,INDEX('Data;_Historical_Data'!$H$12:$AK$518,MATCH(Working!$E53,'Data;_Historical_Data'!$J$12:$J$518,0),MATCH(Working!BF$11,'Data;_Historical_Data'!$H$11:$AK$11)),SUMIFS('Data;_Major_Ports'!$K$48:$K$999999,'Data;_Major_Ports'!$F$48:$F$999999,$F53,'Data;_Major_Ports'!$E$48:$E$999999,BF$11,'Data;_Major_Ports'!$J$48:$J$999999,#REF!)))</f>
        <v>0</v>
      </c>
      <c r="BG53" s="4">
        <f>IF(Closed_Ports!BB50="z","z",IF(BG$11&lt;2000,INDEX('Data;_Historical_Data'!$H$12:$AK$518,MATCH(Working!$E53,'Data;_Historical_Data'!$J$12:$J$518,0),MATCH(Working!BG$11,'Data;_Historical_Data'!$H$11:$AK$11)),SUMIFS('Data;_Major_Ports'!$K$48:$K$999999,'Data;_Major_Ports'!$F$48:$F$999999,$F53,'Data;_Major_Ports'!$E$48:$E$999999,BG$11,'Data;_Major_Ports'!$J$48:$J$999999,#REF!)))</f>
        <v>0</v>
      </c>
      <c r="BH53" s="4">
        <f>IF(Closed_Ports!BC50="z","z",IF(BH$11&lt;2000,INDEX('Data;_Historical_Data'!$H$12:$AK$518,MATCH(Working!$E53,'Data;_Historical_Data'!$J$12:$J$518,0),MATCH(Working!BH$11,'Data;_Historical_Data'!$H$11:$AK$11)),SUMIFS('Data;_Major_Ports'!$K$48:$K$999999,'Data;_Major_Ports'!$F$48:$F$999999,$F53,'Data;_Major_Ports'!$E$48:$E$999999,BH$11,'Data;_Major_Ports'!$J$48:$J$999999,#REF!)))</f>
        <v>0</v>
      </c>
      <c r="BI53" s="4">
        <f>IF(Closed_Ports!BD50="z","z",IF(BI$11&lt;2000,INDEX('Data;_Historical_Data'!$H$12:$AK$518,MATCH(Working!$E53,'Data;_Historical_Data'!$J$12:$J$518,0),MATCH(Working!BI$11,'Data;_Historical_Data'!$H$11:$AK$11)),SUMIFS('Data;_Major_Ports'!$K$48:$K$999999,'Data;_Major_Ports'!$F$48:$F$999999,$F53,'Data;_Major_Ports'!$E$48:$E$999999,BI$11,'Data;_Major_Ports'!$J$48:$J$999999,#REF!)))</f>
        <v>0</v>
      </c>
      <c r="BJ53" s="44" t="e">
        <f t="shared" si="2"/>
        <v>#DIV/0!</v>
      </c>
      <c r="BK53" s="45">
        <f t="shared" si="3"/>
        <v>0</v>
      </c>
    </row>
    <row r="54" spans="4:63" x14ac:dyDescent="0.25">
      <c r="D54" s="41">
        <f>COUNTIF('Data;_Historical_Data'!J:J,Working!E54)</f>
        <v>0</v>
      </c>
      <c r="E54" s="22" t="e">
        <f>CONCATENATE(#REF!,Working!H54)</f>
        <v>#REF!</v>
      </c>
      <c r="F54" s="22" t="s">
        <v>276</v>
      </c>
      <c r="G54" s="22" t="s">
        <v>188</v>
      </c>
      <c r="H54" s="2" t="s">
        <v>54</v>
      </c>
      <c r="I54" s="2" t="s">
        <v>47</v>
      </c>
      <c r="J54" s="42" t="s">
        <v>10</v>
      </c>
      <c r="K54" s="4" t="e">
        <f>IF(Closed_Ports!F51="z","z",IF(K$11&lt;2000,INDEX('Data;_Historical_Data'!$H$12:$AK$518,MATCH(Working!$E54,'Data;_Historical_Data'!$J$12:$J$518,0),MATCH(Working!K$11,'Data;_Historical_Data'!$H$11:$AK$11)),SUMIFS('Data;_Major_Ports'!$K$48:$K$999999,'Data;_Major_Ports'!$F$48:$F$999999,$F54,'Data;_Major_Ports'!$E$48:$E$999999,K$11,'Data;_Major_Ports'!$J$48:$J$999999,#REF!)))</f>
        <v>#REF!</v>
      </c>
      <c r="L54" s="4" t="e">
        <f>IF(Closed_Ports!G51="z","z",IF(L$11&lt;2000,INDEX('Data;_Historical_Data'!$H$12:$AK$518,MATCH(Working!$E54,'Data;_Historical_Data'!$J$12:$J$518,0),MATCH(Working!L$11,'Data;_Historical_Data'!$H$11:$AK$11)),SUMIFS('Data;_Major_Ports'!$K$48:$K$999999,'Data;_Major_Ports'!$F$48:$F$999999,$F54,'Data;_Major_Ports'!$E$48:$E$999999,L$11,'Data;_Major_Ports'!$J$48:$J$999999,#REF!)))</f>
        <v>#REF!</v>
      </c>
      <c r="M54" s="4" t="e">
        <f>IF(Closed_Ports!H51="z","z",IF(M$11&lt;2000,INDEX('Data;_Historical_Data'!$H$12:$AK$518,MATCH(Working!$E54,'Data;_Historical_Data'!$J$12:$J$518,0),MATCH(Working!M$11,'Data;_Historical_Data'!$H$11:$AK$11)),SUMIFS('Data;_Major_Ports'!$K$48:$K$999999,'Data;_Major_Ports'!$F$48:$F$999999,$F54,'Data;_Major_Ports'!$E$48:$E$999999,M$11,'Data;_Major_Ports'!$J$48:$J$999999,#REF!)))</f>
        <v>#REF!</v>
      </c>
      <c r="N54" s="4" t="e">
        <f>IF(Closed_Ports!I51="z","z",IF(N$11&lt;2000,INDEX('Data;_Historical_Data'!$H$12:$AK$518,MATCH(Working!$E54,'Data;_Historical_Data'!$J$12:$J$518,0),MATCH(Working!N$11,'Data;_Historical_Data'!$H$11:$AK$11)),SUMIFS('Data;_Major_Ports'!$K$48:$K$999999,'Data;_Major_Ports'!$F$48:$F$999999,$F54,'Data;_Major_Ports'!$E$48:$E$999999,N$11,'Data;_Major_Ports'!$J$48:$J$999999,#REF!)))</f>
        <v>#REF!</v>
      </c>
      <c r="O54" s="4" t="e">
        <f>IF(Closed_Ports!J51="z","z",IF(O$11&lt;2000,INDEX('Data;_Historical_Data'!$H$12:$AK$518,MATCH(Working!$E54,'Data;_Historical_Data'!$J$12:$J$518,0),MATCH(Working!O$11,'Data;_Historical_Data'!$H$11:$AK$11)),SUMIFS('Data;_Major_Ports'!$K$48:$K$999999,'Data;_Major_Ports'!$F$48:$F$999999,$F54,'Data;_Major_Ports'!$E$48:$E$999999,O$11,'Data;_Major_Ports'!$J$48:$J$999999,#REF!)))</f>
        <v>#REF!</v>
      </c>
      <c r="P54" s="4" t="e">
        <f>IF(Closed_Ports!K51="z","z",IF(P$11&lt;2000,INDEX('Data;_Historical_Data'!$H$12:$AK$518,MATCH(Working!$E54,'Data;_Historical_Data'!$J$12:$J$518,0),MATCH(Working!P$11,'Data;_Historical_Data'!$H$11:$AK$11)),SUMIFS('Data;_Major_Ports'!$K$48:$K$999999,'Data;_Major_Ports'!$F$48:$F$999999,$F54,'Data;_Major_Ports'!$E$48:$E$999999,P$11,'Data;_Major_Ports'!$J$48:$J$999999,#REF!)))</f>
        <v>#REF!</v>
      </c>
      <c r="Q54" s="4" t="e">
        <f>IF(Closed_Ports!L51="z","z",IF(Q$11&lt;2000,INDEX('Data;_Historical_Data'!$H$12:$AK$518,MATCH(Working!$E54,'Data;_Historical_Data'!$J$12:$J$518,0),MATCH(Working!Q$11,'Data;_Historical_Data'!$H$11:$AK$11)),SUMIFS('Data;_Major_Ports'!$K$48:$K$999999,'Data;_Major_Ports'!$F$48:$F$999999,$F54,'Data;_Major_Ports'!$E$48:$E$999999,Q$11,'Data;_Major_Ports'!$J$48:$J$999999,#REF!)))</f>
        <v>#REF!</v>
      </c>
      <c r="R54" s="4" t="e">
        <f>IF(Closed_Ports!M51="z","z",IF(R$11&lt;2000,INDEX('Data;_Historical_Data'!$H$12:$AK$518,MATCH(Working!$E54,'Data;_Historical_Data'!$J$12:$J$518,0),MATCH(Working!R$11,'Data;_Historical_Data'!$H$11:$AK$11)),SUMIFS('Data;_Major_Ports'!$K$48:$K$999999,'Data;_Major_Ports'!$F$48:$F$999999,$F54,'Data;_Major_Ports'!$E$48:$E$999999,R$11,'Data;_Major_Ports'!$J$48:$J$999999,#REF!)))</f>
        <v>#REF!</v>
      </c>
      <c r="S54" s="4" t="e">
        <f>IF(Closed_Ports!N51="z","z",IF(S$11&lt;2000,INDEX('Data;_Historical_Data'!$H$12:$AK$518,MATCH(Working!$E54,'Data;_Historical_Data'!$J$12:$J$518,0),MATCH(Working!S$11,'Data;_Historical_Data'!$H$11:$AK$11)),SUMIFS('Data;_Major_Ports'!$K$48:$K$999999,'Data;_Major_Ports'!$F$48:$F$999999,$F54,'Data;_Major_Ports'!$E$48:$E$999999,S$11,'Data;_Major_Ports'!$J$48:$J$999999,#REF!)))</f>
        <v>#REF!</v>
      </c>
      <c r="T54" s="4" t="e">
        <f>IF(Closed_Ports!O51="z","z",IF(T$11&lt;2000,INDEX('Data;_Historical_Data'!$H$12:$AK$518,MATCH(Working!$E54,'Data;_Historical_Data'!$J$12:$J$518,0),MATCH(Working!T$11,'Data;_Historical_Data'!$H$11:$AK$11)),SUMIFS('Data;_Major_Ports'!$K$48:$K$999999,'Data;_Major_Ports'!$F$48:$F$999999,$F54,'Data;_Major_Ports'!$E$48:$E$999999,T$11,'Data;_Major_Ports'!$J$48:$J$999999,#REF!)))</f>
        <v>#REF!</v>
      </c>
      <c r="U54" s="4" t="e">
        <f>IF(Closed_Ports!P51="z","z",IF(U$11&lt;2000,INDEX('Data;_Historical_Data'!$H$12:$AK$518,MATCH(Working!$E54,'Data;_Historical_Data'!$J$12:$J$518,0),MATCH(Working!U$11,'Data;_Historical_Data'!$H$11:$AK$11)),SUMIFS('Data;_Major_Ports'!$K$48:$K$999999,'Data;_Major_Ports'!$F$48:$F$999999,$F54,'Data;_Major_Ports'!$E$48:$E$999999,U$11,'Data;_Major_Ports'!$J$48:$J$999999,#REF!)))</f>
        <v>#REF!</v>
      </c>
      <c r="V54" s="4" t="e">
        <f>IF(Closed_Ports!Q51="z","z",IF(V$11&lt;2000,INDEX('Data;_Historical_Data'!$H$12:$AK$518,MATCH(Working!$E54,'Data;_Historical_Data'!$J$12:$J$518,0),MATCH(Working!V$11,'Data;_Historical_Data'!$H$11:$AK$11)),SUMIFS('Data;_Major_Ports'!$K$48:$K$999999,'Data;_Major_Ports'!$F$48:$F$999999,$F54,'Data;_Major_Ports'!$E$48:$E$999999,V$11,'Data;_Major_Ports'!$J$48:$J$999999,#REF!)))</f>
        <v>#REF!</v>
      </c>
      <c r="W54" s="4" t="e">
        <f>IF(Closed_Ports!R51="z","z",IF(W$11&lt;2000,INDEX('Data;_Historical_Data'!$H$12:$AK$518,MATCH(Working!$E54,'Data;_Historical_Data'!$J$12:$J$518,0),MATCH(Working!W$11,'Data;_Historical_Data'!$H$11:$AK$11)),SUMIFS('Data;_Major_Ports'!$K$48:$K$999999,'Data;_Major_Ports'!$F$48:$F$999999,$F54,'Data;_Major_Ports'!$E$48:$E$999999,W$11,'Data;_Major_Ports'!$J$48:$J$999999,#REF!)))</f>
        <v>#REF!</v>
      </c>
      <c r="X54" s="4" t="e">
        <f>IF(Closed_Ports!S51="z","z",IF(X$11&lt;2000,INDEX('Data;_Historical_Data'!$H$12:$AK$518,MATCH(Working!$E54,'Data;_Historical_Data'!$J$12:$J$518,0),MATCH(Working!X$11,'Data;_Historical_Data'!$H$11:$AK$11)),SUMIFS('Data;_Major_Ports'!$K$48:$K$999999,'Data;_Major_Ports'!$F$48:$F$999999,$F54,'Data;_Major_Ports'!$E$48:$E$999999,X$11,'Data;_Major_Ports'!$J$48:$J$999999,#REF!)))</f>
        <v>#REF!</v>
      </c>
      <c r="Y54" s="4" t="e">
        <f>IF(Closed_Ports!T51="z","z",IF(Y$11&lt;2000,INDEX('Data;_Historical_Data'!$H$12:$AK$518,MATCH(Working!$E54,'Data;_Historical_Data'!$J$12:$J$518,0),MATCH(Working!Y$11,'Data;_Historical_Data'!$H$11:$AK$11)),SUMIFS('Data;_Major_Ports'!$K$48:$K$999999,'Data;_Major_Ports'!$F$48:$F$999999,$F54,'Data;_Major_Ports'!$E$48:$E$999999,Y$11,'Data;_Major_Ports'!$J$48:$J$999999,#REF!)))</f>
        <v>#REF!</v>
      </c>
      <c r="Z54" s="4" t="e">
        <f>IF(Closed_Ports!U51="z","z",IF(Z$11&lt;2000,INDEX('Data;_Historical_Data'!$H$12:$AK$518,MATCH(Working!$E54,'Data;_Historical_Data'!$J$12:$J$518,0),MATCH(Working!Z$11,'Data;_Historical_Data'!$H$11:$AK$11)),SUMIFS('Data;_Major_Ports'!$K$48:$K$999999,'Data;_Major_Ports'!$F$48:$F$999999,$F54,'Data;_Major_Ports'!$E$48:$E$999999,Z$11,'Data;_Major_Ports'!$J$48:$J$999999,#REF!)))</f>
        <v>#REF!</v>
      </c>
      <c r="AA54" s="4" t="e">
        <f>IF(Closed_Ports!V51="z","z",IF(AA$11&lt;2000,INDEX('Data;_Historical_Data'!$H$12:$AK$518,MATCH(Working!$E54,'Data;_Historical_Data'!$J$12:$J$518,0),MATCH(Working!AA$11,'Data;_Historical_Data'!$H$11:$AK$11)),SUMIFS('Data;_Major_Ports'!$K$48:$K$999999,'Data;_Major_Ports'!$F$48:$F$999999,$F54,'Data;_Major_Ports'!$E$48:$E$999999,AA$11,'Data;_Major_Ports'!$J$48:$J$999999,#REF!)))</f>
        <v>#REF!</v>
      </c>
      <c r="AB54" s="4" t="e">
        <f>IF(Closed_Ports!W51="z","z",IF(AB$11&lt;2000,INDEX('Data;_Historical_Data'!$H$12:$AK$518,MATCH(Working!$E54,'Data;_Historical_Data'!$J$12:$J$518,0),MATCH(Working!AB$11,'Data;_Historical_Data'!$H$11:$AK$11)),SUMIFS('Data;_Major_Ports'!$K$48:$K$999999,'Data;_Major_Ports'!$F$48:$F$999999,$F54,'Data;_Major_Ports'!$E$48:$E$999999,AB$11,'Data;_Major_Ports'!$J$48:$J$999999,#REF!)))</f>
        <v>#REF!</v>
      </c>
      <c r="AC54" s="4" t="e">
        <f>IF(Closed_Ports!X51="z","z",IF(AC$11&lt;2000,INDEX('Data;_Historical_Data'!$H$12:$AK$518,MATCH(Working!$E54,'Data;_Historical_Data'!$J$12:$J$518,0),MATCH(Working!AC$11,'Data;_Historical_Data'!$H$11:$AK$11)),SUMIFS('Data;_Major_Ports'!$K$48:$K$999999,'Data;_Major_Ports'!$F$48:$F$999999,$F54,'Data;_Major_Ports'!$E$48:$E$999999,AC$11,'Data;_Major_Ports'!$J$48:$J$999999,#REF!)))</f>
        <v>#REF!</v>
      </c>
      <c r="AD54" s="4" t="e">
        <f>IF(Closed_Ports!Y51="z","z",IF(AD$11&lt;2000,INDEX('Data;_Historical_Data'!$H$12:$AK$518,MATCH(Working!$E54,'Data;_Historical_Data'!$J$12:$J$518,0),MATCH(Working!AD$11,'Data;_Historical_Data'!$H$11:$AK$11)),SUMIFS('Data;_Major_Ports'!$K$48:$K$999999,'Data;_Major_Ports'!$F$48:$F$999999,$F54,'Data;_Major_Ports'!$E$48:$E$999999,AD$11,'Data;_Major_Ports'!$J$48:$J$999999,#REF!)))</f>
        <v>#REF!</v>
      </c>
      <c r="AE54" s="4" t="e">
        <f>IF(Closed_Ports!Z51="z","z",IF(AE$11&lt;2000,INDEX('Data;_Historical_Data'!$H$12:$AK$518,MATCH(Working!$E54,'Data;_Historical_Data'!$J$12:$J$518,0),MATCH(Working!AE$11,'Data;_Historical_Data'!$H$11:$AK$11)),SUMIFS('Data;_Major_Ports'!$K$48:$K$999999,'Data;_Major_Ports'!$F$48:$F$999999,$F54,'Data;_Major_Ports'!$E$48:$E$999999,AE$11,'Data;_Major_Ports'!$J$48:$J$999999,#REF!)))</f>
        <v>#REF!</v>
      </c>
      <c r="AF54" s="4" t="e">
        <f>IF(Closed_Ports!AA51="z","z",IF(AF$11&lt;2000,INDEX('Data;_Historical_Data'!$H$12:$AK$518,MATCH(Working!$E54,'Data;_Historical_Data'!$J$12:$J$518,0),MATCH(Working!AF$11,'Data;_Historical_Data'!$H$11:$AK$11)),SUMIFS('Data;_Major_Ports'!$K$48:$K$999999,'Data;_Major_Ports'!$F$48:$F$999999,$F54,'Data;_Major_Ports'!$E$48:$E$999999,AF$11,'Data;_Major_Ports'!$J$48:$J$999999,#REF!)))</f>
        <v>#REF!</v>
      </c>
      <c r="AG54" s="4" t="e">
        <f>IF(Closed_Ports!AB51="z","z",IF(AG$11&lt;2000,INDEX('Data;_Historical_Data'!$H$12:$AK$518,MATCH(Working!$E54,'Data;_Historical_Data'!$J$12:$J$518,0),MATCH(Working!AG$11,'Data;_Historical_Data'!$H$11:$AK$11)),SUMIFS('Data;_Major_Ports'!$K$48:$K$999999,'Data;_Major_Ports'!$F$48:$F$999999,$F54,'Data;_Major_Ports'!$E$48:$E$999999,AG$11,'Data;_Major_Ports'!$J$48:$J$999999,#REF!)))</f>
        <v>#REF!</v>
      </c>
      <c r="AH54" s="4" t="e">
        <f>IF(Closed_Ports!AC51="z","z",IF(AH$11&lt;2000,INDEX('Data;_Historical_Data'!$H$12:$AK$518,MATCH(Working!$E54,'Data;_Historical_Data'!$J$12:$J$518,0),MATCH(Working!AH$11,'Data;_Historical_Data'!$H$11:$AK$11)),SUMIFS('Data;_Major_Ports'!$K$48:$K$999999,'Data;_Major_Ports'!$F$48:$F$999999,$F54,'Data;_Major_Ports'!$E$48:$E$999999,AH$11,'Data;_Major_Ports'!$J$48:$J$999999,#REF!)))</f>
        <v>#REF!</v>
      </c>
      <c r="AI54" s="4" t="e">
        <f>IF(Closed_Ports!AD51="z","z",IF(AI$11&lt;2000,INDEX('Data;_Historical_Data'!$H$12:$AK$518,MATCH(Working!$E54,'Data;_Historical_Data'!$J$12:$J$518,0),MATCH(Working!AI$11,'Data;_Historical_Data'!$H$11:$AK$11)),SUMIFS('Data;_Major_Ports'!$K$48:$K$999999,'Data;_Major_Ports'!$F$48:$F$999999,$F54,'Data;_Major_Ports'!$E$48:$E$999999,AI$11,'Data;_Major_Ports'!$J$48:$J$999999,#REF!)))</f>
        <v>#REF!</v>
      </c>
      <c r="AJ54" s="4" t="e">
        <f>IF(Closed_Ports!AE51="z","z",IF(AJ$11&lt;2000,INDEX('Data;_Historical_Data'!$H$12:$AK$518,MATCH(Working!$E54,'Data;_Historical_Data'!$J$12:$J$518,0),MATCH(Working!AJ$11,'Data;_Historical_Data'!$H$11:$AK$11)),SUMIFS('Data;_Major_Ports'!$K$48:$K$999999,'Data;_Major_Ports'!$F$48:$F$999999,$F54,'Data;_Major_Ports'!$E$48:$E$999999,AJ$11,'Data;_Major_Ports'!$J$48:$J$999999,#REF!)))</f>
        <v>#REF!</v>
      </c>
      <c r="AK54" s="4" t="e">
        <f>IF(Closed_Ports!AF51="z","z",IF(AK$11&lt;2000,INDEX('Data;_Historical_Data'!$H$12:$AK$518,MATCH(Working!$E54,'Data;_Historical_Data'!$J$12:$J$518,0),MATCH(Working!AK$11,'Data;_Historical_Data'!$H$11:$AK$11)),SUMIFS('Data;_Major_Ports'!$K$48:$K$999999,'Data;_Major_Ports'!$F$48:$F$999999,$F54,'Data;_Major_Ports'!$E$48:$E$999999,AK$11,'Data;_Major_Ports'!$J$48:$J$999999,#REF!)))</f>
        <v>#REF!</v>
      </c>
      <c r="AL54" s="43">
        <f>IF(Closed_Ports!AG51="z","z",IF(AL$11&lt;2000,INDEX('Data;_Historical_Data'!$H$12:$AK$518,MATCH(Working!$E54,'Data;_Historical_Data'!$J$12:$J$518,0),MATCH(Working!AL$11,'Data;_Historical_Data'!$H$11:$AK$11)),SUMIFS('Data;_Major_Ports'!$K$48:$K$999999,'Data;_Major_Ports'!$F$48:$F$999999,$F54,'Data;_Major_Ports'!$E$48:$E$999999,AL$11,'Data;_Major_Ports'!$J$48:$J$999999,#REF!)))</f>
        <v>0</v>
      </c>
      <c r="AM54" s="4">
        <f>IF(Closed_Ports!AH51="z","z",IF(AM$11&lt;2000,INDEX('Data;_Historical_Data'!$H$12:$AK$518,MATCH(Working!$E54,'Data;_Historical_Data'!$J$12:$J$518,0),MATCH(Working!AM$11,'Data;_Historical_Data'!$H$11:$AK$11)),SUMIFS('Data;_Major_Ports'!$K$48:$K$999999,'Data;_Major_Ports'!$F$48:$F$999999,$F54,'Data;_Major_Ports'!$E$48:$E$999999,AM$11,'Data;_Major_Ports'!$J$48:$J$999999,#REF!)))</f>
        <v>0</v>
      </c>
      <c r="AN54" s="4">
        <f>IF(Closed_Ports!AI51="z","z",IF(AN$11&lt;2000,INDEX('Data;_Historical_Data'!$H$12:$AK$518,MATCH(Working!$E54,'Data;_Historical_Data'!$J$12:$J$518,0),MATCH(Working!AN$11,'Data;_Historical_Data'!$H$11:$AK$11)),SUMIFS('Data;_Major_Ports'!$K$48:$K$999999,'Data;_Major_Ports'!$F$48:$F$999999,$F54,'Data;_Major_Ports'!$E$48:$E$999999,AN$11,'Data;_Major_Ports'!$J$48:$J$999999,#REF!)))</f>
        <v>0</v>
      </c>
      <c r="AO54" s="4">
        <f>IF(Closed_Ports!AJ51="z","z",IF(AO$11&lt;2000,INDEX('Data;_Historical_Data'!$H$12:$AK$518,MATCH(Working!$E54,'Data;_Historical_Data'!$J$12:$J$518,0),MATCH(Working!AO$11,'Data;_Historical_Data'!$H$11:$AK$11)),SUMIFS('Data;_Major_Ports'!$K$48:$K$999999,'Data;_Major_Ports'!$F$48:$F$999999,$F54,'Data;_Major_Ports'!$E$48:$E$999999,AO$11,'Data;_Major_Ports'!$J$48:$J$999999,#REF!)))</f>
        <v>0</v>
      </c>
      <c r="AP54" s="4">
        <f>IF(Closed_Ports!AK51="z","z",IF(AP$11&lt;2000,INDEX('Data;_Historical_Data'!$H$12:$AK$518,MATCH(Working!$E54,'Data;_Historical_Data'!$J$12:$J$518,0),MATCH(Working!AP$11,'Data;_Historical_Data'!$H$11:$AK$11)),SUMIFS('Data;_Major_Ports'!$K$48:$K$999999,'Data;_Major_Ports'!$F$48:$F$999999,$F54,'Data;_Major_Ports'!$E$48:$E$999999,AP$11,'Data;_Major_Ports'!$J$48:$J$999999,#REF!)))</f>
        <v>0</v>
      </c>
      <c r="AQ54" s="4">
        <f>IF(Closed_Ports!AL51="z","z",IF(AQ$11&lt;2000,INDEX('Data;_Historical_Data'!$H$12:$AK$518,MATCH(Working!$E54,'Data;_Historical_Data'!$J$12:$J$518,0),MATCH(Working!AQ$11,'Data;_Historical_Data'!$H$11:$AK$11)),SUMIFS('Data;_Major_Ports'!$K$48:$K$999999,'Data;_Major_Ports'!$F$48:$F$999999,$F54,'Data;_Major_Ports'!$E$48:$E$999999,AQ$11,'Data;_Major_Ports'!$J$48:$J$999999,#REF!)))</f>
        <v>0</v>
      </c>
      <c r="AR54" s="4">
        <f>IF(Closed_Ports!AM51="z","z",IF(AR$11&lt;2000,INDEX('Data;_Historical_Data'!$H$12:$AK$518,MATCH(Working!$E54,'Data;_Historical_Data'!$J$12:$J$518,0),MATCH(Working!AR$11,'Data;_Historical_Data'!$H$11:$AK$11)),SUMIFS('Data;_Major_Ports'!$K$48:$K$999999,'Data;_Major_Ports'!$F$48:$F$999999,$F54,'Data;_Major_Ports'!$E$48:$E$999999,AR$11,'Data;_Major_Ports'!$J$48:$J$999999,#REF!)))</f>
        <v>0</v>
      </c>
      <c r="AS54" s="4">
        <f>IF(Closed_Ports!AN51="z","z",IF(AS$11&lt;2000,INDEX('Data;_Historical_Data'!$H$12:$AK$518,MATCH(Working!$E54,'Data;_Historical_Data'!$J$12:$J$518,0),MATCH(Working!AS$11,'Data;_Historical_Data'!$H$11:$AK$11)),SUMIFS('Data;_Major_Ports'!$K$48:$K$999999,'Data;_Major_Ports'!$F$48:$F$999999,$F54,'Data;_Major_Ports'!$E$48:$E$999999,AS$11,'Data;_Major_Ports'!$J$48:$J$999999,#REF!)))</f>
        <v>0</v>
      </c>
      <c r="AT54" s="4">
        <f>IF(Closed_Ports!AO51="z","z",IF(AT$11&lt;2000,INDEX('Data;_Historical_Data'!$H$12:$AK$518,MATCH(Working!$E54,'Data;_Historical_Data'!$J$12:$J$518,0),MATCH(Working!AT$11,'Data;_Historical_Data'!$H$11:$AK$11)),SUMIFS('Data;_Major_Ports'!$K$48:$K$999999,'Data;_Major_Ports'!$F$48:$F$999999,$F54,'Data;_Major_Ports'!$E$48:$E$999999,AT$11,'Data;_Major_Ports'!$J$48:$J$999999,#REF!)))</f>
        <v>0</v>
      </c>
      <c r="AU54" s="4">
        <f>IF(Closed_Ports!AP51="z","z",IF(AU$11&lt;2000,INDEX('Data;_Historical_Data'!$H$12:$AK$518,MATCH(Working!$E54,'Data;_Historical_Data'!$J$12:$J$518,0),MATCH(Working!AU$11,'Data;_Historical_Data'!$H$11:$AK$11)),SUMIFS('Data;_Major_Ports'!$K$48:$K$999999,'Data;_Major_Ports'!$F$48:$F$999999,$F54,'Data;_Major_Ports'!$E$48:$E$999999,AU$11,'Data;_Major_Ports'!$J$48:$J$999999,#REF!)))</f>
        <v>0</v>
      </c>
      <c r="AV54" s="4">
        <f>IF(Closed_Ports!AQ51="z","z",IF(AV$11&lt;2000,INDEX('Data;_Historical_Data'!$H$12:$AK$518,MATCH(Working!$E54,'Data;_Historical_Data'!$J$12:$J$518,0),MATCH(Working!AV$11,'Data;_Historical_Data'!$H$11:$AK$11)),SUMIFS('Data;_Major_Ports'!$K$48:$K$999999,'Data;_Major_Ports'!$F$48:$F$999999,$F54,'Data;_Major_Ports'!$E$48:$E$999999,AV$11,'Data;_Major_Ports'!$J$48:$J$999999,#REF!)))</f>
        <v>0</v>
      </c>
      <c r="AW54" s="4">
        <f>IF(Closed_Ports!AR51="z","z",IF(AW$11&lt;2000,INDEX('Data;_Historical_Data'!$H$12:$AK$518,MATCH(Working!$E54,'Data;_Historical_Data'!$J$12:$J$518,0),MATCH(Working!AW$11,'Data;_Historical_Data'!$H$11:$AK$11)),SUMIFS('Data;_Major_Ports'!$K$48:$K$999999,'Data;_Major_Ports'!$F$48:$F$999999,$F54,'Data;_Major_Ports'!$E$48:$E$999999,AW$11,'Data;_Major_Ports'!$J$48:$J$999999,#REF!)))</f>
        <v>0</v>
      </c>
      <c r="AX54" s="4">
        <f>IF(Closed_Ports!AS51="z","z",IF(AX$11&lt;2000,INDEX('Data;_Historical_Data'!$H$12:$AK$518,MATCH(Working!$E54,'Data;_Historical_Data'!$J$12:$J$518,0),MATCH(Working!AX$11,'Data;_Historical_Data'!$H$11:$AK$11)),SUMIFS('Data;_Major_Ports'!$K$48:$K$999999,'Data;_Major_Ports'!$F$48:$F$999999,$F54,'Data;_Major_Ports'!$E$48:$E$999999,AX$11,'Data;_Major_Ports'!$J$48:$J$999999,#REF!)))</f>
        <v>0</v>
      </c>
      <c r="AY54" s="4">
        <f>IF(Closed_Ports!AT51="z","z",IF(AY$11&lt;2000,INDEX('Data;_Historical_Data'!$H$12:$AK$518,MATCH(Working!$E54,'Data;_Historical_Data'!$J$12:$J$518,0),MATCH(Working!AY$11,'Data;_Historical_Data'!$H$11:$AK$11)),SUMIFS('Data;_Major_Ports'!$K$48:$K$999999,'Data;_Major_Ports'!$F$48:$F$999999,$F54,'Data;_Major_Ports'!$E$48:$E$999999,AY$11,'Data;_Major_Ports'!$J$48:$J$999999,#REF!)))</f>
        <v>0</v>
      </c>
      <c r="AZ54" s="4">
        <f>IF(Closed_Ports!AU51="z","z",IF(AZ$11&lt;2000,INDEX('Data;_Historical_Data'!$H$12:$AK$518,MATCH(Working!$E54,'Data;_Historical_Data'!$J$12:$J$518,0),MATCH(Working!AZ$11,'Data;_Historical_Data'!$H$11:$AK$11)),SUMIFS('Data;_Major_Ports'!$K$48:$K$999999,'Data;_Major_Ports'!$F$48:$F$999999,$F54,'Data;_Major_Ports'!$E$48:$E$999999,AZ$11,'Data;_Major_Ports'!$J$48:$J$999999,#REF!)))</f>
        <v>0</v>
      </c>
      <c r="BA54" s="4">
        <f>IF(Closed_Ports!AV51="z","z",IF(BA$11&lt;2000,INDEX('Data;_Historical_Data'!$H$12:$AK$518,MATCH(Working!$E54,'Data;_Historical_Data'!$J$12:$J$518,0),MATCH(Working!BA$11,'Data;_Historical_Data'!$H$11:$AK$11)),SUMIFS('Data;_Major_Ports'!$K$48:$K$999999,'Data;_Major_Ports'!$F$48:$F$999999,$F54,'Data;_Major_Ports'!$E$48:$E$999999,BA$11,'Data;_Major_Ports'!$J$48:$J$999999,#REF!)))</f>
        <v>0</v>
      </c>
      <c r="BB54" s="4">
        <f>IF(Closed_Ports!AW51="z","z",IF(BB$11&lt;2000,INDEX('Data;_Historical_Data'!$H$12:$AK$518,MATCH(Working!$E54,'Data;_Historical_Data'!$J$12:$J$518,0),MATCH(Working!BB$11,'Data;_Historical_Data'!$H$11:$AK$11)),SUMIFS('Data;_Major_Ports'!$K$48:$K$999999,'Data;_Major_Ports'!$F$48:$F$999999,$F54,'Data;_Major_Ports'!$E$48:$E$999999,BB$11,'Data;_Major_Ports'!$J$48:$J$999999,#REF!)))</f>
        <v>0</v>
      </c>
      <c r="BC54" s="4">
        <f>IF(Closed_Ports!AX51="z","z",IF(BC$11&lt;2000,INDEX('Data;_Historical_Data'!$H$12:$AK$518,MATCH(Working!$E54,'Data;_Historical_Data'!$J$12:$J$518,0),MATCH(Working!BC$11,'Data;_Historical_Data'!$H$11:$AK$11)),SUMIFS('Data;_Major_Ports'!$K$48:$K$999999,'Data;_Major_Ports'!$F$48:$F$999999,$F54,'Data;_Major_Ports'!$E$48:$E$999999,BC$11,'Data;_Major_Ports'!$J$48:$J$999999,#REF!)))</f>
        <v>0</v>
      </c>
      <c r="BD54" s="4">
        <f>IF(Closed_Ports!AY51="z","z",IF(BD$11&lt;2000,INDEX('Data;_Historical_Data'!$H$12:$AK$518,MATCH(Working!$E54,'Data;_Historical_Data'!$J$12:$J$518,0),MATCH(Working!BD$11,'Data;_Historical_Data'!$H$11:$AK$11)),SUMIFS('Data;_Major_Ports'!$K$48:$K$999999,'Data;_Major_Ports'!$F$48:$F$999999,$F54,'Data;_Major_Ports'!$E$48:$E$999999,BD$11,'Data;_Major_Ports'!$J$48:$J$999999,#REF!)))</f>
        <v>0</v>
      </c>
      <c r="BE54" s="4">
        <f>IF(Closed_Ports!AZ51="z","z",IF(BE$11&lt;2000,INDEX('Data;_Historical_Data'!$H$12:$AK$518,MATCH(Working!$E54,'Data;_Historical_Data'!$J$12:$J$518,0),MATCH(Working!BE$11,'Data;_Historical_Data'!$H$11:$AK$11)),SUMIFS('Data;_Major_Ports'!$K$48:$K$999999,'Data;_Major_Ports'!$F$48:$F$999999,$F54,'Data;_Major_Ports'!$E$48:$E$999999,BE$11,'Data;_Major_Ports'!$J$48:$J$999999,#REF!)))</f>
        <v>0</v>
      </c>
      <c r="BF54" s="4">
        <f>IF(Closed_Ports!BA51="z","z",IF(BF$11&lt;2000,INDEX('Data;_Historical_Data'!$H$12:$AK$518,MATCH(Working!$E54,'Data;_Historical_Data'!$J$12:$J$518,0),MATCH(Working!BF$11,'Data;_Historical_Data'!$H$11:$AK$11)),SUMIFS('Data;_Major_Ports'!$K$48:$K$999999,'Data;_Major_Ports'!$F$48:$F$999999,$F54,'Data;_Major_Ports'!$E$48:$E$999999,BF$11,'Data;_Major_Ports'!$J$48:$J$999999,#REF!)))</f>
        <v>0</v>
      </c>
      <c r="BG54" s="4">
        <f>IF(Closed_Ports!BB51="z","z",IF(BG$11&lt;2000,INDEX('Data;_Historical_Data'!$H$12:$AK$518,MATCH(Working!$E54,'Data;_Historical_Data'!$J$12:$J$518,0),MATCH(Working!BG$11,'Data;_Historical_Data'!$H$11:$AK$11)),SUMIFS('Data;_Major_Ports'!$K$48:$K$999999,'Data;_Major_Ports'!$F$48:$F$999999,$F54,'Data;_Major_Ports'!$E$48:$E$999999,BG$11,'Data;_Major_Ports'!$J$48:$J$999999,#REF!)))</f>
        <v>0</v>
      </c>
      <c r="BH54" s="4">
        <f>IF(Closed_Ports!BC51="z","z",IF(BH$11&lt;2000,INDEX('Data;_Historical_Data'!$H$12:$AK$518,MATCH(Working!$E54,'Data;_Historical_Data'!$J$12:$J$518,0),MATCH(Working!BH$11,'Data;_Historical_Data'!$H$11:$AK$11)),SUMIFS('Data;_Major_Ports'!$K$48:$K$999999,'Data;_Major_Ports'!$F$48:$F$999999,$F54,'Data;_Major_Ports'!$E$48:$E$999999,BH$11,'Data;_Major_Ports'!$J$48:$J$999999,#REF!)))</f>
        <v>0</v>
      </c>
      <c r="BI54" s="4">
        <f>IF(Closed_Ports!BD51="z","z",IF(BI$11&lt;2000,INDEX('Data;_Historical_Data'!$H$12:$AK$518,MATCH(Working!$E54,'Data;_Historical_Data'!$J$12:$J$518,0),MATCH(Working!BI$11,'Data;_Historical_Data'!$H$11:$AK$11)),SUMIFS('Data;_Major_Ports'!$K$48:$K$999999,'Data;_Major_Ports'!$F$48:$F$999999,$F54,'Data;_Major_Ports'!$E$48:$E$999999,BI$11,'Data;_Major_Ports'!$J$48:$J$999999,#REF!)))</f>
        <v>0</v>
      </c>
      <c r="BJ54" s="44" t="e">
        <f t="shared" si="2"/>
        <v>#DIV/0!</v>
      </c>
      <c r="BK54" s="45">
        <f t="shared" si="3"/>
        <v>0</v>
      </c>
    </row>
    <row r="55" spans="4:63" x14ac:dyDescent="0.25">
      <c r="D55" s="41">
        <f>COUNTIF('Data;_Historical_Data'!J:J,Working!E55)</f>
        <v>0</v>
      </c>
      <c r="E55" s="22" t="e">
        <f>CONCATENATE(#REF!,Working!H55)</f>
        <v>#REF!</v>
      </c>
      <c r="F55" s="22" t="s">
        <v>278</v>
      </c>
      <c r="G55" s="22" t="s">
        <v>188</v>
      </c>
      <c r="H55" s="2" t="s">
        <v>55</v>
      </c>
      <c r="I55" s="2" t="s">
        <v>21</v>
      </c>
      <c r="J55" s="42" t="s">
        <v>10</v>
      </c>
      <c r="K55" s="4" t="e">
        <f>IF(Closed_Ports!F52="z","z",IF(K$11&lt;2000,INDEX('Data;_Historical_Data'!$H$12:$AK$518,MATCH(Working!$E55,'Data;_Historical_Data'!$J$12:$J$518,0),MATCH(Working!K$11,'Data;_Historical_Data'!$H$11:$AK$11)),SUMIFS('Data;_Major_Ports'!$K$48:$K$999999,'Data;_Major_Ports'!$F$48:$F$999999,$F55,'Data;_Major_Ports'!$E$48:$E$999999,K$11,'Data;_Major_Ports'!$J$48:$J$999999,#REF!)))</f>
        <v>#REF!</v>
      </c>
      <c r="L55" s="4" t="e">
        <f>IF(Closed_Ports!G52="z","z",IF(L$11&lt;2000,INDEX('Data;_Historical_Data'!$H$12:$AK$518,MATCH(Working!$E55,'Data;_Historical_Data'!$J$12:$J$518,0),MATCH(Working!L$11,'Data;_Historical_Data'!$H$11:$AK$11)),SUMIFS('Data;_Major_Ports'!$K$48:$K$999999,'Data;_Major_Ports'!$F$48:$F$999999,$F55,'Data;_Major_Ports'!$E$48:$E$999999,L$11,'Data;_Major_Ports'!$J$48:$J$999999,#REF!)))</f>
        <v>#REF!</v>
      </c>
      <c r="M55" s="4" t="e">
        <f>IF(Closed_Ports!H52="z","z",IF(M$11&lt;2000,INDEX('Data;_Historical_Data'!$H$12:$AK$518,MATCH(Working!$E55,'Data;_Historical_Data'!$J$12:$J$518,0),MATCH(Working!M$11,'Data;_Historical_Data'!$H$11:$AK$11)),SUMIFS('Data;_Major_Ports'!$K$48:$K$999999,'Data;_Major_Ports'!$F$48:$F$999999,$F55,'Data;_Major_Ports'!$E$48:$E$999999,M$11,'Data;_Major_Ports'!$J$48:$J$999999,#REF!)))</f>
        <v>#REF!</v>
      </c>
      <c r="N55" s="4" t="e">
        <f>IF(Closed_Ports!I52="z","z",IF(N$11&lt;2000,INDEX('Data;_Historical_Data'!$H$12:$AK$518,MATCH(Working!$E55,'Data;_Historical_Data'!$J$12:$J$518,0),MATCH(Working!N$11,'Data;_Historical_Data'!$H$11:$AK$11)),SUMIFS('Data;_Major_Ports'!$K$48:$K$999999,'Data;_Major_Ports'!$F$48:$F$999999,$F55,'Data;_Major_Ports'!$E$48:$E$999999,N$11,'Data;_Major_Ports'!$J$48:$J$999999,#REF!)))</f>
        <v>#REF!</v>
      </c>
      <c r="O55" s="4" t="e">
        <f>IF(Closed_Ports!J52="z","z",IF(O$11&lt;2000,INDEX('Data;_Historical_Data'!$H$12:$AK$518,MATCH(Working!$E55,'Data;_Historical_Data'!$J$12:$J$518,0),MATCH(Working!O$11,'Data;_Historical_Data'!$H$11:$AK$11)),SUMIFS('Data;_Major_Ports'!$K$48:$K$999999,'Data;_Major_Ports'!$F$48:$F$999999,$F55,'Data;_Major_Ports'!$E$48:$E$999999,O$11,'Data;_Major_Ports'!$J$48:$J$999999,#REF!)))</f>
        <v>#REF!</v>
      </c>
      <c r="P55" s="4" t="e">
        <f>IF(Closed_Ports!K52="z","z",IF(P$11&lt;2000,INDEX('Data;_Historical_Data'!$H$12:$AK$518,MATCH(Working!$E55,'Data;_Historical_Data'!$J$12:$J$518,0),MATCH(Working!P$11,'Data;_Historical_Data'!$H$11:$AK$11)),SUMIFS('Data;_Major_Ports'!$K$48:$K$999999,'Data;_Major_Ports'!$F$48:$F$999999,$F55,'Data;_Major_Ports'!$E$48:$E$999999,P$11,'Data;_Major_Ports'!$J$48:$J$999999,#REF!)))</f>
        <v>#REF!</v>
      </c>
      <c r="Q55" s="4" t="e">
        <f>IF(Closed_Ports!L52="z","z",IF(Q$11&lt;2000,INDEX('Data;_Historical_Data'!$H$12:$AK$518,MATCH(Working!$E55,'Data;_Historical_Data'!$J$12:$J$518,0),MATCH(Working!Q$11,'Data;_Historical_Data'!$H$11:$AK$11)),SUMIFS('Data;_Major_Ports'!$K$48:$K$999999,'Data;_Major_Ports'!$F$48:$F$999999,$F55,'Data;_Major_Ports'!$E$48:$E$999999,Q$11,'Data;_Major_Ports'!$J$48:$J$999999,#REF!)))</f>
        <v>#REF!</v>
      </c>
      <c r="R55" s="4" t="e">
        <f>IF(Closed_Ports!M52="z","z",IF(R$11&lt;2000,INDEX('Data;_Historical_Data'!$H$12:$AK$518,MATCH(Working!$E55,'Data;_Historical_Data'!$J$12:$J$518,0),MATCH(Working!R$11,'Data;_Historical_Data'!$H$11:$AK$11)),SUMIFS('Data;_Major_Ports'!$K$48:$K$999999,'Data;_Major_Ports'!$F$48:$F$999999,$F55,'Data;_Major_Ports'!$E$48:$E$999999,R$11,'Data;_Major_Ports'!$J$48:$J$999999,#REF!)))</f>
        <v>#REF!</v>
      </c>
      <c r="S55" s="4" t="e">
        <f>IF(Closed_Ports!N52="z","z",IF(S$11&lt;2000,INDEX('Data;_Historical_Data'!$H$12:$AK$518,MATCH(Working!$E55,'Data;_Historical_Data'!$J$12:$J$518,0),MATCH(Working!S$11,'Data;_Historical_Data'!$H$11:$AK$11)),SUMIFS('Data;_Major_Ports'!$K$48:$K$999999,'Data;_Major_Ports'!$F$48:$F$999999,$F55,'Data;_Major_Ports'!$E$48:$E$999999,S$11,'Data;_Major_Ports'!$J$48:$J$999999,#REF!)))</f>
        <v>#REF!</v>
      </c>
      <c r="T55" s="4" t="e">
        <f>IF(Closed_Ports!O52="z","z",IF(T$11&lt;2000,INDEX('Data;_Historical_Data'!$H$12:$AK$518,MATCH(Working!$E55,'Data;_Historical_Data'!$J$12:$J$518,0),MATCH(Working!T$11,'Data;_Historical_Data'!$H$11:$AK$11)),SUMIFS('Data;_Major_Ports'!$K$48:$K$999999,'Data;_Major_Ports'!$F$48:$F$999999,$F55,'Data;_Major_Ports'!$E$48:$E$999999,T$11,'Data;_Major_Ports'!$J$48:$J$999999,#REF!)))</f>
        <v>#REF!</v>
      </c>
      <c r="U55" s="4" t="e">
        <f>IF(Closed_Ports!P52="z","z",IF(U$11&lt;2000,INDEX('Data;_Historical_Data'!$H$12:$AK$518,MATCH(Working!$E55,'Data;_Historical_Data'!$J$12:$J$518,0),MATCH(Working!U$11,'Data;_Historical_Data'!$H$11:$AK$11)),SUMIFS('Data;_Major_Ports'!$K$48:$K$999999,'Data;_Major_Ports'!$F$48:$F$999999,$F55,'Data;_Major_Ports'!$E$48:$E$999999,U$11,'Data;_Major_Ports'!$J$48:$J$999999,#REF!)))</f>
        <v>#REF!</v>
      </c>
      <c r="V55" s="4" t="e">
        <f>IF(Closed_Ports!Q52="z","z",IF(V$11&lt;2000,INDEX('Data;_Historical_Data'!$H$12:$AK$518,MATCH(Working!$E55,'Data;_Historical_Data'!$J$12:$J$518,0),MATCH(Working!V$11,'Data;_Historical_Data'!$H$11:$AK$11)),SUMIFS('Data;_Major_Ports'!$K$48:$K$999999,'Data;_Major_Ports'!$F$48:$F$999999,$F55,'Data;_Major_Ports'!$E$48:$E$999999,V$11,'Data;_Major_Ports'!$J$48:$J$999999,#REF!)))</f>
        <v>#REF!</v>
      </c>
      <c r="W55" s="4" t="e">
        <f>IF(Closed_Ports!R52="z","z",IF(W$11&lt;2000,INDEX('Data;_Historical_Data'!$H$12:$AK$518,MATCH(Working!$E55,'Data;_Historical_Data'!$J$12:$J$518,0),MATCH(Working!W$11,'Data;_Historical_Data'!$H$11:$AK$11)),SUMIFS('Data;_Major_Ports'!$K$48:$K$999999,'Data;_Major_Ports'!$F$48:$F$999999,$F55,'Data;_Major_Ports'!$E$48:$E$999999,W$11,'Data;_Major_Ports'!$J$48:$J$999999,#REF!)))</f>
        <v>#REF!</v>
      </c>
      <c r="X55" s="4" t="e">
        <f>IF(Closed_Ports!S52="z","z",IF(X$11&lt;2000,INDEX('Data;_Historical_Data'!$H$12:$AK$518,MATCH(Working!$E55,'Data;_Historical_Data'!$J$12:$J$518,0),MATCH(Working!X$11,'Data;_Historical_Data'!$H$11:$AK$11)),SUMIFS('Data;_Major_Ports'!$K$48:$K$999999,'Data;_Major_Ports'!$F$48:$F$999999,$F55,'Data;_Major_Ports'!$E$48:$E$999999,X$11,'Data;_Major_Ports'!$J$48:$J$999999,#REF!)))</f>
        <v>#REF!</v>
      </c>
      <c r="Y55" s="4" t="e">
        <f>IF(Closed_Ports!T52="z","z",IF(Y$11&lt;2000,INDEX('Data;_Historical_Data'!$H$12:$AK$518,MATCH(Working!$E55,'Data;_Historical_Data'!$J$12:$J$518,0),MATCH(Working!Y$11,'Data;_Historical_Data'!$H$11:$AK$11)),SUMIFS('Data;_Major_Ports'!$K$48:$K$999999,'Data;_Major_Ports'!$F$48:$F$999999,$F55,'Data;_Major_Ports'!$E$48:$E$999999,Y$11,'Data;_Major_Ports'!$J$48:$J$999999,#REF!)))</f>
        <v>#REF!</v>
      </c>
      <c r="Z55" s="4" t="e">
        <f>IF(Closed_Ports!U52="z","z",IF(Z$11&lt;2000,INDEX('Data;_Historical_Data'!$H$12:$AK$518,MATCH(Working!$E55,'Data;_Historical_Data'!$J$12:$J$518,0),MATCH(Working!Z$11,'Data;_Historical_Data'!$H$11:$AK$11)),SUMIFS('Data;_Major_Ports'!$K$48:$K$999999,'Data;_Major_Ports'!$F$48:$F$999999,$F55,'Data;_Major_Ports'!$E$48:$E$999999,Z$11,'Data;_Major_Ports'!$J$48:$J$999999,#REF!)))</f>
        <v>#REF!</v>
      </c>
      <c r="AA55" s="4" t="e">
        <f>IF(Closed_Ports!V52="z","z",IF(AA$11&lt;2000,INDEX('Data;_Historical_Data'!$H$12:$AK$518,MATCH(Working!$E55,'Data;_Historical_Data'!$J$12:$J$518,0),MATCH(Working!AA$11,'Data;_Historical_Data'!$H$11:$AK$11)),SUMIFS('Data;_Major_Ports'!$K$48:$K$999999,'Data;_Major_Ports'!$F$48:$F$999999,$F55,'Data;_Major_Ports'!$E$48:$E$999999,AA$11,'Data;_Major_Ports'!$J$48:$J$999999,#REF!)))</f>
        <v>#REF!</v>
      </c>
      <c r="AB55" s="4" t="e">
        <f>IF(Closed_Ports!W52="z","z",IF(AB$11&lt;2000,INDEX('Data;_Historical_Data'!$H$12:$AK$518,MATCH(Working!$E55,'Data;_Historical_Data'!$J$12:$J$518,0),MATCH(Working!AB$11,'Data;_Historical_Data'!$H$11:$AK$11)),SUMIFS('Data;_Major_Ports'!$K$48:$K$999999,'Data;_Major_Ports'!$F$48:$F$999999,$F55,'Data;_Major_Ports'!$E$48:$E$999999,AB$11,'Data;_Major_Ports'!$J$48:$J$999999,#REF!)))</f>
        <v>#REF!</v>
      </c>
      <c r="AC55" s="4" t="e">
        <f>IF(Closed_Ports!X52="z","z",IF(AC$11&lt;2000,INDEX('Data;_Historical_Data'!$H$12:$AK$518,MATCH(Working!$E55,'Data;_Historical_Data'!$J$12:$J$518,0),MATCH(Working!AC$11,'Data;_Historical_Data'!$H$11:$AK$11)),SUMIFS('Data;_Major_Ports'!$K$48:$K$999999,'Data;_Major_Ports'!$F$48:$F$999999,$F55,'Data;_Major_Ports'!$E$48:$E$999999,AC$11,'Data;_Major_Ports'!$J$48:$J$999999,#REF!)))</f>
        <v>#REF!</v>
      </c>
      <c r="AD55" s="4" t="e">
        <f>IF(Closed_Ports!Y52="z","z",IF(AD$11&lt;2000,INDEX('Data;_Historical_Data'!$H$12:$AK$518,MATCH(Working!$E55,'Data;_Historical_Data'!$J$12:$J$518,0),MATCH(Working!AD$11,'Data;_Historical_Data'!$H$11:$AK$11)),SUMIFS('Data;_Major_Ports'!$K$48:$K$999999,'Data;_Major_Ports'!$F$48:$F$999999,$F55,'Data;_Major_Ports'!$E$48:$E$999999,AD$11,'Data;_Major_Ports'!$J$48:$J$999999,#REF!)))</f>
        <v>#REF!</v>
      </c>
      <c r="AE55" s="4" t="e">
        <f>IF(Closed_Ports!Z52="z","z",IF(AE$11&lt;2000,INDEX('Data;_Historical_Data'!$H$12:$AK$518,MATCH(Working!$E55,'Data;_Historical_Data'!$J$12:$J$518,0),MATCH(Working!AE$11,'Data;_Historical_Data'!$H$11:$AK$11)),SUMIFS('Data;_Major_Ports'!$K$48:$K$999999,'Data;_Major_Ports'!$F$48:$F$999999,$F55,'Data;_Major_Ports'!$E$48:$E$999999,AE$11,'Data;_Major_Ports'!$J$48:$J$999999,#REF!)))</f>
        <v>#REF!</v>
      </c>
      <c r="AF55" s="4" t="e">
        <f>IF(Closed_Ports!AA52="z","z",IF(AF$11&lt;2000,INDEX('Data;_Historical_Data'!$H$12:$AK$518,MATCH(Working!$E55,'Data;_Historical_Data'!$J$12:$J$518,0),MATCH(Working!AF$11,'Data;_Historical_Data'!$H$11:$AK$11)),SUMIFS('Data;_Major_Ports'!$K$48:$K$999999,'Data;_Major_Ports'!$F$48:$F$999999,$F55,'Data;_Major_Ports'!$E$48:$E$999999,AF$11,'Data;_Major_Ports'!$J$48:$J$999999,#REF!)))</f>
        <v>#REF!</v>
      </c>
      <c r="AG55" s="4" t="e">
        <f>IF(Closed_Ports!AB52="z","z",IF(AG$11&lt;2000,INDEX('Data;_Historical_Data'!$H$12:$AK$518,MATCH(Working!$E55,'Data;_Historical_Data'!$J$12:$J$518,0),MATCH(Working!AG$11,'Data;_Historical_Data'!$H$11:$AK$11)),SUMIFS('Data;_Major_Ports'!$K$48:$K$999999,'Data;_Major_Ports'!$F$48:$F$999999,$F55,'Data;_Major_Ports'!$E$48:$E$999999,AG$11,'Data;_Major_Ports'!$J$48:$J$999999,#REF!)))</f>
        <v>#REF!</v>
      </c>
      <c r="AH55" s="4" t="e">
        <f>IF(Closed_Ports!AC52="z","z",IF(AH$11&lt;2000,INDEX('Data;_Historical_Data'!$H$12:$AK$518,MATCH(Working!$E55,'Data;_Historical_Data'!$J$12:$J$518,0),MATCH(Working!AH$11,'Data;_Historical_Data'!$H$11:$AK$11)),SUMIFS('Data;_Major_Ports'!$K$48:$K$999999,'Data;_Major_Ports'!$F$48:$F$999999,$F55,'Data;_Major_Ports'!$E$48:$E$999999,AH$11,'Data;_Major_Ports'!$J$48:$J$999999,#REF!)))</f>
        <v>#REF!</v>
      </c>
      <c r="AI55" s="4" t="e">
        <f>IF(Closed_Ports!AD52="z","z",IF(AI$11&lt;2000,INDEX('Data;_Historical_Data'!$H$12:$AK$518,MATCH(Working!$E55,'Data;_Historical_Data'!$J$12:$J$518,0),MATCH(Working!AI$11,'Data;_Historical_Data'!$H$11:$AK$11)),SUMIFS('Data;_Major_Ports'!$K$48:$K$999999,'Data;_Major_Ports'!$F$48:$F$999999,$F55,'Data;_Major_Ports'!$E$48:$E$999999,AI$11,'Data;_Major_Ports'!$J$48:$J$999999,#REF!)))</f>
        <v>#REF!</v>
      </c>
      <c r="AJ55" s="4" t="e">
        <f>IF(Closed_Ports!AE52="z","z",IF(AJ$11&lt;2000,INDEX('Data;_Historical_Data'!$H$12:$AK$518,MATCH(Working!$E55,'Data;_Historical_Data'!$J$12:$J$518,0),MATCH(Working!AJ$11,'Data;_Historical_Data'!$H$11:$AK$11)),SUMIFS('Data;_Major_Ports'!$K$48:$K$999999,'Data;_Major_Ports'!$F$48:$F$999999,$F55,'Data;_Major_Ports'!$E$48:$E$999999,AJ$11,'Data;_Major_Ports'!$J$48:$J$999999,#REF!)))</f>
        <v>#REF!</v>
      </c>
      <c r="AK55" s="4" t="e">
        <f>IF(Closed_Ports!AF52="z","z",IF(AK$11&lt;2000,INDEX('Data;_Historical_Data'!$H$12:$AK$518,MATCH(Working!$E55,'Data;_Historical_Data'!$J$12:$J$518,0),MATCH(Working!AK$11,'Data;_Historical_Data'!$H$11:$AK$11)),SUMIFS('Data;_Major_Ports'!$K$48:$K$999999,'Data;_Major_Ports'!$F$48:$F$999999,$F55,'Data;_Major_Ports'!$E$48:$E$999999,AK$11,'Data;_Major_Ports'!$J$48:$J$999999,#REF!)))</f>
        <v>#REF!</v>
      </c>
      <c r="AL55" s="43">
        <f>IF(Closed_Ports!AG52="z","z",IF(AL$11&lt;2000,INDEX('Data;_Historical_Data'!$H$12:$AK$518,MATCH(Working!$E55,'Data;_Historical_Data'!$J$12:$J$518,0),MATCH(Working!AL$11,'Data;_Historical_Data'!$H$11:$AK$11)),SUMIFS('Data;_Major_Ports'!$K$48:$K$999999,'Data;_Major_Ports'!$F$48:$F$999999,$F55,'Data;_Major_Ports'!$E$48:$E$999999,AL$11,'Data;_Major_Ports'!$J$48:$J$999999,#REF!)))</f>
        <v>0</v>
      </c>
      <c r="AM55" s="4">
        <f>IF(Closed_Ports!AH52="z","z",IF(AM$11&lt;2000,INDEX('Data;_Historical_Data'!$H$12:$AK$518,MATCH(Working!$E55,'Data;_Historical_Data'!$J$12:$J$518,0),MATCH(Working!AM$11,'Data;_Historical_Data'!$H$11:$AK$11)),SUMIFS('Data;_Major_Ports'!$K$48:$K$999999,'Data;_Major_Ports'!$F$48:$F$999999,$F55,'Data;_Major_Ports'!$E$48:$E$999999,AM$11,'Data;_Major_Ports'!$J$48:$J$999999,#REF!)))</f>
        <v>0</v>
      </c>
      <c r="AN55" s="4">
        <f>IF(Closed_Ports!AI52="z","z",IF(AN$11&lt;2000,INDEX('Data;_Historical_Data'!$H$12:$AK$518,MATCH(Working!$E55,'Data;_Historical_Data'!$J$12:$J$518,0),MATCH(Working!AN$11,'Data;_Historical_Data'!$H$11:$AK$11)),SUMIFS('Data;_Major_Ports'!$K$48:$K$999999,'Data;_Major_Ports'!$F$48:$F$999999,$F55,'Data;_Major_Ports'!$E$48:$E$999999,AN$11,'Data;_Major_Ports'!$J$48:$J$999999,#REF!)))</f>
        <v>0</v>
      </c>
      <c r="AO55" s="4">
        <f>IF(Closed_Ports!AJ52="z","z",IF(AO$11&lt;2000,INDEX('Data;_Historical_Data'!$H$12:$AK$518,MATCH(Working!$E55,'Data;_Historical_Data'!$J$12:$J$518,0),MATCH(Working!AO$11,'Data;_Historical_Data'!$H$11:$AK$11)),SUMIFS('Data;_Major_Ports'!$K$48:$K$999999,'Data;_Major_Ports'!$F$48:$F$999999,$F55,'Data;_Major_Ports'!$E$48:$E$999999,AO$11,'Data;_Major_Ports'!$J$48:$J$999999,#REF!)))</f>
        <v>0</v>
      </c>
      <c r="AP55" s="4">
        <f>IF(Closed_Ports!AK52="z","z",IF(AP$11&lt;2000,INDEX('Data;_Historical_Data'!$H$12:$AK$518,MATCH(Working!$E55,'Data;_Historical_Data'!$J$12:$J$518,0),MATCH(Working!AP$11,'Data;_Historical_Data'!$H$11:$AK$11)),SUMIFS('Data;_Major_Ports'!$K$48:$K$999999,'Data;_Major_Ports'!$F$48:$F$999999,$F55,'Data;_Major_Ports'!$E$48:$E$999999,AP$11,'Data;_Major_Ports'!$J$48:$J$999999,#REF!)))</f>
        <v>0</v>
      </c>
      <c r="AQ55" s="4">
        <f>IF(Closed_Ports!AL52="z","z",IF(AQ$11&lt;2000,INDEX('Data;_Historical_Data'!$H$12:$AK$518,MATCH(Working!$E55,'Data;_Historical_Data'!$J$12:$J$518,0),MATCH(Working!AQ$11,'Data;_Historical_Data'!$H$11:$AK$11)),SUMIFS('Data;_Major_Ports'!$K$48:$K$999999,'Data;_Major_Ports'!$F$48:$F$999999,$F55,'Data;_Major_Ports'!$E$48:$E$999999,AQ$11,'Data;_Major_Ports'!$J$48:$J$999999,#REF!)))</f>
        <v>0</v>
      </c>
      <c r="AR55" s="4">
        <f>IF(Closed_Ports!AM52="z","z",IF(AR$11&lt;2000,INDEX('Data;_Historical_Data'!$H$12:$AK$518,MATCH(Working!$E55,'Data;_Historical_Data'!$J$12:$J$518,0),MATCH(Working!AR$11,'Data;_Historical_Data'!$H$11:$AK$11)),SUMIFS('Data;_Major_Ports'!$K$48:$K$999999,'Data;_Major_Ports'!$F$48:$F$999999,$F55,'Data;_Major_Ports'!$E$48:$E$999999,AR$11,'Data;_Major_Ports'!$J$48:$J$999999,#REF!)))</f>
        <v>0</v>
      </c>
      <c r="AS55" s="4">
        <f>IF(Closed_Ports!AN52="z","z",IF(AS$11&lt;2000,INDEX('Data;_Historical_Data'!$H$12:$AK$518,MATCH(Working!$E55,'Data;_Historical_Data'!$J$12:$J$518,0),MATCH(Working!AS$11,'Data;_Historical_Data'!$H$11:$AK$11)),SUMIFS('Data;_Major_Ports'!$K$48:$K$999999,'Data;_Major_Ports'!$F$48:$F$999999,$F55,'Data;_Major_Ports'!$E$48:$E$999999,AS$11,'Data;_Major_Ports'!$J$48:$J$999999,#REF!)))</f>
        <v>0</v>
      </c>
      <c r="AT55" s="4">
        <f>IF(Closed_Ports!AO52="z","z",IF(AT$11&lt;2000,INDEX('Data;_Historical_Data'!$H$12:$AK$518,MATCH(Working!$E55,'Data;_Historical_Data'!$J$12:$J$518,0),MATCH(Working!AT$11,'Data;_Historical_Data'!$H$11:$AK$11)),SUMIFS('Data;_Major_Ports'!$K$48:$K$999999,'Data;_Major_Ports'!$F$48:$F$999999,$F55,'Data;_Major_Ports'!$E$48:$E$999999,AT$11,'Data;_Major_Ports'!$J$48:$J$999999,#REF!)))</f>
        <v>0</v>
      </c>
      <c r="AU55" s="4">
        <f>IF(Closed_Ports!AP52="z","z",IF(AU$11&lt;2000,INDEX('Data;_Historical_Data'!$H$12:$AK$518,MATCH(Working!$E55,'Data;_Historical_Data'!$J$12:$J$518,0),MATCH(Working!AU$11,'Data;_Historical_Data'!$H$11:$AK$11)),SUMIFS('Data;_Major_Ports'!$K$48:$K$999999,'Data;_Major_Ports'!$F$48:$F$999999,$F55,'Data;_Major_Ports'!$E$48:$E$999999,AU$11,'Data;_Major_Ports'!$J$48:$J$999999,#REF!)))</f>
        <v>0</v>
      </c>
      <c r="AV55" s="4">
        <f>IF(Closed_Ports!AQ52="z","z",IF(AV$11&lt;2000,INDEX('Data;_Historical_Data'!$H$12:$AK$518,MATCH(Working!$E55,'Data;_Historical_Data'!$J$12:$J$518,0),MATCH(Working!AV$11,'Data;_Historical_Data'!$H$11:$AK$11)),SUMIFS('Data;_Major_Ports'!$K$48:$K$999999,'Data;_Major_Ports'!$F$48:$F$999999,$F55,'Data;_Major_Ports'!$E$48:$E$999999,AV$11,'Data;_Major_Ports'!$J$48:$J$999999,#REF!)))</f>
        <v>0</v>
      </c>
      <c r="AW55" s="4">
        <f>IF(Closed_Ports!AR52="z","z",IF(AW$11&lt;2000,INDEX('Data;_Historical_Data'!$H$12:$AK$518,MATCH(Working!$E55,'Data;_Historical_Data'!$J$12:$J$518,0),MATCH(Working!AW$11,'Data;_Historical_Data'!$H$11:$AK$11)),SUMIFS('Data;_Major_Ports'!$K$48:$K$999999,'Data;_Major_Ports'!$F$48:$F$999999,$F55,'Data;_Major_Ports'!$E$48:$E$999999,AW$11,'Data;_Major_Ports'!$J$48:$J$999999,#REF!)))</f>
        <v>0</v>
      </c>
      <c r="AX55" s="4">
        <f>IF(Closed_Ports!AS52="z","z",IF(AX$11&lt;2000,INDEX('Data;_Historical_Data'!$H$12:$AK$518,MATCH(Working!$E55,'Data;_Historical_Data'!$J$12:$J$518,0),MATCH(Working!AX$11,'Data;_Historical_Data'!$H$11:$AK$11)),SUMIFS('Data;_Major_Ports'!$K$48:$K$999999,'Data;_Major_Ports'!$F$48:$F$999999,$F55,'Data;_Major_Ports'!$E$48:$E$999999,AX$11,'Data;_Major_Ports'!$J$48:$J$999999,#REF!)))</f>
        <v>0</v>
      </c>
      <c r="AY55" s="4">
        <f>IF(Closed_Ports!AT52="z","z",IF(AY$11&lt;2000,INDEX('Data;_Historical_Data'!$H$12:$AK$518,MATCH(Working!$E55,'Data;_Historical_Data'!$J$12:$J$518,0),MATCH(Working!AY$11,'Data;_Historical_Data'!$H$11:$AK$11)),SUMIFS('Data;_Major_Ports'!$K$48:$K$999999,'Data;_Major_Ports'!$F$48:$F$999999,$F55,'Data;_Major_Ports'!$E$48:$E$999999,AY$11,'Data;_Major_Ports'!$J$48:$J$999999,#REF!)))</f>
        <v>0</v>
      </c>
      <c r="AZ55" s="4">
        <f>IF(Closed_Ports!AU52="z","z",IF(AZ$11&lt;2000,INDEX('Data;_Historical_Data'!$H$12:$AK$518,MATCH(Working!$E55,'Data;_Historical_Data'!$J$12:$J$518,0),MATCH(Working!AZ$11,'Data;_Historical_Data'!$H$11:$AK$11)),SUMIFS('Data;_Major_Ports'!$K$48:$K$999999,'Data;_Major_Ports'!$F$48:$F$999999,$F55,'Data;_Major_Ports'!$E$48:$E$999999,AZ$11,'Data;_Major_Ports'!$J$48:$J$999999,#REF!)))</f>
        <v>0</v>
      </c>
      <c r="BA55" s="4">
        <f>IF(Closed_Ports!AV52="z","z",IF(BA$11&lt;2000,INDEX('Data;_Historical_Data'!$H$12:$AK$518,MATCH(Working!$E55,'Data;_Historical_Data'!$J$12:$J$518,0),MATCH(Working!BA$11,'Data;_Historical_Data'!$H$11:$AK$11)),SUMIFS('Data;_Major_Ports'!$K$48:$K$999999,'Data;_Major_Ports'!$F$48:$F$999999,$F55,'Data;_Major_Ports'!$E$48:$E$999999,BA$11,'Data;_Major_Ports'!$J$48:$J$999999,#REF!)))</f>
        <v>0</v>
      </c>
      <c r="BB55" s="4">
        <f>IF(Closed_Ports!AW52="z","z",IF(BB$11&lt;2000,INDEX('Data;_Historical_Data'!$H$12:$AK$518,MATCH(Working!$E55,'Data;_Historical_Data'!$J$12:$J$518,0),MATCH(Working!BB$11,'Data;_Historical_Data'!$H$11:$AK$11)),SUMIFS('Data;_Major_Ports'!$K$48:$K$999999,'Data;_Major_Ports'!$F$48:$F$999999,$F55,'Data;_Major_Ports'!$E$48:$E$999999,BB$11,'Data;_Major_Ports'!$J$48:$J$999999,#REF!)))</f>
        <v>0</v>
      </c>
      <c r="BC55" s="4">
        <f>IF(Closed_Ports!AX52="z","z",IF(BC$11&lt;2000,INDEX('Data;_Historical_Data'!$H$12:$AK$518,MATCH(Working!$E55,'Data;_Historical_Data'!$J$12:$J$518,0),MATCH(Working!BC$11,'Data;_Historical_Data'!$H$11:$AK$11)),SUMIFS('Data;_Major_Ports'!$K$48:$K$999999,'Data;_Major_Ports'!$F$48:$F$999999,$F55,'Data;_Major_Ports'!$E$48:$E$999999,BC$11,'Data;_Major_Ports'!$J$48:$J$999999,#REF!)))</f>
        <v>0</v>
      </c>
      <c r="BD55" s="4">
        <f>IF(Closed_Ports!AY52="z","z",IF(BD$11&lt;2000,INDEX('Data;_Historical_Data'!$H$12:$AK$518,MATCH(Working!$E55,'Data;_Historical_Data'!$J$12:$J$518,0),MATCH(Working!BD$11,'Data;_Historical_Data'!$H$11:$AK$11)),SUMIFS('Data;_Major_Ports'!$K$48:$K$999999,'Data;_Major_Ports'!$F$48:$F$999999,$F55,'Data;_Major_Ports'!$E$48:$E$999999,BD$11,'Data;_Major_Ports'!$J$48:$J$999999,#REF!)))</f>
        <v>0</v>
      </c>
      <c r="BE55" s="4">
        <f>IF(Closed_Ports!AZ52="z","z",IF(BE$11&lt;2000,INDEX('Data;_Historical_Data'!$H$12:$AK$518,MATCH(Working!$E55,'Data;_Historical_Data'!$J$12:$J$518,0),MATCH(Working!BE$11,'Data;_Historical_Data'!$H$11:$AK$11)),SUMIFS('Data;_Major_Ports'!$K$48:$K$999999,'Data;_Major_Ports'!$F$48:$F$999999,$F55,'Data;_Major_Ports'!$E$48:$E$999999,BE$11,'Data;_Major_Ports'!$J$48:$J$999999,#REF!)))</f>
        <v>0</v>
      </c>
      <c r="BF55" s="4">
        <f>IF(Closed_Ports!BA52="z","z",IF(BF$11&lt;2000,INDEX('Data;_Historical_Data'!$H$12:$AK$518,MATCH(Working!$E55,'Data;_Historical_Data'!$J$12:$J$518,0),MATCH(Working!BF$11,'Data;_Historical_Data'!$H$11:$AK$11)),SUMIFS('Data;_Major_Ports'!$K$48:$K$999999,'Data;_Major_Ports'!$F$48:$F$999999,$F55,'Data;_Major_Ports'!$E$48:$E$999999,BF$11,'Data;_Major_Ports'!$J$48:$J$999999,#REF!)))</f>
        <v>0</v>
      </c>
      <c r="BG55" s="4">
        <f>IF(Closed_Ports!BB52="z","z",IF(BG$11&lt;2000,INDEX('Data;_Historical_Data'!$H$12:$AK$518,MATCH(Working!$E55,'Data;_Historical_Data'!$J$12:$J$518,0),MATCH(Working!BG$11,'Data;_Historical_Data'!$H$11:$AK$11)),SUMIFS('Data;_Major_Ports'!$K$48:$K$999999,'Data;_Major_Ports'!$F$48:$F$999999,$F55,'Data;_Major_Ports'!$E$48:$E$999999,BG$11,'Data;_Major_Ports'!$J$48:$J$999999,#REF!)))</f>
        <v>0</v>
      </c>
      <c r="BH55" s="4">
        <f>IF(Closed_Ports!BC52="z","z",IF(BH$11&lt;2000,INDEX('Data;_Historical_Data'!$H$12:$AK$518,MATCH(Working!$E55,'Data;_Historical_Data'!$J$12:$J$518,0),MATCH(Working!BH$11,'Data;_Historical_Data'!$H$11:$AK$11)),SUMIFS('Data;_Major_Ports'!$K$48:$K$999999,'Data;_Major_Ports'!$F$48:$F$999999,$F55,'Data;_Major_Ports'!$E$48:$E$999999,BH$11,'Data;_Major_Ports'!$J$48:$J$999999,#REF!)))</f>
        <v>0</v>
      </c>
      <c r="BI55" s="4">
        <f>IF(Closed_Ports!BD52="z","z",IF(BI$11&lt;2000,INDEX('Data;_Historical_Data'!$H$12:$AK$518,MATCH(Working!$E55,'Data;_Historical_Data'!$J$12:$J$518,0),MATCH(Working!BI$11,'Data;_Historical_Data'!$H$11:$AK$11)),SUMIFS('Data;_Major_Ports'!$K$48:$K$999999,'Data;_Major_Ports'!$F$48:$F$999999,$F55,'Data;_Major_Ports'!$E$48:$E$999999,BI$11,'Data;_Major_Ports'!$J$48:$J$999999,#REF!)))</f>
        <v>0</v>
      </c>
      <c r="BJ55" s="44" t="e">
        <f t="shared" si="2"/>
        <v>#DIV/0!</v>
      </c>
      <c r="BK55" s="45">
        <f t="shared" si="3"/>
        <v>0</v>
      </c>
    </row>
    <row r="56" spans="4:63" x14ac:dyDescent="0.25">
      <c r="D56" s="41">
        <f>COUNTIF('Data;_Historical_Data'!J:J,Working!E56)</f>
        <v>0</v>
      </c>
      <c r="E56" s="22" t="e">
        <f>CONCATENATE(#REF!,Working!H56)</f>
        <v>#REF!</v>
      </c>
      <c r="F56" s="22" t="s">
        <v>280</v>
      </c>
      <c r="G56" s="22" t="s">
        <v>188</v>
      </c>
      <c r="H56" s="2" t="s">
        <v>281</v>
      </c>
      <c r="I56" s="2" t="s">
        <v>33</v>
      </c>
      <c r="J56" s="42" t="s">
        <v>10</v>
      </c>
      <c r="K56" s="4" t="str">
        <f>IF(Closed_Ports!F53="z","z",IF(K$11&lt;2000,INDEX('Data;_Historical_Data'!$H$12:$AK$518,MATCH(Working!$E56,'Data;_Historical_Data'!$J$12:$J$518,0),MATCH(Working!K$11,'Data;_Historical_Data'!$H$11:$AK$11)),SUMIFS('Data;_Major_Ports'!$K$48:$K$999999,'Data;_Major_Ports'!$F$48:$F$999999,$F56,'Data;_Major_Ports'!$E$48:$E$999999,K$11,'Data;_Major_Ports'!$J$48:$J$999999,#REF!)))</f>
        <v>z</v>
      </c>
      <c r="L56" s="4" t="str">
        <f>IF(Closed_Ports!G53="z","z",IF(L$11&lt;2000,INDEX('Data;_Historical_Data'!$H$12:$AK$518,MATCH(Working!$E56,'Data;_Historical_Data'!$J$12:$J$518,0),MATCH(Working!L$11,'Data;_Historical_Data'!$H$11:$AK$11)),SUMIFS('Data;_Major_Ports'!$K$48:$K$999999,'Data;_Major_Ports'!$F$48:$F$999999,$F56,'Data;_Major_Ports'!$E$48:$E$999999,L$11,'Data;_Major_Ports'!$J$48:$J$999999,#REF!)))</f>
        <v>z</v>
      </c>
      <c r="M56" s="4" t="str">
        <f>IF(Closed_Ports!H53="z","z",IF(M$11&lt;2000,INDEX('Data;_Historical_Data'!$H$12:$AK$518,MATCH(Working!$E56,'Data;_Historical_Data'!$J$12:$J$518,0),MATCH(Working!M$11,'Data;_Historical_Data'!$H$11:$AK$11)),SUMIFS('Data;_Major_Ports'!$K$48:$K$999999,'Data;_Major_Ports'!$F$48:$F$999999,$F56,'Data;_Major_Ports'!$E$48:$E$999999,M$11,'Data;_Major_Ports'!$J$48:$J$999999,#REF!)))</f>
        <v>z</v>
      </c>
      <c r="N56" s="4" t="str">
        <f>IF(Closed_Ports!I53="z","z",IF(N$11&lt;2000,INDEX('Data;_Historical_Data'!$H$12:$AK$518,MATCH(Working!$E56,'Data;_Historical_Data'!$J$12:$J$518,0),MATCH(Working!N$11,'Data;_Historical_Data'!$H$11:$AK$11)),SUMIFS('Data;_Major_Ports'!$K$48:$K$999999,'Data;_Major_Ports'!$F$48:$F$999999,$F56,'Data;_Major_Ports'!$E$48:$E$999999,N$11,'Data;_Major_Ports'!$J$48:$J$999999,#REF!)))</f>
        <v>z</v>
      </c>
      <c r="O56" s="4" t="str">
        <f>IF(Closed_Ports!J53="z","z",IF(O$11&lt;2000,INDEX('Data;_Historical_Data'!$H$12:$AK$518,MATCH(Working!$E56,'Data;_Historical_Data'!$J$12:$J$518,0),MATCH(Working!O$11,'Data;_Historical_Data'!$H$11:$AK$11)),SUMIFS('Data;_Major_Ports'!$K$48:$K$999999,'Data;_Major_Ports'!$F$48:$F$999999,$F56,'Data;_Major_Ports'!$E$48:$E$999999,O$11,'Data;_Major_Ports'!$J$48:$J$999999,#REF!)))</f>
        <v>z</v>
      </c>
      <c r="P56" s="4" t="str">
        <f>IF(Closed_Ports!K53="z","z",IF(P$11&lt;2000,INDEX('Data;_Historical_Data'!$H$12:$AK$518,MATCH(Working!$E56,'Data;_Historical_Data'!$J$12:$J$518,0),MATCH(Working!P$11,'Data;_Historical_Data'!$H$11:$AK$11)),SUMIFS('Data;_Major_Ports'!$K$48:$K$999999,'Data;_Major_Ports'!$F$48:$F$999999,$F56,'Data;_Major_Ports'!$E$48:$E$999999,P$11,'Data;_Major_Ports'!$J$48:$J$999999,#REF!)))</f>
        <v>z</v>
      </c>
      <c r="Q56" s="4" t="str">
        <f>IF(Closed_Ports!L53="z","z",IF(Q$11&lt;2000,INDEX('Data;_Historical_Data'!$H$12:$AK$518,MATCH(Working!$E56,'Data;_Historical_Data'!$J$12:$J$518,0),MATCH(Working!Q$11,'Data;_Historical_Data'!$H$11:$AK$11)),SUMIFS('Data;_Major_Ports'!$K$48:$K$999999,'Data;_Major_Ports'!$F$48:$F$999999,$F56,'Data;_Major_Ports'!$E$48:$E$999999,Q$11,'Data;_Major_Ports'!$J$48:$J$999999,#REF!)))</f>
        <v>z</v>
      </c>
      <c r="R56" s="4" t="e">
        <f>IF(Closed_Ports!M53="z","z",IF(R$11&lt;2000,INDEX('Data;_Historical_Data'!$H$12:$AK$518,MATCH(Working!$E56,'Data;_Historical_Data'!$J$12:$J$518,0),MATCH(Working!R$11,'Data;_Historical_Data'!$H$11:$AK$11)),SUMIFS('Data;_Major_Ports'!$K$48:$K$999999,'Data;_Major_Ports'!$F$48:$F$999999,$F56,'Data;_Major_Ports'!$E$48:$E$999999,R$11,'Data;_Major_Ports'!$J$48:$J$999999,#REF!)))</f>
        <v>#REF!</v>
      </c>
      <c r="S56" s="4" t="e">
        <f>IF(Closed_Ports!N53="z","z",IF(S$11&lt;2000,INDEX('Data;_Historical_Data'!$H$12:$AK$518,MATCH(Working!$E56,'Data;_Historical_Data'!$J$12:$J$518,0),MATCH(Working!S$11,'Data;_Historical_Data'!$H$11:$AK$11)),SUMIFS('Data;_Major_Ports'!$K$48:$K$999999,'Data;_Major_Ports'!$F$48:$F$999999,$F56,'Data;_Major_Ports'!$E$48:$E$999999,S$11,'Data;_Major_Ports'!$J$48:$J$999999,#REF!)))</f>
        <v>#REF!</v>
      </c>
      <c r="T56" s="4" t="e">
        <f>IF(Closed_Ports!O53="z","z",IF(T$11&lt;2000,INDEX('Data;_Historical_Data'!$H$12:$AK$518,MATCH(Working!$E56,'Data;_Historical_Data'!$J$12:$J$518,0),MATCH(Working!T$11,'Data;_Historical_Data'!$H$11:$AK$11)),SUMIFS('Data;_Major_Ports'!$K$48:$K$999999,'Data;_Major_Ports'!$F$48:$F$999999,$F56,'Data;_Major_Ports'!$E$48:$E$999999,T$11,'Data;_Major_Ports'!$J$48:$J$999999,#REF!)))</f>
        <v>#REF!</v>
      </c>
      <c r="U56" s="4" t="e">
        <f>IF(Closed_Ports!P53="z","z",IF(U$11&lt;2000,INDEX('Data;_Historical_Data'!$H$12:$AK$518,MATCH(Working!$E56,'Data;_Historical_Data'!$J$12:$J$518,0),MATCH(Working!U$11,'Data;_Historical_Data'!$H$11:$AK$11)),SUMIFS('Data;_Major_Ports'!$K$48:$K$999999,'Data;_Major_Ports'!$F$48:$F$999999,$F56,'Data;_Major_Ports'!$E$48:$E$999999,U$11,'Data;_Major_Ports'!$J$48:$J$999999,#REF!)))</f>
        <v>#REF!</v>
      </c>
      <c r="V56" s="4" t="e">
        <f>IF(Closed_Ports!Q53="z","z",IF(V$11&lt;2000,INDEX('Data;_Historical_Data'!$H$12:$AK$518,MATCH(Working!$E56,'Data;_Historical_Data'!$J$12:$J$518,0),MATCH(Working!V$11,'Data;_Historical_Data'!$H$11:$AK$11)),SUMIFS('Data;_Major_Ports'!$K$48:$K$999999,'Data;_Major_Ports'!$F$48:$F$999999,$F56,'Data;_Major_Ports'!$E$48:$E$999999,V$11,'Data;_Major_Ports'!$J$48:$J$999999,#REF!)))</f>
        <v>#REF!</v>
      </c>
      <c r="W56" s="4" t="e">
        <f>IF(Closed_Ports!R53="z","z",IF(W$11&lt;2000,INDEX('Data;_Historical_Data'!$H$12:$AK$518,MATCH(Working!$E56,'Data;_Historical_Data'!$J$12:$J$518,0),MATCH(Working!W$11,'Data;_Historical_Data'!$H$11:$AK$11)),SUMIFS('Data;_Major_Ports'!$K$48:$K$999999,'Data;_Major_Ports'!$F$48:$F$999999,$F56,'Data;_Major_Ports'!$E$48:$E$999999,W$11,'Data;_Major_Ports'!$J$48:$J$999999,#REF!)))</f>
        <v>#REF!</v>
      </c>
      <c r="X56" s="4" t="e">
        <f>IF(Closed_Ports!S53="z","z",IF(X$11&lt;2000,INDEX('Data;_Historical_Data'!$H$12:$AK$518,MATCH(Working!$E56,'Data;_Historical_Data'!$J$12:$J$518,0),MATCH(Working!X$11,'Data;_Historical_Data'!$H$11:$AK$11)),SUMIFS('Data;_Major_Ports'!$K$48:$K$999999,'Data;_Major_Ports'!$F$48:$F$999999,$F56,'Data;_Major_Ports'!$E$48:$E$999999,X$11,'Data;_Major_Ports'!$J$48:$J$999999,#REF!)))</f>
        <v>#REF!</v>
      </c>
      <c r="Y56" s="4" t="e">
        <f>IF(Closed_Ports!T53="z","z",IF(Y$11&lt;2000,INDEX('Data;_Historical_Data'!$H$12:$AK$518,MATCH(Working!$E56,'Data;_Historical_Data'!$J$12:$J$518,0),MATCH(Working!Y$11,'Data;_Historical_Data'!$H$11:$AK$11)),SUMIFS('Data;_Major_Ports'!$K$48:$K$999999,'Data;_Major_Ports'!$F$48:$F$999999,$F56,'Data;_Major_Ports'!$E$48:$E$999999,Y$11,'Data;_Major_Ports'!$J$48:$J$999999,#REF!)))</f>
        <v>#REF!</v>
      </c>
      <c r="Z56" s="4" t="e">
        <f>IF(Closed_Ports!U53="z","z",IF(Z$11&lt;2000,INDEX('Data;_Historical_Data'!$H$12:$AK$518,MATCH(Working!$E56,'Data;_Historical_Data'!$J$12:$J$518,0),MATCH(Working!Z$11,'Data;_Historical_Data'!$H$11:$AK$11)),SUMIFS('Data;_Major_Ports'!$K$48:$K$999999,'Data;_Major_Ports'!$F$48:$F$999999,$F56,'Data;_Major_Ports'!$E$48:$E$999999,Z$11,'Data;_Major_Ports'!$J$48:$J$999999,#REF!)))</f>
        <v>#REF!</v>
      </c>
      <c r="AA56" s="4" t="e">
        <f>IF(Closed_Ports!V53="z","z",IF(AA$11&lt;2000,INDEX('Data;_Historical_Data'!$H$12:$AK$518,MATCH(Working!$E56,'Data;_Historical_Data'!$J$12:$J$518,0),MATCH(Working!AA$11,'Data;_Historical_Data'!$H$11:$AK$11)),SUMIFS('Data;_Major_Ports'!$K$48:$K$999999,'Data;_Major_Ports'!$F$48:$F$999999,$F56,'Data;_Major_Ports'!$E$48:$E$999999,AA$11,'Data;_Major_Ports'!$J$48:$J$999999,#REF!)))</f>
        <v>#REF!</v>
      </c>
      <c r="AB56" s="4" t="e">
        <f>IF(Closed_Ports!W53="z","z",IF(AB$11&lt;2000,INDEX('Data;_Historical_Data'!$H$12:$AK$518,MATCH(Working!$E56,'Data;_Historical_Data'!$J$12:$J$518,0),MATCH(Working!AB$11,'Data;_Historical_Data'!$H$11:$AK$11)),SUMIFS('Data;_Major_Ports'!$K$48:$K$999999,'Data;_Major_Ports'!$F$48:$F$999999,$F56,'Data;_Major_Ports'!$E$48:$E$999999,AB$11,'Data;_Major_Ports'!$J$48:$J$999999,#REF!)))</f>
        <v>#REF!</v>
      </c>
      <c r="AC56" s="4" t="e">
        <f>IF(Closed_Ports!X53="z","z",IF(AC$11&lt;2000,INDEX('Data;_Historical_Data'!$H$12:$AK$518,MATCH(Working!$E56,'Data;_Historical_Data'!$J$12:$J$518,0),MATCH(Working!AC$11,'Data;_Historical_Data'!$H$11:$AK$11)),SUMIFS('Data;_Major_Ports'!$K$48:$K$999999,'Data;_Major_Ports'!$F$48:$F$999999,$F56,'Data;_Major_Ports'!$E$48:$E$999999,AC$11,'Data;_Major_Ports'!$J$48:$J$999999,#REF!)))</f>
        <v>#REF!</v>
      </c>
      <c r="AD56" s="4" t="e">
        <f>IF(Closed_Ports!Y53="z","z",IF(AD$11&lt;2000,INDEX('Data;_Historical_Data'!$H$12:$AK$518,MATCH(Working!$E56,'Data;_Historical_Data'!$J$12:$J$518,0),MATCH(Working!AD$11,'Data;_Historical_Data'!$H$11:$AK$11)),SUMIFS('Data;_Major_Ports'!$K$48:$K$999999,'Data;_Major_Ports'!$F$48:$F$999999,$F56,'Data;_Major_Ports'!$E$48:$E$999999,AD$11,'Data;_Major_Ports'!$J$48:$J$999999,#REF!)))</f>
        <v>#REF!</v>
      </c>
      <c r="AE56" s="4" t="e">
        <f>IF(Closed_Ports!Z53="z","z",IF(AE$11&lt;2000,INDEX('Data;_Historical_Data'!$H$12:$AK$518,MATCH(Working!$E56,'Data;_Historical_Data'!$J$12:$J$518,0),MATCH(Working!AE$11,'Data;_Historical_Data'!$H$11:$AK$11)),SUMIFS('Data;_Major_Ports'!$K$48:$K$999999,'Data;_Major_Ports'!$F$48:$F$999999,$F56,'Data;_Major_Ports'!$E$48:$E$999999,AE$11,'Data;_Major_Ports'!$J$48:$J$999999,#REF!)))</f>
        <v>#REF!</v>
      </c>
      <c r="AF56" s="4" t="e">
        <f>IF(Closed_Ports!AA53="z","z",IF(AF$11&lt;2000,INDEX('Data;_Historical_Data'!$H$12:$AK$518,MATCH(Working!$E56,'Data;_Historical_Data'!$J$12:$J$518,0),MATCH(Working!AF$11,'Data;_Historical_Data'!$H$11:$AK$11)),SUMIFS('Data;_Major_Ports'!$K$48:$K$999999,'Data;_Major_Ports'!$F$48:$F$999999,$F56,'Data;_Major_Ports'!$E$48:$E$999999,AF$11,'Data;_Major_Ports'!$J$48:$J$999999,#REF!)))</f>
        <v>#REF!</v>
      </c>
      <c r="AG56" s="4" t="e">
        <f>IF(Closed_Ports!AB53="z","z",IF(AG$11&lt;2000,INDEX('Data;_Historical_Data'!$H$12:$AK$518,MATCH(Working!$E56,'Data;_Historical_Data'!$J$12:$J$518,0),MATCH(Working!AG$11,'Data;_Historical_Data'!$H$11:$AK$11)),SUMIFS('Data;_Major_Ports'!$K$48:$K$999999,'Data;_Major_Ports'!$F$48:$F$999999,$F56,'Data;_Major_Ports'!$E$48:$E$999999,AG$11,'Data;_Major_Ports'!$J$48:$J$999999,#REF!)))</f>
        <v>#REF!</v>
      </c>
      <c r="AH56" s="4" t="e">
        <f>IF(Closed_Ports!AC53="z","z",IF(AH$11&lt;2000,INDEX('Data;_Historical_Data'!$H$12:$AK$518,MATCH(Working!$E56,'Data;_Historical_Data'!$J$12:$J$518,0),MATCH(Working!AH$11,'Data;_Historical_Data'!$H$11:$AK$11)),SUMIFS('Data;_Major_Ports'!$K$48:$K$999999,'Data;_Major_Ports'!$F$48:$F$999999,$F56,'Data;_Major_Ports'!$E$48:$E$999999,AH$11,'Data;_Major_Ports'!$J$48:$J$999999,#REF!)))</f>
        <v>#REF!</v>
      </c>
      <c r="AI56" s="4" t="e">
        <f>IF(Closed_Ports!AD53="z","z",IF(AI$11&lt;2000,INDEX('Data;_Historical_Data'!$H$12:$AK$518,MATCH(Working!$E56,'Data;_Historical_Data'!$J$12:$J$518,0),MATCH(Working!AI$11,'Data;_Historical_Data'!$H$11:$AK$11)),SUMIFS('Data;_Major_Ports'!$K$48:$K$999999,'Data;_Major_Ports'!$F$48:$F$999999,$F56,'Data;_Major_Ports'!$E$48:$E$999999,AI$11,'Data;_Major_Ports'!$J$48:$J$999999,#REF!)))</f>
        <v>#REF!</v>
      </c>
      <c r="AJ56" s="4" t="e">
        <f>IF(Closed_Ports!AE53="z","z",IF(AJ$11&lt;2000,INDEX('Data;_Historical_Data'!$H$12:$AK$518,MATCH(Working!$E56,'Data;_Historical_Data'!$J$12:$J$518,0),MATCH(Working!AJ$11,'Data;_Historical_Data'!$H$11:$AK$11)),SUMIFS('Data;_Major_Ports'!$K$48:$K$999999,'Data;_Major_Ports'!$F$48:$F$999999,$F56,'Data;_Major_Ports'!$E$48:$E$999999,AJ$11,'Data;_Major_Ports'!$J$48:$J$999999,#REF!)))</f>
        <v>#REF!</v>
      </c>
      <c r="AK56" s="4" t="e">
        <f>IF(Closed_Ports!AF53="z","z",IF(AK$11&lt;2000,INDEX('Data;_Historical_Data'!$H$12:$AK$518,MATCH(Working!$E56,'Data;_Historical_Data'!$J$12:$J$518,0),MATCH(Working!AK$11,'Data;_Historical_Data'!$H$11:$AK$11)),SUMIFS('Data;_Major_Ports'!$K$48:$K$999999,'Data;_Major_Ports'!$F$48:$F$999999,$F56,'Data;_Major_Ports'!$E$48:$E$999999,AK$11,'Data;_Major_Ports'!$J$48:$J$999999,#REF!)))</f>
        <v>#REF!</v>
      </c>
      <c r="AL56" s="43">
        <f>IF(Closed_Ports!AG53="z","z",IF(AL$11&lt;2000,INDEX('Data;_Historical_Data'!$H$12:$AK$518,MATCH(Working!$E56,'Data;_Historical_Data'!$J$12:$J$518,0),MATCH(Working!AL$11,'Data;_Historical_Data'!$H$11:$AK$11)),SUMIFS('Data;_Major_Ports'!$K$48:$K$999999,'Data;_Major_Ports'!$F$48:$F$999999,$F56,'Data;_Major_Ports'!$E$48:$E$999999,AL$11,'Data;_Major_Ports'!$J$48:$J$999999,#REF!)))</f>
        <v>0</v>
      </c>
      <c r="AM56" s="4">
        <f>IF(Closed_Ports!AH53="z","z",IF(AM$11&lt;2000,INDEX('Data;_Historical_Data'!$H$12:$AK$518,MATCH(Working!$E56,'Data;_Historical_Data'!$J$12:$J$518,0),MATCH(Working!AM$11,'Data;_Historical_Data'!$H$11:$AK$11)),SUMIFS('Data;_Major_Ports'!$K$48:$K$999999,'Data;_Major_Ports'!$F$48:$F$999999,$F56,'Data;_Major_Ports'!$E$48:$E$999999,AM$11,'Data;_Major_Ports'!$J$48:$J$999999,#REF!)))</f>
        <v>0</v>
      </c>
      <c r="AN56" s="4">
        <f>IF(Closed_Ports!AI53="z","z",IF(AN$11&lt;2000,INDEX('Data;_Historical_Data'!$H$12:$AK$518,MATCH(Working!$E56,'Data;_Historical_Data'!$J$12:$J$518,0),MATCH(Working!AN$11,'Data;_Historical_Data'!$H$11:$AK$11)),SUMIFS('Data;_Major_Ports'!$K$48:$K$999999,'Data;_Major_Ports'!$F$48:$F$999999,$F56,'Data;_Major_Ports'!$E$48:$E$999999,AN$11,'Data;_Major_Ports'!$J$48:$J$999999,#REF!)))</f>
        <v>0</v>
      </c>
      <c r="AO56" s="4">
        <f>IF(Closed_Ports!AJ53="z","z",IF(AO$11&lt;2000,INDEX('Data;_Historical_Data'!$H$12:$AK$518,MATCH(Working!$E56,'Data;_Historical_Data'!$J$12:$J$518,0),MATCH(Working!AO$11,'Data;_Historical_Data'!$H$11:$AK$11)),SUMIFS('Data;_Major_Ports'!$K$48:$K$999999,'Data;_Major_Ports'!$F$48:$F$999999,$F56,'Data;_Major_Ports'!$E$48:$E$999999,AO$11,'Data;_Major_Ports'!$J$48:$J$999999,#REF!)))</f>
        <v>0</v>
      </c>
      <c r="AP56" s="4">
        <f>IF(Closed_Ports!AK53="z","z",IF(AP$11&lt;2000,INDEX('Data;_Historical_Data'!$H$12:$AK$518,MATCH(Working!$E56,'Data;_Historical_Data'!$J$12:$J$518,0),MATCH(Working!AP$11,'Data;_Historical_Data'!$H$11:$AK$11)),SUMIFS('Data;_Major_Ports'!$K$48:$K$999999,'Data;_Major_Ports'!$F$48:$F$999999,$F56,'Data;_Major_Ports'!$E$48:$E$999999,AP$11,'Data;_Major_Ports'!$J$48:$J$999999,#REF!)))</f>
        <v>0</v>
      </c>
      <c r="AQ56" s="4">
        <f>IF(Closed_Ports!AL53="z","z",IF(AQ$11&lt;2000,INDEX('Data;_Historical_Data'!$H$12:$AK$518,MATCH(Working!$E56,'Data;_Historical_Data'!$J$12:$J$518,0),MATCH(Working!AQ$11,'Data;_Historical_Data'!$H$11:$AK$11)),SUMIFS('Data;_Major_Ports'!$K$48:$K$999999,'Data;_Major_Ports'!$F$48:$F$999999,$F56,'Data;_Major_Ports'!$E$48:$E$999999,AQ$11,'Data;_Major_Ports'!$J$48:$J$999999,#REF!)))</f>
        <v>0</v>
      </c>
      <c r="AR56" s="4">
        <f>IF(Closed_Ports!AM53="z","z",IF(AR$11&lt;2000,INDEX('Data;_Historical_Data'!$H$12:$AK$518,MATCH(Working!$E56,'Data;_Historical_Data'!$J$12:$J$518,0),MATCH(Working!AR$11,'Data;_Historical_Data'!$H$11:$AK$11)),SUMIFS('Data;_Major_Ports'!$K$48:$K$999999,'Data;_Major_Ports'!$F$48:$F$999999,$F56,'Data;_Major_Ports'!$E$48:$E$999999,AR$11,'Data;_Major_Ports'!$J$48:$J$999999,#REF!)))</f>
        <v>0</v>
      </c>
      <c r="AS56" s="4">
        <f>IF(Closed_Ports!AN53="z","z",IF(AS$11&lt;2000,INDEX('Data;_Historical_Data'!$H$12:$AK$518,MATCH(Working!$E56,'Data;_Historical_Data'!$J$12:$J$518,0),MATCH(Working!AS$11,'Data;_Historical_Data'!$H$11:$AK$11)),SUMIFS('Data;_Major_Ports'!$K$48:$K$999999,'Data;_Major_Ports'!$F$48:$F$999999,$F56,'Data;_Major_Ports'!$E$48:$E$999999,AS$11,'Data;_Major_Ports'!$J$48:$J$999999,#REF!)))</f>
        <v>0</v>
      </c>
      <c r="AT56" s="4">
        <f>IF(Closed_Ports!AO53="z","z",IF(AT$11&lt;2000,INDEX('Data;_Historical_Data'!$H$12:$AK$518,MATCH(Working!$E56,'Data;_Historical_Data'!$J$12:$J$518,0),MATCH(Working!AT$11,'Data;_Historical_Data'!$H$11:$AK$11)),SUMIFS('Data;_Major_Ports'!$K$48:$K$999999,'Data;_Major_Ports'!$F$48:$F$999999,$F56,'Data;_Major_Ports'!$E$48:$E$999999,AT$11,'Data;_Major_Ports'!$J$48:$J$999999,#REF!)))</f>
        <v>0</v>
      </c>
      <c r="AU56" s="4">
        <f>IF(Closed_Ports!AP53="z","z",IF(AU$11&lt;2000,INDEX('Data;_Historical_Data'!$H$12:$AK$518,MATCH(Working!$E56,'Data;_Historical_Data'!$J$12:$J$518,0),MATCH(Working!AU$11,'Data;_Historical_Data'!$H$11:$AK$11)),SUMIFS('Data;_Major_Ports'!$K$48:$K$999999,'Data;_Major_Ports'!$F$48:$F$999999,$F56,'Data;_Major_Ports'!$E$48:$E$999999,AU$11,'Data;_Major_Ports'!$J$48:$J$999999,#REF!)))</f>
        <v>0</v>
      </c>
      <c r="AV56" s="4">
        <f>IF(Closed_Ports!AQ53="z","z",IF(AV$11&lt;2000,INDEX('Data;_Historical_Data'!$H$12:$AK$518,MATCH(Working!$E56,'Data;_Historical_Data'!$J$12:$J$518,0),MATCH(Working!AV$11,'Data;_Historical_Data'!$H$11:$AK$11)),SUMIFS('Data;_Major_Ports'!$K$48:$K$999999,'Data;_Major_Ports'!$F$48:$F$999999,$F56,'Data;_Major_Ports'!$E$48:$E$999999,AV$11,'Data;_Major_Ports'!$J$48:$J$999999,#REF!)))</f>
        <v>0</v>
      </c>
      <c r="AW56" s="4">
        <f>IF(Closed_Ports!AR53="z","z",IF(AW$11&lt;2000,INDEX('Data;_Historical_Data'!$H$12:$AK$518,MATCH(Working!$E56,'Data;_Historical_Data'!$J$12:$J$518,0),MATCH(Working!AW$11,'Data;_Historical_Data'!$H$11:$AK$11)),SUMIFS('Data;_Major_Ports'!$K$48:$K$999999,'Data;_Major_Ports'!$F$48:$F$999999,$F56,'Data;_Major_Ports'!$E$48:$E$999999,AW$11,'Data;_Major_Ports'!$J$48:$J$999999,#REF!)))</f>
        <v>0</v>
      </c>
      <c r="AX56" s="4">
        <f>IF(Closed_Ports!AS53="z","z",IF(AX$11&lt;2000,INDEX('Data;_Historical_Data'!$H$12:$AK$518,MATCH(Working!$E56,'Data;_Historical_Data'!$J$12:$J$518,0),MATCH(Working!AX$11,'Data;_Historical_Data'!$H$11:$AK$11)),SUMIFS('Data;_Major_Ports'!$K$48:$K$999999,'Data;_Major_Ports'!$F$48:$F$999999,$F56,'Data;_Major_Ports'!$E$48:$E$999999,AX$11,'Data;_Major_Ports'!$J$48:$J$999999,#REF!)))</f>
        <v>0</v>
      </c>
      <c r="AY56" s="4">
        <f>IF(Closed_Ports!AT53="z","z",IF(AY$11&lt;2000,INDEX('Data;_Historical_Data'!$H$12:$AK$518,MATCH(Working!$E56,'Data;_Historical_Data'!$J$12:$J$518,0),MATCH(Working!AY$11,'Data;_Historical_Data'!$H$11:$AK$11)),SUMIFS('Data;_Major_Ports'!$K$48:$K$999999,'Data;_Major_Ports'!$F$48:$F$999999,$F56,'Data;_Major_Ports'!$E$48:$E$999999,AY$11,'Data;_Major_Ports'!$J$48:$J$999999,#REF!)))</f>
        <v>0</v>
      </c>
      <c r="AZ56" s="4">
        <f>IF(Closed_Ports!AU53="z","z",IF(AZ$11&lt;2000,INDEX('Data;_Historical_Data'!$H$12:$AK$518,MATCH(Working!$E56,'Data;_Historical_Data'!$J$12:$J$518,0),MATCH(Working!AZ$11,'Data;_Historical_Data'!$H$11:$AK$11)),SUMIFS('Data;_Major_Ports'!$K$48:$K$999999,'Data;_Major_Ports'!$F$48:$F$999999,$F56,'Data;_Major_Ports'!$E$48:$E$999999,AZ$11,'Data;_Major_Ports'!$J$48:$J$999999,#REF!)))</f>
        <v>0</v>
      </c>
      <c r="BA56" s="4">
        <f>IF(Closed_Ports!AV53="z","z",IF(BA$11&lt;2000,INDEX('Data;_Historical_Data'!$H$12:$AK$518,MATCH(Working!$E56,'Data;_Historical_Data'!$J$12:$J$518,0),MATCH(Working!BA$11,'Data;_Historical_Data'!$H$11:$AK$11)),SUMIFS('Data;_Major_Ports'!$K$48:$K$999999,'Data;_Major_Ports'!$F$48:$F$999999,$F56,'Data;_Major_Ports'!$E$48:$E$999999,BA$11,'Data;_Major_Ports'!$J$48:$J$999999,#REF!)))</f>
        <v>0</v>
      </c>
      <c r="BB56" s="4">
        <f>IF(Closed_Ports!AW53="z","z",IF(BB$11&lt;2000,INDEX('Data;_Historical_Data'!$H$12:$AK$518,MATCH(Working!$E56,'Data;_Historical_Data'!$J$12:$J$518,0),MATCH(Working!BB$11,'Data;_Historical_Data'!$H$11:$AK$11)),SUMIFS('Data;_Major_Ports'!$K$48:$K$999999,'Data;_Major_Ports'!$F$48:$F$999999,$F56,'Data;_Major_Ports'!$E$48:$E$999999,BB$11,'Data;_Major_Ports'!$J$48:$J$999999,#REF!)))</f>
        <v>0</v>
      </c>
      <c r="BC56" s="4">
        <f>IF(Closed_Ports!AX53="z","z",IF(BC$11&lt;2000,INDEX('Data;_Historical_Data'!$H$12:$AK$518,MATCH(Working!$E56,'Data;_Historical_Data'!$J$12:$J$518,0),MATCH(Working!BC$11,'Data;_Historical_Data'!$H$11:$AK$11)),SUMIFS('Data;_Major_Ports'!$K$48:$K$999999,'Data;_Major_Ports'!$F$48:$F$999999,$F56,'Data;_Major_Ports'!$E$48:$E$999999,BC$11,'Data;_Major_Ports'!$J$48:$J$999999,#REF!)))</f>
        <v>0</v>
      </c>
      <c r="BD56" s="4">
        <f>IF(Closed_Ports!AY53="z","z",IF(BD$11&lt;2000,INDEX('Data;_Historical_Data'!$H$12:$AK$518,MATCH(Working!$E56,'Data;_Historical_Data'!$J$12:$J$518,0),MATCH(Working!BD$11,'Data;_Historical_Data'!$H$11:$AK$11)),SUMIFS('Data;_Major_Ports'!$K$48:$K$999999,'Data;_Major_Ports'!$F$48:$F$999999,$F56,'Data;_Major_Ports'!$E$48:$E$999999,BD$11,'Data;_Major_Ports'!$J$48:$J$999999,#REF!)))</f>
        <v>0</v>
      </c>
      <c r="BE56" s="4">
        <f>IF(Closed_Ports!AZ53="z","z",IF(BE$11&lt;2000,INDEX('Data;_Historical_Data'!$H$12:$AK$518,MATCH(Working!$E56,'Data;_Historical_Data'!$J$12:$J$518,0),MATCH(Working!BE$11,'Data;_Historical_Data'!$H$11:$AK$11)),SUMIFS('Data;_Major_Ports'!$K$48:$K$999999,'Data;_Major_Ports'!$F$48:$F$999999,$F56,'Data;_Major_Ports'!$E$48:$E$999999,BE$11,'Data;_Major_Ports'!$J$48:$J$999999,#REF!)))</f>
        <v>0</v>
      </c>
      <c r="BF56" s="4">
        <f>IF(Closed_Ports!BA53="z","z",IF(BF$11&lt;2000,INDEX('Data;_Historical_Data'!$H$12:$AK$518,MATCH(Working!$E56,'Data;_Historical_Data'!$J$12:$J$518,0),MATCH(Working!BF$11,'Data;_Historical_Data'!$H$11:$AK$11)),SUMIFS('Data;_Major_Ports'!$K$48:$K$999999,'Data;_Major_Ports'!$F$48:$F$999999,$F56,'Data;_Major_Ports'!$E$48:$E$999999,BF$11,'Data;_Major_Ports'!$J$48:$J$999999,#REF!)))</f>
        <v>0</v>
      </c>
      <c r="BG56" s="4">
        <f>IF(Closed_Ports!BB53="z","z",IF(BG$11&lt;2000,INDEX('Data;_Historical_Data'!$H$12:$AK$518,MATCH(Working!$E56,'Data;_Historical_Data'!$J$12:$J$518,0),MATCH(Working!BG$11,'Data;_Historical_Data'!$H$11:$AK$11)),SUMIFS('Data;_Major_Ports'!$K$48:$K$999999,'Data;_Major_Ports'!$F$48:$F$999999,$F56,'Data;_Major_Ports'!$E$48:$E$999999,BG$11,'Data;_Major_Ports'!$J$48:$J$999999,#REF!)))</f>
        <v>0</v>
      </c>
      <c r="BH56" s="4">
        <f>IF(Closed_Ports!BC53="z","z",IF(BH$11&lt;2000,INDEX('Data;_Historical_Data'!$H$12:$AK$518,MATCH(Working!$E56,'Data;_Historical_Data'!$J$12:$J$518,0),MATCH(Working!BH$11,'Data;_Historical_Data'!$H$11:$AK$11)),SUMIFS('Data;_Major_Ports'!$K$48:$K$999999,'Data;_Major_Ports'!$F$48:$F$999999,$F56,'Data;_Major_Ports'!$E$48:$E$999999,BH$11,'Data;_Major_Ports'!$J$48:$J$999999,#REF!)))</f>
        <v>0</v>
      </c>
      <c r="BI56" s="4">
        <f>IF(Closed_Ports!BD53="z","z",IF(BI$11&lt;2000,INDEX('Data;_Historical_Data'!$H$12:$AK$518,MATCH(Working!$E56,'Data;_Historical_Data'!$J$12:$J$518,0),MATCH(Working!BI$11,'Data;_Historical_Data'!$H$11:$AK$11)),SUMIFS('Data;_Major_Ports'!$K$48:$K$999999,'Data;_Major_Ports'!$F$48:$F$999999,$F56,'Data;_Major_Ports'!$E$48:$E$999999,BI$11,'Data;_Major_Ports'!$J$48:$J$999999,#REF!)))</f>
        <v>0</v>
      </c>
      <c r="BJ56" s="44" t="e">
        <f t="shared" si="2"/>
        <v>#DIV/0!</v>
      </c>
      <c r="BK56" s="45">
        <f t="shared" si="3"/>
        <v>0</v>
      </c>
    </row>
    <row r="57" spans="4:63" x14ac:dyDescent="0.25">
      <c r="D57" s="41">
        <f>COUNTIF('Data;_Historical_Data'!J:J,Working!E57)</f>
        <v>0</v>
      </c>
      <c r="E57" s="22" t="e">
        <f>CONCATENATE(#REF!,Working!H57)</f>
        <v>#REF!</v>
      </c>
      <c r="F57" s="22" t="s">
        <v>283</v>
      </c>
      <c r="G57" s="22" t="s">
        <v>188</v>
      </c>
      <c r="H57" s="2" t="s">
        <v>284</v>
      </c>
      <c r="I57" s="2" t="s">
        <v>33</v>
      </c>
      <c r="J57" s="42" t="s">
        <v>10</v>
      </c>
      <c r="K57" s="4" t="str">
        <f>IF(Closed_Ports!F54="z","z",IF(K$11&lt;2000,INDEX('Data;_Historical_Data'!$H$12:$AK$518,MATCH(Working!$E57,'Data;_Historical_Data'!$J$12:$J$518,0),MATCH(Working!K$11,'Data;_Historical_Data'!$H$11:$AK$11)),SUMIFS('Data;_Major_Ports'!$K$48:$K$999999,'Data;_Major_Ports'!$F$48:$F$999999,$F57,'Data;_Major_Ports'!$E$48:$E$999999,K$11,'Data;_Major_Ports'!$J$48:$J$999999,#REF!)))</f>
        <v>z</v>
      </c>
      <c r="L57" s="4" t="str">
        <f>IF(Closed_Ports!G54="z","z",IF(L$11&lt;2000,INDEX('Data;_Historical_Data'!$H$12:$AK$518,MATCH(Working!$E57,'Data;_Historical_Data'!$J$12:$J$518,0),MATCH(Working!L$11,'Data;_Historical_Data'!$H$11:$AK$11)),SUMIFS('Data;_Major_Ports'!$K$48:$K$999999,'Data;_Major_Ports'!$F$48:$F$999999,$F57,'Data;_Major_Ports'!$E$48:$E$999999,L$11,'Data;_Major_Ports'!$J$48:$J$999999,#REF!)))</f>
        <v>z</v>
      </c>
      <c r="M57" s="4" t="str">
        <f>IF(Closed_Ports!H54="z","z",IF(M$11&lt;2000,INDEX('Data;_Historical_Data'!$H$12:$AK$518,MATCH(Working!$E57,'Data;_Historical_Data'!$J$12:$J$518,0),MATCH(Working!M$11,'Data;_Historical_Data'!$H$11:$AK$11)),SUMIFS('Data;_Major_Ports'!$K$48:$K$999999,'Data;_Major_Ports'!$F$48:$F$999999,$F57,'Data;_Major_Ports'!$E$48:$E$999999,M$11,'Data;_Major_Ports'!$J$48:$J$999999,#REF!)))</f>
        <v>z</v>
      </c>
      <c r="N57" s="4" t="e">
        <f>IF(Closed_Ports!I54="z","z",IF(N$11&lt;2000,INDEX('Data;_Historical_Data'!$H$12:$AK$518,MATCH(Working!$E57,'Data;_Historical_Data'!$J$12:$J$518,0),MATCH(Working!N$11,'Data;_Historical_Data'!$H$11:$AK$11)),SUMIFS('Data;_Major_Ports'!$K$48:$K$999999,'Data;_Major_Ports'!$F$48:$F$999999,$F57,'Data;_Major_Ports'!$E$48:$E$999999,N$11,'Data;_Major_Ports'!$J$48:$J$999999,#REF!)))</f>
        <v>#REF!</v>
      </c>
      <c r="O57" s="4" t="e">
        <f>IF(Closed_Ports!J54="z","z",IF(O$11&lt;2000,INDEX('Data;_Historical_Data'!$H$12:$AK$518,MATCH(Working!$E57,'Data;_Historical_Data'!$J$12:$J$518,0),MATCH(Working!O$11,'Data;_Historical_Data'!$H$11:$AK$11)),SUMIFS('Data;_Major_Ports'!$K$48:$K$999999,'Data;_Major_Ports'!$F$48:$F$999999,$F57,'Data;_Major_Ports'!$E$48:$E$999999,O$11,'Data;_Major_Ports'!$J$48:$J$999999,#REF!)))</f>
        <v>#REF!</v>
      </c>
      <c r="P57" s="4" t="e">
        <f>IF(Closed_Ports!K54="z","z",IF(P$11&lt;2000,INDEX('Data;_Historical_Data'!$H$12:$AK$518,MATCH(Working!$E57,'Data;_Historical_Data'!$J$12:$J$518,0),MATCH(Working!P$11,'Data;_Historical_Data'!$H$11:$AK$11)),SUMIFS('Data;_Major_Ports'!$K$48:$K$999999,'Data;_Major_Ports'!$F$48:$F$999999,$F57,'Data;_Major_Ports'!$E$48:$E$999999,P$11,'Data;_Major_Ports'!$J$48:$J$999999,#REF!)))</f>
        <v>#REF!</v>
      </c>
      <c r="Q57" s="4" t="e">
        <f>IF(Closed_Ports!L54="z","z",IF(Q$11&lt;2000,INDEX('Data;_Historical_Data'!$H$12:$AK$518,MATCH(Working!$E57,'Data;_Historical_Data'!$J$12:$J$518,0),MATCH(Working!Q$11,'Data;_Historical_Data'!$H$11:$AK$11)),SUMIFS('Data;_Major_Ports'!$K$48:$K$999999,'Data;_Major_Ports'!$F$48:$F$999999,$F57,'Data;_Major_Ports'!$E$48:$E$999999,Q$11,'Data;_Major_Ports'!$J$48:$J$999999,#REF!)))</f>
        <v>#REF!</v>
      </c>
      <c r="R57" s="4" t="e">
        <f>IF(Closed_Ports!M54="z","z",IF(R$11&lt;2000,INDEX('Data;_Historical_Data'!$H$12:$AK$518,MATCH(Working!$E57,'Data;_Historical_Data'!$J$12:$J$518,0),MATCH(Working!R$11,'Data;_Historical_Data'!$H$11:$AK$11)),SUMIFS('Data;_Major_Ports'!$K$48:$K$999999,'Data;_Major_Ports'!$F$48:$F$999999,$F57,'Data;_Major_Ports'!$E$48:$E$999999,R$11,'Data;_Major_Ports'!$J$48:$J$999999,#REF!)))</f>
        <v>#REF!</v>
      </c>
      <c r="S57" s="4" t="e">
        <f>IF(Closed_Ports!N54="z","z",IF(S$11&lt;2000,INDEX('Data;_Historical_Data'!$H$12:$AK$518,MATCH(Working!$E57,'Data;_Historical_Data'!$J$12:$J$518,0),MATCH(Working!S$11,'Data;_Historical_Data'!$H$11:$AK$11)),SUMIFS('Data;_Major_Ports'!$K$48:$K$999999,'Data;_Major_Ports'!$F$48:$F$999999,$F57,'Data;_Major_Ports'!$E$48:$E$999999,S$11,'Data;_Major_Ports'!$J$48:$J$999999,#REF!)))</f>
        <v>#REF!</v>
      </c>
      <c r="T57" s="4" t="e">
        <f>IF(Closed_Ports!O54="z","z",IF(T$11&lt;2000,INDEX('Data;_Historical_Data'!$H$12:$AK$518,MATCH(Working!$E57,'Data;_Historical_Data'!$J$12:$J$518,0),MATCH(Working!T$11,'Data;_Historical_Data'!$H$11:$AK$11)),SUMIFS('Data;_Major_Ports'!$K$48:$K$999999,'Data;_Major_Ports'!$F$48:$F$999999,$F57,'Data;_Major_Ports'!$E$48:$E$999999,T$11,'Data;_Major_Ports'!$J$48:$J$999999,#REF!)))</f>
        <v>#REF!</v>
      </c>
      <c r="U57" s="4" t="e">
        <f>IF(Closed_Ports!P54="z","z",IF(U$11&lt;2000,INDEX('Data;_Historical_Data'!$H$12:$AK$518,MATCH(Working!$E57,'Data;_Historical_Data'!$J$12:$J$518,0),MATCH(Working!U$11,'Data;_Historical_Data'!$H$11:$AK$11)),SUMIFS('Data;_Major_Ports'!$K$48:$K$999999,'Data;_Major_Ports'!$F$48:$F$999999,$F57,'Data;_Major_Ports'!$E$48:$E$999999,U$11,'Data;_Major_Ports'!$J$48:$J$999999,#REF!)))</f>
        <v>#REF!</v>
      </c>
      <c r="V57" s="4" t="e">
        <f>IF(Closed_Ports!Q54="z","z",IF(V$11&lt;2000,INDEX('Data;_Historical_Data'!$H$12:$AK$518,MATCH(Working!$E57,'Data;_Historical_Data'!$J$12:$J$518,0),MATCH(Working!V$11,'Data;_Historical_Data'!$H$11:$AK$11)),SUMIFS('Data;_Major_Ports'!$K$48:$K$999999,'Data;_Major_Ports'!$F$48:$F$999999,$F57,'Data;_Major_Ports'!$E$48:$E$999999,V$11,'Data;_Major_Ports'!$J$48:$J$999999,#REF!)))</f>
        <v>#REF!</v>
      </c>
      <c r="W57" s="4" t="e">
        <f>IF(Closed_Ports!R54="z","z",IF(W$11&lt;2000,INDEX('Data;_Historical_Data'!$H$12:$AK$518,MATCH(Working!$E57,'Data;_Historical_Data'!$J$12:$J$518,0),MATCH(Working!W$11,'Data;_Historical_Data'!$H$11:$AK$11)),SUMIFS('Data;_Major_Ports'!$K$48:$K$999999,'Data;_Major_Ports'!$F$48:$F$999999,$F57,'Data;_Major_Ports'!$E$48:$E$999999,W$11,'Data;_Major_Ports'!$J$48:$J$999999,#REF!)))</f>
        <v>#REF!</v>
      </c>
      <c r="X57" s="4" t="e">
        <f>IF(Closed_Ports!S54="z","z",IF(X$11&lt;2000,INDEX('Data;_Historical_Data'!$H$12:$AK$518,MATCH(Working!$E57,'Data;_Historical_Data'!$J$12:$J$518,0),MATCH(Working!X$11,'Data;_Historical_Data'!$H$11:$AK$11)),SUMIFS('Data;_Major_Ports'!$K$48:$K$999999,'Data;_Major_Ports'!$F$48:$F$999999,$F57,'Data;_Major_Ports'!$E$48:$E$999999,X$11,'Data;_Major_Ports'!$J$48:$J$999999,#REF!)))</f>
        <v>#REF!</v>
      </c>
      <c r="Y57" s="4" t="e">
        <f>IF(Closed_Ports!T54="z","z",IF(Y$11&lt;2000,INDEX('Data;_Historical_Data'!$H$12:$AK$518,MATCH(Working!$E57,'Data;_Historical_Data'!$J$12:$J$518,0),MATCH(Working!Y$11,'Data;_Historical_Data'!$H$11:$AK$11)),SUMIFS('Data;_Major_Ports'!$K$48:$K$999999,'Data;_Major_Ports'!$F$48:$F$999999,$F57,'Data;_Major_Ports'!$E$48:$E$999999,Y$11,'Data;_Major_Ports'!$J$48:$J$999999,#REF!)))</f>
        <v>#REF!</v>
      </c>
      <c r="Z57" s="4" t="e">
        <f>IF(Closed_Ports!U54="z","z",IF(Z$11&lt;2000,INDEX('Data;_Historical_Data'!$H$12:$AK$518,MATCH(Working!$E57,'Data;_Historical_Data'!$J$12:$J$518,0),MATCH(Working!Z$11,'Data;_Historical_Data'!$H$11:$AK$11)),SUMIFS('Data;_Major_Ports'!$K$48:$K$999999,'Data;_Major_Ports'!$F$48:$F$999999,$F57,'Data;_Major_Ports'!$E$48:$E$999999,Z$11,'Data;_Major_Ports'!$J$48:$J$999999,#REF!)))</f>
        <v>#REF!</v>
      </c>
      <c r="AA57" s="4" t="e">
        <f>IF(Closed_Ports!V54="z","z",IF(AA$11&lt;2000,INDEX('Data;_Historical_Data'!$H$12:$AK$518,MATCH(Working!$E57,'Data;_Historical_Data'!$J$12:$J$518,0),MATCH(Working!AA$11,'Data;_Historical_Data'!$H$11:$AK$11)),SUMIFS('Data;_Major_Ports'!$K$48:$K$999999,'Data;_Major_Ports'!$F$48:$F$999999,$F57,'Data;_Major_Ports'!$E$48:$E$999999,AA$11,'Data;_Major_Ports'!$J$48:$J$999999,#REF!)))</f>
        <v>#REF!</v>
      </c>
      <c r="AB57" s="4" t="e">
        <f>IF(Closed_Ports!W54="z","z",IF(AB$11&lt;2000,INDEX('Data;_Historical_Data'!$H$12:$AK$518,MATCH(Working!$E57,'Data;_Historical_Data'!$J$12:$J$518,0),MATCH(Working!AB$11,'Data;_Historical_Data'!$H$11:$AK$11)),SUMIFS('Data;_Major_Ports'!$K$48:$K$999999,'Data;_Major_Ports'!$F$48:$F$999999,$F57,'Data;_Major_Ports'!$E$48:$E$999999,AB$11,'Data;_Major_Ports'!$J$48:$J$999999,#REF!)))</f>
        <v>#REF!</v>
      </c>
      <c r="AC57" s="4" t="e">
        <f>IF(Closed_Ports!X54="z","z",IF(AC$11&lt;2000,INDEX('Data;_Historical_Data'!$H$12:$AK$518,MATCH(Working!$E57,'Data;_Historical_Data'!$J$12:$J$518,0),MATCH(Working!AC$11,'Data;_Historical_Data'!$H$11:$AK$11)),SUMIFS('Data;_Major_Ports'!$K$48:$K$999999,'Data;_Major_Ports'!$F$48:$F$999999,$F57,'Data;_Major_Ports'!$E$48:$E$999999,AC$11,'Data;_Major_Ports'!$J$48:$J$999999,#REF!)))</f>
        <v>#REF!</v>
      </c>
      <c r="AD57" s="4" t="e">
        <f>IF(Closed_Ports!Y54="z","z",IF(AD$11&lt;2000,INDEX('Data;_Historical_Data'!$H$12:$AK$518,MATCH(Working!$E57,'Data;_Historical_Data'!$J$12:$J$518,0),MATCH(Working!AD$11,'Data;_Historical_Data'!$H$11:$AK$11)),SUMIFS('Data;_Major_Ports'!$K$48:$K$999999,'Data;_Major_Ports'!$F$48:$F$999999,$F57,'Data;_Major_Ports'!$E$48:$E$999999,AD$11,'Data;_Major_Ports'!$J$48:$J$999999,#REF!)))</f>
        <v>#REF!</v>
      </c>
      <c r="AE57" s="4" t="e">
        <f>IF(Closed_Ports!Z54="z","z",IF(AE$11&lt;2000,INDEX('Data;_Historical_Data'!$H$12:$AK$518,MATCH(Working!$E57,'Data;_Historical_Data'!$J$12:$J$518,0),MATCH(Working!AE$11,'Data;_Historical_Data'!$H$11:$AK$11)),SUMIFS('Data;_Major_Ports'!$K$48:$K$999999,'Data;_Major_Ports'!$F$48:$F$999999,$F57,'Data;_Major_Ports'!$E$48:$E$999999,AE$11,'Data;_Major_Ports'!$J$48:$J$999999,#REF!)))</f>
        <v>#REF!</v>
      </c>
      <c r="AF57" s="4" t="e">
        <f>IF(Closed_Ports!AA54="z","z",IF(AF$11&lt;2000,INDEX('Data;_Historical_Data'!$H$12:$AK$518,MATCH(Working!$E57,'Data;_Historical_Data'!$J$12:$J$518,0),MATCH(Working!AF$11,'Data;_Historical_Data'!$H$11:$AK$11)),SUMIFS('Data;_Major_Ports'!$K$48:$K$999999,'Data;_Major_Ports'!$F$48:$F$999999,$F57,'Data;_Major_Ports'!$E$48:$E$999999,AF$11,'Data;_Major_Ports'!$J$48:$J$999999,#REF!)))</f>
        <v>#REF!</v>
      </c>
      <c r="AG57" s="4" t="e">
        <f>IF(Closed_Ports!AB54="z","z",IF(AG$11&lt;2000,INDEX('Data;_Historical_Data'!$H$12:$AK$518,MATCH(Working!$E57,'Data;_Historical_Data'!$J$12:$J$518,0),MATCH(Working!AG$11,'Data;_Historical_Data'!$H$11:$AK$11)),SUMIFS('Data;_Major_Ports'!$K$48:$K$999999,'Data;_Major_Ports'!$F$48:$F$999999,$F57,'Data;_Major_Ports'!$E$48:$E$999999,AG$11,'Data;_Major_Ports'!$J$48:$J$999999,#REF!)))</f>
        <v>#REF!</v>
      </c>
      <c r="AH57" s="4" t="e">
        <f>IF(Closed_Ports!AC54="z","z",IF(AH$11&lt;2000,INDEX('Data;_Historical_Data'!$H$12:$AK$518,MATCH(Working!$E57,'Data;_Historical_Data'!$J$12:$J$518,0),MATCH(Working!AH$11,'Data;_Historical_Data'!$H$11:$AK$11)),SUMIFS('Data;_Major_Ports'!$K$48:$K$999999,'Data;_Major_Ports'!$F$48:$F$999999,$F57,'Data;_Major_Ports'!$E$48:$E$999999,AH$11,'Data;_Major_Ports'!$J$48:$J$999999,#REF!)))</f>
        <v>#REF!</v>
      </c>
      <c r="AI57" s="4" t="e">
        <f>IF(Closed_Ports!AD54="z","z",IF(AI$11&lt;2000,INDEX('Data;_Historical_Data'!$H$12:$AK$518,MATCH(Working!$E57,'Data;_Historical_Data'!$J$12:$J$518,0),MATCH(Working!AI$11,'Data;_Historical_Data'!$H$11:$AK$11)),SUMIFS('Data;_Major_Ports'!$K$48:$K$999999,'Data;_Major_Ports'!$F$48:$F$999999,$F57,'Data;_Major_Ports'!$E$48:$E$999999,AI$11,'Data;_Major_Ports'!$J$48:$J$999999,#REF!)))</f>
        <v>#REF!</v>
      </c>
      <c r="AJ57" s="4" t="e">
        <f>IF(Closed_Ports!AE54="z","z",IF(AJ$11&lt;2000,INDEX('Data;_Historical_Data'!$H$12:$AK$518,MATCH(Working!$E57,'Data;_Historical_Data'!$J$12:$J$518,0),MATCH(Working!AJ$11,'Data;_Historical_Data'!$H$11:$AK$11)),SUMIFS('Data;_Major_Ports'!$K$48:$K$999999,'Data;_Major_Ports'!$F$48:$F$999999,$F57,'Data;_Major_Ports'!$E$48:$E$999999,AJ$11,'Data;_Major_Ports'!$J$48:$J$999999,#REF!)))</f>
        <v>#REF!</v>
      </c>
      <c r="AK57" s="4" t="e">
        <f>IF(Closed_Ports!AF54="z","z",IF(AK$11&lt;2000,INDEX('Data;_Historical_Data'!$H$12:$AK$518,MATCH(Working!$E57,'Data;_Historical_Data'!$J$12:$J$518,0),MATCH(Working!AK$11,'Data;_Historical_Data'!$H$11:$AK$11)),SUMIFS('Data;_Major_Ports'!$K$48:$K$999999,'Data;_Major_Ports'!$F$48:$F$999999,$F57,'Data;_Major_Ports'!$E$48:$E$999999,AK$11,'Data;_Major_Ports'!$J$48:$J$999999,#REF!)))</f>
        <v>#REF!</v>
      </c>
      <c r="AL57" s="43">
        <f>IF(Closed_Ports!AG54="z","z",IF(AL$11&lt;2000,INDEX('Data;_Historical_Data'!$H$12:$AK$518,MATCH(Working!$E57,'Data;_Historical_Data'!$J$12:$J$518,0),MATCH(Working!AL$11,'Data;_Historical_Data'!$H$11:$AK$11)),SUMIFS('Data;_Major_Ports'!$K$48:$K$999999,'Data;_Major_Ports'!$F$48:$F$999999,$F57,'Data;_Major_Ports'!$E$48:$E$999999,AL$11,'Data;_Major_Ports'!$J$48:$J$999999,#REF!)))</f>
        <v>0</v>
      </c>
      <c r="AM57" s="4">
        <f>IF(Closed_Ports!AH54="z","z",IF(AM$11&lt;2000,INDEX('Data;_Historical_Data'!$H$12:$AK$518,MATCH(Working!$E57,'Data;_Historical_Data'!$J$12:$J$518,0),MATCH(Working!AM$11,'Data;_Historical_Data'!$H$11:$AK$11)),SUMIFS('Data;_Major_Ports'!$K$48:$K$999999,'Data;_Major_Ports'!$F$48:$F$999999,$F57,'Data;_Major_Ports'!$E$48:$E$999999,AM$11,'Data;_Major_Ports'!$J$48:$J$999999,#REF!)))</f>
        <v>0</v>
      </c>
      <c r="AN57" s="4">
        <f>IF(Closed_Ports!AI54="z","z",IF(AN$11&lt;2000,INDEX('Data;_Historical_Data'!$H$12:$AK$518,MATCH(Working!$E57,'Data;_Historical_Data'!$J$12:$J$518,0),MATCH(Working!AN$11,'Data;_Historical_Data'!$H$11:$AK$11)),SUMIFS('Data;_Major_Ports'!$K$48:$K$999999,'Data;_Major_Ports'!$F$48:$F$999999,$F57,'Data;_Major_Ports'!$E$48:$E$999999,AN$11,'Data;_Major_Ports'!$J$48:$J$999999,#REF!)))</f>
        <v>0</v>
      </c>
      <c r="AO57" s="4">
        <f>IF(Closed_Ports!AJ54="z","z",IF(AO$11&lt;2000,INDEX('Data;_Historical_Data'!$H$12:$AK$518,MATCH(Working!$E57,'Data;_Historical_Data'!$J$12:$J$518,0),MATCH(Working!AO$11,'Data;_Historical_Data'!$H$11:$AK$11)),SUMIFS('Data;_Major_Ports'!$K$48:$K$999999,'Data;_Major_Ports'!$F$48:$F$999999,$F57,'Data;_Major_Ports'!$E$48:$E$999999,AO$11,'Data;_Major_Ports'!$J$48:$J$999999,#REF!)))</f>
        <v>0</v>
      </c>
      <c r="AP57" s="4">
        <f>IF(Closed_Ports!AK54="z","z",IF(AP$11&lt;2000,INDEX('Data;_Historical_Data'!$H$12:$AK$518,MATCH(Working!$E57,'Data;_Historical_Data'!$J$12:$J$518,0),MATCH(Working!AP$11,'Data;_Historical_Data'!$H$11:$AK$11)),SUMIFS('Data;_Major_Ports'!$K$48:$K$999999,'Data;_Major_Ports'!$F$48:$F$999999,$F57,'Data;_Major_Ports'!$E$48:$E$999999,AP$11,'Data;_Major_Ports'!$J$48:$J$999999,#REF!)))</f>
        <v>0</v>
      </c>
      <c r="AQ57" s="4">
        <f>IF(Closed_Ports!AL54="z","z",IF(AQ$11&lt;2000,INDEX('Data;_Historical_Data'!$H$12:$AK$518,MATCH(Working!$E57,'Data;_Historical_Data'!$J$12:$J$518,0),MATCH(Working!AQ$11,'Data;_Historical_Data'!$H$11:$AK$11)),SUMIFS('Data;_Major_Ports'!$K$48:$K$999999,'Data;_Major_Ports'!$F$48:$F$999999,$F57,'Data;_Major_Ports'!$E$48:$E$999999,AQ$11,'Data;_Major_Ports'!$J$48:$J$999999,#REF!)))</f>
        <v>0</v>
      </c>
      <c r="AR57" s="4">
        <f>IF(Closed_Ports!AM54="z","z",IF(AR$11&lt;2000,INDEX('Data;_Historical_Data'!$H$12:$AK$518,MATCH(Working!$E57,'Data;_Historical_Data'!$J$12:$J$518,0),MATCH(Working!AR$11,'Data;_Historical_Data'!$H$11:$AK$11)),SUMIFS('Data;_Major_Ports'!$K$48:$K$999999,'Data;_Major_Ports'!$F$48:$F$999999,$F57,'Data;_Major_Ports'!$E$48:$E$999999,AR$11,'Data;_Major_Ports'!$J$48:$J$999999,#REF!)))</f>
        <v>0</v>
      </c>
      <c r="AS57" s="4">
        <f>IF(Closed_Ports!AN54="z","z",IF(AS$11&lt;2000,INDEX('Data;_Historical_Data'!$H$12:$AK$518,MATCH(Working!$E57,'Data;_Historical_Data'!$J$12:$J$518,0),MATCH(Working!AS$11,'Data;_Historical_Data'!$H$11:$AK$11)),SUMIFS('Data;_Major_Ports'!$K$48:$K$999999,'Data;_Major_Ports'!$F$48:$F$999999,$F57,'Data;_Major_Ports'!$E$48:$E$999999,AS$11,'Data;_Major_Ports'!$J$48:$J$999999,#REF!)))</f>
        <v>0</v>
      </c>
      <c r="AT57" s="4">
        <f>IF(Closed_Ports!AO54="z","z",IF(AT$11&lt;2000,INDEX('Data;_Historical_Data'!$H$12:$AK$518,MATCH(Working!$E57,'Data;_Historical_Data'!$J$12:$J$518,0),MATCH(Working!AT$11,'Data;_Historical_Data'!$H$11:$AK$11)),SUMIFS('Data;_Major_Ports'!$K$48:$K$999999,'Data;_Major_Ports'!$F$48:$F$999999,$F57,'Data;_Major_Ports'!$E$48:$E$999999,AT$11,'Data;_Major_Ports'!$J$48:$J$999999,#REF!)))</f>
        <v>0</v>
      </c>
      <c r="AU57" s="4">
        <f>IF(Closed_Ports!AP54="z","z",IF(AU$11&lt;2000,INDEX('Data;_Historical_Data'!$H$12:$AK$518,MATCH(Working!$E57,'Data;_Historical_Data'!$J$12:$J$518,0),MATCH(Working!AU$11,'Data;_Historical_Data'!$H$11:$AK$11)),SUMIFS('Data;_Major_Ports'!$K$48:$K$999999,'Data;_Major_Ports'!$F$48:$F$999999,$F57,'Data;_Major_Ports'!$E$48:$E$999999,AU$11,'Data;_Major_Ports'!$J$48:$J$999999,#REF!)))</f>
        <v>0</v>
      </c>
      <c r="AV57" s="4">
        <f>IF(Closed_Ports!AQ54="z","z",IF(AV$11&lt;2000,INDEX('Data;_Historical_Data'!$H$12:$AK$518,MATCH(Working!$E57,'Data;_Historical_Data'!$J$12:$J$518,0),MATCH(Working!AV$11,'Data;_Historical_Data'!$H$11:$AK$11)),SUMIFS('Data;_Major_Ports'!$K$48:$K$999999,'Data;_Major_Ports'!$F$48:$F$999999,$F57,'Data;_Major_Ports'!$E$48:$E$999999,AV$11,'Data;_Major_Ports'!$J$48:$J$999999,#REF!)))</f>
        <v>0</v>
      </c>
      <c r="AW57" s="4">
        <f>IF(Closed_Ports!AR54="z","z",IF(AW$11&lt;2000,INDEX('Data;_Historical_Data'!$H$12:$AK$518,MATCH(Working!$E57,'Data;_Historical_Data'!$J$12:$J$518,0),MATCH(Working!AW$11,'Data;_Historical_Data'!$H$11:$AK$11)),SUMIFS('Data;_Major_Ports'!$K$48:$K$999999,'Data;_Major_Ports'!$F$48:$F$999999,$F57,'Data;_Major_Ports'!$E$48:$E$999999,AW$11,'Data;_Major_Ports'!$J$48:$J$999999,#REF!)))</f>
        <v>0</v>
      </c>
      <c r="AX57" s="4">
        <f>IF(Closed_Ports!AS54="z","z",IF(AX$11&lt;2000,INDEX('Data;_Historical_Data'!$H$12:$AK$518,MATCH(Working!$E57,'Data;_Historical_Data'!$J$12:$J$518,0),MATCH(Working!AX$11,'Data;_Historical_Data'!$H$11:$AK$11)),SUMIFS('Data;_Major_Ports'!$K$48:$K$999999,'Data;_Major_Ports'!$F$48:$F$999999,$F57,'Data;_Major_Ports'!$E$48:$E$999999,AX$11,'Data;_Major_Ports'!$J$48:$J$999999,#REF!)))</f>
        <v>0</v>
      </c>
      <c r="AY57" s="4">
        <f>IF(Closed_Ports!AT54="z","z",IF(AY$11&lt;2000,INDEX('Data;_Historical_Data'!$H$12:$AK$518,MATCH(Working!$E57,'Data;_Historical_Data'!$J$12:$J$518,0),MATCH(Working!AY$11,'Data;_Historical_Data'!$H$11:$AK$11)),SUMIFS('Data;_Major_Ports'!$K$48:$K$999999,'Data;_Major_Ports'!$F$48:$F$999999,$F57,'Data;_Major_Ports'!$E$48:$E$999999,AY$11,'Data;_Major_Ports'!$J$48:$J$999999,#REF!)))</f>
        <v>0</v>
      </c>
      <c r="AZ57" s="4">
        <f>IF(Closed_Ports!AU54="z","z",IF(AZ$11&lt;2000,INDEX('Data;_Historical_Data'!$H$12:$AK$518,MATCH(Working!$E57,'Data;_Historical_Data'!$J$12:$J$518,0),MATCH(Working!AZ$11,'Data;_Historical_Data'!$H$11:$AK$11)),SUMIFS('Data;_Major_Ports'!$K$48:$K$999999,'Data;_Major_Ports'!$F$48:$F$999999,$F57,'Data;_Major_Ports'!$E$48:$E$999999,AZ$11,'Data;_Major_Ports'!$J$48:$J$999999,#REF!)))</f>
        <v>0</v>
      </c>
      <c r="BA57" s="4">
        <f>IF(Closed_Ports!AV54="z","z",IF(BA$11&lt;2000,INDEX('Data;_Historical_Data'!$H$12:$AK$518,MATCH(Working!$E57,'Data;_Historical_Data'!$J$12:$J$518,0),MATCH(Working!BA$11,'Data;_Historical_Data'!$H$11:$AK$11)),SUMIFS('Data;_Major_Ports'!$K$48:$K$999999,'Data;_Major_Ports'!$F$48:$F$999999,$F57,'Data;_Major_Ports'!$E$48:$E$999999,BA$11,'Data;_Major_Ports'!$J$48:$J$999999,#REF!)))</f>
        <v>0</v>
      </c>
      <c r="BB57" s="4">
        <f>IF(Closed_Ports!AW54="z","z",IF(BB$11&lt;2000,INDEX('Data;_Historical_Data'!$H$12:$AK$518,MATCH(Working!$E57,'Data;_Historical_Data'!$J$12:$J$518,0),MATCH(Working!BB$11,'Data;_Historical_Data'!$H$11:$AK$11)),SUMIFS('Data;_Major_Ports'!$K$48:$K$999999,'Data;_Major_Ports'!$F$48:$F$999999,$F57,'Data;_Major_Ports'!$E$48:$E$999999,BB$11,'Data;_Major_Ports'!$J$48:$J$999999,#REF!)))</f>
        <v>0</v>
      </c>
      <c r="BC57" s="4">
        <f>IF(Closed_Ports!AX54="z","z",IF(BC$11&lt;2000,INDEX('Data;_Historical_Data'!$H$12:$AK$518,MATCH(Working!$E57,'Data;_Historical_Data'!$J$12:$J$518,0),MATCH(Working!BC$11,'Data;_Historical_Data'!$H$11:$AK$11)),SUMIFS('Data;_Major_Ports'!$K$48:$K$999999,'Data;_Major_Ports'!$F$48:$F$999999,$F57,'Data;_Major_Ports'!$E$48:$E$999999,BC$11,'Data;_Major_Ports'!$J$48:$J$999999,#REF!)))</f>
        <v>0</v>
      </c>
      <c r="BD57" s="4">
        <f>IF(Closed_Ports!AY54="z","z",IF(BD$11&lt;2000,INDEX('Data;_Historical_Data'!$H$12:$AK$518,MATCH(Working!$E57,'Data;_Historical_Data'!$J$12:$J$518,0),MATCH(Working!BD$11,'Data;_Historical_Data'!$H$11:$AK$11)),SUMIFS('Data;_Major_Ports'!$K$48:$K$999999,'Data;_Major_Ports'!$F$48:$F$999999,$F57,'Data;_Major_Ports'!$E$48:$E$999999,BD$11,'Data;_Major_Ports'!$J$48:$J$999999,#REF!)))</f>
        <v>0</v>
      </c>
      <c r="BE57" s="4">
        <f>IF(Closed_Ports!AZ54="z","z",IF(BE$11&lt;2000,INDEX('Data;_Historical_Data'!$H$12:$AK$518,MATCH(Working!$E57,'Data;_Historical_Data'!$J$12:$J$518,0),MATCH(Working!BE$11,'Data;_Historical_Data'!$H$11:$AK$11)),SUMIFS('Data;_Major_Ports'!$K$48:$K$999999,'Data;_Major_Ports'!$F$48:$F$999999,$F57,'Data;_Major_Ports'!$E$48:$E$999999,BE$11,'Data;_Major_Ports'!$J$48:$J$999999,#REF!)))</f>
        <v>0</v>
      </c>
      <c r="BF57" s="4">
        <f>IF(Closed_Ports!BA54="z","z",IF(BF$11&lt;2000,INDEX('Data;_Historical_Data'!$H$12:$AK$518,MATCH(Working!$E57,'Data;_Historical_Data'!$J$12:$J$518,0),MATCH(Working!BF$11,'Data;_Historical_Data'!$H$11:$AK$11)),SUMIFS('Data;_Major_Ports'!$K$48:$K$999999,'Data;_Major_Ports'!$F$48:$F$999999,$F57,'Data;_Major_Ports'!$E$48:$E$999999,BF$11,'Data;_Major_Ports'!$J$48:$J$999999,#REF!)))</f>
        <v>0</v>
      </c>
      <c r="BG57" s="4">
        <f>IF(Closed_Ports!BB54="z","z",IF(BG$11&lt;2000,INDEX('Data;_Historical_Data'!$H$12:$AK$518,MATCH(Working!$E57,'Data;_Historical_Data'!$J$12:$J$518,0),MATCH(Working!BG$11,'Data;_Historical_Data'!$H$11:$AK$11)),SUMIFS('Data;_Major_Ports'!$K$48:$K$999999,'Data;_Major_Ports'!$F$48:$F$999999,$F57,'Data;_Major_Ports'!$E$48:$E$999999,BG$11,'Data;_Major_Ports'!$J$48:$J$999999,#REF!)))</f>
        <v>0</v>
      </c>
      <c r="BH57" s="4">
        <f>IF(Closed_Ports!BC54="z","z",IF(BH$11&lt;2000,INDEX('Data;_Historical_Data'!$H$12:$AK$518,MATCH(Working!$E57,'Data;_Historical_Data'!$J$12:$J$518,0),MATCH(Working!BH$11,'Data;_Historical_Data'!$H$11:$AK$11)),SUMIFS('Data;_Major_Ports'!$K$48:$K$999999,'Data;_Major_Ports'!$F$48:$F$999999,$F57,'Data;_Major_Ports'!$E$48:$E$999999,BH$11,'Data;_Major_Ports'!$J$48:$J$999999,#REF!)))</f>
        <v>0</v>
      </c>
      <c r="BI57" s="4">
        <f>IF(Closed_Ports!BD54="z","z",IF(BI$11&lt;2000,INDEX('Data;_Historical_Data'!$H$12:$AK$518,MATCH(Working!$E57,'Data;_Historical_Data'!$J$12:$J$518,0),MATCH(Working!BI$11,'Data;_Historical_Data'!$H$11:$AK$11)),SUMIFS('Data;_Major_Ports'!$K$48:$K$999999,'Data;_Major_Ports'!$F$48:$F$999999,$F57,'Data;_Major_Ports'!$E$48:$E$999999,BI$11,'Data;_Major_Ports'!$J$48:$J$999999,#REF!)))</f>
        <v>0</v>
      </c>
      <c r="BJ57" s="44" t="e">
        <f t="shared" si="2"/>
        <v>#DIV/0!</v>
      </c>
      <c r="BK57" s="45">
        <f t="shared" si="3"/>
        <v>0</v>
      </c>
    </row>
    <row r="58" spans="4:63" x14ac:dyDescent="0.25">
      <c r="D58" s="41">
        <f>COUNTIF('Data;_Historical_Data'!J:J,Working!E58)</f>
        <v>0</v>
      </c>
      <c r="E58" s="22" t="e">
        <f>CONCATENATE(#REF!,Working!H58)</f>
        <v>#REF!</v>
      </c>
      <c r="F58" s="22" t="s">
        <v>286</v>
      </c>
      <c r="G58" s="22" t="s">
        <v>188</v>
      </c>
      <c r="H58" s="2" t="s">
        <v>56</v>
      </c>
      <c r="I58" s="2" t="s">
        <v>47</v>
      </c>
      <c r="J58" s="42" t="s">
        <v>10</v>
      </c>
      <c r="K58" s="4" t="e">
        <f>IF(Closed_Ports!F55="z","z",IF(K$11&lt;2000,INDEX('Data;_Historical_Data'!$H$12:$AK$518,MATCH(Working!$E58,'Data;_Historical_Data'!$J$12:$J$518,0),MATCH(Working!K$11,'Data;_Historical_Data'!$H$11:$AK$11)),SUMIFS('Data;_Major_Ports'!$K$48:$K$999999,'Data;_Major_Ports'!$F$48:$F$999999,$F58,'Data;_Major_Ports'!$E$48:$E$999999,K$11,'Data;_Major_Ports'!$J$48:$J$999999,#REF!)))</f>
        <v>#REF!</v>
      </c>
      <c r="L58" s="4" t="e">
        <f>IF(Closed_Ports!G55="z","z",IF(L$11&lt;2000,INDEX('Data;_Historical_Data'!$H$12:$AK$518,MATCH(Working!$E58,'Data;_Historical_Data'!$J$12:$J$518,0),MATCH(Working!L$11,'Data;_Historical_Data'!$H$11:$AK$11)),SUMIFS('Data;_Major_Ports'!$K$48:$K$999999,'Data;_Major_Ports'!$F$48:$F$999999,$F58,'Data;_Major_Ports'!$E$48:$E$999999,L$11,'Data;_Major_Ports'!$J$48:$J$999999,#REF!)))</f>
        <v>#REF!</v>
      </c>
      <c r="M58" s="4" t="e">
        <f>IF(Closed_Ports!H55="z","z",IF(M$11&lt;2000,INDEX('Data;_Historical_Data'!$H$12:$AK$518,MATCH(Working!$E58,'Data;_Historical_Data'!$J$12:$J$518,0),MATCH(Working!M$11,'Data;_Historical_Data'!$H$11:$AK$11)),SUMIFS('Data;_Major_Ports'!$K$48:$K$999999,'Data;_Major_Ports'!$F$48:$F$999999,$F58,'Data;_Major_Ports'!$E$48:$E$999999,M$11,'Data;_Major_Ports'!$J$48:$J$999999,#REF!)))</f>
        <v>#REF!</v>
      </c>
      <c r="N58" s="4" t="e">
        <f>IF(Closed_Ports!I55="z","z",IF(N$11&lt;2000,INDEX('Data;_Historical_Data'!$H$12:$AK$518,MATCH(Working!$E58,'Data;_Historical_Data'!$J$12:$J$518,0),MATCH(Working!N$11,'Data;_Historical_Data'!$H$11:$AK$11)),SUMIFS('Data;_Major_Ports'!$K$48:$K$999999,'Data;_Major_Ports'!$F$48:$F$999999,$F58,'Data;_Major_Ports'!$E$48:$E$999999,N$11,'Data;_Major_Ports'!$J$48:$J$999999,#REF!)))</f>
        <v>#REF!</v>
      </c>
      <c r="O58" s="4" t="e">
        <f>IF(Closed_Ports!J55="z","z",IF(O$11&lt;2000,INDEX('Data;_Historical_Data'!$H$12:$AK$518,MATCH(Working!$E58,'Data;_Historical_Data'!$J$12:$J$518,0),MATCH(Working!O$11,'Data;_Historical_Data'!$H$11:$AK$11)),SUMIFS('Data;_Major_Ports'!$K$48:$K$999999,'Data;_Major_Ports'!$F$48:$F$999999,$F58,'Data;_Major_Ports'!$E$48:$E$999999,O$11,'Data;_Major_Ports'!$J$48:$J$999999,#REF!)))</f>
        <v>#REF!</v>
      </c>
      <c r="P58" s="4" t="e">
        <f>IF(Closed_Ports!K55="z","z",IF(P$11&lt;2000,INDEX('Data;_Historical_Data'!$H$12:$AK$518,MATCH(Working!$E58,'Data;_Historical_Data'!$J$12:$J$518,0),MATCH(Working!P$11,'Data;_Historical_Data'!$H$11:$AK$11)),SUMIFS('Data;_Major_Ports'!$K$48:$K$999999,'Data;_Major_Ports'!$F$48:$F$999999,$F58,'Data;_Major_Ports'!$E$48:$E$999999,P$11,'Data;_Major_Ports'!$J$48:$J$999999,#REF!)))</f>
        <v>#REF!</v>
      </c>
      <c r="Q58" s="4" t="e">
        <f>IF(Closed_Ports!L55="z","z",IF(Q$11&lt;2000,INDEX('Data;_Historical_Data'!$H$12:$AK$518,MATCH(Working!$E58,'Data;_Historical_Data'!$J$12:$J$518,0),MATCH(Working!Q$11,'Data;_Historical_Data'!$H$11:$AK$11)),SUMIFS('Data;_Major_Ports'!$K$48:$K$999999,'Data;_Major_Ports'!$F$48:$F$999999,$F58,'Data;_Major_Ports'!$E$48:$E$999999,Q$11,'Data;_Major_Ports'!$J$48:$J$999999,#REF!)))</f>
        <v>#REF!</v>
      </c>
      <c r="R58" s="4" t="e">
        <f>IF(Closed_Ports!M55="z","z",IF(R$11&lt;2000,INDEX('Data;_Historical_Data'!$H$12:$AK$518,MATCH(Working!$E58,'Data;_Historical_Data'!$J$12:$J$518,0),MATCH(Working!R$11,'Data;_Historical_Data'!$H$11:$AK$11)),SUMIFS('Data;_Major_Ports'!$K$48:$K$999999,'Data;_Major_Ports'!$F$48:$F$999999,$F58,'Data;_Major_Ports'!$E$48:$E$999999,R$11,'Data;_Major_Ports'!$J$48:$J$999999,#REF!)))</f>
        <v>#REF!</v>
      </c>
      <c r="S58" s="4" t="e">
        <f>IF(Closed_Ports!N55="z","z",IF(S$11&lt;2000,INDEX('Data;_Historical_Data'!$H$12:$AK$518,MATCH(Working!$E58,'Data;_Historical_Data'!$J$12:$J$518,0),MATCH(Working!S$11,'Data;_Historical_Data'!$H$11:$AK$11)),SUMIFS('Data;_Major_Ports'!$K$48:$K$999999,'Data;_Major_Ports'!$F$48:$F$999999,$F58,'Data;_Major_Ports'!$E$48:$E$999999,S$11,'Data;_Major_Ports'!$J$48:$J$999999,#REF!)))</f>
        <v>#REF!</v>
      </c>
      <c r="T58" s="4" t="e">
        <f>IF(Closed_Ports!O55="z","z",IF(T$11&lt;2000,INDEX('Data;_Historical_Data'!$H$12:$AK$518,MATCH(Working!$E58,'Data;_Historical_Data'!$J$12:$J$518,0),MATCH(Working!T$11,'Data;_Historical_Data'!$H$11:$AK$11)),SUMIFS('Data;_Major_Ports'!$K$48:$K$999999,'Data;_Major_Ports'!$F$48:$F$999999,$F58,'Data;_Major_Ports'!$E$48:$E$999999,T$11,'Data;_Major_Ports'!$J$48:$J$999999,#REF!)))</f>
        <v>#REF!</v>
      </c>
      <c r="U58" s="4" t="e">
        <f>IF(Closed_Ports!P55="z","z",IF(U$11&lt;2000,INDEX('Data;_Historical_Data'!$H$12:$AK$518,MATCH(Working!$E58,'Data;_Historical_Data'!$J$12:$J$518,0),MATCH(Working!U$11,'Data;_Historical_Data'!$H$11:$AK$11)),SUMIFS('Data;_Major_Ports'!$K$48:$K$999999,'Data;_Major_Ports'!$F$48:$F$999999,$F58,'Data;_Major_Ports'!$E$48:$E$999999,U$11,'Data;_Major_Ports'!$J$48:$J$999999,#REF!)))</f>
        <v>#REF!</v>
      </c>
      <c r="V58" s="4" t="e">
        <f>IF(Closed_Ports!Q55="z","z",IF(V$11&lt;2000,INDEX('Data;_Historical_Data'!$H$12:$AK$518,MATCH(Working!$E58,'Data;_Historical_Data'!$J$12:$J$518,0),MATCH(Working!V$11,'Data;_Historical_Data'!$H$11:$AK$11)),SUMIFS('Data;_Major_Ports'!$K$48:$K$999999,'Data;_Major_Ports'!$F$48:$F$999999,$F58,'Data;_Major_Ports'!$E$48:$E$999999,V$11,'Data;_Major_Ports'!$J$48:$J$999999,#REF!)))</f>
        <v>#REF!</v>
      </c>
      <c r="W58" s="4" t="e">
        <f>IF(Closed_Ports!R55="z","z",IF(W$11&lt;2000,INDEX('Data;_Historical_Data'!$H$12:$AK$518,MATCH(Working!$E58,'Data;_Historical_Data'!$J$12:$J$518,0),MATCH(Working!W$11,'Data;_Historical_Data'!$H$11:$AK$11)),SUMIFS('Data;_Major_Ports'!$K$48:$K$999999,'Data;_Major_Ports'!$F$48:$F$999999,$F58,'Data;_Major_Ports'!$E$48:$E$999999,W$11,'Data;_Major_Ports'!$J$48:$J$999999,#REF!)))</f>
        <v>#REF!</v>
      </c>
      <c r="X58" s="4" t="e">
        <f>IF(Closed_Ports!S55="z","z",IF(X$11&lt;2000,INDEX('Data;_Historical_Data'!$H$12:$AK$518,MATCH(Working!$E58,'Data;_Historical_Data'!$J$12:$J$518,0),MATCH(Working!X$11,'Data;_Historical_Data'!$H$11:$AK$11)),SUMIFS('Data;_Major_Ports'!$K$48:$K$999999,'Data;_Major_Ports'!$F$48:$F$999999,$F58,'Data;_Major_Ports'!$E$48:$E$999999,X$11,'Data;_Major_Ports'!$J$48:$J$999999,#REF!)))</f>
        <v>#REF!</v>
      </c>
      <c r="Y58" s="4" t="e">
        <f>IF(Closed_Ports!T55="z","z",IF(Y$11&lt;2000,INDEX('Data;_Historical_Data'!$H$12:$AK$518,MATCH(Working!$E58,'Data;_Historical_Data'!$J$12:$J$518,0),MATCH(Working!Y$11,'Data;_Historical_Data'!$H$11:$AK$11)),SUMIFS('Data;_Major_Ports'!$K$48:$K$999999,'Data;_Major_Ports'!$F$48:$F$999999,$F58,'Data;_Major_Ports'!$E$48:$E$999999,Y$11,'Data;_Major_Ports'!$J$48:$J$999999,#REF!)))</f>
        <v>#REF!</v>
      </c>
      <c r="Z58" s="4" t="e">
        <f>IF(Closed_Ports!U55="z","z",IF(Z$11&lt;2000,INDEX('Data;_Historical_Data'!$H$12:$AK$518,MATCH(Working!$E58,'Data;_Historical_Data'!$J$12:$J$518,0),MATCH(Working!Z$11,'Data;_Historical_Data'!$H$11:$AK$11)),SUMIFS('Data;_Major_Ports'!$K$48:$K$999999,'Data;_Major_Ports'!$F$48:$F$999999,$F58,'Data;_Major_Ports'!$E$48:$E$999999,Z$11,'Data;_Major_Ports'!$J$48:$J$999999,#REF!)))</f>
        <v>#REF!</v>
      </c>
      <c r="AA58" s="4" t="e">
        <f>IF(Closed_Ports!V55="z","z",IF(AA$11&lt;2000,INDEX('Data;_Historical_Data'!$H$12:$AK$518,MATCH(Working!$E58,'Data;_Historical_Data'!$J$12:$J$518,0),MATCH(Working!AA$11,'Data;_Historical_Data'!$H$11:$AK$11)),SUMIFS('Data;_Major_Ports'!$K$48:$K$999999,'Data;_Major_Ports'!$F$48:$F$999999,$F58,'Data;_Major_Ports'!$E$48:$E$999999,AA$11,'Data;_Major_Ports'!$J$48:$J$999999,#REF!)))</f>
        <v>#REF!</v>
      </c>
      <c r="AB58" s="4" t="e">
        <f>IF(Closed_Ports!W55="z","z",IF(AB$11&lt;2000,INDEX('Data;_Historical_Data'!$H$12:$AK$518,MATCH(Working!$E58,'Data;_Historical_Data'!$J$12:$J$518,0),MATCH(Working!AB$11,'Data;_Historical_Data'!$H$11:$AK$11)),SUMIFS('Data;_Major_Ports'!$K$48:$K$999999,'Data;_Major_Ports'!$F$48:$F$999999,$F58,'Data;_Major_Ports'!$E$48:$E$999999,AB$11,'Data;_Major_Ports'!$J$48:$J$999999,#REF!)))</f>
        <v>#REF!</v>
      </c>
      <c r="AC58" s="4" t="e">
        <f>IF(Closed_Ports!X55="z","z",IF(AC$11&lt;2000,INDEX('Data;_Historical_Data'!$H$12:$AK$518,MATCH(Working!$E58,'Data;_Historical_Data'!$J$12:$J$518,0),MATCH(Working!AC$11,'Data;_Historical_Data'!$H$11:$AK$11)),SUMIFS('Data;_Major_Ports'!$K$48:$K$999999,'Data;_Major_Ports'!$F$48:$F$999999,$F58,'Data;_Major_Ports'!$E$48:$E$999999,AC$11,'Data;_Major_Ports'!$J$48:$J$999999,#REF!)))</f>
        <v>#REF!</v>
      </c>
      <c r="AD58" s="4" t="e">
        <f>IF(Closed_Ports!Y55="z","z",IF(AD$11&lt;2000,INDEX('Data;_Historical_Data'!$H$12:$AK$518,MATCH(Working!$E58,'Data;_Historical_Data'!$J$12:$J$518,0),MATCH(Working!AD$11,'Data;_Historical_Data'!$H$11:$AK$11)),SUMIFS('Data;_Major_Ports'!$K$48:$K$999999,'Data;_Major_Ports'!$F$48:$F$999999,$F58,'Data;_Major_Ports'!$E$48:$E$999999,AD$11,'Data;_Major_Ports'!$J$48:$J$999999,#REF!)))</f>
        <v>#REF!</v>
      </c>
      <c r="AE58" s="4" t="e">
        <f>IF(Closed_Ports!Z55="z","z",IF(AE$11&lt;2000,INDEX('Data;_Historical_Data'!$H$12:$AK$518,MATCH(Working!$E58,'Data;_Historical_Data'!$J$12:$J$518,0),MATCH(Working!AE$11,'Data;_Historical_Data'!$H$11:$AK$11)),SUMIFS('Data;_Major_Ports'!$K$48:$K$999999,'Data;_Major_Ports'!$F$48:$F$999999,$F58,'Data;_Major_Ports'!$E$48:$E$999999,AE$11,'Data;_Major_Ports'!$J$48:$J$999999,#REF!)))</f>
        <v>#REF!</v>
      </c>
      <c r="AF58" s="4" t="e">
        <f>IF(Closed_Ports!AA55="z","z",IF(AF$11&lt;2000,INDEX('Data;_Historical_Data'!$H$12:$AK$518,MATCH(Working!$E58,'Data;_Historical_Data'!$J$12:$J$518,0),MATCH(Working!AF$11,'Data;_Historical_Data'!$H$11:$AK$11)),SUMIFS('Data;_Major_Ports'!$K$48:$K$999999,'Data;_Major_Ports'!$F$48:$F$999999,$F58,'Data;_Major_Ports'!$E$48:$E$999999,AF$11,'Data;_Major_Ports'!$J$48:$J$999999,#REF!)))</f>
        <v>#REF!</v>
      </c>
      <c r="AG58" s="4" t="e">
        <f>IF(Closed_Ports!AB55="z","z",IF(AG$11&lt;2000,INDEX('Data;_Historical_Data'!$H$12:$AK$518,MATCH(Working!$E58,'Data;_Historical_Data'!$J$12:$J$518,0),MATCH(Working!AG$11,'Data;_Historical_Data'!$H$11:$AK$11)),SUMIFS('Data;_Major_Ports'!$K$48:$K$999999,'Data;_Major_Ports'!$F$48:$F$999999,$F58,'Data;_Major_Ports'!$E$48:$E$999999,AG$11,'Data;_Major_Ports'!$J$48:$J$999999,#REF!)))</f>
        <v>#REF!</v>
      </c>
      <c r="AH58" s="4" t="e">
        <f>IF(Closed_Ports!AC55="z","z",IF(AH$11&lt;2000,INDEX('Data;_Historical_Data'!$H$12:$AK$518,MATCH(Working!$E58,'Data;_Historical_Data'!$J$12:$J$518,0),MATCH(Working!AH$11,'Data;_Historical_Data'!$H$11:$AK$11)),SUMIFS('Data;_Major_Ports'!$K$48:$K$999999,'Data;_Major_Ports'!$F$48:$F$999999,$F58,'Data;_Major_Ports'!$E$48:$E$999999,AH$11,'Data;_Major_Ports'!$J$48:$J$999999,#REF!)))</f>
        <v>#REF!</v>
      </c>
      <c r="AI58" s="4" t="e">
        <f>IF(Closed_Ports!AD55="z","z",IF(AI$11&lt;2000,INDEX('Data;_Historical_Data'!$H$12:$AK$518,MATCH(Working!$E58,'Data;_Historical_Data'!$J$12:$J$518,0),MATCH(Working!AI$11,'Data;_Historical_Data'!$H$11:$AK$11)),SUMIFS('Data;_Major_Ports'!$K$48:$K$999999,'Data;_Major_Ports'!$F$48:$F$999999,$F58,'Data;_Major_Ports'!$E$48:$E$999999,AI$11,'Data;_Major_Ports'!$J$48:$J$999999,#REF!)))</f>
        <v>#REF!</v>
      </c>
      <c r="AJ58" s="4" t="e">
        <f>IF(Closed_Ports!AE55="z","z",IF(AJ$11&lt;2000,INDEX('Data;_Historical_Data'!$H$12:$AK$518,MATCH(Working!$E58,'Data;_Historical_Data'!$J$12:$J$518,0),MATCH(Working!AJ$11,'Data;_Historical_Data'!$H$11:$AK$11)),SUMIFS('Data;_Major_Ports'!$K$48:$K$999999,'Data;_Major_Ports'!$F$48:$F$999999,$F58,'Data;_Major_Ports'!$E$48:$E$999999,AJ$11,'Data;_Major_Ports'!$J$48:$J$999999,#REF!)))</f>
        <v>#REF!</v>
      </c>
      <c r="AK58" s="4" t="e">
        <f>IF(Closed_Ports!AF55="z","z",IF(AK$11&lt;2000,INDEX('Data;_Historical_Data'!$H$12:$AK$518,MATCH(Working!$E58,'Data;_Historical_Data'!$J$12:$J$518,0),MATCH(Working!AK$11,'Data;_Historical_Data'!$H$11:$AK$11)),SUMIFS('Data;_Major_Ports'!$K$48:$K$999999,'Data;_Major_Ports'!$F$48:$F$999999,$F58,'Data;_Major_Ports'!$E$48:$E$999999,AK$11,'Data;_Major_Ports'!$J$48:$J$999999,#REF!)))</f>
        <v>#REF!</v>
      </c>
      <c r="AL58" s="43">
        <f>IF(Closed_Ports!AG55="z","z",IF(AL$11&lt;2000,INDEX('Data;_Historical_Data'!$H$12:$AK$518,MATCH(Working!$E58,'Data;_Historical_Data'!$J$12:$J$518,0),MATCH(Working!AL$11,'Data;_Historical_Data'!$H$11:$AK$11)),SUMIFS('Data;_Major_Ports'!$K$48:$K$999999,'Data;_Major_Ports'!$F$48:$F$999999,$F58,'Data;_Major_Ports'!$E$48:$E$999999,AL$11,'Data;_Major_Ports'!$J$48:$J$999999,#REF!)))</f>
        <v>0</v>
      </c>
      <c r="AM58" s="4">
        <f>IF(Closed_Ports!AH55="z","z",IF(AM$11&lt;2000,INDEX('Data;_Historical_Data'!$H$12:$AK$518,MATCH(Working!$E58,'Data;_Historical_Data'!$J$12:$J$518,0),MATCH(Working!AM$11,'Data;_Historical_Data'!$H$11:$AK$11)),SUMIFS('Data;_Major_Ports'!$K$48:$K$999999,'Data;_Major_Ports'!$F$48:$F$999999,$F58,'Data;_Major_Ports'!$E$48:$E$999999,AM$11,'Data;_Major_Ports'!$J$48:$J$999999,#REF!)))</f>
        <v>0</v>
      </c>
      <c r="AN58" s="4">
        <f>IF(Closed_Ports!AI55="z","z",IF(AN$11&lt;2000,INDEX('Data;_Historical_Data'!$H$12:$AK$518,MATCH(Working!$E58,'Data;_Historical_Data'!$J$12:$J$518,0),MATCH(Working!AN$11,'Data;_Historical_Data'!$H$11:$AK$11)),SUMIFS('Data;_Major_Ports'!$K$48:$K$999999,'Data;_Major_Ports'!$F$48:$F$999999,$F58,'Data;_Major_Ports'!$E$48:$E$999999,AN$11,'Data;_Major_Ports'!$J$48:$J$999999,#REF!)))</f>
        <v>0</v>
      </c>
      <c r="AO58" s="4">
        <f>IF(Closed_Ports!AJ55="z","z",IF(AO$11&lt;2000,INDEX('Data;_Historical_Data'!$H$12:$AK$518,MATCH(Working!$E58,'Data;_Historical_Data'!$J$12:$J$518,0),MATCH(Working!AO$11,'Data;_Historical_Data'!$H$11:$AK$11)),SUMIFS('Data;_Major_Ports'!$K$48:$K$999999,'Data;_Major_Ports'!$F$48:$F$999999,$F58,'Data;_Major_Ports'!$E$48:$E$999999,AO$11,'Data;_Major_Ports'!$J$48:$J$999999,#REF!)))</f>
        <v>0</v>
      </c>
      <c r="AP58" s="4">
        <f>IF(Closed_Ports!AK55="z","z",IF(AP$11&lt;2000,INDEX('Data;_Historical_Data'!$H$12:$AK$518,MATCH(Working!$E58,'Data;_Historical_Data'!$J$12:$J$518,0),MATCH(Working!AP$11,'Data;_Historical_Data'!$H$11:$AK$11)),SUMIFS('Data;_Major_Ports'!$K$48:$K$999999,'Data;_Major_Ports'!$F$48:$F$999999,$F58,'Data;_Major_Ports'!$E$48:$E$999999,AP$11,'Data;_Major_Ports'!$J$48:$J$999999,#REF!)))</f>
        <v>0</v>
      </c>
      <c r="AQ58" s="4">
        <f>IF(Closed_Ports!AL55="z","z",IF(AQ$11&lt;2000,INDEX('Data;_Historical_Data'!$H$12:$AK$518,MATCH(Working!$E58,'Data;_Historical_Data'!$J$12:$J$518,0),MATCH(Working!AQ$11,'Data;_Historical_Data'!$H$11:$AK$11)),SUMIFS('Data;_Major_Ports'!$K$48:$K$999999,'Data;_Major_Ports'!$F$48:$F$999999,$F58,'Data;_Major_Ports'!$E$48:$E$999999,AQ$11,'Data;_Major_Ports'!$J$48:$J$999999,#REF!)))</f>
        <v>0</v>
      </c>
      <c r="AR58" s="4">
        <f>IF(Closed_Ports!AM55="z","z",IF(AR$11&lt;2000,INDEX('Data;_Historical_Data'!$H$12:$AK$518,MATCH(Working!$E58,'Data;_Historical_Data'!$J$12:$J$518,0),MATCH(Working!AR$11,'Data;_Historical_Data'!$H$11:$AK$11)),SUMIFS('Data;_Major_Ports'!$K$48:$K$999999,'Data;_Major_Ports'!$F$48:$F$999999,$F58,'Data;_Major_Ports'!$E$48:$E$999999,AR$11,'Data;_Major_Ports'!$J$48:$J$999999,#REF!)))</f>
        <v>0</v>
      </c>
      <c r="AS58" s="4">
        <f>IF(Closed_Ports!AN55="z","z",IF(AS$11&lt;2000,INDEX('Data;_Historical_Data'!$H$12:$AK$518,MATCH(Working!$E58,'Data;_Historical_Data'!$J$12:$J$518,0),MATCH(Working!AS$11,'Data;_Historical_Data'!$H$11:$AK$11)),SUMIFS('Data;_Major_Ports'!$K$48:$K$999999,'Data;_Major_Ports'!$F$48:$F$999999,$F58,'Data;_Major_Ports'!$E$48:$E$999999,AS$11,'Data;_Major_Ports'!$J$48:$J$999999,#REF!)))</f>
        <v>0</v>
      </c>
      <c r="AT58" s="4">
        <f>IF(Closed_Ports!AO55="z","z",IF(AT$11&lt;2000,INDEX('Data;_Historical_Data'!$H$12:$AK$518,MATCH(Working!$E58,'Data;_Historical_Data'!$J$12:$J$518,0),MATCH(Working!AT$11,'Data;_Historical_Data'!$H$11:$AK$11)),SUMIFS('Data;_Major_Ports'!$K$48:$K$999999,'Data;_Major_Ports'!$F$48:$F$999999,$F58,'Data;_Major_Ports'!$E$48:$E$999999,AT$11,'Data;_Major_Ports'!$J$48:$J$999999,#REF!)))</f>
        <v>0</v>
      </c>
      <c r="AU58" s="4">
        <f>IF(Closed_Ports!AP55="z","z",IF(AU$11&lt;2000,INDEX('Data;_Historical_Data'!$H$12:$AK$518,MATCH(Working!$E58,'Data;_Historical_Data'!$J$12:$J$518,0),MATCH(Working!AU$11,'Data;_Historical_Data'!$H$11:$AK$11)),SUMIFS('Data;_Major_Ports'!$K$48:$K$999999,'Data;_Major_Ports'!$F$48:$F$999999,$F58,'Data;_Major_Ports'!$E$48:$E$999999,AU$11,'Data;_Major_Ports'!$J$48:$J$999999,#REF!)))</f>
        <v>0</v>
      </c>
      <c r="AV58" s="4">
        <f>IF(Closed_Ports!AQ55="z","z",IF(AV$11&lt;2000,INDEX('Data;_Historical_Data'!$H$12:$AK$518,MATCH(Working!$E58,'Data;_Historical_Data'!$J$12:$J$518,0),MATCH(Working!AV$11,'Data;_Historical_Data'!$H$11:$AK$11)),SUMIFS('Data;_Major_Ports'!$K$48:$K$999999,'Data;_Major_Ports'!$F$48:$F$999999,$F58,'Data;_Major_Ports'!$E$48:$E$999999,AV$11,'Data;_Major_Ports'!$J$48:$J$999999,#REF!)))</f>
        <v>0</v>
      </c>
      <c r="AW58" s="4">
        <f>IF(Closed_Ports!AR55="z","z",IF(AW$11&lt;2000,INDEX('Data;_Historical_Data'!$H$12:$AK$518,MATCH(Working!$E58,'Data;_Historical_Data'!$J$12:$J$518,0),MATCH(Working!AW$11,'Data;_Historical_Data'!$H$11:$AK$11)),SUMIFS('Data;_Major_Ports'!$K$48:$K$999999,'Data;_Major_Ports'!$F$48:$F$999999,$F58,'Data;_Major_Ports'!$E$48:$E$999999,AW$11,'Data;_Major_Ports'!$J$48:$J$999999,#REF!)))</f>
        <v>0</v>
      </c>
      <c r="AX58" s="4">
        <f>IF(Closed_Ports!AS55="z","z",IF(AX$11&lt;2000,INDEX('Data;_Historical_Data'!$H$12:$AK$518,MATCH(Working!$E58,'Data;_Historical_Data'!$J$12:$J$518,0),MATCH(Working!AX$11,'Data;_Historical_Data'!$H$11:$AK$11)),SUMIFS('Data;_Major_Ports'!$K$48:$K$999999,'Data;_Major_Ports'!$F$48:$F$999999,$F58,'Data;_Major_Ports'!$E$48:$E$999999,AX$11,'Data;_Major_Ports'!$J$48:$J$999999,#REF!)))</f>
        <v>0</v>
      </c>
      <c r="AY58" s="4">
        <f>IF(Closed_Ports!AT55="z","z",IF(AY$11&lt;2000,INDEX('Data;_Historical_Data'!$H$12:$AK$518,MATCH(Working!$E58,'Data;_Historical_Data'!$J$12:$J$518,0),MATCH(Working!AY$11,'Data;_Historical_Data'!$H$11:$AK$11)),SUMIFS('Data;_Major_Ports'!$K$48:$K$999999,'Data;_Major_Ports'!$F$48:$F$999999,$F58,'Data;_Major_Ports'!$E$48:$E$999999,AY$11,'Data;_Major_Ports'!$J$48:$J$999999,#REF!)))</f>
        <v>0</v>
      </c>
      <c r="AZ58" s="4">
        <f>IF(Closed_Ports!AU55="z","z",IF(AZ$11&lt;2000,INDEX('Data;_Historical_Data'!$H$12:$AK$518,MATCH(Working!$E58,'Data;_Historical_Data'!$J$12:$J$518,0),MATCH(Working!AZ$11,'Data;_Historical_Data'!$H$11:$AK$11)),SUMIFS('Data;_Major_Ports'!$K$48:$K$999999,'Data;_Major_Ports'!$F$48:$F$999999,$F58,'Data;_Major_Ports'!$E$48:$E$999999,AZ$11,'Data;_Major_Ports'!$J$48:$J$999999,#REF!)))</f>
        <v>0</v>
      </c>
      <c r="BA58" s="4">
        <f>IF(Closed_Ports!AV55="z","z",IF(BA$11&lt;2000,INDEX('Data;_Historical_Data'!$H$12:$AK$518,MATCH(Working!$E58,'Data;_Historical_Data'!$J$12:$J$518,0),MATCH(Working!BA$11,'Data;_Historical_Data'!$H$11:$AK$11)),SUMIFS('Data;_Major_Ports'!$K$48:$K$999999,'Data;_Major_Ports'!$F$48:$F$999999,$F58,'Data;_Major_Ports'!$E$48:$E$999999,BA$11,'Data;_Major_Ports'!$J$48:$J$999999,#REF!)))</f>
        <v>0</v>
      </c>
      <c r="BB58" s="4">
        <f>IF(Closed_Ports!AW55="z","z",IF(BB$11&lt;2000,INDEX('Data;_Historical_Data'!$H$12:$AK$518,MATCH(Working!$E58,'Data;_Historical_Data'!$J$12:$J$518,0),MATCH(Working!BB$11,'Data;_Historical_Data'!$H$11:$AK$11)),SUMIFS('Data;_Major_Ports'!$K$48:$K$999999,'Data;_Major_Ports'!$F$48:$F$999999,$F58,'Data;_Major_Ports'!$E$48:$E$999999,BB$11,'Data;_Major_Ports'!$J$48:$J$999999,#REF!)))</f>
        <v>0</v>
      </c>
      <c r="BC58" s="4">
        <f>IF(Closed_Ports!AX55="z","z",IF(BC$11&lt;2000,INDEX('Data;_Historical_Data'!$H$12:$AK$518,MATCH(Working!$E58,'Data;_Historical_Data'!$J$12:$J$518,0),MATCH(Working!BC$11,'Data;_Historical_Data'!$H$11:$AK$11)),SUMIFS('Data;_Major_Ports'!$K$48:$K$999999,'Data;_Major_Ports'!$F$48:$F$999999,$F58,'Data;_Major_Ports'!$E$48:$E$999999,BC$11,'Data;_Major_Ports'!$J$48:$J$999999,#REF!)))</f>
        <v>0</v>
      </c>
      <c r="BD58" s="4">
        <f>IF(Closed_Ports!AY55="z","z",IF(BD$11&lt;2000,INDEX('Data;_Historical_Data'!$H$12:$AK$518,MATCH(Working!$E58,'Data;_Historical_Data'!$J$12:$J$518,0),MATCH(Working!BD$11,'Data;_Historical_Data'!$H$11:$AK$11)),SUMIFS('Data;_Major_Ports'!$K$48:$K$999999,'Data;_Major_Ports'!$F$48:$F$999999,$F58,'Data;_Major_Ports'!$E$48:$E$999999,BD$11,'Data;_Major_Ports'!$J$48:$J$999999,#REF!)))</f>
        <v>0</v>
      </c>
      <c r="BE58" s="4">
        <f>IF(Closed_Ports!AZ55="z","z",IF(BE$11&lt;2000,INDEX('Data;_Historical_Data'!$H$12:$AK$518,MATCH(Working!$E58,'Data;_Historical_Data'!$J$12:$J$518,0),MATCH(Working!BE$11,'Data;_Historical_Data'!$H$11:$AK$11)),SUMIFS('Data;_Major_Ports'!$K$48:$K$999999,'Data;_Major_Ports'!$F$48:$F$999999,$F58,'Data;_Major_Ports'!$E$48:$E$999999,BE$11,'Data;_Major_Ports'!$J$48:$J$999999,#REF!)))</f>
        <v>0</v>
      </c>
      <c r="BF58" s="4">
        <f>IF(Closed_Ports!BA55="z","z",IF(BF$11&lt;2000,INDEX('Data;_Historical_Data'!$H$12:$AK$518,MATCH(Working!$E58,'Data;_Historical_Data'!$J$12:$J$518,0),MATCH(Working!BF$11,'Data;_Historical_Data'!$H$11:$AK$11)),SUMIFS('Data;_Major_Ports'!$K$48:$K$999999,'Data;_Major_Ports'!$F$48:$F$999999,$F58,'Data;_Major_Ports'!$E$48:$E$999999,BF$11,'Data;_Major_Ports'!$J$48:$J$999999,#REF!)))</f>
        <v>0</v>
      </c>
      <c r="BG58" s="4">
        <f>IF(Closed_Ports!BB55="z","z",IF(BG$11&lt;2000,INDEX('Data;_Historical_Data'!$H$12:$AK$518,MATCH(Working!$E58,'Data;_Historical_Data'!$J$12:$J$518,0),MATCH(Working!BG$11,'Data;_Historical_Data'!$H$11:$AK$11)),SUMIFS('Data;_Major_Ports'!$K$48:$K$999999,'Data;_Major_Ports'!$F$48:$F$999999,$F58,'Data;_Major_Ports'!$E$48:$E$999999,BG$11,'Data;_Major_Ports'!$J$48:$J$999999,#REF!)))</f>
        <v>0</v>
      </c>
      <c r="BH58" s="4">
        <f>IF(Closed_Ports!BC55="z","z",IF(BH$11&lt;2000,INDEX('Data;_Historical_Data'!$H$12:$AK$518,MATCH(Working!$E58,'Data;_Historical_Data'!$J$12:$J$518,0),MATCH(Working!BH$11,'Data;_Historical_Data'!$H$11:$AK$11)),SUMIFS('Data;_Major_Ports'!$K$48:$K$999999,'Data;_Major_Ports'!$F$48:$F$999999,$F58,'Data;_Major_Ports'!$E$48:$E$999999,BH$11,'Data;_Major_Ports'!$J$48:$J$999999,#REF!)))</f>
        <v>0</v>
      </c>
      <c r="BI58" s="4">
        <f>IF(Closed_Ports!BD55="z","z",IF(BI$11&lt;2000,INDEX('Data;_Historical_Data'!$H$12:$AK$518,MATCH(Working!$E58,'Data;_Historical_Data'!$J$12:$J$518,0),MATCH(Working!BI$11,'Data;_Historical_Data'!$H$11:$AK$11)),SUMIFS('Data;_Major_Ports'!$K$48:$K$999999,'Data;_Major_Ports'!$F$48:$F$999999,$F58,'Data;_Major_Ports'!$E$48:$E$999999,BI$11,'Data;_Major_Ports'!$J$48:$J$999999,#REF!)))</f>
        <v>0</v>
      </c>
      <c r="BJ58" s="44" t="e">
        <f t="shared" si="2"/>
        <v>#DIV/0!</v>
      </c>
      <c r="BK58" s="45">
        <f t="shared" si="3"/>
        <v>0</v>
      </c>
    </row>
    <row r="59" spans="4:63" x14ac:dyDescent="0.25">
      <c r="D59" s="41">
        <f>COUNTIF('Data;_Historical_Data'!J:J,Working!E59)</f>
        <v>0</v>
      </c>
      <c r="E59" s="22" t="e">
        <f>CONCATENATE(#REF!,Working!H59)</f>
        <v>#REF!</v>
      </c>
      <c r="F59" s="22" t="s">
        <v>288</v>
      </c>
      <c r="G59" s="22" t="s">
        <v>188</v>
      </c>
      <c r="H59" s="2" t="s">
        <v>57</v>
      </c>
      <c r="I59" s="2" t="s">
        <v>47</v>
      </c>
      <c r="J59" s="42" t="s">
        <v>10</v>
      </c>
      <c r="K59" s="4" t="e">
        <f>IF(Closed_Ports!F56="z","z",IF(K$11&lt;2000,INDEX('Data;_Historical_Data'!$H$12:$AK$518,MATCH(Working!$E59,'Data;_Historical_Data'!$J$12:$J$518,0),MATCH(Working!K$11,'Data;_Historical_Data'!$H$11:$AK$11)),SUMIFS('Data;_Major_Ports'!$K$48:$K$999999,'Data;_Major_Ports'!$F$48:$F$999999,$F59,'Data;_Major_Ports'!$E$48:$E$999999,K$11,'Data;_Major_Ports'!$J$48:$J$999999,#REF!)))</f>
        <v>#REF!</v>
      </c>
      <c r="L59" s="4" t="e">
        <f>IF(Closed_Ports!G56="z","z",IF(L$11&lt;2000,INDEX('Data;_Historical_Data'!$H$12:$AK$518,MATCH(Working!$E59,'Data;_Historical_Data'!$J$12:$J$518,0),MATCH(Working!L$11,'Data;_Historical_Data'!$H$11:$AK$11)),SUMIFS('Data;_Major_Ports'!$K$48:$K$999999,'Data;_Major_Ports'!$F$48:$F$999999,$F59,'Data;_Major_Ports'!$E$48:$E$999999,L$11,'Data;_Major_Ports'!$J$48:$J$999999,#REF!)))</f>
        <v>#REF!</v>
      </c>
      <c r="M59" s="4" t="e">
        <f>IF(Closed_Ports!H56="z","z",IF(M$11&lt;2000,INDEX('Data;_Historical_Data'!$H$12:$AK$518,MATCH(Working!$E59,'Data;_Historical_Data'!$J$12:$J$518,0),MATCH(Working!M$11,'Data;_Historical_Data'!$H$11:$AK$11)),SUMIFS('Data;_Major_Ports'!$K$48:$K$999999,'Data;_Major_Ports'!$F$48:$F$999999,$F59,'Data;_Major_Ports'!$E$48:$E$999999,M$11,'Data;_Major_Ports'!$J$48:$J$999999,#REF!)))</f>
        <v>#REF!</v>
      </c>
      <c r="N59" s="4" t="e">
        <f>IF(Closed_Ports!I56="z","z",IF(N$11&lt;2000,INDEX('Data;_Historical_Data'!$H$12:$AK$518,MATCH(Working!$E59,'Data;_Historical_Data'!$J$12:$J$518,0),MATCH(Working!N$11,'Data;_Historical_Data'!$H$11:$AK$11)),SUMIFS('Data;_Major_Ports'!$K$48:$K$999999,'Data;_Major_Ports'!$F$48:$F$999999,$F59,'Data;_Major_Ports'!$E$48:$E$999999,N$11,'Data;_Major_Ports'!$J$48:$J$999999,#REF!)))</f>
        <v>#REF!</v>
      </c>
      <c r="O59" s="4" t="e">
        <f>IF(Closed_Ports!J56="z","z",IF(O$11&lt;2000,INDEX('Data;_Historical_Data'!$H$12:$AK$518,MATCH(Working!$E59,'Data;_Historical_Data'!$J$12:$J$518,0),MATCH(Working!O$11,'Data;_Historical_Data'!$H$11:$AK$11)),SUMIFS('Data;_Major_Ports'!$K$48:$K$999999,'Data;_Major_Ports'!$F$48:$F$999999,$F59,'Data;_Major_Ports'!$E$48:$E$999999,O$11,'Data;_Major_Ports'!$J$48:$J$999999,#REF!)))</f>
        <v>#REF!</v>
      </c>
      <c r="P59" s="4" t="e">
        <f>IF(Closed_Ports!K56="z","z",IF(P$11&lt;2000,INDEX('Data;_Historical_Data'!$H$12:$AK$518,MATCH(Working!$E59,'Data;_Historical_Data'!$J$12:$J$518,0),MATCH(Working!P$11,'Data;_Historical_Data'!$H$11:$AK$11)),SUMIFS('Data;_Major_Ports'!$K$48:$K$999999,'Data;_Major_Ports'!$F$48:$F$999999,$F59,'Data;_Major_Ports'!$E$48:$E$999999,P$11,'Data;_Major_Ports'!$J$48:$J$999999,#REF!)))</f>
        <v>#REF!</v>
      </c>
      <c r="Q59" s="4" t="e">
        <f>IF(Closed_Ports!L56="z","z",IF(Q$11&lt;2000,INDEX('Data;_Historical_Data'!$H$12:$AK$518,MATCH(Working!$E59,'Data;_Historical_Data'!$J$12:$J$518,0),MATCH(Working!Q$11,'Data;_Historical_Data'!$H$11:$AK$11)),SUMIFS('Data;_Major_Ports'!$K$48:$K$999999,'Data;_Major_Ports'!$F$48:$F$999999,$F59,'Data;_Major_Ports'!$E$48:$E$999999,Q$11,'Data;_Major_Ports'!$J$48:$J$999999,#REF!)))</f>
        <v>#REF!</v>
      </c>
      <c r="R59" s="4" t="e">
        <f>IF(Closed_Ports!M56="z","z",IF(R$11&lt;2000,INDEX('Data;_Historical_Data'!$H$12:$AK$518,MATCH(Working!$E59,'Data;_Historical_Data'!$J$12:$J$518,0),MATCH(Working!R$11,'Data;_Historical_Data'!$H$11:$AK$11)),SUMIFS('Data;_Major_Ports'!$K$48:$K$999999,'Data;_Major_Ports'!$F$48:$F$999999,$F59,'Data;_Major_Ports'!$E$48:$E$999999,R$11,'Data;_Major_Ports'!$J$48:$J$999999,#REF!)))</f>
        <v>#REF!</v>
      </c>
      <c r="S59" s="4" t="e">
        <f>IF(Closed_Ports!N56="z","z",IF(S$11&lt;2000,INDEX('Data;_Historical_Data'!$H$12:$AK$518,MATCH(Working!$E59,'Data;_Historical_Data'!$J$12:$J$518,0),MATCH(Working!S$11,'Data;_Historical_Data'!$H$11:$AK$11)),SUMIFS('Data;_Major_Ports'!$K$48:$K$999999,'Data;_Major_Ports'!$F$48:$F$999999,$F59,'Data;_Major_Ports'!$E$48:$E$999999,S$11,'Data;_Major_Ports'!$J$48:$J$999999,#REF!)))</f>
        <v>#REF!</v>
      </c>
      <c r="T59" s="4" t="e">
        <f>IF(Closed_Ports!O56="z","z",IF(T$11&lt;2000,INDEX('Data;_Historical_Data'!$H$12:$AK$518,MATCH(Working!$E59,'Data;_Historical_Data'!$J$12:$J$518,0),MATCH(Working!T$11,'Data;_Historical_Data'!$H$11:$AK$11)),SUMIFS('Data;_Major_Ports'!$K$48:$K$999999,'Data;_Major_Ports'!$F$48:$F$999999,$F59,'Data;_Major_Ports'!$E$48:$E$999999,T$11,'Data;_Major_Ports'!$J$48:$J$999999,#REF!)))</f>
        <v>#REF!</v>
      </c>
      <c r="U59" s="4" t="e">
        <f>IF(Closed_Ports!P56="z","z",IF(U$11&lt;2000,INDEX('Data;_Historical_Data'!$H$12:$AK$518,MATCH(Working!$E59,'Data;_Historical_Data'!$J$12:$J$518,0),MATCH(Working!U$11,'Data;_Historical_Data'!$H$11:$AK$11)),SUMIFS('Data;_Major_Ports'!$K$48:$K$999999,'Data;_Major_Ports'!$F$48:$F$999999,$F59,'Data;_Major_Ports'!$E$48:$E$999999,U$11,'Data;_Major_Ports'!$J$48:$J$999999,#REF!)))</f>
        <v>#REF!</v>
      </c>
      <c r="V59" s="4" t="e">
        <f>IF(Closed_Ports!Q56="z","z",IF(V$11&lt;2000,INDEX('Data;_Historical_Data'!$H$12:$AK$518,MATCH(Working!$E59,'Data;_Historical_Data'!$J$12:$J$518,0),MATCH(Working!V$11,'Data;_Historical_Data'!$H$11:$AK$11)),SUMIFS('Data;_Major_Ports'!$K$48:$K$999999,'Data;_Major_Ports'!$F$48:$F$999999,$F59,'Data;_Major_Ports'!$E$48:$E$999999,V$11,'Data;_Major_Ports'!$J$48:$J$999999,#REF!)))</f>
        <v>#REF!</v>
      </c>
      <c r="W59" s="4" t="e">
        <f>IF(Closed_Ports!R56="z","z",IF(W$11&lt;2000,INDEX('Data;_Historical_Data'!$H$12:$AK$518,MATCH(Working!$E59,'Data;_Historical_Data'!$J$12:$J$518,0),MATCH(Working!W$11,'Data;_Historical_Data'!$H$11:$AK$11)),SUMIFS('Data;_Major_Ports'!$K$48:$K$999999,'Data;_Major_Ports'!$F$48:$F$999999,$F59,'Data;_Major_Ports'!$E$48:$E$999999,W$11,'Data;_Major_Ports'!$J$48:$J$999999,#REF!)))</f>
        <v>#REF!</v>
      </c>
      <c r="X59" s="4" t="e">
        <f>IF(Closed_Ports!S56="z","z",IF(X$11&lt;2000,INDEX('Data;_Historical_Data'!$H$12:$AK$518,MATCH(Working!$E59,'Data;_Historical_Data'!$J$12:$J$518,0),MATCH(Working!X$11,'Data;_Historical_Data'!$H$11:$AK$11)),SUMIFS('Data;_Major_Ports'!$K$48:$K$999999,'Data;_Major_Ports'!$F$48:$F$999999,$F59,'Data;_Major_Ports'!$E$48:$E$999999,X$11,'Data;_Major_Ports'!$J$48:$J$999999,#REF!)))</f>
        <v>#REF!</v>
      </c>
      <c r="Y59" s="4" t="e">
        <f>IF(Closed_Ports!T56="z","z",IF(Y$11&lt;2000,INDEX('Data;_Historical_Data'!$H$12:$AK$518,MATCH(Working!$E59,'Data;_Historical_Data'!$J$12:$J$518,0),MATCH(Working!Y$11,'Data;_Historical_Data'!$H$11:$AK$11)),SUMIFS('Data;_Major_Ports'!$K$48:$K$999999,'Data;_Major_Ports'!$F$48:$F$999999,$F59,'Data;_Major_Ports'!$E$48:$E$999999,Y$11,'Data;_Major_Ports'!$J$48:$J$999999,#REF!)))</f>
        <v>#REF!</v>
      </c>
      <c r="Z59" s="4" t="e">
        <f>IF(Closed_Ports!U56="z","z",IF(Z$11&lt;2000,INDEX('Data;_Historical_Data'!$H$12:$AK$518,MATCH(Working!$E59,'Data;_Historical_Data'!$J$12:$J$518,0),MATCH(Working!Z$11,'Data;_Historical_Data'!$H$11:$AK$11)),SUMIFS('Data;_Major_Ports'!$K$48:$K$999999,'Data;_Major_Ports'!$F$48:$F$999999,$F59,'Data;_Major_Ports'!$E$48:$E$999999,Z$11,'Data;_Major_Ports'!$J$48:$J$999999,#REF!)))</f>
        <v>#REF!</v>
      </c>
      <c r="AA59" s="4" t="e">
        <f>IF(Closed_Ports!V56="z","z",IF(AA$11&lt;2000,INDEX('Data;_Historical_Data'!$H$12:$AK$518,MATCH(Working!$E59,'Data;_Historical_Data'!$J$12:$J$518,0),MATCH(Working!AA$11,'Data;_Historical_Data'!$H$11:$AK$11)),SUMIFS('Data;_Major_Ports'!$K$48:$K$999999,'Data;_Major_Ports'!$F$48:$F$999999,$F59,'Data;_Major_Ports'!$E$48:$E$999999,AA$11,'Data;_Major_Ports'!$J$48:$J$999999,#REF!)))</f>
        <v>#REF!</v>
      </c>
      <c r="AB59" s="4" t="e">
        <f>IF(Closed_Ports!W56="z","z",IF(AB$11&lt;2000,INDEX('Data;_Historical_Data'!$H$12:$AK$518,MATCH(Working!$E59,'Data;_Historical_Data'!$J$12:$J$518,0),MATCH(Working!AB$11,'Data;_Historical_Data'!$H$11:$AK$11)),SUMIFS('Data;_Major_Ports'!$K$48:$K$999999,'Data;_Major_Ports'!$F$48:$F$999999,$F59,'Data;_Major_Ports'!$E$48:$E$999999,AB$11,'Data;_Major_Ports'!$J$48:$J$999999,#REF!)))</f>
        <v>#REF!</v>
      </c>
      <c r="AC59" s="4" t="e">
        <f>IF(Closed_Ports!X56="z","z",IF(AC$11&lt;2000,INDEX('Data;_Historical_Data'!$H$12:$AK$518,MATCH(Working!$E59,'Data;_Historical_Data'!$J$12:$J$518,0),MATCH(Working!AC$11,'Data;_Historical_Data'!$H$11:$AK$11)),SUMIFS('Data;_Major_Ports'!$K$48:$K$999999,'Data;_Major_Ports'!$F$48:$F$999999,$F59,'Data;_Major_Ports'!$E$48:$E$999999,AC$11,'Data;_Major_Ports'!$J$48:$J$999999,#REF!)))</f>
        <v>#REF!</v>
      </c>
      <c r="AD59" s="4" t="e">
        <f>IF(Closed_Ports!Y56="z","z",IF(AD$11&lt;2000,INDEX('Data;_Historical_Data'!$H$12:$AK$518,MATCH(Working!$E59,'Data;_Historical_Data'!$J$12:$J$518,0),MATCH(Working!AD$11,'Data;_Historical_Data'!$H$11:$AK$11)),SUMIFS('Data;_Major_Ports'!$K$48:$K$999999,'Data;_Major_Ports'!$F$48:$F$999999,$F59,'Data;_Major_Ports'!$E$48:$E$999999,AD$11,'Data;_Major_Ports'!$J$48:$J$999999,#REF!)))</f>
        <v>#REF!</v>
      </c>
      <c r="AE59" s="4" t="e">
        <f>IF(Closed_Ports!Z56="z","z",IF(AE$11&lt;2000,INDEX('Data;_Historical_Data'!$H$12:$AK$518,MATCH(Working!$E59,'Data;_Historical_Data'!$J$12:$J$518,0),MATCH(Working!AE$11,'Data;_Historical_Data'!$H$11:$AK$11)),SUMIFS('Data;_Major_Ports'!$K$48:$K$999999,'Data;_Major_Ports'!$F$48:$F$999999,$F59,'Data;_Major_Ports'!$E$48:$E$999999,AE$11,'Data;_Major_Ports'!$J$48:$J$999999,#REF!)))</f>
        <v>#REF!</v>
      </c>
      <c r="AF59" s="4" t="e">
        <f>IF(Closed_Ports!AA56="z","z",IF(AF$11&lt;2000,INDEX('Data;_Historical_Data'!$H$12:$AK$518,MATCH(Working!$E59,'Data;_Historical_Data'!$J$12:$J$518,0),MATCH(Working!AF$11,'Data;_Historical_Data'!$H$11:$AK$11)),SUMIFS('Data;_Major_Ports'!$K$48:$K$999999,'Data;_Major_Ports'!$F$48:$F$999999,$F59,'Data;_Major_Ports'!$E$48:$E$999999,AF$11,'Data;_Major_Ports'!$J$48:$J$999999,#REF!)))</f>
        <v>#REF!</v>
      </c>
      <c r="AG59" s="4" t="e">
        <f>IF(Closed_Ports!AB56="z","z",IF(AG$11&lt;2000,INDEX('Data;_Historical_Data'!$H$12:$AK$518,MATCH(Working!$E59,'Data;_Historical_Data'!$J$12:$J$518,0),MATCH(Working!AG$11,'Data;_Historical_Data'!$H$11:$AK$11)),SUMIFS('Data;_Major_Ports'!$K$48:$K$999999,'Data;_Major_Ports'!$F$48:$F$999999,$F59,'Data;_Major_Ports'!$E$48:$E$999999,AG$11,'Data;_Major_Ports'!$J$48:$J$999999,#REF!)))</f>
        <v>#REF!</v>
      </c>
      <c r="AH59" s="4" t="e">
        <f>IF(Closed_Ports!AC56="z","z",IF(AH$11&lt;2000,INDEX('Data;_Historical_Data'!$H$12:$AK$518,MATCH(Working!$E59,'Data;_Historical_Data'!$J$12:$J$518,0),MATCH(Working!AH$11,'Data;_Historical_Data'!$H$11:$AK$11)),SUMIFS('Data;_Major_Ports'!$K$48:$K$999999,'Data;_Major_Ports'!$F$48:$F$999999,$F59,'Data;_Major_Ports'!$E$48:$E$999999,AH$11,'Data;_Major_Ports'!$J$48:$J$999999,#REF!)))</f>
        <v>#REF!</v>
      </c>
      <c r="AI59" s="4" t="e">
        <f>IF(Closed_Ports!AD56="z","z",IF(AI$11&lt;2000,INDEX('Data;_Historical_Data'!$H$12:$AK$518,MATCH(Working!$E59,'Data;_Historical_Data'!$J$12:$J$518,0),MATCH(Working!AI$11,'Data;_Historical_Data'!$H$11:$AK$11)),SUMIFS('Data;_Major_Ports'!$K$48:$K$999999,'Data;_Major_Ports'!$F$48:$F$999999,$F59,'Data;_Major_Ports'!$E$48:$E$999999,AI$11,'Data;_Major_Ports'!$J$48:$J$999999,#REF!)))</f>
        <v>#REF!</v>
      </c>
      <c r="AJ59" s="4" t="e">
        <f>IF(Closed_Ports!AE56="z","z",IF(AJ$11&lt;2000,INDEX('Data;_Historical_Data'!$H$12:$AK$518,MATCH(Working!$E59,'Data;_Historical_Data'!$J$12:$J$518,0),MATCH(Working!AJ$11,'Data;_Historical_Data'!$H$11:$AK$11)),SUMIFS('Data;_Major_Ports'!$K$48:$K$999999,'Data;_Major_Ports'!$F$48:$F$999999,$F59,'Data;_Major_Ports'!$E$48:$E$999999,AJ$11,'Data;_Major_Ports'!$J$48:$J$999999,#REF!)))</f>
        <v>#REF!</v>
      </c>
      <c r="AK59" s="4" t="e">
        <f>IF(Closed_Ports!AF56="z","z",IF(AK$11&lt;2000,INDEX('Data;_Historical_Data'!$H$12:$AK$518,MATCH(Working!$E59,'Data;_Historical_Data'!$J$12:$J$518,0),MATCH(Working!AK$11,'Data;_Historical_Data'!$H$11:$AK$11)),SUMIFS('Data;_Major_Ports'!$K$48:$K$999999,'Data;_Major_Ports'!$F$48:$F$999999,$F59,'Data;_Major_Ports'!$E$48:$E$999999,AK$11,'Data;_Major_Ports'!$J$48:$J$999999,#REF!)))</f>
        <v>#REF!</v>
      </c>
      <c r="AL59" s="43">
        <f>IF(Closed_Ports!AG56="z","z",IF(AL$11&lt;2000,INDEX('Data;_Historical_Data'!$H$12:$AK$518,MATCH(Working!$E59,'Data;_Historical_Data'!$J$12:$J$518,0),MATCH(Working!AL$11,'Data;_Historical_Data'!$H$11:$AK$11)),SUMIFS('Data;_Major_Ports'!$K$48:$K$999999,'Data;_Major_Ports'!$F$48:$F$999999,$F59,'Data;_Major_Ports'!$E$48:$E$999999,AL$11,'Data;_Major_Ports'!$J$48:$J$999999,#REF!)))</f>
        <v>0</v>
      </c>
      <c r="AM59" s="4">
        <f>IF(Closed_Ports!AH56="z","z",IF(AM$11&lt;2000,INDEX('Data;_Historical_Data'!$H$12:$AK$518,MATCH(Working!$E59,'Data;_Historical_Data'!$J$12:$J$518,0),MATCH(Working!AM$11,'Data;_Historical_Data'!$H$11:$AK$11)),SUMIFS('Data;_Major_Ports'!$K$48:$K$999999,'Data;_Major_Ports'!$F$48:$F$999999,$F59,'Data;_Major_Ports'!$E$48:$E$999999,AM$11,'Data;_Major_Ports'!$J$48:$J$999999,#REF!)))</f>
        <v>0</v>
      </c>
      <c r="AN59" s="4">
        <f>IF(Closed_Ports!AI56="z","z",IF(AN$11&lt;2000,INDEX('Data;_Historical_Data'!$H$12:$AK$518,MATCH(Working!$E59,'Data;_Historical_Data'!$J$12:$J$518,0),MATCH(Working!AN$11,'Data;_Historical_Data'!$H$11:$AK$11)),SUMIFS('Data;_Major_Ports'!$K$48:$K$999999,'Data;_Major_Ports'!$F$48:$F$999999,$F59,'Data;_Major_Ports'!$E$48:$E$999999,AN$11,'Data;_Major_Ports'!$J$48:$J$999999,#REF!)))</f>
        <v>0</v>
      </c>
      <c r="AO59" s="4">
        <f>IF(Closed_Ports!AJ56="z","z",IF(AO$11&lt;2000,INDEX('Data;_Historical_Data'!$H$12:$AK$518,MATCH(Working!$E59,'Data;_Historical_Data'!$J$12:$J$518,0),MATCH(Working!AO$11,'Data;_Historical_Data'!$H$11:$AK$11)),SUMIFS('Data;_Major_Ports'!$K$48:$K$999999,'Data;_Major_Ports'!$F$48:$F$999999,$F59,'Data;_Major_Ports'!$E$48:$E$999999,AO$11,'Data;_Major_Ports'!$J$48:$J$999999,#REF!)))</f>
        <v>0</v>
      </c>
      <c r="AP59" s="4">
        <f>IF(Closed_Ports!AK56="z","z",IF(AP$11&lt;2000,INDEX('Data;_Historical_Data'!$H$12:$AK$518,MATCH(Working!$E59,'Data;_Historical_Data'!$J$12:$J$518,0),MATCH(Working!AP$11,'Data;_Historical_Data'!$H$11:$AK$11)),SUMIFS('Data;_Major_Ports'!$K$48:$K$999999,'Data;_Major_Ports'!$F$48:$F$999999,$F59,'Data;_Major_Ports'!$E$48:$E$999999,AP$11,'Data;_Major_Ports'!$J$48:$J$999999,#REF!)))</f>
        <v>0</v>
      </c>
      <c r="AQ59" s="4">
        <f>IF(Closed_Ports!AL56="z","z",IF(AQ$11&lt;2000,INDEX('Data;_Historical_Data'!$H$12:$AK$518,MATCH(Working!$E59,'Data;_Historical_Data'!$J$12:$J$518,0),MATCH(Working!AQ$11,'Data;_Historical_Data'!$H$11:$AK$11)),SUMIFS('Data;_Major_Ports'!$K$48:$K$999999,'Data;_Major_Ports'!$F$48:$F$999999,$F59,'Data;_Major_Ports'!$E$48:$E$999999,AQ$11,'Data;_Major_Ports'!$J$48:$J$999999,#REF!)))</f>
        <v>0</v>
      </c>
      <c r="AR59" s="4">
        <f>IF(Closed_Ports!AM56="z","z",IF(AR$11&lt;2000,INDEX('Data;_Historical_Data'!$H$12:$AK$518,MATCH(Working!$E59,'Data;_Historical_Data'!$J$12:$J$518,0),MATCH(Working!AR$11,'Data;_Historical_Data'!$H$11:$AK$11)),SUMIFS('Data;_Major_Ports'!$K$48:$K$999999,'Data;_Major_Ports'!$F$48:$F$999999,$F59,'Data;_Major_Ports'!$E$48:$E$999999,AR$11,'Data;_Major_Ports'!$J$48:$J$999999,#REF!)))</f>
        <v>0</v>
      </c>
      <c r="AS59" s="4">
        <f>IF(Closed_Ports!AN56="z","z",IF(AS$11&lt;2000,INDEX('Data;_Historical_Data'!$H$12:$AK$518,MATCH(Working!$E59,'Data;_Historical_Data'!$J$12:$J$518,0),MATCH(Working!AS$11,'Data;_Historical_Data'!$H$11:$AK$11)),SUMIFS('Data;_Major_Ports'!$K$48:$K$999999,'Data;_Major_Ports'!$F$48:$F$999999,$F59,'Data;_Major_Ports'!$E$48:$E$999999,AS$11,'Data;_Major_Ports'!$J$48:$J$999999,#REF!)))</f>
        <v>0</v>
      </c>
      <c r="AT59" s="4">
        <f>IF(Closed_Ports!AO56="z","z",IF(AT$11&lt;2000,INDEX('Data;_Historical_Data'!$H$12:$AK$518,MATCH(Working!$E59,'Data;_Historical_Data'!$J$12:$J$518,0),MATCH(Working!AT$11,'Data;_Historical_Data'!$H$11:$AK$11)),SUMIFS('Data;_Major_Ports'!$K$48:$K$999999,'Data;_Major_Ports'!$F$48:$F$999999,$F59,'Data;_Major_Ports'!$E$48:$E$999999,AT$11,'Data;_Major_Ports'!$J$48:$J$999999,#REF!)))</f>
        <v>0</v>
      </c>
      <c r="AU59" s="4">
        <f>IF(Closed_Ports!AP56="z","z",IF(AU$11&lt;2000,INDEX('Data;_Historical_Data'!$H$12:$AK$518,MATCH(Working!$E59,'Data;_Historical_Data'!$J$12:$J$518,0),MATCH(Working!AU$11,'Data;_Historical_Data'!$H$11:$AK$11)),SUMIFS('Data;_Major_Ports'!$K$48:$K$999999,'Data;_Major_Ports'!$F$48:$F$999999,$F59,'Data;_Major_Ports'!$E$48:$E$999999,AU$11,'Data;_Major_Ports'!$J$48:$J$999999,#REF!)))</f>
        <v>0</v>
      </c>
      <c r="AV59" s="4">
        <f>IF(Closed_Ports!AQ56="z","z",IF(AV$11&lt;2000,INDEX('Data;_Historical_Data'!$H$12:$AK$518,MATCH(Working!$E59,'Data;_Historical_Data'!$J$12:$J$518,0),MATCH(Working!AV$11,'Data;_Historical_Data'!$H$11:$AK$11)),SUMIFS('Data;_Major_Ports'!$K$48:$K$999999,'Data;_Major_Ports'!$F$48:$F$999999,$F59,'Data;_Major_Ports'!$E$48:$E$999999,AV$11,'Data;_Major_Ports'!$J$48:$J$999999,#REF!)))</f>
        <v>0</v>
      </c>
      <c r="AW59" s="4">
        <f>IF(Closed_Ports!AR56="z","z",IF(AW$11&lt;2000,INDEX('Data;_Historical_Data'!$H$12:$AK$518,MATCH(Working!$E59,'Data;_Historical_Data'!$J$12:$J$518,0),MATCH(Working!AW$11,'Data;_Historical_Data'!$H$11:$AK$11)),SUMIFS('Data;_Major_Ports'!$K$48:$K$999999,'Data;_Major_Ports'!$F$48:$F$999999,$F59,'Data;_Major_Ports'!$E$48:$E$999999,AW$11,'Data;_Major_Ports'!$J$48:$J$999999,#REF!)))</f>
        <v>0</v>
      </c>
      <c r="AX59" s="4">
        <f>IF(Closed_Ports!AS56="z","z",IF(AX$11&lt;2000,INDEX('Data;_Historical_Data'!$H$12:$AK$518,MATCH(Working!$E59,'Data;_Historical_Data'!$J$12:$J$518,0),MATCH(Working!AX$11,'Data;_Historical_Data'!$H$11:$AK$11)),SUMIFS('Data;_Major_Ports'!$K$48:$K$999999,'Data;_Major_Ports'!$F$48:$F$999999,$F59,'Data;_Major_Ports'!$E$48:$E$999999,AX$11,'Data;_Major_Ports'!$J$48:$J$999999,#REF!)))</f>
        <v>0</v>
      </c>
      <c r="AY59" s="4">
        <f>IF(Closed_Ports!AT56="z","z",IF(AY$11&lt;2000,INDEX('Data;_Historical_Data'!$H$12:$AK$518,MATCH(Working!$E59,'Data;_Historical_Data'!$J$12:$J$518,0),MATCH(Working!AY$11,'Data;_Historical_Data'!$H$11:$AK$11)),SUMIFS('Data;_Major_Ports'!$K$48:$K$999999,'Data;_Major_Ports'!$F$48:$F$999999,$F59,'Data;_Major_Ports'!$E$48:$E$999999,AY$11,'Data;_Major_Ports'!$J$48:$J$999999,#REF!)))</f>
        <v>0</v>
      </c>
      <c r="AZ59" s="4">
        <f>IF(Closed_Ports!AU56="z","z",IF(AZ$11&lt;2000,INDEX('Data;_Historical_Data'!$H$12:$AK$518,MATCH(Working!$E59,'Data;_Historical_Data'!$J$12:$J$518,0),MATCH(Working!AZ$11,'Data;_Historical_Data'!$H$11:$AK$11)),SUMIFS('Data;_Major_Ports'!$K$48:$K$999999,'Data;_Major_Ports'!$F$48:$F$999999,$F59,'Data;_Major_Ports'!$E$48:$E$999999,AZ$11,'Data;_Major_Ports'!$J$48:$J$999999,#REF!)))</f>
        <v>0</v>
      </c>
      <c r="BA59" s="4">
        <f>IF(Closed_Ports!AV56="z","z",IF(BA$11&lt;2000,INDEX('Data;_Historical_Data'!$H$12:$AK$518,MATCH(Working!$E59,'Data;_Historical_Data'!$J$12:$J$518,0),MATCH(Working!BA$11,'Data;_Historical_Data'!$H$11:$AK$11)),SUMIFS('Data;_Major_Ports'!$K$48:$K$999999,'Data;_Major_Ports'!$F$48:$F$999999,$F59,'Data;_Major_Ports'!$E$48:$E$999999,BA$11,'Data;_Major_Ports'!$J$48:$J$999999,#REF!)))</f>
        <v>0</v>
      </c>
      <c r="BB59" s="4">
        <f>IF(Closed_Ports!AW56="z","z",IF(BB$11&lt;2000,INDEX('Data;_Historical_Data'!$H$12:$AK$518,MATCH(Working!$E59,'Data;_Historical_Data'!$J$12:$J$518,0),MATCH(Working!BB$11,'Data;_Historical_Data'!$H$11:$AK$11)),SUMIFS('Data;_Major_Ports'!$K$48:$K$999999,'Data;_Major_Ports'!$F$48:$F$999999,$F59,'Data;_Major_Ports'!$E$48:$E$999999,BB$11,'Data;_Major_Ports'!$J$48:$J$999999,#REF!)))</f>
        <v>0</v>
      </c>
      <c r="BC59" s="4">
        <f>IF(Closed_Ports!AX56="z","z",IF(BC$11&lt;2000,INDEX('Data;_Historical_Data'!$H$12:$AK$518,MATCH(Working!$E59,'Data;_Historical_Data'!$J$12:$J$518,0),MATCH(Working!BC$11,'Data;_Historical_Data'!$H$11:$AK$11)),SUMIFS('Data;_Major_Ports'!$K$48:$K$999999,'Data;_Major_Ports'!$F$48:$F$999999,$F59,'Data;_Major_Ports'!$E$48:$E$999999,BC$11,'Data;_Major_Ports'!$J$48:$J$999999,#REF!)))</f>
        <v>0</v>
      </c>
      <c r="BD59" s="4">
        <f>IF(Closed_Ports!AY56="z","z",IF(BD$11&lt;2000,INDEX('Data;_Historical_Data'!$H$12:$AK$518,MATCH(Working!$E59,'Data;_Historical_Data'!$J$12:$J$518,0),MATCH(Working!BD$11,'Data;_Historical_Data'!$H$11:$AK$11)),SUMIFS('Data;_Major_Ports'!$K$48:$K$999999,'Data;_Major_Ports'!$F$48:$F$999999,$F59,'Data;_Major_Ports'!$E$48:$E$999999,BD$11,'Data;_Major_Ports'!$J$48:$J$999999,#REF!)))</f>
        <v>0</v>
      </c>
      <c r="BE59" s="4">
        <f>IF(Closed_Ports!AZ56="z","z",IF(BE$11&lt;2000,INDEX('Data;_Historical_Data'!$H$12:$AK$518,MATCH(Working!$E59,'Data;_Historical_Data'!$J$12:$J$518,0),MATCH(Working!BE$11,'Data;_Historical_Data'!$H$11:$AK$11)),SUMIFS('Data;_Major_Ports'!$K$48:$K$999999,'Data;_Major_Ports'!$F$48:$F$999999,$F59,'Data;_Major_Ports'!$E$48:$E$999999,BE$11,'Data;_Major_Ports'!$J$48:$J$999999,#REF!)))</f>
        <v>0</v>
      </c>
      <c r="BF59" s="4">
        <f>IF(Closed_Ports!BA56="z","z",IF(BF$11&lt;2000,INDEX('Data;_Historical_Data'!$H$12:$AK$518,MATCH(Working!$E59,'Data;_Historical_Data'!$J$12:$J$518,0),MATCH(Working!BF$11,'Data;_Historical_Data'!$H$11:$AK$11)),SUMIFS('Data;_Major_Ports'!$K$48:$K$999999,'Data;_Major_Ports'!$F$48:$F$999999,$F59,'Data;_Major_Ports'!$E$48:$E$999999,BF$11,'Data;_Major_Ports'!$J$48:$J$999999,#REF!)))</f>
        <v>0</v>
      </c>
      <c r="BG59" s="4">
        <f>IF(Closed_Ports!BB56="z","z",IF(BG$11&lt;2000,INDEX('Data;_Historical_Data'!$H$12:$AK$518,MATCH(Working!$E59,'Data;_Historical_Data'!$J$12:$J$518,0),MATCH(Working!BG$11,'Data;_Historical_Data'!$H$11:$AK$11)),SUMIFS('Data;_Major_Ports'!$K$48:$K$999999,'Data;_Major_Ports'!$F$48:$F$999999,$F59,'Data;_Major_Ports'!$E$48:$E$999999,BG$11,'Data;_Major_Ports'!$J$48:$J$999999,#REF!)))</f>
        <v>0</v>
      </c>
      <c r="BH59" s="4">
        <f>IF(Closed_Ports!BC56="z","z",IF(BH$11&lt;2000,INDEX('Data;_Historical_Data'!$H$12:$AK$518,MATCH(Working!$E59,'Data;_Historical_Data'!$J$12:$J$518,0),MATCH(Working!BH$11,'Data;_Historical_Data'!$H$11:$AK$11)),SUMIFS('Data;_Major_Ports'!$K$48:$K$999999,'Data;_Major_Ports'!$F$48:$F$999999,$F59,'Data;_Major_Ports'!$E$48:$E$999999,BH$11,'Data;_Major_Ports'!$J$48:$J$999999,#REF!)))</f>
        <v>0</v>
      </c>
      <c r="BI59" s="4">
        <f>IF(Closed_Ports!BD56="z","z",IF(BI$11&lt;2000,INDEX('Data;_Historical_Data'!$H$12:$AK$518,MATCH(Working!$E59,'Data;_Historical_Data'!$J$12:$J$518,0),MATCH(Working!BI$11,'Data;_Historical_Data'!$H$11:$AK$11)),SUMIFS('Data;_Major_Ports'!$K$48:$K$999999,'Data;_Major_Ports'!$F$48:$F$999999,$F59,'Data;_Major_Ports'!$E$48:$E$999999,BI$11,'Data;_Major_Ports'!$J$48:$J$999999,#REF!)))</f>
        <v>0</v>
      </c>
      <c r="BJ59" s="44" t="e">
        <f t="shared" si="2"/>
        <v>#DIV/0!</v>
      </c>
      <c r="BK59" s="45">
        <f t="shared" si="3"/>
        <v>0</v>
      </c>
    </row>
    <row r="60" spans="4:63" x14ac:dyDescent="0.25">
      <c r="D60" s="41">
        <f>COUNTIF('Data;_Historical_Data'!J:J,Working!E60)</f>
        <v>0</v>
      </c>
      <c r="E60" s="22" t="e">
        <f>CONCATENATE(#REF!,Working!H60)</f>
        <v>#REF!</v>
      </c>
      <c r="F60" s="22" t="s">
        <v>290</v>
      </c>
      <c r="G60" s="22" t="s">
        <v>188</v>
      </c>
      <c r="H60" s="2" t="s">
        <v>291</v>
      </c>
      <c r="I60" s="2" t="s">
        <v>17</v>
      </c>
      <c r="J60" s="42" t="s">
        <v>10</v>
      </c>
      <c r="K60" s="4" t="e">
        <f>IF(Closed_Ports!F57="z","z",IF(K$11&lt;2000,INDEX('Data;_Historical_Data'!$H$12:$AK$518,MATCH(Working!$E60,'Data;_Historical_Data'!$J$12:$J$518,0),MATCH(Working!K$11,'Data;_Historical_Data'!$H$11:$AK$11)),SUMIFS('Data;_Major_Ports'!$K$48:$K$999999,'Data;_Major_Ports'!$F$48:$F$999999,$F60,'Data;_Major_Ports'!$E$48:$E$999999,K$11,'Data;_Major_Ports'!$J$48:$J$999999,#REF!)))</f>
        <v>#REF!</v>
      </c>
      <c r="L60" s="4" t="e">
        <f>IF(Closed_Ports!G57="z","z",IF(L$11&lt;2000,INDEX('Data;_Historical_Data'!$H$12:$AK$518,MATCH(Working!$E60,'Data;_Historical_Data'!$J$12:$J$518,0),MATCH(Working!L$11,'Data;_Historical_Data'!$H$11:$AK$11)),SUMIFS('Data;_Major_Ports'!$K$48:$K$999999,'Data;_Major_Ports'!$F$48:$F$999999,$F60,'Data;_Major_Ports'!$E$48:$E$999999,L$11,'Data;_Major_Ports'!$J$48:$J$999999,#REF!)))</f>
        <v>#REF!</v>
      </c>
      <c r="M60" s="4" t="e">
        <f>IF(Closed_Ports!H57="z","z",IF(M$11&lt;2000,INDEX('Data;_Historical_Data'!$H$12:$AK$518,MATCH(Working!$E60,'Data;_Historical_Data'!$J$12:$J$518,0),MATCH(Working!M$11,'Data;_Historical_Data'!$H$11:$AK$11)),SUMIFS('Data;_Major_Ports'!$K$48:$K$999999,'Data;_Major_Ports'!$F$48:$F$999999,$F60,'Data;_Major_Ports'!$E$48:$E$999999,M$11,'Data;_Major_Ports'!$J$48:$J$999999,#REF!)))</f>
        <v>#REF!</v>
      </c>
      <c r="N60" s="4" t="e">
        <f>IF(Closed_Ports!I57="z","z",IF(N$11&lt;2000,INDEX('Data;_Historical_Data'!$H$12:$AK$518,MATCH(Working!$E60,'Data;_Historical_Data'!$J$12:$J$518,0),MATCH(Working!N$11,'Data;_Historical_Data'!$H$11:$AK$11)),SUMIFS('Data;_Major_Ports'!$K$48:$K$999999,'Data;_Major_Ports'!$F$48:$F$999999,$F60,'Data;_Major_Ports'!$E$48:$E$999999,N$11,'Data;_Major_Ports'!$J$48:$J$999999,#REF!)))</f>
        <v>#REF!</v>
      </c>
      <c r="O60" s="4" t="e">
        <f>IF(Closed_Ports!J57="z","z",IF(O$11&lt;2000,INDEX('Data;_Historical_Data'!$H$12:$AK$518,MATCH(Working!$E60,'Data;_Historical_Data'!$J$12:$J$518,0),MATCH(Working!O$11,'Data;_Historical_Data'!$H$11:$AK$11)),SUMIFS('Data;_Major_Ports'!$K$48:$K$999999,'Data;_Major_Ports'!$F$48:$F$999999,$F60,'Data;_Major_Ports'!$E$48:$E$999999,O$11,'Data;_Major_Ports'!$J$48:$J$999999,#REF!)))</f>
        <v>#REF!</v>
      </c>
      <c r="P60" s="4" t="e">
        <f>IF(Closed_Ports!K57="z","z",IF(P$11&lt;2000,INDEX('Data;_Historical_Data'!$H$12:$AK$518,MATCH(Working!$E60,'Data;_Historical_Data'!$J$12:$J$518,0),MATCH(Working!P$11,'Data;_Historical_Data'!$H$11:$AK$11)),SUMIFS('Data;_Major_Ports'!$K$48:$K$999999,'Data;_Major_Ports'!$F$48:$F$999999,$F60,'Data;_Major_Ports'!$E$48:$E$999999,P$11,'Data;_Major_Ports'!$J$48:$J$999999,#REF!)))</f>
        <v>#REF!</v>
      </c>
      <c r="Q60" s="4" t="e">
        <f>IF(Closed_Ports!L57="z","z",IF(Q$11&lt;2000,INDEX('Data;_Historical_Data'!$H$12:$AK$518,MATCH(Working!$E60,'Data;_Historical_Data'!$J$12:$J$518,0),MATCH(Working!Q$11,'Data;_Historical_Data'!$H$11:$AK$11)),SUMIFS('Data;_Major_Ports'!$K$48:$K$999999,'Data;_Major_Ports'!$F$48:$F$999999,$F60,'Data;_Major_Ports'!$E$48:$E$999999,Q$11,'Data;_Major_Ports'!$J$48:$J$999999,#REF!)))</f>
        <v>#REF!</v>
      </c>
      <c r="R60" s="4" t="e">
        <f>IF(Closed_Ports!M57="z","z",IF(R$11&lt;2000,INDEX('Data;_Historical_Data'!$H$12:$AK$518,MATCH(Working!$E60,'Data;_Historical_Data'!$J$12:$J$518,0),MATCH(Working!R$11,'Data;_Historical_Data'!$H$11:$AK$11)),SUMIFS('Data;_Major_Ports'!$K$48:$K$999999,'Data;_Major_Ports'!$F$48:$F$999999,$F60,'Data;_Major_Ports'!$E$48:$E$999999,R$11,'Data;_Major_Ports'!$J$48:$J$999999,#REF!)))</f>
        <v>#REF!</v>
      </c>
      <c r="S60" s="4" t="e">
        <f>IF(Closed_Ports!N57="z","z",IF(S$11&lt;2000,INDEX('Data;_Historical_Data'!$H$12:$AK$518,MATCH(Working!$E60,'Data;_Historical_Data'!$J$12:$J$518,0),MATCH(Working!S$11,'Data;_Historical_Data'!$H$11:$AK$11)),SUMIFS('Data;_Major_Ports'!$K$48:$K$999999,'Data;_Major_Ports'!$F$48:$F$999999,$F60,'Data;_Major_Ports'!$E$48:$E$999999,S$11,'Data;_Major_Ports'!$J$48:$J$999999,#REF!)))</f>
        <v>#REF!</v>
      </c>
      <c r="T60" s="4" t="e">
        <f>IF(Closed_Ports!O57="z","z",IF(T$11&lt;2000,INDEX('Data;_Historical_Data'!$H$12:$AK$518,MATCH(Working!$E60,'Data;_Historical_Data'!$J$12:$J$518,0),MATCH(Working!T$11,'Data;_Historical_Data'!$H$11:$AK$11)),SUMIFS('Data;_Major_Ports'!$K$48:$K$999999,'Data;_Major_Ports'!$F$48:$F$999999,$F60,'Data;_Major_Ports'!$E$48:$E$999999,T$11,'Data;_Major_Ports'!$J$48:$J$999999,#REF!)))</f>
        <v>#REF!</v>
      </c>
      <c r="U60" s="4" t="e">
        <f>IF(Closed_Ports!P57="z","z",IF(U$11&lt;2000,INDEX('Data;_Historical_Data'!$H$12:$AK$518,MATCH(Working!$E60,'Data;_Historical_Data'!$J$12:$J$518,0),MATCH(Working!U$11,'Data;_Historical_Data'!$H$11:$AK$11)),SUMIFS('Data;_Major_Ports'!$K$48:$K$999999,'Data;_Major_Ports'!$F$48:$F$999999,$F60,'Data;_Major_Ports'!$E$48:$E$999999,U$11,'Data;_Major_Ports'!$J$48:$J$999999,#REF!)))</f>
        <v>#REF!</v>
      </c>
      <c r="V60" s="4" t="e">
        <f>IF(Closed_Ports!Q57="z","z",IF(V$11&lt;2000,INDEX('Data;_Historical_Data'!$H$12:$AK$518,MATCH(Working!$E60,'Data;_Historical_Data'!$J$12:$J$518,0),MATCH(Working!V$11,'Data;_Historical_Data'!$H$11:$AK$11)),SUMIFS('Data;_Major_Ports'!$K$48:$K$999999,'Data;_Major_Ports'!$F$48:$F$999999,$F60,'Data;_Major_Ports'!$E$48:$E$999999,V$11,'Data;_Major_Ports'!$J$48:$J$999999,#REF!)))</f>
        <v>#REF!</v>
      </c>
      <c r="W60" s="4" t="e">
        <f>IF(Closed_Ports!R57="z","z",IF(W$11&lt;2000,INDEX('Data;_Historical_Data'!$H$12:$AK$518,MATCH(Working!$E60,'Data;_Historical_Data'!$J$12:$J$518,0),MATCH(Working!W$11,'Data;_Historical_Data'!$H$11:$AK$11)),SUMIFS('Data;_Major_Ports'!$K$48:$K$999999,'Data;_Major_Ports'!$F$48:$F$999999,$F60,'Data;_Major_Ports'!$E$48:$E$999999,W$11,'Data;_Major_Ports'!$J$48:$J$999999,#REF!)))</f>
        <v>#REF!</v>
      </c>
      <c r="X60" s="4" t="e">
        <f>IF(Closed_Ports!S57="z","z",IF(X$11&lt;2000,INDEX('Data;_Historical_Data'!$H$12:$AK$518,MATCH(Working!$E60,'Data;_Historical_Data'!$J$12:$J$518,0),MATCH(Working!X$11,'Data;_Historical_Data'!$H$11:$AK$11)),SUMIFS('Data;_Major_Ports'!$K$48:$K$999999,'Data;_Major_Ports'!$F$48:$F$999999,$F60,'Data;_Major_Ports'!$E$48:$E$999999,X$11,'Data;_Major_Ports'!$J$48:$J$999999,#REF!)))</f>
        <v>#REF!</v>
      </c>
      <c r="Y60" s="4" t="e">
        <f>IF(Closed_Ports!T57="z","z",IF(Y$11&lt;2000,INDEX('Data;_Historical_Data'!$H$12:$AK$518,MATCH(Working!$E60,'Data;_Historical_Data'!$J$12:$J$518,0),MATCH(Working!Y$11,'Data;_Historical_Data'!$H$11:$AK$11)),SUMIFS('Data;_Major_Ports'!$K$48:$K$999999,'Data;_Major_Ports'!$F$48:$F$999999,$F60,'Data;_Major_Ports'!$E$48:$E$999999,Y$11,'Data;_Major_Ports'!$J$48:$J$999999,#REF!)))</f>
        <v>#REF!</v>
      </c>
      <c r="Z60" s="4" t="e">
        <f>IF(Closed_Ports!U57="z","z",IF(Z$11&lt;2000,INDEX('Data;_Historical_Data'!$H$12:$AK$518,MATCH(Working!$E60,'Data;_Historical_Data'!$J$12:$J$518,0),MATCH(Working!Z$11,'Data;_Historical_Data'!$H$11:$AK$11)),SUMIFS('Data;_Major_Ports'!$K$48:$K$999999,'Data;_Major_Ports'!$F$48:$F$999999,$F60,'Data;_Major_Ports'!$E$48:$E$999999,Z$11,'Data;_Major_Ports'!$J$48:$J$999999,#REF!)))</f>
        <v>#REF!</v>
      </c>
      <c r="AA60" s="4" t="e">
        <f>IF(Closed_Ports!V57="z","z",IF(AA$11&lt;2000,INDEX('Data;_Historical_Data'!$H$12:$AK$518,MATCH(Working!$E60,'Data;_Historical_Data'!$J$12:$J$518,0),MATCH(Working!AA$11,'Data;_Historical_Data'!$H$11:$AK$11)),SUMIFS('Data;_Major_Ports'!$K$48:$K$999999,'Data;_Major_Ports'!$F$48:$F$999999,$F60,'Data;_Major_Ports'!$E$48:$E$999999,AA$11,'Data;_Major_Ports'!$J$48:$J$999999,#REF!)))</f>
        <v>#REF!</v>
      </c>
      <c r="AB60" s="4" t="e">
        <f>IF(Closed_Ports!W57="z","z",IF(AB$11&lt;2000,INDEX('Data;_Historical_Data'!$H$12:$AK$518,MATCH(Working!$E60,'Data;_Historical_Data'!$J$12:$J$518,0),MATCH(Working!AB$11,'Data;_Historical_Data'!$H$11:$AK$11)),SUMIFS('Data;_Major_Ports'!$K$48:$K$999999,'Data;_Major_Ports'!$F$48:$F$999999,$F60,'Data;_Major_Ports'!$E$48:$E$999999,AB$11,'Data;_Major_Ports'!$J$48:$J$999999,#REF!)))</f>
        <v>#REF!</v>
      </c>
      <c r="AC60" s="4" t="e">
        <f>IF(Closed_Ports!X57="z","z",IF(AC$11&lt;2000,INDEX('Data;_Historical_Data'!$H$12:$AK$518,MATCH(Working!$E60,'Data;_Historical_Data'!$J$12:$J$518,0),MATCH(Working!AC$11,'Data;_Historical_Data'!$H$11:$AK$11)),SUMIFS('Data;_Major_Ports'!$K$48:$K$999999,'Data;_Major_Ports'!$F$48:$F$999999,$F60,'Data;_Major_Ports'!$E$48:$E$999999,AC$11,'Data;_Major_Ports'!$J$48:$J$999999,#REF!)))</f>
        <v>#REF!</v>
      </c>
      <c r="AD60" s="4" t="e">
        <f>IF(Closed_Ports!Y57="z","z",IF(AD$11&lt;2000,INDEX('Data;_Historical_Data'!$H$12:$AK$518,MATCH(Working!$E60,'Data;_Historical_Data'!$J$12:$J$518,0),MATCH(Working!AD$11,'Data;_Historical_Data'!$H$11:$AK$11)),SUMIFS('Data;_Major_Ports'!$K$48:$K$999999,'Data;_Major_Ports'!$F$48:$F$999999,$F60,'Data;_Major_Ports'!$E$48:$E$999999,AD$11,'Data;_Major_Ports'!$J$48:$J$999999,#REF!)))</f>
        <v>#REF!</v>
      </c>
      <c r="AE60" s="4" t="e">
        <f>IF(Closed_Ports!Z57="z","z",IF(AE$11&lt;2000,INDEX('Data;_Historical_Data'!$H$12:$AK$518,MATCH(Working!$E60,'Data;_Historical_Data'!$J$12:$J$518,0),MATCH(Working!AE$11,'Data;_Historical_Data'!$H$11:$AK$11)),SUMIFS('Data;_Major_Ports'!$K$48:$K$999999,'Data;_Major_Ports'!$F$48:$F$999999,$F60,'Data;_Major_Ports'!$E$48:$E$999999,AE$11,'Data;_Major_Ports'!$J$48:$J$999999,#REF!)))</f>
        <v>#REF!</v>
      </c>
      <c r="AF60" s="4" t="e">
        <f>IF(Closed_Ports!AA57="z","z",IF(AF$11&lt;2000,INDEX('Data;_Historical_Data'!$H$12:$AK$518,MATCH(Working!$E60,'Data;_Historical_Data'!$J$12:$J$518,0),MATCH(Working!AF$11,'Data;_Historical_Data'!$H$11:$AK$11)),SUMIFS('Data;_Major_Ports'!$K$48:$K$999999,'Data;_Major_Ports'!$F$48:$F$999999,$F60,'Data;_Major_Ports'!$E$48:$E$999999,AF$11,'Data;_Major_Ports'!$J$48:$J$999999,#REF!)))</f>
        <v>#REF!</v>
      </c>
      <c r="AG60" s="4" t="e">
        <f>IF(Closed_Ports!AB57="z","z",IF(AG$11&lt;2000,INDEX('Data;_Historical_Data'!$H$12:$AK$518,MATCH(Working!$E60,'Data;_Historical_Data'!$J$12:$J$518,0),MATCH(Working!AG$11,'Data;_Historical_Data'!$H$11:$AK$11)),SUMIFS('Data;_Major_Ports'!$K$48:$K$999999,'Data;_Major_Ports'!$F$48:$F$999999,$F60,'Data;_Major_Ports'!$E$48:$E$999999,AG$11,'Data;_Major_Ports'!$J$48:$J$999999,#REF!)))</f>
        <v>#REF!</v>
      </c>
      <c r="AH60" s="4" t="e">
        <f>IF(Closed_Ports!AC57="z","z",IF(AH$11&lt;2000,INDEX('Data;_Historical_Data'!$H$12:$AK$518,MATCH(Working!$E60,'Data;_Historical_Data'!$J$12:$J$518,0),MATCH(Working!AH$11,'Data;_Historical_Data'!$H$11:$AK$11)),SUMIFS('Data;_Major_Ports'!$K$48:$K$999999,'Data;_Major_Ports'!$F$48:$F$999999,$F60,'Data;_Major_Ports'!$E$48:$E$999999,AH$11,'Data;_Major_Ports'!$J$48:$J$999999,#REF!)))</f>
        <v>#REF!</v>
      </c>
      <c r="AI60" s="4" t="e">
        <f>IF(Closed_Ports!AD57="z","z",IF(AI$11&lt;2000,INDEX('Data;_Historical_Data'!$H$12:$AK$518,MATCH(Working!$E60,'Data;_Historical_Data'!$J$12:$J$518,0),MATCH(Working!AI$11,'Data;_Historical_Data'!$H$11:$AK$11)),SUMIFS('Data;_Major_Ports'!$K$48:$K$999999,'Data;_Major_Ports'!$F$48:$F$999999,$F60,'Data;_Major_Ports'!$E$48:$E$999999,AI$11,'Data;_Major_Ports'!$J$48:$J$999999,#REF!)))</f>
        <v>#REF!</v>
      </c>
      <c r="AJ60" s="4" t="e">
        <f>IF(Closed_Ports!AE57="z","z",IF(AJ$11&lt;2000,INDEX('Data;_Historical_Data'!$H$12:$AK$518,MATCH(Working!$E60,'Data;_Historical_Data'!$J$12:$J$518,0),MATCH(Working!AJ$11,'Data;_Historical_Data'!$H$11:$AK$11)),SUMIFS('Data;_Major_Ports'!$K$48:$K$999999,'Data;_Major_Ports'!$F$48:$F$999999,$F60,'Data;_Major_Ports'!$E$48:$E$999999,AJ$11,'Data;_Major_Ports'!$J$48:$J$999999,#REF!)))</f>
        <v>#REF!</v>
      </c>
      <c r="AK60" s="4" t="e">
        <f>IF(Closed_Ports!AF57="z","z",IF(AK$11&lt;2000,INDEX('Data;_Historical_Data'!$H$12:$AK$518,MATCH(Working!$E60,'Data;_Historical_Data'!$J$12:$J$518,0),MATCH(Working!AK$11,'Data;_Historical_Data'!$H$11:$AK$11)),SUMIFS('Data;_Major_Ports'!$K$48:$K$999999,'Data;_Major_Ports'!$F$48:$F$999999,$F60,'Data;_Major_Ports'!$E$48:$E$999999,AK$11,'Data;_Major_Ports'!$J$48:$J$999999,#REF!)))</f>
        <v>#REF!</v>
      </c>
      <c r="AL60" s="43">
        <f>IF(Closed_Ports!AG57="z","z",IF(AL$11&lt;2000,INDEX('Data;_Historical_Data'!$H$12:$AK$518,MATCH(Working!$E60,'Data;_Historical_Data'!$J$12:$J$518,0),MATCH(Working!AL$11,'Data;_Historical_Data'!$H$11:$AK$11)),SUMIFS('Data;_Major_Ports'!$K$48:$K$999999,'Data;_Major_Ports'!$F$48:$F$999999,$F60,'Data;_Major_Ports'!$E$48:$E$999999,AL$11,'Data;_Major_Ports'!$J$48:$J$999999,#REF!)))</f>
        <v>0</v>
      </c>
      <c r="AM60" s="4">
        <f>IF(Closed_Ports!AH57="z","z",IF(AM$11&lt;2000,INDEX('Data;_Historical_Data'!$H$12:$AK$518,MATCH(Working!$E60,'Data;_Historical_Data'!$J$12:$J$518,0),MATCH(Working!AM$11,'Data;_Historical_Data'!$H$11:$AK$11)),SUMIFS('Data;_Major_Ports'!$K$48:$K$999999,'Data;_Major_Ports'!$F$48:$F$999999,$F60,'Data;_Major_Ports'!$E$48:$E$999999,AM$11,'Data;_Major_Ports'!$J$48:$J$999999,#REF!)))</f>
        <v>0</v>
      </c>
      <c r="AN60" s="4">
        <f>IF(Closed_Ports!AI57="z","z",IF(AN$11&lt;2000,INDEX('Data;_Historical_Data'!$H$12:$AK$518,MATCH(Working!$E60,'Data;_Historical_Data'!$J$12:$J$518,0),MATCH(Working!AN$11,'Data;_Historical_Data'!$H$11:$AK$11)),SUMIFS('Data;_Major_Ports'!$K$48:$K$999999,'Data;_Major_Ports'!$F$48:$F$999999,$F60,'Data;_Major_Ports'!$E$48:$E$999999,AN$11,'Data;_Major_Ports'!$J$48:$J$999999,#REF!)))</f>
        <v>0</v>
      </c>
      <c r="AO60" s="4">
        <f>IF(Closed_Ports!AJ57="z","z",IF(AO$11&lt;2000,INDEX('Data;_Historical_Data'!$H$12:$AK$518,MATCH(Working!$E60,'Data;_Historical_Data'!$J$12:$J$518,0),MATCH(Working!AO$11,'Data;_Historical_Data'!$H$11:$AK$11)),SUMIFS('Data;_Major_Ports'!$K$48:$K$999999,'Data;_Major_Ports'!$F$48:$F$999999,$F60,'Data;_Major_Ports'!$E$48:$E$999999,AO$11,'Data;_Major_Ports'!$J$48:$J$999999,#REF!)))</f>
        <v>0</v>
      </c>
      <c r="AP60" s="4">
        <f>IF(Closed_Ports!AK57="z","z",IF(AP$11&lt;2000,INDEX('Data;_Historical_Data'!$H$12:$AK$518,MATCH(Working!$E60,'Data;_Historical_Data'!$J$12:$J$518,0),MATCH(Working!AP$11,'Data;_Historical_Data'!$H$11:$AK$11)),SUMIFS('Data;_Major_Ports'!$K$48:$K$999999,'Data;_Major_Ports'!$F$48:$F$999999,$F60,'Data;_Major_Ports'!$E$48:$E$999999,AP$11,'Data;_Major_Ports'!$J$48:$J$999999,#REF!)))</f>
        <v>0</v>
      </c>
      <c r="AQ60" s="4">
        <f>IF(Closed_Ports!AL57="z","z",IF(AQ$11&lt;2000,INDEX('Data;_Historical_Data'!$H$12:$AK$518,MATCH(Working!$E60,'Data;_Historical_Data'!$J$12:$J$518,0),MATCH(Working!AQ$11,'Data;_Historical_Data'!$H$11:$AK$11)),SUMIFS('Data;_Major_Ports'!$K$48:$K$999999,'Data;_Major_Ports'!$F$48:$F$999999,$F60,'Data;_Major_Ports'!$E$48:$E$999999,AQ$11,'Data;_Major_Ports'!$J$48:$J$999999,#REF!)))</f>
        <v>0</v>
      </c>
      <c r="AR60" s="4">
        <f>IF(Closed_Ports!AM57="z","z",IF(AR$11&lt;2000,INDEX('Data;_Historical_Data'!$H$12:$AK$518,MATCH(Working!$E60,'Data;_Historical_Data'!$J$12:$J$518,0),MATCH(Working!AR$11,'Data;_Historical_Data'!$H$11:$AK$11)),SUMIFS('Data;_Major_Ports'!$K$48:$K$999999,'Data;_Major_Ports'!$F$48:$F$999999,$F60,'Data;_Major_Ports'!$E$48:$E$999999,AR$11,'Data;_Major_Ports'!$J$48:$J$999999,#REF!)))</f>
        <v>0</v>
      </c>
      <c r="AS60" s="4">
        <f>IF(Closed_Ports!AN57="z","z",IF(AS$11&lt;2000,INDEX('Data;_Historical_Data'!$H$12:$AK$518,MATCH(Working!$E60,'Data;_Historical_Data'!$J$12:$J$518,0),MATCH(Working!AS$11,'Data;_Historical_Data'!$H$11:$AK$11)),SUMIFS('Data;_Major_Ports'!$K$48:$K$999999,'Data;_Major_Ports'!$F$48:$F$999999,$F60,'Data;_Major_Ports'!$E$48:$E$999999,AS$11,'Data;_Major_Ports'!$J$48:$J$999999,#REF!)))</f>
        <v>0</v>
      </c>
      <c r="AT60" s="4">
        <f>IF(Closed_Ports!AO57="z","z",IF(AT$11&lt;2000,INDEX('Data;_Historical_Data'!$H$12:$AK$518,MATCH(Working!$E60,'Data;_Historical_Data'!$J$12:$J$518,0),MATCH(Working!AT$11,'Data;_Historical_Data'!$H$11:$AK$11)),SUMIFS('Data;_Major_Ports'!$K$48:$K$999999,'Data;_Major_Ports'!$F$48:$F$999999,$F60,'Data;_Major_Ports'!$E$48:$E$999999,AT$11,'Data;_Major_Ports'!$J$48:$J$999999,#REF!)))</f>
        <v>0</v>
      </c>
      <c r="AU60" s="4">
        <f>IF(Closed_Ports!AP57="z","z",IF(AU$11&lt;2000,INDEX('Data;_Historical_Data'!$H$12:$AK$518,MATCH(Working!$E60,'Data;_Historical_Data'!$J$12:$J$518,0),MATCH(Working!AU$11,'Data;_Historical_Data'!$H$11:$AK$11)),SUMIFS('Data;_Major_Ports'!$K$48:$K$999999,'Data;_Major_Ports'!$F$48:$F$999999,$F60,'Data;_Major_Ports'!$E$48:$E$999999,AU$11,'Data;_Major_Ports'!$J$48:$J$999999,#REF!)))</f>
        <v>0</v>
      </c>
      <c r="AV60" s="4">
        <f>IF(Closed_Ports!AQ57="z","z",IF(AV$11&lt;2000,INDEX('Data;_Historical_Data'!$H$12:$AK$518,MATCH(Working!$E60,'Data;_Historical_Data'!$J$12:$J$518,0),MATCH(Working!AV$11,'Data;_Historical_Data'!$H$11:$AK$11)),SUMIFS('Data;_Major_Ports'!$K$48:$K$999999,'Data;_Major_Ports'!$F$48:$F$999999,$F60,'Data;_Major_Ports'!$E$48:$E$999999,AV$11,'Data;_Major_Ports'!$J$48:$J$999999,#REF!)))</f>
        <v>0</v>
      </c>
      <c r="AW60" s="4">
        <f>IF(Closed_Ports!AR57="z","z",IF(AW$11&lt;2000,INDEX('Data;_Historical_Data'!$H$12:$AK$518,MATCH(Working!$E60,'Data;_Historical_Data'!$J$12:$J$518,0),MATCH(Working!AW$11,'Data;_Historical_Data'!$H$11:$AK$11)),SUMIFS('Data;_Major_Ports'!$K$48:$K$999999,'Data;_Major_Ports'!$F$48:$F$999999,$F60,'Data;_Major_Ports'!$E$48:$E$999999,AW$11,'Data;_Major_Ports'!$J$48:$J$999999,#REF!)))</f>
        <v>0</v>
      </c>
      <c r="AX60" s="4" t="str">
        <f>IF(Closed_Ports!AS57="z","z",IF(AX$11&lt;2000,INDEX('Data;_Historical_Data'!$H$12:$AK$518,MATCH(Working!$E60,'Data;_Historical_Data'!$J$12:$J$518,0),MATCH(Working!AX$11,'Data;_Historical_Data'!$H$11:$AK$11)),SUMIFS('Data;_Major_Ports'!$K$48:$K$999999,'Data;_Major_Ports'!$F$48:$F$999999,$F60,'Data;_Major_Ports'!$E$48:$E$999999,AX$11,'Data;_Major_Ports'!$J$48:$J$999999,#REF!)))</f>
        <v>z</v>
      </c>
      <c r="AY60" s="4" t="str">
        <f>IF(Closed_Ports!AT57="z","z",IF(AY$11&lt;2000,INDEX('Data;_Historical_Data'!$H$12:$AK$518,MATCH(Working!$E60,'Data;_Historical_Data'!$J$12:$J$518,0),MATCH(Working!AY$11,'Data;_Historical_Data'!$H$11:$AK$11)),SUMIFS('Data;_Major_Ports'!$K$48:$K$999999,'Data;_Major_Ports'!$F$48:$F$999999,$F60,'Data;_Major_Ports'!$E$48:$E$999999,AY$11,'Data;_Major_Ports'!$J$48:$J$999999,#REF!)))</f>
        <v>z</v>
      </c>
      <c r="AZ60" s="4" t="str">
        <f>IF(Closed_Ports!AU57="z","z",IF(AZ$11&lt;2000,INDEX('Data;_Historical_Data'!$H$12:$AK$518,MATCH(Working!$E60,'Data;_Historical_Data'!$J$12:$J$518,0),MATCH(Working!AZ$11,'Data;_Historical_Data'!$H$11:$AK$11)),SUMIFS('Data;_Major_Ports'!$K$48:$K$999999,'Data;_Major_Ports'!$F$48:$F$999999,$F60,'Data;_Major_Ports'!$E$48:$E$999999,AZ$11,'Data;_Major_Ports'!$J$48:$J$999999,#REF!)))</f>
        <v>z</v>
      </c>
      <c r="BA60" s="4" t="str">
        <f>IF(Closed_Ports!AV57="z","z",IF(BA$11&lt;2000,INDEX('Data;_Historical_Data'!$H$12:$AK$518,MATCH(Working!$E60,'Data;_Historical_Data'!$J$12:$J$518,0),MATCH(Working!BA$11,'Data;_Historical_Data'!$H$11:$AK$11)),SUMIFS('Data;_Major_Ports'!$K$48:$K$999999,'Data;_Major_Ports'!$F$48:$F$999999,$F60,'Data;_Major_Ports'!$E$48:$E$999999,BA$11,'Data;_Major_Ports'!$J$48:$J$999999,#REF!)))</f>
        <v>z</v>
      </c>
      <c r="BB60" s="4" t="str">
        <f>IF(Closed_Ports!AW57="z","z",IF(BB$11&lt;2000,INDEX('Data;_Historical_Data'!$H$12:$AK$518,MATCH(Working!$E60,'Data;_Historical_Data'!$J$12:$J$518,0),MATCH(Working!BB$11,'Data;_Historical_Data'!$H$11:$AK$11)),SUMIFS('Data;_Major_Ports'!$K$48:$K$999999,'Data;_Major_Ports'!$F$48:$F$999999,$F60,'Data;_Major_Ports'!$E$48:$E$999999,BB$11,'Data;_Major_Ports'!$J$48:$J$999999,#REF!)))</f>
        <v>z</v>
      </c>
      <c r="BC60" s="4" t="str">
        <f>IF(Closed_Ports!AX57="z","z",IF(BC$11&lt;2000,INDEX('Data;_Historical_Data'!$H$12:$AK$518,MATCH(Working!$E60,'Data;_Historical_Data'!$J$12:$J$518,0),MATCH(Working!BC$11,'Data;_Historical_Data'!$H$11:$AK$11)),SUMIFS('Data;_Major_Ports'!$K$48:$K$999999,'Data;_Major_Ports'!$F$48:$F$999999,$F60,'Data;_Major_Ports'!$E$48:$E$999999,BC$11,'Data;_Major_Ports'!$J$48:$J$999999,#REF!)))</f>
        <v>z</v>
      </c>
      <c r="BD60" s="4" t="str">
        <f>IF(Closed_Ports!AY57="z","z",IF(BD$11&lt;2000,INDEX('Data;_Historical_Data'!$H$12:$AK$518,MATCH(Working!$E60,'Data;_Historical_Data'!$J$12:$J$518,0),MATCH(Working!BD$11,'Data;_Historical_Data'!$H$11:$AK$11)),SUMIFS('Data;_Major_Ports'!$K$48:$K$999999,'Data;_Major_Ports'!$F$48:$F$999999,$F60,'Data;_Major_Ports'!$E$48:$E$999999,BD$11,'Data;_Major_Ports'!$J$48:$J$999999,#REF!)))</f>
        <v>z</v>
      </c>
      <c r="BE60" s="4" t="str">
        <f>IF(Closed_Ports!AZ57="z","z",IF(BE$11&lt;2000,INDEX('Data;_Historical_Data'!$H$12:$AK$518,MATCH(Working!$E60,'Data;_Historical_Data'!$J$12:$J$518,0),MATCH(Working!BE$11,'Data;_Historical_Data'!$H$11:$AK$11)),SUMIFS('Data;_Major_Ports'!$K$48:$K$999999,'Data;_Major_Ports'!$F$48:$F$999999,$F60,'Data;_Major_Ports'!$E$48:$E$999999,BE$11,'Data;_Major_Ports'!$J$48:$J$999999,#REF!)))</f>
        <v>z</v>
      </c>
      <c r="BF60" s="4" t="str">
        <f>IF(Closed_Ports!BA57="z","z",IF(BF$11&lt;2000,INDEX('Data;_Historical_Data'!$H$12:$AK$518,MATCH(Working!$E60,'Data;_Historical_Data'!$J$12:$J$518,0),MATCH(Working!BF$11,'Data;_Historical_Data'!$H$11:$AK$11)),SUMIFS('Data;_Major_Ports'!$K$48:$K$999999,'Data;_Major_Ports'!$F$48:$F$999999,$F60,'Data;_Major_Ports'!$E$48:$E$999999,BF$11,'Data;_Major_Ports'!$J$48:$J$999999,#REF!)))</f>
        <v>z</v>
      </c>
      <c r="BG60" s="4" t="str">
        <f>IF(Closed_Ports!BB57="z","z",IF(BG$11&lt;2000,INDEX('Data;_Historical_Data'!$H$12:$AK$518,MATCH(Working!$E60,'Data;_Historical_Data'!$J$12:$J$518,0),MATCH(Working!BG$11,'Data;_Historical_Data'!$H$11:$AK$11)),SUMIFS('Data;_Major_Ports'!$K$48:$K$999999,'Data;_Major_Ports'!$F$48:$F$999999,$F60,'Data;_Major_Ports'!$E$48:$E$999999,BG$11,'Data;_Major_Ports'!$J$48:$J$999999,#REF!)))</f>
        <v>z</v>
      </c>
      <c r="BH60" s="4" t="str">
        <f>IF(Closed_Ports!BC57="z","z",IF(BH$11&lt;2000,INDEX('Data;_Historical_Data'!$H$12:$AK$518,MATCH(Working!$E60,'Data;_Historical_Data'!$J$12:$J$518,0),MATCH(Working!BH$11,'Data;_Historical_Data'!$H$11:$AK$11)),SUMIFS('Data;_Major_Ports'!$K$48:$K$999999,'Data;_Major_Ports'!$F$48:$F$999999,$F60,'Data;_Major_Ports'!$E$48:$E$999999,BH$11,'Data;_Major_Ports'!$J$48:$J$999999,#REF!)))</f>
        <v>z</v>
      </c>
      <c r="BI60" s="4" t="str">
        <f>IF(Closed_Ports!BD57="z","z",IF(BI$11&lt;2000,INDEX('Data;_Historical_Data'!$H$12:$AK$518,MATCH(Working!$E60,'Data;_Historical_Data'!$J$12:$J$518,0),MATCH(Working!BI$11,'Data;_Historical_Data'!$H$11:$AK$11)),SUMIFS('Data;_Major_Ports'!$K$48:$K$999999,'Data;_Major_Ports'!$F$48:$F$999999,$F60,'Data;_Major_Ports'!$E$48:$E$999999,BI$11,'Data;_Major_Ports'!$J$48:$J$999999,#REF!)))</f>
        <v>z</v>
      </c>
      <c r="BJ60" s="44" t="e">
        <f t="shared" si="2"/>
        <v>#VALUE!</v>
      </c>
      <c r="BK60" s="45" t="e">
        <f t="shared" si="3"/>
        <v>#VALUE!</v>
      </c>
    </row>
    <row r="61" spans="4:63" x14ac:dyDescent="0.25">
      <c r="D61" s="41">
        <f>COUNTIF('Data;_Historical_Data'!J:J,Working!E61)</f>
        <v>0</v>
      </c>
      <c r="E61" s="22" t="e">
        <f>CONCATENATE(#REF!,Working!H61)</f>
        <v>#REF!</v>
      </c>
      <c r="F61" s="22" t="s">
        <v>293</v>
      </c>
      <c r="G61" s="22" t="s">
        <v>188</v>
      </c>
      <c r="H61" s="2" t="s">
        <v>58</v>
      </c>
      <c r="I61" s="2" t="s">
        <v>9</v>
      </c>
      <c r="J61" s="42" t="s">
        <v>10</v>
      </c>
      <c r="K61" s="4" t="str">
        <f>IF(Closed_Ports!F58="z","z",IF(K$11&lt;2000,INDEX('Data;_Historical_Data'!$H$12:$AK$518,MATCH(Working!$E61,'Data;_Historical_Data'!$J$12:$J$518,0),MATCH(Working!K$11,'Data;_Historical_Data'!$H$11:$AK$11)),SUMIFS('Data;_Major_Ports'!$K$48:$K$999999,'Data;_Major_Ports'!$F$48:$F$999999,$F61,'Data;_Major_Ports'!$E$48:$E$999999,K$11,'Data;_Major_Ports'!$J$48:$J$999999,#REF!)))</f>
        <v>z</v>
      </c>
      <c r="L61" s="4" t="str">
        <f>IF(Closed_Ports!G58="z","z",IF(L$11&lt;2000,INDEX('Data;_Historical_Data'!$H$12:$AK$518,MATCH(Working!$E61,'Data;_Historical_Data'!$J$12:$J$518,0),MATCH(Working!L$11,'Data;_Historical_Data'!$H$11:$AK$11)),SUMIFS('Data;_Major_Ports'!$K$48:$K$999999,'Data;_Major_Ports'!$F$48:$F$999999,$F61,'Data;_Major_Ports'!$E$48:$E$999999,L$11,'Data;_Major_Ports'!$J$48:$J$999999,#REF!)))</f>
        <v>z</v>
      </c>
      <c r="M61" s="4" t="str">
        <f>IF(Closed_Ports!H58="z","z",IF(M$11&lt;2000,INDEX('Data;_Historical_Data'!$H$12:$AK$518,MATCH(Working!$E61,'Data;_Historical_Data'!$J$12:$J$518,0),MATCH(Working!M$11,'Data;_Historical_Data'!$H$11:$AK$11)),SUMIFS('Data;_Major_Ports'!$K$48:$K$999999,'Data;_Major_Ports'!$F$48:$F$999999,$F61,'Data;_Major_Ports'!$E$48:$E$999999,M$11,'Data;_Major_Ports'!$J$48:$J$999999,#REF!)))</f>
        <v>z</v>
      </c>
      <c r="N61" s="4" t="str">
        <f>IF(Closed_Ports!I58="z","z",IF(N$11&lt;2000,INDEX('Data;_Historical_Data'!$H$12:$AK$518,MATCH(Working!$E61,'Data;_Historical_Data'!$J$12:$J$518,0),MATCH(Working!N$11,'Data;_Historical_Data'!$H$11:$AK$11)),SUMIFS('Data;_Major_Ports'!$K$48:$K$999999,'Data;_Major_Ports'!$F$48:$F$999999,$F61,'Data;_Major_Ports'!$E$48:$E$999999,N$11,'Data;_Major_Ports'!$J$48:$J$999999,#REF!)))</f>
        <v>z</v>
      </c>
      <c r="O61" s="4" t="str">
        <f>IF(Closed_Ports!J58="z","z",IF(O$11&lt;2000,INDEX('Data;_Historical_Data'!$H$12:$AK$518,MATCH(Working!$E61,'Data;_Historical_Data'!$J$12:$J$518,0),MATCH(Working!O$11,'Data;_Historical_Data'!$H$11:$AK$11)),SUMIFS('Data;_Major_Ports'!$K$48:$K$999999,'Data;_Major_Ports'!$F$48:$F$999999,$F61,'Data;_Major_Ports'!$E$48:$E$999999,O$11,'Data;_Major_Ports'!$J$48:$J$999999,#REF!)))</f>
        <v>z</v>
      </c>
      <c r="P61" s="4" t="e">
        <f>IF(Closed_Ports!K58="z","z",IF(P$11&lt;2000,INDEX('Data;_Historical_Data'!$H$12:$AK$518,MATCH(Working!$E61,'Data;_Historical_Data'!$J$12:$J$518,0),MATCH(Working!P$11,'Data;_Historical_Data'!$H$11:$AK$11)),SUMIFS('Data;_Major_Ports'!$K$48:$K$999999,'Data;_Major_Ports'!$F$48:$F$999999,$F61,'Data;_Major_Ports'!$E$48:$E$999999,P$11,'Data;_Major_Ports'!$J$48:$J$999999,#REF!)))</f>
        <v>#REF!</v>
      </c>
      <c r="Q61" s="4" t="e">
        <f>IF(Closed_Ports!L58="z","z",IF(Q$11&lt;2000,INDEX('Data;_Historical_Data'!$H$12:$AK$518,MATCH(Working!$E61,'Data;_Historical_Data'!$J$12:$J$518,0),MATCH(Working!Q$11,'Data;_Historical_Data'!$H$11:$AK$11)),SUMIFS('Data;_Major_Ports'!$K$48:$K$999999,'Data;_Major_Ports'!$F$48:$F$999999,$F61,'Data;_Major_Ports'!$E$48:$E$999999,Q$11,'Data;_Major_Ports'!$J$48:$J$999999,#REF!)))</f>
        <v>#REF!</v>
      </c>
      <c r="R61" s="4" t="e">
        <f>IF(Closed_Ports!M58="z","z",IF(R$11&lt;2000,INDEX('Data;_Historical_Data'!$H$12:$AK$518,MATCH(Working!$E61,'Data;_Historical_Data'!$J$12:$J$518,0),MATCH(Working!R$11,'Data;_Historical_Data'!$H$11:$AK$11)),SUMIFS('Data;_Major_Ports'!$K$48:$K$999999,'Data;_Major_Ports'!$F$48:$F$999999,$F61,'Data;_Major_Ports'!$E$48:$E$999999,R$11,'Data;_Major_Ports'!$J$48:$J$999999,#REF!)))</f>
        <v>#REF!</v>
      </c>
      <c r="S61" s="4" t="e">
        <f>IF(Closed_Ports!N58="z","z",IF(S$11&lt;2000,INDEX('Data;_Historical_Data'!$H$12:$AK$518,MATCH(Working!$E61,'Data;_Historical_Data'!$J$12:$J$518,0),MATCH(Working!S$11,'Data;_Historical_Data'!$H$11:$AK$11)),SUMIFS('Data;_Major_Ports'!$K$48:$K$999999,'Data;_Major_Ports'!$F$48:$F$999999,$F61,'Data;_Major_Ports'!$E$48:$E$999999,S$11,'Data;_Major_Ports'!$J$48:$J$999999,#REF!)))</f>
        <v>#REF!</v>
      </c>
      <c r="T61" s="4" t="e">
        <f>IF(Closed_Ports!O58="z","z",IF(T$11&lt;2000,INDEX('Data;_Historical_Data'!$H$12:$AK$518,MATCH(Working!$E61,'Data;_Historical_Data'!$J$12:$J$518,0),MATCH(Working!T$11,'Data;_Historical_Data'!$H$11:$AK$11)),SUMIFS('Data;_Major_Ports'!$K$48:$K$999999,'Data;_Major_Ports'!$F$48:$F$999999,$F61,'Data;_Major_Ports'!$E$48:$E$999999,T$11,'Data;_Major_Ports'!$J$48:$J$999999,#REF!)))</f>
        <v>#REF!</v>
      </c>
      <c r="U61" s="4" t="e">
        <f>IF(Closed_Ports!P58="z","z",IF(U$11&lt;2000,INDEX('Data;_Historical_Data'!$H$12:$AK$518,MATCH(Working!$E61,'Data;_Historical_Data'!$J$12:$J$518,0),MATCH(Working!U$11,'Data;_Historical_Data'!$H$11:$AK$11)),SUMIFS('Data;_Major_Ports'!$K$48:$K$999999,'Data;_Major_Ports'!$F$48:$F$999999,$F61,'Data;_Major_Ports'!$E$48:$E$999999,U$11,'Data;_Major_Ports'!$J$48:$J$999999,#REF!)))</f>
        <v>#REF!</v>
      </c>
      <c r="V61" s="4" t="e">
        <f>IF(Closed_Ports!Q58="z","z",IF(V$11&lt;2000,INDEX('Data;_Historical_Data'!$H$12:$AK$518,MATCH(Working!$E61,'Data;_Historical_Data'!$J$12:$J$518,0),MATCH(Working!V$11,'Data;_Historical_Data'!$H$11:$AK$11)),SUMIFS('Data;_Major_Ports'!$K$48:$K$999999,'Data;_Major_Ports'!$F$48:$F$999999,$F61,'Data;_Major_Ports'!$E$48:$E$999999,V$11,'Data;_Major_Ports'!$J$48:$J$999999,#REF!)))</f>
        <v>#REF!</v>
      </c>
      <c r="W61" s="4" t="e">
        <f>IF(Closed_Ports!R58="z","z",IF(W$11&lt;2000,INDEX('Data;_Historical_Data'!$H$12:$AK$518,MATCH(Working!$E61,'Data;_Historical_Data'!$J$12:$J$518,0),MATCH(Working!W$11,'Data;_Historical_Data'!$H$11:$AK$11)),SUMIFS('Data;_Major_Ports'!$K$48:$K$999999,'Data;_Major_Ports'!$F$48:$F$999999,$F61,'Data;_Major_Ports'!$E$48:$E$999999,W$11,'Data;_Major_Ports'!$J$48:$J$999999,#REF!)))</f>
        <v>#REF!</v>
      </c>
      <c r="X61" s="4" t="e">
        <f>IF(Closed_Ports!S58="z","z",IF(X$11&lt;2000,INDEX('Data;_Historical_Data'!$H$12:$AK$518,MATCH(Working!$E61,'Data;_Historical_Data'!$J$12:$J$518,0),MATCH(Working!X$11,'Data;_Historical_Data'!$H$11:$AK$11)),SUMIFS('Data;_Major_Ports'!$K$48:$K$999999,'Data;_Major_Ports'!$F$48:$F$999999,$F61,'Data;_Major_Ports'!$E$48:$E$999999,X$11,'Data;_Major_Ports'!$J$48:$J$999999,#REF!)))</f>
        <v>#REF!</v>
      </c>
      <c r="Y61" s="4" t="e">
        <f>IF(Closed_Ports!T58="z","z",IF(Y$11&lt;2000,INDEX('Data;_Historical_Data'!$H$12:$AK$518,MATCH(Working!$E61,'Data;_Historical_Data'!$J$12:$J$518,0),MATCH(Working!Y$11,'Data;_Historical_Data'!$H$11:$AK$11)),SUMIFS('Data;_Major_Ports'!$K$48:$K$999999,'Data;_Major_Ports'!$F$48:$F$999999,$F61,'Data;_Major_Ports'!$E$48:$E$999999,Y$11,'Data;_Major_Ports'!$J$48:$J$999999,#REF!)))</f>
        <v>#REF!</v>
      </c>
      <c r="Z61" s="4" t="e">
        <f>IF(Closed_Ports!U58="z","z",IF(Z$11&lt;2000,INDEX('Data;_Historical_Data'!$H$12:$AK$518,MATCH(Working!$E61,'Data;_Historical_Data'!$J$12:$J$518,0),MATCH(Working!Z$11,'Data;_Historical_Data'!$H$11:$AK$11)),SUMIFS('Data;_Major_Ports'!$K$48:$K$999999,'Data;_Major_Ports'!$F$48:$F$999999,$F61,'Data;_Major_Ports'!$E$48:$E$999999,Z$11,'Data;_Major_Ports'!$J$48:$J$999999,#REF!)))</f>
        <v>#REF!</v>
      </c>
      <c r="AA61" s="4" t="e">
        <f>IF(Closed_Ports!V58="z","z",IF(AA$11&lt;2000,INDEX('Data;_Historical_Data'!$H$12:$AK$518,MATCH(Working!$E61,'Data;_Historical_Data'!$J$12:$J$518,0),MATCH(Working!AA$11,'Data;_Historical_Data'!$H$11:$AK$11)),SUMIFS('Data;_Major_Ports'!$K$48:$K$999999,'Data;_Major_Ports'!$F$48:$F$999999,$F61,'Data;_Major_Ports'!$E$48:$E$999999,AA$11,'Data;_Major_Ports'!$J$48:$J$999999,#REF!)))</f>
        <v>#REF!</v>
      </c>
      <c r="AB61" s="4" t="e">
        <f>IF(Closed_Ports!W58="z","z",IF(AB$11&lt;2000,INDEX('Data;_Historical_Data'!$H$12:$AK$518,MATCH(Working!$E61,'Data;_Historical_Data'!$J$12:$J$518,0),MATCH(Working!AB$11,'Data;_Historical_Data'!$H$11:$AK$11)),SUMIFS('Data;_Major_Ports'!$K$48:$K$999999,'Data;_Major_Ports'!$F$48:$F$999999,$F61,'Data;_Major_Ports'!$E$48:$E$999999,AB$11,'Data;_Major_Ports'!$J$48:$J$999999,#REF!)))</f>
        <v>#REF!</v>
      </c>
      <c r="AC61" s="4" t="e">
        <f>IF(Closed_Ports!X58="z","z",IF(AC$11&lt;2000,INDEX('Data;_Historical_Data'!$H$12:$AK$518,MATCH(Working!$E61,'Data;_Historical_Data'!$J$12:$J$518,0),MATCH(Working!AC$11,'Data;_Historical_Data'!$H$11:$AK$11)),SUMIFS('Data;_Major_Ports'!$K$48:$K$999999,'Data;_Major_Ports'!$F$48:$F$999999,$F61,'Data;_Major_Ports'!$E$48:$E$999999,AC$11,'Data;_Major_Ports'!$J$48:$J$999999,#REF!)))</f>
        <v>#REF!</v>
      </c>
      <c r="AD61" s="4" t="e">
        <f>IF(Closed_Ports!Y58="z","z",IF(AD$11&lt;2000,INDEX('Data;_Historical_Data'!$H$12:$AK$518,MATCH(Working!$E61,'Data;_Historical_Data'!$J$12:$J$518,0),MATCH(Working!AD$11,'Data;_Historical_Data'!$H$11:$AK$11)),SUMIFS('Data;_Major_Ports'!$K$48:$K$999999,'Data;_Major_Ports'!$F$48:$F$999999,$F61,'Data;_Major_Ports'!$E$48:$E$999999,AD$11,'Data;_Major_Ports'!$J$48:$J$999999,#REF!)))</f>
        <v>#REF!</v>
      </c>
      <c r="AE61" s="4" t="e">
        <f>IF(Closed_Ports!Z58="z","z",IF(AE$11&lt;2000,INDEX('Data;_Historical_Data'!$H$12:$AK$518,MATCH(Working!$E61,'Data;_Historical_Data'!$J$12:$J$518,0),MATCH(Working!AE$11,'Data;_Historical_Data'!$H$11:$AK$11)),SUMIFS('Data;_Major_Ports'!$K$48:$K$999999,'Data;_Major_Ports'!$F$48:$F$999999,$F61,'Data;_Major_Ports'!$E$48:$E$999999,AE$11,'Data;_Major_Ports'!$J$48:$J$999999,#REF!)))</f>
        <v>#REF!</v>
      </c>
      <c r="AF61" s="4" t="e">
        <f>IF(Closed_Ports!AA58="z","z",IF(AF$11&lt;2000,INDEX('Data;_Historical_Data'!$H$12:$AK$518,MATCH(Working!$E61,'Data;_Historical_Data'!$J$12:$J$518,0),MATCH(Working!AF$11,'Data;_Historical_Data'!$H$11:$AK$11)),SUMIFS('Data;_Major_Ports'!$K$48:$K$999999,'Data;_Major_Ports'!$F$48:$F$999999,$F61,'Data;_Major_Ports'!$E$48:$E$999999,AF$11,'Data;_Major_Ports'!$J$48:$J$999999,#REF!)))</f>
        <v>#REF!</v>
      </c>
      <c r="AG61" s="4" t="e">
        <f>IF(Closed_Ports!AB58="z","z",IF(AG$11&lt;2000,INDEX('Data;_Historical_Data'!$H$12:$AK$518,MATCH(Working!$E61,'Data;_Historical_Data'!$J$12:$J$518,0),MATCH(Working!AG$11,'Data;_Historical_Data'!$H$11:$AK$11)),SUMIFS('Data;_Major_Ports'!$K$48:$K$999999,'Data;_Major_Ports'!$F$48:$F$999999,$F61,'Data;_Major_Ports'!$E$48:$E$999999,AG$11,'Data;_Major_Ports'!$J$48:$J$999999,#REF!)))</f>
        <v>#REF!</v>
      </c>
      <c r="AH61" s="4" t="e">
        <f>IF(Closed_Ports!AC58="z","z",IF(AH$11&lt;2000,INDEX('Data;_Historical_Data'!$H$12:$AK$518,MATCH(Working!$E61,'Data;_Historical_Data'!$J$12:$J$518,0),MATCH(Working!AH$11,'Data;_Historical_Data'!$H$11:$AK$11)),SUMIFS('Data;_Major_Ports'!$K$48:$K$999999,'Data;_Major_Ports'!$F$48:$F$999999,$F61,'Data;_Major_Ports'!$E$48:$E$999999,AH$11,'Data;_Major_Ports'!$J$48:$J$999999,#REF!)))</f>
        <v>#REF!</v>
      </c>
      <c r="AI61" s="4" t="e">
        <f>IF(Closed_Ports!AD58="z","z",IF(AI$11&lt;2000,INDEX('Data;_Historical_Data'!$H$12:$AK$518,MATCH(Working!$E61,'Data;_Historical_Data'!$J$12:$J$518,0),MATCH(Working!AI$11,'Data;_Historical_Data'!$H$11:$AK$11)),SUMIFS('Data;_Major_Ports'!$K$48:$K$999999,'Data;_Major_Ports'!$F$48:$F$999999,$F61,'Data;_Major_Ports'!$E$48:$E$999999,AI$11,'Data;_Major_Ports'!$J$48:$J$999999,#REF!)))</f>
        <v>#REF!</v>
      </c>
      <c r="AJ61" s="4" t="e">
        <f>IF(Closed_Ports!AE58="z","z",IF(AJ$11&lt;2000,INDEX('Data;_Historical_Data'!$H$12:$AK$518,MATCH(Working!$E61,'Data;_Historical_Data'!$J$12:$J$518,0),MATCH(Working!AJ$11,'Data;_Historical_Data'!$H$11:$AK$11)),SUMIFS('Data;_Major_Ports'!$K$48:$K$999999,'Data;_Major_Ports'!$F$48:$F$999999,$F61,'Data;_Major_Ports'!$E$48:$E$999999,AJ$11,'Data;_Major_Ports'!$J$48:$J$999999,#REF!)))</f>
        <v>#REF!</v>
      </c>
      <c r="AK61" s="4" t="e">
        <f>IF(Closed_Ports!AF58="z","z",IF(AK$11&lt;2000,INDEX('Data;_Historical_Data'!$H$12:$AK$518,MATCH(Working!$E61,'Data;_Historical_Data'!$J$12:$J$518,0),MATCH(Working!AK$11,'Data;_Historical_Data'!$H$11:$AK$11)),SUMIFS('Data;_Major_Ports'!$K$48:$K$999999,'Data;_Major_Ports'!$F$48:$F$999999,$F61,'Data;_Major_Ports'!$E$48:$E$999999,AK$11,'Data;_Major_Ports'!$J$48:$J$999999,#REF!)))</f>
        <v>#REF!</v>
      </c>
      <c r="AL61" s="43">
        <f>IF(Closed_Ports!AG58="z","z",IF(AL$11&lt;2000,INDEX('Data;_Historical_Data'!$H$12:$AK$518,MATCH(Working!$E61,'Data;_Historical_Data'!$J$12:$J$518,0),MATCH(Working!AL$11,'Data;_Historical_Data'!$H$11:$AK$11)),SUMIFS('Data;_Major_Ports'!$K$48:$K$999999,'Data;_Major_Ports'!$F$48:$F$999999,$F61,'Data;_Major_Ports'!$E$48:$E$999999,AL$11,'Data;_Major_Ports'!$J$48:$J$999999,#REF!)))</f>
        <v>0</v>
      </c>
      <c r="AM61" s="4">
        <f>IF(Closed_Ports!AH58="z","z",IF(AM$11&lt;2000,INDEX('Data;_Historical_Data'!$H$12:$AK$518,MATCH(Working!$E61,'Data;_Historical_Data'!$J$12:$J$518,0),MATCH(Working!AM$11,'Data;_Historical_Data'!$H$11:$AK$11)),SUMIFS('Data;_Major_Ports'!$K$48:$K$999999,'Data;_Major_Ports'!$F$48:$F$999999,$F61,'Data;_Major_Ports'!$E$48:$E$999999,AM$11,'Data;_Major_Ports'!$J$48:$J$999999,#REF!)))</f>
        <v>0</v>
      </c>
      <c r="AN61" s="4">
        <f>IF(Closed_Ports!AI58="z","z",IF(AN$11&lt;2000,INDEX('Data;_Historical_Data'!$H$12:$AK$518,MATCH(Working!$E61,'Data;_Historical_Data'!$J$12:$J$518,0),MATCH(Working!AN$11,'Data;_Historical_Data'!$H$11:$AK$11)),SUMIFS('Data;_Major_Ports'!$K$48:$K$999999,'Data;_Major_Ports'!$F$48:$F$999999,$F61,'Data;_Major_Ports'!$E$48:$E$999999,AN$11,'Data;_Major_Ports'!$J$48:$J$999999,#REF!)))</f>
        <v>0</v>
      </c>
      <c r="AO61" s="4">
        <f>IF(Closed_Ports!AJ58="z","z",IF(AO$11&lt;2000,INDEX('Data;_Historical_Data'!$H$12:$AK$518,MATCH(Working!$E61,'Data;_Historical_Data'!$J$12:$J$518,0),MATCH(Working!AO$11,'Data;_Historical_Data'!$H$11:$AK$11)),SUMIFS('Data;_Major_Ports'!$K$48:$K$999999,'Data;_Major_Ports'!$F$48:$F$999999,$F61,'Data;_Major_Ports'!$E$48:$E$999999,AO$11,'Data;_Major_Ports'!$J$48:$J$999999,#REF!)))</f>
        <v>0</v>
      </c>
      <c r="AP61" s="4">
        <f>IF(Closed_Ports!AK58="z","z",IF(AP$11&lt;2000,INDEX('Data;_Historical_Data'!$H$12:$AK$518,MATCH(Working!$E61,'Data;_Historical_Data'!$J$12:$J$518,0),MATCH(Working!AP$11,'Data;_Historical_Data'!$H$11:$AK$11)),SUMIFS('Data;_Major_Ports'!$K$48:$K$999999,'Data;_Major_Ports'!$F$48:$F$999999,$F61,'Data;_Major_Ports'!$E$48:$E$999999,AP$11,'Data;_Major_Ports'!$J$48:$J$999999,#REF!)))</f>
        <v>0</v>
      </c>
      <c r="AQ61" s="4">
        <f>IF(Closed_Ports!AL58="z","z",IF(AQ$11&lt;2000,INDEX('Data;_Historical_Data'!$H$12:$AK$518,MATCH(Working!$E61,'Data;_Historical_Data'!$J$12:$J$518,0),MATCH(Working!AQ$11,'Data;_Historical_Data'!$H$11:$AK$11)),SUMIFS('Data;_Major_Ports'!$K$48:$K$999999,'Data;_Major_Ports'!$F$48:$F$999999,$F61,'Data;_Major_Ports'!$E$48:$E$999999,AQ$11,'Data;_Major_Ports'!$J$48:$J$999999,#REF!)))</f>
        <v>0</v>
      </c>
      <c r="AR61" s="4">
        <f>IF(Closed_Ports!AM58="z","z",IF(AR$11&lt;2000,INDEX('Data;_Historical_Data'!$H$12:$AK$518,MATCH(Working!$E61,'Data;_Historical_Data'!$J$12:$J$518,0),MATCH(Working!AR$11,'Data;_Historical_Data'!$H$11:$AK$11)),SUMIFS('Data;_Major_Ports'!$K$48:$K$999999,'Data;_Major_Ports'!$F$48:$F$999999,$F61,'Data;_Major_Ports'!$E$48:$E$999999,AR$11,'Data;_Major_Ports'!$J$48:$J$999999,#REF!)))</f>
        <v>0</v>
      </c>
      <c r="AS61" s="4">
        <f>IF(Closed_Ports!AN58="z","z",IF(AS$11&lt;2000,INDEX('Data;_Historical_Data'!$H$12:$AK$518,MATCH(Working!$E61,'Data;_Historical_Data'!$J$12:$J$518,0),MATCH(Working!AS$11,'Data;_Historical_Data'!$H$11:$AK$11)),SUMIFS('Data;_Major_Ports'!$K$48:$K$999999,'Data;_Major_Ports'!$F$48:$F$999999,$F61,'Data;_Major_Ports'!$E$48:$E$999999,AS$11,'Data;_Major_Ports'!$J$48:$J$999999,#REF!)))</f>
        <v>0</v>
      </c>
      <c r="AT61" s="4">
        <f>IF(Closed_Ports!AO58="z","z",IF(AT$11&lt;2000,INDEX('Data;_Historical_Data'!$H$12:$AK$518,MATCH(Working!$E61,'Data;_Historical_Data'!$J$12:$J$518,0),MATCH(Working!AT$11,'Data;_Historical_Data'!$H$11:$AK$11)),SUMIFS('Data;_Major_Ports'!$K$48:$K$999999,'Data;_Major_Ports'!$F$48:$F$999999,$F61,'Data;_Major_Ports'!$E$48:$E$999999,AT$11,'Data;_Major_Ports'!$J$48:$J$999999,#REF!)))</f>
        <v>0</v>
      </c>
      <c r="AU61" s="4">
        <f>IF(Closed_Ports!AP58="z","z",IF(AU$11&lt;2000,INDEX('Data;_Historical_Data'!$H$12:$AK$518,MATCH(Working!$E61,'Data;_Historical_Data'!$J$12:$J$518,0),MATCH(Working!AU$11,'Data;_Historical_Data'!$H$11:$AK$11)),SUMIFS('Data;_Major_Ports'!$K$48:$K$999999,'Data;_Major_Ports'!$F$48:$F$999999,$F61,'Data;_Major_Ports'!$E$48:$E$999999,AU$11,'Data;_Major_Ports'!$J$48:$J$999999,#REF!)))</f>
        <v>0</v>
      </c>
      <c r="AV61" s="4">
        <f>IF(Closed_Ports!AQ58="z","z",IF(AV$11&lt;2000,INDEX('Data;_Historical_Data'!$H$12:$AK$518,MATCH(Working!$E61,'Data;_Historical_Data'!$J$12:$J$518,0),MATCH(Working!AV$11,'Data;_Historical_Data'!$H$11:$AK$11)),SUMIFS('Data;_Major_Ports'!$K$48:$K$999999,'Data;_Major_Ports'!$F$48:$F$999999,$F61,'Data;_Major_Ports'!$E$48:$E$999999,AV$11,'Data;_Major_Ports'!$J$48:$J$999999,#REF!)))</f>
        <v>0</v>
      </c>
      <c r="AW61" s="4">
        <f>IF(Closed_Ports!AR58="z","z",IF(AW$11&lt;2000,INDEX('Data;_Historical_Data'!$H$12:$AK$518,MATCH(Working!$E61,'Data;_Historical_Data'!$J$12:$J$518,0),MATCH(Working!AW$11,'Data;_Historical_Data'!$H$11:$AK$11)),SUMIFS('Data;_Major_Ports'!$K$48:$K$999999,'Data;_Major_Ports'!$F$48:$F$999999,$F61,'Data;_Major_Ports'!$E$48:$E$999999,AW$11,'Data;_Major_Ports'!$J$48:$J$999999,#REF!)))</f>
        <v>0</v>
      </c>
      <c r="AX61" s="4">
        <f>IF(Closed_Ports!AS58="z","z",IF(AX$11&lt;2000,INDEX('Data;_Historical_Data'!$H$12:$AK$518,MATCH(Working!$E61,'Data;_Historical_Data'!$J$12:$J$518,0),MATCH(Working!AX$11,'Data;_Historical_Data'!$H$11:$AK$11)),SUMIFS('Data;_Major_Ports'!$K$48:$K$999999,'Data;_Major_Ports'!$F$48:$F$999999,$F61,'Data;_Major_Ports'!$E$48:$E$999999,AX$11,'Data;_Major_Ports'!$J$48:$J$999999,#REF!)))</f>
        <v>0</v>
      </c>
      <c r="AY61" s="4">
        <f>IF(Closed_Ports!AT58="z","z",IF(AY$11&lt;2000,INDEX('Data;_Historical_Data'!$H$12:$AK$518,MATCH(Working!$E61,'Data;_Historical_Data'!$J$12:$J$518,0),MATCH(Working!AY$11,'Data;_Historical_Data'!$H$11:$AK$11)),SUMIFS('Data;_Major_Ports'!$K$48:$K$999999,'Data;_Major_Ports'!$F$48:$F$999999,$F61,'Data;_Major_Ports'!$E$48:$E$999999,AY$11,'Data;_Major_Ports'!$J$48:$J$999999,#REF!)))</f>
        <v>0</v>
      </c>
      <c r="AZ61" s="4">
        <f>IF(Closed_Ports!AU58="z","z",IF(AZ$11&lt;2000,INDEX('Data;_Historical_Data'!$H$12:$AK$518,MATCH(Working!$E61,'Data;_Historical_Data'!$J$12:$J$518,0),MATCH(Working!AZ$11,'Data;_Historical_Data'!$H$11:$AK$11)),SUMIFS('Data;_Major_Ports'!$K$48:$K$999999,'Data;_Major_Ports'!$F$48:$F$999999,$F61,'Data;_Major_Ports'!$E$48:$E$999999,AZ$11,'Data;_Major_Ports'!$J$48:$J$999999,#REF!)))</f>
        <v>0</v>
      </c>
      <c r="BA61" s="4">
        <f>IF(Closed_Ports!AV58="z","z",IF(BA$11&lt;2000,INDEX('Data;_Historical_Data'!$H$12:$AK$518,MATCH(Working!$E61,'Data;_Historical_Data'!$J$12:$J$518,0),MATCH(Working!BA$11,'Data;_Historical_Data'!$H$11:$AK$11)),SUMIFS('Data;_Major_Ports'!$K$48:$K$999999,'Data;_Major_Ports'!$F$48:$F$999999,$F61,'Data;_Major_Ports'!$E$48:$E$999999,BA$11,'Data;_Major_Ports'!$J$48:$J$999999,#REF!)))</f>
        <v>0</v>
      </c>
      <c r="BB61" s="4">
        <f>IF(Closed_Ports!AW58="z","z",IF(BB$11&lt;2000,INDEX('Data;_Historical_Data'!$H$12:$AK$518,MATCH(Working!$E61,'Data;_Historical_Data'!$J$12:$J$518,0),MATCH(Working!BB$11,'Data;_Historical_Data'!$H$11:$AK$11)),SUMIFS('Data;_Major_Ports'!$K$48:$K$999999,'Data;_Major_Ports'!$F$48:$F$999999,$F61,'Data;_Major_Ports'!$E$48:$E$999999,BB$11,'Data;_Major_Ports'!$J$48:$J$999999,#REF!)))</f>
        <v>0</v>
      </c>
      <c r="BC61" s="4">
        <f>IF(Closed_Ports!AX58="z","z",IF(BC$11&lt;2000,INDEX('Data;_Historical_Data'!$H$12:$AK$518,MATCH(Working!$E61,'Data;_Historical_Data'!$J$12:$J$518,0),MATCH(Working!BC$11,'Data;_Historical_Data'!$H$11:$AK$11)),SUMIFS('Data;_Major_Ports'!$K$48:$K$999999,'Data;_Major_Ports'!$F$48:$F$999999,$F61,'Data;_Major_Ports'!$E$48:$E$999999,BC$11,'Data;_Major_Ports'!$J$48:$J$999999,#REF!)))</f>
        <v>0</v>
      </c>
      <c r="BD61" s="4">
        <f>IF(Closed_Ports!AY58="z","z",IF(BD$11&lt;2000,INDEX('Data;_Historical_Data'!$H$12:$AK$518,MATCH(Working!$E61,'Data;_Historical_Data'!$J$12:$J$518,0),MATCH(Working!BD$11,'Data;_Historical_Data'!$H$11:$AK$11)),SUMIFS('Data;_Major_Ports'!$K$48:$K$999999,'Data;_Major_Ports'!$F$48:$F$999999,$F61,'Data;_Major_Ports'!$E$48:$E$999999,BD$11,'Data;_Major_Ports'!$J$48:$J$999999,#REF!)))</f>
        <v>0</v>
      </c>
      <c r="BE61" s="4">
        <f>IF(Closed_Ports!AZ58="z","z",IF(BE$11&lt;2000,INDEX('Data;_Historical_Data'!$H$12:$AK$518,MATCH(Working!$E61,'Data;_Historical_Data'!$J$12:$J$518,0),MATCH(Working!BE$11,'Data;_Historical_Data'!$H$11:$AK$11)),SUMIFS('Data;_Major_Ports'!$K$48:$K$999999,'Data;_Major_Ports'!$F$48:$F$999999,$F61,'Data;_Major_Ports'!$E$48:$E$999999,BE$11,'Data;_Major_Ports'!$J$48:$J$999999,#REF!)))</f>
        <v>0</v>
      </c>
      <c r="BF61" s="4">
        <f>IF(Closed_Ports!BA58="z","z",IF(BF$11&lt;2000,INDEX('Data;_Historical_Data'!$H$12:$AK$518,MATCH(Working!$E61,'Data;_Historical_Data'!$J$12:$J$518,0),MATCH(Working!BF$11,'Data;_Historical_Data'!$H$11:$AK$11)),SUMIFS('Data;_Major_Ports'!$K$48:$K$999999,'Data;_Major_Ports'!$F$48:$F$999999,$F61,'Data;_Major_Ports'!$E$48:$E$999999,BF$11,'Data;_Major_Ports'!$J$48:$J$999999,#REF!)))</f>
        <v>0</v>
      </c>
      <c r="BG61" s="4">
        <f>IF(Closed_Ports!BB58="z","z",IF(BG$11&lt;2000,INDEX('Data;_Historical_Data'!$H$12:$AK$518,MATCH(Working!$E61,'Data;_Historical_Data'!$J$12:$J$518,0),MATCH(Working!BG$11,'Data;_Historical_Data'!$H$11:$AK$11)),SUMIFS('Data;_Major_Ports'!$K$48:$K$999999,'Data;_Major_Ports'!$F$48:$F$999999,$F61,'Data;_Major_Ports'!$E$48:$E$999999,BG$11,'Data;_Major_Ports'!$J$48:$J$999999,#REF!)))</f>
        <v>0</v>
      </c>
      <c r="BH61" s="4">
        <f>IF(Closed_Ports!BC58="z","z",IF(BH$11&lt;2000,INDEX('Data;_Historical_Data'!$H$12:$AK$518,MATCH(Working!$E61,'Data;_Historical_Data'!$J$12:$J$518,0),MATCH(Working!BH$11,'Data;_Historical_Data'!$H$11:$AK$11)),SUMIFS('Data;_Major_Ports'!$K$48:$K$999999,'Data;_Major_Ports'!$F$48:$F$999999,$F61,'Data;_Major_Ports'!$E$48:$E$999999,BH$11,'Data;_Major_Ports'!$J$48:$J$999999,#REF!)))</f>
        <v>0</v>
      </c>
      <c r="BI61" s="4">
        <f>IF(Closed_Ports!BD58="z","z",IF(BI$11&lt;2000,INDEX('Data;_Historical_Data'!$H$12:$AK$518,MATCH(Working!$E61,'Data;_Historical_Data'!$J$12:$J$518,0),MATCH(Working!BI$11,'Data;_Historical_Data'!$H$11:$AK$11)),SUMIFS('Data;_Major_Ports'!$K$48:$K$999999,'Data;_Major_Ports'!$F$48:$F$999999,$F61,'Data;_Major_Ports'!$E$48:$E$999999,BI$11,'Data;_Major_Ports'!$J$48:$J$999999,#REF!)))</f>
        <v>0</v>
      </c>
      <c r="BJ61" s="44" t="e">
        <f t="shared" si="2"/>
        <v>#DIV/0!</v>
      </c>
      <c r="BK61" s="45">
        <f t="shared" si="3"/>
        <v>0</v>
      </c>
    </row>
    <row r="62" spans="4:63" x14ac:dyDescent="0.25">
      <c r="D62" s="41">
        <f>COUNTIF('Data;_Historical_Data'!J:J,Working!E62)</f>
        <v>0</v>
      </c>
      <c r="E62" s="22" t="e">
        <f>CONCATENATE(#REF!,Working!H62)</f>
        <v>#REF!</v>
      </c>
      <c r="F62" s="22" t="s">
        <v>295</v>
      </c>
      <c r="G62" s="22" t="s">
        <v>188</v>
      </c>
      <c r="H62" s="2" t="s">
        <v>59</v>
      </c>
      <c r="I62" s="2" t="s">
        <v>60</v>
      </c>
      <c r="J62" s="42" t="s">
        <v>10</v>
      </c>
      <c r="K62" s="4" t="e">
        <f>IF(Closed_Ports!F59="z","z",IF(K$11&lt;2000,INDEX('Data;_Historical_Data'!$H$12:$AK$518,MATCH(Working!$E62,'Data;_Historical_Data'!$J$12:$J$518,0),MATCH(Working!K$11,'Data;_Historical_Data'!$H$11:$AK$11)),SUMIFS('Data;_Major_Ports'!$K$48:$K$999999,'Data;_Major_Ports'!$F$48:$F$999999,$F62,'Data;_Major_Ports'!$E$48:$E$999999,K$11,'Data;_Major_Ports'!$J$48:$J$999999,#REF!)))</f>
        <v>#REF!</v>
      </c>
      <c r="L62" s="4" t="e">
        <f>IF(Closed_Ports!G59="z","z",IF(L$11&lt;2000,INDEX('Data;_Historical_Data'!$H$12:$AK$518,MATCH(Working!$E62,'Data;_Historical_Data'!$J$12:$J$518,0),MATCH(Working!L$11,'Data;_Historical_Data'!$H$11:$AK$11)),SUMIFS('Data;_Major_Ports'!$K$48:$K$999999,'Data;_Major_Ports'!$F$48:$F$999999,$F62,'Data;_Major_Ports'!$E$48:$E$999999,L$11,'Data;_Major_Ports'!$J$48:$J$999999,#REF!)))</f>
        <v>#REF!</v>
      </c>
      <c r="M62" s="4" t="e">
        <f>IF(Closed_Ports!H59="z","z",IF(M$11&lt;2000,INDEX('Data;_Historical_Data'!$H$12:$AK$518,MATCH(Working!$E62,'Data;_Historical_Data'!$J$12:$J$518,0),MATCH(Working!M$11,'Data;_Historical_Data'!$H$11:$AK$11)),SUMIFS('Data;_Major_Ports'!$K$48:$K$999999,'Data;_Major_Ports'!$F$48:$F$999999,$F62,'Data;_Major_Ports'!$E$48:$E$999999,M$11,'Data;_Major_Ports'!$J$48:$J$999999,#REF!)))</f>
        <v>#REF!</v>
      </c>
      <c r="N62" s="4" t="e">
        <f>IF(Closed_Ports!I59="z","z",IF(N$11&lt;2000,INDEX('Data;_Historical_Data'!$H$12:$AK$518,MATCH(Working!$E62,'Data;_Historical_Data'!$J$12:$J$518,0),MATCH(Working!N$11,'Data;_Historical_Data'!$H$11:$AK$11)),SUMIFS('Data;_Major_Ports'!$K$48:$K$999999,'Data;_Major_Ports'!$F$48:$F$999999,$F62,'Data;_Major_Ports'!$E$48:$E$999999,N$11,'Data;_Major_Ports'!$J$48:$J$999999,#REF!)))</f>
        <v>#REF!</v>
      </c>
      <c r="O62" s="4" t="e">
        <f>IF(Closed_Ports!J59="z","z",IF(O$11&lt;2000,INDEX('Data;_Historical_Data'!$H$12:$AK$518,MATCH(Working!$E62,'Data;_Historical_Data'!$J$12:$J$518,0),MATCH(Working!O$11,'Data;_Historical_Data'!$H$11:$AK$11)),SUMIFS('Data;_Major_Ports'!$K$48:$K$999999,'Data;_Major_Ports'!$F$48:$F$999999,$F62,'Data;_Major_Ports'!$E$48:$E$999999,O$11,'Data;_Major_Ports'!$J$48:$J$999999,#REF!)))</f>
        <v>#REF!</v>
      </c>
      <c r="P62" s="4" t="e">
        <f>IF(Closed_Ports!K59="z","z",IF(P$11&lt;2000,INDEX('Data;_Historical_Data'!$H$12:$AK$518,MATCH(Working!$E62,'Data;_Historical_Data'!$J$12:$J$518,0),MATCH(Working!P$11,'Data;_Historical_Data'!$H$11:$AK$11)),SUMIFS('Data;_Major_Ports'!$K$48:$K$999999,'Data;_Major_Ports'!$F$48:$F$999999,$F62,'Data;_Major_Ports'!$E$48:$E$999999,P$11,'Data;_Major_Ports'!$J$48:$J$999999,#REF!)))</f>
        <v>#REF!</v>
      </c>
      <c r="Q62" s="4" t="e">
        <f>IF(Closed_Ports!L59="z","z",IF(Q$11&lt;2000,INDEX('Data;_Historical_Data'!$H$12:$AK$518,MATCH(Working!$E62,'Data;_Historical_Data'!$J$12:$J$518,0),MATCH(Working!Q$11,'Data;_Historical_Data'!$H$11:$AK$11)),SUMIFS('Data;_Major_Ports'!$K$48:$K$999999,'Data;_Major_Ports'!$F$48:$F$999999,$F62,'Data;_Major_Ports'!$E$48:$E$999999,Q$11,'Data;_Major_Ports'!$J$48:$J$999999,#REF!)))</f>
        <v>#REF!</v>
      </c>
      <c r="R62" s="4" t="e">
        <f>IF(Closed_Ports!M59="z","z",IF(R$11&lt;2000,INDEX('Data;_Historical_Data'!$H$12:$AK$518,MATCH(Working!$E62,'Data;_Historical_Data'!$J$12:$J$518,0),MATCH(Working!R$11,'Data;_Historical_Data'!$H$11:$AK$11)),SUMIFS('Data;_Major_Ports'!$K$48:$K$999999,'Data;_Major_Ports'!$F$48:$F$999999,$F62,'Data;_Major_Ports'!$E$48:$E$999999,R$11,'Data;_Major_Ports'!$J$48:$J$999999,#REF!)))</f>
        <v>#REF!</v>
      </c>
      <c r="S62" s="4" t="e">
        <f>IF(Closed_Ports!N59="z","z",IF(S$11&lt;2000,INDEX('Data;_Historical_Data'!$H$12:$AK$518,MATCH(Working!$E62,'Data;_Historical_Data'!$J$12:$J$518,0),MATCH(Working!S$11,'Data;_Historical_Data'!$H$11:$AK$11)),SUMIFS('Data;_Major_Ports'!$K$48:$K$999999,'Data;_Major_Ports'!$F$48:$F$999999,$F62,'Data;_Major_Ports'!$E$48:$E$999999,S$11,'Data;_Major_Ports'!$J$48:$J$999999,#REF!)))</f>
        <v>#REF!</v>
      </c>
      <c r="T62" s="4" t="e">
        <f>IF(Closed_Ports!O59="z","z",IF(T$11&lt;2000,INDEX('Data;_Historical_Data'!$H$12:$AK$518,MATCH(Working!$E62,'Data;_Historical_Data'!$J$12:$J$518,0),MATCH(Working!T$11,'Data;_Historical_Data'!$H$11:$AK$11)),SUMIFS('Data;_Major_Ports'!$K$48:$K$999999,'Data;_Major_Ports'!$F$48:$F$999999,$F62,'Data;_Major_Ports'!$E$48:$E$999999,T$11,'Data;_Major_Ports'!$J$48:$J$999999,#REF!)))</f>
        <v>#REF!</v>
      </c>
      <c r="U62" s="4" t="e">
        <f>IF(Closed_Ports!P59="z","z",IF(U$11&lt;2000,INDEX('Data;_Historical_Data'!$H$12:$AK$518,MATCH(Working!$E62,'Data;_Historical_Data'!$J$12:$J$518,0),MATCH(Working!U$11,'Data;_Historical_Data'!$H$11:$AK$11)),SUMIFS('Data;_Major_Ports'!$K$48:$K$999999,'Data;_Major_Ports'!$F$48:$F$999999,$F62,'Data;_Major_Ports'!$E$48:$E$999999,U$11,'Data;_Major_Ports'!$J$48:$J$999999,#REF!)))</f>
        <v>#REF!</v>
      </c>
      <c r="V62" s="4" t="e">
        <f>IF(Closed_Ports!Q59="z","z",IF(V$11&lt;2000,INDEX('Data;_Historical_Data'!$H$12:$AK$518,MATCH(Working!$E62,'Data;_Historical_Data'!$J$12:$J$518,0),MATCH(Working!V$11,'Data;_Historical_Data'!$H$11:$AK$11)),SUMIFS('Data;_Major_Ports'!$K$48:$K$999999,'Data;_Major_Ports'!$F$48:$F$999999,$F62,'Data;_Major_Ports'!$E$48:$E$999999,V$11,'Data;_Major_Ports'!$J$48:$J$999999,#REF!)))</f>
        <v>#REF!</v>
      </c>
      <c r="W62" s="4" t="e">
        <f>IF(Closed_Ports!R59="z","z",IF(W$11&lt;2000,INDEX('Data;_Historical_Data'!$H$12:$AK$518,MATCH(Working!$E62,'Data;_Historical_Data'!$J$12:$J$518,0),MATCH(Working!W$11,'Data;_Historical_Data'!$H$11:$AK$11)),SUMIFS('Data;_Major_Ports'!$K$48:$K$999999,'Data;_Major_Ports'!$F$48:$F$999999,$F62,'Data;_Major_Ports'!$E$48:$E$999999,W$11,'Data;_Major_Ports'!$J$48:$J$999999,#REF!)))</f>
        <v>#REF!</v>
      </c>
      <c r="X62" s="4" t="e">
        <f>IF(Closed_Ports!S59="z","z",IF(X$11&lt;2000,INDEX('Data;_Historical_Data'!$H$12:$AK$518,MATCH(Working!$E62,'Data;_Historical_Data'!$J$12:$J$518,0),MATCH(Working!X$11,'Data;_Historical_Data'!$H$11:$AK$11)),SUMIFS('Data;_Major_Ports'!$K$48:$K$999999,'Data;_Major_Ports'!$F$48:$F$999999,$F62,'Data;_Major_Ports'!$E$48:$E$999999,X$11,'Data;_Major_Ports'!$J$48:$J$999999,#REF!)))</f>
        <v>#REF!</v>
      </c>
      <c r="Y62" s="4" t="e">
        <f>IF(Closed_Ports!T59="z","z",IF(Y$11&lt;2000,INDEX('Data;_Historical_Data'!$H$12:$AK$518,MATCH(Working!$E62,'Data;_Historical_Data'!$J$12:$J$518,0),MATCH(Working!Y$11,'Data;_Historical_Data'!$H$11:$AK$11)),SUMIFS('Data;_Major_Ports'!$K$48:$K$999999,'Data;_Major_Ports'!$F$48:$F$999999,$F62,'Data;_Major_Ports'!$E$48:$E$999999,Y$11,'Data;_Major_Ports'!$J$48:$J$999999,#REF!)))</f>
        <v>#REF!</v>
      </c>
      <c r="Z62" s="4" t="e">
        <f>IF(Closed_Ports!U59="z","z",IF(Z$11&lt;2000,INDEX('Data;_Historical_Data'!$H$12:$AK$518,MATCH(Working!$E62,'Data;_Historical_Data'!$J$12:$J$518,0),MATCH(Working!Z$11,'Data;_Historical_Data'!$H$11:$AK$11)),SUMIFS('Data;_Major_Ports'!$K$48:$K$999999,'Data;_Major_Ports'!$F$48:$F$999999,$F62,'Data;_Major_Ports'!$E$48:$E$999999,Z$11,'Data;_Major_Ports'!$J$48:$J$999999,#REF!)))</f>
        <v>#REF!</v>
      </c>
      <c r="AA62" s="4" t="e">
        <f>IF(Closed_Ports!V59="z","z",IF(AA$11&lt;2000,INDEX('Data;_Historical_Data'!$H$12:$AK$518,MATCH(Working!$E62,'Data;_Historical_Data'!$J$12:$J$518,0),MATCH(Working!AA$11,'Data;_Historical_Data'!$H$11:$AK$11)),SUMIFS('Data;_Major_Ports'!$K$48:$K$999999,'Data;_Major_Ports'!$F$48:$F$999999,$F62,'Data;_Major_Ports'!$E$48:$E$999999,AA$11,'Data;_Major_Ports'!$J$48:$J$999999,#REF!)))</f>
        <v>#REF!</v>
      </c>
      <c r="AB62" s="4" t="e">
        <f>IF(Closed_Ports!W59="z","z",IF(AB$11&lt;2000,INDEX('Data;_Historical_Data'!$H$12:$AK$518,MATCH(Working!$E62,'Data;_Historical_Data'!$J$12:$J$518,0),MATCH(Working!AB$11,'Data;_Historical_Data'!$H$11:$AK$11)),SUMIFS('Data;_Major_Ports'!$K$48:$K$999999,'Data;_Major_Ports'!$F$48:$F$999999,$F62,'Data;_Major_Ports'!$E$48:$E$999999,AB$11,'Data;_Major_Ports'!$J$48:$J$999999,#REF!)))</f>
        <v>#REF!</v>
      </c>
      <c r="AC62" s="4" t="e">
        <f>IF(Closed_Ports!X59="z","z",IF(AC$11&lt;2000,INDEX('Data;_Historical_Data'!$H$12:$AK$518,MATCH(Working!$E62,'Data;_Historical_Data'!$J$12:$J$518,0),MATCH(Working!AC$11,'Data;_Historical_Data'!$H$11:$AK$11)),SUMIFS('Data;_Major_Ports'!$K$48:$K$999999,'Data;_Major_Ports'!$F$48:$F$999999,$F62,'Data;_Major_Ports'!$E$48:$E$999999,AC$11,'Data;_Major_Ports'!$J$48:$J$999999,#REF!)))</f>
        <v>#REF!</v>
      </c>
      <c r="AD62" s="4" t="e">
        <f>IF(Closed_Ports!Y59="z","z",IF(AD$11&lt;2000,INDEX('Data;_Historical_Data'!$H$12:$AK$518,MATCH(Working!$E62,'Data;_Historical_Data'!$J$12:$J$518,0),MATCH(Working!AD$11,'Data;_Historical_Data'!$H$11:$AK$11)),SUMIFS('Data;_Major_Ports'!$K$48:$K$999999,'Data;_Major_Ports'!$F$48:$F$999999,$F62,'Data;_Major_Ports'!$E$48:$E$999999,AD$11,'Data;_Major_Ports'!$J$48:$J$999999,#REF!)))</f>
        <v>#REF!</v>
      </c>
      <c r="AE62" s="4" t="e">
        <f>IF(Closed_Ports!Z59="z","z",IF(AE$11&lt;2000,INDEX('Data;_Historical_Data'!$H$12:$AK$518,MATCH(Working!$E62,'Data;_Historical_Data'!$J$12:$J$518,0),MATCH(Working!AE$11,'Data;_Historical_Data'!$H$11:$AK$11)),SUMIFS('Data;_Major_Ports'!$K$48:$K$999999,'Data;_Major_Ports'!$F$48:$F$999999,$F62,'Data;_Major_Ports'!$E$48:$E$999999,AE$11,'Data;_Major_Ports'!$J$48:$J$999999,#REF!)))</f>
        <v>#REF!</v>
      </c>
      <c r="AF62" s="4" t="e">
        <f>IF(Closed_Ports!AA59="z","z",IF(AF$11&lt;2000,INDEX('Data;_Historical_Data'!$H$12:$AK$518,MATCH(Working!$E62,'Data;_Historical_Data'!$J$12:$J$518,0),MATCH(Working!AF$11,'Data;_Historical_Data'!$H$11:$AK$11)),SUMIFS('Data;_Major_Ports'!$K$48:$K$999999,'Data;_Major_Ports'!$F$48:$F$999999,$F62,'Data;_Major_Ports'!$E$48:$E$999999,AF$11,'Data;_Major_Ports'!$J$48:$J$999999,#REF!)))</f>
        <v>#REF!</v>
      </c>
      <c r="AG62" s="4" t="e">
        <f>IF(Closed_Ports!AB59="z","z",IF(AG$11&lt;2000,INDEX('Data;_Historical_Data'!$H$12:$AK$518,MATCH(Working!$E62,'Data;_Historical_Data'!$J$12:$J$518,0),MATCH(Working!AG$11,'Data;_Historical_Data'!$H$11:$AK$11)),SUMIFS('Data;_Major_Ports'!$K$48:$K$999999,'Data;_Major_Ports'!$F$48:$F$999999,$F62,'Data;_Major_Ports'!$E$48:$E$999999,AG$11,'Data;_Major_Ports'!$J$48:$J$999999,#REF!)))</f>
        <v>#REF!</v>
      </c>
      <c r="AH62" s="4" t="e">
        <f>IF(Closed_Ports!AC59="z","z",IF(AH$11&lt;2000,INDEX('Data;_Historical_Data'!$H$12:$AK$518,MATCH(Working!$E62,'Data;_Historical_Data'!$J$12:$J$518,0),MATCH(Working!AH$11,'Data;_Historical_Data'!$H$11:$AK$11)),SUMIFS('Data;_Major_Ports'!$K$48:$K$999999,'Data;_Major_Ports'!$F$48:$F$999999,$F62,'Data;_Major_Ports'!$E$48:$E$999999,AH$11,'Data;_Major_Ports'!$J$48:$J$999999,#REF!)))</f>
        <v>#REF!</v>
      </c>
      <c r="AI62" s="4" t="e">
        <f>IF(Closed_Ports!AD59="z","z",IF(AI$11&lt;2000,INDEX('Data;_Historical_Data'!$H$12:$AK$518,MATCH(Working!$E62,'Data;_Historical_Data'!$J$12:$J$518,0),MATCH(Working!AI$11,'Data;_Historical_Data'!$H$11:$AK$11)),SUMIFS('Data;_Major_Ports'!$K$48:$K$999999,'Data;_Major_Ports'!$F$48:$F$999999,$F62,'Data;_Major_Ports'!$E$48:$E$999999,AI$11,'Data;_Major_Ports'!$J$48:$J$999999,#REF!)))</f>
        <v>#REF!</v>
      </c>
      <c r="AJ62" s="4" t="e">
        <f>IF(Closed_Ports!AE59="z","z",IF(AJ$11&lt;2000,INDEX('Data;_Historical_Data'!$H$12:$AK$518,MATCH(Working!$E62,'Data;_Historical_Data'!$J$12:$J$518,0),MATCH(Working!AJ$11,'Data;_Historical_Data'!$H$11:$AK$11)),SUMIFS('Data;_Major_Ports'!$K$48:$K$999999,'Data;_Major_Ports'!$F$48:$F$999999,$F62,'Data;_Major_Ports'!$E$48:$E$999999,AJ$11,'Data;_Major_Ports'!$J$48:$J$999999,#REF!)))</f>
        <v>#REF!</v>
      </c>
      <c r="AK62" s="4" t="e">
        <f>IF(Closed_Ports!AF59="z","z",IF(AK$11&lt;2000,INDEX('Data;_Historical_Data'!$H$12:$AK$518,MATCH(Working!$E62,'Data;_Historical_Data'!$J$12:$J$518,0),MATCH(Working!AK$11,'Data;_Historical_Data'!$H$11:$AK$11)),SUMIFS('Data;_Major_Ports'!$K$48:$K$999999,'Data;_Major_Ports'!$F$48:$F$999999,$F62,'Data;_Major_Ports'!$E$48:$E$999999,AK$11,'Data;_Major_Ports'!$J$48:$J$999999,#REF!)))</f>
        <v>#REF!</v>
      </c>
      <c r="AL62" s="43">
        <f>IF(Closed_Ports!AG59="z","z",IF(AL$11&lt;2000,INDEX('Data;_Historical_Data'!$H$12:$AK$518,MATCH(Working!$E62,'Data;_Historical_Data'!$J$12:$J$518,0),MATCH(Working!AL$11,'Data;_Historical_Data'!$H$11:$AK$11)),SUMIFS('Data;_Major_Ports'!$K$48:$K$999999,'Data;_Major_Ports'!$F$48:$F$999999,$F62,'Data;_Major_Ports'!$E$48:$E$999999,AL$11,'Data;_Major_Ports'!$J$48:$J$999999,#REF!)))</f>
        <v>0</v>
      </c>
      <c r="AM62" s="4">
        <f>IF(Closed_Ports!AH59="z","z",IF(AM$11&lt;2000,INDEX('Data;_Historical_Data'!$H$12:$AK$518,MATCH(Working!$E62,'Data;_Historical_Data'!$J$12:$J$518,0),MATCH(Working!AM$11,'Data;_Historical_Data'!$H$11:$AK$11)),SUMIFS('Data;_Major_Ports'!$K$48:$K$999999,'Data;_Major_Ports'!$F$48:$F$999999,$F62,'Data;_Major_Ports'!$E$48:$E$999999,AM$11,'Data;_Major_Ports'!$J$48:$J$999999,#REF!)))</f>
        <v>0</v>
      </c>
      <c r="AN62" s="4">
        <f>IF(Closed_Ports!AI59="z","z",IF(AN$11&lt;2000,INDEX('Data;_Historical_Data'!$H$12:$AK$518,MATCH(Working!$E62,'Data;_Historical_Data'!$J$12:$J$518,0),MATCH(Working!AN$11,'Data;_Historical_Data'!$H$11:$AK$11)),SUMIFS('Data;_Major_Ports'!$K$48:$K$999999,'Data;_Major_Ports'!$F$48:$F$999999,$F62,'Data;_Major_Ports'!$E$48:$E$999999,AN$11,'Data;_Major_Ports'!$J$48:$J$999999,#REF!)))</f>
        <v>0</v>
      </c>
      <c r="AO62" s="4">
        <f>IF(Closed_Ports!AJ59="z","z",IF(AO$11&lt;2000,INDEX('Data;_Historical_Data'!$H$12:$AK$518,MATCH(Working!$E62,'Data;_Historical_Data'!$J$12:$J$518,0),MATCH(Working!AO$11,'Data;_Historical_Data'!$H$11:$AK$11)),SUMIFS('Data;_Major_Ports'!$K$48:$K$999999,'Data;_Major_Ports'!$F$48:$F$999999,$F62,'Data;_Major_Ports'!$E$48:$E$999999,AO$11,'Data;_Major_Ports'!$J$48:$J$999999,#REF!)))</f>
        <v>0</v>
      </c>
      <c r="AP62" s="4">
        <f>IF(Closed_Ports!AK59="z","z",IF(AP$11&lt;2000,INDEX('Data;_Historical_Data'!$H$12:$AK$518,MATCH(Working!$E62,'Data;_Historical_Data'!$J$12:$J$518,0),MATCH(Working!AP$11,'Data;_Historical_Data'!$H$11:$AK$11)),SUMIFS('Data;_Major_Ports'!$K$48:$K$999999,'Data;_Major_Ports'!$F$48:$F$999999,$F62,'Data;_Major_Ports'!$E$48:$E$999999,AP$11,'Data;_Major_Ports'!$J$48:$J$999999,#REF!)))</f>
        <v>0</v>
      </c>
      <c r="AQ62" s="4">
        <f>IF(Closed_Ports!AL59="z","z",IF(AQ$11&lt;2000,INDEX('Data;_Historical_Data'!$H$12:$AK$518,MATCH(Working!$E62,'Data;_Historical_Data'!$J$12:$J$518,0),MATCH(Working!AQ$11,'Data;_Historical_Data'!$H$11:$AK$11)),SUMIFS('Data;_Major_Ports'!$K$48:$K$999999,'Data;_Major_Ports'!$F$48:$F$999999,$F62,'Data;_Major_Ports'!$E$48:$E$999999,AQ$11,'Data;_Major_Ports'!$J$48:$J$999999,#REF!)))</f>
        <v>0</v>
      </c>
      <c r="AR62" s="4">
        <f>IF(Closed_Ports!AM59="z","z",IF(AR$11&lt;2000,INDEX('Data;_Historical_Data'!$H$12:$AK$518,MATCH(Working!$E62,'Data;_Historical_Data'!$J$12:$J$518,0),MATCH(Working!AR$11,'Data;_Historical_Data'!$H$11:$AK$11)),SUMIFS('Data;_Major_Ports'!$K$48:$K$999999,'Data;_Major_Ports'!$F$48:$F$999999,$F62,'Data;_Major_Ports'!$E$48:$E$999999,AR$11,'Data;_Major_Ports'!$J$48:$J$999999,#REF!)))</f>
        <v>0</v>
      </c>
      <c r="AS62" s="4">
        <f>IF(Closed_Ports!AN59="z","z",IF(AS$11&lt;2000,INDEX('Data;_Historical_Data'!$H$12:$AK$518,MATCH(Working!$E62,'Data;_Historical_Data'!$J$12:$J$518,0),MATCH(Working!AS$11,'Data;_Historical_Data'!$H$11:$AK$11)),SUMIFS('Data;_Major_Ports'!$K$48:$K$999999,'Data;_Major_Ports'!$F$48:$F$999999,$F62,'Data;_Major_Ports'!$E$48:$E$999999,AS$11,'Data;_Major_Ports'!$J$48:$J$999999,#REF!)))</f>
        <v>0</v>
      </c>
      <c r="AT62" s="4">
        <f>IF(Closed_Ports!AO59="z","z",IF(AT$11&lt;2000,INDEX('Data;_Historical_Data'!$H$12:$AK$518,MATCH(Working!$E62,'Data;_Historical_Data'!$J$12:$J$518,0),MATCH(Working!AT$11,'Data;_Historical_Data'!$H$11:$AK$11)),SUMIFS('Data;_Major_Ports'!$K$48:$K$999999,'Data;_Major_Ports'!$F$48:$F$999999,$F62,'Data;_Major_Ports'!$E$48:$E$999999,AT$11,'Data;_Major_Ports'!$J$48:$J$999999,#REF!)))</f>
        <v>0</v>
      </c>
      <c r="AU62" s="4">
        <f>IF(Closed_Ports!AP59="z","z",IF(AU$11&lt;2000,INDEX('Data;_Historical_Data'!$H$12:$AK$518,MATCH(Working!$E62,'Data;_Historical_Data'!$J$12:$J$518,0),MATCH(Working!AU$11,'Data;_Historical_Data'!$H$11:$AK$11)),SUMIFS('Data;_Major_Ports'!$K$48:$K$999999,'Data;_Major_Ports'!$F$48:$F$999999,$F62,'Data;_Major_Ports'!$E$48:$E$999999,AU$11,'Data;_Major_Ports'!$J$48:$J$999999,#REF!)))</f>
        <v>0</v>
      </c>
      <c r="AV62" s="4">
        <f>IF(Closed_Ports!AQ59="z","z",IF(AV$11&lt;2000,INDEX('Data;_Historical_Data'!$H$12:$AK$518,MATCH(Working!$E62,'Data;_Historical_Data'!$J$12:$J$518,0),MATCH(Working!AV$11,'Data;_Historical_Data'!$H$11:$AK$11)),SUMIFS('Data;_Major_Ports'!$K$48:$K$999999,'Data;_Major_Ports'!$F$48:$F$999999,$F62,'Data;_Major_Ports'!$E$48:$E$999999,AV$11,'Data;_Major_Ports'!$J$48:$J$999999,#REF!)))</f>
        <v>0</v>
      </c>
      <c r="AW62" s="4">
        <f>IF(Closed_Ports!AR59="z","z",IF(AW$11&lt;2000,INDEX('Data;_Historical_Data'!$H$12:$AK$518,MATCH(Working!$E62,'Data;_Historical_Data'!$J$12:$J$518,0),MATCH(Working!AW$11,'Data;_Historical_Data'!$H$11:$AK$11)),SUMIFS('Data;_Major_Ports'!$K$48:$K$999999,'Data;_Major_Ports'!$F$48:$F$999999,$F62,'Data;_Major_Ports'!$E$48:$E$999999,AW$11,'Data;_Major_Ports'!$J$48:$J$999999,#REF!)))</f>
        <v>0</v>
      </c>
      <c r="AX62" s="4">
        <f>IF(Closed_Ports!AS59="z","z",IF(AX$11&lt;2000,INDEX('Data;_Historical_Data'!$H$12:$AK$518,MATCH(Working!$E62,'Data;_Historical_Data'!$J$12:$J$518,0),MATCH(Working!AX$11,'Data;_Historical_Data'!$H$11:$AK$11)),SUMIFS('Data;_Major_Ports'!$K$48:$K$999999,'Data;_Major_Ports'!$F$48:$F$999999,$F62,'Data;_Major_Ports'!$E$48:$E$999999,AX$11,'Data;_Major_Ports'!$J$48:$J$999999,#REF!)))</f>
        <v>0</v>
      </c>
      <c r="AY62" s="4">
        <f>IF(Closed_Ports!AT59="z","z",IF(AY$11&lt;2000,INDEX('Data;_Historical_Data'!$H$12:$AK$518,MATCH(Working!$E62,'Data;_Historical_Data'!$J$12:$J$518,0),MATCH(Working!AY$11,'Data;_Historical_Data'!$H$11:$AK$11)),SUMIFS('Data;_Major_Ports'!$K$48:$K$999999,'Data;_Major_Ports'!$F$48:$F$999999,$F62,'Data;_Major_Ports'!$E$48:$E$999999,AY$11,'Data;_Major_Ports'!$J$48:$J$999999,#REF!)))</f>
        <v>0</v>
      </c>
      <c r="AZ62" s="4">
        <f>IF(Closed_Ports!AU59="z","z",IF(AZ$11&lt;2000,INDEX('Data;_Historical_Data'!$H$12:$AK$518,MATCH(Working!$E62,'Data;_Historical_Data'!$J$12:$J$518,0),MATCH(Working!AZ$11,'Data;_Historical_Data'!$H$11:$AK$11)),SUMIFS('Data;_Major_Ports'!$K$48:$K$999999,'Data;_Major_Ports'!$F$48:$F$999999,$F62,'Data;_Major_Ports'!$E$48:$E$999999,AZ$11,'Data;_Major_Ports'!$J$48:$J$999999,#REF!)))</f>
        <v>0</v>
      </c>
      <c r="BA62" s="4">
        <f>IF(Closed_Ports!AV59="z","z",IF(BA$11&lt;2000,INDEX('Data;_Historical_Data'!$H$12:$AK$518,MATCH(Working!$E62,'Data;_Historical_Data'!$J$12:$J$518,0),MATCH(Working!BA$11,'Data;_Historical_Data'!$H$11:$AK$11)),SUMIFS('Data;_Major_Ports'!$K$48:$K$999999,'Data;_Major_Ports'!$F$48:$F$999999,$F62,'Data;_Major_Ports'!$E$48:$E$999999,BA$11,'Data;_Major_Ports'!$J$48:$J$999999,#REF!)))</f>
        <v>0</v>
      </c>
      <c r="BB62" s="4">
        <f>IF(Closed_Ports!AW59="z","z",IF(BB$11&lt;2000,INDEX('Data;_Historical_Data'!$H$12:$AK$518,MATCH(Working!$E62,'Data;_Historical_Data'!$J$12:$J$518,0),MATCH(Working!BB$11,'Data;_Historical_Data'!$H$11:$AK$11)),SUMIFS('Data;_Major_Ports'!$K$48:$K$999999,'Data;_Major_Ports'!$F$48:$F$999999,$F62,'Data;_Major_Ports'!$E$48:$E$999999,BB$11,'Data;_Major_Ports'!$J$48:$J$999999,#REF!)))</f>
        <v>0</v>
      </c>
      <c r="BC62" s="4">
        <f>IF(Closed_Ports!AX59="z","z",IF(BC$11&lt;2000,INDEX('Data;_Historical_Data'!$H$12:$AK$518,MATCH(Working!$E62,'Data;_Historical_Data'!$J$12:$J$518,0),MATCH(Working!BC$11,'Data;_Historical_Data'!$H$11:$AK$11)),SUMIFS('Data;_Major_Ports'!$K$48:$K$999999,'Data;_Major_Ports'!$F$48:$F$999999,$F62,'Data;_Major_Ports'!$E$48:$E$999999,BC$11,'Data;_Major_Ports'!$J$48:$J$999999,#REF!)))</f>
        <v>0</v>
      </c>
      <c r="BD62" s="4">
        <f>IF(Closed_Ports!AY59="z","z",IF(BD$11&lt;2000,INDEX('Data;_Historical_Data'!$H$12:$AK$518,MATCH(Working!$E62,'Data;_Historical_Data'!$J$12:$J$518,0),MATCH(Working!BD$11,'Data;_Historical_Data'!$H$11:$AK$11)),SUMIFS('Data;_Major_Ports'!$K$48:$K$999999,'Data;_Major_Ports'!$F$48:$F$999999,$F62,'Data;_Major_Ports'!$E$48:$E$999999,BD$11,'Data;_Major_Ports'!$J$48:$J$999999,#REF!)))</f>
        <v>0</v>
      </c>
      <c r="BE62" s="4">
        <f>IF(Closed_Ports!AZ59="z","z",IF(BE$11&lt;2000,INDEX('Data;_Historical_Data'!$H$12:$AK$518,MATCH(Working!$E62,'Data;_Historical_Data'!$J$12:$J$518,0),MATCH(Working!BE$11,'Data;_Historical_Data'!$H$11:$AK$11)),SUMIFS('Data;_Major_Ports'!$K$48:$K$999999,'Data;_Major_Ports'!$F$48:$F$999999,$F62,'Data;_Major_Ports'!$E$48:$E$999999,BE$11,'Data;_Major_Ports'!$J$48:$J$999999,#REF!)))</f>
        <v>0</v>
      </c>
      <c r="BF62" s="4">
        <f>IF(Closed_Ports!BA59="z","z",IF(BF$11&lt;2000,INDEX('Data;_Historical_Data'!$H$12:$AK$518,MATCH(Working!$E62,'Data;_Historical_Data'!$J$12:$J$518,0),MATCH(Working!BF$11,'Data;_Historical_Data'!$H$11:$AK$11)),SUMIFS('Data;_Major_Ports'!$K$48:$K$999999,'Data;_Major_Ports'!$F$48:$F$999999,$F62,'Data;_Major_Ports'!$E$48:$E$999999,BF$11,'Data;_Major_Ports'!$J$48:$J$999999,#REF!)))</f>
        <v>0</v>
      </c>
      <c r="BG62" s="4">
        <f>IF(Closed_Ports!BB59="z","z",IF(BG$11&lt;2000,INDEX('Data;_Historical_Data'!$H$12:$AK$518,MATCH(Working!$E62,'Data;_Historical_Data'!$J$12:$J$518,0),MATCH(Working!BG$11,'Data;_Historical_Data'!$H$11:$AK$11)),SUMIFS('Data;_Major_Ports'!$K$48:$K$999999,'Data;_Major_Ports'!$F$48:$F$999999,$F62,'Data;_Major_Ports'!$E$48:$E$999999,BG$11,'Data;_Major_Ports'!$J$48:$J$999999,#REF!)))</f>
        <v>0</v>
      </c>
      <c r="BH62" s="4">
        <f>IF(Closed_Ports!BC59="z","z",IF(BH$11&lt;2000,INDEX('Data;_Historical_Data'!$H$12:$AK$518,MATCH(Working!$E62,'Data;_Historical_Data'!$J$12:$J$518,0),MATCH(Working!BH$11,'Data;_Historical_Data'!$H$11:$AK$11)),SUMIFS('Data;_Major_Ports'!$K$48:$K$999999,'Data;_Major_Ports'!$F$48:$F$999999,$F62,'Data;_Major_Ports'!$E$48:$E$999999,BH$11,'Data;_Major_Ports'!$J$48:$J$999999,#REF!)))</f>
        <v>0</v>
      </c>
      <c r="BI62" s="4">
        <f>IF(Closed_Ports!BD59="z","z",IF(BI$11&lt;2000,INDEX('Data;_Historical_Data'!$H$12:$AK$518,MATCH(Working!$E62,'Data;_Historical_Data'!$J$12:$J$518,0),MATCH(Working!BI$11,'Data;_Historical_Data'!$H$11:$AK$11)),SUMIFS('Data;_Major_Ports'!$K$48:$K$999999,'Data;_Major_Ports'!$F$48:$F$999999,$F62,'Data;_Major_Ports'!$E$48:$E$999999,BI$11,'Data;_Major_Ports'!$J$48:$J$999999,#REF!)))</f>
        <v>0</v>
      </c>
      <c r="BJ62" s="44" t="e">
        <f t="shared" si="2"/>
        <v>#DIV/0!</v>
      </c>
      <c r="BK62" s="45">
        <f t="shared" si="3"/>
        <v>0</v>
      </c>
    </row>
    <row r="63" spans="4:63" x14ac:dyDescent="0.25">
      <c r="D63" s="41">
        <f>COUNTIF('Data;_Historical_Data'!J:J,Working!E63)</f>
        <v>0</v>
      </c>
      <c r="E63" s="22" t="e">
        <f>CONCATENATE(#REF!,Working!H63)</f>
        <v>#REF!</v>
      </c>
      <c r="F63" s="22" t="s">
        <v>297</v>
      </c>
      <c r="G63" s="22" t="s">
        <v>188</v>
      </c>
      <c r="H63" s="2" t="s">
        <v>61</v>
      </c>
      <c r="I63" s="2" t="s">
        <v>16</v>
      </c>
      <c r="J63" s="42" t="s">
        <v>10</v>
      </c>
      <c r="K63" s="4" t="e">
        <f>IF(Closed_Ports!F60="z","z",IF(K$11&lt;2000,INDEX('Data;_Historical_Data'!$H$12:$AK$518,MATCH(Working!$E63,'Data;_Historical_Data'!$J$12:$J$518,0),MATCH(Working!K$11,'Data;_Historical_Data'!$H$11:$AK$11)),SUMIFS('Data;_Major_Ports'!$K$48:$K$999999,'Data;_Major_Ports'!$F$48:$F$999999,$F63,'Data;_Major_Ports'!$E$48:$E$999999,K$11,'Data;_Major_Ports'!$J$48:$J$999999,#REF!)))</f>
        <v>#REF!</v>
      </c>
      <c r="L63" s="4" t="e">
        <f>IF(Closed_Ports!G60="z","z",IF(L$11&lt;2000,INDEX('Data;_Historical_Data'!$H$12:$AK$518,MATCH(Working!$E63,'Data;_Historical_Data'!$J$12:$J$518,0),MATCH(Working!L$11,'Data;_Historical_Data'!$H$11:$AK$11)),SUMIFS('Data;_Major_Ports'!$K$48:$K$999999,'Data;_Major_Ports'!$F$48:$F$999999,$F63,'Data;_Major_Ports'!$E$48:$E$999999,L$11,'Data;_Major_Ports'!$J$48:$J$999999,#REF!)))</f>
        <v>#REF!</v>
      </c>
      <c r="M63" s="4" t="e">
        <f>IF(Closed_Ports!H60="z","z",IF(M$11&lt;2000,INDEX('Data;_Historical_Data'!$H$12:$AK$518,MATCH(Working!$E63,'Data;_Historical_Data'!$J$12:$J$518,0),MATCH(Working!M$11,'Data;_Historical_Data'!$H$11:$AK$11)),SUMIFS('Data;_Major_Ports'!$K$48:$K$999999,'Data;_Major_Ports'!$F$48:$F$999999,$F63,'Data;_Major_Ports'!$E$48:$E$999999,M$11,'Data;_Major_Ports'!$J$48:$J$999999,#REF!)))</f>
        <v>#REF!</v>
      </c>
      <c r="N63" s="4" t="e">
        <f>IF(Closed_Ports!I60="z","z",IF(N$11&lt;2000,INDEX('Data;_Historical_Data'!$H$12:$AK$518,MATCH(Working!$E63,'Data;_Historical_Data'!$J$12:$J$518,0),MATCH(Working!N$11,'Data;_Historical_Data'!$H$11:$AK$11)),SUMIFS('Data;_Major_Ports'!$K$48:$K$999999,'Data;_Major_Ports'!$F$48:$F$999999,$F63,'Data;_Major_Ports'!$E$48:$E$999999,N$11,'Data;_Major_Ports'!$J$48:$J$999999,#REF!)))</f>
        <v>#REF!</v>
      </c>
      <c r="O63" s="4" t="e">
        <f>IF(Closed_Ports!J60="z","z",IF(O$11&lt;2000,INDEX('Data;_Historical_Data'!$H$12:$AK$518,MATCH(Working!$E63,'Data;_Historical_Data'!$J$12:$J$518,0),MATCH(Working!O$11,'Data;_Historical_Data'!$H$11:$AK$11)),SUMIFS('Data;_Major_Ports'!$K$48:$K$999999,'Data;_Major_Ports'!$F$48:$F$999999,$F63,'Data;_Major_Ports'!$E$48:$E$999999,O$11,'Data;_Major_Ports'!$J$48:$J$999999,#REF!)))</f>
        <v>#REF!</v>
      </c>
      <c r="P63" s="4" t="e">
        <f>IF(Closed_Ports!K60="z","z",IF(P$11&lt;2000,INDEX('Data;_Historical_Data'!$H$12:$AK$518,MATCH(Working!$E63,'Data;_Historical_Data'!$J$12:$J$518,0),MATCH(Working!P$11,'Data;_Historical_Data'!$H$11:$AK$11)),SUMIFS('Data;_Major_Ports'!$K$48:$K$999999,'Data;_Major_Ports'!$F$48:$F$999999,$F63,'Data;_Major_Ports'!$E$48:$E$999999,P$11,'Data;_Major_Ports'!$J$48:$J$999999,#REF!)))</f>
        <v>#REF!</v>
      </c>
      <c r="Q63" s="4" t="e">
        <f>IF(Closed_Ports!L60="z","z",IF(Q$11&lt;2000,INDEX('Data;_Historical_Data'!$H$12:$AK$518,MATCH(Working!$E63,'Data;_Historical_Data'!$J$12:$J$518,0),MATCH(Working!Q$11,'Data;_Historical_Data'!$H$11:$AK$11)),SUMIFS('Data;_Major_Ports'!$K$48:$K$999999,'Data;_Major_Ports'!$F$48:$F$999999,$F63,'Data;_Major_Ports'!$E$48:$E$999999,Q$11,'Data;_Major_Ports'!$J$48:$J$999999,#REF!)))</f>
        <v>#REF!</v>
      </c>
      <c r="R63" s="4" t="e">
        <f>IF(Closed_Ports!M60="z","z",IF(R$11&lt;2000,INDEX('Data;_Historical_Data'!$H$12:$AK$518,MATCH(Working!$E63,'Data;_Historical_Data'!$J$12:$J$518,0),MATCH(Working!R$11,'Data;_Historical_Data'!$H$11:$AK$11)),SUMIFS('Data;_Major_Ports'!$K$48:$K$999999,'Data;_Major_Ports'!$F$48:$F$999999,$F63,'Data;_Major_Ports'!$E$48:$E$999999,R$11,'Data;_Major_Ports'!$J$48:$J$999999,#REF!)))</f>
        <v>#REF!</v>
      </c>
      <c r="S63" s="4" t="e">
        <f>IF(Closed_Ports!N60="z","z",IF(S$11&lt;2000,INDEX('Data;_Historical_Data'!$H$12:$AK$518,MATCH(Working!$E63,'Data;_Historical_Data'!$J$12:$J$518,0),MATCH(Working!S$11,'Data;_Historical_Data'!$H$11:$AK$11)),SUMIFS('Data;_Major_Ports'!$K$48:$K$999999,'Data;_Major_Ports'!$F$48:$F$999999,$F63,'Data;_Major_Ports'!$E$48:$E$999999,S$11,'Data;_Major_Ports'!$J$48:$J$999999,#REF!)))</f>
        <v>#REF!</v>
      </c>
      <c r="T63" s="4" t="e">
        <f>IF(Closed_Ports!O60="z","z",IF(T$11&lt;2000,INDEX('Data;_Historical_Data'!$H$12:$AK$518,MATCH(Working!$E63,'Data;_Historical_Data'!$J$12:$J$518,0),MATCH(Working!T$11,'Data;_Historical_Data'!$H$11:$AK$11)),SUMIFS('Data;_Major_Ports'!$K$48:$K$999999,'Data;_Major_Ports'!$F$48:$F$999999,$F63,'Data;_Major_Ports'!$E$48:$E$999999,T$11,'Data;_Major_Ports'!$J$48:$J$999999,#REF!)))</f>
        <v>#REF!</v>
      </c>
      <c r="U63" s="4" t="e">
        <f>IF(Closed_Ports!P60="z","z",IF(U$11&lt;2000,INDEX('Data;_Historical_Data'!$H$12:$AK$518,MATCH(Working!$E63,'Data;_Historical_Data'!$J$12:$J$518,0),MATCH(Working!U$11,'Data;_Historical_Data'!$H$11:$AK$11)),SUMIFS('Data;_Major_Ports'!$K$48:$K$999999,'Data;_Major_Ports'!$F$48:$F$999999,$F63,'Data;_Major_Ports'!$E$48:$E$999999,U$11,'Data;_Major_Ports'!$J$48:$J$999999,#REF!)))</f>
        <v>#REF!</v>
      </c>
      <c r="V63" s="4" t="e">
        <f>IF(Closed_Ports!Q60="z","z",IF(V$11&lt;2000,INDEX('Data;_Historical_Data'!$H$12:$AK$518,MATCH(Working!$E63,'Data;_Historical_Data'!$J$12:$J$518,0),MATCH(Working!V$11,'Data;_Historical_Data'!$H$11:$AK$11)),SUMIFS('Data;_Major_Ports'!$K$48:$K$999999,'Data;_Major_Ports'!$F$48:$F$999999,$F63,'Data;_Major_Ports'!$E$48:$E$999999,V$11,'Data;_Major_Ports'!$J$48:$J$999999,#REF!)))</f>
        <v>#REF!</v>
      </c>
      <c r="W63" s="4" t="e">
        <f>IF(Closed_Ports!R60="z","z",IF(W$11&lt;2000,INDEX('Data;_Historical_Data'!$H$12:$AK$518,MATCH(Working!$E63,'Data;_Historical_Data'!$J$12:$J$518,0),MATCH(Working!W$11,'Data;_Historical_Data'!$H$11:$AK$11)),SUMIFS('Data;_Major_Ports'!$K$48:$K$999999,'Data;_Major_Ports'!$F$48:$F$999999,$F63,'Data;_Major_Ports'!$E$48:$E$999999,W$11,'Data;_Major_Ports'!$J$48:$J$999999,#REF!)))</f>
        <v>#REF!</v>
      </c>
      <c r="X63" s="4" t="e">
        <f>IF(Closed_Ports!S60="z","z",IF(X$11&lt;2000,INDEX('Data;_Historical_Data'!$H$12:$AK$518,MATCH(Working!$E63,'Data;_Historical_Data'!$J$12:$J$518,0),MATCH(Working!X$11,'Data;_Historical_Data'!$H$11:$AK$11)),SUMIFS('Data;_Major_Ports'!$K$48:$K$999999,'Data;_Major_Ports'!$F$48:$F$999999,$F63,'Data;_Major_Ports'!$E$48:$E$999999,X$11,'Data;_Major_Ports'!$J$48:$J$999999,#REF!)))</f>
        <v>#REF!</v>
      </c>
      <c r="Y63" s="4" t="e">
        <f>IF(Closed_Ports!T60="z","z",IF(Y$11&lt;2000,INDEX('Data;_Historical_Data'!$H$12:$AK$518,MATCH(Working!$E63,'Data;_Historical_Data'!$J$12:$J$518,0),MATCH(Working!Y$11,'Data;_Historical_Data'!$H$11:$AK$11)),SUMIFS('Data;_Major_Ports'!$K$48:$K$999999,'Data;_Major_Ports'!$F$48:$F$999999,$F63,'Data;_Major_Ports'!$E$48:$E$999999,Y$11,'Data;_Major_Ports'!$J$48:$J$999999,#REF!)))</f>
        <v>#REF!</v>
      </c>
      <c r="Z63" s="4" t="e">
        <f>IF(Closed_Ports!U60="z","z",IF(Z$11&lt;2000,INDEX('Data;_Historical_Data'!$H$12:$AK$518,MATCH(Working!$E63,'Data;_Historical_Data'!$J$12:$J$518,0),MATCH(Working!Z$11,'Data;_Historical_Data'!$H$11:$AK$11)),SUMIFS('Data;_Major_Ports'!$K$48:$K$999999,'Data;_Major_Ports'!$F$48:$F$999999,$F63,'Data;_Major_Ports'!$E$48:$E$999999,Z$11,'Data;_Major_Ports'!$J$48:$J$999999,#REF!)))</f>
        <v>#REF!</v>
      </c>
      <c r="AA63" s="4" t="e">
        <f>IF(Closed_Ports!V60="z","z",IF(AA$11&lt;2000,INDEX('Data;_Historical_Data'!$H$12:$AK$518,MATCH(Working!$E63,'Data;_Historical_Data'!$J$12:$J$518,0),MATCH(Working!AA$11,'Data;_Historical_Data'!$H$11:$AK$11)),SUMIFS('Data;_Major_Ports'!$K$48:$K$999999,'Data;_Major_Ports'!$F$48:$F$999999,$F63,'Data;_Major_Ports'!$E$48:$E$999999,AA$11,'Data;_Major_Ports'!$J$48:$J$999999,#REF!)))</f>
        <v>#REF!</v>
      </c>
      <c r="AB63" s="4" t="e">
        <f>IF(Closed_Ports!W60="z","z",IF(AB$11&lt;2000,INDEX('Data;_Historical_Data'!$H$12:$AK$518,MATCH(Working!$E63,'Data;_Historical_Data'!$J$12:$J$518,0),MATCH(Working!AB$11,'Data;_Historical_Data'!$H$11:$AK$11)),SUMIFS('Data;_Major_Ports'!$K$48:$K$999999,'Data;_Major_Ports'!$F$48:$F$999999,$F63,'Data;_Major_Ports'!$E$48:$E$999999,AB$11,'Data;_Major_Ports'!$J$48:$J$999999,#REF!)))</f>
        <v>#REF!</v>
      </c>
      <c r="AC63" s="4" t="e">
        <f>IF(Closed_Ports!X60="z","z",IF(AC$11&lt;2000,INDEX('Data;_Historical_Data'!$H$12:$AK$518,MATCH(Working!$E63,'Data;_Historical_Data'!$J$12:$J$518,0),MATCH(Working!AC$11,'Data;_Historical_Data'!$H$11:$AK$11)),SUMIFS('Data;_Major_Ports'!$K$48:$K$999999,'Data;_Major_Ports'!$F$48:$F$999999,$F63,'Data;_Major_Ports'!$E$48:$E$999999,AC$11,'Data;_Major_Ports'!$J$48:$J$999999,#REF!)))</f>
        <v>#REF!</v>
      </c>
      <c r="AD63" s="4" t="e">
        <f>IF(Closed_Ports!Y60="z","z",IF(AD$11&lt;2000,INDEX('Data;_Historical_Data'!$H$12:$AK$518,MATCH(Working!$E63,'Data;_Historical_Data'!$J$12:$J$518,0),MATCH(Working!AD$11,'Data;_Historical_Data'!$H$11:$AK$11)),SUMIFS('Data;_Major_Ports'!$K$48:$K$999999,'Data;_Major_Ports'!$F$48:$F$999999,$F63,'Data;_Major_Ports'!$E$48:$E$999999,AD$11,'Data;_Major_Ports'!$J$48:$J$999999,#REF!)))</f>
        <v>#REF!</v>
      </c>
      <c r="AE63" s="4" t="e">
        <f>IF(Closed_Ports!Z60="z","z",IF(AE$11&lt;2000,INDEX('Data;_Historical_Data'!$H$12:$AK$518,MATCH(Working!$E63,'Data;_Historical_Data'!$J$12:$J$518,0),MATCH(Working!AE$11,'Data;_Historical_Data'!$H$11:$AK$11)),SUMIFS('Data;_Major_Ports'!$K$48:$K$999999,'Data;_Major_Ports'!$F$48:$F$999999,$F63,'Data;_Major_Ports'!$E$48:$E$999999,AE$11,'Data;_Major_Ports'!$J$48:$J$999999,#REF!)))</f>
        <v>#REF!</v>
      </c>
      <c r="AF63" s="4" t="e">
        <f>IF(Closed_Ports!AA60="z","z",IF(AF$11&lt;2000,INDEX('Data;_Historical_Data'!$H$12:$AK$518,MATCH(Working!$E63,'Data;_Historical_Data'!$J$12:$J$518,0),MATCH(Working!AF$11,'Data;_Historical_Data'!$H$11:$AK$11)),SUMIFS('Data;_Major_Ports'!$K$48:$K$999999,'Data;_Major_Ports'!$F$48:$F$999999,$F63,'Data;_Major_Ports'!$E$48:$E$999999,AF$11,'Data;_Major_Ports'!$J$48:$J$999999,#REF!)))</f>
        <v>#REF!</v>
      </c>
      <c r="AG63" s="4" t="e">
        <f>IF(Closed_Ports!AB60="z","z",IF(AG$11&lt;2000,INDEX('Data;_Historical_Data'!$H$12:$AK$518,MATCH(Working!$E63,'Data;_Historical_Data'!$J$12:$J$518,0),MATCH(Working!AG$11,'Data;_Historical_Data'!$H$11:$AK$11)),SUMIFS('Data;_Major_Ports'!$K$48:$K$999999,'Data;_Major_Ports'!$F$48:$F$999999,$F63,'Data;_Major_Ports'!$E$48:$E$999999,AG$11,'Data;_Major_Ports'!$J$48:$J$999999,#REF!)))</f>
        <v>#REF!</v>
      </c>
      <c r="AH63" s="4" t="e">
        <f>IF(Closed_Ports!AC60="z","z",IF(AH$11&lt;2000,INDEX('Data;_Historical_Data'!$H$12:$AK$518,MATCH(Working!$E63,'Data;_Historical_Data'!$J$12:$J$518,0),MATCH(Working!AH$11,'Data;_Historical_Data'!$H$11:$AK$11)),SUMIFS('Data;_Major_Ports'!$K$48:$K$999999,'Data;_Major_Ports'!$F$48:$F$999999,$F63,'Data;_Major_Ports'!$E$48:$E$999999,AH$11,'Data;_Major_Ports'!$J$48:$J$999999,#REF!)))</f>
        <v>#REF!</v>
      </c>
      <c r="AI63" s="4" t="e">
        <f>IF(Closed_Ports!AD60="z","z",IF(AI$11&lt;2000,INDEX('Data;_Historical_Data'!$H$12:$AK$518,MATCH(Working!$E63,'Data;_Historical_Data'!$J$12:$J$518,0),MATCH(Working!AI$11,'Data;_Historical_Data'!$H$11:$AK$11)),SUMIFS('Data;_Major_Ports'!$K$48:$K$999999,'Data;_Major_Ports'!$F$48:$F$999999,$F63,'Data;_Major_Ports'!$E$48:$E$999999,AI$11,'Data;_Major_Ports'!$J$48:$J$999999,#REF!)))</f>
        <v>#REF!</v>
      </c>
      <c r="AJ63" s="4" t="e">
        <f>IF(Closed_Ports!AE60="z","z",IF(AJ$11&lt;2000,INDEX('Data;_Historical_Data'!$H$12:$AK$518,MATCH(Working!$E63,'Data;_Historical_Data'!$J$12:$J$518,0),MATCH(Working!AJ$11,'Data;_Historical_Data'!$H$11:$AK$11)),SUMIFS('Data;_Major_Ports'!$K$48:$K$999999,'Data;_Major_Ports'!$F$48:$F$999999,$F63,'Data;_Major_Ports'!$E$48:$E$999999,AJ$11,'Data;_Major_Ports'!$J$48:$J$999999,#REF!)))</f>
        <v>#REF!</v>
      </c>
      <c r="AK63" s="4" t="e">
        <f>IF(Closed_Ports!AF60="z","z",IF(AK$11&lt;2000,INDEX('Data;_Historical_Data'!$H$12:$AK$518,MATCH(Working!$E63,'Data;_Historical_Data'!$J$12:$J$518,0),MATCH(Working!AK$11,'Data;_Historical_Data'!$H$11:$AK$11)),SUMIFS('Data;_Major_Ports'!$K$48:$K$999999,'Data;_Major_Ports'!$F$48:$F$999999,$F63,'Data;_Major_Ports'!$E$48:$E$999999,AK$11,'Data;_Major_Ports'!$J$48:$J$999999,#REF!)))</f>
        <v>#REF!</v>
      </c>
      <c r="AL63" s="43">
        <f>IF(Closed_Ports!AG60="z","z",IF(AL$11&lt;2000,INDEX('Data;_Historical_Data'!$H$12:$AK$518,MATCH(Working!$E63,'Data;_Historical_Data'!$J$12:$J$518,0),MATCH(Working!AL$11,'Data;_Historical_Data'!$H$11:$AK$11)),SUMIFS('Data;_Major_Ports'!$K$48:$K$999999,'Data;_Major_Ports'!$F$48:$F$999999,$F63,'Data;_Major_Ports'!$E$48:$E$999999,AL$11,'Data;_Major_Ports'!$J$48:$J$999999,#REF!)))</f>
        <v>0</v>
      </c>
      <c r="AM63" s="4">
        <f>IF(Closed_Ports!AH60="z","z",IF(AM$11&lt;2000,INDEX('Data;_Historical_Data'!$H$12:$AK$518,MATCH(Working!$E63,'Data;_Historical_Data'!$J$12:$J$518,0),MATCH(Working!AM$11,'Data;_Historical_Data'!$H$11:$AK$11)),SUMIFS('Data;_Major_Ports'!$K$48:$K$999999,'Data;_Major_Ports'!$F$48:$F$999999,$F63,'Data;_Major_Ports'!$E$48:$E$999999,AM$11,'Data;_Major_Ports'!$J$48:$J$999999,#REF!)))</f>
        <v>0</v>
      </c>
      <c r="AN63" s="4">
        <f>IF(Closed_Ports!AI60="z","z",IF(AN$11&lt;2000,INDEX('Data;_Historical_Data'!$H$12:$AK$518,MATCH(Working!$E63,'Data;_Historical_Data'!$J$12:$J$518,0),MATCH(Working!AN$11,'Data;_Historical_Data'!$H$11:$AK$11)),SUMIFS('Data;_Major_Ports'!$K$48:$K$999999,'Data;_Major_Ports'!$F$48:$F$999999,$F63,'Data;_Major_Ports'!$E$48:$E$999999,AN$11,'Data;_Major_Ports'!$J$48:$J$999999,#REF!)))</f>
        <v>0</v>
      </c>
      <c r="AO63" s="4">
        <f>IF(Closed_Ports!AJ60="z","z",IF(AO$11&lt;2000,INDEX('Data;_Historical_Data'!$H$12:$AK$518,MATCH(Working!$E63,'Data;_Historical_Data'!$J$12:$J$518,0),MATCH(Working!AO$11,'Data;_Historical_Data'!$H$11:$AK$11)),SUMIFS('Data;_Major_Ports'!$K$48:$K$999999,'Data;_Major_Ports'!$F$48:$F$999999,$F63,'Data;_Major_Ports'!$E$48:$E$999999,AO$11,'Data;_Major_Ports'!$J$48:$J$999999,#REF!)))</f>
        <v>0</v>
      </c>
      <c r="AP63" s="4">
        <f>IF(Closed_Ports!AK60="z","z",IF(AP$11&lt;2000,INDEX('Data;_Historical_Data'!$H$12:$AK$518,MATCH(Working!$E63,'Data;_Historical_Data'!$J$12:$J$518,0),MATCH(Working!AP$11,'Data;_Historical_Data'!$H$11:$AK$11)),SUMIFS('Data;_Major_Ports'!$K$48:$K$999999,'Data;_Major_Ports'!$F$48:$F$999999,$F63,'Data;_Major_Ports'!$E$48:$E$999999,AP$11,'Data;_Major_Ports'!$J$48:$J$999999,#REF!)))</f>
        <v>0</v>
      </c>
      <c r="AQ63" s="4">
        <f>IF(Closed_Ports!AL60="z","z",IF(AQ$11&lt;2000,INDEX('Data;_Historical_Data'!$H$12:$AK$518,MATCH(Working!$E63,'Data;_Historical_Data'!$J$12:$J$518,0),MATCH(Working!AQ$11,'Data;_Historical_Data'!$H$11:$AK$11)),SUMIFS('Data;_Major_Ports'!$K$48:$K$999999,'Data;_Major_Ports'!$F$48:$F$999999,$F63,'Data;_Major_Ports'!$E$48:$E$999999,AQ$11,'Data;_Major_Ports'!$J$48:$J$999999,#REF!)))</f>
        <v>0</v>
      </c>
      <c r="AR63" s="4">
        <f>IF(Closed_Ports!AM60="z","z",IF(AR$11&lt;2000,INDEX('Data;_Historical_Data'!$H$12:$AK$518,MATCH(Working!$E63,'Data;_Historical_Data'!$J$12:$J$518,0),MATCH(Working!AR$11,'Data;_Historical_Data'!$H$11:$AK$11)),SUMIFS('Data;_Major_Ports'!$K$48:$K$999999,'Data;_Major_Ports'!$F$48:$F$999999,$F63,'Data;_Major_Ports'!$E$48:$E$999999,AR$11,'Data;_Major_Ports'!$J$48:$J$999999,#REF!)))</f>
        <v>0</v>
      </c>
      <c r="AS63" s="4">
        <f>IF(Closed_Ports!AN60="z","z",IF(AS$11&lt;2000,INDEX('Data;_Historical_Data'!$H$12:$AK$518,MATCH(Working!$E63,'Data;_Historical_Data'!$J$12:$J$518,0),MATCH(Working!AS$11,'Data;_Historical_Data'!$H$11:$AK$11)),SUMIFS('Data;_Major_Ports'!$K$48:$K$999999,'Data;_Major_Ports'!$F$48:$F$999999,$F63,'Data;_Major_Ports'!$E$48:$E$999999,AS$11,'Data;_Major_Ports'!$J$48:$J$999999,#REF!)))</f>
        <v>0</v>
      </c>
      <c r="AT63" s="4">
        <f>IF(Closed_Ports!AO60="z","z",IF(AT$11&lt;2000,INDEX('Data;_Historical_Data'!$H$12:$AK$518,MATCH(Working!$E63,'Data;_Historical_Data'!$J$12:$J$518,0),MATCH(Working!AT$11,'Data;_Historical_Data'!$H$11:$AK$11)),SUMIFS('Data;_Major_Ports'!$K$48:$K$999999,'Data;_Major_Ports'!$F$48:$F$999999,$F63,'Data;_Major_Ports'!$E$48:$E$999999,AT$11,'Data;_Major_Ports'!$J$48:$J$999999,#REF!)))</f>
        <v>0</v>
      </c>
      <c r="AU63" s="4">
        <f>IF(Closed_Ports!AP60="z","z",IF(AU$11&lt;2000,INDEX('Data;_Historical_Data'!$H$12:$AK$518,MATCH(Working!$E63,'Data;_Historical_Data'!$J$12:$J$518,0),MATCH(Working!AU$11,'Data;_Historical_Data'!$H$11:$AK$11)),SUMIFS('Data;_Major_Ports'!$K$48:$K$999999,'Data;_Major_Ports'!$F$48:$F$999999,$F63,'Data;_Major_Ports'!$E$48:$E$999999,AU$11,'Data;_Major_Ports'!$J$48:$J$999999,#REF!)))</f>
        <v>0</v>
      </c>
      <c r="AV63" s="4">
        <f>IF(Closed_Ports!AQ60="z","z",IF(AV$11&lt;2000,INDEX('Data;_Historical_Data'!$H$12:$AK$518,MATCH(Working!$E63,'Data;_Historical_Data'!$J$12:$J$518,0),MATCH(Working!AV$11,'Data;_Historical_Data'!$H$11:$AK$11)),SUMIFS('Data;_Major_Ports'!$K$48:$K$999999,'Data;_Major_Ports'!$F$48:$F$999999,$F63,'Data;_Major_Ports'!$E$48:$E$999999,AV$11,'Data;_Major_Ports'!$J$48:$J$999999,#REF!)))</f>
        <v>0</v>
      </c>
      <c r="AW63" s="4">
        <f>IF(Closed_Ports!AR60="z","z",IF(AW$11&lt;2000,INDEX('Data;_Historical_Data'!$H$12:$AK$518,MATCH(Working!$E63,'Data;_Historical_Data'!$J$12:$J$518,0),MATCH(Working!AW$11,'Data;_Historical_Data'!$H$11:$AK$11)),SUMIFS('Data;_Major_Ports'!$K$48:$K$999999,'Data;_Major_Ports'!$F$48:$F$999999,$F63,'Data;_Major_Ports'!$E$48:$E$999999,AW$11,'Data;_Major_Ports'!$J$48:$J$999999,#REF!)))</f>
        <v>0</v>
      </c>
      <c r="AX63" s="4">
        <f>IF(Closed_Ports!AS60="z","z",IF(AX$11&lt;2000,INDEX('Data;_Historical_Data'!$H$12:$AK$518,MATCH(Working!$E63,'Data;_Historical_Data'!$J$12:$J$518,0),MATCH(Working!AX$11,'Data;_Historical_Data'!$H$11:$AK$11)),SUMIFS('Data;_Major_Ports'!$K$48:$K$999999,'Data;_Major_Ports'!$F$48:$F$999999,$F63,'Data;_Major_Ports'!$E$48:$E$999999,AX$11,'Data;_Major_Ports'!$J$48:$J$999999,#REF!)))</f>
        <v>0</v>
      </c>
      <c r="AY63" s="4">
        <f>IF(Closed_Ports!AT60="z","z",IF(AY$11&lt;2000,INDEX('Data;_Historical_Data'!$H$12:$AK$518,MATCH(Working!$E63,'Data;_Historical_Data'!$J$12:$J$518,0),MATCH(Working!AY$11,'Data;_Historical_Data'!$H$11:$AK$11)),SUMIFS('Data;_Major_Ports'!$K$48:$K$999999,'Data;_Major_Ports'!$F$48:$F$999999,$F63,'Data;_Major_Ports'!$E$48:$E$999999,AY$11,'Data;_Major_Ports'!$J$48:$J$999999,#REF!)))</f>
        <v>0</v>
      </c>
      <c r="AZ63" s="4">
        <f>IF(Closed_Ports!AU60="z","z",IF(AZ$11&lt;2000,INDEX('Data;_Historical_Data'!$H$12:$AK$518,MATCH(Working!$E63,'Data;_Historical_Data'!$J$12:$J$518,0),MATCH(Working!AZ$11,'Data;_Historical_Data'!$H$11:$AK$11)),SUMIFS('Data;_Major_Ports'!$K$48:$K$999999,'Data;_Major_Ports'!$F$48:$F$999999,$F63,'Data;_Major_Ports'!$E$48:$E$999999,AZ$11,'Data;_Major_Ports'!$J$48:$J$999999,#REF!)))</f>
        <v>0</v>
      </c>
      <c r="BA63" s="4">
        <f>IF(Closed_Ports!AV60="z","z",IF(BA$11&lt;2000,INDEX('Data;_Historical_Data'!$H$12:$AK$518,MATCH(Working!$E63,'Data;_Historical_Data'!$J$12:$J$518,0),MATCH(Working!BA$11,'Data;_Historical_Data'!$H$11:$AK$11)),SUMIFS('Data;_Major_Ports'!$K$48:$K$999999,'Data;_Major_Ports'!$F$48:$F$999999,$F63,'Data;_Major_Ports'!$E$48:$E$999999,BA$11,'Data;_Major_Ports'!$J$48:$J$999999,#REF!)))</f>
        <v>0</v>
      </c>
      <c r="BB63" s="4">
        <f>IF(Closed_Ports!AW60="z","z",IF(BB$11&lt;2000,INDEX('Data;_Historical_Data'!$H$12:$AK$518,MATCH(Working!$E63,'Data;_Historical_Data'!$J$12:$J$518,0),MATCH(Working!BB$11,'Data;_Historical_Data'!$H$11:$AK$11)),SUMIFS('Data;_Major_Ports'!$K$48:$K$999999,'Data;_Major_Ports'!$F$48:$F$999999,$F63,'Data;_Major_Ports'!$E$48:$E$999999,BB$11,'Data;_Major_Ports'!$J$48:$J$999999,#REF!)))</f>
        <v>0</v>
      </c>
      <c r="BC63" s="4">
        <f>IF(Closed_Ports!AX60="z","z",IF(BC$11&lt;2000,INDEX('Data;_Historical_Data'!$H$12:$AK$518,MATCH(Working!$E63,'Data;_Historical_Data'!$J$12:$J$518,0),MATCH(Working!BC$11,'Data;_Historical_Data'!$H$11:$AK$11)),SUMIFS('Data;_Major_Ports'!$K$48:$K$999999,'Data;_Major_Ports'!$F$48:$F$999999,$F63,'Data;_Major_Ports'!$E$48:$E$999999,BC$11,'Data;_Major_Ports'!$J$48:$J$999999,#REF!)))</f>
        <v>0</v>
      </c>
      <c r="BD63" s="4">
        <f>IF(Closed_Ports!AY60="z","z",IF(BD$11&lt;2000,INDEX('Data;_Historical_Data'!$H$12:$AK$518,MATCH(Working!$E63,'Data;_Historical_Data'!$J$12:$J$518,0),MATCH(Working!BD$11,'Data;_Historical_Data'!$H$11:$AK$11)),SUMIFS('Data;_Major_Ports'!$K$48:$K$999999,'Data;_Major_Ports'!$F$48:$F$999999,$F63,'Data;_Major_Ports'!$E$48:$E$999999,BD$11,'Data;_Major_Ports'!$J$48:$J$999999,#REF!)))</f>
        <v>0</v>
      </c>
      <c r="BE63" s="4">
        <f>IF(Closed_Ports!AZ60="z","z",IF(BE$11&lt;2000,INDEX('Data;_Historical_Data'!$H$12:$AK$518,MATCH(Working!$E63,'Data;_Historical_Data'!$J$12:$J$518,0),MATCH(Working!BE$11,'Data;_Historical_Data'!$H$11:$AK$11)),SUMIFS('Data;_Major_Ports'!$K$48:$K$999999,'Data;_Major_Ports'!$F$48:$F$999999,$F63,'Data;_Major_Ports'!$E$48:$E$999999,BE$11,'Data;_Major_Ports'!$J$48:$J$999999,#REF!)))</f>
        <v>0</v>
      </c>
      <c r="BF63" s="4">
        <f>IF(Closed_Ports!BA60="z","z",IF(BF$11&lt;2000,INDEX('Data;_Historical_Data'!$H$12:$AK$518,MATCH(Working!$E63,'Data;_Historical_Data'!$J$12:$J$518,0),MATCH(Working!BF$11,'Data;_Historical_Data'!$H$11:$AK$11)),SUMIFS('Data;_Major_Ports'!$K$48:$K$999999,'Data;_Major_Ports'!$F$48:$F$999999,$F63,'Data;_Major_Ports'!$E$48:$E$999999,BF$11,'Data;_Major_Ports'!$J$48:$J$999999,#REF!)))</f>
        <v>0</v>
      </c>
      <c r="BG63" s="4">
        <f>IF(Closed_Ports!BB60="z","z",IF(BG$11&lt;2000,INDEX('Data;_Historical_Data'!$H$12:$AK$518,MATCH(Working!$E63,'Data;_Historical_Data'!$J$12:$J$518,0),MATCH(Working!BG$11,'Data;_Historical_Data'!$H$11:$AK$11)),SUMIFS('Data;_Major_Ports'!$K$48:$K$999999,'Data;_Major_Ports'!$F$48:$F$999999,$F63,'Data;_Major_Ports'!$E$48:$E$999999,BG$11,'Data;_Major_Ports'!$J$48:$J$999999,#REF!)))</f>
        <v>0</v>
      </c>
      <c r="BH63" s="4">
        <f>IF(Closed_Ports!BC60="z","z",IF(BH$11&lt;2000,INDEX('Data;_Historical_Data'!$H$12:$AK$518,MATCH(Working!$E63,'Data;_Historical_Data'!$J$12:$J$518,0),MATCH(Working!BH$11,'Data;_Historical_Data'!$H$11:$AK$11)),SUMIFS('Data;_Major_Ports'!$K$48:$K$999999,'Data;_Major_Ports'!$F$48:$F$999999,$F63,'Data;_Major_Ports'!$E$48:$E$999999,BH$11,'Data;_Major_Ports'!$J$48:$J$999999,#REF!)))</f>
        <v>0</v>
      </c>
      <c r="BI63" s="4">
        <f>IF(Closed_Ports!BD60="z","z",IF(BI$11&lt;2000,INDEX('Data;_Historical_Data'!$H$12:$AK$518,MATCH(Working!$E63,'Data;_Historical_Data'!$J$12:$J$518,0),MATCH(Working!BI$11,'Data;_Historical_Data'!$H$11:$AK$11)),SUMIFS('Data;_Major_Ports'!$K$48:$K$999999,'Data;_Major_Ports'!$F$48:$F$999999,$F63,'Data;_Major_Ports'!$E$48:$E$999999,BI$11,'Data;_Major_Ports'!$J$48:$J$999999,#REF!)))</f>
        <v>0</v>
      </c>
      <c r="BJ63" s="44" t="e">
        <f t="shared" si="2"/>
        <v>#DIV/0!</v>
      </c>
      <c r="BK63" s="45">
        <f t="shared" si="3"/>
        <v>0</v>
      </c>
    </row>
    <row r="64" spans="4:63" x14ac:dyDescent="0.25">
      <c r="D64" s="41">
        <f>COUNTIF('Data;_Historical_Data'!J:J,Working!E64)</f>
        <v>0</v>
      </c>
      <c r="E64" s="22" t="e">
        <f>CONCATENATE(#REF!,Working!H64)</f>
        <v>#REF!</v>
      </c>
      <c r="F64" s="22" t="s">
        <v>299</v>
      </c>
      <c r="G64" s="22" t="s">
        <v>188</v>
      </c>
      <c r="H64" s="2" t="s">
        <v>300</v>
      </c>
      <c r="I64" s="2" t="s">
        <v>60</v>
      </c>
      <c r="J64" s="42" t="s">
        <v>10</v>
      </c>
      <c r="K64" s="4" t="e">
        <f>IF(Closed_Ports!F61="z","z",IF(K$11&lt;2000,INDEX('Data;_Historical_Data'!$H$12:$AK$518,MATCH(Working!$E64,'Data;_Historical_Data'!$J$12:$J$518,0),MATCH(Working!K$11,'Data;_Historical_Data'!$H$11:$AK$11)),SUMIFS('Data;_Major_Ports'!$K$48:$K$999999,'Data;_Major_Ports'!$F$48:$F$999999,$F64,'Data;_Major_Ports'!$E$48:$E$999999,K$11,'Data;_Major_Ports'!$J$48:$J$999999,#REF!)))</f>
        <v>#REF!</v>
      </c>
      <c r="L64" s="4" t="e">
        <f>IF(Closed_Ports!G61="z","z",IF(L$11&lt;2000,INDEX('Data;_Historical_Data'!$H$12:$AK$518,MATCH(Working!$E64,'Data;_Historical_Data'!$J$12:$J$518,0),MATCH(Working!L$11,'Data;_Historical_Data'!$H$11:$AK$11)),SUMIFS('Data;_Major_Ports'!$K$48:$K$999999,'Data;_Major_Ports'!$F$48:$F$999999,$F64,'Data;_Major_Ports'!$E$48:$E$999999,L$11,'Data;_Major_Ports'!$J$48:$J$999999,#REF!)))</f>
        <v>#REF!</v>
      </c>
      <c r="M64" s="4" t="e">
        <f>IF(Closed_Ports!H61="z","z",IF(M$11&lt;2000,INDEX('Data;_Historical_Data'!$H$12:$AK$518,MATCH(Working!$E64,'Data;_Historical_Data'!$J$12:$J$518,0),MATCH(Working!M$11,'Data;_Historical_Data'!$H$11:$AK$11)),SUMIFS('Data;_Major_Ports'!$K$48:$K$999999,'Data;_Major_Ports'!$F$48:$F$999999,$F64,'Data;_Major_Ports'!$E$48:$E$999999,M$11,'Data;_Major_Ports'!$J$48:$J$999999,#REF!)))</f>
        <v>#REF!</v>
      </c>
      <c r="N64" s="4" t="e">
        <f>IF(Closed_Ports!I61="z","z",IF(N$11&lt;2000,INDEX('Data;_Historical_Data'!$H$12:$AK$518,MATCH(Working!$E64,'Data;_Historical_Data'!$J$12:$J$518,0),MATCH(Working!N$11,'Data;_Historical_Data'!$H$11:$AK$11)),SUMIFS('Data;_Major_Ports'!$K$48:$K$999999,'Data;_Major_Ports'!$F$48:$F$999999,$F64,'Data;_Major_Ports'!$E$48:$E$999999,N$11,'Data;_Major_Ports'!$J$48:$J$999999,#REF!)))</f>
        <v>#REF!</v>
      </c>
      <c r="O64" s="4" t="e">
        <f>IF(Closed_Ports!J61="z","z",IF(O$11&lt;2000,INDEX('Data;_Historical_Data'!$H$12:$AK$518,MATCH(Working!$E64,'Data;_Historical_Data'!$J$12:$J$518,0),MATCH(Working!O$11,'Data;_Historical_Data'!$H$11:$AK$11)),SUMIFS('Data;_Major_Ports'!$K$48:$K$999999,'Data;_Major_Ports'!$F$48:$F$999999,$F64,'Data;_Major_Ports'!$E$48:$E$999999,O$11,'Data;_Major_Ports'!$J$48:$J$999999,#REF!)))</f>
        <v>#REF!</v>
      </c>
      <c r="P64" s="4" t="e">
        <f>IF(Closed_Ports!K61="z","z",IF(P$11&lt;2000,INDEX('Data;_Historical_Data'!$H$12:$AK$518,MATCH(Working!$E64,'Data;_Historical_Data'!$J$12:$J$518,0),MATCH(Working!P$11,'Data;_Historical_Data'!$H$11:$AK$11)),SUMIFS('Data;_Major_Ports'!$K$48:$K$999999,'Data;_Major_Ports'!$F$48:$F$999999,$F64,'Data;_Major_Ports'!$E$48:$E$999999,P$11,'Data;_Major_Ports'!$J$48:$J$999999,#REF!)))</f>
        <v>#REF!</v>
      </c>
      <c r="Q64" s="4" t="e">
        <f>IF(Closed_Ports!L61="z","z",IF(Q$11&lt;2000,INDEX('Data;_Historical_Data'!$H$12:$AK$518,MATCH(Working!$E64,'Data;_Historical_Data'!$J$12:$J$518,0),MATCH(Working!Q$11,'Data;_Historical_Data'!$H$11:$AK$11)),SUMIFS('Data;_Major_Ports'!$K$48:$K$999999,'Data;_Major_Ports'!$F$48:$F$999999,$F64,'Data;_Major_Ports'!$E$48:$E$999999,Q$11,'Data;_Major_Ports'!$J$48:$J$999999,#REF!)))</f>
        <v>#REF!</v>
      </c>
      <c r="R64" s="4" t="e">
        <f>IF(Closed_Ports!M61="z","z",IF(R$11&lt;2000,INDEX('Data;_Historical_Data'!$H$12:$AK$518,MATCH(Working!$E64,'Data;_Historical_Data'!$J$12:$J$518,0),MATCH(Working!R$11,'Data;_Historical_Data'!$H$11:$AK$11)),SUMIFS('Data;_Major_Ports'!$K$48:$K$999999,'Data;_Major_Ports'!$F$48:$F$999999,$F64,'Data;_Major_Ports'!$E$48:$E$999999,R$11,'Data;_Major_Ports'!$J$48:$J$999999,#REF!)))</f>
        <v>#REF!</v>
      </c>
      <c r="S64" s="4" t="e">
        <f>IF(Closed_Ports!N61="z","z",IF(S$11&lt;2000,INDEX('Data;_Historical_Data'!$H$12:$AK$518,MATCH(Working!$E64,'Data;_Historical_Data'!$J$12:$J$518,0),MATCH(Working!S$11,'Data;_Historical_Data'!$H$11:$AK$11)),SUMIFS('Data;_Major_Ports'!$K$48:$K$999999,'Data;_Major_Ports'!$F$48:$F$999999,$F64,'Data;_Major_Ports'!$E$48:$E$999999,S$11,'Data;_Major_Ports'!$J$48:$J$999999,#REF!)))</f>
        <v>#REF!</v>
      </c>
      <c r="T64" s="4" t="e">
        <f>IF(Closed_Ports!O61="z","z",IF(T$11&lt;2000,INDEX('Data;_Historical_Data'!$H$12:$AK$518,MATCH(Working!$E64,'Data;_Historical_Data'!$J$12:$J$518,0),MATCH(Working!T$11,'Data;_Historical_Data'!$H$11:$AK$11)),SUMIFS('Data;_Major_Ports'!$K$48:$K$999999,'Data;_Major_Ports'!$F$48:$F$999999,$F64,'Data;_Major_Ports'!$E$48:$E$999999,T$11,'Data;_Major_Ports'!$J$48:$J$999999,#REF!)))</f>
        <v>#REF!</v>
      </c>
      <c r="U64" s="4" t="e">
        <f>IF(Closed_Ports!P61="z","z",IF(U$11&lt;2000,INDEX('Data;_Historical_Data'!$H$12:$AK$518,MATCH(Working!$E64,'Data;_Historical_Data'!$J$12:$J$518,0),MATCH(Working!U$11,'Data;_Historical_Data'!$H$11:$AK$11)),SUMIFS('Data;_Major_Ports'!$K$48:$K$999999,'Data;_Major_Ports'!$F$48:$F$999999,$F64,'Data;_Major_Ports'!$E$48:$E$999999,U$11,'Data;_Major_Ports'!$J$48:$J$999999,#REF!)))</f>
        <v>#REF!</v>
      </c>
      <c r="V64" s="4" t="e">
        <f>IF(Closed_Ports!Q61="z","z",IF(V$11&lt;2000,INDEX('Data;_Historical_Data'!$H$12:$AK$518,MATCH(Working!$E64,'Data;_Historical_Data'!$J$12:$J$518,0),MATCH(Working!V$11,'Data;_Historical_Data'!$H$11:$AK$11)),SUMIFS('Data;_Major_Ports'!$K$48:$K$999999,'Data;_Major_Ports'!$F$48:$F$999999,$F64,'Data;_Major_Ports'!$E$48:$E$999999,V$11,'Data;_Major_Ports'!$J$48:$J$999999,#REF!)))</f>
        <v>#REF!</v>
      </c>
      <c r="W64" s="4" t="e">
        <f>IF(Closed_Ports!R61="z","z",IF(W$11&lt;2000,INDEX('Data;_Historical_Data'!$H$12:$AK$518,MATCH(Working!$E64,'Data;_Historical_Data'!$J$12:$J$518,0),MATCH(Working!W$11,'Data;_Historical_Data'!$H$11:$AK$11)),SUMIFS('Data;_Major_Ports'!$K$48:$K$999999,'Data;_Major_Ports'!$F$48:$F$999999,$F64,'Data;_Major_Ports'!$E$48:$E$999999,W$11,'Data;_Major_Ports'!$J$48:$J$999999,#REF!)))</f>
        <v>#REF!</v>
      </c>
      <c r="X64" s="4" t="e">
        <f>IF(Closed_Ports!S61="z","z",IF(X$11&lt;2000,INDEX('Data;_Historical_Data'!$H$12:$AK$518,MATCH(Working!$E64,'Data;_Historical_Data'!$J$12:$J$518,0),MATCH(Working!X$11,'Data;_Historical_Data'!$H$11:$AK$11)),SUMIFS('Data;_Major_Ports'!$K$48:$K$999999,'Data;_Major_Ports'!$F$48:$F$999999,$F64,'Data;_Major_Ports'!$E$48:$E$999999,X$11,'Data;_Major_Ports'!$J$48:$J$999999,#REF!)))</f>
        <v>#REF!</v>
      </c>
      <c r="Y64" s="4" t="e">
        <f>IF(Closed_Ports!T61="z","z",IF(Y$11&lt;2000,INDEX('Data;_Historical_Data'!$H$12:$AK$518,MATCH(Working!$E64,'Data;_Historical_Data'!$J$12:$J$518,0),MATCH(Working!Y$11,'Data;_Historical_Data'!$H$11:$AK$11)),SUMIFS('Data;_Major_Ports'!$K$48:$K$999999,'Data;_Major_Ports'!$F$48:$F$999999,$F64,'Data;_Major_Ports'!$E$48:$E$999999,Y$11,'Data;_Major_Ports'!$J$48:$J$999999,#REF!)))</f>
        <v>#REF!</v>
      </c>
      <c r="Z64" s="4" t="e">
        <f>IF(Closed_Ports!U61="z","z",IF(Z$11&lt;2000,INDEX('Data;_Historical_Data'!$H$12:$AK$518,MATCH(Working!$E64,'Data;_Historical_Data'!$J$12:$J$518,0),MATCH(Working!Z$11,'Data;_Historical_Data'!$H$11:$AK$11)),SUMIFS('Data;_Major_Ports'!$K$48:$K$999999,'Data;_Major_Ports'!$F$48:$F$999999,$F64,'Data;_Major_Ports'!$E$48:$E$999999,Z$11,'Data;_Major_Ports'!$J$48:$J$999999,#REF!)))</f>
        <v>#REF!</v>
      </c>
      <c r="AA64" s="4" t="e">
        <f>IF(Closed_Ports!V61="z","z",IF(AA$11&lt;2000,INDEX('Data;_Historical_Data'!$H$12:$AK$518,MATCH(Working!$E64,'Data;_Historical_Data'!$J$12:$J$518,0),MATCH(Working!AA$11,'Data;_Historical_Data'!$H$11:$AK$11)),SUMIFS('Data;_Major_Ports'!$K$48:$K$999999,'Data;_Major_Ports'!$F$48:$F$999999,$F64,'Data;_Major_Ports'!$E$48:$E$999999,AA$11,'Data;_Major_Ports'!$J$48:$J$999999,#REF!)))</f>
        <v>#REF!</v>
      </c>
      <c r="AB64" s="4" t="e">
        <f>IF(Closed_Ports!W61="z","z",IF(AB$11&lt;2000,INDEX('Data;_Historical_Data'!$H$12:$AK$518,MATCH(Working!$E64,'Data;_Historical_Data'!$J$12:$J$518,0),MATCH(Working!AB$11,'Data;_Historical_Data'!$H$11:$AK$11)),SUMIFS('Data;_Major_Ports'!$K$48:$K$999999,'Data;_Major_Ports'!$F$48:$F$999999,$F64,'Data;_Major_Ports'!$E$48:$E$999999,AB$11,'Data;_Major_Ports'!$J$48:$J$999999,#REF!)))</f>
        <v>#REF!</v>
      </c>
      <c r="AC64" s="4" t="e">
        <f>IF(Closed_Ports!X61="z","z",IF(AC$11&lt;2000,INDEX('Data;_Historical_Data'!$H$12:$AK$518,MATCH(Working!$E64,'Data;_Historical_Data'!$J$12:$J$518,0),MATCH(Working!AC$11,'Data;_Historical_Data'!$H$11:$AK$11)),SUMIFS('Data;_Major_Ports'!$K$48:$K$999999,'Data;_Major_Ports'!$F$48:$F$999999,$F64,'Data;_Major_Ports'!$E$48:$E$999999,AC$11,'Data;_Major_Ports'!$J$48:$J$999999,#REF!)))</f>
        <v>#REF!</v>
      </c>
      <c r="AD64" s="4" t="e">
        <f>IF(Closed_Ports!Y61="z","z",IF(AD$11&lt;2000,INDEX('Data;_Historical_Data'!$H$12:$AK$518,MATCH(Working!$E64,'Data;_Historical_Data'!$J$12:$J$518,0),MATCH(Working!AD$11,'Data;_Historical_Data'!$H$11:$AK$11)),SUMIFS('Data;_Major_Ports'!$K$48:$K$999999,'Data;_Major_Ports'!$F$48:$F$999999,$F64,'Data;_Major_Ports'!$E$48:$E$999999,AD$11,'Data;_Major_Ports'!$J$48:$J$999999,#REF!)))</f>
        <v>#REF!</v>
      </c>
      <c r="AE64" s="4" t="e">
        <f>IF(Closed_Ports!Z61="z","z",IF(AE$11&lt;2000,INDEX('Data;_Historical_Data'!$H$12:$AK$518,MATCH(Working!$E64,'Data;_Historical_Data'!$J$12:$J$518,0),MATCH(Working!AE$11,'Data;_Historical_Data'!$H$11:$AK$11)),SUMIFS('Data;_Major_Ports'!$K$48:$K$999999,'Data;_Major_Ports'!$F$48:$F$999999,$F64,'Data;_Major_Ports'!$E$48:$E$999999,AE$11,'Data;_Major_Ports'!$J$48:$J$999999,#REF!)))</f>
        <v>#REF!</v>
      </c>
      <c r="AF64" s="4" t="e">
        <f>IF(Closed_Ports!AA61="z","z",IF(AF$11&lt;2000,INDEX('Data;_Historical_Data'!$H$12:$AK$518,MATCH(Working!$E64,'Data;_Historical_Data'!$J$12:$J$518,0),MATCH(Working!AF$11,'Data;_Historical_Data'!$H$11:$AK$11)),SUMIFS('Data;_Major_Ports'!$K$48:$K$999999,'Data;_Major_Ports'!$F$48:$F$999999,$F64,'Data;_Major_Ports'!$E$48:$E$999999,AF$11,'Data;_Major_Ports'!$J$48:$J$999999,#REF!)))</f>
        <v>#REF!</v>
      </c>
      <c r="AG64" s="4" t="e">
        <f>IF(Closed_Ports!AB61="z","z",IF(AG$11&lt;2000,INDEX('Data;_Historical_Data'!$H$12:$AK$518,MATCH(Working!$E64,'Data;_Historical_Data'!$J$12:$J$518,0),MATCH(Working!AG$11,'Data;_Historical_Data'!$H$11:$AK$11)),SUMIFS('Data;_Major_Ports'!$K$48:$K$999999,'Data;_Major_Ports'!$F$48:$F$999999,$F64,'Data;_Major_Ports'!$E$48:$E$999999,AG$11,'Data;_Major_Ports'!$J$48:$J$999999,#REF!)))</f>
        <v>#REF!</v>
      </c>
      <c r="AH64" s="4" t="e">
        <f>IF(Closed_Ports!AC61="z","z",IF(AH$11&lt;2000,INDEX('Data;_Historical_Data'!$H$12:$AK$518,MATCH(Working!$E64,'Data;_Historical_Data'!$J$12:$J$518,0),MATCH(Working!AH$11,'Data;_Historical_Data'!$H$11:$AK$11)),SUMIFS('Data;_Major_Ports'!$K$48:$K$999999,'Data;_Major_Ports'!$F$48:$F$999999,$F64,'Data;_Major_Ports'!$E$48:$E$999999,AH$11,'Data;_Major_Ports'!$J$48:$J$999999,#REF!)))</f>
        <v>#REF!</v>
      </c>
      <c r="AI64" s="4" t="e">
        <f>IF(Closed_Ports!AD61="z","z",IF(AI$11&lt;2000,INDEX('Data;_Historical_Data'!$H$12:$AK$518,MATCH(Working!$E64,'Data;_Historical_Data'!$J$12:$J$518,0),MATCH(Working!AI$11,'Data;_Historical_Data'!$H$11:$AK$11)),SUMIFS('Data;_Major_Ports'!$K$48:$K$999999,'Data;_Major_Ports'!$F$48:$F$999999,$F64,'Data;_Major_Ports'!$E$48:$E$999999,AI$11,'Data;_Major_Ports'!$J$48:$J$999999,#REF!)))</f>
        <v>#REF!</v>
      </c>
      <c r="AJ64" s="4" t="e">
        <f>IF(Closed_Ports!AE61="z","z",IF(AJ$11&lt;2000,INDEX('Data;_Historical_Data'!$H$12:$AK$518,MATCH(Working!$E64,'Data;_Historical_Data'!$J$12:$J$518,0),MATCH(Working!AJ$11,'Data;_Historical_Data'!$H$11:$AK$11)),SUMIFS('Data;_Major_Ports'!$K$48:$K$999999,'Data;_Major_Ports'!$F$48:$F$999999,$F64,'Data;_Major_Ports'!$E$48:$E$999999,AJ$11,'Data;_Major_Ports'!$J$48:$J$999999,#REF!)))</f>
        <v>#REF!</v>
      </c>
      <c r="AK64" s="4" t="e">
        <f>IF(Closed_Ports!AF61="z","z",IF(AK$11&lt;2000,INDEX('Data;_Historical_Data'!$H$12:$AK$518,MATCH(Working!$E64,'Data;_Historical_Data'!$J$12:$J$518,0),MATCH(Working!AK$11,'Data;_Historical_Data'!$H$11:$AK$11)),SUMIFS('Data;_Major_Ports'!$K$48:$K$999999,'Data;_Major_Ports'!$F$48:$F$999999,$F64,'Data;_Major_Ports'!$E$48:$E$999999,AK$11,'Data;_Major_Ports'!$J$48:$J$999999,#REF!)))</f>
        <v>#REF!</v>
      </c>
      <c r="AL64" s="43">
        <f>IF(Closed_Ports!AG61="z","z",IF(AL$11&lt;2000,INDEX('Data;_Historical_Data'!$H$12:$AK$518,MATCH(Working!$E64,'Data;_Historical_Data'!$J$12:$J$518,0),MATCH(Working!AL$11,'Data;_Historical_Data'!$H$11:$AK$11)),SUMIFS('Data;_Major_Ports'!$K$48:$K$999999,'Data;_Major_Ports'!$F$48:$F$999999,$F64,'Data;_Major_Ports'!$E$48:$E$999999,AL$11,'Data;_Major_Ports'!$J$48:$J$999999,#REF!)))</f>
        <v>0</v>
      </c>
      <c r="AM64" s="4">
        <f>IF(Closed_Ports!AH61="z","z",IF(AM$11&lt;2000,INDEX('Data;_Historical_Data'!$H$12:$AK$518,MATCH(Working!$E64,'Data;_Historical_Data'!$J$12:$J$518,0),MATCH(Working!AM$11,'Data;_Historical_Data'!$H$11:$AK$11)),SUMIFS('Data;_Major_Ports'!$K$48:$K$999999,'Data;_Major_Ports'!$F$48:$F$999999,$F64,'Data;_Major_Ports'!$E$48:$E$999999,AM$11,'Data;_Major_Ports'!$J$48:$J$999999,#REF!)))</f>
        <v>0</v>
      </c>
      <c r="AN64" s="4">
        <f>IF(Closed_Ports!AI61="z","z",IF(AN$11&lt;2000,INDEX('Data;_Historical_Data'!$H$12:$AK$518,MATCH(Working!$E64,'Data;_Historical_Data'!$J$12:$J$518,0),MATCH(Working!AN$11,'Data;_Historical_Data'!$H$11:$AK$11)),SUMIFS('Data;_Major_Ports'!$K$48:$K$999999,'Data;_Major_Ports'!$F$48:$F$999999,$F64,'Data;_Major_Ports'!$E$48:$E$999999,AN$11,'Data;_Major_Ports'!$J$48:$J$999999,#REF!)))</f>
        <v>0</v>
      </c>
      <c r="AO64" s="4">
        <f>IF(Closed_Ports!AJ61="z","z",IF(AO$11&lt;2000,INDEX('Data;_Historical_Data'!$H$12:$AK$518,MATCH(Working!$E64,'Data;_Historical_Data'!$J$12:$J$518,0),MATCH(Working!AO$11,'Data;_Historical_Data'!$H$11:$AK$11)),SUMIFS('Data;_Major_Ports'!$K$48:$K$999999,'Data;_Major_Ports'!$F$48:$F$999999,$F64,'Data;_Major_Ports'!$E$48:$E$999999,AO$11,'Data;_Major_Ports'!$J$48:$J$999999,#REF!)))</f>
        <v>0</v>
      </c>
      <c r="AP64" s="4">
        <f>IF(Closed_Ports!AK61="z","z",IF(AP$11&lt;2000,INDEX('Data;_Historical_Data'!$H$12:$AK$518,MATCH(Working!$E64,'Data;_Historical_Data'!$J$12:$J$518,0),MATCH(Working!AP$11,'Data;_Historical_Data'!$H$11:$AK$11)),SUMIFS('Data;_Major_Ports'!$K$48:$K$999999,'Data;_Major_Ports'!$F$48:$F$999999,$F64,'Data;_Major_Ports'!$E$48:$E$999999,AP$11,'Data;_Major_Ports'!$J$48:$J$999999,#REF!)))</f>
        <v>0</v>
      </c>
      <c r="AQ64" s="4">
        <f>IF(Closed_Ports!AL61="z","z",IF(AQ$11&lt;2000,INDEX('Data;_Historical_Data'!$H$12:$AK$518,MATCH(Working!$E64,'Data;_Historical_Data'!$J$12:$J$518,0),MATCH(Working!AQ$11,'Data;_Historical_Data'!$H$11:$AK$11)),SUMIFS('Data;_Major_Ports'!$K$48:$K$999999,'Data;_Major_Ports'!$F$48:$F$999999,$F64,'Data;_Major_Ports'!$E$48:$E$999999,AQ$11,'Data;_Major_Ports'!$J$48:$J$999999,#REF!)))</f>
        <v>0</v>
      </c>
      <c r="AR64" s="4">
        <f>IF(Closed_Ports!AM61="z","z",IF(AR$11&lt;2000,INDEX('Data;_Historical_Data'!$H$12:$AK$518,MATCH(Working!$E64,'Data;_Historical_Data'!$J$12:$J$518,0),MATCH(Working!AR$11,'Data;_Historical_Data'!$H$11:$AK$11)),SUMIFS('Data;_Major_Ports'!$K$48:$K$999999,'Data;_Major_Ports'!$F$48:$F$999999,$F64,'Data;_Major_Ports'!$E$48:$E$999999,AR$11,'Data;_Major_Ports'!$J$48:$J$999999,#REF!)))</f>
        <v>0</v>
      </c>
      <c r="AS64" s="4">
        <f>IF(Closed_Ports!AN61="z","z",IF(AS$11&lt;2000,INDEX('Data;_Historical_Data'!$H$12:$AK$518,MATCH(Working!$E64,'Data;_Historical_Data'!$J$12:$J$518,0),MATCH(Working!AS$11,'Data;_Historical_Data'!$H$11:$AK$11)),SUMIFS('Data;_Major_Ports'!$K$48:$K$999999,'Data;_Major_Ports'!$F$48:$F$999999,$F64,'Data;_Major_Ports'!$E$48:$E$999999,AS$11,'Data;_Major_Ports'!$J$48:$J$999999,#REF!)))</f>
        <v>0</v>
      </c>
      <c r="AT64" s="4">
        <f>IF(Closed_Ports!AO61="z","z",IF(AT$11&lt;2000,INDEX('Data;_Historical_Data'!$H$12:$AK$518,MATCH(Working!$E64,'Data;_Historical_Data'!$J$12:$J$518,0),MATCH(Working!AT$11,'Data;_Historical_Data'!$H$11:$AK$11)),SUMIFS('Data;_Major_Ports'!$K$48:$K$999999,'Data;_Major_Ports'!$F$48:$F$999999,$F64,'Data;_Major_Ports'!$E$48:$E$999999,AT$11,'Data;_Major_Ports'!$J$48:$J$999999,#REF!)))</f>
        <v>0</v>
      </c>
      <c r="AU64" s="4">
        <f>IF(Closed_Ports!AP61="z","z",IF(AU$11&lt;2000,INDEX('Data;_Historical_Data'!$H$12:$AK$518,MATCH(Working!$E64,'Data;_Historical_Data'!$J$12:$J$518,0),MATCH(Working!AU$11,'Data;_Historical_Data'!$H$11:$AK$11)),SUMIFS('Data;_Major_Ports'!$K$48:$K$999999,'Data;_Major_Ports'!$F$48:$F$999999,$F64,'Data;_Major_Ports'!$E$48:$E$999999,AU$11,'Data;_Major_Ports'!$J$48:$J$999999,#REF!)))</f>
        <v>0</v>
      </c>
      <c r="AV64" s="4">
        <f>IF(Closed_Ports!AQ61="z","z",IF(AV$11&lt;2000,INDEX('Data;_Historical_Data'!$H$12:$AK$518,MATCH(Working!$E64,'Data;_Historical_Data'!$J$12:$J$518,0),MATCH(Working!AV$11,'Data;_Historical_Data'!$H$11:$AK$11)),SUMIFS('Data;_Major_Ports'!$K$48:$K$999999,'Data;_Major_Ports'!$F$48:$F$999999,$F64,'Data;_Major_Ports'!$E$48:$E$999999,AV$11,'Data;_Major_Ports'!$J$48:$J$999999,#REF!)))</f>
        <v>0</v>
      </c>
      <c r="AW64" s="4">
        <f>IF(Closed_Ports!AR61="z","z",IF(AW$11&lt;2000,INDEX('Data;_Historical_Data'!$H$12:$AK$518,MATCH(Working!$E64,'Data;_Historical_Data'!$J$12:$J$518,0),MATCH(Working!AW$11,'Data;_Historical_Data'!$H$11:$AK$11)),SUMIFS('Data;_Major_Ports'!$K$48:$K$999999,'Data;_Major_Ports'!$F$48:$F$999999,$F64,'Data;_Major_Ports'!$E$48:$E$999999,AW$11,'Data;_Major_Ports'!$J$48:$J$999999,#REF!)))</f>
        <v>0</v>
      </c>
      <c r="AX64" s="4">
        <f>IF(Closed_Ports!AS61="z","z",IF(AX$11&lt;2000,INDEX('Data;_Historical_Data'!$H$12:$AK$518,MATCH(Working!$E64,'Data;_Historical_Data'!$J$12:$J$518,0),MATCH(Working!AX$11,'Data;_Historical_Data'!$H$11:$AK$11)),SUMIFS('Data;_Major_Ports'!$K$48:$K$999999,'Data;_Major_Ports'!$F$48:$F$999999,$F64,'Data;_Major_Ports'!$E$48:$E$999999,AX$11,'Data;_Major_Ports'!$J$48:$J$999999,#REF!)))</f>
        <v>0</v>
      </c>
      <c r="AY64" s="4">
        <f>IF(Closed_Ports!AT61="z","z",IF(AY$11&lt;2000,INDEX('Data;_Historical_Data'!$H$12:$AK$518,MATCH(Working!$E64,'Data;_Historical_Data'!$J$12:$J$518,0),MATCH(Working!AY$11,'Data;_Historical_Data'!$H$11:$AK$11)),SUMIFS('Data;_Major_Ports'!$K$48:$K$999999,'Data;_Major_Ports'!$F$48:$F$999999,$F64,'Data;_Major_Ports'!$E$48:$E$999999,AY$11,'Data;_Major_Ports'!$J$48:$J$999999,#REF!)))</f>
        <v>0</v>
      </c>
      <c r="AZ64" s="4">
        <f>IF(Closed_Ports!AU61="z","z",IF(AZ$11&lt;2000,INDEX('Data;_Historical_Data'!$H$12:$AK$518,MATCH(Working!$E64,'Data;_Historical_Data'!$J$12:$J$518,0),MATCH(Working!AZ$11,'Data;_Historical_Data'!$H$11:$AK$11)),SUMIFS('Data;_Major_Ports'!$K$48:$K$999999,'Data;_Major_Ports'!$F$48:$F$999999,$F64,'Data;_Major_Ports'!$E$48:$E$999999,AZ$11,'Data;_Major_Ports'!$J$48:$J$999999,#REF!)))</f>
        <v>0</v>
      </c>
      <c r="BA64" s="4">
        <f>IF(Closed_Ports!AV61="z","z",IF(BA$11&lt;2000,INDEX('Data;_Historical_Data'!$H$12:$AK$518,MATCH(Working!$E64,'Data;_Historical_Data'!$J$12:$J$518,0),MATCH(Working!BA$11,'Data;_Historical_Data'!$H$11:$AK$11)),SUMIFS('Data;_Major_Ports'!$K$48:$K$999999,'Data;_Major_Ports'!$F$48:$F$999999,$F64,'Data;_Major_Ports'!$E$48:$E$999999,BA$11,'Data;_Major_Ports'!$J$48:$J$999999,#REF!)))</f>
        <v>0</v>
      </c>
      <c r="BB64" s="4">
        <f>IF(Closed_Ports!AW61="z","z",IF(BB$11&lt;2000,INDEX('Data;_Historical_Data'!$H$12:$AK$518,MATCH(Working!$E64,'Data;_Historical_Data'!$J$12:$J$518,0),MATCH(Working!BB$11,'Data;_Historical_Data'!$H$11:$AK$11)),SUMIFS('Data;_Major_Ports'!$K$48:$K$999999,'Data;_Major_Ports'!$F$48:$F$999999,$F64,'Data;_Major_Ports'!$E$48:$E$999999,BB$11,'Data;_Major_Ports'!$J$48:$J$999999,#REF!)))</f>
        <v>0</v>
      </c>
      <c r="BC64" s="4">
        <f>IF(Closed_Ports!AX61="z","z",IF(BC$11&lt;2000,INDEX('Data;_Historical_Data'!$H$12:$AK$518,MATCH(Working!$E64,'Data;_Historical_Data'!$J$12:$J$518,0),MATCH(Working!BC$11,'Data;_Historical_Data'!$H$11:$AK$11)),SUMIFS('Data;_Major_Ports'!$K$48:$K$999999,'Data;_Major_Ports'!$F$48:$F$999999,$F64,'Data;_Major_Ports'!$E$48:$E$999999,BC$11,'Data;_Major_Ports'!$J$48:$J$999999,#REF!)))</f>
        <v>0</v>
      </c>
      <c r="BD64" s="4">
        <f>IF(Closed_Ports!AY61="z","z",IF(BD$11&lt;2000,INDEX('Data;_Historical_Data'!$H$12:$AK$518,MATCH(Working!$E64,'Data;_Historical_Data'!$J$12:$J$518,0),MATCH(Working!BD$11,'Data;_Historical_Data'!$H$11:$AK$11)),SUMIFS('Data;_Major_Ports'!$K$48:$K$999999,'Data;_Major_Ports'!$F$48:$F$999999,$F64,'Data;_Major_Ports'!$E$48:$E$999999,BD$11,'Data;_Major_Ports'!$J$48:$J$999999,#REF!)))</f>
        <v>0</v>
      </c>
      <c r="BE64" s="4">
        <f>IF(Closed_Ports!AZ61="z","z",IF(BE$11&lt;2000,INDEX('Data;_Historical_Data'!$H$12:$AK$518,MATCH(Working!$E64,'Data;_Historical_Data'!$J$12:$J$518,0),MATCH(Working!BE$11,'Data;_Historical_Data'!$H$11:$AK$11)),SUMIFS('Data;_Major_Ports'!$K$48:$K$999999,'Data;_Major_Ports'!$F$48:$F$999999,$F64,'Data;_Major_Ports'!$E$48:$E$999999,BE$11,'Data;_Major_Ports'!$J$48:$J$999999,#REF!)))</f>
        <v>0</v>
      </c>
      <c r="BF64" s="4">
        <f>IF(Closed_Ports!BA61="z","z",IF(BF$11&lt;2000,INDEX('Data;_Historical_Data'!$H$12:$AK$518,MATCH(Working!$E64,'Data;_Historical_Data'!$J$12:$J$518,0),MATCH(Working!BF$11,'Data;_Historical_Data'!$H$11:$AK$11)),SUMIFS('Data;_Major_Ports'!$K$48:$K$999999,'Data;_Major_Ports'!$F$48:$F$999999,$F64,'Data;_Major_Ports'!$E$48:$E$999999,BF$11,'Data;_Major_Ports'!$J$48:$J$999999,#REF!)))</f>
        <v>0</v>
      </c>
      <c r="BG64" s="4">
        <f>IF(Closed_Ports!BB61="z","z",IF(BG$11&lt;2000,INDEX('Data;_Historical_Data'!$H$12:$AK$518,MATCH(Working!$E64,'Data;_Historical_Data'!$J$12:$J$518,0),MATCH(Working!BG$11,'Data;_Historical_Data'!$H$11:$AK$11)),SUMIFS('Data;_Major_Ports'!$K$48:$K$999999,'Data;_Major_Ports'!$F$48:$F$999999,$F64,'Data;_Major_Ports'!$E$48:$E$999999,BG$11,'Data;_Major_Ports'!$J$48:$J$999999,#REF!)))</f>
        <v>0</v>
      </c>
      <c r="BH64" s="4">
        <f>IF(Closed_Ports!BC61="z","z",IF(BH$11&lt;2000,INDEX('Data;_Historical_Data'!$H$12:$AK$518,MATCH(Working!$E64,'Data;_Historical_Data'!$J$12:$J$518,0),MATCH(Working!BH$11,'Data;_Historical_Data'!$H$11:$AK$11)),SUMIFS('Data;_Major_Ports'!$K$48:$K$999999,'Data;_Major_Ports'!$F$48:$F$999999,$F64,'Data;_Major_Ports'!$E$48:$E$999999,BH$11,'Data;_Major_Ports'!$J$48:$J$999999,#REF!)))</f>
        <v>0</v>
      </c>
      <c r="BI64" s="4">
        <f>IF(Closed_Ports!BD61="z","z",IF(BI$11&lt;2000,INDEX('Data;_Historical_Data'!$H$12:$AK$518,MATCH(Working!$E64,'Data;_Historical_Data'!$J$12:$J$518,0),MATCH(Working!BI$11,'Data;_Historical_Data'!$H$11:$AK$11)),SUMIFS('Data;_Major_Ports'!$K$48:$K$999999,'Data;_Major_Ports'!$F$48:$F$999999,$F64,'Data;_Major_Ports'!$E$48:$E$999999,BI$11,'Data;_Major_Ports'!$J$48:$J$999999,#REF!)))</f>
        <v>0</v>
      </c>
      <c r="BJ64" s="44" t="e">
        <f t="shared" si="2"/>
        <v>#DIV/0!</v>
      </c>
      <c r="BK64" s="45">
        <f t="shared" si="3"/>
        <v>0</v>
      </c>
    </row>
    <row r="65" spans="4:63" x14ac:dyDescent="0.25">
      <c r="D65" s="41">
        <f>COUNTIF('Data;_Historical_Data'!J:J,Working!E65)</f>
        <v>0</v>
      </c>
      <c r="E65" s="22" t="e">
        <f>CONCATENATE(#REF!,Working!H65)</f>
        <v>#REF!</v>
      </c>
      <c r="F65" s="22" t="s">
        <v>302</v>
      </c>
      <c r="G65" s="22" t="s">
        <v>188</v>
      </c>
      <c r="H65" s="2" t="s">
        <v>62</v>
      </c>
      <c r="I65" s="2" t="s">
        <v>60</v>
      </c>
      <c r="J65" s="42" t="s">
        <v>10</v>
      </c>
      <c r="K65" s="4" t="e">
        <f>IF(Closed_Ports!F62="z","z",IF(K$11&lt;2000,INDEX('Data;_Historical_Data'!$H$12:$AK$518,MATCH(Working!$E65,'Data;_Historical_Data'!$J$12:$J$518,0),MATCH(Working!K$11,'Data;_Historical_Data'!$H$11:$AK$11)),SUMIFS('Data;_Major_Ports'!$K$48:$K$999999,'Data;_Major_Ports'!$F$48:$F$999999,$F65,'Data;_Major_Ports'!$E$48:$E$999999,K$11,'Data;_Major_Ports'!$J$48:$J$999999,#REF!)))</f>
        <v>#REF!</v>
      </c>
      <c r="L65" s="4" t="e">
        <f>IF(Closed_Ports!G62="z","z",IF(L$11&lt;2000,INDEX('Data;_Historical_Data'!$H$12:$AK$518,MATCH(Working!$E65,'Data;_Historical_Data'!$J$12:$J$518,0),MATCH(Working!L$11,'Data;_Historical_Data'!$H$11:$AK$11)),SUMIFS('Data;_Major_Ports'!$K$48:$K$999999,'Data;_Major_Ports'!$F$48:$F$999999,$F65,'Data;_Major_Ports'!$E$48:$E$999999,L$11,'Data;_Major_Ports'!$J$48:$J$999999,#REF!)))</f>
        <v>#REF!</v>
      </c>
      <c r="M65" s="4" t="e">
        <f>IF(Closed_Ports!H62="z","z",IF(M$11&lt;2000,INDEX('Data;_Historical_Data'!$H$12:$AK$518,MATCH(Working!$E65,'Data;_Historical_Data'!$J$12:$J$518,0),MATCH(Working!M$11,'Data;_Historical_Data'!$H$11:$AK$11)),SUMIFS('Data;_Major_Ports'!$K$48:$K$999999,'Data;_Major_Ports'!$F$48:$F$999999,$F65,'Data;_Major_Ports'!$E$48:$E$999999,M$11,'Data;_Major_Ports'!$J$48:$J$999999,#REF!)))</f>
        <v>#REF!</v>
      </c>
      <c r="N65" s="4" t="e">
        <f>IF(Closed_Ports!I62="z","z",IF(N$11&lt;2000,INDEX('Data;_Historical_Data'!$H$12:$AK$518,MATCH(Working!$E65,'Data;_Historical_Data'!$J$12:$J$518,0),MATCH(Working!N$11,'Data;_Historical_Data'!$H$11:$AK$11)),SUMIFS('Data;_Major_Ports'!$K$48:$K$999999,'Data;_Major_Ports'!$F$48:$F$999999,$F65,'Data;_Major_Ports'!$E$48:$E$999999,N$11,'Data;_Major_Ports'!$J$48:$J$999999,#REF!)))</f>
        <v>#REF!</v>
      </c>
      <c r="O65" s="4" t="e">
        <f>IF(Closed_Ports!J62="z","z",IF(O$11&lt;2000,INDEX('Data;_Historical_Data'!$H$12:$AK$518,MATCH(Working!$E65,'Data;_Historical_Data'!$J$12:$J$518,0),MATCH(Working!O$11,'Data;_Historical_Data'!$H$11:$AK$11)),SUMIFS('Data;_Major_Ports'!$K$48:$K$999999,'Data;_Major_Ports'!$F$48:$F$999999,$F65,'Data;_Major_Ports'!$E$48:$E$999999,O$11,'Data;_Major_Ports'!$J$48:$J$999999,#REF!)))</f>
        <v>#REF!</v>
      </c>
      <c r="P65" s="4" t="e">
        <f>IF(Closed_Ports!K62="z","z",IF(P$11&lt;2000,INDEX('Data;_Historical_Data'!$H$12:$AK$518,MATCH(Working!$E65,'Data;_Historical_Data'!$J$12:$J$518,0),MATCH(Working!P$11,'Data;_Historical_Data'!$H$11:$AK$11)),SUMIFS('Data;_Major_Ports'!$K$48:$K$999999,'Data;_Major_Ports'!$F$48:$F$999999,$F65,'Data;_Major_Ports'!$E$48:$E$999999,P$11,'Data;_Major_Ports'!$J$48:$J$999999,#REF!)))</f>
        <v>#REF!</v>
      </c>
      <c r="Q65" s="4" t="e">
        <f>IF(Closed_Ports!L62="z","z",IF(Q$11&lt;2000,INDEX('Data;_Historical_Data'!$H$12:$AK$518,MATCH(Working!$E65,'Data;_Historical_Data'!$J$12:$J$518,0),MATCH(Working!Q$11,'Data;_Historical_Data'!$H$11:$AK$11)),SUMIFS('Data;_Major_Ports'!$K$48:$K$999999,'Data;_Major_Ports'!$F$48:$F$999999,$F65,'Data;_Major_Ports'!$E$48:$E$999999,Q$11,'Data;_Major_Ports'!$J$48:$J$999999,#REF!)))</f>
        <v>#REF!</v>
      </c>
      <c r="R65" s="4" t="e">
        <f>IF(Closed_Ports!M62="z","z",IF(R$11&lt;2000,INDEX('Data;_Historical_Data'!$H$12:$AK$518,MATCH(Working!$E65,'Data;_Historical_Data'!$J$12:$J$518,0),MATCH(Working!R$11,'Data;_Historical_Data'!$H$11:$AK$11)),SUMIFS('Data;_Major_Ports'!$K$48:$K$999999,'Data;_Major_Ports'!$F$48:$F$999999,$F65,'Data;_Major_Ports'!$E$48:$E$999999,R$11,'Data;_Major_Ports'!$J$48:$J$999999,#REF!)))</f>
        <v>#REF!</v>
      </c>
      <c r="S65" s="4" t="e">
        <f>IF(Closed_Ports!N62="z","z",IF(S$11&lt;2000,INDEX('Data;_Historical_Data'!$H$12:$AK$518,MATCH(Working!$E65,'Data;_Historical_Data'!$J$12:$J$518,0),MATCH(Working!S$11,'Data;_Historical_Data'!$H$11:$AK$11)),SUMIFS('Data;_Major_Ports'!$K$48:$K$999999,'Data;_Major_Ports'!$F$48:$F$999999,$F65,'Data;_Major_Ports'!$E$48:$E$999999,S$11,'Data;_Major_Ports'!$J$48:$J$999999,#REF!)))</f>
        <v>#REF!</v>
      </c>
      <c r="T65" s="4" t="e">
        <f>IF(Closed_Ports!O62="z","z",IF(T$11&lt;2000,INDEX('Data;_Historical_Data'!$H$12:$AK$518,MATCH(Working!$E65,'Data;_Historical_Data'!$J$12:$J$518,0),MATCH(Working!T$11,'Data;_Historical_Data'!$H$11:$AK$11)),SUMIFS('Data;_Major_Ports'!$K$48:$K$999999,'Data;_Major_Ports'!$F$48:$F$999999,$F65,'Data;_Major_Ports'!$E$48:$E$999999,T$11,'Data;_Major_Ports'!$J$48:$J$999999,#REF!)))</f>
        <v>#REF!</v>
      </c>
      <c r="U65" s="4" t="e">
        <f>IF(Closed_Ports!P62="z","z",IF(U$11&lt;2000,INDEX('Data;_Historical_Data'!$H$12:$AK$518,MATCH(Working!$E65,'Data;_Historical_Data'!$J$12:$J$518,0),MATCH(Working!U$11,'Data;_Historical_Data'!$H$11:$AK$11)),SUMIFS('Data;_Major_Ports'!$K$48:$K$999999,'Data;_Major_Ports'!$F$48:$F$999999,$F65,'Data;_Major_Ports'!$E$48:$E$999999,U$11,'Data;_Major_Ports'!$J$48:$J$999999,#REF!)))</f>
        <v>#REF!</v>
      </c>
      <c r="V65" s="4" t="e">
        <f>IF(Closed_Ports!Q62="z","z",IF(V$11&lt;2000,INDEX('Data;_Historical_Data'!$H$12:$AK$518,MATCH(Working!$E65,'Data;_Historical_Data'!$J$12:$J$518,0),MATCH(Working!V$11,'Data;_Historical_Data'!$H$11:$AK$11)),SUMIFS('Data;_Major_Ports'!$K$48:$K$999999,'Data;_Major_Ports'!$F$48:$F$999999,$F65,'Data;_Major_Ports'!$E$48:$E$999999,V$11,'Data;_Major_Ports'!$J$48:$J$999999,#REF!)))</f>
        <v>#REF!</v>
      </c>
      <c r="W65" s="4" t="e">
        <f>IF(Closed_Ports!R62="z","z",IF(W$11&lt;2000,INDEX('Data;_Historical_Data'!$H$12:$AK$518,MATCH(Working!$E65,'Data;_Historical_Data'!$J$12:$J$518,0),MATCH(Working!W$11,'Data;_Historical_Data'!$H$11:$AK$11)),SUMIFS('Data;_Major_Ports'!$K$48:$K$999999,'Data;_Major_Ports'!$F$48:$F$999999,$F65,'Data;_Major_Ports'!$E$48:$E$999999,W$11,'Data;_Major_Ports'!$J$48:$J$999999,#REF!)))</f>
        <v>#REF!</v>
      </c>
      <c r="X65" s="4" t="e">
        <f>IF(Closed_Ports!S62="z","z",IF(X$11&lt;2000,INDEX('Data;_Historical_Data'!$H$12:$AK$518,MATCH(Working!$E65,'Data;_Historical_Data'!$J$12:$J$518,0),MATCH(Working!X$11,'Data;_Historical_Data'!$H$11:$AK$11)),SUMIFS('Data;_Major_Ports'!$K$48:$K$999999,'Data;_Major_Ports'!$F$48:$F$999999,$F65,'Data;_Major_Ports'!$E$48:$E$999999,X$11,'Data;_Major_Ports'!$J$48:$J$999999,#REF!)))</f>
        <v>#REF!</v>
      </c>
      <c r="Y65" s="4" t="e">
        <f>IF(Closed_Ports!T62="z","z",IF(Y$11&lt;2000,INDEX('Data;_Historical_Data'!$H$12:$AK$518,MATCH(Working!$E65,'Data;_Historical_Data'!$J$12:$J$518,0),MATCH(Working!Y$11,'Data;_Historical_Data'!$H$11:$AK$11)),SUMIFS('Data;_Major_Ports'!$K$48:$K$999999,'Data;_Major_Ports'!$F$48:$F$999999,$F65,'Data;_Major_Ports'!$E$48:$E$999999,Y$11,'Data;_Major_Ports'!$J$48:$J$999999,#REF!)))</f>
        <v>#REF!</v>
      </c>
      <c r="Z65" s="4" t="e">
        <f>IF(Closed_Ports!U62="z","z",IF(Z$11&lt;2000,INDEX('Data;_Historical_Data'!$H$12:$AK$518,MATCH(Working!$E65,'Data;_Historical_Data'!$J$12:$J$518,0),MATCH(Working!Z$11,'Data;_Historical_Data'!$H$11:$AK$11)),SUMIFS('Data;_Major_Ports'!$K$48:$K$999999,'Data;_Major_Ports'!$F$48:$F$999999,$F65,'Data;_Major_Ports'!$E$48:$E$999999,Z$11,'Data;_Major_Ports'!$J$48:$J$999999,#REF!)))</f>
        <v>#REF!</v>
      </c>
      <c r="AA65" s="4" t="e">
        <f>IF(Closed_Ports!V62="z","z",IF(AA$11&lt;2000,INDEX('Data;_Historical_Data'!$H$12:$AK$518,MATCH(Working!$E65,'Data;_Historical_Data'!$J$12:$J$518,0),MATCH(Working!AA$11,'Data;_Historical_Data'!$H$11:$AK$11)),SUMIFS('Data;_Major_Ports'!$K$48:$K$999999,'Data;_Major_Ports'!$F$48:$F$999999,$F65,'Data;_Major_Ports'!$E$48:$E$999999,AA$11,'Data;_Major_Ports'!$J$48:$J$999999,#REF!)))</f>
        <v>#REF!</v>
      </c>
      <c r="AB65" s="4" t="e">
        <f>IF(Closed_Ports!W62="z","z",IF(AB$11&lt;2000,INDEX('Data;_Historical_Data'!$H$12:$AK$518,MATCH(Working!$E65,'Data;_Historical_Data'!$J$12:$J$518,0),MATCH(Working!AB$11,'Data;_Historical_Data'!$H$11:$AK$11)),SUMIFS('Data;_Major_Ports'!$K$48:$K$999999,'Data;_Major_Ports'!$F$48:$F$999999,$F65,'Data;_Major_Ports'!$E$48:$E$999999,AB$11,'Data;_Major_Ports'!$J$48:$J$999999,#REF!)))</f>
        <v>#REF!</v>
      </c>
      <c r="AC65" s="4" t="e">
        <f>IF(Closed_Ports!X62="z","z",IF(AC$11&lt;2000,INDEX('Data;_Historical_Data'!$H$12:$AK$518,MATCH(Working!$E65,'Data;_Historical_Data'!$J$12:$J$518,0),MATCH(Working!AC$11,'Data;_Historical_Data'!$H$11:$AK$11)),SUMIFS('Data;_Major_Ports'!$K$48:$K$999999,'Data;_Major_Ports'!$F$48:$F$999999,$F65,'Data;_Major_Ports'!$E$48:$E$999999,AC$11,'Data;_Major_Ports'!$J$48:$J$999999,#REF!)))</f>
        <v>#REF!</v>
      </c>
      <c r="AD65" s="4" t="e">
        <f>IF(Closed_Ports!Y62="z","z",IF(AD$11&lt;2000,INDEX('Data;_Historical_Data'!$H$12:$AK$518,MATCH(Working!$E65,'Data;_Historical_Data'!$J$12:$J$518,0),MATCH(Working!AD$11,'Data;_Historical_Data'!$H$11:$AK$11)),SUMIFS('Data;_Major_Ports'!$K$48:$K$999999,'Data;_Major_Ports'!$F$48:$F$999999,$F65,'Data;_Major_Ports'!$E$48:$E$999999,AD$11,'Data;_Major_Ports'!$J$48:$J$999999,#REF!)))</f>
        <v>#REF!</v>
      </c>
      <c r="AE65" s="4" t="e">
        <f>IF(Closed_Ports!Z62="z","z",IF(AE$11&lt;2000,INDEX('Data;_Historical_Data'!$H$12:$AK$518,MATCH(Working!$E65,'Data;_Historical_Data'!$J$12:$J$518,0),MATCH(Working!AE$11,'Data;_Historical_Data'!$H$11:$AK$11)),SUMIFS('Data;_Major_Ports'!$K$48:$K$999999,'Data;_Major_Ports'!$F$48:$F$999999,$F65,'Data;_Major_Ports'!$E$48:$E$999999,AE$11,'Data;_Major_Ports'!$J$48:$J$999999,#REF!)))</f>
        <v>#REF!</v>
      </c>
      <c r="AF65" s="4" t="e">
        <f>IF(Closed_Ports!AA62="z","z",IF(AF$11&lt;2000,INDEX('Data;_Historical_Data'!$H$12:$AK$518,MATCH(Working!$E65,'Data;_Historical_Data'!$J$12:$J$518,0),MATCH(Working!AF$11,'Data;_Historical_Data'!$H$11:$AK$11)),SUMIFS('Data;_Major_Ports'!$K$48:$K$999999,'Data;_Major_Ports'!$F$48:$F$999999,$F65,'Data;_Major_Ports'!$E$48:$E$999999,AF$11,'Data;_Major_Ports'!$J$48:$J$999999,#REF!)))</f>
        <v>#REF!</v>
      </c>
      <c r="AG65" s="4" t="e">
        <f>IF(Closed_Ports!AB62="z","z",IF(AG$11&lt;2000,INDEX('Data;_Historical_Data'!$H$12:$AK$518,MATCH(Working!$E65,'Data;_Historical_Data'!$J$12:$J$518,0),MATCH(Working!AG$11,'Data;_Historical_Data'!$H$11:$AK$11)),SUMIFS('Data;_Major_Ports'!$K$48:$K$999999,'Data;_Major_Ports'!$F$48:$F$999999,$F65,'Data;_Major_Ports'!$E$48:$E$999999,AG$11,'Data;_Major_Ports'!$J$48:$J$999999,#REF!)))</f>
        <v>#REF!</v>
      </c>
      <c r="AH65" s="4" t="e">
        <f>IF(Closed_Ports!AC62="z","z",IF(AH$11&lt;2000,INDEX('Data;_Historical_Data'!$H$12:$AK$518,MATCH(Working!$E65,'Data;_Historical_Data'!$J$12:$J$518,0),MATCH(Working!AH$11,'Data;_Historical_Data'!$H$11:$AK$11)),SUMIFS('Data;_Major_Ports'!$K$48:$K$999999,'Data;_Major_Ports'!$F$48:$F$999999,$F65,'Data;_Major_Ports'!$E$48:$E$999999,AH$11,'Data;_Major_Ports'!$J$48:$J$999999,#REF!)))</f>
        <v>#REF!</v>
      </c>
      <c r="AI65" s="4" t="e">
        <f>IF(Closed_Ports!AD62="z","z",IF(AI$11&lt;2000,INDEX('Data;_Historical_Data'!$H$12:$AK$518,MATCH(Working!$E65,'Data;_Historical_Data'!$J$12:$J$518,0),MATCH(Working!AI$11,'Data;_Historical_Data'!$H$11:$AK$11)),SUMIFS('Data;_Major_Ports'!$K$48:$K$999999,'Data;_Major_Ports'!$F$48:$F$999999,$F65,'Data;_Major_Ports'!$E$48:$E$999999,AI$11,'Data;_Major_Ports'!$J$48:$J$999999,#REF!)))</f>
        <v>#REF!</v>
      </c>
      <c r="AJ65" s="4" t="e">
        <f>IF(Closed_Ports!AE62="z","z",IF(AJ$11&lt;2000,INDEX('Data;_Historical_Data'!$H$12:$AK$518,MATCH(Working!$E65,'Data;_Historical_Data'!$J$12:$J$518,0),MATCH(Working!AJ$11,'Data;_Historical_Data'!$H$11:$AK$11)),SUMIFS('Data;_Major_Ports'!$K$48:$K$999999,'Data;_Major_Ports'!$F$48:$F$999999,$F65,'Data;_Major_Ports'!$E$48:$E$999999,AJ$11,'Data;_Major_Ports'!$J$48:$J$999999,#REF!)))</f>
        <v>#REF!</v>
      </c>
      <c r="AK65" s="4" t="e">
        <f>IF(Closed_Ports!AF62="z","z",IF(AK$11&lt;2000,INDEX('Data;_Historical_Data'!$H$12:$AK$518,MATCH(Working!$E65,'Data;_Historical_Data'!$J$12:$J$518,0),MATCH(Working!AK$11,'Data;_Historical_Data'!$H$11:$AK$11)),SUMIFS('Data;_Major_Ports'!$K$48:$K$999999,'Data;_Major_Ports'!$F$48:$F$999999,$F65,'Data;_Major_Ports'!$E$48:$E$999999,AK$11,'Data;_Major_Ports'!$J$48:$J$999999,#REF!)))</f>
        <v>#REF!</v>
      </c>
      <c r="AL65" s="43">
        <f>IF(Closed_Ports!AG62="z","z",IF(AL$11&lt;2000,INDEX('Data;_Historical_Data'!$H$12:$AK$518,MATCH(Working!$E65,'Data;_Historical_Data'!$J$12:$J$518,0),MATCH(Working!AL$11,'Data;_Historical_Data'!$H$11:$AK$11)),SUMIFS('Data;_Major_Ports'!$K$48:$K$999999,'Data;_Major_Ports'!$F$48:$F$999999,$F65,'Data;_Major_Ports'!$E$48:$E$999999,AL$11,'Data;_Major_Ports'!$J$48:$J$999999,#REF!)))</f>
        <v>0</v>
      </c>
      <c r="AM65" s="4">
        <f>IF(Closed_Ports!AH62="z","z",IF(AM$11&lt;2000,INDEX('Data;_Historical_Data'!$H$12:$AK$518,MATCH(Working!$E65,'Data;_Historical_Data'!$J$12:$J$518,0),MATCH(Working!AM$11,'Data;_Historical_Data'!$H$11:$AK$11)),SUMIFS('Data;_Major_Ports'!$K$48:$K$999999,'Data;_Major_Ports'!$F$48:$F$999999,$F65,'Data;_Major_Ports'!$E$48:$E$999999,AM$11,'Data;_Major_Ports'!$J$48:$J$999999,#REF!)))</f>
        <v>0</v>
      </c>
      <c r="AN65" s="4">
        <f>IF(Closed_Ports!AI62="z","z",IF(AN$11&lt;2000,INDEX('Data;_Historical_Data'!$H$12:$AK$518,MATCH(Working!$E65,'Data;_Historical_Data'!$J$12:$J$518,0),MATCH(Working!AN$11,'Data;_Historical_Data'!$H$11:$AK$11)),SUMIFS('Data;_Major_Ports'!$K$48:$K$999999,'Data;_Major_Ports'!$F$48:$F$999999,$F65,'Data;_Major_Ports'!$E$48:$E$999999,AN$11,'Data;_Major_Ports'!$J$48:$J$999999,#REF!)))</f>
        <v>0</v>
      </c>
      <c r="AO65" s="4">
        <f>IF(Closed_Ports!AJ62="z","z",IF(AO$11&lt;2000,INDEX('Data;_Historical_Data'!$H$12:$AK$518,MATCH(Working!$E65,'Data;_Historical_Data'!$J$12:$J$518,0),MATCH(Working!AO$11,'Data;_Historical_Data'!$H$11:$AK$11)),SUMIFS('Data;_Major_Ports'!$K$48:$K$999999,'Data;_Major_Ports'!$F$48:$F$999999,$F65,'Data;_Major_Ports'!$E$48:$E$999999,AO$11,'Data;_Major_Ports'!$J$48:$J$999999,#REF!)))</f>
        <v>0</v>
      </c>
      <c r="AP65" s="4">
        <f>IF(Closed_Ports!AK62="z","z",IF(AP$11&lt;2000,INDEX('Data;_Historical_Data'!$H$12:$AK$518,MATCH(Working!$E65,'Data;_Historical_Data'!$J$12:$J$518,0),MATCH(Working!AP$11,'Data;_Historical_Data'!$H$11:$AK$11)),SUMIFS('Data;_Major_Ports'!$K$48:$K$999999,'Data;_Major_Ports'!$F$48:$F$999999,$F65,'Data;_Major_Ports'!$E$48:$E$999999,AP$11,'Data;_Major_Ports'!$J$48:$J$999999,#REF!)))</f>
        <v>0</v>
      </c>
      <c r="AQ65" s="4">
        <f>IF(Closed_Ports!AL62="z","z",IF(AQ$11&lt;2000,INDEX('Data;_Historical_Data'!$H$12:$AK$518,MATCH(Working!$E65,'Data;_Historical_Data'!$J$12:$J$518,0),MATCH(Working!AQ$11,'Data;_Historical_Data'!$H$11:$AK$11)),SUMIFS('Data;_Major_Ports'!$K$48:$K$999999,'Data;_Major_Ports'!$F$48:$F$999999,$F65,'Data;_Major_Ports'!$E$48:$E$999999,AQ$11,'Data;_Major_Ports'!$J$48:$J$999999,#REF!)))</f>
        <v>0</v>
      </c>
      <c r="AR65" s="4">
        <f>IF(Closed_Ports!AM62="z","z",IF(AR$11&lt;2000,INDEX('Data;_Historical_Data'!$H$12:$AK$518,MATCH(Working!$E65,'Data;_Historical_Data'!$J$12:$J$518,0),MATCH(Working!AR$11,'Data;_Historical_Data'!$H$11:$AK$11)),SUMIFS('Data;_Major_Ports'!$K$48:$K$999999,'Data;_Major_Ports'!$F$48:$F$999999,$F65,'Data;_Major_Ports'!$E$48:$E$999999,AR$11,'Data;_Major_Ports'!$J$48:$J$999999,#REF!)))</f>
        <v>0</v>
      </c>
      <c r="AS65" s="4">
        <f>IF(Closed_Ports!AN62="z","z",IF(AS$11&lt;2000,INDEX('Data;_Historical_Data'!$H$12:$AK$518,MATCH(Working!$E65,'Data;_Historical_Data'!$J$12:$J$518,0),MATCH(Working!AS$11,'Data;_Historical_Data'!$H$11:$AK$11)),SUMIFS('Data;_Major_Ports'!$K$48:$K$999999,'Data;_Major_Ports'!$F$48:$F$999999,$F65,'Data;_Major_Ports'!$E$48:$E$999999,AS$11,'Data;_Major_Ports'!$J$48:$J$999999,#REF!)))</f>
        <v>0</v>
      </c>
      <c r="AT65" s="4">
        <f>IF(Closed_Ports!AO62="z","z",IF(AT$11&lt;2000,INDEX('Data;_Historical_Data'!$H$12:$AK$518,MATCH(Working!$E65,'Data;_Historical_Data'!$J$12:$J$518,0),MATCH(Working!AT$11,'Data;_Historical_Data'!$H$11:$AK$11)),SUMIFS('Data;_Major_Ports'!$K$48:$K$999999,'Data;_Major_Ports'!$F$48:$F$999999,$F65,'Data;_Major_Ports'!$E$48:$E$999999,AT$11,'Data;_Major_Ports'!$J$48:$J$999999,#REF!)))</f>
        <v>0</v>
      </c>
      <c r="AU65" s="4">
        <f>IF(Closed_Ports!AP62="z","z",IF(AU$11&lt;2000,INDEX('Data;_Historical_Data'!$H$12:$AK$518,MATCH(Working!$E65,'Data;_Historical_Data'!$J$12:$J$518,0),MATCH(Working!AU$11,'Data;_Historical_Data'!$H$11:$AK$11)),SUMIFS('Data;_Major_Ports'!$K$48:$K$999999,'Data;_Major_Ports'!$F$48:$F$999999,$F65,'Data;_Major_Ports'!$E$48:$E$999999,AU$11,'Data;_Major_Ports'!$J$48:$J$999999,#REF!)))</f>
        <v>0</v>
      </c>
      <c r="AV65" s="4">
        <f>IF(Closed_Ports!AQ62="z","z",IF(AV$11&lt;2000,INDEX('Data;_Historical_Data'!$H$12:$AK$518,MATCH(Working!$E65,'Data;_Historical_Data'!$J$12:$J$518,0),MATCH(Working!AV$11,'Data;_Historical_Data'!$H$11:$AK$11)),SUMIFS('Data;_Major_Ports'!$K$48:$K$999999,'Data;_Major_Ports'!$F$48:$F$999999,$F65,'Data;_Major_Ports'!$E$48:$E$999999,AV$11,'Data;_Major_Ports'!$J$48:$J$999999,#REF!)))</f>
        <v>0</v>
      </c>
      <c r="AW65" s="4">
        <f>IF(Closed_Ports!AR62="z","z",IF(AW$11&lt;2000,INDEX('Data;_Historical_Data'!$H$12:$AK$518,MATCH(Working!$E65,'Data;_Historical_Data'!$J$12:$J$518,0),MATCH(Working!AW$11,'Data;_Historical_Data'!$H$11:$AK$11)),SUMIFS('Data;_Major_Ports'!$K$48:$K$999999,'Data;_Major_Ports'!$F$48:$F$999999,$F65,'Data;_Major_Ports'!$E$48:$E$999999,AW$11,'Data;_Major_Ports'!$J$48:$J$999999,#REF!)))</f>
        <v>0</v>
      </c>
      <c r="AX65" s="4">
        <f>IF(Closed_Ports!AS62="z","z",IF(AX$11&lt;2000,INDEX('Data;_Historical_Data'!$H$12:$AK$518,MATCH(Working!$E65,'Data;_Historical_Data'!$J$12:$J$518,0),MATCH(Working!AX$11,'Data;_Historical_Data'!$H$11:$AK$11)),SUMIFS('Data;_Major_Ports'!$K$48:$K$999999,'Data;_Major_Ports'!$F$48:$F$999999,$F65,'Data;_Major_Ports'!$E$48:$E$999999,AX$11,'Data;_Major_Ports'!$J$48:$J$999999,#REF!)))</f>
        <v>0</v>
      </c>
      <c r="AY65" s="4">
        <f>IF(Closed_Ports!AT62="z","z",IF(AY$11&lt;2000,INDEX('Data;_Historical_Data'!$H$12:$AK$518,MATCH(Working!$E65,'Data;_Historical_Data'!$J$12:$J$518,0),MATCH(Working!AY$11,'Data;_Historical_Data'!$H$11:$AK$11)),SUMIFS('Data;_Major_Ports'!$K$48:$K$999999,'Data;_Major_Ports'!$F$48:$F$999999,$F65,'Data;_Major_Ports'!$E$48:$E$999999,AY$11,'Data;_Major_Ports'!$J$48:$J$999999,#REF!)))</f>
        <v>0</v>
      </c>
      <c r="AZ65" s="4">
        <f>IF(Closed_Ports!AU62="z","z",IF(AZ$11&lt;2000,INDEX('Data;_Historical_Data'!$H$12:$AK$518,MATCH(Working!$E65,'Data;_Historical_Data'!$J$12:$J$518,0),MATCH(Working!AZ$11,'Data;_Historical_Data'!$H$11:$AK$11)),SUMIFS('Data;_Major_Ports'!$K$48:$K$999999,'Data;_Major_Ports'!$F$48:$F$999999,$F65,'Data;_Major_Ports'!$E$48:$E$999999,AZ$11,'Data;_Major_Ports'!$J$48:$J$999999,#REF!)))</f>
        <v>0</v>
      </c>
      <c r="BA65" s="4">
        <f>IF(Closed_Ports!AV62="z","z",IF(BA$11&lt;2000,INDEX('Data;_Historical_Data'!$H$12:$AK$518,MATCH(Working!$E65,'Data;_Historical_Data'!$J$12:$J$518,0),MATCH(Working!BA$11,'Data;_Historical_Data'!$H$11:$AK$11)),SUMIFS('Data;_Major_Ports'!$K$48:$K$999999,'Data;_Major_Ports'!$F$48:$F$999999,$F65,'Data;_Major_Ports'!$E$48:$E$999999,BA$11,'Data;_Major_Ports'!$J$48:$J$999999,#REF!)))</f>
        <v>0</v>
      </c>
      <c r="BB65" s="4">
        <f>IF(Closed_Ports!AW62="z","z",IF(BB$11&lt;2000,INDEX('Data;_Historical_Data'!$H$12:$AK$518,MATCH(Working!$E65,'Data;_Historical_Data'!$J$12:$J$518,0),MATCH(Working!BB$11,'Data;_Historical_Data'!$H$11:$AK$11)),SUMIFS('Data;_Major_Ports'!$K$48:$K$999999,'Data;_Major_Ports'!$F$48:$F$999999,$F65,'Data;_Major_Ports'!$E$48:$E$999999,BB$11,'Data;_Major_Ports'!$J$48:$J$999999,#REF!)))</f>
        <v>0</v>
      </c>
      <c r="BC65" s="4">
        <f>IF(Closed_Ports!AX62="z","z",IF(BC$11&lt;2000,INDEX('Data;_Historical_Data'!$H$12:$AK$518,MATCH(Working!$E65,'Data;_Historical_Data'!$J$12:$J$518,0),MATCH(Working!BC$11,'Data;_Historical_Data'!$H$11:$AK$11)),SUMIFS('Data;_Major_Ports'!$K$48:$K$999999,'Data;_Major_Ports'!$F$48:$F$999999,$F65,'Data;_Major_Ports'!$E$48:$E$999999,BC$11,'Data;_Major_Ports'!$J$48:$J$999999,#REF!)))</f>
        <v>0</v>
      </c>
      <c r="BD65" s="4">
        <f>IF(Closed_Ports!AY62="z","z",IF(BD$11&lt;2000,INDEX('Data;_Historical_Data'!$H$12:$AK$518,MATCH(Working!$E65,'Data;_Historical_Data'!$J$12:$J$518,0),MATCH(Working!BD$11,'Data;_Historical_Data'!$H$11:$AK$11)),SUMIFS('Data;_Major_Ports'!$K$48:$K$999999,'Data;_Major_Ports'!$F$48:$F$999999,$F65,'Data;_Major_Ports'!$E$48:$E$999999,BD$11,'Data;_Major_Ports'!$J$48:$J$999999,#REF!)))</f>
        <v>0</v>
      </c>
      <c r="BE65" s="4">
        <f>IF(Closed_Ports!AZ62="z","z",IF(BE$11&lt;2000,INDEX('Data;_Historical_Data'!$H$12:$AK$518,MATCH(Working!$E65,'Data;_Historical_Data'!$J$12:$J$518,0),MATCH(Working!BE$11,'Data;_Historical_Data'!$H$11:$AK$11)),SUMIFS('Data;_Major_Ports'!$K$48:$K$999999,'Data;_Major_Ports'!$F$48:$F$999999,$F65,'Data;_Major_Ports'!$E$48:$E$999999,BE$11,'Data;_Major_Ports'!$J$48:$J$999999,#REF!)))</f>
        <v>0</v>
      </c>
      <c r="BF65" s="4">
        <f>IF(Closed_Ports!BA62="z","z",IF(BF$11&lt;2000,INDEX('Data;_Historical_Data'!$H$12:$AK$518,MATCH(Working!$E65,'Data;_Historical_Data'!$J$12:$J$518,0),MATCH(Working!BF$11,'Data;_Historical_Data'!$H$11:$AK$11)),SUMIFS('Data;_Major_Ports'!$K$48:$K$999999,'Data;_Major_Ports'!$F$48:$F$999999,$F65,'Data;_Major_Ports'!$E$48:$E$999999,BF$11,'Data;_Major_Ports'!$J$48:$J$999999,#REF!)))</f>
        <v>0</v>
      </c>
      <c r="BG65" s="4">
        <f>IF(Closed_Ports!BB62="z","z",IF(BG$11&lt;2000,INDEX('Data;_Historical_Data'!$H$12:$AK$518,MATCH(Working!$E65,'Data;_Historical_Data'!$J$12:$J$518,0),MATCH(Working!BG$11,'Data;_Historical_Data'!$H$11:$AK$11)),SUMIFS('Data;_Major_Ports'!$K$48:$K$999999,'Data;_Major_Ports'!$F$48:$F$999999,$F65,'Data;_Major_Ports'!$E$48:$E$999999,BG$11,'Data;_Major_Ports'!$J$48:$J$999999,#REF!)))</f>
        <v>0</v>
      </c>
      <c r="BH65" s="4">
        <f>IF(Closed_Ports!BC62="z","z",IF(BH$11&lt;2000,INDEX('Data;_Historical_Data'!$H$12:$AK$518,MATCH(Working!$E65,'Data;_Historical_Data'!$J$12:$J$518,0),MATCH(Working!BH$11,'Data;_Historical_Data'!$H$11:$AK$11)),SUMIFS('Data;_Major_Ports'!$K$48:$K$999999,'Data;_Major_Ports'!$F$48:$F$999999,$F65,'Data;_Major_Ports'!$E$48:$E$999999,BH$11,'Data;_Major_Ports'!$J$48:$J$999999,#REF!)))</f>
        <v>0</v>
      </c>
      <c r="BI65" s="4">
        <f>IF(Closed_Ports!BD62="z","z",IF(BI$11&lt;2000,INDEX('Data;_Historical_Data'!$H$12:$AK$518,MATCH(Working!$E65,'Data;_Historical_Data'!$J$12:$J$518,0),MATCH(Working!BI$11,'Data;_Historical_Data'!$H$11:$AK$11)),SUMIFS('Data;_Major_Ports'!$K$48:$K$999999,'Data;_Major_Ports'!$F$48:$F$999999,$F65,'Data;_Major_Ports'!$E$48:$E$999999,BI$11,'Data;_Major_Ports'!$J$48:$J$999999,#REF!)))</f>
        <v>0</v>
      </c>
      <c r="BJ65" s="44" t="e">
        <f t="shared" si="2"/>
        <v>#DIV/0!</v>
      </c>
      <c r="BK65" s="45">
        <f t="shared" si="3"/>
        <v>0</v>
      </c>
    </row>
    <row r="66" spans="4:63" x14ac:dyDescent="0.25">
      <c r="D66" s="41">
        <f>COUNTIF('Data;_Historical_Data'!J:J,Working!E66)</f>
        <v>0</v>
      </c>
      <c r="E66" s="22" t="e">
        <f>CONCATENATE(#REF!,Working!H66)</f>
        <v>#REF!</v>
      </c>
      <c r="F66" s="22" t="s">
        <v>304</v>
      </c>
      <c r="G66" s="22" t="s">
        <v>188</v>
      </c>
      <c r="H66" s="2" t="s">
        <v>63</v>
      </c>
      <c r="I66" s="2" t="s">
        <v>12</v>
      </c>
      <c r="J66" s="42" t="s">
        <v>10</v>
      </c>
      <c r="K66" s="4" t="str">
        <f>IF(Closed_Ports!F63="z","z",IF(K$11&lt;2000,INDEX('Data;_Historical_Data'!$H$12:$AK$518,MATCH(Working!$E66,'Data;_Historical_Data'!$J$12:$J$518,0),MATCH(Working!K$11,'Data;_Historical_Data'!$H$11:$AK$11)),SUMIFS('Data;_Major_Ports'!$K$48:$K$999999,'Data;_Major_Ports'!$F$48:$F$999999,$F66,'Data;_Major_Ports'!$E$48:$E$999999,K$11,'Data;_Major_Ports'!$J$48:$J$999999,#REF!)))</f>
        <v>z</v>
      </c>
      <c r="L66" s="4" t="str">
        <f>IF(Closed_Ports!G63="z","z",IF(L$11&lt;2000,INDEX('Data;_Historical_Data'!$H$12:$AK$518,MATCH(Working!$E66,'Data;_Historical_Data'!$J$12:$J$518,0),MATCH(Working!L$11,'Data;_Historical_Data'!$H$11:$AK$11)),SUMIFS('Data;_Major_Ports'!$K$48:$K$999999,'Data;_Major_Ports'!$F$48:$F$999999,$F66,'Data;_Major_Ports'!$E$48:$E$999999,L$11,'Data;_Major_Ports'!$J$48:$J$999999,#REF!)))</f>
        <v>z</v>
      </c>
      <c r="M66" s="4" t="str">
        <f>IF(Closed_Ports!H63="z","z",IF(M$11&lt;2000,INDEX('Data;_Historical_Data'!$H$12:$AK$518,MATCH(Working!$E66,'Data;_Historical_Data'!$J$12:$J$518,0),MATCH(Working!M$11,'Data;_Historical_Data'!$H$11:$AK$11)),SUMIFS('Data;_Major_Ports'!$K$48:$K$999999,'Data;_Major_Ports'!$F$48:$F$999999,$F66,'Data;_Major_Ports'!$E$48:$E$999999,M$11,'Data;_Major_Ports'!$J$48:$J$999999,#REF!)))</f>
        <v>z</v>
      </c>
      <c r="N66" s="4" t="str">
        <f>IF(Closed_Ports!I63="z","z",IF(N$11&lt;2000,INDEX('Data;_Historical_Data'!$H$12:$AK$518,MATCH(Working!$E66,'Data;_Historical_Data'!$J$12:$J$518,0),MATCH(Working!N$11,'Data;_Historical_Data'!$H$11:$AK$11)),SUMIFS('Data;_Major_Ports'!$K$48:$K$999999,'Data;_Major_Ports'!$F$48:$F$999999,$F66,'Data;_Major_Ports'!$E$48:$E$999999,N$11,'Data;_Major_Ports'!$J$48:$J$999999,#REF!)))</f>
        <v>z</v>
      </c>
      <c r="O66" s="4" t="str">
        <f>IF(Closed_Ports!J63="z","z",IF(O$11&lt;2000,INDEX('Data;_Historical_Data'!$H$12:$AK$518,MATCH(Working!$E66,'Data;_Historical_Data'!$J$12:$J$518,0),MATCH(Working!O$11,'Data;_Historical_Data'!$H$11:$AK$11)),SUMIFS('Data;_Major_Ports'!$K$48:$K$999999,'Data;_Major_Ports'!$F$48:$F$999999,$F66,'Data;_Major_Ports'!$E$48:$E$999999,O$11,'Data;_Major_Ports'!$J$48:$J$999999,#REF!)))</f>
        <v>z</v>
      </c>
      <c r="P66" s="4" t="str">
        <f>IF(Closed_Ports!K63="z","z",IF(P$11&lt;2000,INDEX('Data;_Historical_Data'!$H$12:$AK$518,MATCH(Working!$E66,'Data;_Historical_Data'!$J$12:$J$518,0),MATCH(Working!P$11,'Data;_Historical_Data'!$H$11:$AK$11)),SUMIFS('Data;_Major_Ports'!$K$48:$K$999999,'Data;_Major_Ports'!$F$48:$F$999999,$F66,'Data;_Major_Ports'!$E$48:$E$999999,P$11,'Data;_Major_Ports'!$J$48:$J$999999,#REF!)))</f>
        <v>z</v>
      </c>
      <c r="Q66" s="4" t="str">
        <f>IF(Closed_Ports!L63="z","z",IF(Q$11&lt;2000,INDEX('Data;_Historical_Data'!$H$12:$AK$518,MATCH(Working!$E66,'Data;_Historical_Data'!$J$12:$J$518,0),MATCH(Working!Q$11,'Data;_Historical_Data'!$H$11:$AK$11)),SUMIFS('Data;_Major_Ports'!$K$48:$K$999999,'Data;_Major_Ports'!$F$48:$F$999999,$F66,'Data;_Major_Ports'!$E$48:$E$999999,Q$11,'Data;_Major_Ports'!$J$48:$J$999999,#REF!)))</f>
        <v>z</v>
      </c>
      <c r="R66" s="4" t="e">
        <f>IF(Closed_Ports!M63="z","z",IF(R$11&lt;2000,INDEX('Data;_Historical_Data'!$H$12:$AK$518,MATCH(Working!$E66,'Data;_Historical_Data'!$J$12:$J$518,0),MATCH(Working!R$11,'Data;_Historical_Data'!$H$11:$AK$11)),SUMIFS('Data;_Major_Ports'!$K$48:$K$999999,'Data;_Major_Ports'!$F$48:$F$999999,$F66,'Data;_Major_Ports'!$E$48:$E$999999,R$11,'Data;_Major_Ports'!$J$48:$J$999999,#REF!)))</f>
        <v>#REF!</v>
      </c>
      <c r="S66" s="4" t="e">
        <f>IF(Closed_Ports!N63="z","z",IF(S$11&lt;2000,INDEX('Data;_Historical_Data'!$H$12:$AK$518,MATCH(Working!$E66,'Data;_Historical_Data'!$J$12:$J$518,0),MATCH(Working!S$11,'Data;_Historical_Data'!$H$11:$AK$11)),SUMIFS('Data;_Major_Ports'!$K$48:$K$999999,'Data;_Major_Ports'!$F$48:$F$999999,$F66,'Data;_Major_Ports'!$E$48:$E$999999,S$11,'Data;_Major_Ports'!$J$48:$J$999999,#REF!)))</f>
        <v>#REF!</v>
      </c>
      <c r="T66" s="4" t="e">
        <f>IF(Closed_Ports!O63="z","z",IF(T$11&lt;2000,INDEX('Data;_Historical_Data'!$H$12:$AK$518,MATCH(Working!$E66,'Data;_Historical_Data'!$J$12:$J$518,0),MATCH(Working!T$11,'Data;_Historical_Data'!$H$11:$AK$11)),SUMIFS('Data;_Major_Ports'!$K$48:$K$999999,'Data;_Major_Ports'!$F$48:$F$999999,$F66,'Data;_Major_Ports'!$E$48:$E$999999,T$11,'Data;_Major_Ports'!$J$48:$J$999999,#REF!)))</f>
        <v>#REF!</v>
      </c>
      <c r="U66" s="4" t="e">
        <f>IF(Closed_Ports!P63="z","z",IF(U$11&lt;2000,INDEX('Data;_Historical_Data'!$H$12:$AK$518,MATCH(Working!$E66,'Data;_Historical_Data'!$J$12:$J$518,0),MATCH(Working!U$11,'Data;_Historical_Data'!$H$11:$AK$11)),SUMIFS('Data;_Major_Ports'!$K$48:$K$999999,'Data;_Major_Ports'!$F$48:$F$999999,$F66,'Data;_Major_Ports'!$E$48:$E$999999,U$11,'Data;_Major_Ports'!$J$48:$J$999999,#REF!)))</f>
        <v>#REF!</v>
      </c>
      <c r="V66" s="4" t="e">
        <f>IF(Closed_Ports!Q63="z","z",IF(V$11&lt;2000,INDEX('Data;_Historical_Data'!$H$12:$AK$518,MATCH(Working!$E66,'Data;_Historical_Data'!$J$12:$J$518,0),MATCH(Working!V$11,'Data;_Historical_Data'!$H$11:$AK$11)),SUMIFS('Data;_Major_Ports'!$K$48:$K$999999,'Data;_Major_Ports'!$F$48:$F$999999,$F66,'Data;_Major_Ports'!$E$48:$E$999999,V$11,'Data;_Major_Ports'!$J$48:$J$999999,#REF!)))</f>
        <v>#REF!</v>
      </c>
      <c r="W66" s="4" t="e">
        <f>IF(Closed_Ports!R63="z","z",IF(W$11&lt;2000,INDEX('Data;_Historical_Data'!$H$12:$AK$518,MATCH(Working!$E66,'Data;_Historical_Data'!$J$12:$J$518,0),MATCH(Working!W$11,'Data;_Historical_Data'!$H$11:$AK$11)),SUMIFS('Data;_Major_Ports'!$K$48:$K$999999,'Data;_Major_Ports'!$F$48:$F$999999,$F66,'Data;_Major_Ports'!$E$48:$E$999999,W$11,'Data;_Major_Ports'!$J$48:$J$999999,#REF!)))</f>
        <v>#REF!</v>
      </c>
      <c r="X66" s="4" t="e">
        <f>IF(Closed_Ports!S63="z","z",IF(X$11&lt;2000,INDEX('Data;_Historical_Data'!$H$12:$AK$518,MATCH(Working!$E66,'Data;_Historical_Data'!$J$12:$J$518,0),MATCH(Working!X$11,'Data;_Historical_Data'!$H$11:$AK$11)),SUMIFS('Data;_Major_Ports'!$K$48:$K$999999,'Data;_Major_Ports'!$F$48:$F$999999,$F66,'Data;_Major_Ports'!$E$48:$E$999999,X$11,'Data;_Major_Ports'!$J$48:$J$999999,#REF!)))</f>
        <v>#REF!</v>
      </c>
      <c r="Y66" s="4" t="e">
        <f>IF(Closed_Ports!T63="z","z",IF(Y$11&lt;2000,INDEX('Data;_Historical_Data'!$H$12:$AK$518,MATCH(Working!$E66,'Data;_Historical_Data'!$J$12:$J$518,0),MATCH(Working!Y$11,'Data;_Historical_Data'!$H$11:$AK$11)),SUMIFS('Data;_Major_Ports'!$K$48:$K$999999,'Data;_Major_Ports'!$F$48:$F$999999,$F66,'Data;_Major_Ports'!$E$48:$E$999999,Y$11,'Data;_Major_Ports'!$J$48:$J$999999,#REF!)))</f>
        <v>#REF!</v>
      </c>
      <c r="Z66" s="4" t="e">
        <f>IF(Closed_Ports!U63="z","z",IF(Z$11&lt;2000,INDEX('Data;_Historical_Data'!$H$12:$AK$518,MATCH(Working!$E66,'Data;_Historical_Data'!$J$12:$J$518,0),MATCH(Working!Z$11,'Data;_Historical_Data'!$H$11:$AK$11)),SUMIFS('Data;_Major_Ports'!$K$48:$K$999999,'Data;_Major_Ports'!$F$48:$F$999999,$F66,'Data;_Major_Ports'!$E$48:$E$999999,Z$11,'Data;_Major_Ports'!$J$48:$J$999999,#REF!)))</f>
        <v>#REF!</v>
      </c>
      <c r="AA66" s="4" t="e">
        <f>IF(Closed_Ports!V63="z","z",IF(AA$11&lt;2000,INDEX('Data;_Historical_Data'!$H$12:$AK$518,MATCH(Working!$E66,'Data;_Historical_Data'!$J$12:$J$518,0),MATCH(Working!AA$11,'Data;_Historical_Data'!$H$11:$AK$11)),SUMIFS('Data;_Major_Ports'!$K$48:$K$999999,'Data;_Major_Ports'!$F$48:$F$999999,$F66,'Data;_Major_Ports'!$E$48:$E$999999,AA$11,'Data;_Major_Ports'!$J$48:$J$999999,#REF!)))</f>
        <v>#REF!</v>
      </c>
      <c r="AB66" s="4" t="e">
        <f>IF(Closed_Ports!W63="z","z",IF(AB$11&lt;2000,INDEX('Data;_Historical_Data'!$H$12:$AK$518,MATCH(Working!$E66,'Data;_Historical_Data'!$J$12:$J$518,0),MATCH(Working!AB$11,'Data;_Historical_Data'!$H$11:$AK$11)),SUMIFS('Data;_Major_Ports'!$K$48:$K$999999,'Data;_Major_Ports'!$F$48:$F$999999,$F66,'Data;_Major_Ports'!$E$48:$E$999999,AB$11,'Data;_Major_Ports'!$J$48:$J$999999,#REF!)))</f>
        <v>#REF!</v>
      </c>
      <c r="AC66" s="4" t="e">
        <f>IF(Closed_Ports!X63="z","z",IF(AC$11&lt;2000,INDEX('Data;_Historical_Data'!$H$12:$AK$518,MATCH(Working!$E66,'Data;_Historical_Data'!$J$12:$J$518,0),MATCH(Working!AC$11,'Data;_Historical_Data'!$H$11:$AK$11)),SUMIFS('Data;_Major_Ports'!$K$48:$K$999999,'Data;_Major_Ports'!$F$48:$F$999999,$F66,'Data;_Major_Ports'!$E$48:$E$999999,AC$11,'Data;_Major_Ports'!$J$48:$J$999999,#REF!)))</f>
        <v>#REF!</v>
      </c>
      <c r="AD66" s="4" t="e">
        <f>IF(Closed_Ports!Y63="z","z",IF(AD$11&lt;2000,INDEX('Data;_Historical_Data'!$H$12:$AK$518,MATCH(Working!$E66,'Data;_Historical_Data'!$J$12:$J$518,0),MATCH(Working!AD$11,'Data;_Historical_Data'!$H$11:$AK$11)),SUMIFS('Data;_Major_Ports'!$K$48:$K$999999,'Data;_Major_Ports'!$F$48:$F$999999,$F66,'Data;_Major_Ports'!$E$48:$E$999999,AD$11,'Data;_Major_Ports'!$J$48:$J$999999,#REF!)))</f>
        <v>#REF!</v>
      </c>
      <c r="AE66" s="4" t="e">
        <f>IF(Closed_Ports!Z63="z","z",IF(AE$11&lt;2000,INDEX('Data;_Historical_Data'!$H$12:$AK$518,MATCH(Working!$E66,'Data;_Historical_Data'!$J$12:$J$518,0),MATCH(Working!AE$11,'Data;_Historical_Data'!$H$11:$AK$11)),SUMIFS('Data;_Major_Ports'!$K$48:$K$999999,'Data;_Major_Ports'!$F$48:$F$999999,$F66,'Data;_Major_Ports'!$E$48:$E$999999,AE$11,'Data;_Major_Ports'!$J$48:$J$999999,#REF!)))</f>
        <v>#REF!</v>
      </c>
      <c r="AF66" s="4" t="e">
        <f>IF(Closed_Ports!AA63="z","z",IF(AF$11&lt;2000,INDEX('Data;_Historical_Data'!$H$12:$AK$518,MATCH(Working!$E66,'Data;_Historical_Data'!$J$12:$J$518,0),MATCH(Working!AF$11,'Data;_Historical_Data'!$H$11:$AK$11)),SUMIFS('Data;_Major_Ports'!$K$48:$K$999999,'Data;_Major_Ports'!$F$48:$F$999999,$F66,'Data;_Major_Ports'!$E$48:$E$999999,AF$11,'Data;_Major_Ports'!$J$48:$J$999999,#REF!)))</f>
        <v>#REF!</v>
      </c>
      <c r="AG66" s="4" t="e">
        <f>IF(Closed_Ports!AB63="z","z",IF(AG$11&lt;2000,INDEX('Data;_Historical_Data'!$H$12:$AK$518,MATCH(Working!$E66,'Data;_Historical_Data'!$J$12:$J$518,0),MATCH(Working!AG$11,'Data;_Historical_Data'!$H$11:$AK$11)),SUMIFS('Data;_Major_Ports'!$K$48:$K$999999,'Data;_Major_Ports'!$F$48:$F$999999,$F66,'Data;_Major_Ports'!$E$48:$E$999999,AG$11,'Data;_Major_Ports'!$J$48:$J$999999,#REF!)))</f>
        <v>#REF!</v>
      </c>
      <c r="AH66" s="4" t="e">
        <f>IF(Closed_Ports!AC63="z","z",IF(AH$11&lt;2000,INDEX('Data;_Historical_Data'!$H$12:$AK$518,MATCH(Working!$E66,'Data;_Historical_Data'!$J$12:$J$518,0),MATCH(Working!AH$11,'Data;_Historical_Data'!$H$11:$AK$11)),SUMIFS('Data;_Major_Ports'!$K$48:$K$999999,'Data;_Major_Ports'!$F$48:$F$999999,$F66,'Data;_Major_Ports'!$E$48:$E$999999,AH$11,'Data;_Major_Ports'!$J$48:$J$999999,#REF!)))</f>
        <v>#REF!</v>
      </c>
      <c r="AI66" s="4" t="e">
        <f>IF(Closed_Ports!AD63="z","z",IF(AI$11&lt;2000,INDEX('Data;_Historical_Data'!$H$12:$AK$518,MATCH(Working!$E66,'Data;_Historical_Data'!$J$12:$J$518,0),MATCH(Working!AI$11,'Data;_Historical_Data'!$H$11:$AK$11)),SUMIFS('Data;_Major_Ports'!$K$48:$K$999999,'Data;_Major_Ports'!$F$48:$F$999999,$F66,'Data;_Major_Ports'!$E$48:$E$999999,AI$11,'Data;_Major_Ports'!$J$48:$J$999999,#REF!)))</f>
        <v>#REF!</v>
      </c>
      <c r="AJ66" s="4" t="e">
        <f>IF(Closed_Ports!AE63="z","z",IF(AJ$11&lt;2000,INDEX('Data;_Historical_Data'!$H$12:$AK$518,MATCH(Working!$E66,'Data;_Historical_Data'!$J$12:$J$518,0),MATCH(Working!AJ$11,'Data;_Historical_Data'!$H$11:$AK$11)),SUMIFS('Data;_Major_Ports'!$K$48:$K$999999,'Data;_Major_Ports'!$F$48:$F$999999,$F66,'Data;_Major_Ports'!$E$48:$E$999999,AJ$11,'Data;_Major_Ports'!$J$48:$J$999999,#REF!)))</f>
        <v>#REF!</v>
      </c>
      <c r="AK66" s="4" t="e">
        <f>IF(Closed_Ports!AF63="z","z",IF(AK$11&lt;2000,INDEX('Data;_Historical_Data'!$H$12:$AK$518,MATCH(Working!$E66,'Data;_Historical_Data'!$J$12:$J$518,0),MATCH(Working!AK$11,'Data;_Historical_Data'!$H$11:$AK$11)),SUMIFS('Data;_Major_Ports'!$K$48:$K$999999,'Data;_Major_Ports'!$F$48:$F$999999,$F66,'Data;_Major_Ports'!$E$48:$E$999999,AK$11,'Data;_Major_Ports'!$J$48:$J$999999,#REF!)))</f>
        <v>#REF!</v>
      </c>
      <c r="AL66" s="43">
        <f>IF(Closed_Ports!AG63="z","z",IF(AL$11&lt;2000,INDEX('Data;_Historical_Data'!$H$12:$AK$518,MATCH(Working!$E66,'Data;_Historical_Data'!$J$12:$J$518,0),MATCH(Working!AL$11,'Data;_Historical_Data'!$H$11:$AK$11)),SUMIFS('Data;_Major_Ports'!$K$48:$K$999999,'Data;_Major_Ports'!$F$48:$F$999999,$F66,'Data;_Major_Ports'!$E$48:$E$999999,AL$11,'Data;_Major_Ports'!$J$48:$J$999999,#REF!)))</f>
        <v>0</v>
      </c>
      <c r="AM66" s="4">
        <f>IF(Closed_Ports!AH63="z","z",IF(AM$11&lt;2000,INDEX('Data;_Historical_Data'!$H$12:$AK$518,MATCH(Working!$E66,'Data;_Historical_Data'!$J$12:$J$518,0),MATCH(Working!AM$11,'Data;_Historical_Data'!$H$11:$AK$11)),SUMIFS('Data;_Major_Ports'!$K$48:$K$999999,'Data;_Major_Ports'!$F$48:$F$999999,$F66,'Data;_Major_Ports'!$E$48:$E$999999,AM$11,'Data;_Major_Ports'!$J$48:$J$999999,#REF!)))</f>
        <v>0</v>
      </c>
      <c r="AN66" s="4">
        <f>IF(Closed_Ports!AI63="z","z",IF(AN$11&lt;2000,INDEX('Data;_Historical_Data'!$H$12:$AK$518,MATCH(Working!$E66,'Data;_Historical_Data'!$J$12:$J$518,0),MATCH(Working!AN$11,'Data;_Historical_Data'!$H$11:$AK$11)),SUMIFS('Data;_Major_Ports'!$K$48:$K$999999,'Data;_Major_Ports'!$F$48:$F$999999,$F66,'Data;_Major_Ports'!$E$48:$E$999999,AN$11,'Data;_Major_Ports'!$J$48:$J$999999,#REF!)))</f>
        <v>0</v>
      </c>
      <c r="AO66" s="4">
        <f>IF(Closed_Ports!AJ63="z","z",IF(AO$11&lt;2000,INDEX('Data;_Historical_Data'!$H$12:$AK$518,MATCH(Working!$E66,'Data;_Historical_Data'!$J$12:$J$518,0),MATCH(Working!AO$11,'Data;_Historical_Data'!$H$11:$AK$11)),SUMIFS('Data;_Major_Ports'!$K$48:$K$999999,'Data;_Major_Ports'!$F$48:$F$999999,$F66,'Data;_Major_Ports'!$E$48:$E$999999,AO$11,'Data;_Major_Ports'!$J$48:$J$999999,#REF!)))</f>
        <v>0</v>
      </c>
      <c r="AP66" s="4">
        <f>IF(Closed_Ports!AK63="z","z",IF(AP$11&lt;2000,INDEX('Data;_Historical_Data'!$H$12:$AK$518,MATCH(Working!$E66,'Data;_Historical_Data'!$J$12:$J$518,0),MATCH(Working!AP$11,'Data;_Historical_Data'!$H$11:$AK$11)),SUMIFS('Data;_Major_Ports'!$K$48:$K$999999,'Data;_Major_Ports'!$F$48:$F$999999,$F66,'Data;_Major_Ports'!$E$48:$E$999999,AP$11,'Data;_Major_Ports'!$J$48:$J$999999,#REF!)))</f>
        <v>0</v>
      </c>
      <c r="AQ66" s="4">
        <f>IF(Closed_Ports!AL63="z","z",IF(AQ$11&lt;2000,INDEX('Data;_Historical_Data'!$H$12:$AK$518,MATCH(Working!$E66,'Data;_Historical_Data'!$J$12:$J$518,0),MATCH(Working!AQ$11,'Data;_Historical_Data'!$H$11:$AK$11)),SUMIFS('Data;_Major_Ports'!$K$48:$K$999999,'Data;_Major_Ports'!$F$48:$F$999999,$F66,'Data;_Major_Ports'!$E$48:$E$999999,AQ$11,'Data;_Major_Ports'!$J$48:$J$999999,#REF!)))</f>
        <v>0</v>
      </c>
      <c r="AR66" s="4">
        <f>IF(Closed_Ports!AM63="z","z",IF(AR$11&lt;2000,INDEX('Data;_Historical_Data'!$H$12:$AK$518,MATCH(Working!$E66,'Data;_Historical_Data'!$J$12:$J$518,0),MATCH(Working!AR$11,'Data;_Historical_Data'!$H$11:$AK$11)),SUMIFS('Data;_Major_Ports'!$K$48:$K$999999,'Data;_Major_Ports'!$F$48:$F$999999,$F66,'Data;_Major_Ports'!$E$48:$E$999999,AR$11,'Data;_Major_Ports'!$J$48:$J$999999,#REF!)))</f>
        <v>0</v>
      </c>
      <c r="AS66" s="4">
        <f>IF(Closed_Ports!AN63="z","z",IF(AS$11&lt;2000,INDEX('Data;_Historical_Data'!$H$12:$AK$518,MATCH(Working!$E66,'Data;_Historical_Data'!$J$12:$J$518,0),MATCH(Working!AS$11,'Data;_Historical_Data'!$H$11:$AK$11)),SUMIFS('Data;_Major_Ports'!$K$48:$K$999999,'Data;_Major_Ports'!$F$48:$F$999999,$F66,'Data;_Major_Ports'!$E$48:$E$999999,AS$11,'Data;_Major_Ports'!$J$48:$J$999999,#REF!)))</f>
        <v>0</v>
      </c>
      <c r="AT66" s="4">
        <f>IF(Closed_Ports!AO63="z","z",IF(AT$11&lt;2000,INDEX('Data;_Historical_Data'!$H$12:$AK$518,MATCH(Working!$E66,'Data;_Historical_Data'!$J$12:$J$518,0),MATCH(Working!AT$11,'Data;_Historical_Data'!$H$11:$AK$11)),SUMIFS('Data;_Major_Ports'!$K$48:$K$999999,'Data;_Major_Ports'!$F$48:$F$999999,$F66,'Data;_Major_Ports'!$E$48:$E$999999,AT$11,'Data;_Major_Ports'!$J$48:$J$999999,#REF!)))</f>
        <v>0</v>
      </c>
      <c r="AU66" s="4">
        <f>IF(Closed_Ports!AP63="z","z",IF(AU$11&lt;2000,INDEX('Data;_Historical_Data'!$H$12:$AK$518,MATCH(Working!$E66,'Data;_Historical_Data'!$J$12:$J$518,0),MATCH(Working!AU$11,'Data;_Historical_Data'!$H$11:$AK$11)),SUMIFS('Data;_Major_Ports'!$K$48:$K$999999,'Data;_Major_Ports'!$F$48:$F$999999,$F66,'Data;_Major_Ports'!$E$48:$E$999999,AU$11,'Data;_Major_Ports'!$J$48:$J$999999,#REF!)))</f>
        <v>0</v>
      </c>
      <c r="AV66" s="4">
        <f>IF(Closed_Ports!AQ63="z","z",IF(AV$11&lt;2000,INDEX('Data;_Historical_Data'!$H$12:$AK$518,MATCH(Working!$E66,'Data;_Historical_Data'!$J$12:$J$518,0),MATCH(Working!AV$11,'Data;_Historical_Data'!$H$11:$AK$11)),SUMIFS('Data;_Major_Ports'!$K$48:$K$999999,'Data;_Major_Ports'!$F$48:$F$999999,$F66,'Data;_Major_Ports'!$E$48:$E$999999,AV$11,'Data;_Major_Ports'!$J$48:$J$999999,#REF!)))</f>
        <v>0</v>
      </c>
      <c r="AW66" s="4">
        <f>IF(Closed_Ports!AR63="z","z",IF(AW$11&lt;2000,INDEX('Data;_Historical_Data'!$H$12:$AK$518,MATCH(Working!$E66,'Data;_Historical_Data'!$J$12:$J$518,0),MATCH(Working!AW$11,'Data;_Historical_Data'!$H$11:$AK$11)),SUMIFS('Data;_Major_Ports'!$K$48:$K$999999,'Data;_Major_Ports'!$F$48:$F$999999,$F66,'Data;_Major_Ports'!$E$48:$E$999999,AW$11,'Data;_Major_Ports'!$J$48:$J$999999,#REF!)))</f>
        <v>0</v>
      </c>
      <c r="AX66" s="4">
        <f>IF(Closed_Ports!AS63="z","z",IF(AX$11&lt;2000,INDEX('Data;_Historical_Data'!$H$12:$AK$518,MATCH(Working!$E66,'Data;_Historical_Data'!$J$12:$J$518,0),MATCH(Working!AX$11,'Data;_Historical_Data'!$H$11:$AK$11)),SUMIFS('Data;_Major_Ports'!$K$48:$K$999999,'Data;_Major_Ports'!$F$48:$F$999999,$F66,'Data;_Major_Ports'!$E$48:$E$999999,AX$11,'Data;_Major_Ports'!$J$48:$J$999999,#REF!)))</f>
        <v>0</v>
      </c>
      <c r="AY66" s="4">
        <f>IF(Closed_Ports!AT63="z","z",IF(AY$11&lt;2000,INDEX('Data;_Historical_Data'!$H$12:$AK$518,MATCH(Working!$E66,'Data;_Historical_Data'!$J$12:$J$518,0),MATCH(Working!AY$11,'Data;_Historical_Data'!$H$11:$AK$11)),SUMIFS('Data;_Major_Ports'!$K$48:$K$999999,'Data;_Major_Ports'!$F$48:$F$999999,$F66,'Data;_Major_Ports'!$E$48:$E$999999,AY$11,'Data;_Major_Ports'!$J$48:$J$999999,#REF!)))</f>
        <v>0</v>
      </c>
      <c r="AZ66" s="4">
        <f>IF(Closed_Ports!AU63="z","z",IF(AZ$11&lt;2000,INDEX('Data;_Historical_Data'!$H$12:$AK$518,MATCH(Working!$E66,'Data;_Historical_Data'!$J$12:$J$518,0),MATCH(Working!AZ$11,'Data;_Historical_Data'!$H$11:$AK$11)),SUMIFS('Data;_Major_Ports'!$K$48:$K$999999,'Data;_Major_Ports'!$F$48:$F$999999,$F66,'Data;_Major_Ports'!$E$48:$E$999999,AZ$11,'Data;_Major_Ports'!$J$48:$J$999999,#REF!)))</f>
        <v>0</v>
      </c>
      <c r="BA66" s="4">
        <f>IF(Closed_Ports!AV63="z","z",IF(BA$11&lt;2000,INDEX('Data;_Historical_Data'!$H$12:$AK$518,MATCH(Working!$E66,'Data;_Historical_Data'!$J$12:$J$518,0),MATCH(Working!BA$11,'Data;_Historical_Data'!$H$11:$AK$11)),SUMIFS('Data;_Major_Ports'!$K$48:$K$999999,'Data;_Major_Ports'!$F$48:$F$999999,$F66,'Data;_Major_Ports'!$E$48:$E$999999,BA$11,'Data;_Major_Ports'!$J$48:$J$999999,#REF!)))</f>
        <v>0</v>
      </c>
      <c r="BB66" s="4">
        <f>IF(Closed_Ports!AW63="z","z",IF(BB$11&lt;2000,INDEX('Data;_Historical_Data'!$H$12:$AK$518,MATCH(Working!$E66,'Data;_Historical_Data'!$J$12:$J$518,0),MATCH(Working!BB$11,'Data;_Historical_Data'!$H$11:$AK$11)),SUMIFS('Data;_Major_Ports'!$K$48:$K$999999,'Data;_Major_Ports'!$F$48:$F$999999,$F66,'Data;_Major_Ports'!$E$48:$E$999999,BB$11,'Data;_Major_Ports'!$J$48:$J$999999,#REF!)))</f>
        <v>0</v>
      </c>
      <c r="BC66" s="4">
        <f>IF(Closed_Ports!AX63="z","z",IF(BC$11&lt;2000,INDEX('Data;_Historical_Data'!$H$12:$AK$518,MATCH(Working!$E66,'Data;_Historical_Data'!$J$12:$J$518,0),MATCH(Working!BC$11,'Data;_Historical_Data'!$H$11:$AK$11)),SUMIFS('Data;_Major_Ports'!$K$48:$K$999999,'Data;_Major_Ports'!$F$48:$F$999999,$F66,'Data;_Major_Ports'!$E$48:$E$999999,BC$11,'Data;_Major_Ports'!$J$48:$J$999999,#REF!)))</f>
        <v>0</v>
      </c>
      <c r="BD66" s="4">
        <f>IF(Closed_Ports!AY63="z","z",IF(BD$11&lt;2000,INDEX('Data;_Historical_Data'!$H$12:$AK$518,MATCH(Working!$E66,'Data;_Historical_Data'!$J$12:$J$518,0),MATCH(Working!BD$11,'Data;_Historical_Data'!$H$11:$AK$11)),SUMIFS('Data;_Major_Ports'!$K$48:$K$999999,'Data;_Major_Ports'!$F$48:$F$999999,$F66,'Data;_Major_Ports'!$E$48:$E$999999,BD$11,'Data;_Major_Ports'!$J$48:$J$999999,#REF!)))</f>
        <v>0</v>
      </c>
      <c r="BE66" s="4">
        <f>IF(Closed_Ports!AZ63="z","z",IF(BE$11&lt;2000,INDEX('Data;_Historical_Data'!$H$12:$AK$518,MATCH(Working!$E66,'Data;_Historical_Data'!$J$12:$J$518,0),MATCH(Working!BE$11,'Data;_Historical_Data'!$H$11:$AK$11)),SUMIFS('Data;_Major_Ports'!$K$48:$K$999999,'Data;_Major_Ports'!$F$48:$F$999999,$F66,'Data;_Major_Ports'!$E$48:$E$999999,BE$11,'Data;_Major_Ports'!$J$48:$J$999999,#REF!)))</f>
        <v>0</v>
      </c>
      <c r="BF66" s="4">
        <f>IF(Closed_Ports!BA63="z","z",IF(BF$11&lt;2000,INDEX('Data;_Historical_Data'!$H$12:$AK$518,MATCH(Working!$E66,'Data;_Historical_Data'!$J$12:$J$518,0),MATCH(Working!BF$11,'Data;_Historical_Data'!$H$11:$AK$11)),SUMIFS('Data;_Major_Ports'!$K$48:$K$999999,'Data;_Major_Ports'!$F$48:$F$999999,$F66,'Data;_Major_Ports'!$E$48:$E$999999,BF$11,'Data;_Major_Ports'!$J$48:$J$999999,#REF!)))</f>
        <v>0</v>
      </c>
      <c r="BG66" s="4">
        <f>IF(Closed_Ports!BB63="z","z",IF(BG$11&lt;2000,INDEX('Data;_Historical_Data'!$H$12:$AK$518,MATCH(Working!$E66,'Data;_Historical_Data'!$J$12:$J$518,0),MATCH(Working!BG$11,'Data;_Historical_Data'!$H$11:$AK$11)),SUMIFS('Data;_Major_Ports'!$K$48:$K$999999,'Data;_Major_Ports'!$F$48:$F$999999,$F66,'Data;_Major_Ports'!$E$48:$E$999999,BG$11,'Data;_Major_Ports'!$J$48:$J$999999,#REF!)))</f>
        <v>0</v>
      </c>
      <c r="BH66" s="4">
        <f>IF(Closed_Ports!BC63="z","z",IF(BH$11&lt;2000,INDEX('Data;_Historical_Data'!$H$12:$AK$518,MATCH(Working!$E66,'Data;_Historical_Data'!$J$12:$J$518,0),MATCH(Working!BH$11,'Data;_Historical_Data'!$H$11:$AK$11)),SUMIFS('Data;_Major_Ports'!$K$48:$K$999999,'Data;_Major_Ports'!$F$48:$F$999999,$F66,'Data;_Major_Ports'!$E$48:$E$999999,BH$11,'Data;_Major_Ports'!$J$48:$J$999999,#REF!)))</f>
        <v>0</v>
      </c>
      <c r="BI66" s="4">
        <f>IF(Closed_Ports!BD63="z","z",IF(BI$11&lt;2000,INDEX('Data;_Historical_Data'!$H$12:$AK$518,MATCH(Working!$E66,'Data;_Historical_Data'!$J$12:$J$518,0),MATCH(Working!BI$11,'Data;_Historical_Data'!$H$11:$AK$11)),SUMIFS('Data;_Major_Ports'!$K$48:$K$999999,'Data;_Major_Ports'!$F$48:$F$999999,$F66,'Data;_Major_Ports'!$E$48:$E$999999,BI$11,'Data;_Major_Ports'!$J$48:$J$999999,#REF!)))</f>
        <v>0</v>
      </c>
      <c r="BJ66" s="44" t="e">
        <f t="shared" si="2"/>
        <v>#DIV/0!</v>
      </c>
      <c r="BK66" s="45">
        <f t="shared" si="3"/>
        <v>0</v>
      </c>
    </row>
    <row r="67" spans="4:63" x14ac:dyDescent="0.25">
      <c r="E67" s="22" t="e">
        <f>CONCATENATE(#REF!,Working!H67)</f>
        <v>#REF!</v>
      </c>
      <c r="H67" s="7" t="s">
        <v>64</v>
      </c>
      <c r="I67" s="7" t="s">
        <v>64</v>
      </c>
      <c r="J67" s="46" t="s">
        <v>10</v>
      </c>
      <c r="K67" s="9" t="e">
        <f>IF(#REF!&lt;&gt;"Both Directions","z",SUM(K14:K66))</f>
        <v>#REF!</v>
      </c>
      <c r="L67" s="9" t="e">
        <f>IF(#REF!&lt;&gt;"Both Directions","z",SUM(L14:L66))</f>
        <v>#REF!</v>
      </c>
      <c r="M67" s="9" t="e">
        <f>IF(#REF!&lt;&gt;"Both Directions","z",SUM(M14:M66))</f>
        <v>#REF!</v>
      </c>
      <c r="N67" s="9" t="e">
        <f>IF(#REF!&lt;&gt;"Both Directions","z",SUM(N14:N66))</f>
        <v>#REF!</v>
      </c>
      <c r="O67" s="9" t="e">
        <f>IF(#REF!&lt;&gt;"Both Directions","z",SUM(O14:O66))</f>
        <v>#REF!</v>
      </c>
      <c r="P67" s="9" t="e">
        <f>IF(#REF!&lt;&gt;"Both Directions","z",SUM(P14:P66))</f>
        <v>#REF!</v>
      </c>
      <c r="Q67" s="9" t="e">
        <f>IF(#REF!&lt;&gt;"Both Directions","z",SUM(Q14:Q66))</f>
        <v>#REF!</v>
      </c>
      <c r="R67" s="9" t="e">
        <f>IF(#REF!&lt;&gt;"Both Directions","z",SUM(R14:R66))</f>
        <v>#REF!</v>
      </c>
      <c r="S67" s="9" t="e">
        <f>IF(#REF!&lt;&gt;"Both Directions","z",SUM(S14:S66))</f>
        <v>#REF!</v>
      </c>
      <c r="T67" s="9" t="e">
        <f t="shared" ref="T67:BI67" si="4">SUM(T14:T66)</f>
        <v>#REF!</v>
      </c>
      <c r="U67" s="9" t="e">
        <f t="shared" si="4"/>
        <v>#REF!</v>
      </c>
      <c r="V67" s="9" t="e">
        <f t="shared" si="4"/>
        <v>#REF!</v>
      </c>
      <c r="W67" s="9" t="e">
        <f t="shared" si="4"/>
        <v>#REF!</v>
      </c>
      <c r="X67" s="9" t="e">
        <f t="shared" si="4"/>
        <v>#REF!</v>
      </c>
      <c r="Y67" s="9" t="e">
        <f t="shared" si="4"/>
        <v>#REF!</v>
      </c>
      <c r="Z67" s="9" t="e">
        <f t="shared" si="4"/>
        <v>#REF!</v>
      </c>
      <c r="AA67" s="9" t="e">
        <f t="shared" si="4"/>
        <v>#REF!</v>
      </c>
      <c r="AB67" s="9" t="e">
        <f t="shared" si="4"/>
        <v>#REF!</v>
      </c>
      <c r="AC67" s="9" t="e">
        <f t="shared" si="4"/>
        <v>#REF!</v>
      </c>
      <c r="AD67" s="9" t="e">
        <f t="shared" si="4"/>
        <v>#REF!</v>
      </c>
      <c r="AE67" s="9" t="e">
        <f t="shared" si="4"/>
        <v>#REF!</v>
      </c>
      <c r="AF67" s="9" t="e">
        <f t="shared" si="4"/>
        <v>#REF!</v>
      </c>
      <c r="AG67" s="9" t="e">
        <f t="shared" si="4"/>
        <v>#REF!</v>
      </c>
      <c r="AH67" s="9" t="e">
        <f t="shared" si="4"/>
        <v>#REF!</v>
      </c>
      <c r="AI67" s="9" t="e">
        <f t="shared" si="4"/>
        <v>#REF!</v>
      </c>
      <c r="AJ67" s="9" t="e">
        <f t="shared" si="4"/>
        <v>#REF!</v>
      </c>
      <c r="AK67" s="9" t="e">
        <f t="shared" si="4"/>
        <v>#REF!</v>
      </c>
      <c r="AL67" s="47">
        <f t="shared" si="4"/>
        <v>0</v>
      </c>
      <c r="AM67" s="9">
        <f t="shared" si="4"/>
        <v>0</v>
      </c>
      <c r="AN67" s="9">
        <f t="shared" si="4"/>
        <v>0</v>
      </c>
      <c r="AO67" s="9">
        <f t="shared" si="4"/>
        <v>0</v>
      </c>
      <c r="AP67" s="9">
        <f t="shared" si="4"/>
        <v>0</v>
      </c>
      <c r="AQ67" s="9">
        <f t="shared" si="4"/>
        <v>0</v>
      </c>
      <c r="AR67" s="9">
        <f t="shared" si="4"/>
        <v>0</v>
      </c>
      <c r="AS67" s="9">
        <f t="shared" si="4"/>
        <v>0</v>
      </c>
      <c r="AT67" s="9">
        <f t="shared" si="4"/>
        <v>0</v>
      </c>
      <c r="AU67" s="9">
        <f t="shared" si="4"/>
        <v>0</v>
      </c>
      <c r="AV67" s="9">
        <f t="shared" si="4"/>
        <v>0</v>
      </c>
      <c r="AW67" s="9">
        <f t="shared" si="4"/>
        <v>0</v>
      </c>
      <c r="AX67" s="9">
        <f t="shared" si="4"/>
        <v>0</v>
      </c>
      <c r="AY67" s="9">
        <f t="shared" si="4"/>
        <v>0</v>
      </c>
      <c r="AZ67" s="9">
        <f t="shared" si="4"/>
        <v>0</v>
      </c>
      <c r="BA67" s="9">
        <f t="shared" si="4"/>
        <v>0</v>
      </c>
      <c r="BB67" s="9">
        <f t="shared" si="4"/>
        <v>0</v>
      </c>
      <c r="BC67" s="9">
        <f t="shared" si="4"/>
        <v>0</v>
      </c>
      <c r="BD67" s="9">
        <f t="shared" si="4"/>
        <v>0</v>
      </c>
      <c r="BE67" s="9">
        <f t="shared" si="4"/>
        <v>0</v>
      </c>
      <c r="BF67" s="9">
        <f t="shared" si="4"/>
        <v>0</v>
      </c>
      <c r="BG67" s="9">
        <f t="shared" si="4"/>
        <v>0</v>
      </c>
      <c r="BH67" s="9">
        <f t="shared" si="4"/>
        <v>0</v>
      </c>
      <c r="BI67" s="9">
        <f t="shared" si="4"/>
        <v>0</v>
      </c>
      <c r="BJ67" s="44" t="e">
        <f t="shared" si="2"/>
        <v>#DIV/0!</v>
      </c>
      <c r="BK67" s="45">
        <f t="shared" si="3"/>
        <v>0</v>
      </c>
    </row>
    <row r="68" spans="4:63" x14ac:dyDescent="0.25">
      <c r="H68" s="2"/>
      <c r="I68" s="2"/>
      <c r="J68" s="42"/>
      <c r="K68" s="48"/>
      <c r="L68" s="48"/>
      <c r="M68" s="48"/>
      <c r="N68" s="48"/>
      <c r="O68" s="48"/>
      <c r="P68" s="48"/>
      <c r="Q68" s="48"/>
      <c r="R68" s="3"/>
      <c r="S68" s="3"/>
      <c r="T68" s="3"/>
      <c r="U68" s="3"/>
      <c r="V68" s="3"/>
      <c r="W68" s="3"/>
      <c r="X68" s="3"/>
      <c r="Y68" s="3"/>
      <c r="Z68" s="3"/>
      <c r="AA68" s="3"/>
      <c r="AB68" s="3"/>
      <c r="AC68" s="3"/>
      <c r="AD68" s="3"/>
      <c r="AE68" s="3"/>
      <c r="AF68" s="3"/>
      <c r="AG68" s="3"/>
      <c r="AH68" s="3"/>
      <c r="AI68" s="3"/>
      <c r="AJ68" s="3"/>
      <c r="AK68" s="3"/>
      <c r="AL68" s="49"/>
      <c r="AM68" s="3"/>
      <c r="AN68" s="3"/>
      <c r="AO68" s="3"/>
      <c r="AP68" s="3"/>
      <c r="AQ68" s="3"/>
      <c r="AR68" s="3"/>
      <c r="AS68" s="3"/>
      <c r="AT68" s="3"/>
      <c r="AU68" s="3"/>
      <c r="AV68" s="3"/>
      <c r="AW68" s="3"/>
      <c r="AX68" s="3"/>
      <c r="AY68" s="3"/>
      <c r="AZ68" s="3"/>
      <c r="BA68" s="3"/>
      <c r="BB68" s="3"/>
      <c r="BC68" s="3"/>
      <c r="BD68" s="3"/>
      <c r="BE68" s="3"/>
      <c r="BF68" s="3"/>
      <c r="BG68" s="3"/>
      <c r="BH68" s="3"/>
      <c r="BI68" s="3"/>
      <c r="BJ68" s="44"/>
    </row>
    <row r="69" spans="4:63" ht="15.6" thickBot="1" x14ac:dyDescent="0.3">
      <c r="H69" s="7" t="s">
        <v>305</v>
      </c>
      <c r="I69" s="2"/>
      <c r="J69" s="42"/>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49"/>
      <c r="AM69" s="3"/>
      <c r="AN69" s="3"/>
      <c r="AO69" s="3"/>
      <c r="AP69" s="3"/>
      <c r="AQ69" s="3"/>
      <c r="AR69" s="3"/>
      <c r="AS69" s="3"/>
      <c r="AT69" s="3"/>
      <c r="AU69" s="3"/>
      <c r="AV69" s="3"/>
      <c r="AW69" s="3"/>
      <c r="AX69" s="3"/>
      <c r="AY69" s="3"/>
      <c r="AZ69" s="3"/>
      <c r="BA69" s="3"/>
      <c r="BB69" s="3"/>
      <c r="BC69" s="3"/>
      <c r="BD69" s="3"/>
      <c r="BE69" s="3"/>
      <c r="BF69" s="3"/>
      <c r="BG69" s="3"/>
      <c r="BH69" s="3"/>
      <c r="BI69" s="3"/>
      <c r="BJ69" s="44"/>
    </row>
    <row r="70" spans="4:63" x14ac:dyDescent="0.25">
      <c r="F70" s="22" t="s">
        <v>179</v>
      </c>
      <c r="G70" s="22" t="s">
        <v>180</v>
      </c>
      <c r="H70" s="7"/>
      <c r="I70" s="2"/>
      <c r="J70" s="42"/>
      <c r="K70" s="35">
        <f t="shared" ref="K70:BB70" si="5">K11</f>
        <v>1965</v>
      </c>
      <c r="L70" s="35">
        <f t="shared" si="5"/>
        <v>1970</v>
      </c>
      <c r="M70" s="35">
        <f t="shared" si="5"/>
        <v>1975</v>
      </c>
      <c r="N70" s="35">
        <f t="shared" si="5"/>
        <v>1976</v>
      </c>
      <c r="O70" s="35">
        <f t="shared" si="5"/>
        <v>1977</v>
      </c>
      <c r="P70" s="35">
        <f t="shared" si="5"/>
        <v>1978</v>
      </c>
      <c r="Q70" s="35">
        <f t="shared" si="5"/>
        <v>1979</v>
      </c>
      <c r="R70" s="35">
        <f t="shared" si="5"/>
        <v>1980</v>
      </c>
      <c r="S70" s="35">
        <f t="shared" si="5"/>
        <v>1981</v>
      </c>
      <c r="T70" s="35">
        <f t="shared" si="5"/>
        <v>1982</v>
      </c>
      <c r="U70" s="35">
        <f t="shared" si="5"/>
        <v>1983</v>
      </c>
      <c r="V70" s="35">
        <f t="shared" si="5"/>
        <v>1984</v>
      </c>
      <c r="W70" s="35">
        <f t="shared" si="5"/>
        <v>1985</v>
      </c>
      <c r="X70" s="35">
        <f t="shared" si="5"/>
        <v>1986</v>
      </c>
      <c r="Y70" s="35">
        <f t="shared" si="5"/>
        <v>1987</v>
      </c>
      <c r="Z70" s="35">
        <f t="shared" si="5"/>
        <v>1988</v>
      </c>
      <c r="AA70" s="35">
        <f t="shared" si="5"/>
        <v>1989</v>
      </c>
      <c r="AB70" s="35">
        <f t="shared" si="5"/>
        <v>1990</v>
      </c>
      <c r="AC70" s="35">
        <f t="shared" si="5"/>
        <v>1991</v>
      </c>
      <c r="AD70" s="35">
        <f t="shared" si="5"/>
        <v>1992</v>
      </c>
      <c r="AE70" s="35">
        <f t="shared" si="5"/>
        <v>1993</v>
      </c>
      <c r="AF70" s="35">
        <f t="shared" si="5"/>
        <v>1994</v>
      </c>
      <c r="AG70" s="35">
        <f t="shared" si="5"/>
        <v>1995</v>
      </c>
      <c r="AH70" s="35">
        <f t="shared" si="5"/>
        <v>1996</v>
      </c>
      <c r="AI70" s="35">
        <f t="shared" si="5"/>
        <v>1997</v>
      </c>
      <c r="AJ70" s="35">
        <f t="shared" si="5"/>
        <v>1998</v>
      </c>
      <c r="AK70" s="35">
        <f t="shared" si="5"/>
        <v>1999</v>
      </c>
      <c r="AL70" s="36">
        <f t="shared" si="5"/>
        <v>2000</v>
      </c>
      <c r="AM70" s="35">
        <f t="shared" si="5"/>
        <v>2001</v>
      </c>
      <c r="AN70" s="35">
        <f t="shared" si="5"/>
        <v>2002</v>
      </c>
      <c r="AO70" s="35">
        <f t="shared" si="5"/>
        <v>2003</v>
      </c>
      <c r="AP70" s="35">
        <f t="shared" si="5"/>
        <v>2004</v>
      </c>
      <c r="AQ70" s="35">
        <f t="shared" si="5"/>
        <v>2005</v>
      </c>
      <c r="AR70" s="35">
        <f t="shared" si="5"/>
        <v>2006</v>
      </c>
      <c r="AS70" s="35">
        <f t="shared" si="5"/>
        <v>2007</v>
      </c>
      <c r="AT70" s="35">
        <f t="shared" si="5"/>
        <v>2008</v>
      </c>
      <c r="AU70" s="35">
        <f t="shared" si="5"/>
        <v>2009</v>
      </c>
      <c r="AV70" s="35">
        <f t="shared" si="5"/>
        <v>2010</v>
      </c>
      <c r="AW70" s="35">
        <f t="shared" si="5"/>
        <v>2011</v>
      </c>
      <c r="AX70" s="35">
        <f t="shared" si="5"/>
        <v>2012</v>
      </c>
      <c r="AY70" s="35">
        <f t="shared" si="5"/>
        <v>2013</v>
      </c>
      <c r="AZ70" s="35">
        <f t="shared" si="5"/>
        <v>2014</v>
      </c>
      <c r="BA70" s="35">
        <f t="shared" si="5"/>
        <v>2015</v>
      </c>
      <c r="BB70" s="35">
        <f t="shared" si="5"/>
        <v>2016</v>
      </c>
      <c r="BC70" s="35">
        <v>2017</v>
      </c>
      <c r="BD70" s="35">
        <f>BD11</f>
        <v>2018</v>
      </c>
      <c r="BE70" s="35">
        <v>2019</v>
      </c>
      <c r="BF70" s="35">
        <v>2020</v>
      </c>
      <c r="BG70" s="35">
        <v>2021</v>
      </c>
      <c r="BH70" s="35">
        <v>2022</v>
      </c>
      <c r="BI70" s="35">
        <v>2023</v>
      </c>
      <c r="BJ70" s="44"/>
    </row>
    <row r="71" spans="4:63" x14ac:dyDescent="0.25">
      <c r="E71" s="22" t="e">
        <f>CONCATENATE(#REF!,Working!H71)</f>
        <v>#REF!</v>
      </c>
      <c r="F71" s="22" t="s">
        <v>307</v>
      </c>
      <c r="G71" s="22" t="s">
        <v>308</v>
      </c>
      <c r="H71" s="2" t="s">
        <v>65</v>
      </c>
      <c r="I71" s="2" t="s">
        <v>26</v>
      </c>
      <c r="J71" s="42" t="s">
        <v>66</v>
      </c>
      <c r="K71" s="3" t="str">
        <f>IF(Closed_Ports!F64="z","z",IF(K$11&lt;2000,INDEX('Data;_Historical_Data'!$H$12:$AK$518,MATCH(Working!$E71,'Data;_Historical_Data'!$J$12:$J$518,0),MATCH(Working!K$11,'Data;_Historical_Data'!$H$11:$AK$11)),SUMIFS('Data;_Minor_Ports'!$K$59:$K$999999,'Data;_Minor_Ports'!$F$59:$F$999999,$F71,'Data;_Minor_Ports'!$E$59:$E$999999,K$70,'Data;_Minor_Ports'!$J$59:$J$999999,#REF!)))</f>
        <v>z</v>
      </c>
      <c r="L71" s="3" t="str">
        <f>IF(Closed_Ports!G64="z","z",IF(L$11&lt;2000,INDEX('Data;_Historical_Data'!$H$12:$AK$518,MATCH(Working!$E71,'Data;_Historical_Data'!$J$12:$J$518,0),MATCH(Working!L$11,'Data;_Historical_Data'!$H$11:$AK$11)),SUMIFS('Data;_Minor_Ports'!$K$59:$K$999999,'Data;_Minor_Ports'!$F$59:$F$999999,$F71,'Data;_Minor_Ports'!$E$59:$E$999999,L$70,'Data;_Minor_Ports'!$J$59:$J$999999,#REF!)))</f>
        <v>z</v>
      </c>
      <c r="M71" s="3" t="str">
        <f>IF(Closed_Ports!H64="z","z",IF(M$11&lt;2000,INDEX('Data;_Historical_Data'!$H$12:$AK$518,MATCH(Working!$E71,'Data;_Historical_Data'!$J$12:$J$518,0),MATCH(Working!M$11,'Data;_Historical_Data'!$H$11:$AK$11)),SUMIFS('Data;_Minor_Ports'!$K$59:$K$999999,'Data;_Minor_Ports'!$F$59:$F$999999,$F71,'Data;_Minor_Ports'!$E$59:$E$999999,M$70,'Data;_Minor_Ports'!$J$59:$J$999999,#REF!)))</f>
        <v>z</v>
      </c>
      <c r="N71" s="3" t="str">
        <f>IF(Closed_Ports!I64="z","z",IF(N$11&lt;2000,INDEX('Data;_Historical_Data'!$H$12:$AK$518,MATCH(Working!$E71,'Data;_Historical_Data'!$J$12:$J$518,0),MATCH(Working!N$11,'Data;_Historical_Data'!$H$11:$AK$11)),SUMIFS('Data;_Minor_Ports'!$K$59:$K$999999,'Data;_Minor_Ports'!$F$59:$F$999999,$F71,'Data;_Minor_Ports'!$E$59:$E$999999,N$70,'Data;_Minor_Ports'!$J$59:$J$999999,#REF!)))</f>
        <v>z</v>
      </c>
      <c r="O71" s="3" t="e">
        <f>IF(Closed_Ports!J64="z","z",IF(O$11&lt;2000,INDEX('Data;_Historical_Data'!$H$12:$AK$518,MATCH(Working!$E71,'Data;_Historical_Data'!$J$12:$J$518,0),MATCH(Working!O$11,'Data;_Historical_Data'!$H$11:$AK$11)),SUMIFS('Data;_Minor_Ports'!$K$59:$K$999999,'Data;_Minor_Ports'!$F$59:$F$999999,$F71,'Data;_Minor_Ports'!$E$59:$E$999999,O$70,'Data;_Minor_Ports'!$J$59:$J$999999,#REF!)))</f>
        <v>#REF!</v>
      </c>
      <c r="P71" s="3" t="e">
        <f>IF(Closed_Ports!K64="z","z",IF(P$11&lt;2000,INDEX('Data;_Historical_Data'!$H$12:$AK$518,MATCH(Working!$E71,'Data;_Historical_Data'!$J$12:$J$518,0),MATCH(Working!P$11,'Data;_Historical_Data'!$H$11:$AK$11)),SUMIFS('Data;_Minor_Ports'!$K$59:$K$999999,'Data;_Minor_Ports'!$F$59:$F$999999,$F71,'Data;_Minor_Ports'!$E$59:$E$999999,P$70,'Data;_Minor_Ports'!$J$59:$J$999999,#REF!)))</f>
        <v>#REF!</v>
      </c>
      <c r="Q71" s="3" t="e">
        <f>IF(Closed_Ports!L64="z","z",IF(Q$11&lt;2000,INDEX('Data;_Historical_Data'!$H$12:$AK$518,MATCH(Working!$E71,'Data;_Historical_Data'!$J$12:$J$518,0),MATCH(Working!Q$11,'Data;_Historical_Data'!$H$11:$AK$11)),SUMIFS('Data;_Minor_Ports'!$K$59:$K$999999,'Data;_Minor_Ports'!$F$59:$F$999999,$F71,'Data;_Minor_Ports'!$E$59:$E$999999,Q$70,'Data;_Minor_Ports'!$J$59:$J$999999,#REF!)))</f>
        <v>#REF!</v>
      </c>
      <c r="R71" s="3" t="e">
        <f>IF(Closed_Ports!M64="z","z",IF(R$11&lt;2000,INDEX('Data;_Historical_Data'!$H$12:$AK$518,MATCH(Working!$E71,'Data;_Historical_Data'!$J$12:$J$518,0),MATCH(Working!R$11,'Data;_Historical_Data'!$H$11:$AK$11)),SUMIFS('Data;_Minor_Ports'!$K$59:$K$999999,'Data;_Minor_Ports'!$F$59:$F$999999,$F71,'Data;_Minor_Ports'!$E$59:$E$999999,R$70,'Data;_Minor_Ports'!$J$59:$J$999999,#REF!)))</f>
        <v>#REF!</v>
      </c>
      <c r="S71" s="3" t="e">
        <f>IF(Closed_Ports!N64="z","z",IF(S$11&lt;2000,INDEX('Data;_Historical_Data'!$H$12:$AK$518,MATCH(Working!$E71,'Data;_Historical_Data'!$J$12:$J$518,0),MATCH(Working!S$11,'Data;_Historical_Data'!$H$11:$AK$11)),SUMIFS('Data;_Minor_Ports'!$K$59:$K$999999,'Data;_Minor_Ports'!$F$59:$F$999999,$F71,'Data;_Minor_Ports'!$E$59:$E$999999,S$70,'Data;_Minor_Ports'!$J$59:$J$999999,#REF!)))</f>
        <v>#REF!</v>
      </c>
      <c r="T71" s="3" t="e">
        <f>IF(Closed_Ports!O64="z","z",IF(T$11&lt;2000,INDEX('Data;_Historical_Data'!$H$12:$AK$518,MATCH(Working!$E71,'Data;_Historical_Data'!$J$12:$J$518,0),MATCH(Working!T$11,'Data;_Historical_Data'!$H$11:$AK$11)),SUMIFS('Data;_Minor_Ports'!$K$59:$K$999999,'Data;_Minor_Ports'!$F$59:$F$999999,$F71,'Data;_Minor_Ports'!$E$59:$E$999999,T$70,'Data;_Minor_Ports'!$J$59:$J$999999,#REF!)))</f>
        <v>#REF!</v>
      </c>
      <c r="U71" s="3" t="e">
        <f>IF(Closed_Ports!P64="z","z",IF(U$11&lt;2000,INDEX('Data;_Historical_Data'!$H$12:$AK$518,MATCH(Working!$E71,'Data;_Historical_Data'!$J$12:$J$518,0),MATCH(Working!U$11,'Data;_Historical_Data'!$H$11:$AK$11)),SUMIFS('Data;_Minor_Ports'!$K$59:$K$999999,'Data;_Minor_Ports'!$F$59:$F$999999,$F71,'Data;_Minor_Ports'!$E$59:$E$999999,U$70,'Data;_Minor_Ports'!$J$59:$J$999999,#REF!)))</f>
        <v>#REF!</v>
      </c>
      <c r="V71" s="3" t="e">
        <f>IF(Closed_Ports!Q64="z","z",IF(V$11&lt;2000,INDEX('Data;_Historical_Data'!$H$12:$AK$518,MATCH(Working!$E71,'Data;_Historical_Data'!$J$12:$J$518,0),MATCH(Working!V$11,'Data;_Historical_Data'!$H$11:$AK$11)),SUMIFS('Data;_Minor_Ports'!$K$59:$K$999999,'Data;_Minor_Ports'!$F$59:$F$999999,$F71,'Data;_Minor_Ports'!$E$59:$E$999999,V$70,'Data;_Minor_Ports'!$J$59:$J$999999,#REF!)))</f>
        <v>#REF!</v>
      </c>
      <c r="W71" s="3" t="e">
        <f>IF(Closed_Ports!R64="z","z",IF(W$11&lt;2000,INDEX('Data;_Historical_Data'!$H$12:$AK$518,MATCH(Working!$E71,'Data;_Historical_Data'!$J$12:$J$518,0),MATCH(Working!W$11,'Data;_Historical_Data'!$H$11:$AK$11)),SUMIFS('Data;_Minor_Ports'!$K$59:$K$999999,'Data;_Minor_Ports'!$F$59:$F$999999,$F71,'Data;_Minor_Ports'!$E$59:$E$999999,W$70,'Data;_Minor_Ports'!$J$59:$J$999999,#REF!)))</f>
        <v>#REF!</v>
      </c>
      <c r="X71" s="3" t="e">
        <f>IF(Closed_Ports!S64="z","z",IF(X$11&lt;2000,INDEX('Data;_Historical_Data'!$H$12:$AK$518,MATCH(Working!$E71,'Data;_Historical_Data'!$J$12:$J$518,0),MATCH(Working!X$11,'Data;_Historical_Data'!$H$11:$AK$11)),SUMIFS('Data;_Minor_Ports'!$K$59:$K$999999,'Data;_Minor_Ports'!$F$59:$F$999999,$F71,'Data;_Minor_Ports'!$E$59:$E$999999,X$70,'Data;_Minor_Ports'!$J$59:$J$999999,#REF!)))</f>
        <v>#REF!</v>
      </c>
      <c r="Y71" s="3" t="e">
        <f>IF(Closed_Ports!T64="z","z",IF(Y$11&lt;2000,INDEX('Data;_Historical_Data'!$H$12:$AK$518,MATCH(Working!$E71,'Data;_Historical_Data'!$J$12:$J$518,0),MATCH(Working!Y$11,'Data;_Historical_Data'!$H$11:$AK$11)),SUMIFS('Data;_Minor_Ports'!$K$59:$K$999999,'Data;_Minor_Ports'!$F$59:$F$999999,$F71,'Data;_Minor_Ports'!$E$59:$E$999999,Y$70,'Data;_Minor_Ports'!$J$59:$J$999999,#REF!)))</f>
        <v>#REF!</v>
      </c>
      <c r="Z71" s="3" t="e">
        <f>IF(Closed_Ports!U64="z","z",IF(Z$11&lt;2000,INDEX('Data;_Historical_Data'!$H$12:$AK$518,MATCH(Working!$E71,'Data;_Historical_Data'!$J$12:$J$518,0),MATCH(Working!Z$11,'Data;_Historical_Data'!$H$11:$AK$11)),SUMIFS('Data;_Minor_Ports'!$K$59:$K$999999,'Data;_Minor_Ports'!$F$59:$F$999999,$F71,'Data;_Minor_Ports'!$E$59:$E$999999,Z$70,'Data;_Minor_Ports'!$J$59:$J$999999,#REF!)))</f>
        <v>#REF!</v>
      </c>
      <c r="AA71" s="3" t="str">
        <f>IF(Closed_Ports!V64="z","z",IF(AA$11&lt;2000,INDEX('Data;_Historical_Data'!$H$12:$AK$518,MATCH(Working!$E71,'Data;_Historical_Data'!$J$12:$J$518,0),MATCH(Working!AA$11,'Data;_Historical_Data'!$H$11:$AK$11)),SUMIFS('Data;_Minor_Ports'!$K$59:$K$999999,'Data;_Minor_Ports'!$F$59:$F$999999,$F71,'Data;_Minor_Ports'!$E$59:$E$999999,AA$70,'Data;_Minor_Ports'!$J$59:$J$999999,#REF!)))</f>
        <v>z</v>
      </c>
      <c r="AB71" s="3" t="str">
        <f>IF(Closed_Ports!W64="z","z",IF(AB$11&lt;2000,INDEX('Data;_Historical_Data'!$H$12:$AK$518,MATCH(Working!$E71,'Data;_Historical_Data'!$J$12:$J$518,0),MATCH(Working!AB$11,'Data;_Historical_Data'!$H$11:$AK$11)),SUMIFS('Data;_Minor_Ports'!$K$59:$K$999999,'Data;_Minor_Ports'!$F$59:$F$999999,$F71,'Data;_Minor_Ports'!$E$59:$E$999999,AB$70,'Data;_Minor_Ports'!$J$59:$J$999999,#REF!)))</f>
        <v>z</v>
      </c>
      <c r="AC71" s="3" t="str">
        <f>IF(Closed_Ports!X64="z","z",IF(AC$11&lt;2000,INDEX('Data;_Historical_Data'!$H$12:$AK$518,MATCH(Working!$E71,'Data;_Historical_Data'!$J$12:$J$518,0),MATCH(Working!AC$11,'Data;_Historical_Data'!$H$11:$AK$11)),SUMIFS('Data;_Minor_Ports'!$K$59:$K$999999,'Data;_Minor_Ports'!$F$59:$F$999999,$F71,'Data;_Minor_Ports'!$E$59:$E$999999,AC$70,'Data;_Minor_Ports'!$J$59:$J$999999,#REF!)))</f>
        <v>z</v>
      </c>
      <c r="AD71" s="3" t="str">
        <f>IF(Closed_Ports!Y64="z","z",IF(AD$11&lt;2000,INDEX('Data;_Historical_Data'!$H$12:$AK$518,MATCH(Working!$E71,'Data;_Historical_Data'!$J$12:$J$518,0),MATCH(Working!AD$11,'Data;_Historical_Data'!$H$11:$AK$11)),SUMIFS('Data;_Minor_Ports'!$K$59:$K$999999,'Data;_Minor_Ports'!$F$59:$F$999999,$F71,'Data;_Minor_Ports'!$E$59:$E$999999,AD$70,'Data;_Minor_Ports'!$J$59:$J$999999,#REF!)))</f>
        <v>z</v>
      </c>
      <c r="AE71" s="3" t="str">
        <f>IF(Closed_Ports!Z64="z","z",IF(AE$11&lt;2000,INDEX('Data;_Historical_Data'!$H$12:$AK$518,MATCH(Working!$E71,'Data;_Historical_Data'!$J$12:$J$518,0),MATCH(Working!AE$11,'Data;_Historical_Data'!$H$11:$AK$11)),SUMIFS('Data;_Minor_Ports'!$K$59:$K$999999,'Data;_Minor_Ports'!$F$59:$F$999999,$F71,'Data;_Minor_Ports'!$E$59:$E$999999,AE$70,'Data;_Minor_Ports'!$J$59:$J$999999,#REF!)))</f>
        <v>z</v>
      </c>
      <c r="AF71" s="3" t="str">
        <f>IF(Closed_Ports!AA64="z","z",IF(AF$11&lt;2000,INDEX('Data;_Historical_Data'!$H$12:$AK$518,MATCH(Working!$E71,'Data;_Historical_Data'!$J$12:$J$518,0),MATCH(Working!AF$11,'Data;_Historical_Data'!$H$11:$AK$11)),SUMIFS('Data;_Minor_Ports'!$K$59:$K$999999,'Data;_Minor_Ports'!$F$59:$F$999999,$F71,'Data;_Minor_Ports'!$E$59:$E$999999,AF$70,'Data;_Minor_Ports'!$J$59:$J$999999,#REF!)))</f>
        <v>z</v>
      </c>
      <c r="AG71" s="3" t="str">
        <f>IF(Closed_Ports!AB64="z","z",IF(AG$11&lt;2000,INDEX('Data;_Historical_Data'!$H$12:$AK$518,MATCH(Working!$E71,'Data;_Historical_Data'!$J$12:$J$518,0),MATCH(Working!AG$11,'Data;_Historical_Data'!$H$11:$AK$11)),SUMIFS('Data;_Minor_Ports'!$K$59:$K$999999,'Data;_Minor_Ports'!$F$59:$F$999999,$F71,'Data;_Minor_Ports'!$E$59:$E$999999,AG$70,'Data;_Minor_Ports'!$J$59:$J$999999,#REF!)))</f>
        <v>z</v>
      </c>
      <c r="AH71" s="3" t="str">
        <f>IF(Closed_Ports!AC64="z","z",IF(AH$11&lt;2000,INDEX('Data;_Historical_Data'!$H$12:$AK$518,MATCH(Working!$E71,'Data;_Historical_Data'!$J$12:$J$518,0),MATCH(Working!AH$11,'Data;_Historical_Data'!$H$11:$AK$11)),SUMIFS('Data;_Minor_Ports'!$K$59:$K$999999,'Data;_Minor_Ports'!$F$59:$F$999999,$F71,'Data;_Minor_Ports'!$E$59:$E$999999,AH$70,'Data;_Minor_Ports'!$J$59:$J$999999,#REF!)))</f>
        <v>z</v>
      </c>
      <c r="AI71" s="3" t="str">
        <f>IF(Closed_Ports!AD64="z","z",IF(AI$11&lt;2000,INDEX('Data;_Historical_Data'!$H$12:$AK$518,MATCH(Working!$E71,'Data;_Historical_Data'!$J$12:$J$518,0),MATCH(Working!AI$11,'Data;_Historical_Data'!$H$11:$AK$11)),SUMIFS('Data;_Minor_Ports'!$K$59:$K$999999,'Data;_Minor_Ports'!$F$59:$F$999999,$F71,'Data;_Minor_Ports'!$E$59:$E$999999,AI$70,'Data;_Minor_Ports'!$J$59:$J$999999,#REF!)))</f>
        <v>z</v>
      </c>
      <c r="AJ71" s="3" t="str">
        <f>IF(Closed_Ports!AE64="z","z",IF(AJ$11&lt;2000,INDEX('Data;_Historical_Data'!$H$12:$AK$518,MATCH(Working!$E71,'Data;_Historical_Data'!$J$12:$J$518,0),MATCH(Working!AJ$11,'Data;_Historical_Data'!$H$11:$AK$11)),SUMIFS('Data;_Minor_Ports'!$K$59:$K$999999,'Data;_Minor_Ports'!$F$59:$F$999999,$F71,'Data;_Minor_Ports'!$E$59:$E$999999,AJ$70,'Data;_Minor_Ports'!$J$59:$J$999999,#REF!)))</f>
        <v>z</v>
      </c>
      <c r="AK71" s="3" t="str">
        <f>IF(Closed_Ports!AF64="z","z",IF(AK$11&lt;2000,INDEX('Data;_Historical_Data'!$H$12:$AK$518,MATCH(Working!$E71,'Data;_Historical_Data'!$J$12:$J$518,0),MATCH(Working!AK$11,'Data;_Historical_Data'!$H$11:$AK$11)),SUMIFS('Data;_Minor_Ports'!$K$59:$K$999999,'Data;_Minor_Ports'!$F$59:$F$999999,$F71,'Data;_Minor_Ports'!$E$59:$E$999999,AK$70,'Data;_Minor_Ports'!$J$59:$J$999999,#REF!)))</f>
        <v>z</v>
      </c>
      <c r="AL71" s="49" t="str">
        <f>IF(Closed_Ports!AG64="z","z",IF(AL$11&lt;2000,INDEX('Data;_Historical_Data'!$H$12:$AK$518,MATCH(Working!$E71,'Data;_Historical_Data'!$J$12:$J$518,0),MATCH(Working!AL$11,'Data;_Historical_Data'!$H$11:$AK$11)),SUMIFS('Data;_Minor_Ports'!$K$59:$K$999999,'Data;_Minor_Ports'!$F$59:$F$999999,$F71,'Data;_Minor_Ports'!$E$59:$E$999999,AL$70,'Data;_Minor_Ports'!$J$59:$J$999999,#REF!)))</f>
        <v>z</v>
      </c>
      <c r="AM71" s="3" t="str">
        <f>IF(Closed_Ports!AH64="z","z",IF(AM$11&lt;2000,INDEX('Data;_Historical_Data'!$H$12:$AK$518,MATCH(Working!$E71,'Data;_Historical_Data'!$J$12:$J$518,0),MATCH(Working!AM$11,'Data;_Historical_Data'!$H$11:$AK$11)),SUMIFS('Data;_Minor_Ports'!$K$59:$K$999999,'Data;_Minor_Ports'!$F$59:$F$999999,$F71,'Data;_Minor_Ports'!$E$59:$E$999999,AM$70,'Data;_Minor_Ports'!$J$59:$J$999999,#REF!)))</f>
        <v>z</v>
      </c>
      <c r="AN71" s="3" t="str">
        <f>IF(Closed_Ports!AI64="z","z",IF(AN$11&lt;2000,INDEX('Data;_Historical_Data'!$H$12:$AK$518,MATCH(Working!$E71,'Data;_Historical_Data'!$J$12:$J$518,0),MATCH(Working!AN$11,'Data;_Historical_Data'!$H$11:$AK$11)),SUMIFS('Data;_Minor_Ports'!$K$59:$K$999999,'Data;_Minor_Ports'!$F$59:$F$999999,$F71,'Data;_Minor_Ports'!$E$59:$E$999999,AN$70,'Data;_Minor_Ports'!$J$59:$J$999999,#REF!)))</f>
        <v>z</v>
      </c>
      <c r="AO71" s="3" t="str">
        <f>IF(Closed_Ports!AJ64="z","z",IF(AO$11&lt;2000,INDEX('Data;_Historical_Data'!$H$12:$AK$518,MATCH(Working!$E71,'Data;_Historical_Data'!$J$12:$J$518,0),MATCH(Working!AO$11,'Data;_Historical_Data'!$H$11:$AK$11)),SUMIFS('Data;_Minor_Ports'!$K$59:$K$999999,'Data;_Minor_Ports'!$F$59:$F$999999,$F71,'Data;_Minor_Ports'!$E$59:$E$999999,AO$70,'Data;_Minor_Ports'!$J$59:$J$999999,#REF!)))</f>
        <v>z</v>
      </c>
      <c r="AP71" s="3" t="str">
        <f>IF(Closed_Ports!AK64="z","z",IF(AP$11&lt;2000,INDEX('Data;_Historical_Data'!$H$12:$AK$518,MATCH(Working!$E71,'Data;_Historical_Data'!$J$12:$J$518,0),MATCH(Working!AP$11,'Data;_Historical_Data'!$H$11:$AK$11)),SUMIFS('Data;_Minor_Ports'!$K$59:$K$999999,'Data;_Minor_Ports'!$F$59:$F$999999,$F71,'Data;_Minor_Ports'!$E$59:$E$999999,AP$70,'Data;_Minor_Ports'!$J$59:$J$999999,#REF!)))</f>
        <v>z</v>
      </c>
      <c r="AQ71" s="3" t="str">
        <f>IF(Closed_Ports!AL64="z","z",IF(AQ$11&lt;2000,INDEX('Data;_Historical_Data'!$H$12:$AK$518,MATCH(Working!$E71,'Data;_Historical_Data'!$J$12:$J$518,0),MATCH(Working!AQ$11,'Data;_Historical_Data'!$H$11:$AK$11)),SUMIFS('Data;_Minor_Ports'!$K$59:$K$999999,'Data;_Minor_Ports'!$F$59:$F$999999,$F71,'Data;_Minor_Ports'!$E$59:$E$999999,AQ$70,'Data;_Minor_Ports'!$J$59:$J$999999,#REF!)))</f>
        <v>z</v>
      </c>
      <c r="AR71" s="3" t="str">
        <f>IF(Closed_Ports!AM64="z","z",IF(AR$11&lt;2000,INDEX('Data;_Historical_Data'!$H$12:$AK$518,MATCH(Working!$E71,'Data;_Historical_Data'!$J$12:$J$518,0),MATCH(Working!AR$11,'Data;_Historical_Data'!$H$11:$AK$11)),SUMIFS('Data;_Minor_Ports'!$K$59:$K$999999,'Data;_Minor_Ports'!$F$59:$F$999999,$F71,'Data;_Minor_Ports'!$E$59:$E$999999,AR$70,'Data;_Minor_Ports'!$J$59:$J$999999,#REF!)))</f>
        <v>z</v>
      </c>
      <c r="AS71" s="3" t="str">
        <f>IF(Closed_Ports!AN64="z","z",IF(AS$11&lt;2000,INDEX('Data;_Historical_Data'!$H$12:$AK$518,MATCH(Working!$E71,'Data;_Historical_Data'!$J$12:$J$518,0),MATCH(Working!AS$11,'Data;_Historical_Data'!$H$11:$AK$11)),SUMIFS('Data;_Minor_Ports'!$K$59:$K$999999,'Data;_Minor_Ports'!$F$59:$F$999999,$F71,'Data;_Minor_Ports'!$E$59:$E$999999,AS$70,'Data;_Minor_Ports'!$J$59:$J$999999,#REF!)))</f>
        <v>z</v>
      </c>
      <c r="AT71" s="3" t="str">
        <f>IF(Closed_Ports!AO64="z","z",IF(AT$11&lt;2000,INDEX('Data;_Historical_Data'!$H$12:$AK$518,MATCH(Working!$E71,'Data;_Historical_Data'!$J$12:$J$518,0),MATCH(Working!AT$11,'Data;_Historical_Data'!$H$11:$AK$11)),SUMIFS('Data;_Minor_Ports'!$K$59:$K$999999,'Data;_Minor_Ports'!$F$59:$F$999999,$F71,'Data;_Minor_Ports'!$E$59:$E$999999,AT$70,'Data;_Minor_Ports'!$J$59:$J$999999,#REF!)))</f>
        <v>z</v>
      </c>
      <c r="AU71" s="3" t="str">
        <f>IF(Closed_Ports!AP64="z","z",IF(AU$11&lt;2000,INDEX('Data;_Historical_Data'!$H$12:$AK$518,MATCH(Working!$E71,'Data;_Historical_Data'!$J$12:$J$518,0),MATCH(Working!AU$11,'Data;_Historical_Data'!$H$11:$AK$11)),SUMIFS('Data;_Minor_Ports'!$K$59:$K$999999,'Data;_Minor_Ports'!$F$59:$F$999999,$F71,'Data;_Minor_Ports'!$E$59:$E$999999,AU$70,'Data;_Minor_Ports'!$J$59:$J$999999,#REF!)))</f>
        <v>z</v>
      </c>
      <c r="AV71" s="3" t="str">
        <f>IF(Closed_Ports!AQ64="z","z",IF(AV$11&lt;2000,INDEX('Data;_Historical_Data'!$H$12:$AK$518,MATCH(Working!$E71,'Data;_Historical_Data'!$J$12:$J$518,0),MATCH(Working!AV$11,'Data;_Historical_Data'!$H$11:$AK$11)),SUMIFS('Data;_Minor_Ports'!$K$59:$K$999999,'Data;_Minor_Ports'!$F$59:$F$999999,$F71,'Data;_Minor_Ports'!$E$59:$E$999999,AV$70,'Data;_Minor_Ports'!$J$59:$J$999999,#REF!)))</f>
        <v>z</v>
      </c>
      <c r="AW71" s="3" t="str">
        <f>IF(Closed_Ports!AR64="z","z",IF(AW$11&lt;2000,INDEX('Data;_Historical_Data'!$H$12:$AK$518,MATCH(Working!$E71,'Data;_Historical_Data'!$J$12:$J$518,0),MATCH(Working!AW$11,'Data;_Historical_Data'!$H$11:$AK$11)),SUMIFS('Data;_Minor_Ports'!$K$59:$K$999999,'Data;_Minor_Ports'!$F$59:$F$999999,$F71,'Data;_Minor_Ports'!$E$59:$E$999999,AW$70,'Data;_Minor_Ports'!$J$59:$J$999999,#REF!)))</f>
        <v>z</v>
      </c>
      <c r="AX71" s="3" t="str">
        <f>IF(Closed_Ports!AS64="z","z",IF(AX$11&lt;2000,INDEX('Data;_Historical_Data'!$H$12:$AK$518,MATCH(Working!$E71,'Data;_Historical_Data'!$J$12:$J$518,0),MATCH(Working!AX$11,'Data;_Historical_Data'!$H$11:$AK$11)),SUMIFS('Data;_Minor_Ports'!$K$59:$K$999999,'Data;_Minor_Ports'!$F$59:$F$999999,$F71,'Data;_Minor_Ports'!$E$59:$E$999999,AX$70,'Data;_Minor_Ports'!$J$59:$J$999999,#REF!)))</f>
        <v>z</v>
      </c>
      <c r="AY71" s="3" t="str">
        <f>IF(Closed_Ports!AT64="z","z",IF(AY$11&lt;2000,INDEX('Data;_Historical_Data'!$H$12:$AK$518,MATCH(Working!$E71,'Data;_Historical_Data'!$J$12:$J$518,0),MATCH(Working!AY$11,'Data;_Historical_Data'!$H$11:$AK$11)),SUMIFS('Data;_Minor_Ports'!$K$59:$K$999999,'Data;_Minor_Ports'!$F$59:$F$999999,$F71,'Data;_Minor_Ports'!$E$59:$E$999999,AY$70,'Data;_Minor_Ports'!$J$59:$J$999999,#REF!)))</f>
        <v>z</v>
      </c>
      <c r="AZ71" s="3" t="str">
        <f>IF(Closed_Ports!AU64="z","z",IF(AZ$11&lt;2000,INDEX('Data;_Historical_Data'!$H$12:$AK$518,MATCH(Working!$E71,'Data;_Historical_Data'!$J$12:$J$518,0),MATCH(Working!AZ$11,'Data;_Historical_Data'!$H$11:$AK$11)),SUMIFS('Data;_Minor_Ports'!$K$59:$K$999999,'Data;_Minor_Ports'!$F$59:$F$999999,$F71,'Data;_Minor_Ports'!$E$59:$E$999999,AZ$70,'Data;_Minor_Ports'!$J$59:$J$999999,#REF!)))</f>
        <v>z</v>
      </c>
      <c r="BA71" s="3" t="str">
        <f>IF(Closed_Ports!AV64="z","z",IF(BA$11&lt;2000,INDEX('Data;_Historical_Data'!$H$12:$AK$518,MATCH(Working!$E71,'Data;_Historical_Data'!$J$12:$J$518,0),MATCH(Working!BA$11,'Data;_Historical_Data'!$H$11:$AK$11)),SUMIFS('Data;_Minor_Ports'!$K$59:$K$999999,'Data;_Minor_Ports'!$F$59:$F$999999,$F71,'Data;_Minor_Ports'!$E$59:$E$999999,BA$70,'Data;_Minor_Ports'!$J$59:$J$999999,#REF!)))</f>
        <v>z</v>
      </c>
      <c r="BB71" s="3" t="str">
        <f>IF(Closed_Ports!AW64="z","z",IF(BB$11&lt;2000,INDEX('Data;_Historical_Data'!$H$12:$AK$518,MATCH(Working!$E71,'Data;_Historical_Data'!$J$12:$J$518,0),MATCH(Working!BB$11,'Data;_Historical_Data'!$H$11:$AK$11)),SUMIFS('Data;_Minor_Ports'!$K$59:$K$999999,'Data;_Minor_Ports'!$F$59:$F$999999,$F71,'Data;_Minor_Ports'!$E$59:$E$999999,BB$70,'Data;_Minor_Ports'!$J$59:$J$999999,#REF!)))</f>
        <v>z</v>
      </c>
      <c r="BC71" s="3" t="str">
        <f>IF(Closed_Ports!AX64="z","z",IF(BC$11&lt;2000,INDEX('Data;_Historical_Data'!$H$12:$AK$518,MATCH(Working!$E71,'Data;_Historical_Data'!$J$12:$J$518,0),MATCH(Working!BC$11,'Data;_Historical_Data'!$H$11:$AK$11)),SUMIFS('Data;_Minor_Ports'!$K$59:$K$999999,'Data;_Minor_Ports'!$F$59:$F$999999,$F71,'Data;_Minor_Ports'!$E$59:$E$999999,BC$70,'Data;_Minor_Ports'!$J$59:$J$999999,#REF!)))</f>
        <v>z</v>
      </c>
      <c r="BD71" s="3" t="str">
        <f>IF(Closed_Ports!AY64="z","z",IF(BD$11&lt;2000,INDEX('Data;_Historical_Data'!$H$12:$AK$518,MATCH(Working!$E71,'Data;_Historical_Data'!$J$12:$J$518,0),MATCH(Working!BD$11,'Data;_Historical_Data'!$H$11:$AK$11)),SUMIFS('Data;_Minor_Ports'!$K$59:$K$999999,'Data;_Minor_Ports'!$F$59:$F$999999,$F71,'Data;_Minor_Ports'!$E$59:$E$999999,BD$70,'Data;_Minor_Ports'!$J$59:$J$999999,#REF!)))</f>
        <v>z</v>
      </c>
      <c r="BE71" s="3" t="str">
        <f>IF(Closed_Ports!AZ64="z","z",IF(BE$11&lt;2000,INDEX('Data;_Historical_Data'!$H$12:$AK$518,MATCH(Working!$E71,'Data;_Historical_Data'!$J$12:$J$518,0),MATCH(Working!BE$11,'Data;_Historical_Data'!$H$11:$AK$11)),SUMIFS('Data;_Minor_Ports'!$K$59:$K$999999,'Data;_Minor_Ports'!$F$59:$F$999999,$F71,'Data;_Minor_Ports'!$E$59:$E$999999,BE$70,'Data;_Minor_Ports'!$J$59:$J$999999,#REF!)))</f>
        <v>z</v>
      </c>
      <c r="BF71" s="3" t="str">
        <f>IF(Closed_Ports!BA64="z","z",IF(BF$11&lt;2000,INDEX('Data;_Historical_Data'!$H$12:$AK$518,MATCH(Working!$E71,'Data;_Historical_Data'!$J$12:$J$518,0),MATCH(Working!BF$11,'Data;_Historical_Data'!$H$11:$AK$11)),SUMIFS('Data;_Minor_Ports'!$K$59:$K$999999,'Data;_Minor_Ports'!$F$59:$F$999999,$F71,'Data;_Minor_Ports'!$E$59:$E$999999,BF$70,'Data;_Minor_Ports'!$J$59:$J$999999,#REF!)))</f>
        <v>z</v>
      </c>
      <c r="BG71" s="3" t="str">
        <f>IF(Closed_Ports!BB64="z","z",IF(BG$11&lt;2000,INDEX('Data;_Historical_Data'!$H$12:$AK$518,MATCH(Working!$E71,'Data;_Historical_Data'!$J$12:$J$518,0),MATCH(Working!BG$11,'Data;_Historical_Data'!$H$11:$AK$11)),SUMIFS('Data;_Minor_Ports'!$K$59:$K$999999,'Data;_Minor_Ports'!$F$59:$F$999999,$F71,'Data;_Minor_Ports'!$E$59:$E$999999,BG$70,'Data;_Minor_Ports'!$J$59:$J$999999,#REF!)))</f>
        <v>z</v>
      </c>
      <c r="BH71" s="3" t="str">
        <f>IF(Closed_Ports!BC64="z","z",IF(BH$11&lt;2000,INDEX('Data;_Historical_Data'!$H$12:$AK$518,MATCH(Working!$E71,'Data;_Historical_Data'!$J$12:$J$518,0),MATCH(Working!BH$11,'Data;_Historical_Data'!$H$11:$AK$11)),SUMIFS('Data;_Minor_Ports'!$K$59:$K$999999,'Data;_Minor_Ports'!$F$59:$F$999999,$F71,'Data;_Minor_Ports'!$E$59:$E$999999,BH$70,'Data;_Minor_Ports'!$J$59:$J$999999,#REF!)))</f>
        <v>z</v>
      </c>
      <c r="BI71" s="3" t="str">
        <f>IF(Closed_Ports!BD64="z","z",IF(BI$11&lt;2000,INDEX('Data;_Historical_Data'!$H$12:$AK$518,MATCH(Working!$E71,'Data;_Historical_Data'!$J$12:$J$518,0),MATCH(Working!BI$11,'Data;_Historical_Data'!$H$11:$AK$11)),SUMIFS('Data;_Minor_Ports'!$K$59:$K$999999,'Data;_Minor_Ports'!$F$59:$F$999999,$F71,'Data;_Minor_Ports'!$E$59:$E$999999,BI$70,'Data;_Minor_Ports'!$J$59:$J$999999,#REF!)))</f>
        <v>z</v>
      </c>
      <c r="BJ71" s="44" t="e">
        <f t="shared" ref="BJ71:BJ102" si="6">(BI71-BH71)/BH71</f>
        <v>#VALUE!</v>
      </c>
      <c r="BK71" s="45" t="e">
        <f t="shared" ref="BK71:BK102" si="7">BI71-BH71</f>
        <v>#VALUE!</v>
      </c>
    </row>
    <row r="72" spans="4:63" x14ac:dyDescent="0.25">
      <c r="E72" s="22" t="e">
        <f>CONCATENATE(#REF!,Working!H72)</f>
        <v>#REF!</v>
      </c>
      <c r="F72" s="22" t="s">
        <v>310</v>
      </c>
      <c r="G72" s="22" t="s">
        <v>308</v>
      </c>
      <c r="H72" s="2" t="s">
        <v>67</v>
      </c>
      <c r="I72" s="2" t="s">
        <v>16</v>
      </c>
      <c r="J72" s="42" t="s">
        <v>66</v>
      </c>
      <c r="K72" s="3" t="str">
        <f>IF(Closed_Ports!F65="z","z",IF(K$11&lt;2000,INDEX('Data;_Historical_Data'!$H$12:$AK$518,MATCH(Working!$E72,'Data;_Historical_Data'!$J$12:$J$518,0),MATCH(Working!K$11,'Data;_Historical_Data'!$H$11:$AK$11)),SUMIFS('Data;_Minor_Ports'!$K$59:$K$999999,'Data;_Minor_Ports'!$F$59:$F$999999,$F72,'Data;_Minor_Ports'!$E$59:$E$999999,K$70,'Data;_Minor_Ports'!$J$59:$J$999999,#REF!)))</f>
        <v>z</v>
      </c>
      <c r="L72" s="3" t="str">
        <f>IF(Closed_Ports!G65="z","z",IF(L$11&lt;2000,INDEX('Data;_Historical_Data'!$H$12:$AK$518,MATCH(Working!$E72,'Data;_Historical_Data'!$J$12:$J$518,0),MATCH(Working!L$11,'Data;_Historical_Data'!$H$11:$AK$11)),SUMIFS('Data;_Minor_Ports'!$K$59:$K$999999,'Data;_Minor_Ports'!$F$59:$F$999999,$F72,'Data;_Minor_Ports'!$E$59:$E$999999,L$70,'Data;_Minor_Ports'!$J$59:$J$999999,#REF!)))</f>
        <v>z</v>
      </c>
      <c r="M72" s="3" t="str">
        <f>IF(Closed_Ports!H65="z","z",IF(M$11&lt;2000,INDEX('Data;_Historical_Data'!$H$12:$AK$518,MATCH(Working!$E72,'Data;_Historical_Data'!$J$12:$J$518,0),MATCH(Working!M$11,'Data;_Historical_Data'!$H$11:$AK$11)),SUMIFS('Data;_Minor_Ports'!$K$59:$K$999999,'Data;_Minor_Ports'!$F$59:$F$999999,$F72,'Data;_Minor_Ports'!$E$59:$E$999999,M$70,'Data;_Minor_Ports'!$J$59:$J$999999,#REF!)))</f>
        <v>z</v>
      </c>
      <c r="N72" s="3" t="str">
        <f>IF(Closed_Ports!I65="z","z",IF(N$11&lt;2000,INDEX('Data;_Historical_Data'!$H$12:$AK$518,MATCH(Working!$E72,'Data;_Historical_Data'!$J$12:$J$518,0),MATCH(Working!N$11,'Data;_Historical_Data'!$H$11:$AK$11)),SUMIFS('Data;_Minor_Ports'!$K$59:$K$999999,'Data;_Minor_Ports'!$F$59:$F$999999,$F72,'Data;_Minor_Ports'!$E$59:$E$999999,N$70,'Data;_Minor_Ports'!$J$59:$J$999999,#REF!)))</f>
        <v>z</v>
      </c>
      <c r="O72" s="3" t="str">
        <f>IF(Closed_Ports!J65="z","z",IF(O$11&lt;2000,INDEX('Data;_Historical_Data'!$H$12:$AK$518,MATCH(Working!$E72,'Data;_Historical_Data'!$J$12:$J$518,0),MATCH(Working!O$11,'Data;_Historical_Data'!$H$11:$AK$11)),SUMIFS('Data;_Minor_Ports'!$K$59:$K$999999,'Data;_Minor_Ports'!$F$59:$F$999999,$F72,'Data;_Minor_Ports'!$E$59:$E$999999,O$70,'Data;_Minor_Ports'!$J$59:$J$999999,#REF!)))</f>
        <v>z</v>
      </c>
      <c r="P72" s="3" t="str">
        <f>IF(Closed_Ports!K65="z","z",IF(P$11&lt;2000,INDEX('Data;_Historical_Data'!$H$12:$AK$518,MATCH(Working!$E72,'Data;_Historical_Data'!$J$12:$J$518,0),MATCH(Working!P$11,'Data;_Historical_Data'!$H$11:$AK$11)),SUMIFS('Data;_Minor_Ports'!$K$59:$K$999999,'Data;_Minor_Ports'!$F$59:$F$999999,$F72,'Data;_Minor_Ports'!$E$59:$E$999999,P$70,'Data;_Minor_Ports'!$J$59:$J$999999,#REF!)))</f>
        <v>z</v>
      </c>
      <c r="Q72" s="3" t="str">
        <f>IF(Closed_Ports!L65="z","z",IF(Q$11&lt;2000,INDEX('Data;_Historical_Data'!$H$12:$AK$518,MATCH(Working!$E72,'Data;_Historical_Data'!$J$12:$J$518,0),MATCH(Working!Q$11,'Data;_Historical_Data'!$H$11:$AK$11)),SUMIFS('Data;_Minor_Ports'!$K$59:$K$999999,'Data;_Minor_Ports'!$F$59:$F$999999,$F72,'Data;_Minor_Ports'!$E$59:$E$999999,Q$70,'Data;_Minor_Ports'!$J$59:$J$999999,#REF!)))</f>
        <v>z</v>
      </c>
      <c r="R72" s="3" t="str">
        <f>IF(Closed_Ports!M65="z","z",IF(R$11&lt;2000,INDEX('Data;_Historical_Data'!$H$12:$AK$518,MATCH(Working!$E72,'Data;_Historical_Data'!$J$12:$J$518,0),MATCH(Working!R$11,'Data;_Historical_Data'!$H$11:$AK$11)),SUMIFS('Data;_Minor_Ports'!$K$59:$K$999999,'Data;_Minor_Ports'!$F$59:$F$999999,$F72,'Data;_Minor_Ports'!$E$59:$E$999999,R$70,'Data;_Minor_Ports'!$J$59:$J$999999,#REF!)))</f>
        <v>z</v>
      </c>
      <c r="S72" s="3" t="str">
        <f>IF(Closed_Ports!N65="z","z",IF(S$11&lt;2000,INDEX('Data;_Historical_Data'!$H$12:$AK$518,MATCH(Working!$E72,'Data;_Historical_Data'!$J$12:$J$518,0),MATCH(Working!S$11,'Data;_Historical_Data'!$H$11:$AK$11)),SUMIFS('Data;_Minor_Ports'!$K$59:$K$999999,'Data;_Minor_Ports'!$F$59:$F$999999,$F72,'Data;_Minor_Ports'!$E$59:$E$999999,S$70,'Data;_Minor_Ports'!$J$59:$J$999999,#REF!)))</f>
        <v>z</v>
      </c>
      <c r="T72" s="3" t="e">
        <f>IF(Closed_Ports!O65="z","z",IF(T$11&lt;2000,INDEX('Data;_Historical_Data'!$H$12:$AK$518,MATCH(Working!$E72,'Data;_Historical_Data'!$J$12:$J$518,0),MATCH(Working!T$11,'Data;_Historical_Data'!$H$11:$AK$11)),SUMIFS('Data;_Minor_Ports'!$K$59:$K$999999,'Data;_Minor_Ports'!$F$59:$F$999999,$F72,'Data;_Minor_Ports'!$E$59:$E$999999,T$70,'Data;_Minor_Ports'!$J$59:$J$999999,#REF!)))</f>
        <v>#REF!</v>
      </c>
      <c r="U72" s="3" t="e">
        <f>IF(Closed_Ports!P65="z","z",IF(U$11&lt;2000,INDEX('Data;_Historical_Data'!$H$12:$AK$518,MATCH(Working!$E72,'Data;_Historical_Data'!$J$12:$J$518,0),MATCH(Working!U$11,'Data;_Historical_Data'!$H$11:$AK$11)),SUMIFS('Data;_Minor_Ports'!$K$59:$K$999999,'Data;_Minor_Ports'!$F$59:$F$999999,$F72,'Data;_Minor_Ports'!$E$59:$E$999999,U$70,'Data;_Minor_Ports'!$J$59:$J$999999,#REF!)))</f>
        <v>#REF!</v>
      </c>
      <c r="V72" s="3" t="e">
        <f>IF(Closed_Ports!Q65="z","z",IF(V$11&lt;2000,INDEX('Data;_Historical_Data'!$H$12:$AK$518,MATCH(Working!$E72,'Data;_Historical_Data'!$J$12:$J$518,0),MATCH(Working!V$11,'Data;_Historical_Data'!$H$11:$AK$11)),SUMIFS('Data;_Minor_Ports'!$K$59:$K$999999,'Data;_Minor_Ports'!$F$59:$F$999999,$F72,'Data;_Minor_Ports'!$E$59:$E$999999,V$70,'Data;_Minor_Ports'!$J$59:$J$999999,#REF!)))</f>
        <v>#REF!</v>
      </c>
      <c r="W72" s="3" t="e">
        <f>IF(Closed_Ports!R65="z","z",IF(W$11&lt;2000,INDEX('Data;_Historical_Data'!$H$12:$AK$518,MATCH(Working!$E72,'Data;_Historical_Data'!$J$12:$J$518,0),MATCH(Working!W$11,'Data;_Historical_Data'!$H$11:$AK$11)),SUMIFS('Data;_Minor_Ports'!$K$59:$K$999999,'Data;_Minor_Ports'!$F$59:$F$999999,$F72,'Data;_Minor_Ports'!$E$59:$E$999999,W$70,'Data;_Minor_Ports'!$J$59:$J$999999,#REF!)))</f>
        <v>#REF!</v>
      </c>
      <c r="X72" s="3" t="e">
        <f>IF(Closed_Ports!S65="z","z",IF(X$11&lt;2000,INDEX('Data;_Historical_Data'!$H$12:$AK$518,MATCH(Working!$E72,'Data;_Historical_Data'!$J$12:$J$518,0),MATCH(Working!X$11,'Data;_Historical_Data'!$H$11:$AK$11)),SUMIFS('Data;_Minor_Ports'!$K$59:$K$999999,'Data;_Minor_Ports'!$F$59:$F$999999,$F72,'Data;_Minor_Ports'!$E$59:$E$999999,X$70,'Data;_Minor_Ports'!$J$59:$J$999999,#REF!)))</f>
        <v>#REF!</v>
      </c>
      <c r="Y72" s="3" t="e">
        <f>IF(Closed_Ports!T65="z","z",IF(Y$11&lt;2000,INDEX('Data;_Historical_Data'!$H$12:$AK$518,MATCH(Working!$E72,'Data;_Historical_Data'!$J$12:$J$518,0),MATCH(Working!Y$11,'Data;_Historical_Data'!$H$11:$AK$11)),SUMIFS('Data;_Minor_Ports'!$K$59:$K$999999,'Data;_Minor_Ports'!$F$59:$F$999999,$F72,'Data;_Minor_Ports'!$E$59:$E$999999,Y$70,'Data;_Minor_Ports'!$J$59:$J$999999,#REF!)))</f>
        <v>#REF!</v>
      </c>
      <c r="Z72" s="3" t="e">
        <f>IF(Closed_Ports!U65="z","z",IF(Z$11&lt;2000,INDEX('Data;_Historical_Data'!$H$12:$AK$518,MATCH(Working!$E72,'Data;_Historical_Data'!$J$12:$J$518,0),MATCH(Working!Z$11,'Data;_Historical_Data'!$H$11:$AK$11)),SUMIFS('Data;_Minor_Ports'!$K$59:$K$999999,'Data;_Minor_Ports'!$F$59:$F$999999,$F72,'Data;_Minor_Ports'!$E$59:$E$999999,Z$70,'Data;_Minor_Ports'!$J$59:$J$999999,#REF!)))</f>
        <v>#REF!</v>
      </c>
      <c r="AA72" s="3" t="e">
        <f>IF(Closed_Ports!V65="z","z",IF(AA$11&lt;2000,INDEX('Data;_Historical_Data'!$H$12:$AK$518,MATCH(Working!$E72,'Data;_Historical_Data'!$J$12:$J$518,0),MATCH(Working!AA$11,'Data;_Historical_Data'!$H$11:$AK$11)),SUMIFS('Data;_Minor_Ports'!$K$59:$K$999999,'Data;_Minor_Ports'!$F$59:$F$999999,$F72,'Data;_Minor_Ports'!$E$59:$E$999999,AA$70,'Data;_Minor_Ports'!$J$59:$J$999999,#REF!)))</f>
        <v>#REF!</v>
      </c>
      <c r="AB72" s="3" t="e">
        <f>IF(Closed_Ports!W65="z","z",IF(AB$11&lt;2000,INDEX('Data;_Historical_Data'!$H$12:$AK$518,MATCH(Working!$E72,'Data;_Historical_Data'!$J$12:$J$518,0),MATCH(Working!AB$11,'Data;_Historical_Data'!$H$11:$AK$11)),SUMIFS('Data;_Minor_Ports'!$K$59:$K$999999,'Data;_Minor_Ports'!$F$59:$F$999999,$F72,'Data;_Minor_Ports'!$E$59:$E$999999,AB$70,'Data;_Minor_Ports'!$J$59:$J$999999,#REF!)))</f>
        <v>#REF!</v>
      </c>
      <c r="AC72" s="3" t="e">
        <f>IF(Closed_Ports!X65="z","z",IF(AC$11&lt;2000,INDEX('Data;_Historical_Data'!$H$12:$AK$518,MATCH(Working!$E72,'Data;_Historical_Data'!$J$12:$J$518,0),MATCH(Working!AC$11,'Data;_Historical_Data'!$H$11:$AK$11)),SUMIFS('Data;_Minor_Ports'!$K$59:$K$999999,'Data;_Minor_Ports'!$F$59:$F$999999,$F72,'Data;_Minor_Ports'!$E$59:$E$999999,AC$70,'Data;_Minor_Ports'!$J$59:$J$999999,#REF!)))</f>
        <v>#REF!</v>
      </c>
      <c r="AD72" s="3" t="e">
        <f>IF(Closed_Ports!Y65="z","z",IF(AD$11&lt;2000,INDEX('Data;_Historical_Data'!$H$12:$AK$518,MATCH(Working!$E72,'Data;_Historical_Data'!$J$12:$J$518,0),MATCH(Working!AD$11,'Data;_Historical_Data'!$H$11:$AK$11)),SUMIFS('Data;_Minor_Ports'!$K$59:$K$999999,'Data;_Minor_Ports'!$F$59:$F$999999,$F72,'Data;_Minor_Ports'!$E$59:$E$999999,AD$70,'Data;_Minor_Ports'!$J$59:$J$999999,#REF!)))</f>
        <v>#REF!</v>
      </c>
      <c r="AE72" s="3" t="e">
        <f>IF(Closed_Ports!Z65="z","z",IF(AE$11&lt;2000,INDEX('Data;_Historical_Data'!$H$12:$AK$518,MATCH(Working!$E72,'Data;_Historical_Data'!$J$12:$J$518,0),MATCH(Working!AE$11,'Data;_Historical_Data'!$H$11:$AK$11)),SUMIFS('Data;_Minor_Ports'!$K$59:$K$999999,'Data;_Minor_Ports'!$F$59:$F$999999,$F72,'Data;_Minor_Ports'!$E$59:$E$999999,AE$70,'Data;_Minor_Ports'!$J$59:$J$999999,#REF!)))</f>
        <v>#REF!</v>
      </c>
      <c r="AF72" s="3" t="e">
        <f>IF(Closed_Ports!AA65="z","z",IF(AF$11&lt;2000,INDEX('Data;_Historical_Data'!$H$12:$AK$518,MATCH(Working!$E72,'Data;_Historical_Data'!$J$12:$J$518,0),MATCH(Working!AF$11,'Data;_Historical_Data'!$H$11:$AK$11)),SUMIFS('Data;_Minor_Ports'!$K$59:$K$999999,'Data;_Minor_Ports'!$F$59:$F$999999,$F72,'Data;_Minor_Ports'!$E$59:$E$999999,AF$70,'Data;_Minor_Ports'!$J$59:$J$999999,#REF!)))</f>
        <v>#REF!</v>
      </c>
      <c r="AG72" s="3" t="e">
        <f>IF(Closed_Ports!AB65="z","z",IF(AG$11&lt;2000,INDEX('Data;_Historical_Data'!$H$12:$AK$518,MATCH(Working!$E72,'Data;_Historical_Data'!$J$12:$J$518,0),MATCH(Working!AG$11,'Data;_Historical_Data'!$H$11:$AK$11)),SUMIFS('Data;_Minor_Ports'!$K$59:$K$999999,'Data;_Minor_Ports'!$F$59:$F$999999,$F72,'Data;_Minor_Ports'!$E$59:$E$999999,AG$70,'Data;_Minor_Ports'!$J$59:$J$999999,#REF!)))</f>
        <v>#REF!</v>
      </c>
      <c r="AH72" s="3" t="e">
        <f>IF(Closed_Ports!AC65="z","z",IF(AH$11&lt;2000,INDEX('Data;_Historical_Data'!$H$12:$AK$518,MATCH(Working!$E72,'Data;_Historical_Data'!$J$12:$J$518,0),MATCH(Working!AH$11,'Data;_Historical_Data'!$H$11:$AK$11)),SUMIFS('Data;_Minor_Ports'!$K$59:$K$999999,'Data;_Minor_Ports'!$F$59:$F$999999,$F72,'Data;_Minor_Ports'!$E$59:$E$999999,AH$70,'Data;_Minor_Ports'!$J$59:$J$999999,#REF!)))</f>
        <v>#REF!</v>
      </c>
      <c r="AI72" s="3" t="e">
        <f>IF(Closed_Ports!AD65="z","z",IF(AI$11&lt;2000,INDEX('Data;_Historical_Data'!$H$12:$AK$518,MATCH(Working!$E72,'Data;_Historical_Data'!$J$12:$J$518,0),MATCH(Working!AI$11,'Data;_Historical_Data'!$H$11:$AK$11)),SUMIFS('Data;_Minor_Ports'!$K$59:$K$999999,'Data;_Minor_Ports'!$F$59:$F$999999,$F72,'Data;_Minor_Ports'!$E$59:$E$999999,AI$70,'Data;_Minor_Ports'!$J$59:$J$999999,#REF!)))</f>
        <v>#REF!</v>
      </c>
      <c r="AJ72" s="3" t="e">
        <f>IF(Closed_Ports!AE65="z","z",IF(AJ$11&lt;2000,INDEX('Data;_Historical_Data'!$H$12:$AK$518,MATCH(Working!$E72,'Data;_Historical_Data'!$J$12:$J$518,0),MATCH(Working!AJ$11,'Data;_Historical_Data'!$H$11:$AK$11)),SUMIFS('Data;_Minor_Ports'!$K$59:$K$999999,'Data;_Minor_Ports'!$F$59:$F$999999,$F72,'Data;_Minor_Ports'!$E$59:$E$999999,AJ$70,'Data;_Minor_Ports'!$J$59:$J$999999,#REF!)))</f>
        <v>#REF!</v>
      </c>
      <c r="AK72" s="3" t="e">
        <f>IF(Closed_Ports!AF65="z","z",IF(AK$11&lt;2000,INDEX('Data;_Historical_Data'!$H$12:$AK$518,MATCH(Working!$E72,'Data;_Historical_Data'!$J$12:$J$518,0),MATCH(Working!AK$11,'Data;_Historical_Data'!$H$11:$AK$11)),SUMIFS('Data;_Minor_Ports'!$K$59:$K$999999,'Data;_Minor_Ports'!$F$59:$F$999999,$F72,'Data;_Minor_Ports'!$E$59:$E$999999,AK$70,'Data;_Minor_Ports'!$J$59:$J$999999,#REF!)))</f>
        <v>#REF!</v>
      </c>
      <c r="AL72" s="49">
        <f>IF(Closed_Ports!AG65="z","z",IF(AL$11&lt;2000,INDEX('Data;_Historical_Data'!$H$12:$AK$518,MATCH(Working!$E72,'Data;_Historical_Data'!$J$12:$J$518,0),MATCH(Working!AL$11,'Data;_Historical_Data'!$H$11:$AK$11)),SUMIFS('Data;_Minor_Ports'!$K$59:$K$999999,'Data;_Minor_Ports'!$F$59:$F$999999,$F72,'Data;_Minor_Ports'!$E$59:$E$999999,AL$70,'Data;_Minor_Ports'!$J$59:$J$999999,#REF!)))</f>
        <v>0</v>
      </c>
      <c r="AM72" s="3">
        <f>IF(Closed_Ports!AH65="z","z",IF(AM$11&lt;2000,INDEX('Data;_Historical_Data'!$H$12:$AK$518,MATCH(Working!$E72,'Data;_Historical_Data'!$J$12:$J$518,0),MATCH(Working!AM$11,'Data;_Historical_Data'!$H$11:$AK$11)),SUMIFS('Data;_Minor_Ports'!$K$59:$K$999999,'Data;_Minor_Ports'!$F$59:$F$999999,$F72,'Data;_Minor_Ports'!$E$59:$E$999999,AM$70,'Data;_Minor_Ports'!$J$59:$J$999999,#REF!)))</f>
        <v>0</v>
      </c>
      <c r="AN72" s="3">
        <f>IF(Closed_Ports!AI65="z","z",IF(AN$11&lt;2000,INDEX('Data;_Historical_Data'!$H$12:$AK$518,MATCH(Working!$E72,'Data;_Historical_Data'!$J$12:$J$518,0),MATCH(Working!AN$11,'Data;_Historical_Data'!$H$11:$AK$11)),SUMIFS('Data;_Minor_Ports'!$K$59:$K$999999,'Data;_Minor_Ports'!$F$59:$F$999999,$F72,'Data;_Minor_Ports'!$E$59:$E$999999,AN$70,'Data;_Minor_Ports'!$J$59:$J$999999,#REF!)))</f>
        <v>0</v>
      </c>
      <c r="AO72" s="3">
        <f>IF(Closed_Ports!AJ65="z","z",IF(AO$11&lt;2000,INDEX('Data;_Historical_Data'!$H$12:$AK$518,MATCH(Working!$E72,'Data;_Historical_Data'!$J$12:$J$518,0),MATCH(Working!AO$11,'Data;_Historical_Data'!$H$11:$AK$11)),SUMIFS('Data;_Minor_Ports'!$K$59:$K$999999,'Data;_Minor_Ports'!$F$59:$F$999999,$F72,'Data;_Minor_Ports'!$E$59:$E$999999,AO$70,'Data;_Minor_Ports'!$J$59:$J$999999,#REF!)))</f>
        <v>0</v>
      </c>
      <c r="AP72" s="3">
        <f>IF(Closed_Ports!AK65="z","z",IF(AP$11&lt;2000,INDEX('Data;_Historical_Data'!$H$12:$AK$518,MATCH(Working!$E72,'Data;_Historical_Data'!$J$12:$J$518,0),MATCH(Working!AP$11,'Data;_Historical_Data'!$H$11:$AK$11)),SUMIFS('Data;_Minor_Ports'!$K$59:$K$999999,'Data;_Minor_Ports'!$F$59:$F$999999,$F72,'Data;_Minor_Ports'!$E$59:$E$999999,AP$70,'Data;_Minor_Ports'!$J$59:$J$999999,#REF!)))</f>
        <v>0</v>
      </c>
      <c r="AQ72" s="3">
        <f>IF(Closed_Ports!AL65="z","z",IF(AQ$11&lt;2000,INDEX('Data;_Historical_Data'!$H$12:$AK$518,MATCH(Working!$E72,'Data;_Historical_Data'!$J$12:$J$518,0),MATCH(Working!AQ$11,'Data;_Historical_Data'!$H$11:$AK$11)),SUMIFS('Data;_Minor_Ports'!$K$59:$K$999999,'Data;_Minor_Ports'!$F$59:$F$999999,$F72,'Data;_Minor_Ports'!$E$59:$E$999999,AQ$70,'Data;_Minor_Ports'!$J$59:$J$999999,#REF!)))</f>
        <v>0</v>
      </c>
      <c r="AR72" s="3">
        <f>IF(Closed_Ports!AM65="z","z",IF(AR$11&lt;2000,INDEX('Data;_Historical_Data'!$H$12:$AK$518,MATCH(Working!$E72,'Data;_Historical_Data'!$J$12:$J$518,0),MATCH(Working!AR$11,'Data;_Historical_Data'!$H$11:$AK$11)),SUMIFS('Data;_Minor_Ports'!$K$59:$K$999999,'Data;_Minor_Ports'!$F$59:$F$999999,$F72,'Data;_Minor_Ports'!$E$59:$E$999999,AR$70,'Data;_Minor_Ports'!$J$59:$J$999999,#REF!)))</f>
        <v>0</v>
      </c>
      <c r="AS72" s="3">
        <f>IF(Closed_Ports!AN65="z","z",IF(AS$11&lt;2000,INDEX('Data;_Historical_Data'!$H$12:$AK$518,MATCH(Working!$E72,'Data;_Historical_Data'!$J$12:$J$518,0),MATCH(Working!AS$11,'Data;_Historical_Data'!$H$11:$AK$11)),SUMIFS('Data;_Minor_Ports'!$K$59:$K$999999,'Data;_Minor_Ports'!$F$59:$F$999999,$F72,'Data;_Minor_Ports'!$E$59:$E$999999,AS$70,'Data;_Minor_Ports'!$J$59:$J$999999,#REF!)))</f>
        <v>0</v>
      </c>
      <c r="AT72" s="3">
        <f>IF(Closed_Ports!AO65="z","z",IF(AT$11&lt;2000,INDEX('Data;_Historical_Data'!$H$12:$AK$518,MATCH(Working!$E72,'Data;_Historical_Data'!$J$12:$J$518,0),MATCH(Working!AT$11,'Data;_Historical_Data'!$H$11:$AK$11)),SUMIFS('Data;_Minor_Ports'!$K$59:$K$999999,'Data;_Minor_Ports'!$F$59:$F$999999,$F72,'Data;_Minor_Ports'!$E$59:$E$999999,AT$70,'Data;_Minor_Ports'!$J$59:$J$999999,#REF!)))</f>
        <v>0</v>
      </c>
      <c r="AU72" s="3">
        <f>IF(Closed_Ports!AP65="z","z",IF(AU$11&lt;2000,INDEX('Data;_Historical_Data'!$H$12:$AK$518,MATCH(Working!$E72,'Data;_Historical_Data'!$J$12:$J$518,0),MATCH(Working!AU$11,'Data;_Historical_Data'!$H$11:$AK$11)),SUMIFS('Data;_Minor_Ports'!$K$59:$K$999999,'Data;_Minor_Ports'!$F$59:$F$999999,$F72,'Data;_Minor_Ports'!$E$59:$E$999999,AU$70,'Data;_Minor_Ports'!$J$59:$J$999999,#REF!)))</f>
        <v>0</v>
      </c>
      <c r="AV72" s="3">
        <f>IF(Closed_Ports!AQ65="z","z",IF(AV$11&lt;2000,INDEX('Data;_Historical_Data'!$H$12:$AK$518,MATCH(Working!$E72,'Data;_Historical_Data'!$J$12:$J$518,0),MATCH(Working!AV$11,'Data;_Historical_Data'!$H$11:$AK$11)),SUMIFS('Data;_Minor_Ports'!$K$59:$K$999999,'Data;_Minor_Ports'!$F$59:$F$999999,$F72,'Data;_Minor_Ports'!$E$59:$E$999999,AV$70,'Data;_Minor_Ports'!$J$59:$J$999999,#REF!)))</f>
        <v>0</v>
      </c>
      <c r="AW72" s="3">
        <f>IF(Closed_Ports!AR65="z","z",IF(AW$11&lt;2000,INDEX('Data;_Historical_Data'!$H$12:$AK$518,MATCH(Working!$E72,'Data;_Historical_Data'!$J$12:$J$518,0),MATCH(Working!AW$11,'Data;_Historical_Data'!$H$11:$AK$11)),SUMIFS('Data;_Minor_Ports'!$K$59:$K$999999,'Data;_Minor_Ports'!$F$59:$F$999999,$F72,'Data;_Minor_Ports'!$E$59:$E$999999,AW$70,'Data;_Minor_Ports'!$J$59:$J$999999,#REF!)))</f>
        <v>0</v>
      </c>
      <c r="AX72" s="3">
        <f>IF(Closed_Ports!AS65="z","z",IF(AX$11&lt;2000,INDEX('Data;_Historical_Data'!$H$12:$AK$518,MATCH(Working!$E72,'Data;_Historical_Data'!$J$12:$J$518,0),MATCH(Working!AX$11,'Data;_Historical_Data'!$H$11:$AK$11)),SUMIFS('Data;_Minor_Ports'!$K$59:$K$999999,'Data;_Minor_Ports'!$F$59:$F$999999,$F72,'Data;_Minor_Ports'!$E$59:$E$999999,AX$70,'Data;_Minor_Ports'!$J$59:$J$999999,#REF!)))</f>
        <v>0</v>
      </c>
      <c r="AY72" s="3">
        <f>IF(Closed_Ports!AT65="z","z",IF(AY$11&lt;2000,INDEX('Data;_Historical_Data'!$H$12:$AK$518,MATCH(Working!$E72,'Data;_Historical_Data'!$J$12:$J$518,0),MATCH(Working!AY$11,'Data;_Historical_Data'!$H$11:$AK$11)),SUMIFS('Data;_Minor_Ports'!$K$59:$K$999999,'Data;_Minor_Ports'!$F$59:$F$999999,$F72,'Data;_Minor_Ports'!$E$59:$E$999999,AY$70,'Data;_Minor_Ports'!$J$59:$J$999999,#REF!)))</f>
        <v>0</v>
      </c>
      <c r="AZ72" s="3">
        <f>IF(Closed_Ports!AU65="z","z",IF(AZ$11&lt;2000,INDEX('Data;_Historical_Data'!$H$12:$AK$518,MATCH(Working!$E72,'Data;_Historical_Data'!$J$12:$J$518,0),MATCH(Working!AZ$11,'Data;_Historical_Data'!$H$11:$AK$11)),SUMIFS('Data;_Minor_Ports'!$K$59:$K$999999,'Data;_Minor_Ports'!$F$59:$F$999999,$F72,'Data;_Minor_Ports'!$E$59:$E$999999,AZ$70,'Data;_Minor_Ports'!$J$59:$J$999999,#REF!)))</f>
        <v>0</v>
      </c>
      <c r="BA72" s="3">
        <f>IF(Closed_Ports!AV65="z","z",IF(BA$11&lt;2000,INDEX('Data;_Historical_Data'!$H$12:$AK$518,MATCH(Working!$E72,'Data;_Historical_Data'!$J$12:$J$518,0),MATCH(Working!BA$11,'Data;_Historical_Data'!$H$11:$AK$11)),SUMIFS('Data;_Minor_Ports'!$K$59:$K$999999,'Data;_Minor_Ports'!$F$59:$F$999999,$F72,'Data;_Minor_Ports'!$E$59:$E$999999,BA$70,'Data;_Minor_Ports'!$J$59:$J$999999,#REF!)))</f>
        <v>0</v>
      </c>
      <c r="BB72" s="3">
        <f>IF(Closed_Ports!AW65="z","z",IF(BB$11&lt;2000,INDEX('Data;_Historical_Data'!$H$12:$AK$518,MATCH(Working!$E72,'Data;_Historical_Data'!$J$12:$J$518,0),MATCH(Working!BB$11,'Data;_Historical_Data'!$H$11:$AK$11)),SUMIFS('Data;_Minor_Ports'!$K$59:$K$999999,'Data;_Minor_Ports'!$F$59:$F$999999,$F72,'Data;_Minor_Ports'!$E$59:$E$999999,BB$70,'Data;_Minor_Ports'!$J$59:$J$999999,#REF!)))</f>
        <v>0</v>
      </c>
      <c r="BC72" s="3">
        <f>IF(Closed_Ports!AX65="z","z",IF(BC$11&lt;2000,INDEX('Data;_Historical_Data'!$H$12:$AK$518,MATCH(Working!$E72,'Data;_Historical_Data'!$J$12:$J$518,0),MATCH(Working!BC$11,'Data;_Historical_Data'!$H$11:$AK$11)),SUMIFS('Data;_Minor_Ports'!$K$59:$K$999999,'Data;_Minor_Ports'!$F$59:$F$999999,$F72,'Data;_Minor_Ports'!$E$59:$E$999999,BC$70,'Data;_Minor_Ports'!$J$59:$J$999999,#REF!)))</f>
        <v>0</v>
      </c>
      <c r="BD72" s="3">
        <f>IF(Closed_Ports!AY65="z","z",IF(BD$11&lt;2000,INDEX('Data;_Historical_Data'!$H$12:$AK$518,MATCH(Working!$E72,'Data;_Historical_Data'!$J$12:$J$518,0),MATCH(Working!BD$11,'Data;_Historical_Data'!$H$11:$AK$11)),SUMIFS('Data;_Minor_Ports'!$K$59:$K$999999,'Data;_Minor_Ports'!$F$59:$F$999999,$F72,'Data;_Minor_Ports'!$E$59:$E$999999,BD$70,'Data;_Minor_Ports'!$J$59:$J$999999,#REF!)))</f>
        <v>0</v>
      </c>
      <c r="BE72" s="3">
        <f>IF(Closed_Ports!AZ65="z","z",IF(BE$11&lt;2000,INDEX('Data;_Historical_Data'!$H$12:$AK$518,MATCH(Working!$E72,'Data;_Historical_Data'!$J$12:$J$518,0),MATCH(Working!BE$11,'Data;_Historical_Data'!$H$11:$AK$11)),SUMIFS('Data;_Minor_Ports'!$K$59:$K$999999,'Data;_Minor_Ports'!$F$59:$F$999999,$F72,'Data;_Minor_Ports'!$E$59:$E$999999,BE$70,'Data;_Minor_Ports'!$J$59:$J$999999,#REF!)))</f>
        <v>0</v>
      </c>
      <c r="BF72" s="3">
        <f>IF(Closed_Ports!BA65="z","z",IF(BF$11&lt;2000,INDEX('Data;_Historical_Data'!$H$12:$AK$518,MATCH(Working!$E72,'Data;_Historical_Data'!$J$12:$J$518,0),MATCH(Working!BF$11,'Data;_Historical_Data'!$H$11:$AK$11)),SUMIFS('Data;_Minor_Ports'!$K$59:$K$999999,'Data;_Minor_Ports'!$F$59:$F$999999,$F72,'Data;_Minor_Ports'!$E$59:$E$999999,BF$70,'Data;_Minor_Ports'!$J$59:$J$999999,#REF!)))</f>
        <v>0</v>
      </c>
      <c r="BG72" s="3">
        <f>IF(Closed_Ports!BB65="z","z",IF(BG$11&lt;2000,INDEX('Data;_Historical_Data'!$H$12:$AK$518,MATCH(Working!$E72,'Data;_Historical_Data'!$J$12:$J$518,0),MATCH(Working!BG$11,'Data;_Historical_Data'!$H$11:$AK$11)),SUMIFS('Data;_Minor_Ports'!$K$59:$K$999999,'Data;_Minor_Ports'!$F$59:$F$999999,$F72,'Data;_Minor_Ports'!$E$59:$E$999999,BG$70,'Data;_Minor_Ports'!$J$59:$J$999999,#REF!)))</f>
        <v>0</v>
      </c>
      <c r="BH72" s="3">
        <f>IF(Closed_Ports!BC65="z","z",IF(BH$11&lt;2000,INDEX('Data;_Historical_Data'!$H$12:$AK$518,MATCH(Working!$E72,'Data;_Historical_Data'!$J$12:$J$518,0),MATCH(Working!BH$11,'Data;_Historical_Data'!$H$11:$AK$11)),SUMIFS('Data;_Minor_Ports'!$K$59:$K$999999,'Data;_Minor_Ports'!$F$59:$F$999999,$F72,'Data;_Minor_Ports'!$E$59:$E$999999,BH$70,'Data;_Minor_Ports'!$J$59:$J$999999,#REF!)))</f>
        <v>0</v>
      </c>
      <c r="BI72" s="3">
        <f>IF(Closed_Ports!BD65="z","z",IF(BI$11&lt;2000,INDEX('Data;_Historical_Data'!$H$12:$AK$518,MATCH(Working!$E72,'Data;_Historical_Data'!$J$12:$J$518,0),MATCH(Working!BI$11,'Data;_Historical_Data'!$H$11:$AK$11)),SUMIFS('Data;_Minor_Ports'!$K$59:$K$999999,'Data;_Minor_Ports'!$F$59:$F$999999,$F72,'Data;_Minor_Ports'!$E$59:$E$999999,BI$70,'Data;_Minor_Ports'!$J$59:$J$999999,#REF!)))</f>
        <v>0</v>
      </c>
      <c r="BJ72" s="44" t="e">
        <f t="shared" si="6"/>
        <v>#DIV/0!</v>
      </c>
      <c r="BK72" s="45">
        <f t="shared" si="7"/>
        <v>0</v>
      </c>
    </row>
    <row r="73" spans="4:63" x14ac:dyDescent="0.25">
      <c r="E73" s="22" t="e">
        <f>CONCATENATE(#REF!,Working!H73)</f>
        <v>#REF!</v>
      </c>
      <c r="F73" s="22" t="s">
        <v>312</v>
      </c>
      <c r="G73" s="22" t="s">
        <v>308</v>
      </c>
      <c r="H73" s="2" t="s">
        <v>68</v>
      </c>
      <c r="I73" s="2" t="s">
        <v>17</v>
      </c>
      <c r="J73" s="42" t="s">
        <v>66</v>
      </c>
      <c r="K73" s="3" t="str">
        <f>IF(Closed_Ports!F66="z","z",IF(K$11&lt;2000,INDEX('Data;_Historical_Data'!$H$12:$AK$518,MATCH(Working!$E73,'Data;_Historical_Data'!$J$12:$J$518,0),MATCH(Working!K$11,'Data;_Historical_Data'!$H$11:$AK$11)),SUMIFS('Data;_Minor_Ports'!$K$59:$K$999999,'Data;_Minor_Ports'!$F$59:$F$999999,$F73,'Data;_Minor_Ports'!$E$59:$E$999999,K$70,'Data;_Minor_Ports'!$J$59:$J$999999,#REF!)))</f>
        <v>z</v>
      </c>
      <c r="L73" s="3" t="str">
        <f>IF(Closed_Ports!G66="z","z",IF(L$11&lt;2000,INDEX('Data;_Historical_Data'!$H$12:$AK$518,MATCH(Working!$E73,'Data;_Historical_Data'!$J$12:$J$518,0),MATCH(Working!L$11,'Data;_Historical_Data'!$H$11:$AK$11)),SUMIFS('Data;_Minor_Ports'!$K$59:$K$999999,'Data;_Minor_Ports'!$F$59:$F$999999,$F73,'Data;_Minor_Ports'!$E$59:$E$999999,L$70,'Data;_Minor_Ports'!$J$59:$J$999999,#REF!)))</f>
        <v>z</v>
      </c>
      <c r="M73" s="3" t="str">
        <f>IF(Closed_Ports!H66="z","z",IF(M$11&lt;2000,INDEX('Data;_Historical_Data'!$H$12:$AK$518,MATCH(Working!$E73,'Data;_Historical_Data'!$J$12:$J$518,0),MATCH(Working!M$11,'Data;_Historical_Data'!$H$11:$AK$11)),SUMIFS('Data;_Minor_Ports'!$K$59:$K$999999,'Data;_Minor_Ports'!$F$59:$F$999999,$F73,'Data;_Minor_Ports'!$E$59:$E$999999,M$70,'Data;_Minor_Ports'!$J$59:$J$999999,#REF!)))</f>
        <v>z</v>
      </c>
      <c r="N73" s="3" t="str">
        <f>IF(Closed_Ports!I66="z","z",IF(N$11&lt;2000,INDEX('Data;_Historical_Data'!$H$12:$AK$518,MATCH(Working!$E73,'Data;_Historical_Data'!$J$12:$J$518,0),MATCH(Working!N$11,'Data;_Historical_Data'!$H$11:$AK$11)),SUMIFS('Data;_Minor_Ports'!$K$59:$K$999999,'Data;_Minor_Ports'!$F$59:$F$999999,$F73,'Data;_Minor_Ports'!$E$59:$E$999999,N$70,'Data;_Minor_Ports'!$J$59:$J$999999,#REF!)))</f>
        <v>z</v>
      </c>
      <c r="O73" s="3" t="str">
        <f>IF(Closed_Ports!J66="z","z",IF(O$11&lt;2000,INDEX('Data;_Historical_Data'!$H$12:$AK$518,MATCH(Working!$E73,'Data;_Historical_Data'!$J$12:$J$518,0),MATCH(Working!O$11,'Data;_Historical_Data'!$H$11:$AK$11)),SUMIFS('Data;_Minor_Ports'!$K$59:$K$999999,'Data;_Minor_Ports'!$F$59:$F$999999,$F73,'Data;_Minor_Ports'!$E$59:$E$999999,O$70,'Data;_Minor_Ports'!$J$59:$J$999999,#REF!)))</f>
        <v>z</v>
      </c>
      <c r="P73" s="3" t="str">
        <f>IF(Closed_Ports!K66="z","z",IF(P$11&lt;2000,INDEX('Data;_Historical_Data'!$H$12:$AK$518,MATCH(Working!$E73,'Data;_Historical_Data'!$J$12:$J$518,0),MATCH(Working!P$11,'Data;_Historical_Data'!$H$11:$AK$11)),SUMIFS('Data;_Minor_Ports'!$K$59:$K$999999,'Data;_Minor_Ports'!$F$59:$F$999999,$F73,'Data;_Minor_Ports'!$E$59:$E$999999,P$70,'Data;_Minor_Ports'!$J$59:$J$999999,#REF!)))</f>
        <v>z</v>
      </c>
      <c r="Q73" s="3" t="str">
        <f>IF(Closed_Ports!L66="z","z",IF(Q$11&lt;2000,INDEX('Data;_Historical_Data'!$H$12:$AK$518,MATCH(Working!$E73,'Data;_Historical_Data'!$J$12:$J$518,0),MATCH(Working!Q$11,'Data;_Historical_Data'!$H$11:$AK$11)),SUMIFS('Data;_Minor_Ports'!$K$59:$K$999999,'Data;_Minor_Ports'!$F$59:$F$999999,$F73,'Data;_Minor_Ports'!$E$59:$E$999999,Q$70,'Data;_Minor_Ports'!$J$59:$J$999999,#REF!)))</f>
        <v>z</v>
      </c>
      <c r="R73" s="3" t="str">
        <f>IF(Closed_Ports!M66="z","z",IF(R$11&lt;2000,INDEX('Data;_Historical_Data'!$H$12:$AK$518,MATCH(Working!$E73,'Data;_Historical_Data'!$J$12:$J$518,0),MATCH(Working!R$11,'Data;_Historical_Data'!$H$11:$AK$11)),SUMIFS('Data;_Minor_Ports'!$K$59:$K$999999,'Data;_Minor_Ports'!$F$59:$F$999999,$F73,'Data;_Minor_Ports'!$E$59:$E$999999,R$70,'Data;_Minor_Ports'!$J$59:$J$999999,#REF!)))</f>
        <v>z</v>
      </c>
      <c r="S73" s="3" t="str">
        <f>IF(Closed_Ports!N66="z","z",IF(S$11&lt;2000,INDEX('Data;_Historical_Data'!$H$12:$AK$518,MATCH(Working!$E73,'Data;_Historical_Data'!$J$12:$J$518,0),MATCH(Working!S$11,'Data;_Historical_Data'!$H$11:$AK$11)),SUMIFS('Data;_Minor_Ports'!$K$59:$K$999999,'Data;_Minor_Ports'!$F$59:$F$999999,$F73,'Data;_Minor_Ports'!$E$59:$E$999999,S$70,'Data;_Minor_Ports'!$J$59:$J$999999,#REF!)))</f>
        <v>z</v>
      </c>
      <c r="T73" s="3" t="e">
        <f>IF(Closed_Ports!O66="z","z",IF(T$11&lt;2000,INDEX('Data;_Historical_Data'!$H$12:$AK$518,MATCH(Working!$E73,'Data;_Historical_Data'!$J$12:$J$518,0),MATCH(Working!T$11,'Data;_Historical_Data'!$H$11:$AK$11)),SUMIFS('Data;_Minor_Ports'!$K$59:$K$999999,'Data;_Minor_Ports'!$F$59:$F$999999,$F73,'Data;_Minor_Ports'!$E$59:$E$999999,T$70,'Data;_Minor_Ports'!$J$59:$J$999999,#REF!)))</f>
        <v>#REF!</v>
      </c>
      <c r="U73" s="3" t="e">
        <f>IF(Closed_Ports!P66="z","z",IF(U$11&lt;2000,INDEX('Data;_Historical_Data'!$H$12:$AK$518,MATCH(Working!$E73,'Data;_Historical_Data'!$J$12:$J$518,0),MATCH(Working!U$11,'Data;_Historical_Data'!$H$11:$AK$11)),SUMIFS('Data;_Minor_Ports'!$K$59:$K$999999,'Data;_Minor_Ports'!$F$59:$F$999999,$F73,'Data;_Minor_Ports'!$E$59:$E$999999,U$70,'Data;_Minor_Ports'!$J$59:$J$999999,#REF!)))</f>
        <v>#REF!</v>
      </c>
      <c r="V73" s="3" t="e">
        <f>IF(Closed_Ports!Q66="z","z",IF(V$11&lt;2000,INDEX('Data;_Historical_Data'!$H$12:$AK$518,MATCH(Working!$E73,'Data;_Historical_Data'!$J$12:$J$518,0),MATCH(Working!V$11,'Data;_Historical_Data'!$H$11:$AK$11)),SUMIFS('Data;_Minor_Ports'!$K$59:$K$999999,'Data;_Minor_Ports'!$F$59:$F$999999,$F73,'Data;_Minor_Ports'!$E$59:$E$999999,V$70,'Data;_Minor_Ports'!$J$59:$J$999999,#REF!)))</f>
        <v>#REF!</v>
      </c>
      <c r="W73" s="3" t="e">
        <f>IF(Closed_Ports!R66="z","z",IF(W$11&lt;2000,INDEX('Data;_Historical_Data'!$H$12:$AK$518,MATCH(Working!$E73,'Data;_Historical_Data'!$J$12:$J$518,0),MATCH(Working!W$11,'Data;_Historical_Data'!$H$11:$AK$11)),SUMIFS('Data;_Minor_Ports'!$K$59:$K$999999,'Data;_Minor_Ports'!$F$59:$F$999999,$F73,'Data;_Minor_Ports'!$E$59:$E$999999,W$70,'Data;_Minor_Ports'!$J$59:$J$999999,#REF!)))</f>
        <v>#REF!</v>
      </c>
      <c r="X73" s="3" t="e">
        <f>IF(Closed_Ports!S66="z","z",IF(X$11&lt;2000,INDEX('Data;_Historical_Data'!$H$12:$AK$518,MATCH(Working!$E73,'Data;_Historical_Data'!$J$12:$J$518,0),MATCH(Working!X$11,'Data;_Historical_Data'!$H$11:$AK$11)),SUMIFS('Data;_Minor_Ports'!$K$59:$K$999999,'Data;_Minor_Ports'!$F$59:$F$999999,$F73,'Data;_Minor_Ports'!$E$59:$E$999999,X$70,'Data;_Minor_Ports'!$J$59:$J$999999,#REF!)))</f>
        <v>#REF!</v>
      </c>
      <c r="Y73" s="3" t="e">
        <f>IF(Closed_Ports!T66="z","z",IF(Y$11&lt;2000,INDEX('Data;_Historical_Data'!$H$12:$AK$518,MATCH(Working!$E73,'Data;_Historical_Data'!$J$12:$J$518,0),MATCH(Working!Y$11,'Data;_Historical_Data'!$H$11:$AK$11)),SUMIFS('Data;_Minor_Ports'!$K$59:$K$999999,'Data;_Minor_Ports'!$F$59:$F$999999,$F73,'Data;_Minor_Ports'!$E$59:$E$999999,Y$70,'Data;_Minor_Ports'!$J$59:$J$999999,#REF!)))</f>
        <v>#REF!</v>
      </c>
      <c r="Z73" s="3" t="e">
        <f>IF(Closed_Ports!U66="z","z",IF(Z$11&lt;2000,INDEX('Data;_Historical_Data'!$H$12:$AK$518,MATCH(Working!$E73,'Data;_Historical_Data'!$J$12:$J$518,0),MATCH(Working!Z$11,'Data;_Historical_Data'!$H$11:$AK$11)),SUMIFS('Data;_Minor_Ports'!$K$59:$K$999999,'Data;_Minor_Ports'!$F$59:$F$999999,$F73,'Data;_Minor_Ports'!$E$59:$E$999999,Z$70,'Data;_Minor_Ports'!$J$59:$J$999999,#REF!)))</f>
        <v>#REF!</v>
      </c>
      <c r="AA73" s="3" t="e">
        <f>IF(Closed_Ports!V66="z","z",IF(AA$11&lt;2000,INDEX('Data;_Historical_Data'!$H$12:$AK$518,MATCH(Working!$E73,'Data;_Historical_Data'!$J$12:$J$518,0),MATCH(Working!AA$11,'Data;_Historical_Data'!$H$11:$AK$11)),SUMIFS('Data;_Minor_Ports'!$K$59:$K$999999,'Data;_Minor_Ports'!$F$59:$F$999999,$F73,'Data;_Minor_Ports'!$E$59:$E$999999,AA$70,'Data;_Minor_Ports'!$J$59:$J$999999,#REF!)))</f>
        <v>#REF!</v>
      </c>
      <c r="AB73" s="3" t="e">
        <f>IF(Closed_Ports!W66="z","z",IF(AB$11&lt;2000,INDEX('Data;_Historical_Data'!$H$12:$AK$518,MATCH(Working!$E73,'Data;_Historical_Data'!$J$12:$J$518,0),MATCH(Working!AB$11,'Data;_Historical_Data'!$H$11:$AK$11)),SUMIFS('Data;_Minor_Ports'!$K$59:$K$999999,'Data;_Minor_Ports'!$F$59:$F$999999,$F73,'Data;_Minor_Ports'!$E$59:$E$999999,AB$70,'Data;_Minor_Ports'!$J$59:$J$999999,#REF!)))</f>
        <v>#REF!</v>
      </c>
      <c r="AC73" s="3" t="e">
        <f>IF(Closed_Ports!X66="z","z",IF(AC$11&lt;2000,INDEX('Data;_Historical_Data'!$H$12:$AK$518,MATCH(Working!$E73,'Data;_Historical_Data'!$J$12:$J$518,0),MATCH(Working!AC$11,'Data;_Historical_Data'!$H$11:$AK$11)),SUMIFS('Data;_Minor_Ports'!$K$59:$K$999999,'Data;_Minor_Ports'!$F$59:$F$999999,$F73,'Data;_Minor_Ports'!$E$59:$E$999999,AC$70,'Data;_Minor_Ports'!$J$59:$J$999999,#REF!)))</f>
        <v>#REF!</v>
      </c>
      <c r="AD73" s="3" t="e">
        <f>IF(Closed_Ports!Y66="z","z",IF(AD$11&lt;2000,INDEX('Data;_Historical_Data'!$H$12:$AK$518,MATCH(Working!$E73,'Data;_Historical_Data'!$J$12:$J$518,0),MATCH(Working!AD$11,'Data;_Historical_Data'!$H$11:$AK$11)),SUMIFS('Data;_Minor_Ports'!$K$59:$K$999999,'Data;_Minor_Ports'!$F$59:$F$999999,$F73,'Data;_Minor_Ports'!$E$59:$E$999999,AD$70,'Data;_Minor_Ports'!$J$59:$J$999999,#REF!)))</f>
        <v>#REF!</v>
      </c>
      <c r="AE73" s="3" t="e">
        <f>IF(Closed_Ports!Z66="z","z",IF(AE$11&lt;2000,INDEX('Data;_Historical_Data'!$H$12:$AK$518,MATCH(Working!$E73,'Data;_Historical_Data'!$J$12:$J$518,0),MATCH(Working!AE$11,'Data;_Historical_Data'!$H$11:$AK$11)),SUMIFS('Data;_Minor_Ports'!$K$59:$K$999999,'Data;_Minor_Ports'!$F$59:$F$999999,$F73,'Data;_Minor_Ports'!$E$59:$E$999999,AE$70,'Data;_Minor_Ports'!$J$59:$J$999999,#REF!)))</f>
        <v>#REF!</v>
      </c>
      <c r="AF73" s="3" t="e">
        <f>IF(Closed_Ports!AA66="z","z",IF(AF$11&lt;2000,INDEX('Data;_Historical_Data'!$H$12:$AK$518,MATCH(Working!$E73,'Data;_Historical_Data'!$J$12:$J$518,0),MATCH(Working!AF$11,'Data;_Historical_Data'!$H$11:$AK$11)),SUMIFS('Data;_Minor_Ports'!$K$59:$K$999999,'Data;_Minor_Ports'!$F$59:$F$999999,$F73,'Data;_Minor_Ports'!$E$59:$E$999999,AF$70,'Data;_Minor_Ports'!$J$59:$J$999999,#REF!)))</f>
        <v>#REF!</v>
      </c>
      <c r="AG73" s="3" t="e">
        <f>IF(Closed_Ports!AB66="z","z",IF(AG$11&lt;2000,INDEX('Data;_Historical_Data'!$H$12:$AK$518,MATCH(Working!$E73,'Data;_Historical_Data'!$J$12:$J$518,0),MATCH(Working!AG$11,'Data;_Historical_Data'!$H$11:$AK$11)),SUMIFS('Data;_Minor_Ports'!$K$59:$K$999999,'Data;_Minor_Ports'!$F$59:$F$999999,$F73,'Data;_Minor_Ports'!$E$59:$E$999999,AG$70,'Data;_Minor_Ports'!$J$59:$J$999999,#REF!)))</f>
        <v>#REF!</v>
      </c>
      <c r="AH73" s="3" t="e">
        <f>IF(Closed_Ports!AC66="z","z",IF(AH$11&lt;2000,INDEX('Data;_Historical_Data'!$H$12:$AK$518,MATCH(Working!$E73,'Data;_Historical_Data'!$J$12:$J$518,0),MATCH(Working!AH$11,'Data;_Historical_Data'!$H$11:$AK$11)),SUMIFS('Data;_Minor_Ports'!$K$59:$K$999999,'Data;_Minor_Ports'!$F$59:$F$999999,$F73,'Data;_Minor_Ports'!$E$59:$E$999999,AH$70,'Data;_Minor_Ports'!$J$59:$J$999999,#REF!)))</f>
        <v>#REF!</v>
      </c>
      <c r="AI73" s="3" t="e">
        <f>IF(Closed_Ports!AD66="z","z",IF(AI$11&lt;2000,INDEX('Data;_Historical_Data'!$H$12:$AK$518,MATCH(Working!$E73,'Data;_Historical_Data'!$J$12:$J$518,0),MATCH(Working!AI$11,'Data;_Historical_Data'!$H$11:$AK$11)),SUMIFS('Data;_Minor_Ports'!$K$59:$K$999999,'Data;_Minor_Ports'!$F$59:$F$999999,$F73,'Data;_Minor_Ports'!$E$59:$E$999999,AI$70,'Data;_Minor_Ports'!$J$59:$J$999999,#REF!)))</f>
        <v>#REF!</v>
      </c>
      <c r="AJ73" s="3" t="e">
        <f>IF(Closed_Ports!AE66="z","z",IF(AJ$11&lt;2000,INDEX('Data;_Historical_Data'!$H$12:$AK$518,MATCH(Working!$E73,'Data;_Historical_Data'!$J$12:$J$518,0),MATCH(Working!AJ$11,'Data;_Historical_Data'!$H$11:$AK$11)),SUMIFS('Data;_Minor_Ports'!$K$59:$K$999999,'Data;_Minor_Ports'!$F$59:$F$999999,$F73,'Data;_Minor_Ports'!$E$59:$E$999999,AJ$70,'Data;_Minor_Ports'!$J$59:$J$999999,#REF!)))</f>
        <v>#REF!</v>
      </c>
      <c r="AK73" s="3" t="e">
        <f>IF(Closed_Ports!AF66="z","z",IF(AK$11&lt;2000,INDEX('Data;_Historical_Data'!$H$12:$AK$518,MATCH(Working!$E73,'Data;_Historical_Data'!$J$12:$J$518,0),MATCH(Working!AK$11,'Data;_Historical_Data'!$H$11:$AK$11)),SUMIFS('Data;_Minor_Ports'!$K$59:$K$999999,'Data;_Minor_Ports'!$F$59:$F$999999,$F73,'Data;_Minor_Ports'!$E$59:$E$999999,AK$70,'Data;_Minor_Ports'!$J$59:$J$999999,#REF!)))</f>
        <v>#REF!</v>
      </c>
      <c r="AL73" s="49">
        <f>IF(Closed_Ports!AG66="z","z",IF(AL$11&lt;2000,INDEX('Data;_Historical_Data'!$H$12:$AK$518,MATCH(Working!$E73,'Data;_Historical_Data'!$J$12:$J$518,0),MATCH(Working!AL$11,'Data;_Historical_Data'!$H$11:$AK$11)),SUMIFS('Data;_Minor_Ports'!$K$59:$K$999999,'Data;_Minor_Ports'!$F$59:$F$999999,$F73,'Data;_Minor_Ports'!$E$59:$E$999999,AL$70,'Data;_Minor_Ports'!$J$59:$J$999999,#REF!)))</f>
        <v>0</v>
      </c>
      <c r="AM73" s="3">
        <f>IF(Closed_Ports!AH66="z","z",IF(AM$11&lt;2000,INDEX('Data;_Historical_Data'!$H$12:$AK$518,MATCH(Working!$E73,'Data;_Historical_Data'!$J$12:$J$518,0),MATCH(Working!AM$11,'Data;_Historical_Data'!$H$11:$AK$11)),SUMIFS('Data;_Minor_Ports'!$K$59:$K$999999,'Data;_Minor_Ports'!$F$59:$F$999999,$F73,'Data;_Minor_Ports'!$E$59:$E$999999,AM$70,'Data;_Minor_Ports'!$J$59:$J$999999,#REF!)))</f>
        <v>0</v>
      </c>
      <c r="AN73" s="3">
        <f>IF(Closed_Ports!AI66="z","z",IF(AN$11&lt;2000,INDEX('Data;_Historical_Data'!$H$12:$AK$518,MATCH(Working!$E73,'Data;_Historical_Data'!$J$12:$J$518,0),MATCH(Working!AN$11,'Data;_Historical_Data'!$H$11:$AK$11)),SUMIFS('Data;_Minor_Ports'!$K$59:$K$999999,'Data;_Minor_Ports'!$F$59:$F$999999,$F73,'Data;_Minor_Ports'!$E$59:$E$999999,AN$70,'Data;_Minor_Ports'!$J$59:$J$999999,#REF!)))</f>
        <v>0</v>
      </c>
      <c r="AO73" s="3">
        <f>IF(Closed_Ports!AJ66="z","z",IF(AO$11&lt;2000,INDEX('Data;_Historical_Data'!$H$12:$AK$518,MATCH(Working!$E73,'Data;_Historical_Data'!$J$12:$J$518,0),MATCH(Working!AO$11,'Data;_Historical_Data'!$H$11:$AK$11)),SUMIFS('Data;_Minor_Ports'!$K$59:$K$999999,'Data;_Minor_Ports'!$F$59:$F$999999,$F73,'Data;_Minor_Ports'!$E$59:$E$999999,AO$70,'Data;_Minor_Ports'!$J$59:$J$999999,#REF!)))</f>
        <v>0</v>
      </c>
      <c r="AP73" s="3">
        <f>IF(Closed_Ports!AK66="z","z",IF(AP$11&lt;2000,INDEX('Data;_Historical_Data'!$H$12:$AK$518,MATCH(Working!$E73,'Data;_Historical_Data'!$J$12:$J$518,0),MATCH(Working!AP$11,'Data;_Historical_Data'!$H$11:$AK$11)),SUMIFS('Data;_Minor_Ports'!$K$59:$K$999999,'Data;_Minor_Ports'!$F$59:$F$999999,$F73,'Data;_Minor_Ports'!$E$59:$E$999999,AP$70,'Data;_Minor_Ports'!$J$59:$J$999999,#REF!)))</f>
        <v>0</v>
      </c>
      <c r="AQ73" s="3">
        <f>IF(Closed_Ports!AL66="z","z",IF(AQ$11&lt;2000,INDEX('Data;_Historical_Data'!$H$12:$AK$518,MATCH(Working!$E73,'Data;_Historical_Data'!$J$12:$J$518,0),MATCH(Working!AQ$11,'Data;_Historical_Data'!$H$11:$AK$11)),SUMIFS('Data;_Minor_Ports'!$K$59:$K$999999,'Data;_Minor_Ports'!$F$59:$F$999999,$F73,'Data;_Minor_Ports'!$E$59:$E$999999,AQ$70,'Data;_Minor_Ports'!$J$59:$J$999999,#REF!)))</f>
        <v>0</v>
      </c>
      <c r="AR73" s="3">
        <f>IF(Closed_Ports!AM66="z","z",IF(AR$11&lt;2000,INDEX('Data;_Historical_Data'!$H$12:$AK$518,MATCH(Working!$E73,'Data;_Historical_Data'!$J$12:$J$518,0),MATCH(Working!AR$11,'Data;_Historical_Data'!$H$11:$AK$11)),SUMIFS('Data;_Minor_Ports'!$K$59:$K$999999,'Data;_Minor_Ports'!$F$59:$F$999999,$F73,'Data;_Minor_Ports'!$E$59:$E$999999,AR$70,'Data;_Minor_Ports'!$J$59:$J$999999,#REF!)))</f>
        <v>0</v>
      </c>
      <c r="AS73" s="3">
        <f>IF(Closed_Ports!AN66="z","z",IF(AS$11&lt;2000,INDEX('Data;_Historical_Data'!$H$12:$AK$518,MATCH(Working!$E73,'Data;_Historical_Data'!$J$12:$J$518,0),MATCH(Working!AS$11,'Data;_Historical_Data'!$H$11:$AK$11)),SUMIFS('Data;_Minor_Ports'!$K$59:$K$999999,'Data;_Minor_Ports'!$F$59:$F$999999,$F73,'Data;_Minor_Ports'!$E$59:$E$999999,AS$70,'Data;_Minor_Ports'!$J$59:$J$999999,#REF!)))</f>
        <v>0</v>
      </c>
      <c r="AT73" s="3">
        <f>IF(Closed_Ports!AO66="z","z",IF(AT$11&lt;2000,INDEX('Data;_Historical_Data'!$H$12:$AK$518,MATCH(Working!$E73,'Data;_Historical_Data'!$J$12:$J$518,0),MATCH(Working!AT$11,'Data;_Historical_Data'!$H$11:$AK$11)),SUMIFS('Data;_Minor_Ports'!$K$59:$K$999999,'Data;_Minor_Ports'!$F$59:$F$999999,$F73,'Data;_Minor_Ports'!$E$59:$E$999999,AT$70,'Data;_Minor_Ports'!$J$59:$J$999999,#REF!)))</f>
        <v>0</v>
      </c>
      <c r="AU73" s="3">
        <f>IF(Closed_Ports!AP66="z","z",IF(AU$11&lt;2000,INDEX('Data;_Historical_Data'!$H$12:$AK$518,MATCH(Working!$E73,'Data;_Historical_Data'!$J$12:$J$518,0),MATCH(Working!AU$11,'Data;_Historical_Data'!$H$11:$AK$11)),SUMIFS('Data;_Minor_Ports'!$K$59:$K$999999,'Data;_Minor_Ports'!$F$59:$F$999999,$F73,'Data;_Minor_Ports'!$E$59:$E$999999,AU$70,'Data;_Minor_Ports'!$J$59:$J$999999,#REF!)))</f>
        <v>0</v>
      </c>
      <c r="AV73" s="3">
        <f>IF(Closed_Ports!AQ66="z","z",IF(AV$11&lt;2000,INDEX('Data;_Historical_Data'!$H$12:$AK$518,MATCH(Working!$E73,'Data;_Historical_Data'!$J$12:$J$518,0),MATCH(Working!AV$11,'Data;_Historical_Data'!$H$11:$AK$11)),SUMIFS('Data;_Minor_Ports'!$K$59:$K$999999,'Data;_Minor_Ports'!$F$59:$F$999999,$F73,'Data;_Minor_Ports'!$E$59:$E$999999,AV$70,'Data;_Minor_Ports'!$J$59:$J$999999,#REF!)))</f>
        <v>0</v>
      </c>
      <c r="AW73" s="3">
        <f>IF(Closed_Ports!AR66="z","z",IF(AW$11&lt;2000,INDEX('Data;_Historical_Data'!$H$12:$AK$518,MATCH(Working!$E73,'Data;_Historical_Data'!$J$12:$J$518,0),MATCH(Working!AW$11,'Data;_Historical_Data'!$H$11:$AK$11)),SUMIFS('Data;_Minor_Ports'!$K$59:$K$999999,'Data;_Minor_Ports'!$F$59:$F$999999,$F73,'Data;_Minor_Ports'!$E$59:$E$999999,AW$70,'Data;_Minor_Ports'!$J$59:$J$999999,#REF!)))</f>
        <v>0</v>
      </c>
      <c r="AX73" s="3">
        <f>IF(Closed_Ports!AS66="z","z",IF(AX$11&lt;2000,INDEX('Data;_Historical_Data'!$H$12:$AK$518,MATCH(Working!$E73,'Data;_Historical_Data'!$J$12:$J$518,0),MATCH(Working!AX$11,'Data;_Historical_Data'!$H$11:$AK$11)),SUMIFS('Data;_Minor_Ports'!$K$59:$K$999999,'Data;_Minor_Ports'!$F$59:$F$999999,$F73,'Data;_Minor_Ports'!$E$59:$E$999999,AX$70,'Data;_Minor_Ports'!$J$59:$J$999999,#REF!)))</f>
        <v>0</v>
      </c>
      <c r="AY73" s="3">
        <f>IF(Closed_Ports!AT66="z","z",IF(AY$11&lt;2000,INDEX('Data;_Historical_Data'!$H$12:$AK$518,MATCH(Working!$E73,'Data;_Historical_Data'!$J$12:$J$518,0),MATCH(Working!AY$11,'Data;_Historical_Data'!$H$11:$AK$11)),SUMIFS('Data;_Minor_Ports'!$K$59:$K$999999,'Data;_Minor_Ports'!$F$59:$F$999999,$F73,'Data;_Minor_Ports'!$E$59:$E$999999,AY$70,'Data;_Minor_Ports'!$J$59:$J$999999,#REF!)))</f>
        <v>0</v>
      </c>
      <c r="AZ73" s="3">
        <f>IF(Closed_Ports!AU66="z","z",IF(AZ$11&lt;2000,INDEX('Data;_Historical_Data'!$H$12:$AK$518,MATCH(Working!$E73,'Data;_Historical_Data'!$J$12:$J$518,0),MATCH(Working!AZ$11,'Data;_Historical_Data'!$H$11:$AK$11)),SUMIFS('Data;_Minor_Ports'!$K$59:$K$999999,'Data;_Minor_Ports'!$F$59:$F$999999,$F73,'Data;_Minor_Ports'!$E$59:$E$999999,AZ$70,'Data;_Minor_Ports'!$J$59:$J$999999,#REF!)))</f>
        <v>0</v>
      </c>
      <c r="BA73" s="3">
        <f>IF(Closed_Ports!AV66="z","z",IF(BA$11&lt;2000,INDEX('Data;_Historical_Data'!$H$12:$AK$518,MATCH(Working!$E73,'Data;_Historical_Data'!$J$12:$J$518,0),MATCH(Working!BA$11,'Data;_Historical_Data'!$H$11:$AK$11)),SUMIFS('Data;_Minor_Ports'!$K$59:$K$999999,'Data;_Minor_Ports'!$F$59:$F$999999,$F73,'Data;_Minor_Ports'!$E$59:$E$999999,BA$70,'Data;_Minor_Ports'!$J$59:$J$999999,#REF!)))</f>
        <v>0</v>
      </c>
      <c r="BB73" s="3">
        <f>IF(Closed_Ports!AW66="z","z",IF(BB$11&lt;2000,INDEX('Data;_Historical_Data'!$H$12:$AK$518,MATCH(Working!$E73,'Data;_Historical_Data'!$J$12:$J$518,0),MATCH(Working!BB$11,'Data;_Historical_Data'!$H$11:$AK$11)),SUMIFS('Data;_Minor_Ports'!$K$59:$K$999999,'Data;_Minor_Ports'!$F$59:$F$999999,$F73,'Data;_Minor_Ports'!$E$59:$E$999999,BB$70,'Data;_Minor_Ports'!$J$59:$J$999999,#REF!)))</f>
        <v>0</v>
      </c>
      <c r="BC73" s="3">
        <f>IF(Closed_Ports!AX66="z","z",IF(BC$11&lt;2000,INDEX('Data;_Historical_Data'!$H$12:$AK$518,MATCH(Working!$E73,'Data;_Historical_Data'!$J$12:$J$518,0),MATCH(Working!BC$11,'Data;_Historical_Data'!$H$11:$AK$11)),SUMIFS('Data;_Minor_Ports'!$K$59:$K$999999,'Data;_Minor_Ports'!$F$59:$F$999999,$F73,'Data;_Minor_Ports'!$E$59:$E$999999,BC$70,'Data;_Minor_Ports'!$J$59:$J$999999,#REF!)))</f>
        <v>0</v>
      </c>
      <c r="BD73" s="3">
        <f>IF(Closed_Ports!AY66="z","z",IF(BD$11&lt;2000,INDEX('Data;_Historical_Data'!$H$12:$AK$518,MATCH(Working!$E73,'Data;_Historical_Data'!$J$12:$J$518,0),MATCH(Working!BD$11,'Data;_Historical_Data'!$H$11:$AK$11)),SUMIFS('Data;_Minor_Ports'!$K$59:$K$999999,'Data;_Minor_Ports'!$F$59:$F$999999,$F73,'Data;_Minor_Ports'!$E$59:$E$999999,BD$70,'Data;_Minor_Ports'!$J$59:$J$999999,#REF!)))</f>
        <v>0</v>
      </c>
      <c r="BE73" s="3">
        <f>IF(Closed_Ports!AZ66="z","z",IF(BE$11&lt;2000,INDEX('Data;_Historical_Data'!$H$12:$AK$518,MATCH(Working!$E73,'Data;_Historical_Data'!$J$12:$J$518,0),MATCH(Working!BE$11,'Data;_Historical_Data'!$H$11:$AK$11)),SUMIFS('Data;_Minor_Ports'!$K$59:$K$999999,'Data;_Minor_Ports'!$F$59:$F$999999,$F73,'Data;_Minor_Ports'!$E$59:$E$999999,BE$70,'Data;_Minor_Ports'!$J$59:$J$999999,#REF!)))</f>
        <v>0</v>
      </c>
      <c r="BF73" s="3">
        <f>IF(Closed_Ports!BA66="z","z",IF(BF$11&lt;2000,INDEX('Data;_Historical_Data'!$H$12:$AK$518,MATCH(Working!$E73,'Data;_Historical_Data'!$J$12:$J$518,0),MATCH(Working!BF$11,'Data;_Historical_Data'!$H$11:$AK$11)),SUMIFS('Data;_Minor_Ports'!$K$59:$K$999999,'Data;_Minor_Ports'!$F$59:$F$999999,$F73,'Data;_Minor_Ports'!$E$59:$E$999999,BF$70,'Data;_Minor_Ports'!$J$59:$J$999999,#REF!)))</f>
        <v>0</v>
      </c>
      <c r="BG73" s="3">
        <f>IF(Closed_Ports!BB66="z","z",IF(BG$11&lt;2000,INDEX('Data;_Historical_Data'!$H$12:$AK$518,MATCH(Working!$E73,'Data;_Historical_Data'!$J$12:$J$518,0),MATCH(Working!BG$11,'Data;_Historical_Data'!$H$11:$AK$11)),SUMIFS('Data;_Minor_Ports'!$K$59:$K$999999,'Data;_Minor_Ports'!$F$59:$F$999999,$F73,'Data;_Minor_Ports'!$E$59:$E$999999,BG$70,'Data;_Minor_Ports'!$J$59:$J$999999,#REF!)))</f>
        <v>0</v>
      </c>
      <c r="BH73" s="3">
        <f>IF(Closed_Ports!BC66="z","z",IF(BH$11&lt;2000,INDEX('Data;_Historical_Data'!$H$12:$AK$518,MATCH(Working!$E73,'Data;_Historical_Data'!$J$12:$J$518,0),MATCH(Working!BH$11,'Data;_Historical_Data'!$H$11:$AK$11)),SUMIFS('Data;_Minor_Ports'!$K$59:$K$999999,'Data;_Minor_Ports'!$F$59:$F$999999,$F73,'Data;_Minor_Ports'!$E$59:$E$999999,BH$70,'Data;_Minor_Ports'!$J$59:$J$999999,#REF!)))</f>
        <v>0</v>
      </c>
      <c r="BI73" s="3">
        <f>IF(Closed_Ports!BD66="z","z",IF(BI$11&lt;2000,INDEX('Data;_Historical_Data'!$H$12:$AK$518,MATCH(Working!$E73,'Data;_Historical_Data'!$J$12:$J$518,0),MATCH(Working!BI$11,'Data;_Historical_Data'!$H$11:$AK$11)),SUMIFS('Data;_Minor_Ports'!$K$59:$K$999999,'Data;_Minor_Ports'!$F$59:$F$999999,$F73,'Data;_Minor_Ports'!$E$59:$E$999999,BI$70,'Data;_Minor_Ports'!$J$59:$J$999999,#REF!)))</f>
        <v>0</v>
      </c>
      <c r="BJ73" s="44" t="e">
        <f t="shared" si="6"/>
        <v>#DIV/0!</v>
      </c>
      <c r="BK73" s="45">
        <f t="shared" si="7"/>
        <v>0</v>
      </c>
    </row>
    <row r="74" spans="4:63" x14ac:dyDescent="0.25">
      <c r="E74" s="22" t="e">
        <f>CONCATENATE(#REF!,Working!H74)</f>
        <v>#REF!</v>
      </c>
      <c r="F74" s="22" t="s">
        <v>314</v>
      </c>
      <c r="G74" s="22" t="s">
        <v>308</v>
      </c>
      <c r="H74" s="2" t="s">
        <v>69</v>
      </c>
      <c r="I74" s="2" t="s">
        <v>17</v>
      </c>
      <c r="J74" s="42" t="s">
        <v>66</v>
      </c>
      <c r="K74" s="3" t="e">
        <f>IF(Closed_Ports!F67="z","z",IF(K$11&lt;2000,INDEX('Data;_Historical_Data'!$H$12:$AK$518,MATCH(Working!$E74,'Data;_Historical_Data'!$J$12:$J$518,0),MATCH(Working!K$11,'Data;_Historical_Data'!$H$11:$AK$11)),SUMIFS('Data;_Minor_Ports'!$K$59:$K$999999,'Data;_Minor_Ports'!$F$59:$F$999999,$F74,'Data;_Minor_Ports'!$E$59:$E$999999,K$70,'Data;_Minor_Ports'!$J$59:$J$999999,#REF!)))</f>
        <v>#REF!</v>
      </c>
      <c r="L74" s="3" t="e">
        <f>IF(Closed_Ports!G67="z","z",IF(L$11&lt;2000,INDEX('Data;_Historical_Data'!$H$12:$AK$518,MATCH(Working!$E74,'Data;_Historical_Data'!$J$12:$J$518,0),MATCH(Working!L$11,'Data;_Historical_Data'!$H$11:$AK$11)),SUMIFS('Data;_Minor_Ports'!$K$59:$K$999999,'Data;_Minor_Ports'!$F$59:$F$999999,$F74,'Data;_Minor_Ports'!$E$59:$E$999999,L$70,'Data;_Minor_Ports'!$J$59:$J$999999,#REF!)))</f>
        <v>#REF!</v>
      </c>
      <c r="M74" s="3" t="e">
        <f>IF(Closed_Ports!H67="z","z",IF(M$11&lt;2000,INDEX('Data;_Historical_Data'!$H$12:$AK$518,MATCH(Working!$E74,'Data;_Historical_Data'!$J$12:$J$518,0),MATCH(Working!M$11,'Data;_Historical_Data'!$H$11:$AK$11)),SUMIFS('Data;_Minor_Ports'!$K$59:$K$999999,'Data;_Minor_Ports'!$F$59:$F$999999,$F74,'Data;_Minor_Ports'!$E$59:$E$999999,M$70,'Data;_Minor_Ports'!$J$59:$J$999999,#REF!)))</f>
        <v>#REF!</v>
      </c>
      <c r="N74" s="3" t="e">
        <f>IF(Closed_Ports!I67="z","z",IF(N$11&lt;2000,INDEX('Data;_Historical_Data'!$H$12:$AK$518,MATCH(Working!$E74,'Data;_Historical_Data'!$J$12:$J$518,0),MATCH(Working!N$11,'Data;_Historical_Data'!$H$11:$AK$11)),SUMIFS('Data;_Minor_Ports'!$K$59:$K$999999,'Data;_Minor_Ports'!$F$59:$F$999999,$F74,'Data;_Minor_Ports'!$E$59:$E$999999,N$70,'Data;_Minor_Ports'!$J$59:$J$999999,#REF!)))</f>
        <v>#REF!</v>
      </c>
      <c r="O74" s="3" t="e">
        <f>IF(Closed_Ports!J67="z","z",IF(O$11&lt;2000,INDEX('Data;_Historical_Data'!$H$12:$AK$518,MATCH(Working!$E74,'Data;_Historical_Data'!$J$12:$J$518,0),MATCH(Working!O$11,'Data;_Historical_Data'!$H$11:$AK$11)),SUMIFS('Data;_Minor_Ports'!$K$59:$K$999999,'Data;_Minor_Ports'!$F$59:$F$999999,$F74,'Data;_Minor_Ports'!$E$59:$E$999999,O$70,'Data;_Minor_Ports'!$J$59:$J$999999,#REF!)))</f>
        <v>#REF!</v>
      </c>
      <c r="P74" s="3" t="e">
        <f>IF(Closed_Ports!K67="z","z",IF(P$11&lt;2000,INDEX('Data;_Historical_Data'!$H$12:$AK$518,MATCH(Working!$E74,'Data;_Historical_Data'!$J$12:$J$518,0),MATCH(Working!P$11,'Data;_Historical_Data'!$H$11:$AK$11)),SUMIFS('Data;_Minor_Ports'!$K$59:$K$999999,'Data;_Minor_Ports'!$F$59:$F$999999,$F74,'Data;_Minor_Ports'!$E$59:$E$999999,P$70,'Data;_Minor_Ports'!$J$59:$J$999999,#REF!)))</f>
        <v>#REF!</v>
      </c>
      <c r="Q74" s="3" t="e">
        <f>IF(Closed_Ports!L67="z","z",IF(Q$11&lt;2000,INDEX('Data;_Historical_Data'!$H$12:$AK$518,MATCH(Working!$E74,'Data;_Historical_Data'!$J$12:$J$518,0),MATCH(Working!Q$11,'Data;_Historical_Data'!$H$11:$AK$11)),SUMIFS('Data;_Minor_Ports'!$K$59:$K$999999,'Data;_Minor_Ports'!$F$59:$F$999999,$F74,'Data;_Minor_Ports'!$E$59:$E$999999,Q$70,'Data;_Minor_Ports'!$J$59:$J$999999,#REF!)))</f>
        <v>#REF!</v>
      </c>
      <c r="R74" s="3" t="e">
        <f>IF(Closed_Ports!M67="z","z",IF(R$11&lt;2000,INDEX('Data;_Historical_Data'!$H$12:$AK$518,MATCH(Working!$E74,'Data;_Historical_Data'!$J$12:$J$518,0),MATCH(Working!R$11,'Data;_Historical_Data'!$H$11:$AK$11)),SUMIFS('Data;_Minor_Ports'!$K$59:$K$999999,'Data;_Minor_Ports'!$F$59:$F$999999,$F74,'Data;_Minor_Ports'!$E$59:$E$999999,R$70,'Data;_Minor_Ports'!$J$59:$J$999999,#REF!)))</f>
        <v>#REF!</v>
      </c>
      <c r="S74" s="3" t="e">
        <f>IF(Closed_Ports!N67="z","z",IF(S$11&lt;2000,INDEX('Data;_Historical_Data'!$H$12:$AK$518,MATCH(Working!$E74,'Data;_Historical_Data'!$J$12:$J$518,0),MATCH(Working!S$11,'Data;_Historical_Data'!$H$11:$AK$11)),SUMIFS('Data;_Minor_Ports'!$K$59:$K$999999,'Data;_Minor_Ports'!$F$59:$F$999999,$F74,'Data;_Minor_Ports'!$E$59:$E$999999,S$70,'Data;_Minor_Ports'!$J$59:$J$999999,#REF!)))</f>
        <v>#REF!</v>
      </c>
      <c r="T74" s="3" t="e">
        <f>IF(Closed_Ports!O67="z","z",IF(T$11&lt;2000,INDEX('Data;_Historical_Data'!$H$12:$AK$518,MATCH(Working!$E74,'Data;_Historical_Data'!$J$12:$J$518,0),MATCH(Working!T$11,'Data;_Historical_Data'!$H$11:$AK$11)),SUMIFS('Data;_Minor_Ports'!$K$59:$K$999999,'Data;_Minor_Ports'!$F$59:$F$999999,$F74,'Data;_Minor_Ports'!$E$59:$E$999999,T$70,'Data;_Minor_Ports'!$J$59:$J$999999,#REF!)))</f>
        <v>#REF!</v>
      </c>
      <c r="U74" s="3" t="e">
        <f>IF(Closed_Ports!P67="z","z",IF(U$11&lt;2000,INDEX('Data;_Historical_Data'!$H$12:$AK$518,MATCH(Working!$E74,'Data;_Historical_Data'!$J$12:$J$518,0),MATCH(Working!U$11,'Data;_Historical_Data'!$H$11:$AK$11)),SUMIFS('Data;_Minor_Ports'!$K$59:$K$999999,'Data;_Minor_Ports'!$F$59:$F$999999,$F74,'Data;_Minor_Ports'!$E$59:$E$999999,U$70,'Data;_Minor_Ports'!$J$59:$J$999999,#REF!)))</f>
        <v>#REF!</v>
      </c>
      <c r="V74" s="3" t="e">
        <f>IF(Closed_Ports!Q67="z","z",IF(V$11&lt;2000,INDEX('Data;_Historical_Data'!$H$12:$AK$518,MATCH(Working!$E74,'Data;_Historical_Data'!$J$12:$J$518,0),MATCH(Working!V$11,'Data;_Historical_Data'!$H$11:$AK$11)),SUMIFS('Data;_Minor_Ports'!$K$59:$K$999999,'Data;_Minor_Ports'!$F$59:$F$999999,$F74,'Data;_Minor_Ports'!$E$59:$E$999999,V$70,'Data;_Minor_Ports'!$J$59:$J$999999,#REF!)))</f>
        <v>#REF!</v>
      </c>
      <c r="W74" s="3" t="e">
        <f>IF(Closed_Ports!R67="z","z",IF(W$11&lt;2000,INDEX('Data;_Historical_Data'!$H$12:$AK$518,MATCH(Working!$E74,'Data;_Historical_Data'!$J$12:$J$518,0),MATCH(Working!W$11,'Data;_Historical_Data'!$H$11:$AK$11)),SUMIFS('Data;_Minor_Ports'!$K$59:$K$999999,'Data;_Minor_Ports'!$F$59:$F$999999,$F74,'Data;_Minor_Ports'!$E$59:$E$999999,W$70,'Data;_Minor_Ports'!$J$59:$J$999999,#REF!)))</f>
        <v>#REF!</v>
      </c>
      <c r="X74" s="3" t="e">
        <f>IF(Closed_Ports!S67="z","z",IF(X$11&lt;2000,INDEX('Data;_Historical_Data'!$H$12:$AK$518,MATCH(Working!$E74,'Data;_Historical_Data'!$J$12:$J$518,0),MATCH(Working!X$11,'Data;_Historical_Data'!$H$11:$AK$11)),SUMIFS('Data;_Minor_Ports'!$K$59:$K$999999,'Data;_Minor_Ports'!$F$59:$F$999999,$F74,'Data;_Minor_Ports'!$E$59:$E$999999,X$70,'Data;_Minor_Ports'!$J$59:$J$999999,#REF!)))</f>
        <v>#REF!</v>
      </c>
      <c r="Y74" s="3" t="e">
        <f>IF(Closed_Ports!T67="z","z",IF(Y$11&lt;2000,INDEX('Data;_Historical_Data'!$H$12:$AK$518,MATCH(Working!$E74,'Data;_Historical_Data'!$J$12:$J$518,0),MATCH(Working!Y$11,'Data;_Historical_Data'!$H$11:$AK$11)),SUMIFS('Data;_Minor_Ports'!$K$59:$K$999999,'Data;_Minor_Ports'!$F$59:$F$999999,$F74,'Data;_Minor_Ports'!$E$59:$E$999999,Y$70,'Data;_Minor_Ports'!$J$59:$J$999999,#REF!)))</f>
        <v>#REF!</v>
      </c>
      <c r="Z74" s="3" t="e">
        <f>IF(Closed_Ports!U67="z","z",IF(Z$11&lt;2000,INDEX('Data;_Historical_Data'!$H$12:$AK$518,MATCH(Working!$E74,'Data;_Historical_Data'!$J$12:$J$518,0),MATCH(Working!Z$11,'Data;_Historical_Data'!$H$11:$AK$11)),SUMIFS('Data;_Minor_Ports'!$K$59:$K$999999,'Data;_Minor_Ports'!$F$59:$F$999999,$F74,'Data;_Minor_Ports'!$E$59:$E$999999,Z$70,'Data;_Minor_Ports'!$J$59:$J$999999,#REF!)))</f>
        <v>#REF!</v>
      </c>
      <c r="AA74" s="3" t="e">
        <f>IF(Closed_Ports!V67="z","z",IF(AA$11&lt;2000,INDEX('Data;_Historical_Data'!$H$12:$AK$518,MATCH(Working!$E74,'Data;_Historical_Data'!$J$12:$J$518,0),MATCH(Working!AA$11,'Data;_Historical_Data'!$H$11:$AK$11)),SUMIFS('Data;_Minor_Ports'!$K$59:$K$999999,'Data;_Minor_Ports'!$F$59:$F$999999,$F74,'Data;_Minor_Ports'!$E$59:$E$999999,AA$70,'Data;_Minor_Ports'!$J$59:$J$999999,#REF!)))</f>
        <v>#REF!</v>
      </c>
      <c r="AB74" s="3" t="e">
        <f>IF(Closed_Ports!W67="z","z",IF(AB$11&lt;2000,INDEX('Data;_Historical_Data'!$H$12:$AK$518,MATCH(Working!$E74,'Data;_Historical_Data'!$J$12:$J$518,0),MATCH(Working!AB$11,'Data;_Historical_Data'!$H$11:$AK$11)),SUMIFS('Data;_Minor_Ports'!$K$59:$K$999999,'Data;_Minor_Ports'!$F$59:$F$999999,$F74,'Data;_Minor_Ports'!$E$59:$E$999999,AB$70,'Data;_Minor_Ports'!$J$59:$J$999999,#REF!)))</f>
        <v>#REF!</v>
      </c>
      <c r="AC74" s="3" t="e">
        <f>IF(Closed_Ports!X67="z","z",IF(AC$11&lt;2000,INDEX('Data;_Historical_Data'!$H$12:$AK$518,MATCH(Working!$E74,'Data;_Historical_Data'!$J$12:$J$518,0),MATCH(Working!AC$11,'Data;_Historical_Data'!$H$11:$AK$11)),SUMIFS('Data;_Minor_Ports'!$K$59:$K$999999,'Data;_Minor_Ports'!$F$59:$F$999999,$F74,'Data;_Minor_Ports'!$E$59:$E$999999,AC$70,'Data;_Minor_Ports'!$J$59:$J$999999,#REF!)))</f>
        <v>#REF!</v>
      </c>
      <c r="AD74" s="3" t="e">
        <f>IF(Closed_Ports!Y67="z","z",IF(AD$11&lt;2000,INDEX('Data;_Historical_Data'!$H$12:$AK$518,MATCH(Working!$E74,'Data;_Historical_Data'!$J$12:$J$518,0),MATCH(Working!AD$11,'Data;_Historical_Data'!$H$11:$AK$11)),SUMIFS('Data;_Minor_Ports'!$K$59:$K$999999,'Data;_Minor_Ports'!$F$59:$F$999999,$F74,'Data;_Minor_Ports'!$E$59:$E$999999,AD$70,'Data;_Minor_Ports'!$J$59:$J$999999,#REF!)))</f>
        <v>#REF!</v>
      </c>
      <c r="AE74" s="3" t="e">
        <f>IF(Closed_Ports!Z67="z","z",IF(AE$11&lt;2000,INDEX('Data;_Historical_Data'!$H$12:$AK$518,MATCH(Working!$E74,'Data;_Historical_Data'!$J$12:$J$518,0),MATCH(Working!AE$11,'Data;_Historical_Data'!$H$11:$AK$11)),SUMIFS('Data;_Minor_Ports'!$K$59:$K$999999,'Data;_Minor_Ports'!$F$59:$F$999999,$F74,'Data;_Minor_Ports'!$E$59:$E$999999,AE$70,'Data;_Minor_Ports'!$J$59:$J$999999,#REF!)))</f>
        <v>#REF!</v>
      </c>
      <c r="AF74" s="3" t="e">
        <f>IF(Closed_Ports!AA67="z","z",IF(AF$11&lt;2000,INDEX('Data;_Historical_Data'!$H$12:$AK$518,MATCH(Working!$E74,'Data;_Historical_Data'!$J$12:$J$518,0),MATCH(Working!AF$11,'Data;_Historical_Data'!$H$11:$AK$11)),SUMIFS('Data;_Minor_Ports'!$K$59:$K$999999,'Data;_Minor_Ports'!$F$59:$F$999999,$F74,'Data;_Minor_Ports'!$E$59:$E$999999,AF$70,'Data;_Minor_Ports'!$J$59:$J$999999,#REF!)))</f>
        <v>#REF!</v>
      </c>
      <c r="AG74" s="3" t="e">
        <f>IF(Closed_Ports!AB67="z","z",IF(AG$11&lt;2000,INDEX('Data;_Historical_Data'!$H$12:$AK$518,MATCH(Working!$E74,'Data;_Historical_Data'!$J$12:$J$518,0),MATCH(Working!AG$11,'Data;_Historical_Data'!$H$11:$AK$11)),SUMIFS('Data;_Minor_Ports'!$K$59:$K$999999,'Data;_Minor_Ports'!$F$59:$F$999999,$F74,'Data;_Minor_Ports'!$E$59:$E$999999,AG$70,'Data;_Minor_Ports'!$J$59:$J$999999,#REF!)))</f>
        <v>#REF!</v>
      </c>
      <c r="AH74" s="3" t="e">
        <f>IF(Closed_Ports!AC67="z","z",IF(AH$11&lt;2000,INDEX('Data;_Historical_Data'!$H$12:$AK$518,MATCH(Working!$E74,'Data;_Historical_Data'!$J$12:$J$518,0),MATCH(Working!AH$11,'Data;_Historical_Data'!$H$11:$AK$11)),SUMIFS('Data;_Minor_Ports'!$K$59:$K$999999,'Data;_Minor_Ports'!$F$59:$F$999999,$F74,'Data;_Minor_Ports'!$E$59:$E$999999,AH$70,'Data;_Minor_Ports'!$J$59:$J$999999,#REF!)))</f>
        <v>#REF!</v>
      </c>
      <c r="AI74" s="3" t="e">
        <f>IF(Closed_Ports!AD67="z","z",IF(AI$11&lt;2000,INDEX('Data;_Historical_Data'!$H$12:$AK$518,MATCH(Working!$E74,'Data;_Historical_Data'!$J$12:$J$518,0),MATCH(Working!AI$11,'Data;_Historical_Data'!$H$11:$AK$11)),SUMIFS('Data;_Minor_Ports'!$K$59:$K$999999,'Data;_Minor_Ports'!$F$59:$F$999999,$F74,'Data;_Minor_Ports'!$E$59:$E$999999,AI$70,'Data;_Minor_Ports'!$J$59:$J$999999,#REF!)))</f>
        <v>#REF!</v>
      </c>
      <c r="AJ74" s="3" t="e">
        <f>IF(Closed_Ports!AE67="z","z",IF(AJ$11&lt;2000,INDEX('Data;_Historical_Data'!$H$12:$AK$518,MATCH(Working!$E74,'Data;_Historical_Data'!$J$12:$J$518,0),MATCH(Working!AJ$11,'Data;_Historical_Data'!$H$11:$AK$11)),SUMIFS('Data;_Minor_Ports'!$K$59:$K$999999,'Data;_Minor_Ports'!$F$59:$F$999999,$F74,'Data;_Minor_Ports'!$E$59:$E$999999,AJ$70,'Data;_Minor_Ports'!$J$59:$J$999999,#REF!)))</f>
        <v>#REF!</v>
      </c>
      <c r="AK74" s="3" t="e">
        <f>IF(Closed_Ports!AF67="z","z",IF(AK$11&lt;2000,INDEX('Data;_Historical_Data'!$H$12:$AK$518,MATCH(Working!$E74,'Data;_Historical_Data'!$J$12:$J$518,0),MATCH(Working!AK$11,'Data;_Historical_Data'!$H$11:$AK$11)),SUMIFS('Data;_Minor_Ports'!$K$59:$K$999999,'Data;_Minor_Ports'!$F$59:$F$999999,$F74,'Data;_Minor_Ports'!$E$59:$E$999999,AK$70,'Data;_Minor_Ports'!$J$59:$J$999999,#REF!)))</f>
        <v>#REF!</v>
      </c>
      <c r="AL74" s="49">
        <f>IF(Closed_Ports!AG67="z","z",IF(AL$11&lt;2000,INDEX('Data;_Historical_Data'!$H$12:$AK$518,MATCH(Working!$E74,'Data;_Historical_Data'!$J$12:$J$518,0),MATCH(Working!AL$11,'Data;_Historical_Data'!$H$11:$AK$11)),SUMIFS('Data;_Minor_Ports'!$K$59:$K$999999,'Data;_Minor_Ports'!$F$59:$F$999999,$F74,'Data;_Minor_Ports'!$E$59:$E$999999,AL$70,'Data;_Minor_Ports'!$J$59:$J$999999,#REF!)))</f>
        <v>0</v>
      </c>
      <c r="AM74" s="3">
        <f>IF(Closed_Ports!AH67="z","z",IF(AM$11&lt;2000,INDEX('Data;_Historical_Data'!$H$12:$AK$518,MATCH(Working!$E74,'Data;_Historical_Data'!$J$12:$J$518,0),MATCH(Working!AM$11,'Data;_Historical_Data'!$H$11:$AK$11)),SUMIFS('Data;_Minor_Ports'!$K$59:$K$999999,'Data;_Minor_Ports'!$F$59:$F$999999,$F74,'Data;_Minor_Ports'!$E$59:$E$999999,AM$70,'Data;_Minor_Ports'!$J$59:$J$999999,#REF!)))</f>
        <v>0</v>
      </c>
      <c r="AN74" s="3">
        <f>IF(Closed_Ports!AI67="z","z",IF(AN$11&lt;2000,INDEX('Data;_Historical_Data'!$H$12:$AK$518,MATCH(Working!$E74,'Data;_Historical_Data'!$J$12:$J$518,0),MATCH(Working!AN$11,'Data;_Historical_Data'!$H$11:$AK$11)),SUMIFS('Data;_Minor_Ports'!$K$59:$K$999999,'Data;_Minor_Ports'!$F$59:$F$999999,$F74,'Data;_Minor_Ports'!$E$59:$E$999999,AN$70,'Data;_Minor_Ports'!$J$59:$J$999999,#REF!)))</f>
        <v>0</v>
      </c>
      <c r="AO74" s="3">
        <f>IF(Closed_Ports!AJ67="z","z",IF(AO$11&lt;2000,INDEX('Data;_Historical_Data'!$H$12:$AK$518,MATCH(Working!$E74,'Data;_Historical_Data'!$J$12:$J$518,0),MATCH(Working!AO$11,'Data;_Historical_Data'!$H$11:$AK$11)),SUMIFS('Data;_Minor_Ports'!$K$59:$K$999999,'Data;_Minor_Ports'!$F$59:$F$999999,$F74,'Data;_Minor_Ports'!$E$59:$E$999999,AO$70,'Data;_Minor_Ports'!$J$59:$J$999999,#REF!)))</f>
        <v>0</v>
      </c>
      <c r="AP74" s="3">
        <f>IF(Closed_Ports!AK67="z","z",IF(AP$11&lt;2000,INDEX('Data;_Historical_Data'!$H$12:$AK$518,MATCH(Working!$E74,'Data;_Historical_Data'!$J$12:$J$518,0),MATCH(Working!AP$11,'Data;_Historical_Data'!$H$11:$AK$11)),SUMIFS('Data;_Minor_Ports'!$K$59:$K$999999,'Data;_Minor_Ports'!$F$59:$F$999999,$F74,'Data;_Minor_Ports'!$E$59:$E$999999,AP$70,'Data;_Minor_Ports'!$J$59:$J$999999,#REF!)))</f>
        <v>0</v>
      </c>
      <c r="AQ74" s="3">
        <f>IF(Closed_Ports!AL67="z","z",IF(AQ$11&lt;2000,INDEX('Data;_Historical_Data'!$H$12:$AK$518,MATCH(Working!$E74,'Data;_Historical_Data'!$J$12:$J$518,0),MATCH(Working!AQ$11,'Data;_Historical_Data'!$H$11:$AK$11)),SUMIFS('Data;_Minor_Ports'!$K$59:$K$999999,'Data;_Minor_Ports'!$F$59:$F$999999,$F74,'Data;_Minor_Ports'!$E$59:$E$999999,AQ$70,'Data;_Minor_Ports'!$J$59:$J$999999,#REF!)))</f>
        <v>0</v>
      </c>
      <c r="AR74" s="3">
        <f>IF(Closed_Ports!AM67="z","z",IF(AR$11&lt;2000,INDEX('Data;_Historical_Data'!$H$12:$AK$518,MATCH(Working!$E74,'Data;_Historical_Data'!$J$12:$J$518,0),MATCH(Working!AR$11,'Data;_Historical_Data'!$H$11:$AK$11)),SUMIFS('Data;_Minor_Ports'!$K$59:$K$999999,'Data;_Minor_Ports'!$F$59:$F$999999,$F74,'Data;_Minor_Ports'!$E$59:$E$999999,AR$70,'Data;_Minor_Ports'!$J$59:$J$999999,#REF!)))</f>
        <v>0</v>
      </c>
      <c r="AS74" s="3">
        <f>IF(Closed_Ports!AN67="z","z",IF(AS$11&lt;2000,INDEX('Data;_Historical_Data'!$H$12:$AK$518,MATCH(Working!$E74,'Data;_Historical_Data'!$J$12:$J$518,0),MATCH(Working!AS$11,'Data;_Historical_Data'!$H$11:$AK$11)),SUMIFS('Data;_Minor_Ports'!$K$59:$K$999999,'Data;_Minor_Ports'!$F$59:$F$999999,$F74,'Data;_Minor_Ports'!$E$59:$E$999999,AS$70,'Data;_Minor_Ports'!$J$59:$J$999999,#REF!)))</f>
        <v>0</v>
      </c>
      <c r="AT74" s="3">
        <f>IF(Closed_Ports!AO67="z","z",IF(AT$11&lt;2000,INDEX('Data;_Historical_Data'!$H$12:$AK$518,MATCH(Working!$E74,'Data;_Historical_Data'!$J$12:$J$518,0),MATCH(Working!AT$11,'Data;_Historical_Data'!$H$11:$AK$11)),SUMIFS('Data;_Minor_Ports'!$K$59:$K$999999,'Data;_Minor_Ports'!$F$59:$F$999999,$F74,'Data;_Minor_Ports'!$E$59:$E$999999,AT$70,'Data;_Minor_Ports'!$J$59:$J$999999,#REF!)))</f>
        <v>0</v>
      </c>
      <c r="AU74" s="3">
        <f>IF(Closed_Ports!AP67="z","z",IF(AU$11&lt;2000,INDEX('Data;_Historical_Data'!$H$12:$AK$518,MATCH(Working!$E74,'Data;_Historical_Data'!$J$12:$J$518,0),MATCH(Working!AU$11,'Data;_Historical_Data'!$H$11:$AK$11)),SUMIFS('Data;_Minor_Ports'!$K$59:$K$999999,'Data;_Minor_Ports'!$F$59:$F$999999,$F74,'Data;_Minor_Ports'!$E$59:$E$999999,AU$70,'Data;_Minor_Ports'!$J$59:$J$999999,#REF!)))</f>
        <v>0</v>
      </c>
      <c r="AV74" s="3">
        <f>IF(Closed_Ports!AQ67="z","z",IF(AV$11&lt;2000,INDEX('Data;_Historical_Data'!$H$12:$AK$518,MATCH(Working!$E74,'Data;_Historical_Data'!$J$12:$J$518,0),MATCH(Working!AV$11,'Data;_Historical_Data'!$H$11:$AK$11)),SUMIFS('Data;_Minor_Ports'!$K$59:$K$999999,'Data;_Minor_Ports'!$F$59:$F$999999,$F74,'Data;_Minor_Ports'!$E$59:$E$999999,AV$70,'Data;_Minor_Ports'!$J$59:$J$999999,#REF!)))</f>
        <v>0</v>
      </c>
      <c r="AW74" s="3">
        <f>IF(Closed_Ports!AR67="z","z",IF(AW$11&lt;2000,INDEX('Data;_Historical_Data'!$H$12:$AK$518,MATCH(Working!$E74,'Data;_Historical_Data'!$J$12:$J$518,0),MATCH(Working!AW$11,'Data;_Historical_Data'!$H$11:$AK$11)),SUMIFS('Data;_Minor_Ports'!$K$59:$K$999999,'Data;_Minor_Ports'!$F$59:$F$999999,$F74,'Data;_Minor_Ports'!$E$59:$E$999999,AW$70,'Data;_Minor_Ports'!$J$59:$J$999999,#REF!)))</f>
        <v>0</v>
      </c>
      <c r="AX74" s="3">
        <f>IF(Closed_Ports!AS67="z","z",IF(AX$11&lt;2000,INDEX('Data;_Historical_Data'!$H$12:$AK$518,MATCH(Working!$E74,'Data;_Historical_Data'!$J$12:$J$518,0),MATCH(Working!AX$11,'Data;_Historical_Data'!$H$11:$AK$11)),SUMIFS('Data;_Minor_Ports'!$K$59:$K$999999,'Data;_Minor_Ports'!$F$59:$F$999999,$F74,'Data;_Minor_Ports'!$E$59:$E$999999,AX$70,'Data;_Minor_Ports'!$J$59:$J$999999,#REF!)))</f>
        <v>0</v>
      </c>
      <c r="AY74" s="3">
        <f>IF(Closed_Ports!AT67="z","z",IF(AY$11&lt;2000,INDEX('Data;_Historical_Data'!$H$12:$AK$518,MATCH(Working!$E74,'Data;_Historical_Data'!$J$12:$J$518,0),MATCH(Working!AY$11,'Data;_Historical_Data'!$H$11:$AK$11)),SUMIFS('Data;_Minor_Ports'!$K$59:$K$999999,'Data;_Minor_Ports'!$F$59:$F$999999,$F74,'Data;_Minor_Ports'!$E$59:$E$999999,AY$70,'Data;_Minor_Ports'!$J$59:$J$999999,#REF!)))</f>
        <v>0</v>
      </c>
      <c r="AZ74" s="3">
        <f>IF(Closed_Ports!AU67="z","z",IF(AZ$11&lt;2000,INDEX('Data;_Historical_Data'!$H$12:$AK$518,MATCH(Working!$E74,'Data;_Historical_Data'!$J$12:$J$518,0),MATCH(Working!AZ$11,'Data;_Historical_Data'!$H$11:$AK$11)),SUMIFS('Data;_Minor_Ports'!$K$59:$K$999999,'Data;_Minor_Ports'!$F$59:$F$999999,$F74,'Data;_Minor_Ports'!$E$59:$E$999999,AZ$70,'Data;_Minor_Ports'!$J$59:$J$999999,#REF!)))</f>
        <v>0</v>
      </c>
      <c r="BA74" s="3">
        <f>IF(Closed_Ports!AV67="z","z",IF(BA$11&lt;2000,INDEX('Data;_Historical_Data'!$H$12:$AK$518,MATCH(Working!$E74,'Data;_Historical_Data'!$J$12:$J$518,0),MATCH(Working!BA$11,'Data;_Historical_Data'!$H$11:$AK$11)),SUMIFS('Data;_Minor_Ports'!$K$59:$K$999999,'Data;_Minor_Ports'!$F$59:$F$999999,$F74,'Data;_Minor_Ports'!$E$59:$E$999999,BA$70,'Data;_Minor_Ports'!$J$59:$J$999999,#REF!)))</f>
        <v>0</v>
      </c>
      <c r="BB74" s="3">
        <f>IF(Closed_Ports!AW67="z","z",IF(BB$11&lt;2000,INDEX('Data;_Historical_Data'!$H$12:$AK$518,MATCH(Working!$E74,'Data;_Historical_Data'!$J$12:$J$518,0),MATCH(Working!BB$11,'Data;_Historical_Data'!$H$11:$AK$11)),SUMIFS('Data;_Minor_Ports'!$K$59:$K$999999,'Data;_Minor_Ports'!$F$59:$F$999999,$F74,'Data;_Minor_Ports'!$E$59:$E$999999,BB$70,'Data;_Minor_Ports'!$J$59:$J$999999,#REF!)))</f>
        <v>0</v>
      </c>
      <c r="BC74" s="3">
        <f>IF(Closed_Ports!AX67="z","z",IF(BC$11&lt;2000,INDEX('Data;_Historical_Data'!$H$12:$AK$518,MATCH(Working!$E74,'Data;_Historical_Data'!$J$12:$J$518,0),MATCH(Working!BC$11,'Data;_Historical_Data'!$H$11:$AK$11)),SUMIFS('Data;_Minor_Ports'!$K$59:$K$999999,'Data;_Minor_Ports'!$F$59:$F$999999,$F74,'Data;_Minor_Ports'!$E$59:$E$999999,BC$70,'Data;_Minor_Ports'!$J$59:$J$999999,#REF!)))</f>
        <v>0</v>
      </c>
      <c r="BD74" s="3">
        <f>IF(Closed_Ports!AY67="z","z",IF(BD$11&lt;2000,INDEX('Data;_Historical_Data'!$H$12:$AK$518,MATCH(Working!$E74,'Data;_Historical_Data'!$J$12:$J$518,0),MATCH(Working!BD$11,'Data;_Historical_Data'!$H$11:$AK$11)),SUMIFS('Data;_Minor_Ports'!$K$59:$K$999999,'Data;_Minor_Ports'!$F$59:$F$999999,$F74,'Data;_Minor_Ports'!$E$59:$E$999999,BD$70,'Data;_Minor_Ports'!$J$59:$J$999999,#REF!)))</f>
        <v>0</v>
      </c>
      <c r="BE74" s="3">
        <f>IF(Closed_Ports!AZ67="z","z",IF(BE$11&lt;2000,INDEX('Data;_Historical_Data'!$H$12:$AK$518,MATCH(Working!$E74,'Data;_Historical_Data'!$J$12:$J$518,0),MATCH(Working!BE$11,'Data;_Historical_Data'!$H$11:$AK$11)),SUMIFS('Data;_Minor_Ports'!$K$59:$K$999999,'Data;_Minor_Ports'!$F$59:$F$999999,$F74,'Data;_Minor_Ports'!$E$59:$E$999999,BE$70,'Data;_Minor_Ports'!$J$59:$J$999999,#REF!)))</f>
        <v>0</v>
      </c>
      <c r="BF74" s="3">
        <f>IF(Closed_Ports!BA67="z","z",IF(BF$11&lt;2000,INDEX('Data;_Historical_Data'!$H$12:$AK$518,MATCH(Working!$E74,'Data;_Historical_Data'!$J$12:$J$518,0),MATCH(Working!BF$11,'Data;_Historical_Data'!$H$11:$AK$11)),SUMIFS('Data;_Minor_Ports'!$K$59:$K$999999,'Data;_Minor_Ports'!$F$59:$F$999999,$F74,'Data;_Minor_Ports'!$E$59:$E$999999,BF$70,'Data;_Minor_Ports'!$J$59:$J$999999,#REF!)))</f>
        <v>0</v>
      </c>
      <c r="BG74" s="3">
        <f>IF(Closed_Ports!BB67="z","z",IF(BG$11&lt;2000,INDEX('Data;_Historical_Data'!$H$12:$AK$518,MATCH(Working!$E74,'Data;_Historical_Data'!$J$12:$J$518,0),MATCH(Working!BG$11,'Data;_Historical_Data'!$H$11:$AK$11)),SUMIFS('Data;_Minor_Ports'!$K$59:$K$999999,'Data;_Minor_Ports'!$F$59:$F$999999,$F74,'Data;_Minor_Ports'!$E$59:$E$999999,BG$70,'Data;_Minor_Ports'!$J$59:$J$999999,#REF!)))</f>
        <v>0</v>
      </c>
      <c r="BH74" s="3">
        <f>IF(Closed_Ports!BC67="z","z",IF(BH$11&lt;2000,INDEX('Data;_Historical_Data'!$H$12:$AK$518,MATCH(Working!$E74,'Data;_Historical_Data'!$J$12:$J$518,0),MATCH(Working!BH$11,'Data;_Historical_Data'!$H$11:$AK$11)),SUMIFS('Data;_Minor_Ports'!$K$59:$K$999999,'Data;_Minor_Ports'!$F$59:$F$999999,$F74,'Data;_Minor_Ports'!$E$59:$E$999999,BH$70,'Data;_Minor_Ports'!$J$59:$J$999999,#REF!)))</f>
        <v>0</v>
      </c>
      <c r="BI74" s="3">
        <f>IF(Closed_Ports!BD67="z","z",IF(BI$11&lt;2000,INDEX('Data;_Historical_Data'!$H$12:$AK$518,MATCH(Working!$E74,'Data;_Historical_Data'!$J$12:$J$518,0),MATCH(Working!BI$11,'Data;_Historical_Data'!$H$11:$AK$11)),SUMIFS('Data;_Minor_Ports'!$K$59:$K$999999,'Data;_Minor_Ports'!$F$59:$F$999999,$F74,'Data;_Minor_Ports'!$E$59:$E$999999,BI$70,'Data;_Minor_Ports'!$J$59:$J$999999,#REF!)))</f>
        <v>0</v>
      </c>
      <c r="BJ74" s="44" t="e">
        <f t="shared" si="6"/>
        <v>#DIV/0!</v>
      </c>
      <c r="BK74" s="45">
        <f t="shared" si="7"/>
        <v>0</v>
      </c>
    </row>
    <row r="75" spans="4:63" x14ac:dyDescent="0.25">
      <c r="E75" s="22" t="e">
        <f>CONCATENATE(#REF!,Working!H75)</f>
        <v>#REF!</v>
      </c>
      <c r="F75" s="22" t="s">
        <v>316</v>
      </c>
      <c r="G75" s="22" t="s">
        <v>308</v>
      </c>
      <c r="H75" s="2" t="s">
        <v>70</v>
      </c>
      <c r="I75" s="2" t="s">
        <v>12</v>
      </c>
      <c r="J75" s="42" t="s">
        <v>66</v>
      </c>
      <c r="K75" s="3" t="str">
        <f>IF(Closed_Ports!F68="z","z",IF(K$11&lt;2000,INDEX('Data;_Historical_Data'!$H$12:$AK$518,MATCH(Working!$E75,'Data;_Historical_Data'!$J$12:$J$518,0),MATCH(Working!K$11,'Data;_Historical_Data'!$H$11:$AK$11)),SUMIFS('Data;_Minor_Ports'!$K$59:$K$999999,'Data;_Minor_Ports'!$F$59:$F$999999,$F75,'Data;_Minor_Ports'!$E$59:$E$999999,K$70,'Data;_Minor_Ports'!$J$59:$J$999999,#REF!)))</f>
        <v>z</v>
      </c>
      <c r="L75" s="3" t="str">
        <f>IF(Closed_Ports!G68="z","z",IF(L$11&lt;2000,INDEX('Data;_Historical_Data'!$H$12:$AK$518,MATCH(Working!$E75,'Data;_Historical_Data'!$J$12:$J$518,0),MATCH(Working!L$11,'Data;_Historical_Data'!$H$11:$AK$11)),SUMIFS('Data;_Minor_Ports'!$K$59:$K$999999,'Data;_Minor_Ports'!$F$59:$F$999999,$F75,'Data;_Minor_Ports'!$E$59:$E$999999,L$70,'Data;_Minor_Ports'!$J$59:$J$999999,#REF!)))</f>
        <v>z</v>
      </c>
      <c r="M75" s="3" t="str">
        <f>IF(Closed_Ports!H68="z","z",IF(M$11&lt;2000,INDEX('Data;_Historical_Data'!$H$12:$AK$518,MATCH(Working!$E75,'Data;_Historical_Data'!$J$12:$J$518,0),MATCH(Working!M$11,'Data;_Historical_Data'!$H$11:$AK$11)),SUMIFS('Data;_Minor_Ports'!$K$59:$K$999999,'Data;_Minor_Ports'!$F$59:$F$999999,$F75,'Data;_Minor_Ports'!$E$59:$E$999999,M$70,'Data;_Minor_Ports'!$J$59:$J$999999,#REF!)))</f>
        <v>z</v>
      </c>
      <c r="N75" s="3" t="str">
        <f>IF(Closed_Ports!I68="z","z",IF(N$11&lt;2000,INDEX('Data;_Historical_Data'!$H$12:$AK$518,MATCH(Working!$E75,'Data;_Historical_Data'!$J$12:$J$518,0),MATCH(Working!N$11,'Data;_Historical_Data'!$H$11:$AK$11)),SUMIFS('Data;_Minor_Ports'!$K$59:$K$999999,'Data;_Minor_Ports'!$F$59:$F$999999,$F75,'Data;_Minor_Ports'!$E$59:$E$999999,N$70,'Data;_Minor_Ports'!$J$59:$J$999999,#REF!)))</f>
        <v>z</v>
      </c>
      <c r="O75" s="3" t="str">
        <f>IF(Closed_Ports!J68="z","z",IF(O$11&lt;2000,INDEX('Data;_Historical_Data'!$H$12:$AK$518,MATCH(Working!$E75,'Data;_Historical_Data'!$J$12:$J$518,0),MATCH(Working!O$11,'Data;_Historical_Data'!$H$11:$AK$11)),SUMIFS('Data;_Minor_Ports'!$K$59:$K$999999,'Data;_Minor_Ports'!$F$59:$F$999999,$F75,'Data;_Minor_Ports'!$E$59:$E$999999,O$70,'Data;_Minor_Ports'!$J$59:$J$999999,#REF!)))</f>
        <v>z</v>
      </c>
      <c r="P75" s="3" t="str">
        <f>IF(Closed_Ports!K68="z","z",IF(P$11&lt;2000,INDEX('Data;_Historical_Data'!$H$12:$AK$518,MATCH(Working!$E75,'Data;_Historical_Data'!$J$12:$J$518,0),MATCH(Working!P$11,'Data;_Historical_Data'!$H$11:$AK$11)),SUMIFS('Data;_Minor_Ports'!$K$59:$K$999999,'Data;_Minor_Ports'!$F$59:$F$999999,$F75,'Data;_Minor_Ports'!$E$59:$E$999999,P$70,'Data;_Minor_Ports'!$J$59:$J$999999,#REF!)))</f>
        <v>z</v>
      </c>
      <c r="Q75" s="3" t="str">
        <f>IF(Closed_Ports!L68="z","z",IF(Q$11&lt;2000,INDEX('Data;_Historical_Data'!$H$12:$AK$518,MATCH(Working!$E75,'Data;_Historical_Data'!$J$12:$J$518,0),MATCH(Working!Q$11,'Data;_Historical_Data'!$H$11:$AK$11)),SUMIFS('Data;_Minor_Ports'!$K$59:$K$999999,'Data;_Minor_Ports'!$F$59:$F$999999,$F75,'Data;_Minor_Ports'!$E$59:$E$999999,Q$70,'Data;_Minor_Ports'!$J$59:$J$999999,#REF!)))</f>
        <v>z</v>
      </c>
      <c r="R75" s="3" t="str">
        <f>IF(Closed_Ports!M68="z","z",IF(R$11&lt;2000,INDEX('Data;_Historical_Data'!$H$12:$AK$518,MATCH(Working!$E75,'Data;_Historical_Data'!$J$12:$J$518,0),MATCH(Working!R$11,'Data;_Historical_Data'!$H$11:$AK$11)),SUMIFS('Data;_Minor_Ports'!$K$59:$K$999999,'Data;_Minor_Ports'!$F$59:$F$999999,$F75,'Data;_Minor_Ports'!$E$59:$E$999999,R$70,'Data;_Minor_Ports'!$J$59:$J$999999,#REF!)))</f>
        <v>z</v>
      </c>
      <c r="S75" s="3" t="str">
        <f>IF(Closed_Ports!N68="z","z",IF(S$11&lt;2000,INDEX('Data;_Historical_Data'!$H$12:$AK$518,MATCH(Working!$E75,'Data;_Historical_Data'!$J$12:$J$518,0),MATCH(Working!S$11,'Data;_Historical_Data'!$H$11:$AK$11)),SUMIFS('Data;_Minor_Ports'!$K$59:$K$999999,'Data;_Minor_Ports'!$F$59:$F$999999,$F75,'Data;_Minor_Ports'!$E$59:$E$999999,S$70,'Data;_Minor_Ports'!$J$59:$J$999999,#REF!)))</f>
        <v>z</v>
      </c>
      <c r="T75" s="3" t="str">
        <f>IF(Closed_Ports!O68="z","z",IF(T$11&lt;2000,INDEX('Data;_Historical_Data'!$H$12:$AK$518,MATCH(Working!$E75,'Data;_Historical_Data'!$J$12:$J$518,0),MATCH(Working!T$11,'Data;_Historical_Data'!$H$11:$AK$11)),SUMIFS('Data;_Minor_Ports'!$K$59:$K$999999,'Data;_Minor_Ports'!$F$59:$F$999999,$F75,'Data;_Minor_Ports'!$E$59:$E$999999,T$70,'Data;_Minor_Ports'!$J$59:$J$999999,#REF!)))</f>
        <v>z</v>
      </c>
      <c r="U75" s="3" t="str">
        <f>IF(Closed_Ports!P68="z","z",IF(U$11&lt;2000,INDEX('Data;_Historical_Data'!$H$12:$AK$518,MATCH(Working!$E75,'Data;_Historical_Data'!$J$12:$J$518,0),MATCH(Working!U$11,'Data;_Historical_Data'!$H$11:$AK$11)),SUMIFS('Data;_Minor_Ports'!$K$59:$K$999999,'Data;_Minor_Ports'!$F$59:$F$999999,$F75,'Data;_Minor_Ports'!$E$59:$E$999999,U$70,'Data;_Minor_Ports'!$J$59:$J$999999,#REF!)))</f>
        <v>z</v>
      </c>
      <c r="V75" s="3" t="str">
        <f>IF(Closed_Ports!Q68="z","z",IF(V$11&lt;2000,INDEX('Data;_Historical_Data'!$H$12:$AK$518,MATCH(Working!$E75,'Data;_Historical_Data'!$J$12:$J$518,0),MATCH(Working!V$11,'Data;_Historical_Data'!$H$11:$AK$11)),SUMIFS('Data;_Minor_Ports'!$K$59:$K$999999,'Data;_Minor_Ports'!$F$59:$F$999999,$F75,'Data;_Minor_Ports'!$E$59:$E$999999,V$70,'Data;_Minor_Ports'!$J$59:$J$999999,#REF!)))</f>
        <v>z</v>
      </c>
      <c r="W75" s="3" t="str">
        <f>IF(Closed_Ports!R68="z","z",IF(W$11&lt;2000,INDEX('Data;_Historical_Data'!$H$12:$AK$518,MATCH(Working!$E75,'Data;_Historical_Data'!$J$12:$J$518,0),MATCH(Working!W$11,'Data;_Historical_Data'!$H$11:$AK$11)),SUMIFS('Data;_Minor_Ports'!$K$59:$K$999999,'Data;_Minor_Ports'!$F$59:$F$999999,$F75,'Data;_Minor_Ports'!$E$59:$E$999999,W$70,'Data;_Minor_Ports'!$J$59:$J$999999,#REF!)))</f>
        <v>z</v>
      </c>
      <c r="X75" s="3" t="str">
        <f>IF(Closed_Ports!S68="z","z",IF(X$11&lt;2000,INDEX('Data;_Historical_Data'!$H$12:$AK$518,MATCH(Working!$E75,'Data;_Historical_Data'!$J$12:$J$518,0),MATCH(Working!X$11,'Data;_Historical_Data'!$H$11:$AK$11)),SUMIFS('Data;_Minor_Ports'!$K$59:$K$999999,'Data;_Minor_Ports'!$F$59:$F$999999,$F75,'Data;_Minor_Ports'!$E$59:$E$999999,X$70,'Data;_Minor_Ports'!$J$59:$J$999999,#REF!)))</f>
        <v>z</v>
      </c>
      <c r="Y75" s="3" t="str">
        <f>IF(Closed_Ports!T68="z","z",IF(Y$11&lt;2000,INDEX('Data;_Historical_Data'!$H$12:$AK$518,MATCH(Working!$E75,'Data;_Historical_Data'!$J$12:$J$518,0),MATCH(Working!Y$11,'Data;_Historical_Data'!$H$11:$AK$11)),SUMIFS('Data;_Minor_Ports'!$K$59:$K$999999,'Data;_Minor_Ports'!$F$59:$F$999999,$F75,'Data;_Minor_Ports'!$E$59:$E$999999,Y$70,'Data;_Minor_Ports'!$J$59:$J$999999,#REF!)))</f>
        <v>z</v>
      </c>
      <c r="Z75" s="3" t="e">
        <f>IF(Closed_Ports!U68="z","z",IF(Z$11&lt;2000,INDEX('Data;_Historical_Data'!$H$12:$AK$518,MATCH(Working!$E75,'Data;_Historical_Data'!$J$12:$J$518,0),MATCH(Working!Z$11,'Data;_Historical_Data'!$H$11:$AK$11)),SUMIFS('Data;_Minor_Ports'!$K$59:$K$999999,'Data;_Minor_Ports'!$F$59:$F$999999,$F75,'Data;_Minor_Ports'!$E$59:$E$999999,Z$70,'Data;_Minor_Ports'!$J$59:$J$999999,#REF!)))</f>
        <v>#REF!</v>
      </c>
      <c r="AA75" s="3" t="e">
        <f>IF(Closed_Ports!V68="z","z",IF(AA$11&lt;2000,INDEX('Data;_Historical_Data'!$H$12:$AK$518,MATCH(Working!$E75,'Data;_Historical_Data'!$J$12:$J$518,0),MATCH(Working!AA$11,'Data;_Historical_Data'!$H$11:$AK$11)),SUMIFS('Data;_Minor_Ports'!$K$59:$K$999999,'Data;_Minor_Ports'!$F$59:$F$999999,$F75,'Data;_Minor_Ports'!$E$59:$E$999999,AA$70,'Data;_Minor_Ports'!$J$59:$J$999999,#REF!)))</f>
        <v>#REF!</v>
      </c>
      <c r="AB75" s="3" t="e">
        <f>IF(Closed_Ports!W68="z","z",IF(AB$11&lt;2000,INDEX('Data;_Historical_Data'!$H$12:$AK$518,MATCH(Working!$E75,'Data;_Historical_Data'!$J$12:$J$518,0),MATCH(Working!AB$11,'Data;_Historical_Data'!$H$11:$AK$11)),SUMIFS('Data;_Minor_Ports'!$K$59:$K$999999,'Data;_Minor_Ports'!$F$59:$F$999999,$F75,'Data;_Minor_Ports'!$E$59:$E$999999,AB$70,'Data;_Minor_Ports'!$J$59:$J$999999,#REF!)))</f>
        <v>#REF!</v>
      </c>
      <c r="AC75" s="3" t="str">
        <f>IF(Closed_Ports!X68="z","z",IF(AC$11&lt;2000,INDEX('Data;_Historical_Data'!$H$12:$AK$518,MATCH(Working!$E75,'Data;_Historical_Data'!$J$12:$J$518,0),MATCH(Working!AC$11,'Data;_Historical_Data'!$H$11:$AK$11)),SUMIFS('Data;_Minor_Ports'!$K$59:$K$999999,'Data;_Minor_Ports'!$F$59:$F$999999,$F75,'Data;_Minor_Ports'!$E$59:$E$999999,AC$70,'Data;_Minor_Ports'!$J$59:$J$999999,#REF!)))</f>
        <v>z</v>
      </c>
      <c r="AD75" s="3" t="str">
        <f>IF(Closed_Ports!Y68="z","z",IF(AD$11&lt;2000,INDEX('Data;_Historical_Data'!$H$12:$AK$518,MATCH(Working!$E75,'Data;_Historical_Data'!$J$12:$J$518,0),MATCH(Working!AD$11,'Data;_Historical_Data'!$H$11:$AK$11)),SUMIFS('Data;_Minor_Ports'!$K$59:$K$999999,'Data;_Minor_Ports'!$F$59:$F$999999,$F75,'Data;_Minor_Ports'!$E$59:$E$999999,AD$70,'Data;_Minor_Ports'!$J$59:$J$999999,#REF!)))</f>
        <v>z</v>
      </c>
      <c r="AE75" s="3" t="str">
        <f>IF(Closed_Ports!Z68="z","z",IF(AE$11&lt;2000,INDEX('Data;_Historical_Data'!$H$12:$AK$518,MATCH(Working!$E75,'Data;_Historical_Data'!$J$12:$J$518,0),MATCH(Working!AE$11,'Data;_Historical_Data'!$H$11:$AK$11)),SUMIFS('Data;_Minor_Ports'!$K$59:$K$999999,'Data;_Minor_Ports'!$F$59:$F$999999,$F75,'Data;_Minor_Ports'!$E$59:$E$999999,AE$70,'Data;_Minor_Ports'!$J$59:$J$999999,#REF!)))</f>
        <v>z</v>
      </c>
      <c r="AF75" s="3" t="str">
        <f>IF(Closed_Ports!AA68="z","z",IF(AF$11&lt;2000,INDEX('Data;_Historical_Data'!$H$12:$AK$518,MATCH(Working!$E75,'Data;_Historical_Data'!$J$12:$J$518,0),MATCH(Working!AF$11,'Data;_Historical_Data'!$H$11:$AK$11)),SUMIFS('Data;_Minor_Ports'!$K$59:$K$999999,'Data;_Minor_Ports'!$F$59:$F$999999,$F75,'Data;_Minor_Ports'!$E$59:$E$999999,AF$70,'Data;_Minor_Ports'!$J$59:$J$999999,#REF!)))</f>
        <v>z</v>
      </c>
      <c r="AG75" s="3" t="str">
        <f>IF(Closed_Ports!AB68="z","z",IF(AG$11&lt;2000,INDEX('Data;_Historical_Data'!$H$12:$AK$518,MATCH(Working!$E75,'Data;_Historical_Data'!$J$12:$J$518,0),MATCH(Working!AG$11,'Data;_Historical_Data'!$H$11:$AK$11)),SUMIFS('Data;_Minor_Ports'!$K$59:$K$999999,'Data;_Minor_Ports'!$F$59:$F$999999,$F75,'Data;_Minor_Ports'!$E$59:$E$999999,AG$70,'Data;_Minor_Ports'!$J$59:$J$999999,#REF!)))</f>
        <v>z</v>
      </c>
      <c r="AH75" s="3" t="str">
        <f>IF(Closed_Ports!AC68="z","z",IF(AH$11&lt;2000,INDEX('Data;_Historical_Data'!$H$12:$AK$518,MATCH(Working!$E75,'Data;_Historical_Data'!$J$12:$J$518,0),MATCH(Working!AH$11,'Data;_Historical_Data'!$H$11:$AK$11)),SUMIFS('Data;_Minor_Ports'!$K$59:$K$999999,'Data;_Minor_Ports'!$F$59:$F$999999,$F75,'Data;_Minor_Ports'!$E$59:$E$999999,AH$70,'Data;_Minor_Ports'!$J$59:$J$999999,#REF!)))</f>
        <v>z</v>
      </c>
      <c r="AI75" s="3" t="str">
        <f>IF(Closed_Ports!AD68="z","z",IF(AI$11&lt;2000,INDEX('Data;_Historical_Data'!$H$12:$AK$518,MATCH(Working!$E75,'Data;_Historical_Data'!$J$12:$J$518,0),MATCH(Working!AI$11,'Data;_Historical_Data'!$H$11:$AK$11)),SUMIFS('Data;_Minor_Ports'!$K$59:$K$999999,'Data;_Minor_Ports'!$F$59:$F$999999,$F75,'Data;_Minor_Ports'!$E$59:$E$999999,AI$70,'Data;_Minor_Ports'!$J$59:$J$999999,#REF!)))</f>
        <v>z</v>
      </c>
      <c r="AJ75" s="3" t="str">
        <f>IF(Closed_Ports!AE68="z","z",IF(AJ$11&lt;2000,INDEX('Data;_Historical_Data'!$H$12:$AK$518,MATCH(Working!$E75,'Data;_Historical_Data'!$J$12:$J$518,0),MATCH(Working!AJ$11,'Data;_Historical_Data'!$H$11:$AK$11)),SUMIFS('Data;_Minor_Ports'!$K$59:$K$999999,'Data;_Minor_Ports'!$F$59:$F$999999,$F75,'Data;_Minor_Ports'!$E$59:$E$999999,AJ$70,'Data;_Minor_Ports'!$J$59:$J$999999,#REF!)))</f>
        <v>z</v>
      </c>
      <c r="AK75" s="3" t="str">
        <f>IF(Closed_Ports!AF68="z","z",IF(AK$11&lt;2000,INDEX('Data;_Historical_Data'!$H$12:$AK$518,MATCH(Working!$E75,'Data;_Historical_Data'!$J$12:$J$518,0),MATCH(Working!AK$11,'Data;_Historical_Data'!$H$11:$AK$11)),SUMIFS('Data;_Minor_Ports'!$K$59:$K$999999,'Data;_Minor_Ports'!$F$59:$F$999999,$F75,'Data;_Minor_Ports'!$E$59:$E$999999,AK$70,'Data;_Minor_Ports'!$J$59:$J$999999,#REF!)))</f>
        <v>z</v>
      </c>
      <c r="AL75" s="49" t="str">
        <f>IF(Closed_Ports!AG68="z","z",IF(AL$11&lt;2000,INDEX('Data;_Historical_Data'!$H$12:$AK$518,MATCH(Working!$E75,'Data;_Historical_Data'!$J$12:$J$518,0),MATCH(Working!AL$11,'Data;_Historical_Data'!$H$11:$AK$11)),SUMIFS('Data;_Minor_Ports'!$K$59:$K$999999,'Data;_Minor_Ports'!$F$59:$F$999999,$F75,'Data;_Minor_Ports'!$E$59:$E$999999,AL$70,'Data;_Minor_Ports'!$J$59:$J$999999,#REF!)))</f>
        <v>z</v>
      </c>
      <c r="AM75" s="3" t="str">
        <f>IF(Closed_Ports!AH68="z","z",IF(AM$11&lt;2000,INDEX('Data;_Historical_Data'!$H$12:$AK$518,MATCH(Working!$E75,'Data;_Historical_Data'!$J$12:$J$518,0),MATCH(Working!AM$11,'Data;_Historical_Data'!$H$11:$AK$11)),SUMIFS('Data;_Minor_Ports'!$K$59:$K$999999,'Data;_Minor_Ports'!$F$59:$F$999999,$F75,'Data;_Minor_Ports'!$E$59:$E$999999,AM$70,'Data;_Minor_Ports'!$J$59:$J$999999,#REF!)))</f>
        <v>z</v>
      </c>
      <c r="AN75" s="3" t="str">
        <f>IF(Closed_Ports!AI68="z","z",IF(AN$11&lt;2000,INDEX('Data;_Historical_Data'!$H$12:$AK$518,MATCH(Working!$E75,'Data;_Historical_Data'!$J$12:$J$518,0),MATCH(Working!AN$11,'Data;_Historical_Data'!$H$11:$AK$11)),SUMIFS('Data;_Minor_Ports'!$K$59:$K$999999,'Data;_Minor_Ports'!$F$59:$F$999999,$F75,'Data;_Minor_Ports'!$E$59:$E$999999,AN$70,'Data;_Minor_Ports'!$J$59:$J$999999,#REF!)))</f>
        <v>z</v>
      </c>
      <c r="AO75" s="3" t="str">
        <f>IF(Closed_Ports!AJ68="z","z",IF(AO$11&lt;2000,INDEX('Data;_Historical_Data'!$H$12:$AK$518,MATCH(Working!$E75,'Data;_Historical_Data'!$J$12:$J$518,0),MATCH(Working!AO$11,'Data;_Historical_Data'!$H$11:$AK$11)),SUMIFS('Data;_Minor_Ports'!$K$59:$K$999999,'Data;_Minor_Ports'!$F$59:$F$999999,$F75,'Data;_Minor_Ports'!$E$59:$E$999999,AO$70,'Data;_Minor_Ports'!$J$59:$J$999999,#REF!)))</f>
        <v>z</v>
      </c>
      <c r="AP75" s="3" t="str">
        <f>IF(Closed_Ports!AK68="z","z",IF(AP$11&lt;2000,INDEX('Data;_Historical_Data'!$H$12:$AK$518,MATCH(Working!$E75,'Data;_Historical_Data'!$J$12:$J$518,0),MATCH(Working!AP$11,'Data;_Historical_Data'!$H$11:$AK$11)),SUMIFS('Data;_Minor_Ports'!$K$59:$K$999999,'Data;_Minor_Ports'!$F$59:$F$999999,$F75,'Data;_Minor_Ports'!$E$59:$E$999999,AP$70,'Data;_Minor_Ports'!$J$59:$J$999999,#REF!)))</f>
        <v>z</v>
      </c>
      <c r="AQ75" s="3" t="str">
        <f>IF(Closed_Ports!AL68="z","z",IF(AQ$11&lt;2000,INDEX('Data;_Historical_Data'!$H$12:$AK$518,MATCH(Working!$E75,'Data;_Historical_Data'!$J$12:$J$518,0),MATCH(Working!AQ$11,'Data;_Historical_Data'!$H$11:$AK$11)),SUMIFS('Data;_Minor_Ports'!$K$59:$K$999999,'Data;_Minor_Ports'!$F$59:$F$999999,$F75,'Data;_Minor_Ports'!$E$59:$E$999999,AQ$70,'Data;_Minor_Ports'!$J$59:$J$999999,#REF!)))</f>
        <v>z</v>
      </c>
      <c r="AR75" s="3" t="str">
        <f>IF(Closed_Ports!AM68="z","z",IF(AR$11&lt;2000,INDEX('Data;_Historical_Data'!$H$12:$AK$518,MATCH(Working!$E75,'Data;_Historical_Data'!$J$12:$J$518,0),MATCH(Working!AR$11,'Data;_Historical_Data'!$H$11:$AK$11)),SUMIFS('Data;_Minor_Ports'!$K$59:$K$999999,'Data;_Minor_Ports'!$F$59:$F$999999,$F75,'Data;_Minor_Ports'!$E$59:$E$999999,AR$70,'Data;_Minor_Ports'!$J$59:$J$999999,#REF!)))</f>
        <v>z</v>
      </c>
      <c r="AS75" s="3" t="str">
        <f>IF(Closed_Ports!AN68="z","z",IF(AS$11&lt;2000,INDEX('Data;_Historical_Data'!$H$12:$AK$518,MATCH(Working!$E75,'Data;_Historical_Data'!$J$12:$J$518,0),MATCH(Working!AS$11,'Data;_Historical_Data'!$H$11:$AK$11)),SUMIFS('Data;_Minor_Ports'!$K$59:$K$999999,'Data;_Minor_Ports'!$F$59:$F$999999,$F75,'Data;_Minor_Ports'!$E$59:$E$999999,AS$70,'Data;_Minor_Ports'!$J$59:$J$999999,#REF!)))</f>
        <v>z</v>
      </c>
      <c r="AT75" s="3" t="str">
        <f>IF(Closed_Ports!AO68="z","z",IF(AT$11&lt;2000,INDEX('Data;_Historical_Data'!$H$12:$AK$518,MATCH(Working!$E75,'Data;_Historical_Data'!$J$12:$J$518,0),MATCH(Working!AT$11,'Data;_Historical_Data'!$H$11:$AK$11)),SUMIFS('Data;_Minor_Ports'!$K$59:$K$999999,'Data;_Minor_Ports'!$F$59:$F$999999,$F75,'Data;_Minor_Ports'!$E$59:$E$999999,AT$70,'Data;_Minor_Ports'!$J$59:$J$999999,#REF!)))</f>
        <v>z</v>
      </c>
      <c r="AU75" s="3" t="str">
        <f>IF(Closed_Ports!AP68="z","z",IF(AU$11&lt;2000,INDEX('Data;_Historical_Data'!$H$12:$AK$518,MATCH(Working!$E75,'Data;_Historical_Data'!$J$12:$J$518,0),MATCH(Working!AU$11,'Data;_Historical_Data'!$H$11:$AK$11)),SUMIFS('Data;_Minor_Ports'!$K$59:$K$999999,'Data;_Minor_Ports'!$F$59:$F$999999,$F75,'Data;_Minor_Ports'!$E$59:$E$999999,AU$70,'Data;_Minor_Ports'!$J$59:$J$999999,#REF!)))</f>
        <v>z</v>
      </c>
      <c r="AV75" s="3" t="str">
        <f>IF(Closed_Ports!AQ68="z","z",IF(AV$11&lt;2000,INDEX('Data;_Historical_Data'!$H$12:$AK$518,MATCH(Working!$E75,'Data;_Historical_Data'!$J$12:$J$518,0),MATCH(Working!AV$11,'Data;_Historical_Data'!$H$11:$AK$11)),SUMIFS('Data;_Minor_Ports'!$K$59:$K$999999,'Data;_Minor_Ports'!$F$59:$F$999999,$F75,'Data;_Minor_Ports'!$E$59:$E$999999,AV$70,'Data;_Minor_Ports'!$J$59:$J$999999,#REF!)))</f>
        <v>z</v>
      </c>
      <c r="AW75" s="3" t="str">
        <f>IF(Closed_Ports!AR68="z","z",IF(AW$11&lt;2000,INDEX('Data;_Historical_Data'!$H$12:$AK$518,MATCH(Working!$E75,'Data;_Historical_Data'!$J$12:$J$518,0),MATCH(Working!AW$11,'Data;_Historical_Data'!$H$11:$AK$11)),SUMIFS('Data;_Minor_Ports'!$K$59:$K$999999,'Data;_Minor_Ports'!$F$59:$F$999999,$F75,'Data;_Minor_Ports'!$E$59:$E$999999,AW$70,'Data;_Minor_Ports'!$J$59:$J$999999,#REF!)))</f>
        <v>z</v>
      </c>
      <c r="AX75" s="3" t="str">
        <f>IF(Closed_Ports!AS68="z","z",IF(AX$11&lt;2000,INDEX('Data;_Historical_Data'!$H$12:$AK$518,MATCH(Working!$E75,'Data;_Historical_Data'!$J$12:$J$518,0),MATCH(Working!AX$11,'Data;_Historical_Data'!$H$11:$AK$11)),SUMIFS('Data;_Minor_Ports'!$K$59:$K$999999,'Data;_Minor_Ports'!$F$59:$F$999999,$F75,'Data;_Minor_Ports'!$E$59:$E$999999,AX$70,'Data;_Minor_Ports'!$J$59:$J$999999,#REF!)))</f>
        <v>z</v>
      </c>
      <c r="AY75" s="3" t="str">
        <f>IF(Closed_Ports!AT68="z","z",IF(AY$11&lt;2000,INDEX('Data;_Historical_Data'!$H$12:$AK$518,MATCH(Working!$E75,'Data;_Historical_Data'!$J$12:$J$518,0),MATCH(Working!AY$11,'Data;_Historical_Data'!$H$11:$AK$11)),SUMIFS('Data;_Minor_Ports'!$K$59:$K$999999,'Data;_Minor_Ports'!$F$59:$F$999999,$F75,'Data;_Minor_Ports'!$E$59:$E$999999,AY$70,'Data;_Minor_Ports'!$J$59:$J$999999,#REF!)))</f>
        <v>z</v>
      </c>
      <c r="AZ75" s="3" t="str">
        <f>IF(Closed_Ports!AU68="z","z",IF(AZ$11&lt;2000,INDEX('Data;_Historical_Data'!$H$12:$AK$518,MATCH(Working!$E75,'Data;_Historical_Data'!$J$12:$J$518,0),MATCH(Working!AZ$11,'Data;_Historical_Data'!$H$11:$AK$11)),SUMIFS('Data;_Minor_Ports'!$K$59:$K$999999,'Data;_Minor_Ports'!$F$59:$F$999999,$F75,'Data;_Minor_Ports'!$E$59:$E$999999,AZ$70,'Data;_Minor_Ports'!$J$59:$J$999999,#REF!)))</f>
        <v>z</v>
      </c>
      <c r="BA75" s="3" t="str">
        <f>IF(Closed_Ports!AV68="z","z",IF(BA$11&lt;2000,INDEX('Data;_Historical_Data'!$H$12:$AK$518,MATCH(Working!$E75,'Data;_Historical_Data'!$J$12:$J$518,0),MATCH(Working!BA$11,'Data;_Historical_Data'!$H$11:$AK$11)),SUMIFS('Data;_Minor_Ports'!$K$59:$K$999999,'Data;_Minor_Ports'!$F$59:$F$999999,$F75,'Data;_Minor_Ports'!$E$59:$E$999999,BA$70,'Data;_Minor_Ports'!$J$59:$J$999999,#REF!)))</f>
        <v>z</v>
      </c>
      <c r="BB75" s="3" t="str">
        <f>IF(Closed_Ports!AW68="z","z",IF(BB$11&lt;2000,INDEX('Data;_Historical_Data'!$H$12:$AK$518,MATCH(Working!$E75,'Data;_Historical_Data'!$J$12:$J$518,0),MATCH(Working!BB$11,'Data;_Historical_Data'!$H$11:$AK$11)),SUMIFS('Data;_Minor_Ports'!$K$59:$K$999999,'Data;_Minor_Ports'!$F$59:$F$999999,$F75,'Data;_Minor_Ports'!$E$59:$E$999999,BB$70,'Data;_Minor_Ports'!$J$59:$J$999999,#REF!)))</f>
        <v>z</v>
      </c>
      <c r="BC75" s="3" t="str">
        <f>IF(Closed_Ports!AX68="z","z",IF(BC$11&lt;2000,INDEX('Data;_Historical_Data'!$H$12:$AK$518,MATCH(Working!$E75,'Data;_Historical_Data'!$J$12:$J$518,0),MATCH(Working!BC$11,'Data;_Historical_Data'!$H$11:$AK$11)),SUMIFS('Data;_Minor_Ports'!$K$59:$K$999999,'Data;_Minor_Ports'!$F$59:$F$999999,$F75,'Data;_Minor_Ports'!$E$59:$E$999999,BC$70,'Data;_Minor_Ports'!$J$59:$J$999999,#REF!)))</f>
        <v>z</v>
      </c>
      <c r="BD75" s="3" t="str">
        <f>IF(Closed_Ports!AY68="z","z",IF(BD$11&lt;2000,INDEX('Data;_Historical_Data'!$H$12:$AK$518,MATCH(Working!$E75,'Data;_Historical_Data'!$J$12:$J$518,0),MATCH(Working!BD$11,'Data;_Historical_Data'!$H$11:$AK$11)),SUMIFS('Data;_Minor_Ports'!$K$59:$K$999999,'Data;_Minor_Ports'!$F$59:$F$999999,$F75,'Data;_Minor_Ports'!$E$59:$E$999999,BD$70,'Data;_Minor_Ports'!$J$59:$J$999999,#REF!)))</f>
        <v>z</v>
      </c>
      <c r="BE75" s="3" t="str">
        <f>IF(Closed_Ports!AZ68="z","z",IF(BE$11&lt;2000,INDEX('Data;_Historical_Data'!$H$12:$AK$518,MATCH(Working!$E75,'Data;_Historical_Data'!$J$12:$J$518,0),MATCH(Working!BE$11,'Data;_Historical_Data'!$H$11:$AK$11)),SUMIFS('Data;_Minor_Ports'!$K$59:$K$999999,'Data;_Minor_Ports'!$F$59:$F$999999,$F75,'Data;_Minor_Ports'!$E$59:$E$999999,BE$70,'Data;_Minor_Ports'!$J$59:$J$999999,#REF!)))</f>
        <v>z</v>
      </c>
      <c r="BF75" s="3" t="str">
        <f>IF(Closed_Ports!BA68="z","z",IF(BF$11&lt;2000,INDEX('Data;_Historical_Data'!$H$12:$AK$518,MATCH(Working!$E75,'Data;_Historical_Data'!$J$12:$J$518,0),MATCH(Working!BF$11,'Data;_Historical_Data'!$H$11:$AK$11)),SUMIFS('Data;_Minor_Ports'!$K$59:$K$999999,'Data;_Minor_Ports'!$F$59:$F$999999,$F75,'Data;_Minor_Ports'!$E$59:$E$999999,BF$70,'Data;_Minor_Ports'!$J$59:$J$999999,#REF!)))</f>
        <v>z</v>
      </c>
      <c r="BG75" s="3" t="str">
        <f>IF(Closed_Ports!BB68="z","z",IF(BG$11&lt;2000,INDEX('Data;_Historical_Data'!$H$12:$AK$518,MATCH(Working!$E75,'Data;_Historical_Data'!$J$12:$J$518,0),MATCH(Working!BG$11,'Data;_Historical_Data'!$H$11:$AK$11)),SUMIFS('Data;_Minor_Ports'!$K$59:$K$999999,'Data;_Minor_Ports'!$F$59:$F$999999,$F75,'Data;_Minor_Ports'!$E$59:$E$999999,BG$70,'Data;_Minor_Ports'!$J$59:$J$999999,#REF!)))</f>
        <v>z</v>
      </c>
      <c r="BH75" s="3" t="str">
        <f>IF(Closed_Ports!BC68="z","z",IF(BH$11&lt;2000,INDEX('Data;_Historical_Data'!$H$12:$AK$518,MATCH(Working!$E75,'Data;_Historical_Data'!$J$12:$J$518,0),MATCH(Working!BH$11,'Data;_Historical_Data'!$H$11:$AK$11)),SUMIFS('Data;_Minor_Ports'!$K$59:$K$999999,'Data;_Minor_Ports'!$F$59:$F$999999,$F75,'Data;_Minor_Ports'!$E$59:$E$999999,BH$70,'Data;_Minor_Ports'!$J$59:$J$999999,#REF!)))</f>
        <v>z</v>
      </c>
      <c r="BI75" s="3" t="str">
        <f>IF(Closed_Ports!BD68="z","z",IF(BI$11&lt;2000,INDEX('Data;_Historical_Data'!$H$12:$AK$518,MATCH(Working!$E75,'Data;_Historical_Data'!$J$12:$J$518,0),MATCH(Working!BI$11,'Data;_Historical_Data'!$H$11:$AK$11)),SUMIFS('Data;_Minor_Ports'!$K$59:$K$999999,'Data;_Minor_Ports'!$F$59:$F$999999,$F75,'Data;_Minor_Ports'!$E$59:$E$999999,BI$70,'Data;_Minor_Ports'!$J$59:$J$999999,#REF!)))</f>
        <v>z</v>
      </c>
      <c r="BJ75" s="44" t="e">
        <f t="shared" si="6"/>
        <v>#VALUE!</v>
      </c>
      <c r="BK75" s="45" t="e">
        <f t="shared" si="7"/>
        <v>#VALUE!</v>
      </c>
    </row>
    <row r="76" spans="4:63" x14ac:dyDescent="0.25">
      <c r="E76" s="22" t="e">
        <f>CONCATENATE(#REF!,Working!H76)</f>
        <v>#REF!</v>
      </c>
      <c r="F76" s="22" t="s">
        <v>318</v>
      </c>
      <c r="G76" s="22" t="s">
        <v>308</v>
      </c>
      <c r="H76" s="2" t="s">
        <v>319</v>
      </c>
      <c r="I76" s="2" t="s">
        <v>16</v>
      </c>
      <c r="J76" s="42" t="s">
        <v>66</v>
      </c>
      <c r="K76" s="3" t="str">
        <f>IF(Closed_Ports!F69="z","z",IF(K$11&lt;2000,INDEX('Data;_Historical_Data'!$H$12:$AK$518,MATCH(Working!$E76,'Data;_Historical_Data'!$J$12:$J$518,0),MATCH(Working!K$11,'Data;_Historical_Data'!$H$11:$AK$11)),SUMIFS('Data;_Minor_Ports'!$K$59:$K$999999,'Data;_Minor_Ports'!$F$59:$F$999999,$F76,'Data;_Minor_Ports'!$E$59:$E$999999,K$70,'Data;_Minor_Ports'!$J$59:$J$999999,#REF!)))</f>
        <v>z</v>
      </c>
      <c r="L76" s="3" t="str">
        <f>IF(Closed_Ports!G69="z","z",IF(L$11&lt;2000,INDEX('Data;_Historical_Data'!$H$12:$AK$518,MATCH(Working!$E76,'Data;_Historical_Data'!$J$12:$J$518,0),MATCH(Working!L$11,'Data;_Historical_Data'!$H$11:$AK$11)),SUMIFS('Data;_Minor_Ports'!$K$59:$K$999999,'Data;_Minor_Ports'!$F$59:$F$999999,$F76,'Data;_Minor_Ports'!$E$59:$E$999999,L$70,'Data;_Minor_Ports'!$J$59:$J$999999,#REF!)))</f>
        <v>z</v>
      </c>
      <c r="M76" s="3" t="str">
        <f>IF(Closed_Ports!H69="z","z",IF(M$11&lt;2000,INDEX('Data;_Historical_Data'!$H$12:$AK$518,MATCH(Working!$E76,'Data;_Historical_Data'!$J$12:$J$518,0),MATCH(Working!M$11,'Data;_Historical_Data'!$H$11:$AK$11)),SUMIFS('Data;_Minor_Ports'!$K$59:$K$999999,'Data;_Minor_Ports'!$F$59:$F$999999,$F76,'Data;_Minor_Ports'!$E$59:$E$999999,M$70,'Data;_Minor_Ports'!$J$59:$J$999999,#REF!)))</f>
        <v>z</v>
      </c>
      <c r="N76" s="3" t="str">
        <f>IF(Closed_Ports!I69="z","z",IF(N$11&lt;2000,INDEX('Data;_Historical_Data'!$H$12:$AK$518,MATCH(Working!$E76,'Data;_Historical_Data'!$J$12:$J$518,0),MATCH(Working!N$11,'Data;_Historical_Data'!$H$11:$AK$11)),SUMIFS('Data;_Minor_Ports'!$K$59:$K$999999,'Data;_Minor_Ports'!$F$59:$F$999999,$F76,'Data;_Minor_Ports'!$E$59:$E$999999,N$70,'Data;_Minor_Ports'!$J$59:$J$999999,#REF!)))</f>
        <v>z</v>
      </c>
      <c r="O76" s="3" t="str">
        <f>IF(Closed_Ports!J69="z","z",IF(O$11&lt;2000,INDEX('Data;_Historical_Data'!$H$12:$AK$518,MATCH(Working!$E76,'Data;_Historical_Data'!$J$12:$J$518,0),MATCH(Working!O$11,'Data;_Historical_Data'!$H$11:$AK$11)),SUMIFS('Data;_Minor_Ports'!$K$59:$K$999999,'Data;_Minor_Ports'!$F$59:$F$999999,$F76,'Data;_Minor_Ports'!$E$59:$E$999999,O$70,'Data;_Minor_Ports'!$J$59:$J$999999,#REF!)))</f>
        <v>z</v>
      </c>
      <c r="P76" s="3" t="str">
        <f>IF(Closed_Ports!K69="z","z",IF(P$11&lt;2000,INDEX('Data;_Historical_Data'!$H$12:$AK$518,MATCH(Working!$E76,'Data;_Historical_Data'!$J$12:$J$518,0),MATCH(Working!P$11,'Data;_Historical_Data'!$H$11:$AK$11)),SUMIFS('Data;_Minor_Ports'!$K$59:$K$999999,'Data;_Minor_Ports'!$F$59:$F$999999,$F76,'Data;_Minor_Ports'!$E$59:$E$999999,P$70,'Data;_Minor_Ports'!$J$59:$J$999999,#REF!)))</f>
        <v>z</v>
      </c>
      <c r="Q76" s="3" t="str">
        <f>IF(Closed_Ports!L69="z","z",IF(Q$11&lt;2000,INDEX('Data;_Historical_Data'!$H$12:$AK$518,MATCH(Working!$E76,'Data;_Historical_Data'!$J$12:$J$518,0),MATCH(Working!Q$11,'Data;_Historical_Data'!$H$11:$AK$11)),SUMIFS('Data;_Minor_Ports'!$K$59:$K$999999,'Data;_Minor_Ports'!$F$59:$F$999999,$F76,'Data;_Minor_Ports'!$E$59:$E$999999,Q$70,'Data;_Minor_Ports'!$J$59:$J$999999,#REF!)))</f>
        <v>z</v>
      </c>
      <c r="R76" s="3" t="str">
        <f>IF(Closed_Ports!M69="z","z",IF(R$11&lt;2000,INDEX('Data;_Historical_Data'!$H$12:$AK$518,MATCH(Working!$E76,'Data;_Historical_Data'!$J$12:$J$518,0),MATCH(Working!R$11,'Data;_Historical_Data'!$H$11:$AK$11)),SUMIFS('Data;_Minor_Ports'!$K$59:$K$999999,'Data;_Minor_Ports'!$F$59:$F$999999,$F76,'Data;_Minor_Ports'!$E$59:$E$999999,R$70,'Data;_Minor_Ports'!$J$59:$J$999999,#REF!)))</f>
        <v>z</v>
      </c>
      <c r="S76" s="3" t="str">
        <f>IF(Closed_Ports!N69="z","z",IF(S$11&lt;2000,INDEX('Data;_Historical_Data'!$H$12:$AK$518,MATCH(Working!$E76,'Data;_Historical_Data'!$J$12:$J$518,0),MATCH(Working!S$11,'Data;_Historical_Data'!$H$11:$AK$11)),SUMIFS('Data;_Minor_Ports'!$K$59:$K$999999,'Data;_Minor_Ports'!$F$59:$F$999999,$F76,'Data;_Minor_Ports'!$E$59:$E$999999,S$70,'Data;_Minor_Ports'!$J$59:$J$999999,#REF!)))</f>
        <v>z</v>
      </c>
      <c r="T76" s="3" t="e">
        <f>IF(Closed_Ports!O69="z","z",IF(T$11&lt;2000,INDEX('Data;_Historical_Data'!$H$12:$AK$518,MATCH(Working!$E76,'Data;_Historical_Data'!$J$12:$J$518,0),MATCH(Working!T$11,'Data;_Historical_Data'!$H$11:$AK$11)),SUMIFS('Data;_Minor_Ports'!$K$59:$K$999999,'Data;_Minor_Ports'!$F$59:$F$999999,$F76,'Data;_Minor_Ports'!$E$59:$E$999999,T$70,'Data;_Minor_Ports'!$J$59:$J$999999,#REF!)))</f>
        <v>#REF!</v>
      </c>
      <c r="U76" s="3" t="e">
        <f>IF(Closed_Ports!P69="z","z",IF(U$11&lt;2000,INDEX('Data;_Historical_Data'!$H$12:$AK$518,MATCH(Working!$E76,'Data;_Historical_Data'!$J$12:$J$518,0),MATCH(Working!U$11,'Data;_Historical_Data'!$H$11:$AK$11)),SUMIFS('Data;_Minor_Ports'!$K$59:$K$999999,'Data;_Minor_Ports'!$F$59:$F$999999,$F76,'Data;_Minor_Ports'!$E$59:$E$999999,U$70,'Data;_Minor_Ports'!$J$59:$J$999999,#REF!)))</f>
        <v>#REF!</v>
      </c>
      <c r="V76" s="3" t="e">
        <f>IF(Closed_Ports!Q69="z","z",IF(V$11&lt;2000,INDEX('Data;_Historical_Data'!$H$12:$AK$518,MATCH(Working!$E76,'Data;_Historical_Data'!$J$12:$J$518,0),MATCH(Working!V$11,'Data;_Historical_Data'!$H$11:$AK$11)),SUMIFS('Data;_Minor_Ports'!$K$59:$K$999999,'Data;_Minor_Ports'!$F$59:$F$999999,$F76,'Data;_Minor_Ports'!$E$59:$E$999999,V$70,'Data;_Minor_Ports'!$J$59:$J$999999,#REF!)))</f>
        <v>#REF!</v>
      </c>
      <c r="W76" s="3" t="e">
        <f>IF(Closed_Ports!R69="z","z",IF(W$11&lt;2000,INDEX('Data;_Historical_Data'!$H$12:$AK$518,MATCH(Working!$E76,'Data;_Historical_Data'!$J$12:$J$518,0),MATCH(Working!W$11,'Data;_Historical_Data'!$H$11:$AK$11)),SUMIFS('Data;_Minor_Ports'!$K$59:$K$999999,'Data;_Minor_Ports'!$F$59:$F$999999,$F76,'Data;_Minor_Ports'!$E$59:$E$999999,W$70,'Data;_Minor_Ports'!$J$59:$J$999999,#REF!)))</f>
        <v>#REF!</v>
      </c>
      <c r="X76" s="3" t="e">
        <f>IF(Closed_Ports!S69="z","z",IF(X$11&lt;2000,INDEX('Data;_Historical_Data'!$H$12:$AK$518,MATCH(Working!$E76,'Data;_Historical_Data'!$J$12:$J$518,0),MATCH(Working!X$11,'Data;_Historical_Data'!$H$11:$AK$11)),SUMIFS('Data;_Minor_Ports'!$K$59:$K$999999,'Data;_Minor_Ports'!$F$59:$F$999999,$F76,'Data;_Minor_Ports'!$E$59:$E$999999,X$70,'Data;_Minor_Ports'!$J$59:$J$999999,#REF!)))</f>
        <v>#REF!</v>
      </c>
      <c r="Y76" s="3" t="e">
        <f>IF(Closed_Ports!T69="z","z",IF(Y$11&lt;2000,INDEX('Data;_Historical_Data'!$H$12:$AK$518,MATCH(Working!$E76,'Data;_Historical_Data'!$J$12:$J$518,0),MATCH(Working!Y$11,'Data;_Historical_Data'!$H$11:$AK$11)),SUMIFS('Data;_Minor_Ports'!$K$59:$K$999999,'Data;_Minor_Ports'!$F$59:$F$999999,$F76,'Data;_Minor_Ports'!$E$59:$E$999999,Y$70,'Data;_Minor_Ports'!$J$59:$J$999999,#REF!)))</f>
        <v>#REF!</v>
      </c>
      <c r="Z76" s="3" t="e">
        <f>IF(Closed_Ports!U69="z","z",IF(Z$11&lt;2000,INDEX('Data;_Historical_Data'!$H$12:$AK$518,MATCH(Working!$E76,'Data;_Historical_Data'!$J$12:$J$518,0),MATCH(Working!Z$11,'Data;_Historical_Data'!$H$11:$AK$11)),SUMIFS('Data;_Minor_Ports'!$K$59:$K$999999,'Data;_Minor_Ports'!$F$59:$F$999999,$F76,'Data;_Minor_Ports'!$E$59:$E$999999,Z$70,'Data;_Minor_Ports'!$J$59:$J$999999,#REF!)))</f>
        <v>#REF!</v>
      </c>
      <c r="AA76" s="3" t="e">
        <f>IF(Closed_Ports!V69="z","z",IF(AA$11&lt;2000,INDEX('Data;_Historical_Data'!$H$12:$AK$518,MATCH(Working!$E76,'Data;_Historical_Data'!$J$12:$J$518,0),MATCH(Working!AA$11,'Data;_Historical_Data'!$H$11:$AK$11)),SUMIFS('Data;_Minor_Ports'!$K$59:$K$999999,'Data;_Minor_Ports'!$F$59:$F$999999,$F76,'Data;_Minor_Ports'!$E$59:$E$999999,AA$70,'Data;_Minor_Ports'!$J$59:$J$999999,#REF!)))</f>
        <v>#REF!</v>
      </c>
      <c r="AB76" s="3" t="e">
        <f>IF(Closed_Ports!W69="z","z",IF(AB$11&lt;2000,INDEX('Data;_Historical_Data'!$H$12:$AK$518,MATCH(Working!$E76,'Data;_Historical_Data'!$J$12:$J$518,0),MATCH(Working!AB$11,'Data;_Historical_Data'!$H$11:$AK$11)),SUMIFS('Data;_Minor_Ports'!$K$59:$K$999999,'Data;_Minor_Ports'!$F$59:$F$999999,$F76,'Data;_Minor_Ports'!$E$59:$E$999999,AB$70,'Data;_Minor_Ports'!$J$59:$J$999999,#REF!)))</f>
        <v>#REF!</v>
      </c>
      <c r="AC76" s="3" t="e">
        <f>IF(Closed_Ports!X69="z","z",IF(AC$11&lt;2000,INDEX('Data;_Historical_Data'!$H$12:$AK$518,MATCH(Working!$E76,'Data;_Historical_Data'!$J$12:$J$518,0),MATCH(Working!AC$11,'Data;_Historical_Data'!$H$11:$AK$11)),SUMIFS('Data;_Minor_Ports'!$K$59:$K$999999,'Data;_Minor_Ports'!$F$59:$F$999999,$F76,'Data;_Minor_Ports'!$E$59:$E$999999,AC$70,'Data;_Minor_Ports'!$J$59:$J$999999,#REF!)))</f>
        <v>#REF!</v>
      </c>
      <c r="AD76" s="3" t="e">
        <f>IF(Closed_Ports!Y69="z","z",IF(AD$11&lt;2000,INDEX('Data;_Historical_Data'!$H$12:$AK$518,MATCH(Working!$E76,'Data;_Historical_Data'!$J$12:$J$518,0),MATCH(Working!AD$11,'Data;_Historical_Data'!$H$11:$AK$11)),SUMIFS('Data;_Minor_Ports'!$K$59:$K$999999,'Data;_Minor_Ports'!$F$59:$F$999999,$F76,'Data;_Minor_Ports'!$E$59:$E$999999,AD$70,'Data;_Minor_Ports'!$J$59:$J$999999,#REF!)))</f>
        <v>#REF!</v>
      </c>
      <c r="AE76" s="3" t="e">
        <f>IF(Closed_Ports!Z69="z","z",IF(AE$11&lt;2000,INDEX('Data;_Historical_Data'!$H$12:$AK$518,MATCH(Working!$E76,'Data;_Historical_Data'!$J$12:$J$518,0),MATCH(Working!AE$11,'Data;_Historical_Data'!$H$11:$AK$11)),SUMIFS('Data;_Minor_Ports'!$K$59:$K$999999,'Data;_Minor_Ports'!$F$59:$F$999999,$F76,'Data;_Minor_Ports'!$E$59:$E$999999,AE$70,'Data;_Minor_Ports'!$J$59:$J$999999,#REF!)))</f>
        <v>#REF!</v>
      </c>
      <c r="AF76" s="3" t="e">
        <f>IF(Closed_Ports!AA69="z","z",IF(AF$11&lt;2000,INDEX('Data;_Historical_Data'!$H$12:$AK$518,MATCH(Working!$E76,'Data;_Historical_Data'!$J$12:$J$518,0),MATCH(Working!AF$11,'Data;_Historical_Data'!$H$11:$AK$11)),SUMIFS('Data;_Minor_Ports'!$K$59:$K$999999,'Data;_Minor_Ports'!$F$59:$F$999999,$F76,'Data;_Minor_Ports'!$E$59:$E$999999,AF$70,'Data;_Minor_Ports'!$J$59:$J$999999,#REF!)))</f>
        <v>#REF!</v>
      </c>
      <c r="AG76" s="3" t="e">
        <f>IF(Closed_Ports!AB69="z","z",IF(AG$11&lt;2000,INDEX('Data;_Historical_Data'!$H$12:$AK$518,MATCH(Working!$E76,'Data;_Historical_Data'!$J$12:$J$518,0),MATCH(Working!AG$11,'Data;_Historical_Data'!$H$11:$AK$11)),SUMIFS('Data;_Minor_Ports'!$K$59:$K$999999,'Data;_Minor_Ports'!$F$59:$F$999999,$F76,'Data;_Minor_Ports'!$E$59:$E$999999,AG$70,'Data;_Minor_Ports'!$J$59:$J$999999,#REF!)))</f>
        <v>#REF!</v>
      </c>
      <c r="AH76" s="3" t="e">
        <f>IF(Closed_Ports!AC69="z","z",IF(AH$11&lt;2000,INDEX('Data;_Historical_Data'!$H$12:$AK$518,MATCH(Working!$E76,'Data;_Historical_Data'!$J$12:$J$518,0),MATCH(Working!AH$11,'Data;_Historical_Data'!$H$11:$AK$11)),SUMIFS('Data;_Minor_Ports'!$K$59:$K$999999,'Data;_Minor_Ports'!$F$59:$F$999999,$F76,'Data;_Minor_Ports'!$E$59:$E$999999,AH$70,'Data;_Minor_Ports'!$J$59:$J$999999,#REF!)))</f>
        <v>#REF!</v>
      </c>
      <c r="AI76" s="3" t="e">
        <f>IF(Closed_Ports!AD69="z","z",IF(AI$11&lt;2000,INDEX('Data;_Historical_Data'!$H$12:$AK$518,MATCH(Working!$E76,'Data;_Historical_Data'!$J$12:$J$518,0),MATCH(Working!AI$11,'Data;_Historical_Data'!$H$11:$AK$11)),SUMIFS('Data;_Minor_Ports'!$K$59:$K$999999,'Data;_Minor_Ports'!$F$59:$F$999999,$F76,'Data;_Minor_Ports'!$E$59:$E$999999,AI$70,'Data;_Minor_Ports'!$J$59:$J$999999,#REF!)))</f>
        <v>#REF!</v>
      </c>
      <c r="AJ76" s="3" t="e">
        <f>IF(Closed_Ports!AE69="z","z",IF(AJ$11&lt;2000,INDEX('Data;_Historical_Data'!$H$12:$AK$518,MATCH(Working!$E76,'Data;_Historical_Data'!$J$12:$J$518,0),MATCH(Working!AJ$11,'Data;_Historical_Data'!$H$11:$AK$11)),SUMIFS('Data;_Minor_Ports'!$K$59:$K$999999,'Data;_Minor_Ports'!$F$59:$F$999999,$F76,'Data;_Minor_Ports'!$E$59:$E$999999,AJ$70,'Data;_Minor_Ports'!$J$59:$J$999999,#REF!)))</f>
        <v>#REF!</v>
      </c>
      <c r="AK76" s="3" t="e">
        <f>IF(Closed_Ports!AF69="z","z",IF(AK$11&lt;2000,INDEX('Data;_Historical_Data'!$H$12:$AK$518,MATCH(Working!$E76,'Data;_Historical_Data'!$J$12:$J$518,0),MATCH(Working!AK$11,'Data;_Historical_Data'!$H$11:$AK$11)),SUMIFS('Data;_Minor_Ports'!$K$59:$K$999999,'Data;_Minor_Ports'!$F$59:$F$999999,$F76,'Data;_Minor_Ports'!$E$59:$E$999999,AK$70,'Data;_Minor_Ports'!$J$59:$J$999999,#REF!)))</f>
        <v>#REF!</v>
      </c>
      <c r="AL76" s="49">
        <f>IF(Closed_Ports!AG69="z","z",IF(AL$11&lt;2000,INDEX('Data;_Historical_Data'!$H$12:$AK$518,MATCH(Working!$E76,'Data;_Historical_Data'!$J$12:$J$518,0),MATCH(Working!AL$11,'Data;_Historical_Data'!$H$11:$AK$11)),SUMIFS('Data;_Minor_Ports'!$K$59:$K$999999,'Data;_Minor_Ports'!$F$59:$F$999999,$F76,'Data;_Minor_Ports'!$E$59:$E$999999,AL$70,'Data;_Minor_Ports'!$J$59:$J$999999,#REF!)))</f>
        <v>0</v>
      </c>
      <c r="AM76" s="3">
        <f>IF(Closed_Ports!AH69="z","z",IF(AM$11&lt;2000,INDEX('Data;_Historical_Data'!$H$12:$AK$518,MATCH(Working!$E76,'Data;_Historical_Data'!$J$12:$J$518,0),MATCH(Working!AM$11,'Data;_Historical_Data'!$H$11:$AK$11)),SUMIFS('Data;_Minor_Ports'!$K$59:$K$999999,'Data;_Minor_Ports'!$F$59:$F$999999,$F76,'Data;_Minor_Ports'!$E$59:$E$999999,AM$70,'Data;_Minor_Ports'!$J$59:$J$999999,#REF!)))</f>
        <v>0</v>
      </c>
      <c r="AN76" s="3">
        <f>IF(Closed_Ports!AI69="z","z",IF(AN$11&lt;2000,INDEX('Data;_Historical_Data'!$H$12:$AK$518,MATCH(Working!$E76,'Data;_Historical_Data'!$J$12:$J$518,0),MATCH(Working!AN$11,'Data;_Historical_Data'!$H$11:$AK$11)),SUMIFS('Data;_Minor_Ports'!$K$59:$K$999999,'Data;_Minor_Ports'!$F$59:$F$999999,$F76,'Data;_Minor_Ports'!$E$59:$E$999999,AN$70,'Data;_Minor_Ports'!$J$59:$J$999999,#REF!)))</f>
        <v>0</v>
      </c>
      <c r="AO76" s="3">
        <f>IF(Closed_Ports!AJ69="z","z",IF(AO$11&lt;2000,INDEX('Data;_Historical_Data'!$H$12:$AK$518,MATCH(Working!$E76,'Data;_Historical_Data'!$J$12:$J$518,0),MATCH(Working!AO$11,'Data;_Historical_Data'!$H$11:$AK$11)),SUMIFS('Data;_Minor_Ports'!$K$59:$K$999999,'Data;_Minor_Ports'!$F$59:$F$999999,$F76,'Data;_Minor_Ports'!$E$59:$E$999999,AO$70,'Data;_Minor_Ports'!$J$59:$J$999999,#REF!)))</f>
        <v>0</v>
      </c>
      <c r="AP76" s="3">
        <f>IF(Closed_Ports!AK69="z","z",IF(AP$11&lt;2000,INDEX('Data;_Historical_Data'!$H$12:$AK$518,MATCH(Working!$E76,'Data;_Historical_Data'!$J$12:$J$518,0),MATCH(Working!AP$11,'Data;_Historical_Data'!$H$11:$AK$11)),SUMIFS('Data;_Minor_Ports'!$K$59:$K$999999,'Data;_Minor_Ports'!$F$59:$F$999999,$F76,'Data;_Minor_Ports'!$E$59:$E$999999,AP$70,'Data;_Minor_Ports'!$J$59:$J$999999,#REF!)))</f>
        <v>0</v>
      </c>
      <c r="AQ76" s="3">
        <f>IF(Closed_Ports!AL69="z","z",IF(AQ$11&lt;2000,INDEX('Data;_Historical_Data'!$H$12:$AK$518,MATCH(Working!$E76,'Data;_Historical_Data'!$J$12:$J$518,0),MATCH(Working!AQ$11,'Data;_Historical_Data'!$H$11:$AK$11)),SUMIFS('Data;_Minor_Ports'!$K$59:$K$999999,'Data;_Minor_Ports'!$F$59:$F$999999,$F76,'Data;_Minor_Ports'!$E$59:$E$999999,AQ$70,'Data;_Minor_Ports'!$J$59:$J$999999,#REF!)))</f>
        <v>0</v>
      </c>
      <c r="AR76" s="3">
        <f>IF(Closed_Ports!AM69="z","z",IF(AR$11&lt;2000,INDEX('Data;_Historical_Data'!$H$12:$AK$518,MATCH(Working!$E76,'Data;_Historical_Data'!$J$12:$J$518,0),MATCH(Working!AR$11,'Data;_Historical_Data'!$H$11:$AK$11)),SUMIFS('Data;_Minor_Ports'!$K$59:$K$999999,'Data;_Minor_Ports'!$F$59:$F$999999,$F76,'Data;_Minor_Ports'!$E$59:$E$999999,AR$70,'Data;_Minor_Ports'!$J$59:$J$999999,#REF!)))</f>
        <v>0</v>
      </c>
      <c r="AS76" s="3" t="str">
        <f>IF(Closed_Ports!AN69="z","z",IF(AS$11&lt;2000,INDEX('Data;_Historical_Data'!$H$12:$AK$518,MATCH(Working!$E76,'Data;_Historical_Data'!$J$12:$J$518,0),MATCH(Working!AS$11,'Data;_Historical_Data'!$H$11:$AK$11)),SUMIFS('Data;_Minor_Ports'!$K$59:$K$999999,'Data;_Minor_Ports'!$F$59:$F$999999,$F76,'Data;_Minor_Ports'!$E$59:$E$999999,AS$70,'Data;_Minor_Ports'!$J$59:$J$999999,#REF!)))</f>
        <v>z</v>
      </c>
      <c r="AT76" s="3" t="str">
        <f>IF(Closed_Ports!AO69="z","z",IF(AT$11&lt;2000,INDEX('Data;_Historical_Data'!$H$12:$AK$518,MATCH(Working!$E76,'Data;_Historical_Data'!$J$12:$J$518,0),MATCH(Working!AT$11,'Data;_Historical_Data'!$H$11:$AK$11)),SUMIFS('Data;_Minor_Ports'!$K$59:$K$999999,'Data;_Minor_Ports'!$F$59:$F$999999,$F76,'Data;_Minor_Ports'!$E$59:$E$999999,AT$70,'Data;_Minor_Ports'!$J$59:$J$999999,#REF!)))</f>
        <v>z</v>
      </c>
      <c r="AU76" s="3" t="str">
        <f>IF(Closed_Ports!AP69="z","z",IF(AU$11&lt;2000,INDEX('Data;_Historical_Data'!$H$12:$AK$518,MATCH(Working!$E76,'Data;_Historical_Data'!$J$12:$J$518,0),MATCH(Working!AU$11,'Data;_Historical_Data'!$H$11:$AK$11)),SUMIFS('Data;_Minor_Ports'!$K$59:$K$999999,'Data;_Minor_Ports'!$F$59:$F$999999,$F76,'Data;_Minor_Ports'!$E$59:$E$999999,AU$70,'Data;_Minor_Ports'!$J$59:$J$999999,#REF!)))</f>
        <v>z</v>
      </c>
      <c r="AV76" s="3" t="str">
        <f>IF(Closed_Ports!AQ69="z","z",IF(AV$11&lt;2000,INDEX('Data;_Historical_Data'!$H$12:$AK$518,MATCH(Working!$E76,'Data;_Historical_Data'!$J$12:$J$518,0),MATCH(Working!AV$11,'Data;_Historical_Data'!$H$11:$AK$11)),SUMIFS('Data;_Minor_Ports'!$K$59:$K$999999,'Data;_Minor_Ports'!$F$59:$F$999999,$F76,'Data;_Minor_Ports'!$E$59:$E$999999,AV$70,'Data;_Minor_Ports'!$J$59:$J$999999,#REF!)))</f>
        <v>z</v>
      </c>
      <c r="AW76" s="3" t="str">
        <f>IF(Closed_Ports!AR69="z","z",IF(AW$11&lt;2000,INDEX('Data;_Historical_Data'!$H$12:$AK$518,MATCH(Working!$E76,'Data;_Historical_Data'!$J$12:$J$518,0),MATCH(Working!AW$11,'Data;_Historical_Data'!$H$11:$AK$11)),SUMIFS('Data;_Minor_Ports'!$K$59:$K$999999,'Data;_Minor_Ports'!$F$59:$F$999999,$F76,'Data;_Minor_Ports'!$E$59:$E$999999,AW$70,'Data;_Minor_Ports'!$J$59:$J$999999,#REF!)))</f>
        <v>z</v>
      </c>
      <c r="AX76" s="3" t="str">
        <f>IF(Closed_Ports!AS69="z","z",IF(AX$11&lt;2000,INDEX('Data;_Historical_Data'!$H$12:$AK$518,MATCH(Working!$E76,'Data;_Historical_Data'!$J$12:$J$518,0),MATCH(Working!AX$11,'Data;_Historical_Data'!$H$11:$AK$11)),SUMIFS('Data;_Minor_Ports'!$K$59:$K$999999,'Data;_Minor_Ports'!$F$59:$F$999999,$F76,'Data;_Minor_Ports'!$E$59:$E$999999,AX$70,'Data;_Minor_Ports'!$J$59:$J$999999,#REF!)))</f>
        <v>z</v>
      </c>
      <c r="AY76" s="3">
        <f>IF(Closed_Ports!AT69="z","z",IF(AY$11&lt;2000,INDEX('Data;_Historical_Data'!$H$12:$AK$518,MATCH(Working!$E76,'Data;_Historical_Data'!$J$12:$J$518,0),MATCH(Working!AY$11,'Data;_Historical_Data'!$H$11:$AK$11)),SUMIFS('Data;_Minor_Ports'!$K$59:$K$999999,'Data;_Minor_Ports'!$F$59:$F$999999,$F76,'Data;_Minor_Ports'!$E$59:$E$999999,AY$70,'Data;_Minor_Ports'!$J$59:$J$999999,#REF!)))</f>
        <v>0</v>
      </c>
      <c r="AZ76" s="3">
        <f>IF(Closed_Ports!AU69="z","z",IF(AZ$11&lt;2000,INDEX('Data;_Historical_Data'!$H$12:$AK$518,MATCH(Working!$E76,'Data;_Historical_Data'!$J$12:$J$518,0),MATCH(Working!AZ$11,'Data;_Historical_Data'!$H$11:$AK$11)),SUMIFS('Data;_Minor_Ports'!$K$59:$K$999999,'Data;_Minor_Ports'!$F$59:$F$999999,$F76,'Data;_Minor_Ports'!$E$59:$E$999999,AZ$70,'Data;_Minor_Ports'!$J$59:$J$999999,#REF!)))</f>
        <v>0</v>
      </c>
      <c r="BA76" s="3">
        <f>IF(Closed_Ports!AV69="z","z",IF(BA$11&lt;2000,INDEX('Data;_Historical_Data'!$H$12:$AK$518,MATCH(Working!$E76,'Data;_Historical_Data'!$J$12:$J$518,0),MATCH(Working!BA$11,'Data;_Historical_Data'!$H$11:$AK$11)),SUMIFS('Data;_Minor_Ports'!$K$59:$K$999999,'Data;_Minor_Ports'!$F$59:$F$999999,$F76,'Data;_Minor_Ports'!$E$59:$E$999999,BA$70,'Data;_Minor_Ports'!$J$59:$J$999999,#REF!)))</f>
        <v>0</v>
      </c>
      <c r="BB76" s="3">
        <f>IF(Closed_Ports!AW69="z","z",IF(BB$11&lt;2000,INDEX('Data;_Historical_Data'!$H$12:$AK$518,MATCH(Working!$E76,'Data;_Historical_Data'!$J$12:$J$518,0),MATCH(Working!BB$11,'Data;_Historical_Data'!$H$11:$AK$11)),SUMIFS('Data;_Minor_Ports'!$K$59:$K$999999,'Data;_Minor_Ports'!$F$59:$F$999999,$F76,'Data;_Minor_Ports'!$E$59:$E$999999,BB$70,'Data;_Minor_Ports'!$J$59:$J$999999,#REF!)))</f>
        <v>0</v>
      </c>
      <c r="BC76" s="3">
        <f>IF(Closed_Ports!AX69="z","z",IF(BC$11&lt;2000,INDEX('Data;_Historical_Data'!$H$12:$AK$518,MATCH(Working!$E76,'Data;_Historical_Data'!$J$12:$J$518,0),MATCH(Working!BC$11,'Data;_Historical_Data'!$H$11:$AK$11)),SUMIFS('Data;_Minor_Ports'!$K$59:$K$999999,'Data;_Minor_Ports'!$F$59:$F$999999,$F76,'Data;_Minor_Ports'!$E$59:$E$999999,BC$70,'Data;_Minor_Ports'!$J$59:$J$999999,#REF!)))</f>
        <v>0</v>
      </c>
      <c r="BD76" s="3">
        <f>IF(Closed_Ports!AY69="z","z",IF(BD$11&lt;2000,INDEX('Data;_Historical_Data'!$H$12:$AK$518,MATCH(Working!$E76,'Data;_Historical_Data'!$J$12:$J$518,0),MATCH(Working!BD$11,'Data;_Historical_Data'!$H$11:$AK$11)),SUMIFS('Data;_Minor_Ports'!$K$59:$K$999999,'Data;_Minor_Ports'!$F$59:$F$999999,$F76,'Data;_Minor_Ports'!$E$59:$E$999999,BD$70,'Data;_Minor_Ports'!$J$59:$J$999999,#REF!)))</f>
        <v>0</v>
      </c>
      <c r="BE76" s="3">
        <f>IF(Closed_Ports!AZ69="z","z",IF(BE$11&lt;2000,INDEX('Data;_Historical_Data'!$H$12:$AK$518,MATCH(Working!$E76,'Data;_Historical_Data'!$J$12:$J$518,0),MATCH(Working!BE$11,'Data;_Historical_Data'!$H$11:$AK$11)),SUMIFS('Data;_Minor_Ports'!$K$59:$K$999999,'Data;_Minor_Ports'!$F$59:$F$999999,$F76,'Data;_Minor_Ports'!$E$59:$E$999999,BE$70,'Data;_Minor_Ports'!$J$59:$J$999999,#REF!)))</f>
        <v>0</v>
      </c>
      <c r="BF76" s="3">
        <f>IF(Closed_Ports!BA69="z","z",IF(BF$11&lt;2000,INDEX('Data;_Historical_Data'!$H$12:$AK$518,MATCH(Working!$E76,'Data;_Historical_Data'!$J$12:$J$518,0),MATCH(Working!BF$11,'Data;_Historical_Data'!$H$11:$AK$11)),SUMIFS('Data;_Minor_Ports'!$K$59:$K$999999,'Data;_Minor_Ports'!$F$59:$F$999999,$F76,'Data;_Minor_Ports'!$E$59:$E$999999,BF$70,'Data;_Minor_Ports'!$J$59:$J$999999,#REF!)))</f>
        <v>0</v>
      </c>
      <c r="BG76" s="3">
        <f>IF(Closed_Ports!BB69="z","z",IF(BG$11&lt;2000,INDEX('Data;_Historical_Data'!$H$12:$AK$518,MATCH(Working!$E76,'Data;_Historical_Data'!$J$12:$J$518,0),MATCH(Working!BG$11,'Data;_Historical_Data'!$H$11:$AK$11)),SUMIFS('Data;_Minor_Ports'!$K$59:$K$999999,'Data;_Minor_Ports'!$F$59:$F$999999,$F76,'Data;_Minor_Ports'!$E$59:$E$999999,BG$70,'Data;_Minor_Ports'!$J$59:$J$999999,#REF!)))</f>
        <v>0</v>
      </c>
      <c r="BH76" s="3">
        <f>IF(Closed_Ports!BC69="z","z",IF(BH$11&lt;2000,INDEX('Data;_Historical_Data'!$H$12:$AK$518,MATCH(Working!$E76,'Data;_Historical_Data'!$J$12:$J$518,0),MATCH(Working!BH$11,'Data;_Historical_Data'!$H$11:$AK$11)),SUMIFS('Data;_Minor_Ports'!$K$59:$K$999999,'Data;_Minor_Ports'!$F$59:$F$999999,$F76,'Data;_Minor_Ports'!$E$59:$E$999999,BH$70,'Data;_Minor_Ports'!$J$59:$J$999999,#REF!)))</f>
        <v>0</v>
      </c>
      <c r="BI76" s="3">
        <f>IF(Closed_Ports!BD69="z","z",IF(BI$11&lt;2000,INDEX('Data;_Historical_Data'!$H$12:$AK$518,MATCH(Working!$E76,'Data;_Historical_Data'!$J$12:$J$518,0),MATCH(Working!BI$11,'Data;_Historical_Data'!$H$11:$AK$11)),SUMIFS('Data;_Minor_Ports'!$K$59:$K$999999,'Data;_Minor_Ports'!$F$59:$F$999999,$F76,'Data;_Minor_Ports'!$E$59:$E$999999,BI$70,'Data;_Minor_Ports'!$J$59:$J$999999,#REF!)))</f>
        <v>0</v>
      </c>
      <c r="BJ76" s="44" t="e">
        <f t="shared" si="6"/>
        <v>#DIV/0!</v>
      </c>
      <c r="BK76" s="45">
        <f t="shared" si="7"/>
        <v>0</v>
      </c>
    </row>
    <row r="77" spans="4:63" x14ac:dyDescent="0.25">
      <c r="E77" s="22" t="e">
        <f>CONCATENATE(#REF!,Working!H77)</f>
        <v>#REF!</v>
      </c>
      <c r="F77" s="22" t="s">
        <v>321</v>
      </c>
      <c r="G77" s="22" t="s">
        <v>308</v>
      </c>
      <c r="H77" s="2" t="s">
        <v>71</v>
      </c>
      <c r="I77" s="2" t="s">
        <v>17</v>
      </c>
      <c r="J77" s="42" t="s">
        <v>66</v>
      </c>
      <c r="K77" s="3" t="str">
        <f>IF(Closed_Ports!F70="z","z",IF(K$11&lt;2000,INDEX('Data;_Historical_Data'!$H$12:$AK$518,MATCH(Working!$E77,'Data;_Historical_Data'!$J$12:$J$518,0),MATCH(Working!K$11,'Data;_Historical_Data'!$H$11:$AK$11)),SUMIFS('Data;_Minor_Ports'!$K$59:$K$999999,'Data;_Minor_Ports'!$F$59:$F$999999,$F77,'Data;_Minor_Ports'!$E$59:$E$999999,K$70,'Data;_Minor_Ports'!$J$59:$J$999999,#REF!)))</f>
        <v>z</v>
      </c>
      <c r="L77" s="3" t="str">
        <f>IF(Closed_Ports!G70="z","z",IF(L$11&lt;2000,INDEX('Data;_Historical_Data'!$H$12:$AK$518,MATCH(Working!$E77,'Data;_Historical_Data'!$J$12:$J$518,0),MATCH(Working!L$11,'Data;_Historical_Data'!$H$11:$AK$11)),SUMIFS('Data;_Minor_Ports'!$K$59:$K$999999,'Data;_Minor_Ports'!$F$59:$F$999999,$F77,'Data;_Minor_Ports'!$E$59:$E$999999,L$70,'Data;_Minor_Ports'!$J$59:$J$999999,#REF!)))</f>
        <v>z</v>
      </c>
      <c r="M77" s="3" t="str">
        <f>IF(Closed_Ports!H70="z","z",IF(M$11&lt;2000,INDEX('Data;_Historical_Data'!$H$12:$AK$518,MATCH(Working!$E77,'Data;_Historical_Data'!$J$12:$J$518,0),MATCH(Working!M$11,'Data;_Historical_Data'!$H$11:$AK$11)),SUMIFS('Data;_Minor_Ports'!$K$59:$K$999999,'Data;_Minor_Ports'!$F$59:$F$999999,$F77,'Data;_Minor_Ports'!$E$59:$E$999999,M$70,'Data;_Minor_Ports'!$J$59:$J$999999,#REF!)))</f>
        <v>z</v>
      </c>
      <c r="N77" s="3" t="str">
        <f>IF(Closed_Ports!I70="z","z",IF(N$11&lt;2000,INDEX('Data;_Historical_Data'!$H$12:$AK$518,MATCH(Working!$E77,'Data;_Historical_Data'!$J$12:$J$518,0),MATCH(Working!N$11,'Data;_Historical_Data'!$H$11:$AK$11)),SUMIFS('Data;_Minor_Ports'!$K$59:$K$999999,'Data;_Minor_Ports'!$F$59:$F$999999,$F77,'Data;_Minor_Ports'!$E$59:$E$999999,N$70,'Data;_Minor_Ports'!$J$59:$J$999999,#REF!)))</f>
        <v>z</v>
      </c>
      <c r="O77" s="3" t="str">
        <f>IF(Closed_Ports!J70="z","z",IF(O$11&lt;2000,INDEX('Data;_Historical_Data'!$H$12:$AK$518,MATCH(Working!$E77,'Data;_Historical_Data'!$J$12:$J$518,0),MATCH(Working!O$11,'Data;_Historical_Data'!$H$11:$AK$11)),SUMIFS('Data;_Minor_Ports'!$K$59:$K$999999,'Data;_Minor_Ports'!$F$59:$F$999999,$F77,'Data;_Minor_Ports'!$E$59:$E$999999,O$70,'Data;_Minor_Ports'!$J$59:$J$999999,#REF!)))</f>
        <v>z</v>
      </c>
      <c r="P77" s="3" t="str">
        <f>IF(Closed_Ports!K70="z","z",IF(P$11&lt;2000,INDEX('Data;_Historical_Data'!$H$12:$AK$518,MATCH(Working!$E77,'Data;_Historical_Data'!$J$12:$J$518,0),MATCH(Working!P$11,'Data;_Historical_Data'!$H$11:$AK$11)),SUMIFS('Data;_Minor_Ports'!$K$59:$K$999999,'Data;_Minor_Ports'!$F$59:$F$999999,$F77,'Data;_Minor_Ports'!$E$59:$E$999999,P$70,'Data;_Minor_Ports'!$J$59:$J$999999,#REF!)))</f>
        <v>z</v>
      </c>
      <c r="Q77" s="3" t="str">
        <f>IF(Closed_Ports!L70="z","z",IF(Q$11&lt;2000,INDEX('Data;_Historical_Data'!$H$12:$AK$518,MATCH(Working!$E77,'Data;_Historical_Data'!$J$12:$J$518,0),MATCH(Working!Q$11,'Data;_Historical_Data'!$H$11:$AK$11)),SUMIFS('Data;_Minor_Ports'!$K$59:$K$999999,'Data;_Minor_Ports'!$F$59:$F$999999,$F77,'Data;_Minor_Ports'!$E$59:$E$999999,Q$70,'Data;_Minor_Ports'!$J$59:$J$999999,#REF!)))</f>
        <v>z</v>
      </c>
      <c r="R77" s="3" t="str">
        <f>IF(Closed_Ports!M70="z","z",IF(R$11&lt;2000,INDEX('Data;_Historical_Data'!$H$12:$AK$518,MATCH(Working!$E77,'Data;_Historical_Data'!$J$12:$J$518,0),MATCH(Working!R$11,'Data;_Historical_Data'!$H$11:$AK$11)),SUMIFS('Data;_Minor_Ports'!$K$59:$K$999999,'Data;_Minor_Ports'!$F$59:$F$999999,$F77,'Data;_Minor_Ports'!$E$59:$E$999999,R$70,'Data;_Minor_Ports'!$J$59:$J$999999,#REF!)))</f>
        <v>z</v>
      </c>
      <c r="S77" s="3" t="str">
        <f>IF(Closed_Ports!N70="z","z",IF(S$11&lt;2000,INDEX('Data;_Historical_Data'!$H$12:$AK$518,MATCH(Working!$E77,'Data;_Historical_Data'!$J$12:$J$518,0),MATCH(Working!S$11,'Data;_Historical_Data'!$H$11:$AK$11)),SUMIFS('Data;_Minor_Ports'!$K$59:$K$999999,'Data;_Minor_Ports'!$F$59:$F$999999,$F77,'Data;_Minor_Ports'!$E$59:$E$999999,S$70,'Data;_Minor_Ports'!$J$59:$J$999999,#REF!)))</f>
        <v>z</v>
      </c>
      <c r="T77" s="3" t="str">
        <f>IF(Closed_Ports!O70="z","z",IF(T$11&lt;2000,INDEX('Data;_Historical_Data'!$H$12:$AK$518,MATCH(Working!$E77,'Data;_Historical_Data'!$J$12:$J$518,0),MATCH(Working!T$11,'Data;_Historical_Data'!$H$11:$AK$11)),SUMIFS('Data;_Minor_Ports'!$K$59:$K$999999,'Data;_Minor_Ports'!$F$59:$F$999999,$F77,'Data;_Minor_Ports'!$E$59:$E$999999,T$70,'Data;_Minor_Ports'!$J$59:$J$999999,#REF!)))</f>
        <v>z</v>
      </c>
      <c r="U77" s="3" t="str">
        <f>IF(Closed_Ports!P70="z","z",IF(U$11&lt;2000,INDEX('Data;_Historical_Data'!$H$12:$AK$518,MATCH(Working!$E77,'Data;_Historical_Data'!$J$12:$J$518,0),MATCH(Working!U$11,'Data;_Historical_Data'!$H$11:$AK$11)),SUMIFS('Data;_Minor_Ports'!$K$59:$K$999999,'Data;_Minor_Ports'!$F$59:$F$999999,$F77,'Data;_Minor_Ports'!$E$59:$E$999999,U$70,'Data;_Minor_Ports'!$J$59:$J$999999,#REF!)))</f>
        <v>z</v>
      </c>
      <c r="V77" s="3" t="str">
        <f>IF(Closed_Ports!Q70="z","z",IF(V$11&lt;2000,INDEX('Data;_Historical_Data'!$H$12:$AK$518,MATCH(Working!$E77,'Data;_Historical_Data'!$J$12:$J$518,0),MATCH(Working!V$11,'Data;_Historical_Data'!$H$11:$AK$11)),SUMIFS('Data;_Minor_Ports'!$K$59:$K$999999,'Data;_Minor_Ports'!$F$59:$F$999999,$F77,'Data;_Minor_Ports'!$E$59:$E$999999,V$70,'Data;_Minor_Ports'!$J$59:$J$999999,#REF!)))</f>
        <v>z</v>
      </c>
      <c r="W77" s="3" t="str">
        <f>IF(Closed_Ports!R70="z","z",IF(W$11&lt;2000,INDEX('Data;_Historical_Data'!$H$12:$AK$518,MATCH(Working!$E77,'Data;_Historical_Data'!$J$12:$J$518,0),MATCH(Working!W$11,'Data;_Historical_Data'!$H$11:$AK$11)),SUMIFS('Data;_Minor_Ports'!$K$59:$K$999999,'Data;_Minor_Ports'!$F$59:$F$999999,$F77,'Data;_Minor_Ports'!$E$59:$E$999999,W$70,'Data;_Minor_Ports'!$J$59:$J$999999,#REF!)))</f>
        <v>z</v>
      </c>
      <c r="X77" s="3" t="str">
        <f>IF(Closed_Ports!S70="z","z",IF(X$11&lt;2000,INDEX('Data;_Historical_Data'!$H$12:$AK$518,MATCH(Working!$E77,'Data;_Historical_Data'!$J$12:$J$518,0),MATCH(Working!X$11,'Data;_Historical_Data'!$H$11:$AK$11)),SUMIFS('Data;_Minor_Ports'!$K$59:$K$999999,'Data;_Minor_Ports'!$F$59:$F$999999,$F77,'Data;_Minor_Ports'!$E$59:$E$999999,X$70,'Data;_Minor_Ports'!$J$59:$J$999999,#REF!)))</f>
        <v>z</v>
      </c>
      <c r="Y77" s="3" t="str">
        <f>IF(Closed_Ports!T70="z","z",IF(Y$11&lt;2000,INDEX('Data;_Historical_Data'!$H$12:$AK$518,MATCH(Working!$E77,'Data;_Historical_Data'!$J$12:$J$518,0),MATCH(Working!Y$11,'Data;_Historical_Data'!$H$11:$AK$11)),SUMIFS('Data;_Minor_Ports'!$K$59:$K$999999,'Data;_Minor_Ports'!$F$59:$F$999999,$F77,'Data;_Minor_Ports'!$E$59:$E$999999,Y$70,'Data;_Minor_Ports'!$J$59:$J$999999,#REF!)))</f>
        <v>z</v>
      </c>
      <c r="Z77" s="3" t="str">
        <f>IF(Closed_Ports!U70="z","z",IF(Z$11&lt;2000,INDEX('Data;_Historical_Data'!$H$12:$AK$518,MATCH(Working!$E77,'Data;_Historical_Data'!$J$12:$J$518,0),MATCH(Working!Z$11,'Data;_Historical_Data'!$H$11:$AK$11)),SUMIFS('Data;_Minor_Ports'!$K$59:$K$999999,'Data;_Minor_Ports'!$F$59:$F$999999,$F77,'Data;_Minor_Ports'!$E$59:$E$999999,Z$70,'Data;_Minor_Ports'!$J$59:$J$999999,#REF!)))</f>
        <v>z</v>
      </c>
      <c r="AA77" s="3" t="str">
        <f>IF(Closed_Ports!V70="z","z",IF(AA$11&lt;2000,INDEX('Data;_Historical_Data'!$H$12:$AK$518,MATCH(Working!$E77,'Data;_Historical_Data'!$J$12:$J$518,0),MATCH(Working!AA$11,'Data;_Historical_Data'!$H$11:$AK$11)),SUMIFS('Data;_Minor_Ports'!$K$59:$K$999999,'Data;_Minor_Ports'!$F$59:$F$999999,$F77,'Data;_Minor_Ports'!$E$59:$E$999999,AA$70,'Data;_Minor_Ports'!$J$59:$J$999999,#REF!)))</f>
        <v>z</v>
      </c>
      <c r="AB77" s="3" t="str">
        <f>IF(Closed_Ports!W70="z","z",IF(AB$11&lt;2000,INDEX('Data;_Historical_Data'!$H$12:$AK$518,MATCH(Working!$E77,'Data;_Historical_Data'!$J$12:$J$518,0),MATCH(Working!AB$11,'Data;_Historical_Data'!$H$11:$AK$11)),SUMIFS('Data;_Minor_Ports'!$K$59:$K$999999,'Data;_Minor_Ports'!$F$59:$F$999999,$F77,'Data;_Minor_Ports'!$E$59:$E$999999,AB$70,'Data;_Minor_Ports'!$J$59:$J$999999,#REF!)))</f>
        <v>z</v>
      </c>
      <c r="AC77" s="3" t="str">
        <f>IF(Closed_Ports!X70="z","z",IF(AC$11&lt;2000,INDEX('Data;_Historical_Data'!$H$12:$AK$518,MATCH(Working!$E77,'Data;_Historical_Data'!$J$12:$J$518,0),MATCH(Working!AC$11,'Data;_Historical_Data'!$H$11:$AK$11)),SUMIFS('Data;_Minor_Ports'!$K$59:$K$999999,'Data;_Minor_Ports'!$F$59:$F$999999,$F77,'Data;_Minor_Ports'!$E$59:$E$999999,AC$70,'Data;_Minor_Ports'!$J$59:$J$999999,#REF!)))</f>
        <v>z</v>
      </c>
      <c r="AD77" s="3" t="str">
        <f>IF(Closed_Ports!Y70="z","z",IF(AD$11&lt;2000,INDEX('Data;_Historical_Data'!$H$12:$AK$518,MATCH(Working!$E77,'Data;_Historical_Data'!$J$12:$J$518,0),MATCH(Working!AD$11,'Data;_Historical_Data'!$H$11:$AK$11)),SUMIFS('Data;_Minor_Ports'!$K$59:$K$999999,'Data;_Minor_Ports'!$F$59:$F$999999,$F77,'Data;_Minor_Ports'!$E$59:$E$999999,AD$70,'Data;_Minor_Ports'!$J$59:$J$999999,#REF!)))</f>
        <v>z</v>
      </c>
      <c r="AE77" s="3" t="str">
        <f>IF(Closed_Ports!Z70="z","z",IF(AE$11&lt;2000,INDEX('Data;_Historical_Data'!$H$12:$AK$518,MATCH(Working!$E77,'Data;_Historical_Data'!$J$12:$J$518,0),MATCH(Working!AE$11,'Data;_Historical_Data'!$H$11:$AK$11)),SUMIFS('Data;_Minor_Ports'!$K$59:$K$999999,'Data;_Minor_Ports'!$F$59:$F$999999,$F77,'Data;_Minor_Ports'!$E$59:$E$999999,AE$70,'Data;_Minor_Ports'!$J$59:$J$999999,#REF!)))</f>
        <v>z</v>
      </c>
      <c r="AF77" s="3" t="str">
        <f>IF(Closed_Ports!AA70="z","z",IF(AF$11&lt;2000,INDEX('Data;_Historical_Data'!$H$12:$AK$518,MATCH(Working!$E77,'Data;_Historical_Data'!$J$12:$J$518,0),MATCH(Working!AF$11,'Data;_Historical_Data'!$H$11:$AK$11)),SUMIFS('Data;_Minor_Ports'!$K$59:$K$999999,'Data;_Minor_Ports'!$F$59:$F$999999,$F77,'Data;_Minor_Ports'!$E$59:$E$999999,AF$70,'Data;_Minor_Ports'!$J$59:$J$999999,#REF!)))</f>
        <v>z</v>
      </c>
      <c r="AG77" s="3" t="str">
        <f>IF(Closed_Ports!AB70="z","z",IF(AG$11&lt;2000,INDEX('Data;_Historical_Data'!$H$12:$AK$518,MATCH(Working!$E77,'Data;_Historical_Data'!$J$12:$J$518,0),MATCH(Working!AG$11,'Data;_Historical_Data'!$H$11:$AK$11)),SUMIFS('Data;_Minor_Ports'!$K$59:$K$999999,'Data;_Minor_Ports'!$F$59:$F$999999,$F77,'Data;_Minor_Ports'!$E$59:$E$999999,AG$70,'Data;_Minor_Ports'!$J$59:$J$999999,#REF!)))</f>
        <v>z</v>
      </c>
      <c r="AH77" s="3" t="str">
        <f>IF(Closed_Ports!AC70="z","z",IF(AH$11&lt;2000,INDEX('Data;_Historical_Data'!$H$12:$AK$518,MATCH(Working!$E77,'Data;_Historical_Data'!$J$12:$J$518,0),MATCH(Working!AH$11,'Data;_Historical_Data'!$H$11:$AK$11)),SUMIFS('Data;_Minor_Ports'!$K$59:$K$999999,'Data;_Minor_Ports'!$F$59:$F$999999,$F77,'Data;_Minor_Ports'!$E$59:$E$999999,AH$70,'Data;_Minor_Ports'!$J$59:$J$999999,#REF!)))</f>
        <v>z</v>
      </c>
      <c r="AI77" s="3" t="str">
        <f>IF(Closed_Ports!AD70="z","z",IF(AI$11&lt;2000,INDEX('Data;_Historical_Data'!$H$12:$AK$518,MATCH(Working!$E77,'Data;_Historical_Data'!$J$12:$J$518,0),MATCH(Working!AI$11,'Data;_Historical_Data'!$H$11:$AK$11)),SUMIFS('Data;_Minor_Ports'!$K$59:$K$999999,'Data;_Minor_Ports'!$F$59:$F$999999,$F77,'Data;_Minor_Ports'!$E$59:$E$999999,AI$70,'Data;_Minor_Ports'!$J$59:$J$999999,#REF!)))</f>
        <v>z</v>
      </c>
      <c r="AJ77" s="3" t="str">
        <f>IF(Closed_Ports!AE70="z","z",IF(AJ$11&lt;2000,INDEX('Data;_Historical_Data'!$H$12:$AK$518,MATCH(Working!$E77,'Data;_Historical_Data'!$J$12:$J$518,0),MATCH(Working!AJ$11,'Data;_Historical_Data'!$H$11:$AK$11)),SUMIFS('Data;_Minor_Ports'!$K$59:$K$999999,'Data;_Minor_Ports'!$F$59:$F$999999,$F77,'Data;_Minor_Ports'!$E$59:$E$999999,AJ$70,'Data;_Minor_Ports'!$J$59:$J$999999,#REF!)))</f>
        <v>z</v>
      </c>
      <c r="AK77" s="3" t="str">
        <f>IF(Closed_Ports!AF70="z","z",IF(AK$11&lt;2000,INDEX('Data;_Historical_Data'!$H$12:$AK$518,MATCH(Working!$E77,'Data;_Historical_Data'!$J$12:$J$518,0),MATCH(Working!AK$11,'Data;_Historical_Data'!$H$11:$AK$11)),SUMIFS('Data;_Minor_Ports'!$K$59:$K$999999,'Data;_Minor_Ports'!$F$59:$F$999999,$F77,'Data;_Minor_Ports'!$E$59:$E$999999,AK$70,'Data;_Minor_Ports'!$J$59:$J$999999,#REF!)))</f>
        <v>z</v>
      </c>
      <c r="AL77" s="49" t="str">
        <f>IF(Closed_Ports!AG70="z","z",IF(AL$11&lt;2000,INDEX('Data;_Historical_Data'!$H$12:$AK$518,MATCH(Working!$E77,'Data;_Historical_Data'!$J$12:$J$518,0),MATCH(Working!AL$11,'Data;_Historical_Data'!$H$11:$AK$11)),SUMIFS('Data;_Minor_Ports'!$K$59:$K$999999,'Data;_Minor_Ports'!$F$59:$F$999999,$F77,'Data;_Minor_Ports'!$E$59:$E$999999,AL$70,'Data;_Minor_Ports'!$J$59:$J$999999,#REF!)))</f>
        <v>z</v>
      </c>
      <c r="AM77" s="3" t="str">
        <f>IF(Closed_Ports!AH70="z","z",IF(AM$11&lt;2000,INDEX('Data;_Historical_Data'!$H$12:$AK$518,MATCH(Working!$E77,'Data;_Historical_Data'!$J$12:$J$518,0),MATCH(Working!AM$11,'Data;_Historical_Data'!$H$11:$AK$11)),SUMIFS('Data;_Minor_Ports'!$K$59:$K$999999,'Data;_Minor_Ports'!$F$59:$F$999999,$F77,'Data;_Minor_Ports'!$E$59:$E$999999,AM$70,'Data;_Minor_Ports'!$J$59:$J$999999,#REF!)))</f>
        <v>z</v>
      </c>
      <c r="AN77" s="3" t="str">
        <f>IF(Closed_Ports!AI70="z","z",IF(AN$11&lt;2000,INDEX('Data;_Historical_Data'!$H$12:$AK$518,MATCH(Working!$E77,'Data;_Historical_Data'!$J$12:$J$518,0),MATCH(Working!AN$11,'Data;_Historical_Data'!$H$11:$AK$11)),SUMIFS('Data;_Minor_Ports'!$K$59:$K$999999,'Data;_Minor_Ports'!$F$59:$F$999999,$F77,'Data;_Minor_Ports'!$E$59:$E$999999,AN$70,'Data;_Minor_Ports'!$J$59:$J$999999,#REF!)))</f>
        <v>z</v>
      </c>
      <c r="AO77" s="3" t="str">
        <f>IF(Closed_Ports!AJ70="z","z",IF(AO$11&lt;2000,INDEX('Data;_Historical_Data'!$H$12:$AK$518,MATCH(Working!$E77,'Data;_Historical_Data'!$J$12:$J$518,0),MATCH(Working!AO$11,'Data;_Historical_Data'!$H$11:$AK$11)),SUMIFS('Data;_Minor_Ports'!$K$59:$K$999999,'Data;_Minor_Ports'!$F$59:$F$999999,$F77,'Data;_Minor_Ports'!$E$59:$E$999999,AO$70,'Data;_Minor_Ports'!$J$59:$J$999999,#REF!)))</f>
        <v>z</v>
      </c>
      <c r="AP77" s="3" t="str">
        <f>IF(Closed_Ports!AK70="z","z",IF(AP$11&lt;2000,INDEX('Data;_Historical_Data'!$H$12:$AK$518,MATCH(Working!$E77,'Data;_Historical_Data'!$J$12:$J$518,0),MATCH(Working!AP$11,'Data;_Historical_Data'!$H$11:$AK$11)),SUMIFS('Data;_Minor_Ports'!$K$59:$K$999999,'Data;_Minor_Ports'!$F$59:$F$999999,$F77,'Data;_Minor_Ports'!$E$59:$E$999999,AP$70,'Data;_Minor_Ports'!$J$59:$J$999999,#REF!)))</f>
        <v>z</v>
      </c>
      <c r="AQ77" s="3" t="str">
        <f>IF(Closed_Ports!AL70="z","z",IF(AQ$11&lt;2000,INDEX('Data;_Historical_Data'!$H$12:$AK$518,MATCH(Working!$E77,'Data;_Historical_Data'!$J$12:$J$518,0),MATCH(Working!AQ$11,'Data;_Historical_Data'!$H$11:$AK$11)),SUMIFS('Data;_Minor_Ports'!$K$59:$K$999999,'Data;_Minor_Ports'!$F$59:$F$999999,$F77,'Data;_Minor_Ports'!$E$59:$E$999999,AQ$70,'Data;_Minor_Ports'!$J$59:$J$999999,#REF!)))</f>
        <v>z</v>
      </c>
      <c r="AR77" s="3" t="str">
        <f>IF(Closed_Ports!AM70="z","z",IF(AR$11&lt;2000,INDEX('Data;_Historical_Data'!$H$12:$AK$518,MATCH(Working!$E77,'Data;_Historical_Data'!$J$12:$J$518,0),MATCH(Working!AR$11,'Data;_Historical_Data'!$H$11:$AK$11)),SUMIFS('Data;_Minor_Ports'!$K$59:$K$999999,'Data;_Minor_Ports'!$F$59:$F$999999,$F77,'Data;_Minor_Ports'!$E$59:$E$999999,AR$70,'Data;_Minor_Ports'!$J$59:$J$999999,#REF!)))</f>
        <v>z</v>
      </c>
      <c r="AS77" s="3">
        <f>IF(Closed_Ports!AN70="z","z",IF(AS$11&lt;2000,INDEX('Data;_Historical_Data'!$H$12:$AK$518,MATCH(Working!$E77,'Data;_Historical_Data'!$J$12:$J$518,0),MATCH(Working!AS$11,'Data;_Historical_Data'!$H$11:$AK$11)),SUMIFS('Data;_Minor_Ports'!$K$59:$K$999999,'Data;_Minor_Ports'!$F$59:$F$999999,$F77,'Data;_Minor_Ports'!$E$59:$E$999999,AS$70,'Data;_Minor_Ports'!$J$59:$J$999999,#REF!)))</f>
        <v>0</v>
      </c>
      <c r="AT77" s="3" t="str">
        <f>IF(Closed_Ports!AO70="z","z",IF(AT$11&lt;2000,INDEX('Data;_Historical_Data'!$H$12:$AK$518,MATCH(Working!$E77,'Data;_Historical_Data'!$J$12:$J$518,0),MATCH(Working!AT$11,'Data;_Historical_Data'!$H$11:$AK$11)),SUMIFS('Data;_Minor_Ports'!$K$59:$K$999999,'Data;_Minor_Ports'!$F$59:$F$999999,$F77,'Data;_Minor_Ports'!$E$59:$E$999999,AT$70,'Data;_Minor_Ports'!$J$59:$J$999999,#REF!)))</f>
        <v>z</v>
      </c>
      <c r="AU77" s="3" t="str">
        <f>IF(Closed_Ports!AP70="z","z",IF(AU$11&lt;2000,INDEX('Data;_Historical_Data'!$H$12:$AK$518,MATCH(Working!$E77,'Data;_Historical_Data'!$J$12:$J$518,0),MATCH(Working!AU$11,'Data;_Historical_Data'!$H$11:$AK$11)),SUMIFS('Data;_Minor_Ports'!$K$59:$K$999999,'Data;_Minor_Ports'!$F$59:$F$999999,$F77,'Data;_Minor_Ports'!$E$59:$E$999999,AU$70,'Data;_Minor_Ports'!$J$59:$J$999999,#REF!)))</f>
        <v>z</v>
      </c>
      <c r="AV77" s="3" t="str">
        <f>IF(Closed_Ports!AQ70="z","z",IF(AV$11&lt;2000,INDEX('Data;_Historical_Data'!$H$12:$AK$518,MATCH(Working!$E77,'Data;_Historical_Data'!$J$12:$J$518,0),MATCH(Working!AV$11,'Data;_Historical_Data'!$H$11:$AK$11)),SUMIFS('Data;_Minor_Ports'!$K$59:$K$999999,'Data;_Minor_Ports'!$F$59:$F$999999,$F77,'Data;_Minor_Ports'!$E$59:$E$999999,AV$70,'Data;_Minor_Ports'!$J$59:$J$999999,#REF!)))</f>
        <v>z</v>
      </c>
      <c r="AW77" s="3" t="str">
        <f>IF(Closed_Ports!AR70="z","z",IF(AW$11&lt;2000,INDEX('Data;_Historical_Data'!$H$12:$AK$518,MATCH(Working!$E77,'Data;_Historical_Data'!$J$12:$J$518,0),MATCH(Working!AW$11,'Data;_Historical_Data'!$H$11:$AK$11)),SUMIFS('Data;_Minor_Ports'!$K$59:$K$999999,'Data;_Minor_Ports'!$F$59:$F$999999,$F77,'Data;_Minor_Ports'!$E$59:$E$999999,AW$70,'Data;_Minor_Ports'!$J$59:$J$999999,#REF!)))</f>
        <v>z</v>
      </c>
      <c r="AX77" s="3" t="str">
        <f>IF(Closed_Ports!AS70="z","z",IF(AX$11&lt;2000,INDEX('Data;_Historical_Data'!$H$12:$AK$518,MATCH(Working!$E77,'Data;_Historical_Data'!$J$12:$J$518,0),MATCH(Working!AX$11,'Data;_Historical_Data'!$H$11:$AK$11)),SUMIFS('Data;_Minor_Ports'!$K$59:$K$999999,'Data;_Minor_Ports'!$F$59:$F$999999,$F77,'Data;_Minor_Ports'!$E$59:$E$999999,AX$70,'Data;_Minor_Ports'!$J$59:$J$999999,#REF!)))</f>
        <v>z</v>
      </c>
      <c r="AY77" s="3" t="str">
        <f>IF(Closed_Ports!AT70="z","z",IF(AY$11&lt;2000,INDEX('Data;_Historical_Data'!$H$12:$AK$518,MATCH(Working!$E77,'Data;_Historical_Data'!$J$12:$J$518,0),MATCH(Working!AY$11,'Data;_Historical_Data'!$H$11:$AK$11)),SUMIFS('Data;_Minor_Ports'!$K$59:$K$999999,'Data;_Minor_Ports'!$F$59:$F$999999,$F77,'Data;_Minor_Ports'!$E$59:$E$999999,AY$70,'Data;_Minor_Ports'!$J$59:$J$999999,#REF!)))</f>
        <v>z</v>
      </c>
      <c r="AZ77" s="3" t="str">
        <f>IF(Closed_Ports!AU70="z","z",IF(AZ$11&lt;2000,INDEX('Data;_Historical_Data'!$H$12:$AK$518,MATCH(Working!$E77,'Data;_Historical_Data'!$J$12:$J$518,0),MATCH(Working!AZ$11,'Data;_Historical_Data'!$H$11:$AK$11)),SUMIFS('Data;_Minor_Ports'!$K$59:$K$999999,'Data;_Minor_Ports'!$F$59:$F$999999,$F77,'Data;_Minor_Ports'!$E$59:$E$999999,AZ$70,'Data;_Minor_Ports'!$J$59:$J$999999,#REF!)))</f>
        <v>z</v>
      </c>
      <c r="BA77" s="3" t="str">
        <f>IF(Closed_Ports!AV70="z","z",IF(BA$11&lt;2000,INDEX('Data;_Historical_Data'!$H$12:$AK$518,MATCH(Working!$E77,'Data;_Historical_Data'!$J$12:$J$518,0),MATCH(Working!BA$11,'Data;_Historical_Data'!$H$11:$AK$11)),SUMIFS('Data;_Minor_Ports'!$K$59:$K$999999,'Data;_Minor_Ports'!$F$59:$F$999999,$F77,'Data;_Minor_Ports'!$E$59:$E$999999,BA$70,'Data;_Minor_Ports'!$J$59:$J$999999,#REF!)))</f>
        <v>z</v>
      </c>
      <c r="BB77" s="3" t="str">
        <f>IF(Closed_Ports!AW70="z","z",IF(BB$11&lt;2000,INDEX('Data;_Historical_Data'!$H$12:$AK$518,MATCH(Working!$E77,'Data;_Historical_Data'!$J$12:$J$518,0),MATCH(Working!BB$11,'Data;_Historical_Data'!$H$11:$AK$11)),SUMIFS('Data;_Minor_Ports'!$K$59:$K$999999,'Data;_Minor_Ports'!$F$59:$F$999999,$F77,'Data;_Minor_Ports'!$E$59:$E$999999,BB$70,'Data;_Minor_Ports'!$J$59:$J$999999,#REF!)))</f>
        <v>z</v>
      </c>
      <c r="BC77" s="3" t="str">
        <f>IF(Closed_Ports!AX70="z","z",IF(BC$11&lt;2000,INDEX('Data;_Historical_Data'!$H$12:$AK$518,MATCH(Working!$E77,'Data;_Historical_Data'!$J$12:$J$518,0),MATCH(Working!BC$11,'Data;_Historical_Data'!$H$11:$AK$11)),SUMIFS('Data;_Minor_Ports'!$K$59:$K$999999,'Data;_Minor_Ports'!$F$59:$F$999999,$F77,'Data;_Minor_Ports'!$E$59:$E$999999,BC$70,'Data;_Minor_Ports'!$J$59:$J$999999,#REF!)))</f>
        <v>z</v>
      </c>
      <c r="BD77" s="3" t="str">
        <f>IF(Closed_Ports!AY70="z","z",IF(BD$11&lt;2000,INDEX('Data;_Historical_Data'!$H$12:$AK$518,MATCH(Working!$E77,'Data;_Historical_Data'!$J$12:$J$518,0),MATCH(Working!BD$11,'Data;_Historical_Data'!$H$11:$AK$11)),SUMIFS('Data;_Minor_Ports'!$K$59:$K$999999,'Data;_Minor_Ports'!$F$59:$F$999999,$F77,'Data;_Minor_Ports'!$E$59:$E$999999,BD$70,'Data;_Minor_Ports'!$J$59:$J$999999,#REF!)))</f>
        <v>z</v>
      </c>
      <c r="BE77" s="3" t="str">
        <f>IF(Closed_Ports!AZ70="z","z",IF(BE$11&lt;2000,INDEX('Data;_Historical_Data'!$H$12:$AK$518,MATCH(Working!$E77,'Data;_Historical_Data'!$J$12:$J$518,0),MATCH(Working!BE$11,'Data;_Historical_Data'!$H$11:$AK$11)),SUMIFS('Data;_Minor_Ports'!$K$59:$K$999999,'Data;_Minor_Ports'!$F$59:$F$999999,$F77,'Data;_Minor_Ports'!$E$59:$E$999999,BE$70,'Data;_Minor_Ports'!$J$59:$J$999999,#REF!)))</f>
        <v>z</v>
      </c>
      <c r="BF77" s="3" t="str">
        <f>IF(Closed_Ports!BA70="z","z",IF(BF$11&lt;2000,INDEX('Data;_Historical_Data'!$H$12:$AK$518,MATCH(Working!$E77,'Data;_Historical_Data'!$J$12:$J$518,0),MATCH(Working!BF$11,'Data;_Historical_Data'!$H$11:$AK$11)),SUMIFS('Data;_Minor_Ports'!$K$59:$K$999999,'Data;_Minor_Ports'!$F$59:$F$999999,$F77,'Data;_Minor_Ports'!$E$59:$E$999999,BF$70,'Data;_Minor_Ports'!$J$59:$J$999999,#REF!)))</f>
        <v>z</v>
      </c>
      <c r="BG77" s="3" t="str">
        <f>IF(Closed_Ports!BB70="z","z",IF(BG$11&lt;2000,INDEX('Data;_Historical_Data'!$H$12:$AK$518,MATCH(Working!$E77,'Data;_Historical_Data'!$J$12:$J$518,0),MATCH(Working!BG$11,'Data;_Historical_Data'!$H$11:$AK$11)),SUMIFS('Data;_Minor_Ports'!$K$59:$K$999999,'Data;_Minor_Ports'!$F$59:$F$999999,$F77,'Data;_Minor_Ports'!$E$59:$E$999999,BG$70,'Data;_Minor_Ports'!$J$59:$J$999999,#REF!)))</f>
        <v>z</v>
      </c>
      <c r="BH77" s="3" t="str">
        <f>IF(Closed_Ports!BC70="z","z",IF(BH$11&lt;2000,INDEX('Data;_Historical_Data'!$H$12:$AK$518,MATCH(Working!$E77,'Data;_Historical_Data'!$J$12:$J$518,0),MATCH(Working!BH$11,'Data;_Historical_Data'!$H$11:$AK$11)),SUMIFS('Data;_Minor_Ports'!$K$59:$K$999999,'Data;_Minor_Ports'!$F$59:$F$999999,$F77,'Data;_Minor_Ports'!$E$59:$E$999999,BH$70,'Data;_Minor_Ports'!$J$59:$J$999999,#REF!)))</f>
        <v>z</v>
      </c>
      <c r="BI77" s="3" t="str">
        <f>IF(Closed_Ports!BD70="z","z",IF(BI$11&lt;2000,INDEX('Data;_Historical_Data'!$H$12:$AK$518,MATCH(Working!$E77,'Data;_Historical_Data'!$J$12:$J$518,0),MATCH(Working!BI$11,'Data;_Historical_Data'!$H$11:$AK$11)),SUMIFS('Data;_Minor_Ports'!$K$59:$K$999999,'Data;_Minor_Ports'!$F$59:$F$999999,$F77,'Data;_Minor_Ports'!$E$59:$E$999999,BI$70,'Data;_Minor_Ports'!$J$59:$J$999999,#REF!)))</f>
        <v>z</v>
      </c>
      <c r="BJ77" s="44" t="e">
        <f t="shared" si="6"/>
        <v>#VALUE!</v>
      </c>
      <c r="BK77" s="45" t="e">
        <f t="shared" si="7"/>
        <v>#VALUE!</v>
      </c>
    </row>
    <row r="78" spans="4:63" x14ac:dyDescent="0.25">
      <c r="E78" s="22" t="e">
        <f>CONCATENATE(#REF!,Working!H78)</f>
        <v>#REF!</v>
      </c>
      <c r="F78" s="22" t="s">
        <v>323</v>
      </c>
      <c r="G78" s="22" t="s">
        <v>308</v>
      </c>
      <c r="H78" s="2" t="s">
        <v>72</v>
      </c>
      <c r="I78" s="2" t="s">
        <v>27</v>
      </c>
      <c r="J78" s="42" t="s">
        <v>66</v>
      </c>
      <c r="K78" s="3" t="e">
        <f>IF(Closed_Ports!F71="z","z",IF(K$11&lt;2000,INDEX('Data;_Historical_Data'!$H$12:$AK$518,MATCH(Working!$E78,'Data;_Historical_Data'!$J$12:$J$518,0),MATCH(Working!K$11,'Data;_Historical_Data'!$H$11:$AK$11)),SUMIFS('Data;_Minor_Ports'!$K$59:$K$999999,'Data;_Minor_Ports'!$F$59:$F$999999,$F78,'Data;_Minor_Ports'!$E$59:$E$999999,K$70,'Data;_Minor_Ports'!$J$59:$J$999999,#REF!)))</f>
        <v>#REF!</v>
      </c>
      <c r="L78" s="3" t="e">
        <f>IF(Closed_Ports!G71="z","z",IF(L$11&lt;2000,INDEX('Data;_Historical_Data'!$H$12:$AK$518,MATCH(Working!$E78,'Data;_Historical_Data'!$J$12:$J$518,0),MATCH(Working!L$11,'Data;_Historical_Data'!$H$11:$AK$11)),SUMIFS('Data;_Minor_Ports'!$K$59:$K$999999,'Data;_Minor_Ports'!$F$59:$F$999999,$F78,'Data;_Minor_Ports'!$E$59:$E$999999,L$70,'Data;_Minor_Ports'!$J$59:$J$999999,#REF!)))</f>
        <v>#REF!</v>
      </c>
      <c r="M78" s="3" t="e">
        <f>IF(Closed_Ports!H71="z","z",IF(M$11&lt;2000,INDEX('Data;_Historical_Data'!$H$12:$AK$518,MATCH(Working!$E78,'Data;_Historical_Data'!$J$12:$J$518,0),MATCH(Working!M$11,'Data;_Historical_Data'!$H$11:$AK$11)),SUMIFS('Data;_Minor_Ports'!$K$59:$K$999999,'Data;_Minor_Ports'!$F$59:$F$999999,$F78,'Data;_Minor_Ports'!$E$59:$E$999999,M$70,'Data;_Minor_Ports'!$J$59:$J$999999,#REF!)))</f>
        <v>#REF!</v>
      </c>
      <c r="N78" s="3" t="e">
        <f>IF(Closed_Ports!I71="z","z",IF(N$11&lt;2000,INDEX('Data;_Historical_Data'!$H$12:$AK$518,MATCH(Working!$E78,'Data;_Historical_Data'!$J$12:$J$518,0),MATCH(Working!N$11,'Data;_Historical_Data'!$H$11:$AK$11)),SUMIFS('Data;_Minor_Ports'!$K$59:$K$999999,'Data;_Minor_Ports'!$F$59:$F$999999,$F78,'Data;_Minor_Ports'!$E$59:$E$999999,N$70,'Data;_Minor_Ports'!$J$59:$J$999999,#REF!)))</f>
        <v>#REF!</v>
      </c>
      <c r="O78" s="3" t="e">
        <f>IF(Closed_Ports!J71="z","z",IF(O$11&lt;2000,INDEX('Data;_Historical_Data'!$H$12:$AK$518,MATCH(Working!$E78,'Data;_Historical_Data'!$J$12:$J$518,0),MATCH(Working!O$11,'Data;_Historical_Data'!$H$11:$AK$11)),SUMIFS('Data;_Minor_Ports'!$K$59:$K$999999,'Data;_Minor_Ports'!$F$59:$F$999999,$F78,'Data;_Minor_Ports'!$E$59:$E$999999,O$70,'Data;_Minor_Ports'!$J$59:$J$999999,#REF!)))</f>
        <v>#REF!</v>
      </c>
      <c r="P78" s="3" t="e">
        <f>IF(Closed_Ports!K71="z","z",IF(P$11&lt;2000,INDEX('Data;_Historical_Data'!$H$12:$AK$518,MATCH(Working!$E78,'Data;_Historical_Data'!$J$12:$J$518,0),MATCH(Working!P$11,'Data;_Historical_Data'!$H$11:$AK$11)),SUMIFS('Data;_Minor_Ports'!$K$59:$K$999999,'Data;_Minor_Ports'!$F$59:$F$999999,$F78,'Data;_Minor_Ports'!$E$59:$E$999999,P$70,'Data;_Minor_Ports'!$J$59:$J$999999,#REF!)))</f>
        <v>#REF!</v>
      </c>
      <c r="Q78" s="3" t="e">
        <f>IF(Closed_Ports!L71="z","z",IF(Q$11&lt;2000,INDEX('Data;_Historical_Data'!$H$12:$AK$518,MATCH(Working!$E78,'Data;_Historical_Data'!$J$12:$J$518,0),MATCH(Working!Q$11,'Data;_Historical_Data'!$H$11:$AK$11)),SUMIFS('Data;_Minor_Ports'!$K$59:$K$999999,'Data;_Minor_Ports'!$F$59:$F$999999,$F78,'Data;_Minor_Ports'!$E$59:$E$999999,Q$70,'Data;_Minor_Ports'!$J$59:$J$999999,#REF!)))</f>
        <v>#REF!</v>
      </c>
      <c r="R78" s="3" t="e">
        <f>IF(Closed_Ports!M71="z","z",IF(R$11&lt;2000,INDEX('Data;_Historical_Data'!$H$12:$AK$518,MATCH(Working!$E78,'Data;_Historical_Data'!$J$12:$J$518,0),MATCH(Working!R$11,'Data;_Historical_Data'!$H$11:$AK$11)),SUMIFS('Data;_Minor_Ports'!$K$59:$K$999999,'Data;_Minor_Ports'!$F$59:$F$999999,$F78,'Data;_Minor_Ports'!$E$59:$E$999999,R$70,'Data;_Minor_Ports'!$J$59:$J$999999,#REF!)))</f>
        <v>#REF!</v>
      </c>
      <c r="S78" s="3" t="e">
        <f>IF(Closed_Ports!N71="z","z",IF(S$11&lt;2000,INDEX('Data;_Historical_Data'!$H$12:$AK$518,MATCH(Working!$E78,'Data;_Historical_Data'!$J$12:$J$518,0),MATCH(Working!S$11,'Data;_Historical_Data'!$H$11:$AK$11)),SUMIFS('Data;_Minor_Ports'!$K$59:$K$999999,'Data;_Minor_Ports'!$F$59:$F$999999,$F78,'Data;_Minor_Ports'!$E$59:$E$999999,S$70,'Data;_Minor_Ports'!$J$59:$J$999999,#REF!)))</f>
        <v>#REF!</v>
      </c>
      <c r="T78" s="3" t="e">
        <f>IF(Closed_Ports!O71="z","z",IF(T$11&lt;2000,INDEX('Data;_Historical_Data'!$H$12:$AK$518,MATCH(Working!$E78,'Data;_Historical_Data'!$J$12:$J$518,0),MATCH(Working!T$11,'Data;_Historical_Data'!$H$11:$AK$11)),SUMIFS('Data;_Minor_Ports'!$K$59:$K$999999,'Data;_Minor_Ports'!$F$59:$F$999999,$F78,'Data;_Minor_Ports'!$E$59:$E$999999,T$70,'Data;_Minor_Ports'!$J$59:$J$999999,#REF!)))</f>
        <v>#REF!</v>
      </c>
      <c r="U78" s="3" t="e">
        <f>IF(Closed_Ports!P71="z","z",IF(U$11&lt;2000,INDEX('Data;_Historical_Data'!$H$12:$AK$518,MATCH(Working!$E78,'Data;_Historical_Data'!$J$12:$J$518,0),MATCH(Working!U$11,'Data;_Historical_Data'!$H$11:$AK$11)),SUMIFS('Data;_Minor_Ports'!$K$59:$K$999999,'Data;_Minor_Ports'!$F$59:$F$999999,$F78,'Data;_Minor_Ports'!$E$59:$E$999999,U$70,'Data;_Minor_Ports'!$J$59:$J$999999,#REF!)))</f>
        <v>#REF!</v>
      </c>
      <c r="V78" s="3" t="e">
        <f>IF(Closed_Ports!Q71="z","z",IF(V$11&lt;2000,INDEX('Data;_Historical_Data'!$H$12:$AK$518,MATCH(Working!$E78,'Data;_Historical_Data'!$J$12:$J$518,0),MATCH(Working!V$11,'Data;_Historical_Data'!$H$11:$AK$11)),SUMIFS('Data;_Minor_Ports'!$K$59:$K$999999,'Data;_Minor_Ports'!$F$59:$F$999999,$F78,'Data;_Minor_Ports'!$E$59:$E$999999,V$70,'Data;_Minor_Ports'!$J$59:$J$999999,#REF!)))</f>
        <v>#REF!</v>
      </c>
      <c r="W78" s="3" t="e">
        <f>IF(Closed_Ports!R71="z","z",IF(W$11&lt;2000,INDEX('Data;_Historical_Data'!$H$12:$AK$518,MATCH(Working!$E78,'Data;_Historical_Data'!$J$12:$J$518,0),MATCH(Working!W$11,'Data;_Historical_Data'!$H$11:$AK$11)),SUMIFS('Data;_Minor_Ports'!$K$59:$K$999999,'Data;_Minor_Ports'!$F$59:$F$999999,$F78,'Data;_Minor_Ports'!$E$59:$E$999999,W$70,'Data;_Minor_Ports'!$J$59:$J$999999,#REF!)))</f>
        <v>#REF!</v>
      </c>
      <c r="X78" s="3" t="e">
        <f>IF(Closed_Ports!S71="z","z",IF(X$11&lt;2000,INDEX('Data;_Historical_Data'!$H$12:$AK$518,MATCH(Working!$E78,'Data;_Historical_Data'!$J$12:$J$518,0),MATCH(Working!X$11,'Data;_Historical_Data'!$H$11:$AK$11)),SUMIFS('Data;_Minor_Ports'!$K$59:$K$999999,'Data;_Minor_Ports'!$F$59:$F$999999,$F78,'Data;_Minor_Ports'!$E$59:$E$999999,X$70,'Data;_Minor_Ports'!$J$59:$J$999999,#REF!)))</f>
        <v>#REF!</v>
      </c>
      <c r="Y78" s="3" t="e">
        <f>IF(Closed_Ports!T71="z","z",IF(Y$11&lt;2000,INDEX('Data;_Historical_Data'!$H$12:$AK$518,MATCH(Working!$E78,'Data;_Historical_Data'!$J$12:$J$518,0),MATCH(Working!Y$11,'Data;_Historical_Data'!$H$11:$AK$11)),SUMIFS('Data;_Minor_Ports'!$K$59:$K$999999,'Data;_Minor_Ports'!$F$59:$F$999999,$F78,'Data;_Minor_Ports'!$E$59:$E$999999,Y$70,'Data;_Minor_Ports'!$J$59:$J$999999,#REF!)))</f>
        <v>#REF!</v>
      </c>
      <c r="Z78" s="3" t="e">
        <f>IF(Closed_Ports!U71="z","z",IF(Z$11&lt;2000,INDEX('Data;_Historical_Data'!$H$12:$AK$518,MATCH(Working!$E78,'Data;_Historical_Data'!$J$12:$J$518,0),MATCH(Working!Z$11,'Data;_Historical_Data'!$H$11:$AK$11)),SUMIFS('Data;_Minor_Ports'!$K$59:$K$999999,'Data;_Minor_Ports'!$F$59:$F$999999,$F78,'Data;_Minor_Ports'!$E$59:$E$999999,Z$70,'Data;_Minor_Ports'!$J$59:$J$999999,#REF!)))</f>
        <v>#REF!</v>
      </c>
      <c r="AA78" s="3" t="e">
        <f>IF(Closed_Ports!V71="z","z",IF(AA$11&lt;2000,INDEX('Data;_Historical_Data'!$H$12:$AK$518,MATCH(Working!$E78,'Data;_Historical_Data'!$J$12:$J$518,0),MATCH(Working!AA$11,'Data;_Historical_Data'!$H$11:$AK$11)),SUMIFS('Data;_Minor_Ports'!$K$59:$K$999999,'Data;_Minor_Ports'!$F$59:$F$999999,$F78,'Data;_Minor_Ports'!$E$59:$E$999999,AA$70,'Data;_Minor_Ports'!$J$59:$J$999999,#REF!)))</f>
        <v>#REF!</v>
      </c>
      <c r="AB78" s="3" t="e">
        <f>IF(Closed_Ports!W71="z","z",IF(AB$11&lt;2000,INDEX('Data;_Historical_Data'!$H$12:$AK$518,MATCH(Working!$E78,'Data;_Historical_Data'!$J$12:$J$518,0),MATCH(Working!AB$11,'Data;_Historical_Data'!$H$11:$AK$11)),SUMIFS('Data;_Minor_Ports'!$K$59:$K$999999,'Data;_Minor_Ports'!$F$59:$F$999999,$F78,'Data;_Minor_Ports'!$E$59:$E$999999,AB$70,'Data;_Minor_Ports'!$J$59:$J$999999,#REF!)))</f>
        <v>#REF!</v>
      </c>
      <c r="AC78" s="3" t="e">
        <f>IF(Closed_Ports!X71="z","z",IF(AC$11&lt;2000,INDEX('Data;_Historical_Data'!$H$12:$AK$518,MATCH(Working!$E78,'Data;_Historical_Data'!$J$12:$J$518,0),MATCH(Working!AC$11,'Data;_Historical_Data'!$H$11:$AK$11)),SUMIFS('Data;_Minor_Ports'!$K$59:$K$999999,'Data;_Minor_Ports'!$F$59:$F$999999,$F78,'Data;_Minor_Ports'!$E$59:$E$999999,AC$70,'Data;_Minor_Ports'!$J$59:$J$999999,#REF!)))</f>
        <v>#REF!</v>
      </c>
      <c r="AD78" s="3" t="e">
        <f>IF(Closed_Ports!Y71="z","z",IF(AD$11&lt;2000,INDEX('Data;_Historical_Data'!$H$12:$AK$518,MATCH(Working!$E78,'Data;_Historical_Data'!$J$12:$J$518,0),MATCH(Working!AD$11,'Data;_Historical_Data'!$H$11:$AK$11)),SUMIFS('Data;_Minor_Ports'!$K$59:$K$999999,'Data;_Minor_Ports'!$F$59:$F$999999,$F78,'Data;_Minor_Ports'!$E$59:$E$999999,AD$70,'Data;_Minor_Ports'!$J$59:$J$999999,#REF!)))</f>
        <v>#REF!</v>
      </c>
      <c r="AE78" s="3" t="e">
        <f>IF(Closed_Ports!Z71="z","z",IF(AE$11&lt;2000,INDEX('Data;_Historical_Data'!$H$12:$AK$518,MATCH(Working!$E78,'Data;_Historical_Data'!$J$12:$J$518,0),MATCH(Working!AE$11,'Data;_Historical_Data'!$H$11:$AK$11)),SUMIFS('Data;_Minor_Ports'!$K$59:$K$999999,'Data;_Minor_Ports'!$F$59:$F$999999,$F78,'Data;_Minor_Ports'!$E$59:$E$999999,AE$70,'Data;_Minor_Ports'!$J$59:$J$999999,#REF!)))</f>
        <v>#REF!</v>
      </c>
      <c r="AF78" s="3" t="e">
        <f>IF(Closed_Ports!AA71="z","z",IF(AF$11&lt;2000,INDEX('Data;_Historical_Data'!$H$12:$AK$518,MATCH(Working!$E78,'Data;_Historical_Data'!$J$12:$J$518,0),MATCH(Working!AF$11,'Data;_Historical_Data'!$H$11:$AK$11)),SUMIFS('Data;_Minor_Ports'!$K$59:$K$999999,'Data;_Minor_Ports'!$F$59:$F$999999,$F78,'Data;_Minor_Ports'!$E$59:$E$999999,AF$70,'Data;_Minor_Ports'!$J$59:$J$999999,#REF!)))</f>
        <v>#REF!</v>
      </c>
      <c r="AG78" s="3" t="e">
        <f>IF(Closed_Ports!AB71="z","z",IF(AG$11&lt;2000,INDEX('Data;_Historical_Data'!$H$12:$AK$518,MATCH(Working!$E78,'Data;_Historical_Data'!$J$12:$J$518,0),MATCH(Working!AG$11,'Data;_Historical_Data'!$H$11:$AK$11)),SUMIFS('Data;_Minor_Ports'!$K$59:$K$999999,'Data;_Minor_Ports'!$F$59:$F$999999,$F78,'Data;_Minor_Ports'!$E$59:$E$999999,AG$70,'Data;_Minor_Ports'!$J$59:$J$999999,#REF!)))</f>
        <v>#REF!</v>
      </c>
      <c r="AH78" s="3" t="e">
        <f>IF(Closed_Ports!AC71="z","z",IF(AH$11&lt;2000,INDEX('Data;_Historical_Data'!$H$12:$AK$518,MATCH(Working!$E78,'Data;_Historical_Data'!$J$12:$J$518,0),MATCH(Working!AH$11,'Data;_Historical_Data'!$H$11:$AK$11)),SUMIFS('Data;_Minor_Ports'!$K$59:$K$999999,'Data;_Minor_Ports'!$F$59:$F$999999,$F78,'Data;_Minor_Ports'!$E$59:$E$999999,AH$70,'Data;_Minor_Ports'!$J$59:$J$999999,#REF!)))</f>
        <v>#REF!</v>
      </c>
      <c r="AI78" s="3" t="e">
        <f>IF(Closed_Ports!AD71="z","z",IF(AI$11&lt;2000,INDEX('Data;_Historical_Data'!$H$12:$AK$518,MATCH(Working!$E78,'Data;_Historical_Data'!$J$12:$J$518,0),MATCH(Working!AI$11,'Data;_Historical_Data'!$H$11:$AK$11)),SUMIFS('Data;_Minor_Ports'!$K$59:$K$999999,'Data;_Minor_Ports'!$F$59:$F$999999,$F78,'Data;_Minor_Ports'!$E$59:$E$999999,AI$70,'Data;_Minor_Ports'!$J$59:$J$999999,#REF!)))</f>
        <v>#REF!</v>
      </c>
      <c r="AJ78" s="3" t="e">
        <f>IF(Closed_Ports!AE71="z","z",IF(AJ$11&lt;2000,INDEX('Data;_Historical_Data'!$H$12:$AK$518,MATCH(Working!$E78,'Data;_Historical_Data'!$J$12:$J$518,0),MATCH(Working!AJ$11,'Data;_Historical_Data'!$H$11:$AK$11)),SUMIFS('Data;_Minor_Ports'!$K$59:$K$999999,'Data;_Minor_Ports'!$F$59:$F$999999,$F78,'Data;_Minor_Ports'!$E$59:$E$999999,AJ$70,'Data;_Minor_Ports'!$J$59:$J$999999,#REF!)))</f>
        <v>#REF!</v>
      </c>
      <c r="AK78" s="3" t="e">
        <f>IF(Closed_Ports!AF71="z","z",IF(AK$11&lt;2000,INDEX('Data;_Historical_Data'!$H$12:$AK$518,MATCH(Working!$E78,'Data;_Historical_Data'!$J$12:$J$518,0),MATCH(Working!AK$11,'Data;_Historical_Data'!$H$11:$AK$11)),SUMIFS('Data;_Minor_Ports'!$K$59:$K$999999,'Data;_Minor_Ports'!$F$59:$F$999999,$F78,'Data;_Minor_Ports'!$E$59:$E$999999,AK$70,'Data;_Minor_Ports'!$J$59:$J$999999,#REF!)))</f>
        <v>#REF!</v>
      </c>
      <c r="AL78" s="49">
        <f>IF(Closed_Ports!AG71="z","z",IF(AL$11&lt;2000,INDEX('Data;_Historical_Data'!$H$12:$AK$518,MATCH(Working!$E78,'Data;_Historical_Data'!$J$12:$J$518,0),MATCH(Working!AL$11,'Data;_Historical_Data'!$H$11:$AK$11)),SUMIFS('Data;_Minor_Ports'!$K$59:$K$999999,'Data;_Minor_Ports'!$F$59:$F$999999,$F78,'Data;_Minor_Ports'!$E$59:$E$999999,AL$70,'Data;_Minor_Ports'!$J$59:$J$999999,#REF!)))</f>
        <v>0</v>
      </c>
      <c r="AM78" s="3">
        <f>IF(Closed_Ports!AH71="z","z",IF(AM$11&lt;2000,INDEX('Data;_Historical_Data'!$H$12:$AK$518,MATCH(Working!$E78,'Data;_Historical_Data'!$J$12:$J$518,0),MATCH(Working!AM$11,'Data;_Historical_Data'!$H$11:$AK$11)),SUMIFS('Data;_Minor_Ports'!$K$59:$K$999999,'Data;_Minor_Ports'!$F$59:$F$999999,$F78,'Data;_Minor_Ports'!$E$59:$E$999999,AM$70,'Data;_Minor_Ports'!$J$59:$J$999999,#REF!)))</f>
        <v>0</v>
      </c>
      <c r="AN78" s="3">
        <f>IF(Closed_Ports!AI71="z","z",IF(AN$11&lt;2000,INDEX('Data;_Historical_Data'!$H$12:$AK$518,MATCH(Working!$E78,'Data;_Historical_Data'!$J$12:$J$518,0),MATCH(Working!AN$11,'Data;_Historical_Data'!$H$11:$AK$11)),SUMIFS('Data;_Minor_Ports'!$K$59:$K$999999,'Data;_Minor_Ports'!$F$59:$F$999999,$F78,'Data;_Minor_Ports'!$E$59:$E$999999,AN$70,'Data;_Minor_Ports'!$J$59:$J$999999,#REF!)))</f>
        <v>0</v>
      </c>
      <c r="AO78" s="3">
        <f>IF(Closed_Ports!AJ71="z","z",IF(AO$11&lt;2000,INDEX('Data;_Historical_Data'!$H$12:$AK$518,MATCH(Working!$E78,'Data;_Historical_Data'!$J$12:$J$518,0),MATCH(Working!AO$11,'Data;_Historical_Data'!$H$11:$AK$11)),SUMIFS('Data;_Minor_Ports'!$K$59:$K$999999,'Data;_Minor_Ports'!$F$59:$F$999999,$F78,'Data;_Minor_Ports'!$E$59:$E$999999,AO$70,'Data;_Minor_Ports'!$J$59:$J$999999,#REF!)))</f>
        <v>0</v>
      </c>
      <c r="AP78" s="3">
        <f>IF(Closed_Ports!AK71="z","z",IF(AP$11&lt;2000,INDEX('Data;_Historical_Data'!$H$12:$AK$518,MATCH(Working!$E78,'Data;_Historical_Data'!$J$12:$J$518,0),MATCH(Working!AP$11,'Data;_Historical_Data'!$H$11:$AK$11)),SUMIFS('Data;_Minor_Ports'!$K$59:$K$999999,'Data;_Minor_Ports'!$F$59:$F$999999,$F78,'Data;_Minor_Ports'!$E$59:$E$999999,AP$70,'Data;_Minor_Ports'!$J$59:$J$999999,#REF!)))</f>
        <v>0</v>
      </c>
      <c r="AQ78" s="3">
        <f>IF(Closed_Ports!AL71="z","z",IF(AQ$11&lt;2000,INDEX('Data;_Historical_Data'!$H$12:$AK$518,MATCH(Working!$E78,'Data;_Historical_Data'!$J$12:$J$518,0),MATCH(Working!AQ$11,'Data;_Historical_Data'!$H$11:$AK$11)),SUMIFS('Data;_Minor_Ports'!$K$59:$K$999999,'Data;_Minor_Ports'!$F$59:$F$999999,$F78,'Data;_Minor_Ports'!$E$59:$E$999999,AQ$70,'Data;_Minor_Ports'!$J$59:$J$999999,#REF!)))</f>
        <v>0</v>
      </c>
      <c r="AR78" s="3">
        <f>IF(Closed_Ports!AM71="z","z",IF(AR$11&lt;2000,INDEX('Data;_Historical_Data'!$H$12:$AK$518,MATCH(Working!$E78,'Data;_Historical_Data'!$J$12:$J$518,0),MATCH(Working!AR$11,'Data;_Historical_Data'!$H$11:$AK$11)),SUMIFS('Data;_Minor_Ports'!$K$59:$K$999999,'Data;_Minor_Ports'!$F$59:$F$999999,$F78,'Data;_Minor_Ports'!$E$59:$E$999999,AR$70,'Data;_Minor_Ports'!$J$59:$J$999999,#REF!)))</f>
        <v>0</v>
      </c>
      <c r="AS78" s="3">
        <f>IF(Closed_Ports!AN71="z","z",IF(AS$11&lt;2000,INDEX('Data;_Historical_Data'!$H$12:$AK$518,MATCH(Working!$E78,'Data;_Historical_Data'!$J$12:$J$518,0),MATCH(Working!AS$11,'Data;_Historical_Data'!$H$11:$AK$11)),SUMIFS('Data;_Minor_Ports'!$K$59:$K$999999,'Data;_Minor_Ports'!$F$59:$F$999999,$F78,'Data;_Minor_Ports'!$E$59:$E$999999,AS$70,'Data;_Minor_Ports'!$J$59:$J$999999,#REF!)))</f>
        <v>0</v>
      </c>
      <c r="AT78" s="3">
        <f>IF(Closed_Ports!AO71="z","z",IF(AT$11&lt;2000,INDEX('Data;_Historical_Data'!$H$12:$AK$518,MATCH(Working!$E78,'Data;_Historical_Data'!$J$12:$J$518,0),MATCH(Working!AT$11,'Data;_Historical_Data'!$H$11:$AK$11)),SUMIFS('Data;_Minor_Ports'!$K$59:$K$999999,'Data;_Minor_Ports'!$F$59:$F$999999,$F78,'Data;_Minor_Ports'!$E$59:$E$999999,AT$70,'Data;_Minor_Ports'!$J$59:$J$999999,#REF!)))</f>
        <v>0</v>
      </c>
      <c r="AU78" s="3">
        <f>IF(Closed_Ports!AP71="z","z",IF(AU$11&lt;2000,INDEX('Data;_Historical_Data'!$H$12:$AK$518,MATCH(Working!$E78,'Data;_Historical_Data'!$J$12:$J$518,0),MATCH(Working!AU$11,'Data;_Historical_Data'!$H$11:$AK$11)),SUMIFS('Data;_Minor_Ports'!$K$59:$K$999999,'Data;_Minor_Ports'!$F$59:$F$999999,$F78,'Data;_Minor_Ports'!$E$59:$E$999999,AU$70,'Data;_Minor_Ports'!$J$59:$J$999999,#REF!)))</f>
        <v>0</v>
      </c>
      <c r="AV78" s="3">
        <f>IF(Closed_Ports!AQ71="z","z",IF(AV$11&lt;2000,INDEX('Data;_Historical_Data'!$H$12:$AK$518,MATCH(Working!$E78,'Data;_Historical_Data'!$J$12:$J$518,0),MATCH(Working!AV$11,'Data;_Historical_Data'!$H$11:$AK$11)),SUMIFS('Data;_Minor_Ports'!$K$59:$K$999999,'Data;_Minor_Ports'!$F$59:$F$999999,$F78,'Data;_Minor_Ports'!$E$59:$E$999999,AV$70,'Data;_Minor_Ports'!$J$59:$J$999999,#REF!)))</f>
        <v>0</v>
      </c>
      <c r="AW78" s="3">
        <f>IF(Closed_Ports!AR71="z","z",IF(AW$11&lt;2000,INDEX('Data;_Historical_Data'!$H$12:$AK$518,MATCH(Working!$E78,'Data;_Historical_Data'!$J$12:$J$518,0),MATCH(Working!AW$11,'Data;_Historical_Data'!$H$11:$AK$11)),SUMIFS('Data;_Minor_Ports'!$K$59:$K$999999,'Data;_Minor_Ports'!$F$59:$F$999999,$F78,'Data;_Minor_Ports'!$E$59:$E$999999,AW$70,'Data;_Minor_Ports'!$J$59:$J$999999,#REF!)))</f>
        <v>0</v>
      </c>
      <c r="AX78" s="3">
        <f>IF(Closed_Ports!AS71="z","z",IF(AX$11&lt;2000,INDEX('Data;_Historical_Data'!$H$12:$AK$518,MATCH(Working!$E78,'Data;_Historical_Data'!$J$12:$J$518,0),MATCH(Working!AX$11,'Data;_Historical_Data'!$H$11:$AK$11)),SUMIFS('Data;_Minor_Ports'!$K$59:$K$999999,'Data;_Minor_Ports'!$F$59:$F$999999,$F78,'Data;_Minor_Ports'!$E$59:$E$999999,AX$70,'Data;_Minor_Ports'!$J$59:$J$999999,#REF!)))</f>
        <v>0</v>
      </c>
      <c r="AY78" s="3">
        <f>IF(Closed_Ports!AT71="z","z",IF(AY$11&lt;2000,INDEX('Data;_Historical_Data'!$H$12:$AK$518,MATCH(Working!$E78,'Data;_Historical_Data'!$J$12:$J$518,0),MATCH(Working!AY$11,'Data;_Historical_Data'!$H$11:$AK$11)),SUMIFS('Data;_Minor_Ports'!$K$59:$K$999999,'Data;_Minor_Ports'!$F$59:$F$999999,$F78,'Data;_Minor_Ports'!$E$59:$E$999999,AY$70,'Data;_Minor_Ports'!$J$59:$J$999999,#REF!)))</f>
        <v>0</v>
      </c>
      <c r="AZ78" s="3">
        <f>IF(Closed_Ports!AU71="z","z",IF(AZ$11&lt;2000,INDEX('Data;_Historical_Data'!$H$12:$AK$518,MATCH(Working!$E78,'Data;_Historical_Data'!$J$12:$J$518,0),MATCH(Working!AZ$11,'Data;_Historical_Data'!$H$11:$AK$11)),SUMIFS('Data;_Minor_Ports'!$K$59:$K$999999,'Data;_Minor_Ports'!$F$59:$F$999999,$F78,'Data;_Minor_Ports'!$E$59:$E$999999,AZ$70,'Data;_Minor_Ports'!$J$59:$J$999999,#REF!)))</f>
        <v>0</v>
      </c>
      <c r="BA78" s="3">
        <f>IF(Closed_Ports!AV71="z","z",IF(BA$11&lt;2000,INDEX('Data;_Historical_Data'!$H$12:$AK$518,MATCH(Working!$E78,'Data;_Historical_Data'!$J$12:$J$518,0),MATCH(Working!BA$11,'Data;_Historical_Data'!$H$11:$AK$11)),SUMIFS('Data;_Minor_Ports'!$K$59:$K$999999,'Data;_Minor_Ports'!$F$59:$F$999999,$F78,'Data;_Minor_Ports'!$E$59:$E$999999,BA$70,'Data;_Minor_Ports'!$J$59:$J$999999,#REF!)))</f>
        <v>0</v>
      </c>
      <c r="BB78" s="3">
        <f>IF(Closed_Ports!AW71="z","z",IF(BB$11&lt;2000,INDEX('Data;_Historical_Data'!$H$12:$AK$518,MATCH(Working!$E78,'Data;_Historical_Data'!$J$12:$J$518,0),MATCH(Working!BB$11,'Data;_Historical_Data'!$H$11:$AK$11)),SUMIFS('Data;_Minor_Ports'!$K$59:$K$999999,'Data;_Minor_Ports'!$F$59:$F$999999,$F78,'Data;_Minor_Ports'!$E$59:$E$999999,BB$70,'Data;_Minor_Ports'!$J$59:$J$999999,#REF!)))</f>
        <v>0</v>
      </c>
      <c r="BC78" s="3">
        <f>IF(Closed_Ports!AX71="z","z",IF(BC$11&lt;2000,INDEX('Data;_Historical_Data'!$H$12:$AK$518,MATCH(Working!$E78,'Data;_Historical_Data'!$J$12:$J$518,0),MATCH(Working!BC$11,'Data;_Historical_Data'!$H$11:$AK$11)),SUMIFS('Data;_Minor_Ports'!$K$59:$K$999999,'Data;_Minor_Ports'!$F$59:$F$999999,$F78,'Data;_Minor_Ports'!$E$59:$E$999999,BC$70,'Data;_Minor_Ports'!$J$59:$J$999999,#REF!)))</f>
        <v>0</v>
      </c>
      <c r="BD78" s="3">
        <f>IF(Closed_Ports!AY71="z","z",IF(BD$11&lt;2000,INDEX('Data;_Historical_Data'!$H$12:$AK$518,MATCH(Working!$E78,'Data;_Historical_Data'!$J$12:$J$518,0),MATCH(Working!BD$11,'Data;_Historical_Data'!$H$11:$AK$11)),SUMIFS('Data;_Minor_Ports'!$K$59:$K$999999,'Data;_Minor_Ports'!$F$59:$F$999999,$F78,'Data;_Minor_Ports'!$E$59:$E$999999,BD$70,'Data;_Minor_Ports'!$J$59:$J$999999,#REF!)))</f>
        <v>0</v>
      </c>
      <c r="BE78" s="3">
        <f>IF(Closed_Ports!AZ71="z","z",IF(BE$11&lt;2000,INDEX('Data;_Historical_Data'!$H$12:$AK$518,MATCH(Working!$E78,'Data;_Historical_Data'!$J$12:$J$518,0),MATCH(Working!BE$11,'Data;_Historical_Data'!$H$11:$AK$11)),SUMIFS('Data;_Minor_Ports'!$K$59:$K$999999,'Data;_Minor_Ports'!$F$59:$F$999999,$F78,'Data;_Minor_Ports'!$E$59:$E$999999,BE$70,'Data;_Minor_Ports'!$J$59:$J$999999,#REF!)))</f>
        <v>0</v>
      </c>
      <c r="BF78" s="3">
        <f>IF(Closed_Ports!BA71="z","z",IF(BF$11&lt;2000,INDEX('Data;_Historical_Data'!$H$12:$AK$518,MATCH(Working!$E78,'Data;_Historical_Data'!$J$12:$J$518,0),MATCH(Working!BF$11,'Data;_Historical_Data'!$H$11:$AK$11)),SUMIFS('Data;_Minor_Ports'!$K$59:$K$999999,'Data;_Minor_Ports'!$F$59:$F$999999,$F78,'Data;_Minor_Ports'!$E$59:$E$999999,BF$70,'Data;_Minor_Ports'!$J$59:$J$999999,#REF!)))</f>
        <v>0</v>
      </c>
      <c r="BG78" s="3">
        <f>IF(Closed_Ports!BB71="z","z",IF(BG$11&lt;2000,INDEX('Data;_Historical_Data'!$H$12:$AK$518,MATCH(Working!$E78,'Data;_Historical_Data'!$J$12:$J$518,0),MATCH(Working!BG$11,'Data;_Historical_Data'!$H$11:$AK$11)),SUMIFS('Data;_Minor_Ports'!$K$59:$K$999999,'Data;_Minor_Ports'!$F$59:$F$999999,$F78,'Data;_Minor_Ports'!$E$59:$E$999999,BG$70,'Data;_Minor_Ports'!$J$59:$J$999999,#REF!)))</f>
        <v>0</v>
      </c>
      <c r="BH78" s="3">
        <f>IF(Closed_Ports!BC71="z","z",IF(BH$11&lt;2000,INDEX('Data;_Historical_Data'!$H$12:$AK$518,MATCH(Working!$E78,'Data;_Historical_Data'!$J$12:$J$518,0),MATCH(Working!BH$11,'Data;_Historical_Data'!$H$11:$AK$11)),SUMIFS('Data;_Minor_Ports'!$K$59:$K$999999,'Data;_Minor_Ports'!$F$59:$F$999999,$F78,'Data;_Minor_Ports'!$E$59:$E$999999,BH$70,'Data;_Minor_Ports'!$J$59:$J$999999,#REF!)))</f>
        <v>0</v>
      </c>
      <c r="BI78" s="3">
        <f>IF(Closed_Ports!BD71="z","z",IF(BI$11&lt;2000,INDEX('Data;_Historical_Data'!$H$12:$AK$518,MATCH(Working!$E78,'Data;_Historical_Data'!$J$12:$J$518,0),MATCH(Working!BI$11,'Data;_Historical_Data'!$H$11:$AK$11)),SUMIFS('Data;_Minor_Ports'!$K$59:$K$999999,'Data;_Minor_Ports'!$F$59:$F$999999,$F78,'Data;_Minor_Ports'!$E$59:$E$999999,BI$70,'Data;_Minor_Ports'!$J$59:$J$999999,#REF!)))</f>
        <v>0</v>
      </c>
      <c r="BJ78" s="44" t="e">
        <f t="shared" si="6"/>
        <v>#DIV/0!</v>
      </c>
      <c r="BK78" s="45">
        <f t="shared" si="7"/>
        <v>0</v>
      </c>
    </row>
    <row r="79" spans="4:63" x14ac:dyDescent="0.25">
      <c r="E79" s="22" t="e">
        <f>CONCATENATE(#REF!,Working!H79)</f>
        <v>#REF!</v>
      </c>
      <c r="F79" s="22" t="s">
        <v>325</v>
      </c>
      <c r="G79" s="22" t="s">
        <v>308</v>
      </c>
      <c r="H79" s="2" t="s">
        <v>73</v>
      </c>
      <c r="I79" s="2" t="s">
        <v>16</v>
      </c>
      <c r="J79" s="42" t="s">
        <v>66</v>
      </c>
      <c r="K79" s="3" t="e">
        <f>IF(Closed_Ports!F72="z","z",IF(K$11&lt;2000,INDEX('Data;_Historical_Data'!$H$12:$AK$518,MATCH(Working!$E79,'Data;_Historical_Data'!$J$12:$J$518,0),MATCH(Working!K$11,'Data;_Historical_Data'!$H$11:$AK$11)),SUMIFS('Data;_Minor_Ports'!$K$59:$K$999999,'Data;_Minor_Ports'!$F$59:$F$999999,$F79,'Data;_Minor_Ports'!$E$59:$E$999999,K$70,'Data;_Minor_Ports'!$J$59:$J$999999,#REF!)))</f>
        <v>#REF!</v>
      </c>
      <c r="L79" s="3" t="e">
        <f>IF(Closed_Ports!G72="z","z",IF(L$11&lt;2000,INDEX('Data;_Historical_Data'!$H$12:$AK$518,MATCH(Working!$E79,'Data;_Historical_Data'!$J$12:$J$518,0),MATCH(Working!L$11,'Data;_Historical_Data'!$H$11:$AK$11)),SUMIFS('Data;_Minor_Ports'!$K$59:$K$999999,'Data;_Minor_Ports'!$F$59:$F$999999,$F79,'Data;_Minor_Ports'!$E$59:$E$999999,L$70,'Data;_Minor_Ports'!$J$59:$J$999999,#REF!)))</f>
        <v>#REF!</v>
      </c>
      <c r="M79" s="3" t="e">
        <f>IF(Closed_Ports!H72="z","z",IF(M$11&lt;2000,INDEX('Data;_Historical_Data'!$H$12:$AK$518,MATCH(Working!$E79,'Data;_Historical_Data'!$J$12:$J$518,0),MATCH(Working!M$11,'Data;_Historical_Data'!$H$11:$AK$11)),SUMIFS('Data;_Minor_Ports'!$K$59:$K$999999,'Data;_Minor_Ports'!$F$59:$F$999999,$F79,'Data;_Minor_Ports'!$E$59:$E$999999,M$70,'Data;_Minor_Ports'!$J$59:$J$999999,#REF!)))</f>
        <v>#REF!</v>
      </c>
      <c r="N79" s="3" t="e">
        <f>IF(Closed_Ports!I72="z","z",IF(N$11&lt;2000,INDEX('Data;_Historical_Data'!$H$12:$AK$518,MATCH(Working!$E79,'Data;_Historical_Data'!$J$12:$J$518,0),MATCH(Working!N$11,'Data;_Historical_Data'!$H$11:$AK$11)),SUMIFS('Data;_Minor_Ports'!$K$59:$K$999999,'Data;_Minor_Ports'!$F$59:$F$999999,$F79,'Data;_Minor_Ports'!$E$59:$E$999999,N$70,'Data;_Minor_Ports'!$J$59:$J$999999,#REF!)))</f>
        <v>#REF!</v>
      </c>
      <c r="O79" s="3" t="e">
        <f>IF(Closed_Ports!J72="z","z",IF(O$11&lt;2000,INDEX('Data;_Historical_Data'!$H$12:$AK$518,MATCH(Working!$E79,'Data;_Historical_Data'!$J$12:$J$518,0),MATCH(Working!O$11,'Data;_Historical_Data'!$H$11:$AK$11)),SUMIFS('Data;_Minor_Ports'!$K$59:$K$999999,'Data;_Minor_Ports'!$F$59:$F$999999,$F79,'Data;_Minor_Ports'!$E$59:$E$999999,O$70,'Data;_Minor_Ports'!$J$59:$J$999999,#REF!)))</f>
        <v>#REF!</v>
      </c>
      <c r="P79" s="3" t="e">
        <f>IF(Closed_Ports!K72="z","z",IF(P$11&lt;2000,INDEX('Data;_Historical_Data'!$H$12:$AK$518,MATCH(Working!$E79,'Data;_Historical_Data'!$J$12:$J$518,0),MATCH(Working!P$11,'Data;_Historical_Data'!$H$11:$AK$11)),SUMIFS('Data;_Minor_Ports'!$K$59:$K$999999,'Data;_Minor_Ports'!$F$59:$F$999999,$F79,'Data;_Minor_Ports'!$E$59:$E$999999,P$70,'Data;_Minor_Ports'!$J$59:$J$999999,#REF!)))</f>
        <v>#REF!</v>
      </c>
      <c r="Q79" s="3" t="e">
        <f>IF(Closed_Ports!L72="z","z",IF(Q$11&lt;2000,INDEX('Data;_Historical_Data'!$H$12:$AK$518,MATCH(Working!$E79,'Data;_Historical_Data'!$J$12:$J$518,0),MATCH(Working!Q$11,'Data;_Historical_Data'!$H$11:$AK$11)),SUMIFS('Data;_Minor_Ports'!$K$59:$K$999999,'Data;_Minor_Ports'!$F$59:$F$999999,$F79,'Data;_Minor_Ports'!$E$59:$E$999999,Q$70,'Data;_Minor_Ports'!$J$59:$J$999999,#REF!)))</f>
        <v>#REF!</v>
      </c>
      <c r="R79" s="3" t="e">
        <f>IF(Closed_Ports!M72="z","z",IF(R$11&lt;2000,INDEX('Data;_Historical_Data'!$H$12:$AK$518,MATCH(Working!$E79,'Data;_Historical_Data'!$J$12:$J$518,0),MATCH(Working!R$11,'Data;_Historical_Data'!$H$11:$AK$11)),SUMIFS('Data;_Minor_Ports'!$K$59:$K$999999,'Data;_Minor_Ports'!$F$59:$F$999999,$F79,'Data;_Minor_Ports'!$E$59:$E$999999,R$70,'Data;_Minor_Ports'!$J$59:$J$999999,#REF!)))</f>
        <v>#REF!</v>
      </c>
      <c r="S79" s="3" t="e">
        <f>IF(Closed_Ports!N72="z","z",IF(S$11&lt;2000,INDEX('Data;_Historical_Data'!$H$12:$AK$518,MATCH(Working!$E79,'Data;_Historical_Data'!$J$12:$J$518,0),MATCH(Working!S$11,'Data;_Historical_Data'!$H$11:$AK$11)),SUMIFS('Data;_Minor_Ports'!$K$59:$K$999999,'Data;_Minor_Ports'!$F$59:$F$999999,$F79,'Data;_Minor_Ports'!$E$59:$E$999999,S$70,'Data;_Minor_Ports'!$J$59:$J$999999,#REF!)))</f>
        <v>#REF!</v>
      </c>
      <c r="T79" s="3" t="e">
        <f>IF(Closed_Ports!O72="z","z",IF(T$11&lt;2000,INDEX('Data;_Historical_Data'!$H$12:$AK$518,MATCH(Working!$E79,'Data;_Historical_Data'!$J$12:$J$518,0),MATCH(Working!T$11,'Data;_Historical_Data'!$H$11:$AK$11)),SUMIFS('Data;_Minor_Ports'!$K$59:$K$999999,'Data;_Minor_Ports'!$F$59:$F$999999,$F79,'Data;_Minor_Ports'!$E$59:$E$999999,T$70,'Data;_Minor_Ports'!$J$59:$J$999999,#REF!)))</f>
        <v>#REF!</v>
      </c>
      <c r="U79" s="3" t="e">
        <f>IF(Closed_Ports!P72="z","z",IF(U$11&lt;2000,INDEX('Data;_Historical_Data'!$H$12:$AK$518,MATCH(Working!$E79,'Data;_Historical_Data'!$J$12:$J$518,0),MATCH(Working!U$11,'Data;_Historical_Data'!$H$11:$AK$11)),SUMIFS('Data;_Minor_Ports'!$K$59:$K$999999,'Data;_Minor_Ports'!$F$59:$F$999999,$F79,'Data;_Minor_Ports'!$E$59:$E$999999,U$70,'Data;_Minor_Ports'!$J$59:$J$999999,#REF!)))</f>
        <v>#REF!</v>
      </c>
      <c r="V79" s="3" t="e">
        <f>IF(Closed_Ports!Q72="z","z",IF(V$11&lt;2000,INDEX('Data;_Historical_Data'!$H$12:$AK$518,MATCH(Working!$E79,'Data;_Historical_Data'!$J$12:$J$518,0),MATCH(Working!V$11,'Data;_Historical_Data'!$H$11:$AK$11)),SUMIFS('Data;_Minor_Ports'!$K$59:$K$999999,'Data;_Minor_Ports'!$F$59:$F$999999,$F79,'Data;_Minor_Ports'!$E$59:$E$999999,V$70,'Data;_Minor_Ports'!$J$59:$J$999999,#REF!)))</f>
        <v>#REF!</v>
      </c>
      <c r="W79" s="3" t="e">
        <f>IF(Closed_Ports!R72="z","z",IF(W$11&lt;2000,INDEX('Data;_Historical_Data'!$H$12:$AK$518,MATCH(Working!$E79,'Data;_Historical_Data'!$J$12:$J$518,0),MATCH(Working!W$11,'Data;_Historical_Data'!$H$11:$AK$11)),SUMIFS('Data;_Minor_Ports'!$K$59:$K$999999,'Data;_Minor_Ports'!$F$59:$F$999999,$F79,'Data;_Minor_Ports'!$E$59:$E$999999,W$70,'Data;_Minor_Ports'!$J$59:$J$999999,#REF!)))</f>
        <v>#REF!</v>
      </c>
      <c r="X79" s="3" t="e">
        <f>IF(Closed_Ports!S72="z","z",IF(X$11&lt;2000,INDEX('Data;_Historical_Data'!$H$12:$AK$518,MATCH(Working!$E79,'Data;_Historical_Data'!$J$12:$J$518,0),MATCH(Working!X$11,'Data;_Historical_Data'!$H$11:$AK$11)),SUMIFS('Data;_Minor_Ports'!$K$59:$K$999999,'Data;_Minor_Ports'!$F$59:$F$999999,$F79,'Data;_Minor_Ports'!$E$59:$E$999999,X$70,'Data;_Minor_Ports'!$J$59:$J$999999,#REF!)))</f>
        <v>#REF!</v>
      </c>
      <c r="Y79" s="3" t="e">
        <f>IF(Closed_Ports!T72="z","z",IF(Y$11&lt;2000,INDEX('Data;_Historical_Data'!$H$12:$AK$518,MATCH(Working!$E79,'Data;_Historical_Data'!$J$12:$J$518,0),MATCH(Working!Y$11,'Data;_Historical_Data'!$H$11:$AK$11)),SUMIFS('Data;_Minor_Ports'!$K$59:$K$999999,'Data;_Minor_Ports'!$F$59:$F$999999,$F79,'Data;_Minor_Ports'!$E$59:$E$999999,Y$70,'Data;_Minor_Ports'!$J$59:$J$999999,#REF!)))</f>
        <v>#REF!</v>
      </c>
      <c r="Z79" s="3" t="e">
        <f>IF(Closed_Ports!U72="z","z",IF(Z$11&lt;2000,INDEX('Data;_Historical_Data'!$H$12:$AK$518,MATCH(Working!$E79,'Data;_Historical_Data'!$J$12:$J$518,0),MATCH(Working!Z$11,'Data;_Historical_Data'!$H$11:$AK$11)),SUMIFS('Data;_Minor_Ports'!$K$59:$K$999999,'Data;_Minor_Ports'!$F$59:$F$999999,$F79,'Data;_Minor_Ports'!$E$59:$E$999999,Z$70,'Data;_Minor_Ports'!$J$59:$J$999999,#REF!)))</f>
        <v>#REF!</v>
      </c>
      <c r="AA79" s="3" t="e">
        <f>IF(Closed_Ports!V72="z","z",IF(AA$11&lt;2000,INDEX('Data;_Historical_Data'!$H$12:$AK$518,MATCH(Working!$E79,'Data;_Historical_Data'!$J$12:$J$518,0),MATCH(Working!AA$11,'Data;_Historical_Data'!$H$11:$AK$11)),SUMIFS('Data;_Minor_Ports'!$K$59:$K$999999,'Data;_Minor_Ports'!$F$59:$F$999999,$F79,'Data;_Minor_Ports'!$E$59:$E$999999,AA$70,'Data;_Minor_Ports'!$J$59:$J$999999,#REF!)))</f>
        <v>#REF!</v>
      </c>
      <c r="AB79" s="3" t="e">
        <f>IF(Closed_Ports!W72="z","z",IF(AB$11&lt;2000,INDEX('Data;_Historical_Data'!$H$12:$AK$518,MATCH(Working!$E79,'Data;_Historical_Data'!$J$12:$J$518,0),MATCH(Working!AB$11,'Data;_Historical_Data'!$H$11:$AK$11)),SUMIFS('Data;_Minor_Ports'!$K$59:$K$999999,'Data;_Minor_Ports'!$F$59:$F$999999,$F79,'Data;_Minor_Ports'!$E$59:$E$999999,AB$70,'Data;_Minor_Ports'!$J$59:$J$999999,#REF!)))</f>
        <v>#REF!</v>
      </c>
      <c r="AC79" s="3" t="e">
        <f>IF(Closed_Ports!X72="z","z",IF(AC$11&lt;2000,INDEX('Data;_Historical_Data'!$H$12:$AK$518,MATCH(Working!$E79,'Data;_Historical_Data'!$J$12:$J$518,0),MATCH(Working!AC$11,'Data;_Historical_Data'!$H$11:$AK$11)),SUMIFS('Data;_Minor_Ports'!$K$59:$K$999999,'Data;_Minor_Ports'!$F$59:$F$999999,$F79,'Data;_Minor_Ports'!$E$59:$E$999999,AC$70,'Data;_Minor_Ports'!$J$59:$J$999999,#REF!)))</f>
        <v>#REF!</v>
      </c>
      <c r="AD79" s="3" t="e">
        <f>IF(Closed_Ports!Y72="z","z",IF(AD$11&lt;2000,INDEX('Data;_Historical_Data'!$H$12:$AK$518,MATCH(Working!$E79,'Data;_Historical_Data'!$J$12:$J$518,0),MATCH(Working!AD$11,'Data;_Historical_Data'!$H$11:$AK$11)),SUMIFS('Data;_Minor_Ports'!$K$59:$K$999999,'Data;_Minor_Ports'!$F$59:$F$999999,$F79,'Data;_Minor_Ports'!$E$59:$E$999999,AD$70,'Data;_Minor_Ports'!$J$59:$J$999999,#REF!)))</f>
        <v>#REF!</v>
      </c>
      <c r="AE79" s="3" t="e">
        <f>IF(Closed_Ports!Z72="z","z",IF(AE$11&lt;2000,INDEX('Data;_Historical_Data'!$H$12:$AK$518,MATCH(Working!$E79,'Data;_Historical_Data'!$J$12:$J$518,0),MATCH(Working!AE$11,'Data;_Historical_Data'!$H$11:$AK$11)),SUMIFS('Data;_Minor_Ports'!$K$59:$K$999999,'Data;_Minor_Ports'!$F$59:$F$999999,$F79,'Data;_Minor_Ports'!$E$59:$E$999999,AE$70,'Data;_Minor_Ports'!$J$59:$J$999999,#REF!)))</f>
        <v>#REF!</v>
      </c>
      <c r="AF79" s="3" t="e">
        <f>IF(Closed_Ports!AA72="z","z",IF(AF$11&lt;2000,INDEX('Data;_Historical_Data'!$H$12:$AK$518,MATCH(Working!$E79,'Data;_Historical_Data'!$J$12:$J$518,0),MATCH(Working!AF$11,'Data;_Historical_Data'!$H$11:$AK$11)),SUMIFS('Data;_Minor_Ports'!$K$59:$K$999999,'Data;_Minor_Ports'!$F$59:$F$999999,$F79,'Data;_Minor_Ports'!$E$59:$E$999999,AF$70,'Data;_Minor_Ports'!$J$59:$J$999999,#REF!)))</f>
        <v>#REF!</v>
      </c>
      <c r="AG79" s="3" t="e">
        <f>IF(Closed_Ports!AB72="z","z",IF(AG$11&lt;2000,INDEX('Data;_Historical_Data'!$H$12:$AK$518,MATCH(Working!$E79,'Data;_Historical_Data'!$J$12:$J$518,0),MATCH(Working!AG$11,'Data;_Historical_Data'!$H$11:$AK$11)),SUMIFS('Data;_Minor_Ports'!$K$59:$K$999999,'Data;_Minor_Ports'!$F$59:$F$999999,$F79,'Data;_Minor_Ports'!$E$59:$E$999999,AG$70,'Data;_Minor_Ports'!$J$59:$J$999999,#REF!)))</f>
        <v>#REF!</v>
      </c>
      <c r="AH79" s="3" t="e">
        <f>IF(Closed_Ports!AC72="z","z",IF(AH$11&lt;2000,INDEX('Data;_Historical_Data'!$H$12:$AK$518,MATCH(Working!$E79,'Data;_Historical_Data'!$J$12:$J$518,0),MATCH(Working!AH$11,'Data;_Historical_Data'!$H$11:$AK$11)),SUMIFS('Data;_Minor_Ports'!$K$59:$K$999999,'Data;_Minor_Ports'!$F$59:$F$999999,$F79,'Data;_Minor_Ports'!$E$59:$E$999999,AH$70,'Data;_Minor_Ports'!$J$59:$J$999999,#REF!)))</f>
        <v>#REF!</v>
      </c>
      <c r="AI79" s="3" t="e">
        <f>IF(Closed_Ports!AD72="z","z",IF(AI$11&lt;2000,INDEX('Data;_Historical_Data'!$H$12:$AK$518,MATCH(Working!$E79,'Data;_Historical_Data'!$J$12:$J$518,0),MATCH(Working!AI$11,'Data;_Historical_Data'!$H$11:$AK$11)),SUMIFS('Data;_Minor_Ports'!$K$59:$K$999999,'Data;_Minor_Ports'!$F$59:$F$999999,$F79,'Data;_Minor_Ports'!$E$59:$E$999999,AI$70,'Data;_Minor_Ports'!$J$59:$J$999999,#REF!)))</f>
        <v>#REF!</v>
      </c>
      <c r="AJ79" s="3" t="e">
        <f>IF(Closed_Ports!AE72="z","z",IF(AJ$11&lt;2000,INDEX('Data;_Historical_Data'!$H$12:$AK$518,MATCH(Working!$E79,'Data;_Historical_Data'!$J$12:$J$518,0),MATCH(Working!AJ$11,'Data;_Historical_Data'!$H$11:$AK$11)),SUMIFS('Data;_Minor_Ports'!$K$59:$K$999999,'Data;_Minor_Ports'!$F$59:$F$999999,$F79,'Data;_Minor_Ports'!$E$59:$E$999999,AJ$70,'Data;_Minor_Ports'!$J$59:$J$999999,#REF!)))</f>
        <v>#REF!</v>
      </c>
      <c r="AK79" s="3" t="e">
        <f>IF(Closed_Ports!AF72="z","z",IF(AK$11&lt;2000,INDEX('Data;_Historical_Data'!$H$12:$AK$518,MATCH(Working!$E79,'Data;_Historical_Data'!$J$12:$J$518,0),MATCH(Working!AK$11,'Data;_Historical_Data'!$H$11:$AK$11)),SUMIFS('Data;_Minor_Ports'!$K$59:$K$999999,'Data;_Minor_Ports'!$F$59:$F$999999,$F79,'Data;_Minor_Ports'!$E$59:$E$999999,AK$70,'Data;_Minor_Ports'!$J$59:$J$999999,#REF!)))</f>
        <v>#REF!</v>
      </c>
      <c r="AL79" s="49">
        <f>IF(Closed_Ports!AG72="z","z",IF(AL$11&lt;2000,INDEX('Data;_Historical_Data'!$H$12:$AK$518,MATCH(Working!$E79,'Data;_Historical_Data'!$J$12:$J$518,0),MATCH(Working!AL$11,'Data;_Historical_Data'!$H$11:$AK$11)),SUMIFS('Data;_Minor_Ports'!$K$59:$K$999999,'Data;_Minor_Ports'!$F$59:$F$999999,$F79,'Data;_Minor_Ports'!$E$59:$E$999999,AL$70,'Data;_Minor_Ports'!$J$59:$J$999999,#REF!)))</f>
        <v>0</v>
      </c>
      <c r="AM79" s="3">
        <f>IF(Closed_Ports!AH72="z","z",IF(AM$11&lt;2000,INDEX('Data;_Historical_Data'!$H$12:$AK$518,MATCH(Working!$E79,'Data;_Historical_Data'!$J$12:$J$518,0),MATCH(Working!AM$11,'Data;_Historical_Data'!$H$11:$AK$11)),SUMIFS('Data;_Minor_Ports'!$K$59:$K$999999,'Data;_Minor_Ports'!$F$59:$F$999999,$F79,'Data;_Minor_Ports'!$E$59:$E$999999,AM$70,'Data;_Minor_Ports'!$J$59:$J$999999,#REF!)))</f>
        <v>0</v>
      </c>
      <c r="AN79" s="3">
        <f>IF(Closed_Ports!AI72="z","z",IF(AN$11&lt;2000,INDEX('Data;_Historical_Data'!$H$12:$AK$518,MATCH(Working!$E79,'Data;_Historical_Data'!$J$12:$J$518,0),MATCH(Working!AN$11,'Data;_Historical_Data'!$H$11:$AK$11)),SUMIFS('Data;_Minor_Ports'!$K$59:$K$999999,'Data;_Minor_Ports'!$F$59:$F$999999,$F79,'Data;_Minor_Ports'!$E$59:$E$999999,AN$70,'Data;_Minor_Ports'!$J$59:$J$999999,#REF!)))</f>
        <v>0</v>
      </c>
      <c r="AO79" s="3">
        <f>IF(Closed_Ports!AJ72="z","z",IF(AO$11&lt;2000,INDEX('Data;_Historical_Data'!$H$12:$AK$518,MATCH(Working!$E79,'Data;_Historical_Data'!$J$12:$J$518,0),MATCH(Working!AO$11,'Data;_Historical_Data'!$H$11:$AK$11)),SUMIFS('Data;_Minor_Ports'!$K$59:$K$999999,'Data;_Minor_Ports'!$F$59:$F$999999,$F79,'Data;_Minor_Ports'!$E$59:$E$999999,AO$70,'Data;_Minor_Ports'!$J$59:$J$999999,#REF!)))</f>
        <v>0</v>
      </c>
      <c r="AP79" s="3">
        <f>IF(Closed_Ports!AK72="z","z",IF(AP$11&lt;2000,INDEX('Data;_Historical_Data'!$H$12:$AK$518,MATCH(Working!$E79,'Data;_Historical_Data'!$J$12:$J$518,0),MATCH(Working!AP$11,'Data;_Historical_Data'!$H$11:$AK$11)),SUMIFS('Data;_Minor_Ports'!$K$59:$K$999999,'Data;_Minor_Ports'!$F$59:$F$999999,$F79,'Data;_Minor_Ports'!$E$59:$E$999999,AP$70,'Data;_Minor_Ports'!$J$59:$J$999999,#REF!)))</f>
        <v>0</v>
      </c>
      <c r="AQ79" s="3">
        <f>IF(Closed_Ports!AL72="z","z",IF(AQ$11&lt;2000,INDEX('Data;_Historical_Data'!$H$12:$AK$518,MATCH(Working!$E79,'Data;_Historical_Data'!$J$12:$J$518,0),MATCH(Working!AQ$11,'Data;_Historical_Data'!$H$11:$AK$11)),SUMIFS('Data;_Minor_Ports'!$K$59:$K$999999,'Data;_Minor_Ports'!$F$59:$F$999999,$F79,'Data;_Minor_Ports'!$E$59:$E$999999,AQ$70,'Data;_Minor_Ports'!$J$59:$J$999999,#REF!)))</f>
        <v>0</v>
      </c>
      <c r="AR79" s="3">
        <f>IF(Closed_Ports!AM72="z","z",IF(AR$11&lt;2000,INDEX('Data;_Historical_Data'!$H$12:$AK$518,MATCH(Working!$E79,'Data;_Historical_Data'!$J$12:$J$518,0),MATCH(Working!AR$11,'Data;_Historical_Data'!$H$11:$AK$11)),SUMIFS('Data;_Minor_Ports'!$K$59:$K$999999,'Data;_Minor_Ports'!$F$59:$F$999999,$F79,'Data;_Minor_Ports'!$E$59:$E$999999,AR$70,'Data;_Minor_Ports'!$J$59:$J$999999,#REF!)))</f>
        <v>0</v>
      </c>
      <c r="AS79" s="3">
        <f>IF(Closed_Ports!AN72="z","z",IF(AS$11&lt;2000,INDEX('Data;_Historical_Data'!$H$12:$AK$518,MATCH(Working!$E79,'Data;_Historical_Data'!$J$12:$J$518,0),MATCH(Working!AS$11,'Data;_Historical_Data'!$H$11:$AK$11)),SUMIFS('Data;_Minor_Ports'!$K$59:$K$999999,'Data;_Minor_Ports'!$F$59:$F$999999,$F79,'Data;_Minor_Ports'!$E$59:$E$999999,AS$70,'Data;_Minor_Ports'!$J$59:$J$999999,#REF!)))</f>
        <v>0</v>
      </c>
      <c r="AT79" s="3">
        <f>IF(Closed_Ports!AO72="z","z",IF(AT$11&lt;2000,INDEX('Data;_Historical_Data'!$H$12:$AK$518,MATCH(Working!$E79,'Data;_Historical_Data'!$J$12:$J$518,0),MATCH(Working!AT$11,'Data;_Historical_Data'!$H$11:$AK$11)),SUMIFS('Data;_Minor_Ports'!$K$59:$K$999999,'Data;_Minor_Ports'!$F$59:$F$999999,$F79,'Data;_Minor_Ports'!$E$59:$E$999999,AT$70,'Data;_Minor_Ports'!$J$59:$J$999999,#REF!)))</f>
        <v>0</v>
      </c>
      <c r="AU79" s="3">
        <f>IF(Closed_Ports!AP72="z","z",IF(AU$11&lt;2000,INDEX('Data;_Historical_Data'!$H$12:$AK$518,MATCH(Working!$E79,'Data;_Historical_Data'!$J$12:$J$518,0),MATCH(Working!AU$11,'Data;_Historical_Data'!$H$11:$AK$11)),SUMIFS('Data;_Minor_Ports'!$K$59:$K$999999,'Data;_Minor_Ports'!$F$59:$F$999999,$F79,'Data;_Minor_Ports'!$E$59:$E$999999,AU$70,'Data;_Minor_Ports'!$J$59:$J$999999,#REF!)))</f>
        <v>0</v>
      </c>
      <c r="AV79" s="3">
        <f>IF(Closed_Ports!AQ72="z","z",IF(AV$11&lt;2000,INDEX('Data;_Historical_Data'!$H$12:$AK$518,MATCH(Working!$E79,'Data;_Historical_Data'!$J$12:$J$518,0),MATCH(Working!AV$11,'Data;_Historical_Data'!$H$11:$AK$11)),SUMIFS('Data;_Minor_Ports'!$K$59:$K$999999,'Data;_Minor_Ports'!$F$59:$F$999999,$F79,'Data;_Minor_Ports'!$E$59:$E$999999,AV$70,'Data;_Minor_Ports'!$J$59:$J$999999,#REF!)))</f>
        <v>0</v>
      </c>
      <c r="AW79" s="3">
        <f>IF(Closed_Ports!AR72="z","z",IF(AW$11&lt;2000,INDEX('Data;_Historical_Data'!$H$12:$AK$518,MATCH(Working!$E79,'Data;_Historical_Data'!$J$12:$J$518,0),MATCH(Working!AW$11,'Data;_Historical_Data'!$H$11:$AK$11)),SUMIFS('Data;_Minor_Ports'!$K$59:$K$999999,'Data;_Minor_Ports'!$F$59:$F$999999,$F79,'Data;_Minor_Ports'!$E$59:$E$999999,AW$70,'Data;_Minor_Ports'!$J$59:$J$999999,#REF!)))</f>
        <v>0</v>
      </c>
      <c r="AX79" s="3">
        <f>IF(Closed_Ports!AS72="z","z",IF(AX$11&lt;2000,INDEX('Data;_Historical_Data'!$H$12:$AK$518,MATCH(Working!$E79,'Data;_Historical_Data'!$J$12:$J$518,0),MATCH(Working!AX$11,'Data;_Historical_Data'!$H$11:$AK$11)),SUMIFS('Data;_Minor_Ports'!$K$59:$K$999999,'Data;_Minor_Ports'!$F$59:$F$999999,$F79,'Data;_Minor_Ports'!$E$59:$E$999999,AX$70,'Data;_Minor_Ports'!$J$59:$J$999999,#REF!)))</f>
        <v>0</v>
      </c>
      <c r="AY79" s="3">
        <f>IF(Closed_Ports!AT72="z","z",IF(AY$11&lt;2000,INDEX('Data;_Historical_Data'!$H$12:$AK$518,MATCH(Working!$E79,'Data;_Historical_Data'!$J$12:$J$518,0),MATCH(Working!AY$11,'Data;_Historical_Data'!$H$11:$AK$11)),SUMIFS('Data;_Minor_Ports'!$K$59:$K$999999,'Data;_Minor_Ports'!$F$59:$F$999999,$F79,'Data;_Minor_Ports'!$E$59:$E$999999,AY$70,'Data;_Minor_Ports'!$J$59:$J$999999,#REF!)))</f>
        <v>0</v>
      </c>
      <c r="AZ79" s="3">
        <f>IF(Closed_Ports!AU72="z","z",IF(AZ$11&lt;2000,INDEX('Data;_Historical_Data'!$H$12:$AK$518,MATCH(Working!$E79,'Data;_Historical_Data'!$J$12:$J$518,0),MATCH(Working!AZ$11,'Data;_Historical_Data'!$H$11:$AK$11)),SUMIFS('Data;_Minor_Ports'!$K$59:$K$999999,'Data;_Minor_Ports'!$F$59:$F$999999,$F79,'Data;_Minor_Ports'!$E$59:$E$999999,AZ$70,'Data;_Minor_Ports'!$J$59:$J$999999,#REF!)))</f>
        <v>0</v>
      </c>
      <c r="BA79" s="3">
        <f>IF(Closed_Ports!AV72="z","z",IF(BA$11&lt;2000,INDEX('Data;_Historical_Data'!$H$12:$AK$518,MATCH(Working!$E79,'Data;_Historical_Data'!$J$12:$J$518,0),MATCH(Working!BA$11,'Data;_Historical_Data'!$H$11:$AK$11)),SUMIFS('Data;_Minor_Ports'!$K$59:$K$999999,'Data;_Minor_Ports'!$F$59:$F$999999,$F79,'Data;_Minor_Ports'!$E$59:$E$999999,BA$70,'Data;_Minor_Ports'!$J$59:$J$999999,#REF!)))</f>
        <v>0</v>
      </c>
      <c r="BB79" s="3">
        <f>IF(Closed_Ports!AW72="z","z",IF(BB$11&lt;2000,INDEX('Data;_Historical_Data'!$H$12:$AK$518,MATCH(Working!$E79,'Data;_Historical_Data'!$J$12:$J$518,0),MATCH(Working!BB$11,'Data;_Historical_Data'!$H$11:$AK$11)),SUMIFS('Data;_Minor_Ports'!$K$59:$K$999999,'Data;_Minor_Ports'!$F$59:$F$999999,$F79,'Data;_Minor_Ports'!$E$59:$E$999999,BB$70,'Data;_Minor_Ports'!$J$59:$J$999999,#REF!)))</f>
        <v>0</v>
      </c>
      <c r="BC79" s="3">
        <f>IF(Closed_Ports!AX72="z","z",IF(BC$11&lt;2000,INDEX('Data;_Historical_Data'!$H$12:$AK$518,MATCH(Working!$E79,'Data;_Historical_Data'!$J$12:$J$518,0),MATCH(Working!BC$11,'Data;_Historical_Data'!$H$11:$AK$11)),SUMIFS('Data;_Minor_Ports'!$K$59:$K$999999,'Data;_Minor_Ports'!$F$59:$F$999999,$F79,'Data;_Minor_Ports'!$E$59:$E$999999,BC$70,'Data;_Minor_Ports'!$J$59:$J$999999,#REF!)))</f>
        <v>0</v>
      </c>
      <c r="BD79" s="3">
        <f>IF(Closed_Ports!AY72="z","z",IF(BD$11&lt;2000,INDEX('Data;_Historical_Data'!$H$12:$AK$518,MATCH(Working!$E79,'Data;_Historical_Data'!$J$12:$J$518,0),MATCH(Working!BD$11,'Data;_Historical_Data'!$H$11:$AK$11)),SUMIFS('Data;_Minor_Ports'!$K$59:$K$999999,'Data;_Minor_Ports'!$F$59:$F$999999,$F79,'Data;_Minor_Ports'!$E$59:$E$999999,BD$70,'Data;_Minor_Ports'!$J$59:$J$999999,#REF!)))</f>
        <v>0</v>
      </c>
      <c r="BE79" s="3">
        <f>IF(Closed_Ports!AZ72="z","z",IF(BE$11&lt;2000,INDEX('Data;_Historical_Data'!$H$12:$AK$518,MATCH(Working!$E79,'Data;_Historical_Data'!$J$12:$J$518,0),MATCH(Working!BE$11,'Data;_Historical_Data'!$H$11:$AK$11)),SUMIFS('Data;_Minor_Ports'!$K$59:$K$999999,'Data;_Minor_Ports'!$F$59:$F$999999,$F79,'Data;_Minor_Ports'!$E$59:$E$999999,BE$70,'Data;_Minor_Ports'!$J$59:$J$999999,#REF!)))</f>
        <v>0</v>
      </c>
      <c r="BF79" s="3">
        <f>IF(Closed_Ports!BA72="z","z",IF(BF$11&lt;2000,INDEX('Data;_Historical_Data'!$H$12:$AK$518,MATCH(Working!$E79,'Data;_Historical_Data'!$J$12:$J$518,0),MATCH(Working!BF$11,'Data;_Historical_Data'!$H$11:$AK$11)),SUMIFS('Data;_Minor_Ports'!$K$59:$K$999999,'Data;_Minor_Ports'!$F$59:$F$999999,$F79,'Data;_Minor_Ports'!$E$59:$E$999999,BF$70,'Data;_Minor_Ports'!$J$59:$J$999999,#REF!)))</f>
        <v>0</v>
      </c>
      <c r="BG79" s="3">
        <f>IF(Closed_Ports!BB72="z","z",IF(BG$11&lt;2000,INDEX('Data;_Historical_Data'!$H$12:$AK$518,MATCH(Working!$E79,'Data;_Historical_Data'!$J$12:$J$518,0),MATCH(Working!BG$11,'Data;_Historical_Data'!$H$11:$AK$11)),SUMIFS('Data;_Minor_Ports'!$K$59:$K$999999,'Data;_Minor_Ports'!$F$59:$F$999999,$F79,'Data;_Minor_Ports'!$E$59:$E$999999,BG$70,'Data;_Minor_Ports'!$J$59:$J$999999,#REF!)))</f>
        <v>0</v>
      </c>
      <c r="BH79" s="3">
        <f>IF(Closed_Ports!BC72="z","z",IF(BH$11&lt;2000,INDEX('Data;_Historical_Data'!$H$12:$AK$518,MATCH(Working!$E79,'Data;_Historical_Data'!$J$12:$J$518,0),MATCH(Working!BH$11,'Data;_Historical_Data'!$H$11:$AK$11)),SUMIFS('Data;_Minor_Ports'!$K$59:$K$999999,'Data;_Minor_Ports'!$F$59:$F$999999,$F79,'Data;_Minor_Ports'!$E$59:$E$999999,BH$70,'Data;_Minor_Ports'!$J$59:$J$999999,#REF!)))</f>
        <v>0</v>
      </c>
      <c r="BI79" s="3">
        <f>IF(Closed_Ports!BD72="z","z",IF(BI$11&lt;2000,INDEX('Data;_Historical_Data'!$H$12:$AK$518,MATCH(Working!$E79,'Data;_Historical_Data'!$J$12:$J$518,0),MATCH(Working!BI$11,'Data;_Historical_Data'!$H$11:$AK$11)),SUMIFS('Data;_Minor_Ports'!$K$59:$K$999999,'Data;_Minor_Ports'!$F$59:$F$999999,$F79,'Data;_Minor_Ports'!$E$59:$E$999999,BI$70,'Data;_Minor_Ports'!$J$59:$J$999999,#REF!)))</f>
        <v>0</v>
      </c>
      <c r="BJ79" s="44" t="e">
        <f t="shared" si="6"/>
        <v>#DIV/0!</v>
      </c>
      <c r="BK79" s="45">
        <f t="shared" si="7"/>
        <v>0</v>
      </c>
    </row>
    <row r="80" spans="4:63" x14ac:dyDescent="0.25">
      <c r="E80" s="22" t="e">
        <f>CONCATENATE(#REF!,Working!H80)</f>
        <v>#REF!</v>
      </c>
      <c r="F80" s="22" t="s">
        <v>327</v>
      </c>
      <c r="G80" s="22" t="s">
        <v>308</v>
      </c>
      <c r="H80" s="2" t="s">
        <v>74</v>
      </c>
      <c r="I80" s="2" t="s">
        <v>60</v>
      </c>
      <c r="J80" s="42" t="s">
        <v>66</v>
      </c>
      <c r="K80" s="3" t="str">
        <f>IF(Closed_Ports!F73="z","z",IF(K$11&lt;2000,INDEX('Data;_Historical_Data'!$H$12:$AK$518,MATCH(Working!$E80,'Data;_Historical_Data'!$J$12:$J$518,0),MATCH(Working!K$11,'Data;_Historical_Data'!$H$11:$AK$11)),SUMIFS('Data;_Minor_Ports'!$K$59:$K$999999,'Data;_Minor_Ports'!$F$59:$F$999999,$F80,'Data;_Minor_Ports'!$E$59:$E$999999,K$70,'Data;_Minor_Ports'!$J$59:$J$999999,#REF!)))</f>
        <v>z</v>
      </c>
      <c r="L80" s="3" t="e">
        <f>IF(Closed_Ports!G73="z","z",IF(L$11&lt;2000,INDEX('Data;_Historical_Data'!$H$12:$AK$518,MATCH(Working!$E80,'Data;_Historical_Data'!$J$12:$J$518,0),MATCH(Working!L$11,'Data;_Historical_Data'!$H$11:$AK$11)),SUMIFS('Data;_Minor_Ports'!$K$59:$K$999999,'Data;_Minor_Ports'!$F$59:$F$999999,$F80,'Data;_Minor_Ports'!$E$59:$E$999999,L$70,'Data;_Minor_Ports'!$J$59:$J$999999,#REF!)))</f>
        <v>#REF!</v>
      </c>
      <c r="M80" s="3" t="e">
        <f>IF(Closed_Ports!H73="z","z",IF(M$11&lt;2000,INDEX('Data;_Historical_Data'!$H$12:$AK$518,MATCH(Working!$E80,'Data;_Historical_Data'!$J$12:$J$518,0),MATCH(Working!M$11,'Data;_Historical_Data'!$H$11:$AK$11)),SUMIFS('Data;_Minor_Ports'!$K$59:$K$999999,'Data;_Minor_Ports'!$F$59:$F$999999,$F80,'Data;_Minor_Ports'!$E$59:$E$999999,M$70,'Data;_Minor_Ports'!$J$59:$J$999999,#REF!)))</f>
        <v>#REF!</v>
      </c>
      <c r="N80" s="3" t="e">
        <f>IF(Closed_Ports!I73="z","z",IF(N$11&lt;2000,INDEX('Data;_Historical_Data'!$H$12:$AK$518,MATCH(Working!$E80,'Data;_Historical_Data'!$J$12:$J$518,0),MATCH(Working!N$11,'Data;_Historical_Data'!$H$11:$AK$11)),SUMIFS('Data;_Minor_Ports'!$K$59:$K$999999,'Data;_Minor_Ports'!$F$59:$F$999999,$F80,'Data;_Minor_Ports'!$E$59:$E$999999,N$70,'Data;_Minor_Ports'!$J$59:$J$999999,#REF!)))</f>
        <v>#REF!</v>
      </c>
      <c r="O80" s="3" t="e">
        <f>IF(Closed_Ports!J73="z","z",IF(O$11&lt;2000,INDEX('Data;_Historical_Data'!$H$12:$AK$518,MATCH(Working!$E80,'Data;_Historical_Data'!$J$12:$J$518,0),MATCH(Working!O$11,'Data;_Historical_Data'!$H$11:$AK$11)),SUMIFS('Data;_Minor_Ports'!$K$59:$K$999999,'Data;_Minor_Ports'!$F$59:$F$999999,$F80,'Data;_Minor_Ports'!$E$59:$E$999999,O$70,'Data;_Minor_Ports'!$J$59:$J$999999,#REF!)))</f>
        <v>#REF!</v>
      </c>
      <c r="P80" s="3" t="e">
        <f>IF(Closed_Ports!K73="z","z",IF(P$11&lt;2000,INDEX('Data;_Historical_Data'!$H$12:$AK$518,MATCH(Working!$E80,'Data;_Historical_Data'!$J$12:$J$518,0),MATCH(Working!P$11,'Data;_Historical_Data'!$H$11:$AK$11)),SUMIFS('Data;_Minor_Ports'!$K$59:$K$999999,'Data;_Minor_Ports'!$F$59:$F$999999,$F80,'Data;_Minor_Ports'!$E$59:$E$999999,P$70,'Data;_Minor_Ports'!$J$59:$J$999999,#REF!)))</f>
        <v>#REF!</v>
      </c>
      <c r="Q80" s="3" t="e">
        <f>IF(Closed_Ports!L73="z","z",IF(Q$11&lt;2000,INDEX('Data;_Historical_Data'!$H$12:$AK$518,MATCH(Working!$E80,'Data;_Historical_Data'!$J$12:$J$518,0),MATCH(Working!Q$11,'Data;_Historical_Data'!$H$11:$AK$11)),SUMIFS('Data;_Minor_Ports'!$K$59:$K$999999,'Data;_Minor_Ports'!$F$59:$F$999999,$F80,'Data;_Minor_Ports'!$E$59:$E$999999,Q$70,'Data;_Minor_Ports'!$J$59:$J$999999,#REF!)))</f>
        <v>#REF!</v>
      </c>
      <c r="R80" s="3" t="e">
        <f>IF(Closed_Ports!M73="z","z",IF(R$11&lt;2000,INDEX('Data;_Historical_Data'!$H$12:$AK$518,MATCH(Working!$E80,'Data;_Historical_Data'!$J$12:$J$518,0),MATCH(Working!R$11,'Data;_Historical_Data'!$H$11:$AK$11)),SUMIFS('Data;_Minor_Ports'!$K$59:$K$999999,'Data;_Minor_Ports'!$F$59:$F$999999,$F80,'Data;_Minor_Ports'!$E$59:$E$999999,R$70,'Data;_Minor_Ports'!$J$59:$J$999999,#REF!)))</f>
        <v>#REF!</v>
      </c>
      <c r="S80" s="3" t="e">
        <f>IF(Closed_Ports!N73="z","z",IF(S$11&lt;2000,INDEX('Data;_Historical_Data'!$H$12:$AK$518,MATCH(Working!$E80,'Data;_Historical_Data'!$J$12:$J$518,0),MATCH(Working!S$11,'Data;_Historical_Data'!$H$11:$AK$11)),SUMIFS('Data;_Minor_Ports'!$K$59:$K$999999,'Data;_Minor_Ports'!$F$59:$F$999999,$F80,'Data;_Minor_Ports'!$E$59:$E$999999,S$70,'Data;_Minor_Ports'!$J$59:$J$999999,#REF!)))</f>
        <v>#REF!</v>
      </c>
      <c r="T80" s="3" t="e">
        <f>IF(Closed_Ports!O73="z","z",IF(T$11&lt;2000,INDEX('Data;_Historical_Data'!$H$12:$AK$518,MATCH(Working!$E80,'Data;_Historical_Data'!$J$12:$J$518,0),MATCH(Working!T$11,'Data;_Historical_Data'!$H$11:$AK$11)),SUMIFS('Data;_Minor_Ports'!$K$59:$K$999999,'Data;_Minor_Ports'!$F$59:$F$999999,$F80,'Data;_Minor_Ports'!$E$59:$E$999999,T$70,'Data;_Minor_Ports'!$J$59:$J$999999,#REF!)))</f>
        <v>#REF!</v>
      </c>
      <c r="U80" s="3" t="e">
        <f>IF(Closed_Ports!P73="z","z",IF(U$11&lt;2000,INDEX('Data;_Historical_Data'!$H$12:$AK$518,MATCH(Working!$E80,'Data;_Historical_Data'!$J$12:$J$518,0),MATCH(Working!U$11,'Data;_Historical_Data'!$H$11:$AK$11)),SUMIFS('Data;_Minor_Ports'!$K$59:$K$999999,'Data;_Minor_Ports'!$F$59:$F$999999,$F80,'Data;_Minor_Ports'!$E$59:$E$999999,U$70,'Data;_Minor_Ports'!$J$59:$J$999999,#REF!)))</f>
        <v>#REF!</v>
      </c>
      <c r="V80" s="3" t="e">
        <f>IF(Closed_Ports!Q73="z","z",IF(V$11&lt;2000,INDEX('Data;_Historical_Data'!$H$12:$AK$518,MATCH(Working!$E80,'Data;_Historical_Data'!$J$12:$J$518,0),MATCH(Working!V$11,'Data;_Historical_Data'!$H$11:$AK$11)),SUMIFS('Data;_Minor_Ports'!$K$59:$K$999999,'Data;_Minor_Ports'!$F$59:$F$999999,$F80,'Data;_Minor_Ports'!$E$59:$E$999999,V$70,'Data;_Minor_Ports'!$J$59:$J$999999,#REF!)))</f>
        <v>#REF!</v>
      </c>
      <c r="W80" s="3" t="e">
        <f>IF(Closed_Ports!R73="z","z",IF(W$11&lt;2000,INDEX('Data;_Historical_Data'!$H$12:$AK$518,MATCH(Working!$E80,'Data;_Historical_Data'!$J$12:$J$518,0),MATCH(Working!W$11,'Data;_Historical_Data'!$H$11:$AK$11)),SUMIFS('Data;_Minor_Ports'!$K$59:$K$999999,'Data;_Minor_Ports'!$F$59:$F$999999,$F80,'Data;_Minor_Ports'!$E$59:$E$999999,W$70,'Data;_Minor_Ports'!$J$59:$J$999999,#REF!)))</f>
        <v>#REF!</v>
      </c>
      <c r="X80" s="3" t="e">
        <f>IF(Closed_Ports!S73="z","z",IF(X$11&lt;2000,INDEX('Data;_Historical_Data'!$H$12:$AK$518,MATCH(Working!$E80,'Data;_Historical_Data'!$J$12:$J$518,0),MATCH(Working!X$11,'Data;_Historical_Data'!$H$11:$AK$11)),SUMIFS('Data;_Minor_Ports'!$K$59:$K$999999,'Data;_Minor_Ports'!$F$59:$F$999999,$F80,'Data;_Minor_Ports'!$E$59:$E$999999,X$70,'Data;_Minor_Ports'!$J$59:$J$999999,#REF!)))</f>
        <v>#REF!</v>
      </c>
      <c r="Y80" s="3" t="e">
        <f>IF(Closed_Ports!T73="z","z",IF(Y$11&lt;2000,INDEX('Data;_Historical_Data'!$H$12:$AK$518,MATCH(Working!$E80,'Data;_Historical_Data'!$J$12:$J$518,0),MATCH(Working!Y$11,'Data;_Historical_Data'!$H$11:$AK$11)),SUMIFS('Data;_Minor_Ports'!$K$59:$K$999999,'Data;_Minor_Ports'!$F$59:$F$999999,$F80,'Data;_Minor_Ports'!$E$59:$E$999999,Y$70,'Data;_Minor_Ports'!$J$59:$J$999999,#REF!)))</f>
        <v>#REF!</v>
      </c>
      <c r="Z80" s="3" t="e">
        <f>IF(Closed_Ports!U73="z","z",IF(Z$11&lt;2000,INDEX('Data;_Historical_Data'!$H$12:$AK$518,MATCH(Working!$E80,'Data;_Historical_Data'!$J$12:$J$518,0),MATCH(Working!Z$11,'Data;_Historical_Data'!$H$11:$AK$11)),SUMIFS('Data;_Minor_Ports'!$K$59:$K$999999,'Data;_Minor_Ports'!$F$59:$F$999999,$F80,'Data;_Minor_Ports'!$E$59:$E$999999,Z$70,'Data;_Minor_Ports'!$J$59:$J$999999,#REF!)))</f>
        <v>#REF!</v>
      </c>
      <c r="AA80" s="3" t="e">
        <f>IF(Closed_Ports!V73="z","z",IF(AA$11&lt;2000,INDEX('Data;_Historical_Data'!$H$12:$AK$518,MATCH(Working!$E80,'Data;_Historical_Data'!$J$12:$J$518,0),MATCH(Working!AA$11,'Data;_Historical_Data'!$H$11:$AK$11)),SUMIFS('Data;_Minor_Ports'!$K$59:$K$999999,'Data;_Minor_Ports'!$F$59:$F$999999,$F80,'Data;_Minor_Ports'!$E$59:$E$999999,AA$70,'Data;_Minor_Ports'!$J$59:$J$999999,#REF!)))</f>
        <v>#REF!</v>
      </c>
      <c r="AB80" s="3" t="e">
        <f>IF(Closed_Ports!W73="z","z",IF(AB$11&lt;2000,INDEX('Data;_Historical_Data'!$H$12:$AK$518,MATCH(Working!$E80,'Data;_Historical_Data'!$J$12:$J$518,0),MATCH(Working!AB$11,'Data;_Historical_Data'!$H$11:$AK$11)),SUMIFS('Data;_Minor_Ports'!$K$59:$K$999999,'Data;_Minor_Ports'!$F$59:$F$999999,$F80,'Data;_Minor_Ports'!$E$59:$E$999999,AB$70,'Data;_Minor_Ports'!$J$59:$J$999999,#REF!)))</f>
        <v>#REF!</v>
      </c>
      <c r="AC80" s="3" t="e">
        <f>IF(Closed_Ports!X73="z","z",IF(AC$11&lt;2000,INDEX('Data;_Historical_Data'!$H$12:$AK$518,MATCH(Working!$E80,'Data;_Historical_Data'!$J$12:$J$518,0),MATCH(Working!AC$11,'Data;_Historical_Data'!$H$11:$AK$11)),SUMIFS('Data;_Minor_Ports'!$K$59:$K$999999,'Data;_Minor_Ports'!$F$59:$F$999999,$F80,'Data;_Minor_Ports'!$E$59:$E$999999,AC$70,'Data;_Minor_Ports'!$J$59:$J$999999,#REF!)))</f>
        <v>#REF!</v>
      </c>
      <c r="AD80" s="3" t="e">
        <f>IF(Closed_Ports!Y73="z","z",IF(AD$11&lt;2000,INDEX('Data;_Historical_Data'!$H$12:$AK$518,MATCH(Working!$E80,'Data;_Historical_Data'!$J$12:$J$518,0),MATCH(Working!AD$11,'Data;_Historical_Data'!$H$11:$AK$11)),SUMIFS('Data;_Minor_Ports'!$K$59:$K$999999,'Data;_Minor_Ports'!$F$59:$F$999999,$F80,'Data;_Minor_Ports'!$E$59:$E$999999,AD$70,'Data;_Minor_Ports'!$J$59:$J$999999,#REF!)))</f>
        <v>#REF!</v>
      </c>
      <c r="AE80" s="3" t="e">
        <f>IF(Closed_Ports!Z73="z","z",IF(AE$11&lt;2000,INDEX('Data;_Historical_Data'!$H$12:$AK$518,MATCH(Working!$E80,'Data;_Historical_Data'!$J$12:$J$518,0),MATCH(Working!AE$11,'Data;_Historical_Data'!$H$11:$AK$11)),SUMIFS('Data;_Minor_Ports'!$K$59:$K$999999,'Data;_Minor_Ports'!$F$59:$F$999999,$F80,'Data;_Minor_Ports'!$E$59:$E$999999,AE$70,'Data;_Minor_Ports'!$J$59:$J$999999,#REF!)))</f>
        <v>#REF!</v>
      </c>
      <c r="AF80" s="3" t="e">
        <f>IF(Closed_Ports!AA73="z","z",IF(AF$11&lt;2000,INDEX('Data;_Historical_Data'!$H$12:$AK$518,MATCH(Working!$E80,'Data;_Historical_Data'!$J$12:$J$518,0),MATCH(Working!AF$11,'Data;_Historical_Data'!$H$11:$AK$11)),SUMIFS('Data;_Minor_Ports'!$K$59:$K$999999,'Data;_Minor_Ports'!$F$59:$F$999999,$F80,'Data;_Minor_Ports'!$E$59:$E$999999,AF$70,'Data;_Minor_Ports'!$J$59:$J$999999,#REF!)))</f>
        <v>#REF!</v>
      </c>
      <c r="AG80" s="3" t="e">
        <f>IF(Closed_Ports!AB73="z","z",IF(AG$11&lt;2000,INDEX('Data;_Historical_Data'!$H$12:$AK$518,MATCH(Working!$E80,'Data;_Historical_Data'!$J$12:$J$518,0),MATCH(Working!AG$11,'Data;_Historical_Data'!$H$11:$AK$11)),SUMIFS('Data;_Minor_Ports'!$K$59:$K$999999,'Data;_Minor_Ports'!$F$59:$F$999999,$F80,'Data;_Minor_Ports'!$E$59:$E$999999,AG$70,'Data;_Minor_Ports'!$J$59:$J$999999,#REF!)))</f>
        <v>#REF!</v>
      </c>
      <c r="AH80" s="3" t="e">
        <f>IF(Closed_Ports!AC73="z","z",IF(AH$11&lt;2000,INDEX('Data;_Historical_Data'!$H$12:$AK$518,MATCH(Working!$E80,'Data;_Historical_Data'!$J$12:$J$518,0),MATCH(Working!AH$11,'Data;_Historical_Data'!$H$11:$AK$11)),SUMIFS('Data;_Minor_Ports'!$K$59:$K$999999,'Data;_Minor_Ports'!$F$59:$F$999999,$F80,'Data;_Minor_Ports'!$E$59:$E$999999,AH$70,'Data;_Minor_Ports'!$J$59:$J$999999,#REF!)))</f>
        <v>#REF!</v>
      </c>
      <c r="AI80" s="3" t="e">
        <f>IF(Closed_Ports!AD73="z","z",IF(AI$11&lt;2000,INDEX('Data;_Historical_Data'!$H$12:$AK$518,MATCH(Working!$E80,'Data;_Historical_Data'!$J$12:$J$518,0),MATCH(Working!AI$11,'Data;_Historical_Data'!$H$11:$AK$11)),SUMIFS('Data;_Minor_Ports'!$K$59:$K$999999,'Data;_Minor_Ports'!$F$59:$F$999999,$F80,'Data;_Minor_Ports'!$E$59:$E$999999,AI$70,'Data;_Minor_Ports'!$J$59:$J$999999,#REF!)))</f>
        <v>#REF!</v>
      </c>
      <c r="AJ80" s="3" t="e">
        <f>IF(Closed_Ports!AE73="z","z",IF(AJ$11&lt;2000,INDEX('Data;_Historical_Data'!$H$12:$AK$518,MATCH(Working!$E80,'Data;_Historical_Data'!$J$12:$J$518,0),MATCH(Working!AJ$11,'Data;_Historical_Data'!$H$11:$AK$11)),SUMIFS('Data;_Minor_Ports'!$K$59:$K$999999,'Data;_Minor_Ports'!$F$59:$F$999999,$F80,'Data;_Minor_Ports'!$E$59:$E$999999,AJ$70,'Data;_Minor_Ports'!$J$59:$J$999999,#REF!)))</f>
        <v>#REF!</v>
      </c>
      <c r="AK80" s="3" t="e">
        <f>IF(Closed_Ports!AF73="z","z",IF(AK$11&lt;2000,INDEX('Data;_Historical_Data'!$H$12:$AK$518,MATCH(Working!$E80,'Data;_Historical_Data'!$J$12:$J$518,0),MATCH(Working!AK$11,'Data;_Historical_Data'!$H$11:$AK$11)),SUMIFS('Data;_Minor_Ports'!$K$59:$K$999999,'Data;_Minor_Ports'!$F$59:$F$999999,$F80,'Data;_Minor_Ports'!$E$59:$E$999999,AK$70,'Data;_Minor_Ports'!$J$59:$J$999999,#REF!)))</f>
        <v>#REF!</v>
      </c>
      <c r="AL80" s="49">
        <f>IF(Closed_Ports!AG73="z","z",IF(AL$11&lt;2000,INDEX('Data;_Historical_Data'!$H$12:$AK$518,MATCH(Working!$E80,'Data;_Historical_Data'!$J$12:$J$518,0),MATCH(Working!AL$11,'Data;_Historical_Data'!$H$11:$AK$11)),SUMIFS('Data;_Minor_Ports'!$K$59:$K$999999,'Data;_Minor_Ports'!$F$59:$F$999999,$F80,'Data;_Minor_Ports'!$E$59:$E$999999,AL$70,'Data;_Minor_Ports'!$J$59:$J$999999,#REF!)))</f>
        <v>0</v>
      </c>
      <c r="AM80" s="3">
        <f>IF(Closed_Ports!AH73="z","z",IF(AM$11&lt;2000,INDEX('Data;_Historical_Data'!$H$12:$AK$518,MATCH(Working!$E80,'Data;_Historical_Data'!$J$12:$J$518,0),MATCH(Working!AM$11,'Data;_Historical_Data'!$H$11:$AK$11)),SUMIFS('Data;_Minor_Ports'!$K$59:$K$999999,'Data;_Minor_Ports'!$F$59:$F$999999,$F80,'Data;_Minor_Ports'!$E$59:$E$999999,AM$70,'Data;_Minor_Ports'!$J$59:$J$999999,#REF!)))</f>
        <v>0</v>
      </c>
      <c r="AN80" s="3">
        <f>IF(Closed_Ports!AI73="z","z",IF(AN$11&lt;2000,INDEX('Data;_Historical_Data'!$H$12:$AK$518,MATCH(Working!$E80,'Data;_Historical_Data'!$J$12:$J$518,0),MATCH(Working!AN$11,'Data;_Historical_Data'!$H$11:$AK$11)),SUMIFS('Data;_Minor_Ports'!$K$59:$K$999999,'Data;_Minor_Ports'!$F$59:$F$999999,$F80,'Data;_Minor_Ports'!$E$59:$E$999999,AN$70,'Data;_Minor_Ports'!$J$59:$J$999999,#REF!)))</f>
        <v>0</v>
      </c>
      <c r="AO80" s="3">
        <f>IF(Closed_Ports!AJ73="z","z",IF(AO$11&lt;2000,INDEX('Data;_Historical_Data'!$H$12:$AK$518,MATCH(Working!$E80,'Data;_Historical_Data'!$J$12:$J$518,0),MATCH(Working!AO$11,'Data;_Historical_Data'!$H$11:$AK$11)),SUMIFS('Data;_Minor_Ports'!$K$59:$K$999999,'Data;_Minor_Ports'!$F$59:$F$999999,$F80,'Data;_Minor_Ports'!$E$59:$E$999999,AO$70,'Data;_Minor_Ports'!$J$59:$J$999999,#REF!)))</f>
        <v>0</v>
      </c>
      <c r="AP80" s="3">
        <f>IF(Closed_Ports!AK73="z","z",IF(AP$11&lt;2000,INDEX('Data;_Historical_Data'!$H$12:$AK$518,MATCH(Working!$E80,'Data;_Historical_Data'!$J$12:$J$518,0),MATCH(Working!AP$11,'Data;_Historical_Data'!$H$11:$AK$11)),SUMIFS('Data;_Minor_Ports'!$K$59:$K$999999,'Data;_Minor_Ports'!$F$59:$F$999999,$F80,'Data;_Minor_Ports'!$E$59:$E$999999,AP$70,'Data;_Minor_Ports'!$J$59:$J$999999,#REF!)))</f>
        <v>0</v>
      </c>
      <c r="AQ80" s="3">
        <f>IF(Closed_Ports!AL73="z","z",IF(AQ$11&lt;2000,INDEX('Data;_Historical_Data'!$H$12:$AK$518,MATCH(Working!$E80,'Data;_Historical_Data'!$J$12:$J$518,0),MATCH(Working!AQ$11,'Data;_Historical_Data'!$H$11:$AK$11)),SUMIFS('Data;_Minor_Ports'!$K$59:$K$999999,'Data;_Minor_Ports'!$F$59:$F$999999,$F80,'Data;_Minor_Ports'!$E$59:$E$999999,AQ$70,'Data;_Minor_Ports'!$J$59:$J$999999,#REF!)))</f>
        <v>0</v>
      </c>
      <c r="AR80" s="3">
        <f>IF(Closed_Ports!AM73="z","z",IF(AR$11&lt;2000,INDEX('Data;_Historical_Data'!$H$12:$AK$518,MATCH(Working!$E80,'Data;_Historical_Data'!$J$12:$J$518,0),MATCH(Working!AR$11,'Data;_Historical_Data'!$H$11:$AK$11)),SUMIFS('Data;_Minor_Ports'!$K$59:$K$999999,'Data;_Minor_Ports'!$F$59:$F$999999,$F80,'Data;_Minor_Ports'!$E$59:$E$999999,AR$70,'Data;_Minor_Ports'!$J$59:$J$999999,#REF!)))</f>
        <v>0</v>
      </c>
      <c r="AS80" s="3">
        <f>IF(Closed_Ports!AN73="z","z",IF(AS$11&lt;2000,INDEX('Data;_Historical_Data'!$H$12:$AK$518,MATCH(Working!$E80,'Data;_Historical_Data'!$J$12:$J$518,0),MATCH(Working!AS$11,'Data;_Historical_Data'!$H$11:$AK$11)),SUMIFS('Data;_Minor_Ports'!$K$59:$K$999999,'Data;_Minor_Ports'!$F$59:$F$999999,$F80,'Data;_Minor_Ports'!$E$59:$E$999999,AS$70,'Data;_Minor_Ports'!$J$59:$J$999999,#REF!)))</f>
        <v>0</v>
      </c>
      <c r="AT80" s="3">
        <f>IF(Closed_Ports!AO73="z","z",IF(AT$11&lt;2000,INDEX('Data;_Historical_Data'!$H$12:$AK$518,MATCH(Working!$E80,'Data;_Historical_Data'!$J$12:$J$518,0),MATCH(Working!AT$11,'Data;_Historical_Data'!$H$11:$AK$11)),SUMIFS('Data;_Minor_Ports'!$K$59:$K$999999,'Data;_Minor_Ports'!$F$59:$F$999999,$F80,'Data;_Minor_Ports'!$E$59:$E$999999,AT$70,'Data;_Minor_Ports'!$J$59:$J$999999,#REF!)))</f>
        <v>0</v>
      </c>
      <c r="AU80" s="3">
        <f>IF(Closed_Ports!AP73="z","z",IF(AU$11&lt;2000,INDEX('Data;_Historical_Data'!$H$12:$AK$518,MATCH(Working!$E80,'Data;_Historical_Data'!$J$12:$J$518,0),MATCH(Working!AU$11,'Data;_Historical_Data'!$H$11:$AK$11)),SUMIFS('Data;_Minor_Ports'!$K$59:$K$999999,'Data;_Minor_Ports'!$F$59:$F$999999,$F80,'Data;_Minor_Ports'!$E$59:$E$999999,AU$70,'Data;_Minor_Ports'!$J$59:$J$999999,#REF!)))</f>
        <v>0</v>
      </c>
      <c r="AV80" s="3">
        <f>IF(Closed_Ports!AQ73="z","z",IF(AV$11&lt;2000,INDEX('Data;_Historical_Data'!$H$12:$AK$518,MATCH(Working!$E80,'Data;_Historical_Data'!$J$12:$J$518,0),MATCH(Working!AV$11,'Data;_Historical_Data'!$H$11:$AK$11)),SUMIFS('Data;_Minor_Ports'!$K$59:$K$999999,'Data;_Minor_Ports'!$F$59:$F$999999,$F80,'Data;_Minor_Ports'!$E$59:$E$999999,AV$70,'Data;_Minor_Ports'!$J$59:$J$999999,#REF!)))</f>
        <v>0</v>
      </c>
      <c r="AW80" s="3">
        <f>IF(Closed_Ports!AR73="z","z",IF(AW$11&lt;2000,INDEX('Data;_Historical_Data'!$H$12:$AK$518,MATCH(Working!$E80,'Data;_Historical_Data'!$J$12:$J$518,0),MATCH(Working!AW$11,'Data;_Historical_Data'!$H$11:$AK$11)),SUMIFS('Data;_Minor_Ports'!$K$59:$K$999999,'Data;_Minor_Ports'!$F$59:$F$999999,$F80,'Data;_Minor_Ports'!$E$59:$E$999999,AW$70,'Data;_Minor_Ports'!$J$59:$J$999999,#REF!)))</f>
        <v>0</v>
      </c>
      <c r="AX80" s="3">
        <f>IF(Closed_Ports!AS73="z","z",IF(AX$11&lt;2000,INDEX('Data;_Historical_Data'!$H$12:$AK$518,MATCH(Working!$E80,'Data;_Historical_Data'!$J$12:$J$518,0),MATCH(Working!AX$11,'Data;_Historical_Data'!$H$11:$AK$11)),SUMIFS('Data;_Minor_Ports'!$K$59:$K$999999,'Data;_Minor_Ports'!$F$59:$F$999999,$F80,'Data;_Minor_Ports'!$E$59:$E$999999,AX$70,'Data;_Minor_Ports'!$J$59:$J$999999,#REF!)))</f>
        <v>0</v>
      </c>
      <c r="AY80" s="3">
        <f>IF(Closed_Ports!AT73="z","z",IF(AY$11&lt;2000,INDEX('Data;_Historical_Data'!$H$12:$AK$518,MATCH(Working!$E80,'Data;_Historical_Data'!$J$12:$J$518,0),MATCH(Working!AY$11,'Data;_Historical_Data'!$H$11:$AK$11)),SUMIFS('Data;_Minor_Ports'!$K$59:$K$999999,'Data;_Minor_Ports'!$F$59:$F$999999,$F80,'Data;_Minor_Ports'!$E$59:$E$999999,AY$70,'Data;_Minor_Ports'!$J$59:$J$999999,#REF!)))</f>
        <v>0</v>
      </c>
      <c r="AZ80" s="3">
        <f>IF(Closed_Ports!AU73="z","z",IF(AZ$11&lt;2000,INDEX('Data;_Historical_Data'!$H$12:$AK$518,MATCH(Working!$E80,'Data;_Historical_Data'!$J$12:$J$518,0),MATCH(Working!AZ$11,'Data;_Historical_Data'!$H$11:$AK$11)),SUMIFS('Data;_Minor_Ports'!$K$59:$K$999999,'Data;_Minor_Ports'!$F$59:$F$999999,$F80,'Data;_Minor_Ports'!$E$59:$E$999999,AZ$70,'Data;_Minor_Ports'!$J$59:$J$999999,#REF!)))</f>
        <v>0</v>
      </c>
      <c r="BA80" s="3">
        <f>IF(Closed_Ports!AV73="z","z",IF(BA$11&lt;2000,INDEX('Data;_Historical_Data'!$H$12:$AK$518,MATCH(Working!$E80,'Data;_Historical_Data'!$J$12:$J$518,0),MATCH(Working!BA$11,'Data;_Historical_Data'!$H$11:$AK$11)),SUMIFS('Data;_Minor_Ports'!$K$59:$K$999999,'Data;_Minor_Ports'!$F$59:$F$999999,$F80,'Data;_Minor_Ports'!$E$59:$E$999999,BA$70,'Data;_Minor_Ports'!$J$59:$J$999999,#REF!)))</f>
        <v>0</v>
      </c>
      <c r="BB80" s="3">
        <f>IF(Closed_Ports!AW73="z","z",IF(BB$11&lt;2000,INDEX('Data;_Historical_Data'!$H$12:$AK$518,MATCH(Working!$E80,'Data;_Historical_Data'!$J$12:$J$518,0),MATCH(Working!BB$11,'Data;_Historical_Data'!$H$11:$AK$11)),SUMIFS('Data;_Minor_Ports'!$K$59:$K$999999,'Data;_Minor_Ports'!$F$59:$F$999999,$F80,'Data;_Minor_Ports'!$E$59:$E$999999,BB$70,'Data;_Minor_Ports'!$J$59:$J$999999,#REF!)))</f>
        <v>0</v>
      </c>
      <c r="BC80" s="3">
        <f>IF(Closed_Ports!AX73="z","z",IF(BC$11&lt;2000,INDEX('Data;_Historical_Data'!$H$12:$AK$518,MATCH(Working!$E80,'Data;_Historical_Data'!$J$12:$J$518,0),MATCH(Working!BC$11,'Data;_Historical_Data'!$H$11:$AK$11)),SUMIFS('Data;_Minor_Ports'!$K$59:$K$999999,'Data;_Minor_Ports'!$F$59:$F$999999,$F80,'Data;_Minor_Ports'!$E$59:$E$999999,BC$70,'Data;_Minor_Ports'!$J$59:$J$999999,#REF!)))</f>
        <v>0</v>
      </c>
      <c r="BD80" s="3">
        <f>IF(Closed_Ports!AY73="z","z",IF(BD$11&lt;2000,INDEX('Data;_Historical_Data'!$H$12:$AK$518,MATCH(Working!$E80,'Data;_Historical_Data'!$J$12:$J$518,0),MATCH(Working!BD$11,'Data;_Historical_Data'!$H$11:$AK$11)),SUMIFS('Data;_Minor_Ports'!$K$59:$K$999999,'Data;_Minor_Ports'!$F$59:$F$999999,$F80,'Data;_Minor_Ports'!$E$59:$E$999999,BD$70,'Data;_Minor_Ports'!$J$59:$J$999999,#REF!)))</f>
        <v>0</v>
      </c>
      <c r="BE80" s="3">
        <f>IF(Closed_Ports!AZ73="z","z",IF(BE$11&lt;2000,INDEX('Data;_Historical_Data'!$H$12:$AK$518,MATCH(Working!$E80,'Data;_Historical_Data'!$J$12:$J$518,0),MATCH(Working!BE$11,'Data;_Historical_Data'!$H$11:$AK$11)),SUMIFS('Data;_Minor_Ports'!$K$59:$K$999999,'Data;_Minor_Ports'!$F$59:$F$999999,$F80,'Data;_Minor_Ports'!$E$59:$E$999999,BE$70,'Data;_Minor_Ports'!$J$59:$J$999999,#REF!)))</f>
        <v>0</v>
      </c>
      <c r="BF80" s="3">
        <f>IF(Closed_Ports!BA73="z","z",IF(BF$11&lt;2000,INDEX('Data;_Historical_Data'!$H$12:$AK$518,MATCH(Working!$E80,'Data;_Historical_Data'!$J$12:$J$518,0),MATCH(Working!BF$11,'Data;_Historical_Data'!$H$11:$AK$11)),SUMIFS('Data;_Minor_Ports'!$K$59:$K$999999,'Data;_Minor_Ports'!$F$59:$F$999999,$F80,'Data;_Minor_Ports'!$E$59:$E$999999,BF$70,'Data;_Minor_Ports'!$J$59:$J$999999,#REF!)))</f>
        <v>0</v>
      </c>
      <c r="BG80" s="3">
        <f>IF(Closed_Ports!BB73="z","z",IF(BG$11&lt;2000,INDEX('Data;_Historical_Data'!$H$12:$AK$518,MATCH(Working!$E80,'Data;_Historical_Data'!$J$12:$J$518,0),MATCH(Working!BG$11,'Data;_Historical_Data'!$H$11:$AK$11)),SUMIFS('Data;_Minor_Ports'!$K$59:$K$999999,'Data;_Minor_Ports'!$F$59:$F$999999,$F80,'Data;_Minor_Ports'!$E$59:$E$999999,BG$70,'Data;_Minor_Ports'!$J$59:$J$999999,#REF!)))</f>
        <v>0</v>
      </c>
      <c r="BH80" s="3">
        <f>IF(Closed_Ports!BC73="z","z",IF(BH$11&lt;2000,INDEX('Data;_Historical_Data'!$H$12:$AK$518,MATCH(Working!$E80,'Data;_Historical_Data'!$J$12:$J$518,0),MATCH(Working!BH$11,'Data;_Historical_Data'!$H$11:$AK$11)),SUMIFS('Data;_Minor_Ports'!$K$59:$K$999999,'Data;_Minor_Ports'!$F$59:$F$999999,$F80,'Data;_Minor_Ports'!$E$59:$E$999999,BH$70,'Data;_Minor_Ports'!$J$59:$J$999999,#REF!)))</f>
        <v>0</v>
      </c>
      <c r="BI80" s="3">
        <f>IF(Closed_Ports!BD73="z","z",IF(BI$11&lt;2000,INDEX('Data;_Historical_Data'!$H$12:$AK$518,MATCH(Working!$E80,'Data;_Historical_Data'!$J$12:$J$518,0),MATCH(Working!BI$11,'Data;_Historical_Data'!$H$11:$AK$11)),SUMIFS('Data;_Minor_Ports'!$K$59:$K$999999,'Data;_Minor_Ports'!$F$59:$F$999999,$F80,'Data;_Minor_Ports'!$E$59:$E$999999,BI$70,'Data;_Minor_Ports'!$J$59:$J$999999,#REF!)))</f>
        <v>0</v>
      </c>
      <c r="BJ80" s="44" t="e">
        <f t="shared" si="6"/>
        <v>#DIV/0!</v>
      </c>
      <c r="BK80" s="45">
        <f t="shared" si="7"/>
        <v>0</v>
      </c>
    </row>
    <row r="81" spans="5:63" x14ac:dyDescent="0.25">
      <c r="E81" s="22" t="e">
        <f>CONCATENATE(#REF!,Working!H81)</f>
        <v>#REF!</v>
      </c>
      <c r="F81" s="22" t="s">
        <v>329</v>
      </c>
      <c r="G81" s="22" t="s">
        <v>308</v>
      </c>
      <c r="H81" s="2" t="s">
        <v>75</v>
      </c>
      <c r="I81" s="2" t="s">
        <v>16</v>
      </c>
      <c r="J81" s="42" t="s">
        <v>66</v>
      </c>
      <c r="K81" s="3" t="str">
        <f>IF(Closed_Ports!F74="z","z",IF(K$11&lt;2000,INDEX('Data;_Historical_Data'!$H$12:$AK$518,MATCH(Working!$E81,'Data;_Historical_Data'!$J$12:$J$518,0),MATCH(Working!K$11,'Data;_Historical_Data'!$H$11:$AK$11)),SUMIFS('Data;_Minor_Ports'!$K$59:$K$999999,'Data;_Minor_Ports'!$F$59:$F$999999,$F81,'Data;_Minor_Ports'!$E$59:$E$999999,K$70,'Data;_Minor_Ports'!$J$59:$J$999999,#REF!)))</f>
        <v>z</v>
      </c>
      <c r="L81" s="3" t="str">
        <f>IF(Closed_Ports!G74="z","z",IF(L$11&lt;2000,INDEX('Data;_Historical_Data'!$H$12:$AK$518,MATCH(Working!$E81,'Data;_Historical_Data'!$J$12:$J$518,0),MATCH(Working!L$11,'Data;_Historical_Data'!$H$11:$AK$11)),SUMIFS('Data;_Minor_Ports'!$K$59:$K$999999,'Data;_Minor_Ports'!$F$59:$F$999999,$F81,'Data;_Minor_Ports'!$E$59:$E$999999,L$70,'Data;_Minor_Ports'!$J$59:$J$999999,#REF!)))</f>
        <v>z</v>
      </c>
      <c r="M81" s="3" t="str">
        <f>IF(Closed_Ports!H74="z","z",IF(M$11&lt;2000,INDEX('Data;_Historical_Data'!$H$12:$AK$518,MATCH(Working!$E81,'Data;_Historical_Data'!$J$12:$J$518,0),MATCH(Working!M$11,'Data;_Historical_Data'!$H$11:$AK$11)),SUMIFS('Data;_Minor_Ports'!$K$59:$K$999999,'Data;_Minor_Ports'!$F$59:$F$999999,$F81,'Data;_Minor_Ports'!$E$59:$E$999999,M$70,'Data;_Minor_Ports'!$J$59:$J$999999,#REF!)))</f>
        <v>z</v>
      </c>
      <c r="N81" s="3" t="str">
        <f>IF(Closed_Ports!I74="z","z",IF(N$11&lt;2000,INDEX('Data;_Historical_Data'!$H$12:$AK$518,MATCH(Working!$E81,'Data;_Historical_Data'!$J$12:$J$518,0),MATCH(Working!N$11,'Data;_Historical_Data'!$H$11:$AK$11)),SUMIFS('Data;_Minor_Ports'!$K$59:$K$999999,'Data;_Minor_Ports'!$F$59:$F$999999,$F81,'Data;_Minor_Ports'!$E$59:$E$999999,N$70,'Data;_Minor_Ports'!$J$59:$J$999999,#REF!)))</f>
        <v>z</v>
      </c>
      <c r="O81" s="3" t="str">
        <f>IF(Closed_Ports!J74="z","z",IF(O$11&lt;2000,INDEX('Data;_Historical_Data'!$H$12:$AK$518,MATCH(Working!$E81,'Data;_Historical_Data'!$J$12:$J$518,0),MATCH(Working!O$11,'Data;_Historical_Data'!$H$11:$AK$11)),SUMIFS('Data;_Minor_Ports'!$K$59:$K$999999,'Data;_Minor_Ports'!$F$59:$F$999999,$F81,'Data;_Minor_Ports'!$E$59:$E$999999,O$70,'Data;_Minor_Ports'!$J$59:$J$999999,#REF!)))</f>
        <v>z</v>
      </c>
      <c r="P81" s="3" t="str">
        <f>IF(Closed_Ports!K74="z","z",IF(P$11&lt;2000,INDEX('Data;_Historical_Data'!$H$12:$AK$518,MATCH(Working!$E81,'Data;_Historical_Data'!$J$12:$J$518,0),MATCH(Working!P$11,'Data;_Historical_Data'!$H$11:$AK$11)),SUMIFS('Data;_Minor_Ports'!$K$59:$K$999999,'Data;_Minor_Ports'!$F$59:$F$999999,$F81,'Data;_Minor_Ports'!$E$59:$E$999999,P$70,'Data;_Minor_Ports'!$J$59:$J$999999,#REF!)))</f>
        <v>z</v>
      </c>
      <c r="Q81" s="3" t="str">
        <f>IF(Closed_Ports!L74="z","z",IF(Q$11&lt;2000,INDEX('Data;_Historical_Data'!$H$12:$AK$518,MATCH(Working!$E81,'Data;_Historical_Data'!$J$12:$J$518,0),MATCH(Working!Q$11,'Data;_Historical_Data'!$H$11:$AK$11)),SUMIFS('Data;_Minor_Ports'!$K$59:$K$999999,'Data;_Minor_Ports'!$F$59:$F$999999,$F81,'Data;_Minor_Ports'!$E$59:$E$999999,Q$70,'Data;_Minor_Ports'!$J$59:$J$999999,#REF!)))</f>
        <v>z</v>
      </c>
      <c r="R81" s="3" t="str">
        <f>IF(Closed_Ports!M74="z","z",IF(R$11&lt;2000,INDEX('Data;_Historical_Data'!$H$12:$AK$518,MATCH(Working!$E81,'Data;_Historical_Data'!$J$12:$J$518,0),MATCH(Working!R$11,'Data;_Historical_Data'!$H$11:$AK$11)),SUMIFS('Data;_Minor_Ports'!$K$59:$K$999999,'Data;_Minor_Ports'!$F$59:$F$999999,$F81,'Data;_Minor_Ports'!$E$59:$E$999999,R$70,'Data;_Minor_Ports'!$J$59:$J$999999,#REF!)))</f>
        <v>z</v>
      </c>
      <c r="S81" s="3" t="str">
        <f>IF(Closed_Ports!N74="z","z",IF(S$11&lt;2000,INDEX('Data;_Historical_Data'!$H$12:$AK$518,MATCH(Working!$E81,'Data;_Historical_Data'!$J$12:$J$518,0),MATCH(Working!S$11,'Data;_Historical_Data'!$H$11:$AK$11)),SUMIFS('Data;_Minor_Ports'!$K$59:$K$999999,'Data;_Minor_Ports'!$F$59:$F$999999,$F81,'Data;_Minor_Ports'!$E$59:$E$999999,S$70,'Data;_Minor_Ports'!$J$59:$J$999999,#REF!)))</f>
        <v>z</v>
      </c>
      <c r="T81" s="3" t="e">
        <f>IF(Closed_Ports!O74="z","z",IF(T$11&lt;2000,INDEX('Data;_Historical_Data'!$H$12:$AK$518,MATCH(Working!$E81,'Data;_Historical_Data'!$J$12:$J$518,0),MATCH(Working!T$11,'Data;_Historical_Data'!$H$11:$AK$11)),SUMIFS('Data;_Minor_Ports'!$K$59:$K$999999,'Data;_Minor_Ports'!$F$59:$F$999999,$F81,'Data;_Minor_Ports'!$E$59:$E$999999,T$70,'Data;_Minor_Ports'!$J$59:$J$999999,#REF!)))</f>
        <v>#REF!</v>
      </c>
      <c r="U81" s="3" t="e">
        <f>IF(Closed_Ports!P74="z","z",IF(U$11&lt;2000,INDEX('Data;_Historical_Data'!$H$12:$AK$518,MATCH(Working!$E81,'Data;_Historical_Data'!$J$12:$J$518,0),MATCH(Working!U$11,'Data;_Historical_Data'!$H$11:$AK$11)),SUMIFS('Data;_Minor_Ports'!$K$59:$K$999999,'Data;_Minor_Ports'!$F$59:$F$999999,$F81,'Data;_Minor_Ports'!$E$59:$E$999999,U$70,'Data;_Minor_Ports'!$J$59:$J$999999,#REF!)))</f>
        <v>#REF!</v>
      </c>
      <c r="V81" s="3" t="e">
        <f>IF(Closed_Ports!Q74="z","z",IF(V$11&lt;2000,INDEX('Data;_Historical_Data'!$H$12:$AK$518,MATCH(Working!$E81,'Data;_Historical_Data'!$J$12:$J$518,0),MATCH(Working!V$11,'Data;_Historical_Data'!$H$11:$AK$11)),SUMIFS('Data;_Minor_Ports'!$K$59:$K$999999,'Data;_Minor_Ports'!$F$59:$F$999999,$F81,'Data;_Minor_Ports'!$E$59:$E$999999,V$70,'Data;_Minor_Ports'!$J$59:$J$999999,#REF!)))</f>
        <v>#REF!</v>
      </c>
      <c r="W81" s="3" t="e">
        <f>IF(Closed_Ports!R74="z","z",IF(W$11&lt;2000,INDEX('Data;_Historical_Data'!$H$12:$AK$518,MATCH(Working!$E81,'Data;_Historical_Data'!$J$12:$J$518,0),MATCH(Working!W$11,'Data;_Historical_Data'!$H$11:$AK$11)),SUMIFS('Data;_Minor_Ports'!$K$59:$K$999999,'Data;_Minor_Ports'!$F$59:$F$999999,$F81,'Data;_Minor_Ports'!$E$59:$E$999999,W$70,'Data;_Minor_Ports'!$J$59:$J$999999,#REF!)))</f>
        <v>#REF!</v>
      </c>
      <c r="X81" s="3" t="e">
        <f>IF(Closed_Ports!S74="z","z",IF(X$11&lt;2000,INDEX('Data;_Historical_Data'!$H$12:$AK$518,MATCH(Working!$E81,'Data;_Historical_Data'!$J$12:$J$518,0),MATCH(Working!X$11,'Data;_Historical_Data'!$H$11:$AK$11)),SUMIFS('Data;_Minor_Ports'!$K$59:$K$999999,'Data;_Minor_Ports'!$F$59:$F$999999,$F81,'Data;_Minor_Ports'!$E$59:$E$999999,X$70,'Data;_Minor_Ports'!$J$59:$J$999999,#REF!)))</f>
        <v>#REF!</v>
      </c>
      <c r="Y81" s="3" t="e">
        <f>IF(Closed_Ports!T74="z","z",IF(Y$11&lt;2000,INDEX('Data;_Historical_Data'!$H$12:$AK$518,MATCH(Working!$E81,'Data;_Historical_Data'!$J$12:$J$518,0),MATCH(Working!Y$11,'Data;_Historical_Data'!$H$11:$AK$11)),SUMIFS('Data;_Minor_Ports'!$K$59:$K$999999,'Data;_Minor_Ports'!$F$59:$F$999999,$F81,'Data;_Minor_Ports'!$E$59:$E$999999,Y$70,'Data;_Minor_Ports'!$J$59:$J$999999,#REF!)))</f>
        <v>#REF!</v>
      </c>
      <c r="Z81" s="3" t="e">
        <f>IF(Closed_Ports!U74="z","z",IF(Z$11&lt;2000,INDEX('Data;_Historical_Data'!$H$12:$AK$518,MATCH(Working!$E81,'Data;_Historical_Data'!$J$12:$J$518,0),MATCH(Working!Z$11,'Data;_Historical_Data'!$H$11:$AK$11)),SUMIFS('Data;_Minor_Ports'!$K$59:$K$999999,'Data;_Minor_Ports'!$F$59:$F$999999,$F81,'Data;_Minor_Ports'!$E$59:$E$999999,Z$70,'Data;_Minor_Ports'!$J$59:$J$999999,#REF!)))</f>
        <v>#REF!</v>
      </c>
      <c r="AA81" s="3" t="e">
        <f>IF(Closed_Ports!V74="z","z",IF(AA$11&lt;2000,INDEX('Data;_Historical_Data'!$H$12:$AK$518,MATCH(Working!$E81,'Data;_Historical_Data'!$J$12:$J$518,0),MATCH(Working!AA$11,'Data;_Historical_Data'!$H$11:$AK$11)),SUMIFS('Data;_Minor_Ports'!$K$59:$K$999999,'Data;_Minor_Ports'!$F$59:$F$999999,$F81,'Data;_Minor_Ports'!$E$59:$E$999999,AA$70,'Data;_Minor_Ports'!$J$59:$J$999999,#REF!)))</f>
        <v>#REF!</v>
      </c>
      <c r="AB81" s="3" t="e">
        <f>IF(Closed_Ports!W74="z","z",IF(AB$11&lt;2000,INDEX('Data;_Historical_Data'!$H$12:$AK$518,MATCH(Working!$E81,'Data;_Historical_Data'!$J$12:$J$518,0),MATCH(Working!AB$11,'Data;_Historical_Data'!$H$11:$AK$11)),SUMIFS('Data;_Minor_Ports'!$K$59:$K$999999,'Data;_Minor_Ports'!$F$59:$F$999999,$F81,'Data;_Minor_Ports'!$E$59:$E$999999,AB$70,'Data;_Minor_Ports'!$J$59:$J$999999,#REF!)))</f>
        <v>#REF!</v>
      </c>
      <c r="AC81" s="3" t="e">
        <f>IF(Closed_Ports!X74="z","z",IF(AC$11&lt;2000,INDEX('Data;_Historical_Data'!$H$12:$AK$518,MATCH(Working!$E81,'Data;_Historical_Data'!$J$12:$J$518,0),MATCH(Working!AC$11,'Data;_Historical_Data'!$H$11:$AK$11)),SUMIFS('Data;_Minor_Ports'!$K$59:$K$999999,'Data;_Minor_Ports'!$F$59:$F$999999,$F81,'Data;_Minor_Ports'!$E$59:$E$999999,AC$70,'Data;_Minor_Ports'!$J$59:$J$999999,#REF!)))</f>
        <v>#REF!</v>
      </c>
      <c r="AD81" s="3" t="e">
        <f>IF(Closed_Ports!Y74="z","z",IF(AD$11&lt;2000,INDEX('Data;_Historical_Data'!$H$12:$AK$518,MATCH(Working!$E81,'Data;_Historical_Data'!$J$12:$J$518,0),MATCH(Working!AD$11,'Data;_Historical_Data'!$H$11:$AK$11)),SUMIFS('Data;_Minor_Ports'!$K$59:$K$999999,'Data;_Minor_Ports'!$F$59:$F$999999,$F81,'Data;_Minor_Ports'!$E$59:$E$999999,AD$70,'Data;_Minor_Ports'!$J$59:$J$999999,#REF!)))</f>
        <v>#REF!</v>
      </c>
      <c r="AE81" s="3" t="e">
        <f>IF(Closed_Ports!Z74="z","z",IF(AE$11&lt;2000,INDEX('Data;_Historical_Data'!$H$12:$AK$518,MATCH(Working!$E81,'Data;_Historical_Data'!$J$12:$J$518,0),MATCH(Working!AE$11,'Data;_Historical_Data'!$H$11:$AK$11)),SUMIFS('Data;_Minor_Ports'!$K$59:$K$999999,'Data;_Minor_Ports'!$F$59:$F$999999,$F81,'Data;_Minor_Ports'!$E$59:$E$999999,AE$70,'Data;_Minor_Ports'!$J$59:$J$999999,#REF!)))</f>
        <v>#REF!</v>
      </c>
      <c r="AF81" s="3" t="e">
        <f>IF(Closed_Ports!AA74="z","z",IF(AF$11&lt;2000,INDEX('Data;_Historical_Data'!$H$12:$AK$518,MATCH(Working!$E81,'Data;_Historical_Data'!$J$12:$J$518,0),MATCH(Working!AF$11,'Data;_Historical_Data'!$H$11:$AK$11)),SUMIFS('Data;_Minor_Ports'!$K$59:$K$999999,'Data;_Minor_Ports'!$F$59:$F$999999,$F81,'Data;_Minor_Ports'!$E$59:$E$999999,AF$70,'Data;_Minor_Ports'!$J$59:$J$999999,#REF!)))</f>
        <v>#REF!</v>
      </c>
      <c r="AG81" s="3" t="e">
        <f>IF(Closed_Ports!AB74="z","z",IF(AG$11&lt;2000,INDEX('Data;_Historical_Data'!$H$12:$AK$518,MATCH(Working!$E81,'Data;_Historical_Data'!$J$12:$J$518,0),MATCH(Working!AG$11,'Data;_Historical_Data'!$H$11:$AK$11)),SUMIFS('Data;_Minor_Ports'!$K$59:$K$999999,'Data;_Minor_Ports'!$F$59:$F$999999,$F81,'Data;_Minor_Ports'!$E$59:$E$999999,AG$70,'Data;_Minor_Ports'!$J$59:$J$999999,#REF!)))</f>
        <v>#REF!</v>
      </c>
      <c r="AH81" s="3" t="e">
        <f>IF(Closed_Ports!AC74="z","z",IF(AH$11&lt;2000,INDEX('Data;_Historical_Data'!$H$12:$AK$518,MATCH(Working!$E81,'Data;_Historical_Data'!$J$12:$J$518,0),MATCH(Working!AH$11,'Data;_Historical_Data'!$H$11:$AK$11)),SUMIFS('Data;_Minor_Ports'!$K$59:$K$999999,'Data;_Minor_Ports'!$F$59:$F$999999,$F81,'Data;_Minor_Ports'!$E$59:$E$999999,AH$70,'Data;_Minor_Ports'!$J$59:$J$999999,#REF!)))</f>
        <v>#REF!</v>
      </c>
      <c r="AI81" s="3" t="e">
        <f>IF(Closed_Ports!AD74="z","z",IF(AI$11&lt;2000,INDEX('Data;_Historical_Data'!$H$12:$AK$518,MATCH(Working!$E81,'Data;_Historical_Data'!$J$12:$J$518,0),MATCH(Working!AI$11,'Data;_Historical_Data'!$H$11:$AK$11)),SUMIFS('Data;_Minor_Ports'!$K$59:$K$999999,'Data;_Minor_Ports'!$F$59:$F$999999,$F81,'Data;_Minor_Ports'!$E$59:$E$999999,AI$70,'Data;_Minor_Ports'!$J$59:$J$999999,#REF!)))</f>
        <v>#REF!</v>
      </c>
      <c r="AJ81" s="3" t="e">
        <f>IF(Closed_Ports!AE74="z","z",IF(AJ$11&lt;2000,INDEX('Data;_Historical_Data'!$H$12:$AK$518,MATCH(Working!$E81,'Data;_Historical_Data'!$J$12:$J$518,0),MATCH(Working!AJ$11,'Data;_Historical_Data'!$H$11:$AK$11)),SUMIFS('Data;_Minor_Ports'!$K$59:$K$999999,'Data;_Minor_Ports'!$F$59:$F$999999,$F81,'Data;_Minor_Ports'!$E$59:$E$999999,AJ$70,'Data;_Minor_Ports'!$J$59:$J$999999,#REF!)))</f>
        <v>#REF!</v>
      </c>
      <c r="AK81" s="3" t="e">
        <f>IF(Closed_Ports!AF74="z","z",IF(AK$11&lt;2000,INDEX('Data;_Historical_Data'!$H$12:$AK$518,MATCH(Working!$E81,'Data;_Historical_Data'!$J$12:$J$518,0),MATCH(Working!AK$11,'Data;_Historical_Data'!$H$11:$AK$11)),SUMIFS('Data;_Minor_Ports'!$K$59:$K$999999,'Data;_Minor_Ports'!$F$59:$F$999999,$F81,'Data;_Minor_Ports'!$E$59:$E$999999,AK$70,'Data;_Minor_Ports'!$J$59:$J$999999,#REF!)))</f>
        <v>#REF!</v>
      </c>
      <c r="AL81" s="49">
        <f>IF(Closed_Ports!AG74="z","z",IF(AL$11&lt;2000,INDEX('Data;_Historical_Data'!$H$12:$AK$518,MATCH(Working!$E81,'Data;_Historical_Data'!$J$12:$J$518,0),MATCH(Working!AL$11,'Data;_Historical_Data'!$H$11:$AK$11)),SUMIFS('Data;_Minor_Ports'!$K$59:$K$999999,'Data;_Minor_Ports'!$F$59:$F$999999,$F81,'Data;_Minor_Ports'!$E$59:$E$999999,AL$70,'Data;_Minor_Ports'!$J$59:$J$999999,#REF!)))</f>
        <v>0</v>
      </c>
      <c r="AM81" s="3">
        <f>IF(Closed_Ports!AH74="z","z",IF(AM$11&lt;2000,INDEX('Data;_Historical_Data'!$H$12:$AK$518,MATCH(Working!$E81,'Data;_Historical_Data'!$J$12:$J$518,0),MATCH(Working!AM$11,'Data;_Historical_Data'!$H$11:$AK$11)),SUMIFS('Data;_Minor_Ports'!$K$59:$K$999999,'Data;_Minor_Ports'!$F$59:$F$999999,$F81,'Data;_Minor_Ports'!$E$59:$E$999999,AM$70,'Data;_Minor_Ports'!$J$59:$J$999999,#REF!)))</f>
        <v>0</v>
      </c>
      <c r="AN81" s="3">
        <f>IF(Closed_Ports!AI74="z","z",IF(AN$11&lt;2000,INDEX('Data;_Historical_Data'!$H$12:$AK$518,MATCH(Working!$E81,'Data;_Historical_Data'!$J$12:$J$518,0),MATCH(Working!AN$11,'Data;_Historical_Data'!$H$11:$AK$11)),SUMIFS('Data;_Minor_Ports'!$K$59:$K$999999,'Data;_Minor_Ports'!$F$59:$F$999999,$F81,'Data;_Minor_Ports'!$E$59:$E$999999,AN$70,'Data;_Minor_Ports'!$J$59:$J$999999,#REF!)))</f>
        <v>0</v>
      </c>
      <c r="AO81" s="3">
        <f>IF(Closed_Ports!AJ74="z","z",IF(AO$11&lt;2000,INDEX('Data;_Historical_Data'!$H$12:$AK$518,MATCH(Working!$E81,'Data;_Historical_Data'!$J$12:$J$518,0),MATCH(Working!AO$11,'Data;_Historical_Data'!$H$11:$AK$11)),SUMIFS('Data;_Minor_Ports'!$K$59:$K$999999,'Data;_Minor_Ports'!$F$59:$F$999999,$F81,'Data;_Minor_Ports'!$E$59:$E$999999,AO$70,'Data;_Minor_Ports'!$J$59:$J$999999,#REF!)))</f>
        <v>0</v>
      </c>
      <c r="AP81" s="3">
        <f>IF(Closed_Ports!AK74="z","z",IF(AP$11&lt;2000,INDEX('Data;_Historical_Data'!$H$12:$AK$518,MATCH(Working!$E81,'Data;_Historical_Data'!$J$12:$J$518,0),MATCH(Working!AP$11,'Data;_Historical_Data'!$H$11:$AK$11)),SUMIFS('Data;_Minor_Ports'!$K$59:$K$999999,'Data;_Minor_Ports'!$F$59:$F$999999,$F81,'Data;_Minor_Ports'!$E$59:$E$999999,AP$70,'Data;_Minor_Ports'!$J$59:$J$999999,#REF!)))</f>
        <v>0</v>
      </c>
      <c r="AQ81" s="3">
        <f>IF(Closed_Ports!AL74="z","z",IF(AQ$11&lt;2000,INDEX('Data;_Historical_Data'!$H$12:$AK$518,MATCH(Working!$E81,'Data;_Historical_Data'!$J$12:$J$518,0),MATCH(Working!AQ$11,'Data;_Historical_Data'!$H$11:$AK$11)),SUMIFS('Data;_Minor_Ports'!$K$59:$K$999999,'Data;_Minor_Ports'!$F$59:$F$999999,$F81,'Data;_Minor_Ports'!$E$59:$E$999999,AQ$70,'Data;_Minor_Ports'!$J$59:$J$999999,#REF!)))</f>
        <v>0</v>
      </c>
      <c r="AR81" s="3">
        <f>IF(Closed_Ports!AM74="z","z",IF(AR$11&lt;2000,INDEX('Data;_Historical_Data'!$H$12:$AK$518,MATCH(Working!$E81,'Data;_Historical_Data'!$J$12:$J$518,0),MATCH(Working!AR$11,'Data;_Historical_Data'!$H$11:$AK$11)),SUMIFS('Data;_Minor_Ports'!$K$59:$K$999999,'Data;_Minor_Ports'!$F$59:$F$999999,$F81,'Data;_Minor_Ports'!$E$59:$E$999999,AR$70,'Data;_Minor_Ports'!$J$59:$J$999999,#REF!)))</f>
        <v>0</v>
      </c>
      <c r="AS81" s="3">
        <f>IF(Closed_Ports!AN74="z","z",IF(AS$11&lt;2000,INDEX('Data;_Historical_Data'!$H$12:$AK$518,MATCH(Working!$E81,'Data;_Historical_Data'!$J$12:$J$518,0),MATCH(Working!AS$11,'Data;_Historical_Data'!$H$11:$AK$11)),SUMIFS('Data;_Minor_Ports'!$K$59:$K$999999,'Data;_Minor_Ports'!$F$59:$F$999999,$F81,'Data;_Minor_Ports'!$E$59:$E$999999,AS$70,'Data;_Minor_Ports'!$J$59:$J$999999,#REF!)))</f>
        <v>0</v>
      </c>
      <c r="AT81" s="3">
        <f>IF(Closed_Ports!AO74="z","z",IF(AT$11&lt;2000,INDEX('Data;_Historical_Data'!$H$12:$AK$518,MATCH(Working!$E81,'Data;_Historical_Data'!$J$12:$J$518,0),MATCH(Working!AT$11,'Data;_Historical_Data'!$H$11:$AK$11)),SUMIFS('Data;_Minor_Ports'!$K$59:$K$999999,'Data;_Minor_Ports'!$F$59:$F$999999,$F81,'Data;_Minor_Ports'!$E$59:$E$999999,AT$70,'Data;_Minor_Ports'!$J$59:$J$999999,#REF!)))</f>
        <v>0</v>
      </c>
      <c r="AU81" s="3">
        <f>IF(Closed_Ports!AP74="z","z",IF(AU$11&lt;2000,INDEX('Data;_Historical_Data'!$H$12:$AK$518,MATCH(Working!$E81,'Data;_Historical_Data'!$J$12:$J$518,0),MATCH(Working!AU$11,'Data;_Historical_Data'!$H$11:$AK$11)),SUMIFS('Data;_Minor_Ports'!$K$59:$K$999999,'Data;_Minor_Ports'!$F$59:$F$999999,$F81,'Data;_Minor_Ports'!$E$59:$E$999999,AU$70,'Data;_Minor_Ports'!$J$59:$J$999999,#REF!)))</f>
        <v>0</v>
      </c>
      <c r="AV81" s="3">
        <f>IF(Closed_Ports!AQ74="z","z",IF(AV$11&lt;2000,INDEX('Data;_Historical_Data'!$H$12:$AK$518,MATCH(Working!$E81,'Data;_Historical_Data'!$J$12:$J$518,0),MATCH(Working!AV$11,'Data;_Historical_Data'!$H$11:$AK$11)),SUMIFS('Data;_Minor_Ports'!$K$59:$K$999999,'Data;_Minor_Ports'!$F$59:$F$999999,$F81,'Data;_Minor_Ports'!$E$59:$E$999999,AV$70,'Data;_Minor_Ports'!$J$59:$J$999999,#REF!)))</f>
        <v>0</v>
      </c>
      <c r="AW81" s="3">
        <f>IF(Closed_Ports!AR74="z","z",IF(AW$11&lt;2000,INDEX('Data;_Historical_Data'!$H$12:$AK$518,MATCH(Working!$E81,'Data;_Historical_Data'!$J$12:$J$518,0),MATCH(Working!AW$11,'Data;_Historical_Data'!$H$11:$AK$11)),SUMIFS('Data;_Minor_Ports'!$K$59:$K$999999,'Data;_Minor_Ports'!$F$59:$F$999999,$F81,'Data;_Minor_Ports'!$E$59:$E$999999,AW$70,'Data;_Minor_Ports'!$J$59:$J$999999,#REF!)))</f>
        <v>0</v>
      </c>
      <c r="AX81" s="3">
        <f>IF(Closed_Ports!AS74="z","z",IF(AX$11&lt;2000,INDEX('Data;_Historical_Data'!$H$12:$AK$518,MATCH(Working!$E81,'Data;_Historical_Data'!$J$12:$J$518,0),MATCH(Working!AX$11,'Data;_Historical_Data'!$H$11:$AK$11)),SUMIFS('Data;_Minor_Ports'!$K$59:$K$999999,'Data;_Minor_Ports'!$F$59:$F$999999,$F81,'Data;_Minor_Ports'!$E$59:$E$999999,AX$70,'Data;_Minor_Ports'!$J$59:$J$999999,#REF!)))</f>
        <v>0</v>
      </c>
      <c r="AY81" s="3">
        <f>IF(Closed_Ports!AT74="z","z",IF(AY$11&lt;2000,INDEX('Data;_Historical_Data'!$H$12:$AK$518,MATCH(Working!$E81,'Data;_Historical_Data'!$J$12:$J$518,0),MATCH(Working!AY$11,'Data;_Historical_Data'!$H$11:$AK$11)),SUMIFS('Data;_Minor_Ports'!$K$59:$K$999999,'Data;_Minor_Ports'!$F$59:$F$999999,$F81,'Data;_Minor_Ports'!$E$59:$E$999999,AY$70,'Data;_Minor_Ports'!$J$59:$J$999999,#REF!)))</f>
        <v>0</v>
      </c>
      <c r="AZ81" s="3">
        <f>IF(Closed_Ports!AU74="z","z",IF(AZ$11&lt;2000,INDEX('Data;_Historical_Data'!$H$12:$AK$518,MATCH(Working!$E81,'Data;_Historical_Data'!$J$12:$J$518,0),MATCH(Working!AZ$11,'Data;_Historical_Data'!$H$11:$AK$11)),SUMIFS('Data;_Minor_Ports'!$K$59:$K$999999,'Data;_Minor_Ports'!$F$59:$F$999999,$F81,'Data;_Minor_Ports'!$E$59:$E$999999,AZ$70,'Data;_Minor_Ports'!$J$59:$J$999999,#REF!)))</f>
        <v>0</v>
      </c>
      <c r="BA81" s="3">
        <f>IF(Closed_Ports!AV74="z","z",IF(BA$11&lt;2000,INDEX('Data;_Historical_Data'!$H$12:$AK$518,MATCH(Working!$E81,'Data;_Historical_Data'!$J$12:$J$518,0),MATCH(Working!BA$11,'Data;_Historical_Data'!$H$11:$AK$11)),SUMIFS('Data;_Minor_Ports'!$K$59:$K$999999,'Data;_Minor_Ports'!$F$59:$F$999999,$F81,'Data;_Minor_Ports'!$E$59:$E$999999,BA$70,'Data;_Minor_Ports'!$J$59:$J$999999,#REF!)))</f>
        <v>0</v>
      </c>
      <c r="BB81" s="3">
        <f>IF(Closed_Ports!AW74="z","z",IF(BB$11&lt;2000,INDEX('Data;_Historical_Data'!$H$12:$AK$518,MATCH(Working!$E81,'Data;_Historical_Data'!$J$12:$J$518,0),MATCH(Working!BB$11,'Data;_Historical_Data'!$H$11:$AK$11)),SUMIFS('Data;_Minor_Ports'!$K$59:$K$999999,'Data;_Minor_Ports'!$F$59:$F$999999,$F81,'Data;_Minor_Ports'!$E$59:$E$999999,BB$70,'Data;_Minor_Ports'!$J$59:$J$999999,#REF!)))</f>
        <v>0</v>
      </c>
      <c r="BC81" s="3">
        <f>IF(Closed_Ports!AX74="z","z",IF(BC$11&lt;2000,INDEX('Data;_Historical_Data'!$H$12:$AK$518,MATCH(Working!$E81,'Data;_Historical_Data'!$J$12:$J$518,0),MATCH(Working!BC$11,'Data;_Historical_Data'!$H$11:$AK$11)),SUMIFS('Data;_Minor_Ports'!$K$59:$K$999999,'Data;_Minor_Ports'!$F$59:$F$999999,$F81,'Data;_Minor_Ports'!$E$59:$E$999999,BC$70,'Data;_Minor_Ports'!$J$59:$J$999999,#REF!)))</f>
        <v>0</v>
      </c>
      <c r="BD81" s="3">
        <f>IF(Closed_Ports!AY74="z","z",IF(BD$11&lt;2000,INDEX('Data;_Historical_Data'!$H$12:$AK$518,MATCH(Working!$E81,'Data;_Historical_Data'!$J$12:$J$518,0),MATCH(Working!BD$11,'Data;_Historical_Data'!$H$11:$AK$11)),SUMIFS('Data;_Minor_Ports'!$K$59:$K$999999,'Data;_Minor_Ports'!$F$59:$F$999999,$F81,'Data;_Minor_Ports'!$E$59:$E$999999,BD$70,'Data;_Minor_Ports'!$J$59:$J$999999,#REF!)))</f>
        <v>0</v>
      </c>
      <c r="BE81" s="3">
        <f>IF(Closed_Ports!AZ74="z","z",IF(BE$11&lt;2000,INDEX('Data;_Historical_Data'!$H$12:$AK$518,MATCH(Working!$E81,'Data;_Historical_Data'!$J$12:$J$518,0),MATCH(Working!BE$11,'Data;_Historical_Data'!$H$11:$AK$11)),SUMIFS('Data;_Minor_Ports'!$K$59:$K$999999,'Data;_Minor_Ports'!$F$59:$F$999999,$F81,'Data;_Minor_Ports'!$E$59:$E$999999,BE$70,'Data;_Minor_Ports'!$J$59:$J$999999,#REF!)))</f>
        <v>0</v>
      </c>
      <c r="BF81" s="3">
        <f>IF(Closed_Ports!BA74="z","z",IF(BF$11&lt;2000,INDEX('Data;_Historical_Data'!$H$12:$AK$518,MATCH(Working!$E81,'Data;_Historical_Data'!$J$12:$J$518,0),MATCH(Working!BF$11,'Data;_Historical_Data'!$H$11:$AK$11)),SUMIFS('Data;_Minor_Ports'!$K$59:$K$999999,'Data;_Minor_Ports'!$F$59:$F$999999,$F81,'Data;_Minor_Ports'!$E$59:$E$999999,BF$70,'Data;_Minor_Ports'!$J$59:$J$999999,#REF!)))</f>
        <v>0</v>
      </c>
      <c r="BG81" s="3">
        <f>IF(Closed_Ports!BB74="z","z",IF(BG$11&lt;2000,INDEX('Data;_Historical_Data'!$H$12:$AK$518,MATCH(Working!$E81,'Data;_Historical_Data'!$J$12:$J$518,0),MATCH(Working!BG$11,'Data;_Historical_Data'!$H$11:$AK$11)),SUMIFS('Data;_Minor_Ports'!$K$59:$K$999999,'Data;_Minor_Ports'!$F$59:$F$999999,$F81,'Data;_Minor_Ports'!$E$59:$E$999999,BG$70,'Data;_Minor_Ports'!$J$59:$J$999999,#REF!)))</f>
        <v>0</v>
      </c>
      <c r="BH81" s="3">
        <f>IF(Closed_Ports!BC74="z","z",IF(BH$11&lt;2000,INDEX('Data;_Historical_Data'!$H$12:$AK$518,MATCH(Working!$E81,'Data;_Historical_Data'!$J$12:$J$518,0),MATCH(Working!BH$11,'Data;_Historical_Data'!$H$11:$AK$11)),SUMIFS('Data;_Minor_Ports'!$K$59:$K$999999,'Data;_Minor_Ports'!$F$59:$F$999999,$F81,'Data;_Minor_Ports'!$E$59:$E$999999,BH$70,'Data;_Minor_Ports'!$J$59:$J$999999,#REF!)))</f>
        <v>0</v>
      </c>
      <c r="BI81" s="3">
        <f>IF(Closed_Ports!BD74="z","z",IF(BI$11&lt;2000,INDEX('Data;_Historical_Data'!$H$12:$AK$518,MATCH(Working!$E81,'Data;_Historical_Data'!$J$12:$J$518,0),MATCH(Working!BI$11,'Data;_Historical_Data'!$H$11:$AK$11)),SUMIFS('Data;_Minor_Ports'!$K$59:$K$999999,'Data;_Minor_Ports'!$F$59:$F$999999,$F81,'Data;_Minor_Ports'!$E$59:$E$999999,BI$70,'Data;_Minor_Ports'!$J$59:$J$999999,#REF!)))</f>
        <v>0</v>
      </c>
      <c r="BJ81" s="44" t="e">
        <f t="shared" si="6"/>
        <v>#DIV/0!</v>
      </c>
      <c r="BK81" s="45">
        <f t="shared" si="7"/>
        <v>0</v>
      </c>
    </row>
    <row r="82" spans="5:63" x14ac:dyDescent="0.25">
      <c r="E82" s="22" t="e">
        <f>CONCATENATE(#REF!,Working!H82)</f>
        <v>#REF!</v>
      </c>
      <c r="F82" s="22" t="s">
        <v>331</v>
      </c>
      <c r="G82" s="22" t="s">
        <v>308</v>
      </c>
      <c r="H82" s="2" t="s">
        <v>76</v>
      </c>
      <c r="I82" s="2" t="s">
        <v>60</v>
      </c>
      <c r="J82" s="42" t="s">
        <v>66</v>
      </c>
      <c r="K82" s="3" t="e">
        <f>IF(Closed_Ports!F75="z","z",IF(K$11&lt;2000,INDEX('Data;_Historical_Data'!$H$12:$AK$518,MATCH(Working!$E82,'Data;_Historical_Data'!$J$12:$J$518,0),MATCH(Working!K$11,'Data;_Historical_Data'!$H$11:$AK$11)),SUMIFS('Data;_Minor_Ports'!$K$59:$K$999999,'Data;_Minor_Ports'!$F$59:$F$999999,$F82,'Data;_Minor_Ports'!$E$59:$E$999999,K$70,'Data;_Minor_Ports'!$J$59:$J$999999,#REF!)))</f>
        <v>#REF!</v>
      </c>
      <c r="L82" s="3" t="e">
        <f>IF(Closed_Ports!G75="z","z",IF(L$11&lt;2000,INDEX('Data;_Historical_Data'!$H$12:$AK$518,MATCH(Working!$E82,'Data;_Historical_Data'!$J$12:$J$518,0),MATCH(Working!L$11,'Data;_Historical_Data'!$H$11:$AK$11)),SUMIFS('Data;_Minor_Ports'!$K$59:$K$999999,'Data;_Minor_Ports'!$F$59:$F$999999,$F82,'Data;_Minor_Ports'!$E$59:$E$999999,L$70,'Data;_Minor_Ports'!$J$59:$J$999999,#REF!)))</f>
        <v>#REF!</v>
      </c>
      <c r="M82" s="3" t="e">
        <f>IF(Closed_Ports!H75="z","z",IF(M$11&lt;2000,INDEX('Data;_Historical_Data'!$H$12:$AK$518,MATCH(Working!$E82,'Data;_Historical_Data'!$J$12:$J$518,0),MATCH(Working!M$11,'Data;_Historical_Data'!$H$11:$AK$11)),SUMIFS('Data;_Minor_Ports'!$K$59:$K$999999,'Data;_Minor_Ports'!$F$59:$F$999999,$F82,'Data;_Minor_Ports'!$E$59:$E$999999,M$70,'Data;_Minor_Ports'!$J$59:$J$999999,#REF!)))</f>
        <v>#REF!</v>
      </c>
      <c r="N82" s="3" t="e">
        <f>IF(Closed_Ports!I75="z","z",IF(N$11&lt;2000,INDEX('Data;_Historical_Data'!$H$12:$AK$518,MATCH(Working!$E82,'Data;_Historical_Data'!$J$12:$J$518,0),MATCH(Working!N$11,'Data;_Historical_Data'!$H$11:$AK$11)),SUMIFS('Data;_Minor_Ports'!$K$59:$K$999999,'Data;_Minor_Ports'!$F$59:$F$999999,$F82,'Data;_Minor_Ports'!$E$59:$E$999999,N$70,'Data;_Minor_Ports'!$J$59:$J$999999,#REF!)))</f>
        <v>#REF!</v>
      </c>
      <c r="O82" s="3" t="e">
        <f>IF(Closed_Ports!J75="z","z",IF(O$11&lt;2000,INDEX('Data;_Historical_Data'!$H$12:$AK$518,MATCH(Working!$E82,'Data;_Historical_Data'!$J$12:$J$518,0),MATCH(Working!O$11,'Data;_Historical_Data'!$H$11:$AK$11)),SUMIFS('Data;_Minor_Ports'!$K$59:$K$999999,'Data;_Minor_Ports'!$F$59:$F$999999,$F82,'Data;_Minor_Ports'!$E$59:$E$999999,O$70,'Data;_Minor_Ports'!$J$59:$J$999999,#REF!)))</f>
        <v>#REF!</v>
      </c>
      <c r="P82" s="3" t="e">
        <f>IF(Closed_Ports!K75="z","z",IF(P$11&lt;2000,INDEX('Data;_Historical_Data'!$H$12:$AK$518,MATCH(Working!$E82,'Data;_Historical_Data'!$J$12:$J$518,0),MATCH(Working!P$11,'Data;_Historical_Data'!$H$11:$AK$11)),SUMIFS('Data;_Minor_Ports'!$K$59:$K$999999,'Data;_Minor_Ports'!$F$59:$F$999999,$F82,'Data;_Minor_Ports'!$E$59:$E$999999,P$70,'Data;_Minor_Ports'!$J$59:$J$999999,#REF!)))</f>
        <v>#REF!</v>
      </c>
      <c r="Q82" s="3" t="e">
        <f>IF(Closed_Ports!L75="z","z",IF(Q$11&lt;2000,INDEX('Data;_Historical_Data'!$H$12:$AK$518,MATCH(Working!$E82,'Data;_Historical_Data'!$J$12:$J$518,0),MATCH(Working!Q$11,'Data;_Historical_Data'!$H$11:$AK$11)),SUMIFS('Data;_Minor_Ports'!$K$59:$K$999999,'Data;_Minor_Ports'!$F$59:$F$999999,$F82,'Data;_Minor_Ports'!$E$59:$E$999999,Q$70,'Data;_Minor_Ports'!$J$59:$J$999999,#REF!)))</f>
        <v>#REF!</v>
      </c>
      <c r="R82" s="3" t="e">
        <f>IF(Closed_Ports!M75="z","z",IF(R$11&lt;2000,INDEX('Data;_Historical_Data'!$H$12:$AK$518,MATCH(Working!$E82,'Data;_Historical_Data'!$J$12:$J$518,0),MATCH(Working!R$11,'Data;_Historical_Data'!$H$11:$AK$11)),SUMIFS('Data;_Minor_Ports'!$K$59:$K$999999,'Data;_Minor_Ports'!$F$59:$F$999999,$F82,'Data;_Minor_Ports'!$E$59:$E$999999,R$70,'Data;_Minor_Ports'!$J$59:$J$999999,#REF!)))</f>
        <v>#REF!</v>
      </c>
      <c r="S82" s="3" t="e">
        <f>IF(Closed_Ports!N75="z","z",IF(S$11&lt;2000,INDEX('Data;_Historical_Data'!$H$12:$AK$518,MATCH(Working!$E82,'Data;_Historical_Data'!$J$12:$J$518,0),MATCH(Working!S$11,'Data;_Historical_Data'!$H$11:$AK$11)),SUMIFS('Data;_Minor_Ports'!$K$59:$K$999999,'Data;_Minor_Ports'!$F$59:$F$999999,$F82,'Data;_Minor_Ports'!$E$59:$E$999999,S$70,'Data;_Minor_Ports'!$J$59:$J$999999,#REF!)))</f>
        <v>#REF!</v>
      </c>
      <c r="T82" s="3" t="e">
        <f>IF(Closed_Ports!O75="z","z",IF(T$11&lt;2000,INDEX('Data;_Historical_Data'!$H$12:$AK$518,MATCH(Working!$E82,'Data;_Historical_Data'!$J$12:$J$518,0),MATCH(Working!T$11,'Data;_Historical_Data'!$H$11:$AK$11)),SUMIFS('Data;_Minor_Ports'!$K$59:$K$999999,'Data;_Minor_Ports'!$F$59:$F$999999,$F82,'Data;_Minor_Ports'!$E$59:$E$999999,T$70,'Data;_Minor_Ports'!$J$59:$J$999999,#REF!)))</f>
        <v>#REF!</v>
      </c>
      <c r="U82" s="3" t="e">
        <f>IF(Closed_Ports!P75="z","z",IF(U$11&lt;2000,INDEX('Data;_Historical_Data'!$H$12:$AK$518,MATCH(Working!$E82,'Data;_Historical_Data'!$J$12:$J$518,0),MATCH(Working!U$11,'Data;_Historical_Data'!$H$11:$AK$11)),SUMIFS('Data;_Minor_Ports'!$K$59:$K$999999,'Data;_Minor_Ports'!$F$59:$F$999999,$F82,'Data;_Minor_Ports'!$E$59:$E$999999,U$70,'Data;_Minor_Ports'!$J$59:$J$999999,#REF!)))</f>
        <v>#REF!</v>
      </c>
      <c r="V82" s="3" t="e">
        <f>IF(Closed_Ports!Q75="z","z",IF(V$11&lt;2000,INDEX('Data;_Historical_Data'!$H$12:$AK$518,MATCH(Working!$E82,'Data;_Historical_Data'!$J$12:$J$518,0),MATCH(Working!V$11,'Data;_Historical_Data'!$H$11:$AK$11)),SUMIFS('Data;_Minor_Ports'!$K$59:$K$999999,'Data;_Minor_Ports'!$F$59:$F$999999,$F82,'Data;_Minor_Ports'!$E$59:$E$999999,V$70,'Data;_Minor_Ports'!$J$59:$J$999999,#REF!)))</f>
        <v>#REF!</v>
      </c>
      <c r="W82" s="3" t="e">
        <f>IF(Closed_Ports!R75="z","z",IF(W$11&lt;2000,INDEX('Data;_Historical_Data'!$H$12:$AK$518,MATCH(Working!$E82,'Data;_Historical_Data'!$J$12:$J$518,0),MATCH(Working!W$11,'Data;_Historical_Data'!$H$11:$AK$11)),SUMIFS('Data;_Minor_Ports'!$K$59:$K$999999,'Data;_Minor_Ports'!$F$59:$F$999999,$F82,'Data;_Minor_Ports'!$E$59:$E$999999,W$70,'Data;_Minor_Ports'!$J$59:$J$999999,#REF!)))</f>
        <v>#REF!</v>
      </c>
      <c r="X82" s="3" t="e">
        <f>IF(Closed_Ports!S75="z","z",IF(X$11&lt;2000,INDEX('Data;_Historical_Data'!$H$12:$AK$518,MATCH(Working!$E82,'Data;_Historical_Data'!$J$12:$J$518,0),MATCH(Working!X$11,'Data;_Historical_Data'!$H$11:$AK$11)),SUMIFS('Data;_Minor_Ports'!$K$59:$K$999999,'Data;_Minor_Ports'!$F$59:$F$999999,$F82,'Data;_Minor_Ports'!$E$59:$E$999999,X$70,'Data;_Minor_Ports'!$J$59:$J$999999,#REF!)))</f>
        <v>#REF!</v>
      </c>
      <c r="Y82" s="3" t="e">
        <f>IF(Closed_Ports!T75="z","z",IF(Y$11&lt;2000,INDEX('Data;_Historical_Data'!$H$12:$AK$518,MATCH(Working!$E82,'Data;_Historical_Data'!$J$12:$J$518,0),MATCH(Working!Y$11,'Data;_Historical_Data'!$H$11:$AK$11)),SUMIFS('Data;_Minor_Ports'!$K$59:$K$999999,'Data;_Minor_Ports'!$F$59:$F$999999,$F82,'Data;_Minor_Ports'!$E$59:$E$999999,Y$70,'Data;_Minor_Ports'!$J$59:$J$999999,#REF!)))</f>
        <v>#REF!</v>
      </c>
      <c r="Z82" s="3" t="e">
        <f>IF(Closed_Ports!U75="z","z",IF(Z$11&lt;2000,INDEX('Data;_Historical_Data'!$H$12:$AK$518,MATCH(Working!$E82,'Data;_Historical_Data'!$J$12:$J$518,0),MATCH(Working!Z$11,'Data;_Historical_Data'!$H$11:$AK$11)),SUMIFS('Data;_Minor_Ports'!$K$59:$K$999999,'Data;_Minor_Ports'!$F$59:$F$999999,$F82,'Data;_Minor_Ports'!$E$59:$E$999999,Z$70,'Data;_Minor_Ports'!$J$59:$J$999999,#REF!)))</f>
        <v>#REF!</v>
      </c>
      <c r="AA82" s="3" t="e">
        <f>IF(Closed_Ports!V75="z","z",IF(AA$11&lt;2000,INDEX('Data;_Historical_Data'!$H$12:$AK$518,MATCH(Working!$E82,'Data;_Historical_Data'!$J$12:$J$518,0),MATCH(Working!AA$11,'Data;_Historical_Data'!$H$11:$AK$11)),SUMIFS('Data;_Minor_Ports'!$K$59:$K$999999,'Data;_Minor_Ports'!$F$59:$F$999999,$F82,'Data;_Minor_Ports'!$E$59:$E$999999,AA$70,'Data;_Minor_Ports'!$J$59:$J$999999,#REF!)))</f>
        <v>#REF!</v>
      </c>
      <c r="AB82" s="3" t="e">
        <f>IF(Closed_Ports!W75="z","z",IF(AB$11&lt;2000,INDEX('Data;_Historical_Data'!$H$12:$AK$518,MATCH(Working!$E82,'Data;_Historical_Data'!$J$12:$J$518,0),MATCH(Working!AB$11,'Data;_Historical_Data'!$H$11:$AK$11)),SUMIFS('Data;_Minor_Ports'!$K$59:$K$999999,'Data;_Minor_Ports'!$F$59:$F$999999,$F82,'Data;_Minor_Ports'!$E$59:$E$999999,AB$70,'Data;_Minor_Ports'!$J$59:$J$999999,#REF!)))</f>
        <v>#REF!</v>
      </c>
      <c r="AC82" s="3" t="e">
        <f>IF(Closed_Ports!X75="z","z",IF(AC$11&lt;2000,INDEX('Data;_Historical_Data'!$H$12:$AK$518,MATCH(Working!$E82,'Data;_Historical_Data'!$J$12:$J$518,0),MATCH(Working!AC$11,'Data;_Historical_Data'!$H$11:$AK$11)),SUMIFS('Data;_Minor_Ports'!$K$59:$K$999999,'Data;_Minor_Ports'!$F$59:$F$999999,$F82,'Data;_Minor_Ports'!$E$59:$E$999999,AC$70,'Data;_Minor_Ports'!$J$59:$J$999999,#REF!)))</f>
        <v>#REF!</v>
      </c>
      <c r="AD82" s="3" t="e">
        <f>IF(Closed_Ports!Y75="z","z",IF(AD$11&lt;2000,INDEX('Data;_Historical_Data'!$H$12:$AK$518,MATCH(Working!$E82,'Data;_Historical_Data'!$J$12:$J$518,0),MATCH(Working!AD$11,'Data;_Historical_Data'!$H$11:$AK$11)),SUMIFS('Data;_Minor_Ports'!$K$59:$K$999999,'Data;_Minor_Ports'!$F$59:$F$999999,$F82,'Data;_Minor_Ports'!$E$59:$E$999999,AD$70,'Data;_Minor_Ports'!$J$59:$J$999999,#REF!)))</f>
        <v>#REF!</v>
      </c>
      <c r="AE82" s="3" t="e">
        <f>IF(Closed_Ports!Z75="z","z",IF(AE$11&lt;2000,INDEX('Data;_Historical_Data'!$H$12:$AK$518,MATCH(Working!$E82,'Data;_Historical_Data'!$J$12:$J$518,0),MATCH(Working!AE$11,'Data;_Historical_Data'!$H$11:$AK$11)),SUMIFS('Data;_Minor_Ports'!$K$59:$K$999999,'Data;_Minor_Ports'!$F$59:$F$999999,$F82,'Data;_Minor_Ports'!$E$59:$E$999999,AE$70,'Data;_Minor_Ports'!$J$59:$J$999999,#REF!)))</f>
        <v>#REF!</v>
      </c>
      <c r="AF82" s="3" t="e">
        <f>IF(Closed_Ports!AA75="z","z",IF(AF$11&lt;2000,INDEX('Data;_Historical_Data'!$H$12:$AK$518,MATCH(Working!$E82,'Data;_Historical_Data'!$J$12:$J$518,0),MATCH(Working!AF$11,'Data;_Historical_Data'!$H$11:$AK$11)),SUMIFS('Data;_Minor_Ports'!$K$59:$K$999999,'Data;_Minor_Ports'!$F$59:$F$999999,$F82,'Data;_Minor_Ports'!$E$59:$E$999999,AF$70,'Data;_Minor_Ports'!$J$59:$J$999999,#REF!)))</f>
        <v>#REF!</v>
      </c>
      <c r="AG82" s="3" t="e">
        <f>IF(Closed_Ports!AB75="z","z",IF(AG$11&lt;2000,INDEX('Data;_Historical_Data'!$H$12:$AK$518,MATCH(Working!$E82,'Data;_Historical_Data'!$J$12:$J$518,0),MATCH(Working!AG$11,'Data;_Historical_Data'!$H$11:$AK$11)),SUMIFS('Data;_Minor_Ports'!$K$59:$K$999999,'Data;_Minor_Ports'!$F$59:$F$999999,$F82,'Data;_Minor_Ports'!$E$59:$E$999999,AG$70,'Data;_Minor_Ports'!$J$59:$J$999999,#REF!)))</f>
        <v>#REF!</v>
      </c>
      <c r="AH82" s="3" t="e">
        <f>IF(Closed_Ports!AC75="z","z",IF(AH$11&lt;2000,INDEX('Data;_Historical_Data'!$H$12:$AK$518,MATCH(Working!$E82,'Data;_Historical_Data'!$J$12:$J$518,0),MATCH(Working!AH$11,'Data;_Historical_Data'!$H$11:$AK$11)),SUMIFS('Data;_Minor_Ports'!$K$59:$K$999999,'Data;_Minor_Ports'!$F$59:$F$999999,$F82,'Data;_Minor_Ports'!$E$59:$E$999999,AH$70,'Data;_Minor_Ports'!$J$59:$J$999999,#REF!)))</f>
        <v>#REF!</v>
      </c>
      <c r="AI82" s="3" t="e">
        <f>IF(Closed_Ports!AD75="z","z",IF(AI$11&lt;2000,INDEX('Data;_Historical_Data'!$H$12:$AK$518,MATCH(Working!$E82,'Data;_Historical_Data'!$J$12:$J$518,0),MATCH(Working!AI$11,'Data;_Historical_Data'!$H$11:$AK$11)),SUMIFS('Data;_Minor_Ports'!$K$59:$K$999999,'Data;_Minor_Ports'!$F$59:$F$999999,$F82,'Data;_Minor_Ports'!$E$59:$E$999999,AI$70,'Data;_Minor_Ports'!$J$59:$J$999999,#REF!)))</f>
        <v>#REF!</v>
      </c>
      <c r="AJ82" s="3" t="e">
        <f>IF(Closed_Ports!AE75="z","z",IF(AJ$11&lt;2000,INDEX('Data;_Historical_Data'!$H$12:$AK$518,MATCH(Working!$E82,'Data;_Historical_Data'!$J$12:$J$518,0),MATCH(Working!AJ$11,'Data;_Historical_Data'!$H$11:$AK$11)),SUMIFS('Data;_Minor_Ports'!$K$59:$K$999999,'Data;_Minor_Ports'!$F$59:$F$999999,$F82,'Data;_Minor_Ports'!$E$59:$E$999999,AJ$70,'Data;_Minor_Ports'!$J$59:$J$999999,#REF!)))</f>
        <v>#REF!</v>
      </c>
      <c r="AK82" s="3" t="e">
        <f>IF(Closed_Ports!AF75="z","z",IF(AK$11&lt;2000,INDEX('Data;_Historical_Data'!$H$12:$AK$518,MATCH(Working!$E82,'Data;_Historical_Data'!$J$12:$J$518,0),MATCH(Working!AK$11,'Data;_Historical_Data'!$H$11:$AK$11)),SUMIFS('Data;_Minor_Ports'!$K$59:$K$999999,'Data;_Minor_Ports'!$F$59:$F$999999,$F82,'Data;_Minor_Ports'!$E$59:$E$999999,AK$70,'Data;_Minor_Ports'!$J$59:$J$999999,#REF!)))</f>
        <v>#REF!</v>
      </c>
      <c r="AL82" s="49">
        <f>IF(Closed_Ports!AG75="z","z",IF(AL$11&lt;2000,INDEX('Data;_Historical_Data'!$H$12:$AK$518,MATCH(Working!$E82,'Data;_Historical_Data'!$J$12:$J$518,0),MATCH(Working!AL$11,'Data;_Historical_Data'!$H$11:$AK$11)),SUMIFS('Data;_Minor_Ports'!$K$59:$K$999999,'Data;_Minor_Ports'!$F$59:$F$999999,$F82,'Data;_Minor_Ports'!$E$59:$E$999999,AL$70,'Data;_Minor_Ports'!$J$59:$J$999999,#REF!)))</f>
        <v>0</v>
      </c>
      <c r="AM82" s="3">
        <f>IF(Closed_Ports!AH75="z","z",IF(AM$11&lt;2000,INDEX('Data;_Historical_Data'!$H$12:$AK$518,MATCH(Working!$E82,'Data;_Historical_Data'!$J$12:$J$518,0),MATCH(Working!AM$11,'Data;_Historical_Data'!$H$11:$AK$11)),SUMIFS('Data;_Minor_Ports'!$K$59:$K$999999,'Data;_Minor_Ports'!$F$59:$F$999999,$F82,'Data;_Minor_Ports'!$E$59:$E$999999,AM$70,'Data;_Minor_Ports'!$J$59:$J$999999,#REF!)))</f>
        <v>0</v>
      </c>
      <c r="AN82" s="3">
        <f>IF(Closed_Ports!AI75="z","z",IF(AN$11&lt;2000,INDEX('Data;_Historical_Data'!$H$12:$AK$518,MATCH(Working!$E82,'Data;_Historical_Data'!$J$12:$J$518,0),MATCH(Working!AN$11,'Data;_Historical_Data'!$H$11:$AK$11)),SUMIFS('Data;_Minor_Ports'!$K$59:$K$999999,'Data;_Minor_Ports'!$F$59:$F$999999,$F82,'Data;_Minor_Ports'!$E$59:$E$999999,AN$70,'Data;_Minor_Ports'!$J$59:$J$999999,#REF!)))</f>
        <v>0</v>
      </c>
      <c r="AO82" s="3">
        <f>IF(Closed_Ports!AJ75="z","z",IF(AO$11&lt;2000,INDEX('Data;_Historical_Data'!$H$12:$AK$518,MATCH(Working!$E82,'Data;_Historical_Data'!$J$12:$J$518,0),MATCH(Working!AO$11,'Data;_Historical_Data'!$H$11:$AK$11)),SUMIFS('Data;_Minor_Ports'!$K$59:$K$999999,'Data;_Minor_Ports'!$F$59:$F$999999,$F82,'Data;_Minor_Ports'!$E$59:$E$999999,AO$70,'Data;_Minor_Ports'!$J$59:$J$999999,#REF!)))</f>
        <v>0</v>
      </c>
      <c r="AP82" s="3">
        <f>IF(Closed_Ports!AK75="z","z",IF(AP$11&lt;2000,INDEX('Data;_Historical_Data'!$H$12:$AK$518,MATCH(Working!$E82,'Data;_Historical_Data'!$J$12:$J$518,0),MATCH(Working!AP$11,'Data;_Historical_Data'!$H$11:$AK$11)),SUMIFS('Data;_Minor_Ports'!$K$59:$K$999999,'Data;_Minor_Ports'!$F$59:$F$999999,$F82,'Data;_Minor_Ports'!$E$59:$E$999999,AP$70,'Data;_Minor_Ports'!$J$59:$J$999999,#REF!)))</f>
        <v>0</v>
      </c>
      <c r="AQ82" s="3">
        <f>IF(Closed_Ports!AL75="z","z",IF(AQ$11&lt;2000,INDEX('Data;_Historical_Data'!$H$12:$AK$518,MATCH(Working!$E82,'Data;_Historical_Data'!$J$12:$J$518,0),MATCH(Working!AQ$11,'Data;_Historical_Data'!$H$11:$AK$11)),SUMIFS('Data;_Minor_Ports'!$K$59:$K$999999,'Data;_Minor_Ports'!$F$59:$F$999999,$F82,'Data;_Minor_Ports'!$E$59:$E$999999,AQ$70,'Data;_Minor_Ports'!$J$59:$J$999999,#REF!)))</f>
        <v>0</v>
      </c>
      <c r="AR82" s="3">
        <f>IF(Closed_Ports!AM75="z","z",IF(AR$11&lt;2000,INDEX('Data;_Historical_Data'!$H$12:$AK$518,MATCH(Working!$E82,'Data;_Historical_Data'!$J$12:$J$518,0),MATCH(Working!AR$11,'Data;_Historical_Data'!$H$11:$AK$11)),SUMIFS('Data;_Minor_Ports'!$K$59:$K$999999,'Data;_Minor_Ports'!$F$59:$F$999999,$F82,'Data;_Minor_Ports'!$E$59:$E$999999,AR$70,'Data;_Minor_Ports'!$J$59:$J$999999,#REF!)))</f>
        <v>0</v>
      </c>
      <c r="AS82" s="3">
        <f>IF(Closed_Ports!AN75="z","z",IF(AS$11&lt;2000,INDEX('Data;_Historical_Data'!$H$12:$AK$518,MATCH(Working!$E82,'Data;_Historical_Data'!$J$12:$J$518,0),MATCH(Working!AS$11,'Data;_Historical_Data'!$H$11:$AK$11)),SUMIFS('Data;_Minor_Ports'!$K$59:$K$999999,'Data;_Minor_Ports'!$F$59:$F$999999,$F82,'Data;_Minor_Ports'!$E$59:$E$999999,AS$70,'Data;_Minor_Ports'!$J$59:$J$999999,#REF!)))</f>
        <v>0</v>
      </c>
      <c r="AT82" s="3">
        <f>IF(Closed_Ports!AO75="z","z",IF(AT$11&lt;2000,INDEX('Data;_Historical_Data'!$H$12:$AK$518,MATCH(Working!$E82,'Data;_Historical_Data'!$J$12:$J$518,0),MATCH(Working!AT$11,'Data;_Historical_Data'!$H$11:$AK$11)),SUMIFS('Data;_Minor_Ports'!$K$59:$K$999999,'Data;_Minor_Ports'!$F$59:$F$999999,$F82,'Data;_Minor_Ports'!$E$59:$E$999999,AT$70,'Data;_Minor_Ports'!$J$59:$J$999999,#REF!)))</f>
        <v>0</v>
      </c>
      <c r="AU82" s="3">
        <f>IF(Closed_Ports!AP75="z","z",IF(AU$11&lt;2000,INDEX('Data;_Historical_Data'!$H$12:$AK$518,MATCH(Working!$E82,'Data;_Historical_Data'!$J$12:$J$518,0),MATCH(Working!AU$11,'Data;_Historical_Data'!$H$11:$AK$11)),SUMIFS('Data;_Minor_Ports'!$K$59:$K$999999,'Data;_Minor_Ports'!$F$59:$F$999999,$F82,'Data;_Minor_Ports'!$E$59:$E$999999,AU$70,'Data;_Minor_Ports'!$J$59:$J$999999,#REF!)))</f>
        <v>0</v>
      </c>
      <c r="AV82" s="3">
        <f>IF(Closed_Ports!AQ75="z","z",IF(AV$11&lt;2000,INDEX('Data;_Historical_Data'!$H$12:$AK$518,MATCH(Working!$E82,'Data;_Historical_Data'!$J$12:$J$518,0),MATCH(Working!AV$11,'Data;_Historical_Data'!$H$11:$AK$11)),SUMIFS('Data;_Minor_Ports'!$K$59:$K$999999,'Data;_Minor_Ports'!$F$59:$F$999999,$F82,'Data;_Minor_Ports'!$E$59:$E$999999,AV$70,'Data;_Minor_Ports'!$J$59:$J$999999,#REF!)))</f>
        <v>0</v>
      </c>
      <c r="AW82" s="3">
        <f>IF(Closed_Ports!AR75="z","z",IF(AW$11&lt;2000,INDEX('Data;_Historical_Data'!$H$12:$AK$518,MATCH(Working!$E82,'Data;_Historical_Data'!$J$12:$J$518,0),MATCH(Working!AW$11,'Data;_Historical_Data'!$H$11:$AK$11)),SUMIFS('Data;_Minor_Ports'!$K$59:$K$999999,'Data;_Minor_Ports'!$F$59:$F$999999,$F82,'Data;_Minor_Ports'!$E$59:$E$999999,AW$70,'Data;_Minor_Ports'!$J$59:$J$999999,#REF!)))</f>
        <v>0</v>
      </c>
      <c r="AX82" s="3">
        <f>IF(Closed_Ports!AS75="z","z",IF(AX$11&lt;2000,INDEX('Data;_Historical_Data'!$H$12:$AK$518,MATCH(Working!$E82,'Data;_Historical_Data'!$J$12:$J$518,0),MATCH(Working!AX$11,'Data;_Historical_Data'!$H$11:$AK$11)),SUMIFS('Data;_Minor_Ports'!$K$59:$K$999999,'Data;_Minor_Ports'!$F$59:$F$999999,$F82,'Data;_Minor_Ports'!$E$59:$E$999999,AX$70,'Data;_Minor_Ports'!$J$59:$J$999999,#REF!)))</f>
        <v>0</v>
      </c>
      <c r="AY82" s="3">
        <f>IF(Closed_Ports!AT75="z","z",IF(AY$11&lt;2000,INDEX('Data;_Historical_Data'!$H$12:$AK$518,MATCH(Working!$E82,'Data;_Historical_Data'!$J$12:$J$518,0),MATCH(Working!AY$11,'Data;_Historical_Data'!$H$11:$AK$11)),SUMIFS('Data;_Minor_Ports'!$K$59:$K$999999,'Data;_Minor_Ports'!$F$59:$F$999999,$F82,'Data;_Minor_Ports'!$E$59:$E$999999,AY$70,'Data;_Minor_Ports'!$J$59:$J$999999,#REF!)))</f>
        <v>0</v>
      </c>
      <c r="AZ82" s="3">
        <f>IF(Closed_Ports!AU75="z","z",IF(AZ$11&lt;2000,INDEX('Data;_Historical_Data'!$H$12:$AK$518,MATCH(Working!$E82,'Data;_Historical_Data'!$J$12:$J$518,0),MATCH(Working!AZ$11,'Data;_Historical_Data'!$H$11:$AK$11)),SUMIFS('Data;_Minor_Ports'!$K$59:$K$999999,'Data;_Minor_Ports'!$F$59:$F$999999,$F82,'Data;_Minor_Ports'!$E$59:$E$999999,AZ$70,'Data;_Minor_Ports'!$J$59:$J$999999,#REF!)))</f>
        <v>0</v>
      </c>
      <c r="BA82" s="3">
        <f>IF(Closed_Ports!AV75="z","z",IF(BA$11&lt;2000,INDEX('Data;_Historical_Data'!$H$12:$AK$518,MATCH(Working!$E82,'Data;_Historical_Data'!$J$12:$J$518,0),MATCH(Working!BA$11,'Data;_Historical_Data'!$H$11:$AK$11)),SUMIFS('Data;_Minor_Ports'!$K$59:$K$999999,'Data;_Minor_Ports'!$F$59:$F$999999,$F82,'Data;_Minor_Ports'!$E$59:$E$999999,BA$70,'Data;_Minor_Ports'!$J$59:$J$999999,#REF!)))</f>
        <v>0</v>
      </c>
      <c r="BB82" s="3">
        <f>IF(Closed_Ports!AW75="z","z",IF(BB$11&lt;2000,INDEX('Data;_Historical_Data'!$H$12:$AK$518,MATCH(Working!$E82,'Data;_Historical_Data'!$J$12:$J$518,0),MATCH(Working!BB$11,'Data;_Historical_Data'!$H$11:$AK$11)),SUMIFS('Data;_Minor_Ports'!$K$59:$K$999999,'Data;_Minor_Ports'!$F$59:$F$999999,$F82,'Data;_Minor_Ports'!$E$59:$E$999999,BB$70,'Data;_Minor_Ports'!$J$59:$J$999999,#REF!)))</f>
        <v>0</v>
      </c>
      <c r="BC82" s="3">
        <f>IF(Closed_Ports!AX75="z","z",IF(BC$11&lt;2000,INDEX('Data;_Historical_Data'!$H$12:$AK$518,MATCH(Working!$E82,'Data;_Historical_Data'!$J$12:$J$518,0),MATCH(Working!BC$11,'Data;_Historical_Data'!$H$11:$AK$11)),SUMIFS('Data;_Minor_Ports'!$K$59:$K$999999,'Data;_Minor_Ports'!$F$59:$F$999999,$F82,'Data;_Minor_Ports'!$E$59:$E$999999,BC$70,'Data;_Minor_Ports'!$J$59:$J$999999,#REF!)))</f>
        <v>0</v>
      </c>
      <c r="BD82" s="3">
        <f>IF(Closed_Ports!AY75="z","z",IF(BD$11&lt;2000,INDEX('Data;_Historical_Data'!$H$12:$AK$518,MATCH(Working!$E82,'Data;_Historical_Data'!$J$12:$J$518,0),MATCH(Working!BD$11,'Data;_Historical_Data'!$H$11:$AK$11)),SUMIFS('Data;_Minor_Ports'!$K$59:$K$999999,'Data;_Minor_Ports'!$F$59:$F$999999,$F82,'Data;_Minor_Ports'!$E$59:$E$999999,BD$70,'Data;_Minor_Ports'!$J$59:$J$999999,#REF!)))</f>
        <v>0</v>
      </c>
      <c r="BE82" s="3">
        <f>IF(Closed_Ports!AZ75="z","z",IF(BE$11&lt;2000,INDEX('Data;_Historical_Data'!$H$12:$AK$518,MATCH(Working!$E82,'Data;_Historical_Data'!$J$12:$J$518,0),MATCH(Working!BE$11,'Data;_Historical_Data'!$H$11:$AK$11)),SUMIFS('Data;_Minor_Ports'!$K$59:$K$999999,'Data;_Minor_Ports'!$F$59:$F$999999,$F82,'Data;_Minor_Ports'!$E$59:$E$999999,BE$70,'Data;_Minor_Ports'!$J$59:$J$999999,#REF!)))</f>
        <v>0</v>
      </c>
      <c r="BF82" s="3">
        <f>IF(Closed_Ports!BA75="z","z",IF(BF$11&lt;2000,INDEX('Data;_Historical_Data'!$H$12:$AK$518,MATCH(Working!$E82,'Data;_Historical_Data'!$J$12:$J$518,0),MATCH(Working!BF$11,'Data;_Historical_Data'!$H$11:$AK$11)),SUMIFS('Data;_Minor_Ports'!$K$59:$K$999999,'Data;_Minor_Ports'!$F$59:$F$999999,$F82,'Data;_Minor_Ports'!$E$59:$E$999999,BF$70,'Data;_Minor_Ports'!$J$59:$J$999999,#REF!)))</f>
        <v>0</v>
      </c>
      <c r="BG82" s="3">
        <f>IF(Closed_Ports!BB75="z","z",IF(BG$11&lt;2000,INDEX('Data;_Historical_Data'!$H$12:$AK$518,MATCH(Working!$E82,'Data;_Historical_Data'!$J$12:$J$518,0),MATCH(Working!BG$11,'Data;_Historical_Data'!$H$11:$AK$11)),SUMIFS('Data;_Minor_Ports'!$K$59:$K$999999,'Data;_Minor_Ports'!$F$59:$F$999999,$F82,'Data;_Minor_Ports'!$E$59:$E$999999,BG$70,'Data;_Minor_Ports'!$J$59:$J$999999,#REF!)))</f>
        <v>0</v>
      </c>
      <c r="BH82" s="3">
        <f>IF(Closed_Ports!BC75="z","z",IF(BH$11&lt;2000,INDEX('Data;_Historical_Data'!$H$12:$AK$518,MATCH(Working!$E82,'Data;_Historical_Data'!$J$12:$J$518,0),MATCH(Working!BH$11,'Data;_Historical_Data'!$H$11:$AK$11)),SUMIFS('Data;_Minor_Ports'!$K$59:$K$999999,'Data;_Minor_Ports'!$F$59:$F$999999,$F82,'Data;_Minor_Ports'!$E$59:$E$999999,BH$70,'Data;_Minor_Ports'!$J$59:$J$999999,#REF!)))</f>
        <v>0</v>
      </c>
      <c r="BI82" s="3">
        <f>IF(Closed_Ports!BD75="z","z",IF(BI$11&lt;2000,INDEX('Data;_Historical_Data'!$H$12:$AK$518,MATCH(Working!$E82,'Data;_Historical_Data'!$J$12:$J$518,0),MATCH(Working!BI$11,'Data;_Historical_Data'!$H$11:$AK$11)),SUMIFS('Data;_Minor_Ports'!$K$59:$K$999999,'Data;_Minor_Ports'!$F$59:$F$999999,$F82,'Data;_Minor_Ports'!$E$59:$E$999999,BI$70,'Data;_Minor_Ports'!$J$59:$J$999999,#REF!)))</f>
        <v>0</v>
      </c>
      <c r="BJ82" s="44" t="e">
        <f t="shared" si="6"/>
        <v>#DIV/0!</v>
      </c>
      <c r="BK82" s="45">
        <f t="shared" si="7"/>
        <v>0</v>
      </c>
    </row>
    <row r="83" spans="5:63" x14ac:dyDescent="0.25">
      <c r="E83" s="22" t="e">
        <f>CONCATENATE(#REF!,Working!H83)</f>
        <v>#REF!</v>
      </c>
      <c r="F83" s="22" t="s">
        <v>333</v>
      </c>
      <c r="G83" s="22" t="s">
        <v>308</v>
      </c>
      <c r="H83" s="2" t="s">
        <v>77</v>
      </c>
      <c r="I83" s="2" t="s">
        <v>16</v>
      </c>
      <c r="J83" s="42" t="s">
        <v>66</v>
      </c>
      <c r="K83" s="3" t="e">
        <f>IF(Closed_Ports!F76="z","z",IF(K$11&lt;2000,INDEX('Data;_Historical_Data'!$H$12:$AK$518,MATCH(Working!$E83,'Data;_Historical_Data'!$J$12:$J$518,0),MATCH(Working!K$11,'Data;_Historical_Data'!$H$11:$AK$11)),SUMIFS('Data;_Minor_Ports'!$K$59:$K$999999,'Data;_Minor_Ports'!$F$59:$F$999999,$F83,'Data;_Minor_Ports'!$E$59:$E$999999,K$70,'Data;_Minor_Ports'!$J$59:$J$999999,#REF!)))</f>
        <v>#REF!</v>
      </c>
      <c r="L83" s="3" t="e">
        <f>IF(Closed_Ports!G76="z","z",IF(L$11&lt;2000,INDEX('Data;_Historical_Data'!$H$12:$AK$518,MATCH(Working!$E83,'Data;_Historical_Data'!$J$12:$J$518,0),MATCH(Working!L$11,'Data;_Historical_Data'!$H$11:$AK$11)),SUMIFS('Data;_Minor_Ports'!$K$59:$K$999999,'Data;_Minor_Ports'!$F$59:$F$999999,$F83,'Data;_Minor_Ports'!$E$59:$E$999999,L$70,'Data;_Minor_Ports'!$J$59:$J$999999,#REF!)))</f>
        <v>#REF!</v>
      </c>
      <c r="M83" s="3" t="e">
        <f>IF(Closed_Ports!H76="z","z",IF(M$11&lt;2000,INDEX('Data;_Historical_Data'!$H$12:$AK$518,MATCH(Working!$E83,'Data;_Historical_Data'!$J$12:$J$518,0),MATCH(Working!M$11,'Data;_Historical_Data'!$H$11:$AK$11)),SUMIFS('Data;_Minor_Ports'!$K$59:$K$999999,'Data;_Minor_Ports'!$F$59:$F$999999,$F83,'Data;_Minor_Ports'!$E$59:$E$999999,M$70,'Data;_Minor_Ports'!$J$59:$J$999999,#REF!)))</f>
        <v>#REF!</v>
      </c>
      <c r="N83" s="3" t="e">
        <f>IF(Closed_Ports!I76="z","z",IF(N$11&lt;2000,INDEX('Data;_Historical_Data'!$H$12:$AK$518,MATCH(Working!$E83,'Data;_Historical_Data'!$J$12:$J$518,0),MATCH(Working!N$11,'Data;_Historical_Data'!$H$11:$AK$11)),SUMIFS('Data;_Minor_Ports'!$K$59:$K$999999,'Data;_Minor_Ports'!$F$59:$F$999999,$F83,'Data;_Minor_Ports'!$E$59:$E$999999,N$70,'Data;_Minor_Ports'!$J$59:$J$999999,#REF!)))</f>
        <v>#REF!</v>
      </c>
      <c r="O83" s="3" t="e">
        <f>IF(Closed_Ports!J76="z","z",IF(O$11&lt;2000,INDEX('Data;_Historical_Data'!$H$12:$AK$518,MATCH(Working!$E83,'Data;_Historical_Data'!$J$12:$J$518,0),MATCH(Working!O$11,'Data;_Historical_Data'!$H$11:$AK$11)),SUMIFS('Data;_Minor_Ports'!$K$59:$K$999999,'Data;_Minor_Ports'!$F$59:$F$999999,$F83,'Data;_Minor_Ports'!$E$59:$E$999999,O$70,'Data;_Minor_Ports'!$J$59:$J$999999,#REF!)))</f>
        <v>#REF!</v>
      </c>
      <c r="P83" s="3" t="e">
        <f>IF(Closed_Ports!K76="z","z",IF(P$11&lt;2000,INDEX('Data;_Historical_Data'!$H$12:$AK$518,MATCH(Working!$E83,'Data;_Historical_Data'!$J$12:$J$518,0),MATCH(Working!P$11,'Data;_Historical_Data'!$H$11:$AK$11)),SUMIFS('Data;_Minor_Ports'!$K$59:$K$999999,'Data;_Minor_Ports'!$F$59:$F$999999,$F83,'Data;_Minor_Ports'!$E$59:$E$999999,P$70,'Data;_Minor_Ports'!$J$59:$J$999999,#REF!)))</f>
        <v>#REF!</v>
      </c>
      <c r="Q83" s="3" t="e">
        <f>IF(Closed_Ports!L76="z","z",IF(Q$11&lt;2000,INDEX('Data;_Historical_Data'!$H$12:$AK$518,MATCH(Working!$E83,'Data;_Historical_Data'!$J$12:$J$518,0),MATCH(Working!Q$11,'Data;_Historical_Data'!$H$11:$AK$11)),SUMIFS('Data;_Minor_Ports'!$K$59:$K$999999,'Data;_Minor_Ports'!$F$59:$F$999999,$F83,'Data;_Minor_Ports'!$E$59:$E$999999,Q$70,'Data;_Minor_Ports'!$J$59:$J$999999,#REF!)))</f>
        <v>#REF!</v>
      </c>
      <c r="R83" s="3" t="e">
        <f>IF(Closed_Ports!M76="z","z",IF(R$11&lt;2000,INDEX('Data;_Historical_Data'!$H$12:$AK$518,MATCH(Working!$E83,'Data;_Historical_Data'!$J$12:$J$518,0),MATCH(Working!R$11,'Data;_Historical_Data'!$H$11:$AK$11)),SUMIFS('Data;_Minor_Ports'!$K$59:$K$999999,'Data;_Minor_Ports'!$F$59:$F$999999,$F83,'Data;_Minor_Ports'!$E$59:$E$999999,R$70,'Data;_Minor_Ports'!$J$59:$J$999999,#REF!)))</f>
        <v>#REF!</v>
      </c>
      <c r="S83" s="3" t="e">
        <f>IF(Closed_Ports!N76="z","z",IF(S$11&lt;2000,INDEX('Data;_Historical_Data'!$H$12:$AK$518,MATCH(Working!$E83,'Data;_Historical_Data'!$J$12:$J$518,0),MATCH(Working!S$11,'Data;_Historical_Data'!$H$11:$AK$11)),SUMIFS('Data;_Minor_Ports'!$K$59:$K$999999,'Data;_Minor_Ports'!$F$59:$F$999999,$F83,'Data;_Minor_Ports'!$E$59:$E$999999,S$70,'Data;_Minor_Ports'!$J$59:$J$999999,#REF!)))</f>
        <v>#REF!</v>
      </c>
      <c r="T83" s="3" t="e">
        <f>IF(Closed_Ports!O76="z","z",IF(T$11&lt;2000,INDEX('Data;_Historical_Data'!$H$12:$AK$518,MATCH(Working!$E83,'Data;_Historical_Data'!$J$12:$J$518,0),MATCH(Working!T$11,'Data;_Historical_Data'!$H$11:$AK$11)),SUMIFS('Data;_Minor_Ports'!$K$59:$K$999999,'Data;_Minor_Ports'!$F$59:$F$999999,$F83,'Data;_Minor_Ports'!$E$59:$E$999999,T$70,'Data;_Minor_Ports'!$J$59:$J$999999,#REF!)))</f>
        <v>#REF!</v>
      </c>
      <c r="U83" s="3" t="e">
        <f>IF(Closed_Ports!P76="z","z",IF(U$11&lt;2000,INDEX('Data;_Historical_Data'!$H$12:$AK$518,MATCH(Working!$E83,'Data;_Historical_Data'!$J$12:$J$518,0),MATCH(Working!U$11,'Data;_Historical_Data'!$H$11:$AK$11)),SUMIFS('Data;_Minor_Ports'!$K$59:$K$999999,'Data;_Minor_Ports'!$F$59:$F$999999,$F83,'Data;_Minor_Ports'!$E$59:$E$999999,U$70,'Data;_Minor_Ports'!$J$59:$J$999999,#REF!)))</f>
        <v>#REF!</v>
      </c>
      <c r="V83" s="3" t="e">
        <f>IF(Closed_Ports!Q76="z","z",IF(V$11&lt;2000,INDEX('Data;_Historical_Data'!$H$12:$AK$518,MATCH(Working!$E83,'Data;_Historical_Data'!$J$12:$J$518,0),MATCH(Working!V$11,'Data;_Historical_Data'!$H$11:$AK$11)),SUMIFS('Data;_Minor_Ports'!$K$59:$K$999999,'Data;_Minor_Ports'!$F$59:$F$999999,$F83,'Data;_Minor_Ports'!$E$59:$E$999999,V$70,'Data;_Minor_Ports'!$J$59:$J$999999,#REF!)))</f>
        <v>#REF!</v>
      </c>
      <c r="W83" s="3" t="e">
        <f>IF(Closed_Ports!R76="z","z",IF(W$11&lt;2000,INDEX('Data;_Historical_Data'!$H$12:$AK$518,MATCH(Working!$E83,'Data;_Historical_Data'!$J$12:$J$518,0),MATCH(Working!W$11,'Data;_Historical_Data'!$H$11:$AK$11)),SUMIFS('Data;_Minor_Ports'!$K$59:$K$999999,'Data;_Minor_Ports'!$F$59:$F$999999,$F83,'Data;_Minor_Ports'!$E$59:$E$999999,W$70,'Data;_Minor_Ports'!$J$59:$J$999999,#REF!)))</f>
        <v>#REF!</v>
      </c>
      <c r="X83" s="3" t="e">
        <f>IF(Closed_Ports!S76="z","z",IF(X$11&lt;2000,INDEX('Data;_Historical_Data'!$H$12:$AK$518,MATCH(Working!$E83,'Data;_Historical_Data'!$J$12:$J$518,0),MATCH(Working!X$11,'Data;_Historical_Data'!$H$11:$AK$11)),SUMIFS('Data;_Minor_Ports'!$K$59:$K$999999,'Data;_Minor_Ports'!$F$59:$F$999999,$F83,'Data;_Minor_Ports'!$E$59:$E$999999,X$70,'Data;_Minor_Ports'!$J$59:$J$999999,#REF!)))</f>
        <v>#REF!</v>
      </c>
      <c r="Y83" s="3" t="e">
        <f>IF(Closed_Ports!T76="z","z",IF(Y$11&lt;2000,INDEX('Data;_Historical_Data'!$H$12:$AK$518,MATCH(Working!$E83,'Data;_Historical_Data'!$J$12:$J$518,0),MATCH(Working!Y$11,'Data;_Historical_Data'!$H$11:$AK$11)),SUMIFS('Data;_Minor_Ports'!$K$59:$K$999999,'Data;_Minor_Ports'!$F$59:$F$999999,$F83,'Data;_Minor_Ports'!$E$59:$E$999999,Y$70,'Data;_Minor_Ports'!$J$59:$J$999999,#REF!)))</f>
        <v>#REF!</v>
      </c>
      <c r="Z83" s="3" t="e">
        <f>IF(Closed_Ports!U76="z","z",IF(Z$11&lt;2000,INDEX('Data;_Historical_Data'!$H$12:$AK$518,MATCH(Working!$E83,'Data;_Historical_Data'!$J$12:$J$518,0),MATCH(Working!Z$11,'Data;_Historical_Data'!$H$11:$AK$11)),SUMIFS('Data;_Minor_Ports'!$K$59:$K$999999,'Data;_Minor_Ports'!$F$59:$F$999999,$F83,'Data;_Minor_Ports'!$E$59:$E$999999,Z$70,'Data;_Minor_Ports'!$J$59:$J$999999,#REF!)))</f>
        <v>#REF!</v>
      </c>
      <c r="AA83" s="3" t="e">
        <f>IF(Closed_Ports!V76="z","z",IF(AA$11&lt;2000,INDEX('Data;_Historical_Data'!$H$12:$AK$518,MATCH(Working!$E83,'Data;_Historical_Data'!$J$12:$J$518,0),MATCH(Working!AA$11,'Data;_Historical_Data'!$H$11:$AK$11)),SUMIFS('Data;_Minor_Ports'!$K$59:$K$999999,'Data;_Minor_Ports'!$F$59:$F$999999,$F83,'Data;_Minor_Ports'!$E$59:$E$999999,AA$70,'Data;_Minor_Ports'!$J$59:$J$999999,#REF!)))</f>
        <v>#REF!</v>
      </c>
      <c r="AB83" s="3" t="e">
        <f>IF(Closed_Ports!W76="z","z",IF(AB$11&lt;2000,INDEX('Data;_Historical_Data'!$H$12:$AK$518,MATCH(Working!$E83,'Data;_Historical_Data'!$J$12:$J$518,0),MATCH(Working!AB$11,'Data;_Historical_Data'!$H$11:$AK$11)),SUMIFS('Data;_Minor_Ports'!$K$59:$K$999999,'Data;_Minor_Ports'!$F$59:$F$999999,$F83,'Data;_Minor_Ports'!$E$59:$E$999999,AB$70,'Data;_Minor_Ports'!$J$59:$J$999999,#REF!)))</f>
        <v>#REF!</v>
      </c>
      <c r="AC83" s="3" t="e">
        <f>IF(Closed_Ports!X76="z","z",IF(AC$11&lt;2000,INDEX('Data;_Historical_Data'!$H$12:$AK$518,MATCH(Working!$E83,'Data;_Historical_Data'!$J$12:$J$518,0),MATCH(Working!AC$11,'Data;_Historical_Data'!$H$11:$AK$11)),SUMIFS('Data;_Minor_Ports'!$K$59:$K$999999,'Data;_Minor_Ports'!$F$59:$F$999999,$F83,'Data;_Minor_Ports'!$E$59:$E$999999,AC$70,'Data;_Minor_Ports'!$J$59:$J$999999,#REF!)))</f>
        <v>#REF!</v>
      </c>
      <c r="AD83" s="3" t="e">
        <f>IF(Closed_Ports!Y76="z","z",IF(AD$11&lt;2000,INDEX('Data;_Historical_Data'!$H$12:$AK$518,MATCH(Working!$E83,'Data;_Historical_Data'!$J$12:$J$518,0),MATCH(Working!AD$11,'Data;_Historical_Data'!$H$11:$AK$11)),SUMIFS('Data;_Minor_Ports'!$K$59:$K$999999,'Data;_Minor_Ports'!$F$59:$F$999999,$F83,'Data;_Minor_Ports'!$E$59:$E$999999,AD$70,'Data;_Minor_Ports'!$J$59:$J$999999,#REF!)))</f>
        <v>#REF!</v>
      </c>
      <c r="AE83" s="3" t="e">
        <f>IF(Closed_Ports!Z76="z","z",IF(AE$11&lt;2000,INDEX('Data;_Historical_Data'!$H$12:$AK$518,MATCH(Working!$E83,'Data;_Historical_Data'!$J$12:$J$518,0),MATCH(Working!AE$11,'Data;_Historical_Data'!$H$11:$AK$11)),SUMIFS('Data;_Minor_Ports'!$K$59:$K$999999,'Data;_Minor_Ports'!$F$59:$F$999999,$F83,'Data;_Minor_Ports'!$E$59:$E$999999,AE$70,'Data;_Minor_Ports'!$J$59:$J$999999,#REF!)))</f>
        <v>#REF!</v>
      </c>
      <c r="AF83" s="3" t="e">
        <f>IF(Closed_Ports!AA76="z","z",IF(AF$11&lt;2000,INDEX('Data;_Historical_Data'!$H$12:$AK$518,MATCH(Working!$E83,'Data;_Historical_Data'!$J$12:$J$518,0),MATCH(Working!AF$11,'Data;_Historical_Data'!$H$11:$AK$11)),SUMIFS('Data;_Minor_Ports'!$K$59:$K$999999,'Data;_Minor_Ports'!$F$59:$F$999999,$F83,'Data;_Minor_Ports'!$E$59:$E$999999,AF$70,'Data;_Minor_Ports'!$J$59:$J$999999,#REF!)))</f>
        <v>#REF!</v>
      </c>
      <c r="AG83" s="3" t="e">
        <f>IF(Closed_Ports!AB76="z","z",IF(AG$11&lt;2000,INDEX('Data;_Historical_Data'!$H$12:$AK$518,MATCH(Working!$E83,'Data;_Historical_Data'!$J$12:$J$518,0),MATCH(Working!AG$11,'Data;_Historical_Data'!$H$11:$AK$11)),SUMIFS('Data;_Minor_Ports'!$K$59:$K$999999,'Data;_Minor_Ports'!$F$59:$F$999999,$F83,'Data;_Minor_Ports'!$E$59:$E$999999,AG$70,'Data;_Minor_Ports'!$J$59:$J$999999,#REF!)))</f>
        <v>#REF!</v>
      </c>
      <c r="AH83" s="3" t="e">
        <f>IF(Closed_Ports!AC76="z","z",IF(AH$11&lt;2000,INDEX('Data;_Historical_Data'!$H$12:$AK$518,MATCH(Working!$E83,'Data;_Historical_Data'!$J$12:$J$518,0),MATCH(Working!AH$11,'Data;_Historical_Data'!$H$11:$AK$11)),SUMIFS('Data;_Minor_Ports'!$K$59:$K$999999,'Data;_Minor_Ports'!$F$59:$F$999999,$F83,'Data;_Minor_Ports'!$E$59:$E$999999,AH$70,'Data;_Minor_Ports'!$J$59:$J$999999,#REF!)))</f>
        <v>#REF!</v>
      </c>
      <c r="AI83" s="3" t="e">
        <f>IF(Closed_Ports!AD76="z","z",IF(AI$11&lt;2000,INDEX('Data;_Historical_Data'!$H$12:$AK$518,MATCH(Working!$E83,'Data;_Historical_Data'!$J$12:$J$518,0),MATCH(Working!AI$11,'Data;_Historical_Data'!$H$11:$AK$11)),SUMIFS('Data;_Minor_Ports'!$K$59:$K$999999,'Data;_Minor_Ports'!$F$59:$F$999999,$F83,'Data;_Minor_Ports'!$E$59:$E$999999,AI$70,'Data;_Minor_Ports'!$J$59:$J$999999,#REF!)))</f>
        <v>#REF!</v>
      </c>
      <c r="AJ83" s="3" t="e">
        <f>IF(Closed_Ports!AE76="z","z",IF(AJ$11&lt;2000,INDEX('Data;_Historical_Data'!$H$12:$AK$518,MATCH(Working!$E83,'Data;_Historical_Data'!$J$12:$J$518,0),MATCH(Working!AJ$11,'Data;_Historical_Data'!$H$11:$AK$11)),SUMIFS('Data;_Minor_Ports'!$K$59:$K$999999,'Data;_Minor_Ports'!$F$59:$F$999999,$F83,'Data;_Minor_Ports'!$E$59:$E$999999,AJ$70,'Data;_Minor_Ports'!$J$59:$J$999999,#REF!)))</f>
        <v>#REF!</v>
      </c>
      <c r="AK83" s="3" t="e">
        <f>IF(Closed_Ports!AF76="z","z",IF(AK$11&lt;2000,INDEX('Data;_Historical_Data'!$H$12:$AK$518,MATCH(Working!$E83,'Data;_Historical_Data'!$J$12:$J$518,0),MATCH(Working!AK$11,'Data;_Historical_Data'!$H$11:$AK$11)),SUMIFS('Data;_Minor_Ports'!$K$59:$K$999999,'Data;_Minor_Ports'!$F$59:$F$999999,$F83,'Data;_Minor_Ports'!$E$59:$E$999999,AK$70,'Data;_Minor_Ports'!$J$59:$J$999999,#REF!)))</f>
        <v>#REF!</v>
      </c>
      <c r="AL83" s="49">
        <f>IF(Closed_Ports!AG76="z","z",IF(AL$11&lt;2000,INDEX('Data;_Historical_Data'!$H$12:$AK$518,MATCH(Working!$E83,'Data;_Historical_Data'!$J$12:$J$518,0),MATCH(Working!AL$11,'Data;_Historical_Data'!$H$11:$AK$11)),SUMIFS('Data;_Minor_Ports'!$K$59:$K$999999,'Data;_Minor_Ports'!$F$59:$F$999999,$F83,'Data;_Minor_Ports'!$E$59:$E$999999,AL$70,'Data;_Minor_Ports'!$J$59:$J$999999,#REF!)))</f>
        <v>0</v>
      </c>
      <c r="AM83" s="3">
        <f>IF(Closed_Ports!AH76="z","z",IF(AM$11&lt;2000,INDEX('Data;_Historical_Data'!$H$12:$AK$518,MATCH(Working!$E83,'Data;_Historical_Data'!$J$12:$J$518,0),MATCH(Working!AM$11,'Data;_Historical_Data'!$H$11:$AK$11)),SUMIFS('Data;_Minor_Ports'!$K$59:$K$999999,'Data;_Minor_Ports'!$F$59:$F$999999,$F83,'Data;_Minor_Ports'!$E$59:$E$999999,AM$70,'Data;_Minor_Ports'!$J$59:$J$999999,#REF!)))</f>
        <v>0</v>
      </c>
      <c r="AN83" s="3">
        <f>IF(Closed_Ports!AI76="z","z",IF(AN$11&lt;2000,INDEX('Data;_Historical_Data'!$H$12:$AK$518,MATCH(Working!$E83,'Data;_Historical_Data'!$J$12:$J$518,0),MATCH(Working!AN$11,'Data;_Historical_Data'!$H$11:$AK$11)),SUMIFS('Data;_Minor_Ports'!$K$59:$K$999999,'Data;_Minor_Ports'!$F$59:$F$999999,$F83,'Data;_Minor_Ports'!$E$59:$E$999999,AN$70,'Data;_Minor_Ports'!$J$59:$J$999999,#REF!)))</f>
        <v>0</v>
      </c>
      <c r="AO83" s="3">
        <f>IF(Closed_Ports!AJ76="z","z",IF(AO$11&lt;2000,INDEX('Data;_Historical_Data'!$H$12:$AK$518,MATCH(Working!$E83,'Data;_Historical_Data'!$J$12:$J$518,0),MATCH(Working!AO$11,'Data;_Historical_Data'!$H$11:$AK$11)),SUMIFS('Data;_Minor_Ports'!$K$59:$K$999999,'Data;_Minor_Ports'!$F$59:$F$999999,$F83,'Data;_Minor_Ports'!$E$59:$E$999999,AO$70,'Data;_Minor_Ports'!$J$59:$J$999999,#REF!)))</f>
        <v>0</v>
      </c>
      <c r="AP83" s="3">
        <f>IF(Closed_Ports!AK76="z","z",IF(AP$11&lt;2000,INDEX('Data;_Historical_Data'!$H$12:$AK$518,MATCH(Working!$E83,'Data;_Historical_Data'!$J$12:$J$518,0),MATCH(Working!AP$11,'Data;_Historical_Data'!$H$11:$AK$11)),SUMIFS('Data;_Minor_Ports'!$K$59:$K$999999,'Data;_Minor_Ports'!$F$59:$F$999999,$F83,'Data;_Minor_Ports'!$E$59:$E$999999,AP$70,'Data;_Minor_Ports'!$J$59:$J$999999,#REF!)))</f>
        <v>0</v>
      </c>
      <c r="AQ83" s="3">
        <f>IF(Closed_Ports!AL76="z","z",IF(AQ$11&lt;2000,INDEX('Data;_Historical_Data'!$H$12:$AK$518,MATCH(Working!$E83,'Data;_Historical_Data'!$J$12:$J$518,0),MATCH(Working!AQ$11,'Data;_Historical_Data'!$H$11:$AK$11)),SUMIFS('Data;_Minor_Ports'!$K$59:$K$999999,'Data;_Minor_Ports'!$F$59:$F$999999,$F83,'Data;_Minor_Ports'!$E$59:$E$999999,AQ$70,'Data;_Minor_Ports'!$J$59:$J$999999,#REF!)))</f>
        <v>0</v>
      </c>
      <c r="AR83" s="3">
        <f>IF(Closed_Ports!AM76="z","z",IF(AR$11&lt;2000,INDEX('Data;_Historical_Data'!$H$12:$AK$518,MATCH(Working!$E83,'Data;_Historical_Data'!$J$12:$J$518,0),MATCH(Working!AR$11,'Data;_Historical_Data'!$H$11:$AK$11)),SUMIFS('Data;_Minor_Ports'!$K$59:$K$999999,'Data;_Minor_Ports'!$F$59:$F$999999,$F83,'Data;_Minor_Ports'!$E$59:$E$999999,AR$70,'Data;_Minor_Ports'!$J$59:$J$999999,#REF!)))</f>
        <v>0</v>
      </c>
      <c r="AS83" s="3">
        <f>IF(Closed_Ports!AN76="z","z",IF(AS$11&lt;2000,INDEX('Data;_Historical_Data'!$H$12:$AK$518,MATCH(Working!$E83,'Data;_Historical_Data'!$J$12:$J$518,0),MATCH(Working!AS$11,'Data;_Historical_Data'!$H$11:$AK$11)),SUMIFS('Data;_Minor_Ports'!$K$59:$K$999999,'Data;_Minor_Ports'!$F$59:$F$999999,$F83,'Data;_Minor_Ports'!$E$59:$E$999999,AS$70,'Data;_Minor_Ports'!$J$59:$J$999999,#REF!)))</f>
        <v>0</v>
      </c>
      <c r="AT83" s="3">
        <f>IF(Closed_Ports!AO76="z","z",IF(AT$11&lt;2000,INDEX('Data;_Historical_Data'!$H$12:$AK$518,MATCH(Working!$E83,'Data;_Historical_Data'!$J$12:$J$518,0),MATCH(Working!AT$11,'Data;_Historical_Data'!$H$11:$AK$11)),SUMIFS('Data;_Minor_Ports'!$K$59:$K$999999,'Data;_Minor_Ports'!$F$59:$F$999999,$F83,'Data;_Minor_Ports'!$E$59:$E$999999,AT$70,'Data;_Minor_Ports'!$J$59:$J$999999,#REF!)))</f>
        <v>0</v>
      </c>
      <c r="AU83" s="3">
        <f>IF(Closed_Ports!AP76="z","z",IF(AU$11&lt;2000,INDEX('Data;_Historical_Data'!$H$12:$AK$518,MATCH(Working!$E83,'Data;_Historical_Data'!$J$12:$J$518,0),MATCH(Working!AU$11,'Data;_Historical_Data'!$H$11:$AK$11)),SUMIFS('Data;_Minor_Ports'!$K$59:$K$999999,'Data;_Minor_Ports'!$F$59:$F$999999,$F83,'Data;_Minor_Ports'!$E$59:$E$999999,AU$70,'Data;_Minor_Ports'!$J$59:$J$999999,#REF!)))</f>
        <v>0</v>
      </c>
      <c r="AV83" s="3">
        <f>IF(Closed_Ports!AQ76="z","z",IF(AV$11&lt;2000,INDEX('Data;_Historical_Data'!$H$12:$AK$518,MATCH(Working!$E83,'Data;_Historical_Data'!$J$12:$J$518,0),MATCH(Working!AV$11,'Data;_Historical_Data'!$H$11:$AK$11)),SUMIFS('Data;_Minor_Ports'!$K$59:$K$999999,'Data;_Minor_Ports'!$F$59:$F$999999,$F83,'Data;_Minor_Ports'!$E$59:$E$999999,AV$70,'Data;_Minor_Ports'!$J$59:$J$999999,#REF!)))</f>
        <v>0</v>
      </c>
      <c r="AW83" s="3">
        <f>IF(Closed_Ports!AR76="z","z",IF(AW$11&lt;2000,INDEX('Data;_Historical_Data'!$H$12:$AK$518,MATCH(Working!$E83,'Data;_Historical_Data'!$J$12:$J$518,0),MATCH(Working!AW$11,'Data;_Historical_Data'!$H$11:$AK$11)),SUMIFS('Data;_Minor_Ports'!$K$59:$K$999999,'Data;_Minor_Ports'!$F$59:$F$999999,$F83,'Data;_Minor_Ports'!$E$59:$E$999999,AW$70,'Data;_Minor_Ports'!$J$59:$J$999999,#REF!)))</f>
        <v>0</v>
      </c>
      <c r="AX83" s="3">
        <f>IF(Closed_Ports!AS76="z","z",IF(AX$11&lt;2000,INDEX('Data;_Historical_Data'!$H$12:$AK$518,MATCH(Working!$E83,'Data;_Historical_Data'!$J$12:$J$518,0),MATCH(Working!AX$11,'Data;_Historical_Data'!$H$11:$AK$11)),SUMIFS('Data;_Minor_Ports'!$K$59:$K$999999,'Data;_Minor_Ports'!$F$59:$F$999999,$F83,'Data;_Minor_Ports'!$E$59:$E$999999,AX$70,'Data;_Minor_Ports'!$J$59:$J$999999,#REF!)))</f>
        <v>0</v>
      </c>
      <c r="AY83" s="3">
        <f>IF(Closed_Ports!AT76="z","z",IF(AY$11&lt;2000,INDEX('Data;_Historical_Data'!$H$12:$AK$518,MATCH(Working!$E83,'Data;_Historical_Data'!$J$12:$J$518,0),MATCH(Working!AY$11,'Data;_Historical_Data'!$H$11:$AK$11)),SUMIFS('Data;_Minor_Ports'!$K$59:$K$999999,'Data;_Minor_Ports'!$F$59:$F$999999,$F83,'Data;_Minor_Ports'!$E$59:$E$999999,AY$70,'Data;_Minor_Ports'!$J$59:$J$999999,#REF!)))</f>
        <v>0</v>
      </c>
      <c r="AZ83" s="3">
        <f>IF(Closed_Ports!AU76="z","z",IF(AZ$11&lt;2000,INDEX('Data;_Historical_Data'!$H$12:$AK$518,MATCH(Working!$E83,'Data;_Historical_Data'!$J$12:$J$518,0),MATCH(Working!AZ$11,'Data;_Historical_Data'!$H$11:$AK$11)),SUMIFS('Data;_Minor_Ports'!$K$59:$K$999999,'Data;_Minor_Ports'!$F$59:$F$999999,$F83,'Data;_Minor_Ports'!$E$59:$E$999999,AZ$70,'Data;_Minor_Ports'!$J$59:$J$999999,#REF!)))</f>
        <v>0</v>
      </c>
      <c r="BA83" s="3">
        <f>IF(Closed_Ports!AV76="z","z",IF(BA$11&lt;2000,INDEX('Data;_Historical_Data'!$H$12:$AK$518,MATCH(Working!$E83,'Data;_Historical_Data'!$J$12:$J$518,0),MATCH(Working!BA$11,'Data;_Historical_Data'!$H$11:$AK$11)),SUMIFS('Data;_Minor_Ports'!$K$59:$K$999999,'Data;_Minor_Ports'!$F$59:$F$999999,$F83,'Data;_Minor_Ports'!$E$59:$E$999999,BA$70,'Data;_Minor_Ports'!$J$59:$J$999999,#REF!)))</f>
        <v>0</v>
      </c>
      <c r="BB83" s="3">
        <f>IF(Closed_Ports!AW76="z","z",IF(BB$11&lt;2000,INDEX('Data;_Historical_Data'!$H$12:$AK$518,MATCH(Working!$E83,'Data;_Historical_Data'!$J$12:$J$518,0),MATCH(Working!BB$11,'Data;_Historical_Data'!$H$11:$AK$11)),SUMIFS('Data;_Minor_Ports'!$K$59:$K$999999,'Data;_Minor_Ports'!$F$59:$F$999999,$F83,'Data;_Minor_Ports'!$E$59:$E$999999,BB$70,'Data;_Minor_Ports'!$J$59:$J$999999,#REF!)))</f>
        <v>0</v>
      </c>
      <c r="BC83" s="3">
        <f>IF(Closed_Ports!AX76="z","z",IF(BC$11&lt;2000,INDEX('Data;_Historical_Data'!$H$12:$AK$518,MATCH(Working!$E83,'Data;_Historical_Data'!$J$12:$J$518,0),MATCH(Working!BC$11,'Data;_Historical_Data'!$H$11:$AK$11)),SUMIFS('Data;_Minor_Ports'!$K$59:$K$999999,'Data;_Minor_Ports'!$F$59:$F$999999,$F83,'Data;_Minor_Ports'!$E$59:$E$999999,BC$70,'Data;_Minor_Ports'!$J$59:$J$999999,#REF!)))</f>
        <v>0</v>
      </c>
      <c r="BD83" s="3">
        <f>IF(Closed_Ports!AY76="z","z",IF(BD$11&lt;2000,INDEX('Data;_Historical_Data'!$H$12:$AK$518,MATCH(Working!$E83,'Data;_Historical_Data'!$J$12:$J$518,0),MATCH(Working!BD$11,'Data;_Historical_Data'!$H$11:$AK$11)),SUMIFS('Data;_Minor_Ports'!$K$59:$K$999999,'Data;_Minor_Ports'!$F$59:$F$999999,$F83,'Data;_Minor_Ports'!$E$59:$E$999999,BD$70,'Data;_Minor_Ports'!$J$59:$J$999999,#REF!)))</f>
        <v>0</v>
      </c>
      <c r="BE83" s="3">
        <f>IF(Closed_Ports!AZ76="z","z",IF(BE$11&lt;2000,INDEX('Data;_Historical_Data'!$H$12:$AK$518,MATCH(Working!$E83,'Data;_Historical_Data'!$J$12:$J$518,0),MATCH(Working!BE$11,'Data;_Historical_Data'!$H$11:$AK$11)),SUMIFS('Data;_Minor_Ports'!$K$59:$K$999999,'Data;_Minor_Ports'!$F$59:$F$999999,$F83,'Data;_Minor_Ports'!$E$59:$E$999999,BE$70,'Data;_Minor_Ports'!$J$59:$J$999999,#REF!)))</f>
        <v>0</v>
      </c>
      <c r="BF83" s="3">
        <f>IF(Closed_Ports!BA76="z","z",IF(BF$11&lt;2000,INDEX('Data;_Historical_Data'!$H$12:$AK$518,MATCH(Working!$E83,'Data;_Historical_Data'!$J$12:$J$518,0),MATCH(Working!BF$11,'Data;_Historical_Data'!$H$11:$AK$11)),SUMIFS('Data;_Minor_Ports'!$K$59:$K$999999,'Data;_Minor_Ports'!$F$59:$F$999999,$F83,'Data;_Minor_Ports'!$E$59:$E$999999,BF$70,'Data;_Minor_Ports'!$J$59:$J$999999,#REF!)))</f>
        <v>0</v>
      </c>
      <c r="BG83" s="3">
        <f>IF(Closed_Ports!BB76="z","z",IF(BG$11&lt;2000,INDEX('Data;_Historical_Data'!$H$12:$AK$518,MATCH(Working!$E83,'Data;_Historical_Data'!$J$12:$J$518,0),MATCH(Working!BG$11,'Data;_Historical_Data'!$H$11:$AK$11)),SUMIFS('Data;_Minor_Ports'!$K$59:$K$999999,'Data;_Minor_Ports'!$F$59:$F$999999,$F83,'Data;_Minor_Ports'!$E$59:$E$999999,BG$70,'Data;_Minor_Ports'!$J$59:$J$999999,#REF!)))</f>
        <v>0</v>
      </c>
      <c r="BH83" s="3">
        <f>IF(Closed_Ports!BC76="z","z",IF(BH$11&lt;2000,INDEX('Data;_Historical_Data'!$H$12:$AK$518,MATCH(Working!$E83,'Data;_Historical_Data'!$J$12:$J$518,0),MATCH(Working!BH$11,'Data;_Historical_Data'!$H$11:$AK$11)),SUMIFS('Data;_Minor_Ports'!$K$59:$K$999999,'Data;_Minor_Ports'!$F$59:$F$999999,$F83,'Data;_Minor_Ports'!$E$59:$E$999999,BH$70,'Data;_Minor_Ports'!$J$59:$J$999999,#REF!)))</f>
        <v>0</v>
      </c>
      <c r="BI83" s="3">
        <f>IF(Closed_Ports!BD76="z","z",IF(BI$11&lt;2000,INDEX('Data;_Historical_Data'!$H$12:$AK$518,MATCH(Working!$E83,'Data;_Historical_Data'!$J$12:$J$518,0),MATCH(Working!BI$11,'Data;_Historical_Data'!$H$11:$AK$11)),SUMIFS('Data;_Minor_Ports'!$K$59:$K$999999,'Data;_Minor_Ports'!$F$59:$F$999999,$F83,'Data;_Minor_Ports'!$E$59:$E$999999,BI$70,'Data;_Minor_Ports'!$J$59:$J$999999,#REF!)))</f>
        <v>0</v>
      </c>
      <c r="BJ83" s="44" t="e">
        <f t="shared" si="6"/>
        <v>#DIV/0!</v>
      </c>
      <c r="BK83" s="45">
        <f t="shared" si="7"/>
        <v>0</v>
      </c>
    </row>
    <row r="84" spans="5:63" x14ac:dyDescent="0.25">
      <c r="E84" s="22" t="e">
        <f>CONCATENATE(#REF!,Working!H84)</f>
        <v>#REF!</v>
      </c>
      <c r="F84" s="22" t="s">
        <v>335</v>
      </c>
      <c r="G84" s="22" t="s">
        <v>308</v>
      </c>
      <c r="H84" s="2" t="s">
        <v>78</v>
      </c>
      <c r="I84" s="2" t="s">
        <v>30</v>
      </c>
      <c r="J84" s="42" t="s">
        <v>66</v>
      </c>
      <c r="K84" s="3" t="str">
        <f>IF(Closed_Ports!F77="z","z",IF(K$11&lt;2000,INDEX('Data;_Historical_Data'!$H$12:$AK$518,MATCH(Working!$E84,'Data;_Historical_Data'!$J$12:$J$518,0),MATCH(Working!K$11,'Data;_Historical_Data'!$H$11:$AK$11)),SUMIFS('Data;_Minor_Ports'!$K$59:$K$999999,'Data;_Minor_Ports'!$F$59:$F$999999,$F84,'Data;_Minor_Ports'!$E$59:$E$999999,K$70,'Data;_Minor_Ports'!$J$59:$J$999999,#REF!)))</f>
        <v>z</v>
      </c>
      <c r="L84" s="3" t="str">
        <f>IF(Closed_Ports!G77="z","z",IF(L$11&lt;2000,INDEX('Data;_Historical_Data'!$H$12:$AK$518,MATCH(Working!$E84,'Data;_Historical_Data'!$J$12:$J$518,0),MATCH(Working!L$11,'Data;_Historical_Data'!$H$11:$AK$11)),SUMIFS('Data;_Minor_Ports'!$K$59:$K$999999,'Data;_Minor_Ports'!$F$59:$F$999999,$F84,'Data;_Minor_Ports'!$E$59:$E$999999,L$70,'Data;_Minor_Ports'!$J$59:$J$999999,#REF!)))</f>
        <v>z</v>
      </c>
      <c r="M84" s="3" t="str">
        <f>IF(Closed_Ports!H77="z","z",IF(M$11&lt;2000,INDEX('Data;_Historical_Data'!$H$12:$AK$518,MATCH(Working!$E84,'Data;_Historical_Data'!$J$12:$J$518,0),MATCH(Working!M$11,'Data;_Historical_Data'!$H$11:$AK$11)),SUMIFS('Data;_Minor_Ports'!$K$59:$K$999999,'Data;_Minor_Ports'!$F$59:$F$999999,$F84,'Data;_Minor_Ports'!$E$59:$E$999999,M$70,'Data;_Minor_Ports'!$J$59:$J$999999,#REF!)))</f>
        <v>z</v>
      </c>
      <c r="N84" s="3" t="str">
        <f>IF(Closed_Ports!I77="z","z",IF(N$11&lt;2000,INDEX('Data;_Historical_Data'!$H$12:$AK$518,MATCH(Working!$E84,'Data;_Historical_Data'!$J$12:$J$518,0),MATCH(Working!N$11,'Data;_Historical_Data'!$H$11:$AK$11)),SUMIFS('Data;_Minor_Ports'!$K$59:$K$999999,'Data;_Minor_Ports'!$F$59:$F$999999,$F84,'Data;_Minor_Ports'!$E$59:$E$999999,N$70,'Data;_Minor_Ports'!$J$59:$J$999999,#REF!)))</f>
        <v>z</v>
      </c>
      <c r="O84" s="3" t="str">
        <f>IF(Closed_Ports!J77="z","z",IF(O$11&lt;2000,INDEX('Data;_Historical_Data'!$H$12:$AK$518,MATCH(Working!$E84,'Data;_Historical_Data'!$J$12:$J$518,0),MATCH(Working!O$11,'Data;_Historical_Data'!$H$11:$AK$11)),SUMIFS('Data;_Minor_Ports'!$K$59:$K$999999,'Data;_Minor_Ports'!$F$59:$F$999999,$F84,'Data;_Minor_Ports'!$E$59:$E$999999,O$70,'Data;_Minor_Ports'!$J$59:$J$999999,#REF!)))</f>
        <v>z</v>
      </c>
      <c r="P84" s="3" t="str">
        <f>IF(Closed_Ports!K77="z","z",IF(P$11&lt;2000,INDEX('Data;_Historical_Data'!$H$12:$AK$518,MATCH(Working!$E84,'Data;_Historical_Data'!$J$12:$J$518,0),MATCH(Working!P$11,'Data;_Historical_Data'!$H$11:$AK$11)),SUMIFS('Data;_Minor_Ports'!$K$59:$K$999999,'Data;_Minor_Ports'!$F$59:$F$999999,$F84,'Data;_Minor_Ports'!$E$59:$E$999999,P$70,'Data;_Minor_Ports'!$J$59:$J$999999,#REF!)))</f>
        <v>z</v>
      </c>
      <c r="Q84" s="3" t="str">
        <f>IF(Closed_Ports!L77="z","z",IF(Q$11&lt;2000,INDEX('Data;_Historical_Data'!$H$12:$AK$518,MATCH(Working!$E84,'Data;_Historical_Data'!$J$12:$J$518,0),MATCH(Working!Q$11,'Data;_Historical_Data'!$H$11:$AK$11)),SUMIFS('Data;_Minor_Ports'!$K$59:$K$999999,'Data;_Minor_Ports'!$F$59:$F$999999,$F84,'Data;_Minor_Ports'!$E$59:$E$999999,Q$70,'Data;_Minor_Ports'!$J$59:$J$999999,#REF!)))</f>
        <v>z</v>
      </c>
      <c r="R84" s="3" t="str">
        <f>IF(Closed_Ports!M77="z","z",IF(R$11&lt;2000,INDEX('Data;_Historical_Data'!$H$12:$AK$518,MATCH(Working!$E84,'Data;_Historical_Data'!$J$12:$J$518,0),MATCH(Working!R$11,'Data;_Historical_Data'!$H$11:$AK$11)),SUMIFS('Data;_Minor_Ports'!$K$59:$K$999999,'Data;_Minor_Ports'!$F$59:$F$999999,$F84,'Data;_Minor_Ports'!$E$59:$E$999999,R$70,'Data;_Minor_Ports'!$J$59:$J$999999,#REF!)))</f>
        <v>z</v>
      </c>
      <c r="S84" s="3" t="str">
        <f>IF(Closed_Ports!N77="z","z",IF(S$11&lt;2000,INDEX('Data;_Historical_Data'!$H$12:$AK$518,MATCH(Working!$E84,'Data;_Historical_Data'!$J$12:$J$518,0),MATCH(Working!S$11,'Data;_Historical_Data'!$H$11:$AK$11)),SUMIFS('Data;_Minor_Ports'!$K$59:$K$999999,'Data;_Minor_Ports'!$F$59:$F$999999,$F84,'Data;_Minor_Ports'!$E$59:$E$999999,S$70,'Data;_Minor_Ports'!$J$59:$J$999999,#REF!)))</f>
        <v>z</v>
      </c>
      <c r="T84" s="3" t="e">
        <f>IF(Closed_Ports!O77="z","z",IF(T$11&lt;2000,INDEX('Data;_Historical_Data'!$H$12:$AK$518,MATCH(Working!$E84,'Data;_Historical_Data'!$J$12:$J$518,0),MATCH(Working!T$11,'Data;_Historical_Data'!$H$11:$AK$11)),SUMIFS('Data;_Minor_Ports'!$K$59:$K$999999,'Data;_Minor_Ports'!$F$59:$F$999999,$F84,'Data;_Minor_Ports'!$E$59:$E$999999,T$70,'Data;_Minor_Ports'!$J$59:$J$999999,#REF!)))</f>
        <v>#REF!</v>
      </c>
      <c r="U84" s="3" t="e">
        <f>IF(Closed_Ports!P77="z","z",IF(U$11&lt;2000,INDEX('Data;_Historical_Data'!$H$12:$AK$518,MATCH(Working!$E84,'Data;_Historical_Data'!$J$12:$J$518,0),MATCH(Working!U$11,'Data;_Historical_Data'!$H$11:$AK$11)),SUMIFS('Data;_Minor_Ports'!$K$59:$K$999999,'Data;_Minor_Ports'!$F$59:$F$999999,$F84,'Data;_Minor_Ports'!$E$59:$E$999999,U$70,'Data;_Minor_Ports'!$J$59:$J$999999,#REF!)))</f>
        <v>#REF!</v>
      </c>
      <c r="V84" s="3" t="e">
        <f>IF(Closed_Ports!Q77="z","z",IF(V$11&lt;2000,INDEX('Data;_Historical_Data'!$H$12:$AK$518,MATCH(Working!$E84,'Data;_Historical_Data'!$J$12:$J$518,0),MATCH(Working!V$11,'Data;_Historical_Data'!$H$11:$AK$11)),SUMIFS('Data;_Minor_Ports'!$K$59:$K$999999,'Data;_Minor_Ports'!$F$59:$F$999999,$F84,'Data;_Minor_Ports'!$E$59:$E$999999,V$70,'Data;_Minor_Ports'!$J$59:$J$999999,#REF!)))</f>
        <v>#REF!</v>
      </c>
      <c r="W84" s="3" t="e">
        <f>IF(Closed_Ports!R77="z","z",IF(W$11&lt;2000,INDEX('Data;_Historical_Data'!$H$12:$AK$518,MATCH(Working!$E84,'Data;_Historical_Data'!$J$12:$J$518,0),MATCH(Working!W$11,'Data;_Historical_Data'!$H$11:$AK$11)),SUMIFS('Data;_Minor_Ports'!$K$59:$K$999999,'Data;_Minor_Ports'!$F$59:$F$999999,$F84,'Data;_Minor_Ports'!$E$59:$E$999999,W$70,'Data;_Minor_Ports'!$J$59:$J$999999,#REF!)))</f>
        <v>#REF!</v>
      </c>
      <c r="X84" s="3" t="e">
        <f>IF(Closed_Ports!S77="z","z",IF(X$11&lt;2000,INDEX('Data;_Historical_Data'!$H$12:$AK$518,MATCH(Working!$E84,'Data;_Historical_Data'!$J$12:$J$518,0),MATCH(Working!X$11,'Data;_Historical_Data'!$H$11:$AK$11)),SUMIFS('Data;_Minor_Ports'!$K$59:$K$999999,'Data;_Minor_Ports'!$F$59:$F$999999,$F84,'Data;_Minor_Ports'!$E$59:$E$999999,X$70,'Data;_Minor_Ports'!$J$59:$J$999999,#REF!)))</f>
        <v>#REF!</v>
      </c>
      <c r="Y84" s="3" t="e">
        <f>IF(Closed_Ports!T77="z","z",IF(Y$11&lt;2000,INDEX('Data;_Historical_Data'!$H$12:$AK$518,MATCH(Working!$E84,'Data;_Historical_Data'!$J$12:$J$518,0),MATCH(Working!Y$11,'Data;_Historical_Data'!$H$11:$AK$11)),SUMIFS('Data;_Minor_Ports'!$K$59:$K$999999,'Data;_Minor_Ports'!$F$59:$F$999999,$F84,'Data;_Minor_Ports'!$E$59:$E$999999,Y$70,'Data;_Minor_Ports'!$J$59:$J$999999,#REF!)))</f>
        <v>#REF!</v>
      </c>
      <c r="Z84" s="3" t="str">
        <f>IF(Closed_Ports!U77="z","z",IF(Z$11&lt;2000,INDEX('Data;_Historical_Data'!$H$12:$AK$518,MATCH(Working!$E84,'Data;_Historical_Data'!$J$12:$J$518,0),MATCH(Working!Z$11,'Data;_Historical_Data'!$H$11:$AK$11)),SUMIFS('Data;_Minor_Ports'!$K$59:$K$999999,'Data;_Minor_Ports'!$F$59:$F$999999,$F84,'Data;_Minor_Ports'!$E$59:$E$999999,Z$70,'Data;_Minor_Ports'!$J$59:$J$999999,#REF!)))</f>
        <v>z</v>
      </c>
      <c r="AA84" s="3" t="str">
        <f>IF(Closed_Ports!V77="z","z",IF(AA$11&lt;2000,INDEX('Data;_Historical_Data'!$H$12:$AK$518,MATCH(Working!$E84,'Data;_Historical_Data'!$J$12:$J$518,0),MATCH(Working!AA$11,'Data;_Historical_Data'!$H$11:$AK$11)),SUMIFS('Data;_Minor_Ports'!$K$59:$K$999999,'Data;_Minor_Ports'!$F$59:$F$999999,$F84,'Data;_Minor_Ports'!$E$59:$E$999999,AA$70,'Data;_Minor_Ports'!$J$59:$J$999999,#REF!)))</f>
        <v>z</v>
      </c>
      <c r="AB84" s="3" t="str">
        <f>IF(Closed_Ports!W77="z","z",IF(AB$11&lt;2000,INDEX('Data;_Historical_Data'!$H$12:$AK$518,MATCH(Working!$E84,'Data;_Historical_Data'!$J$12:$J$518,0),MATCH(Working!AB$11,'Data;_Historical_Data'!$H$11:$AK$11)),SUMIFS('Data;_Minor_Ports'!$K$59:$K$999999,'Data;_Minor_Ports'!$F$59:$F$999999,$F84,'Data;_Minor_Ports'!$E$59:$E$999999,AB$70,'Data;_Minor_Ports'!$J$59:$J$999999,#REF!)))</f>
        <v>z</v>
      </c>
      <c r="AC84" s="3" t="str">
        <f>IF(Closed_Ports!X77="z","z",IF(AC$11&lt;2000,INDEX('Data;_Historical_Data'!$H$12:$AK$518,MATCH(Working!$E84,'Data;_Historical_Data'!$J$12:$J$518,0),MATCH(Working!AC$11,'Data;_Historical_Data'!$H$11:$AK$11)),SUMIFS('Data;_Minor_Ports'!$K$59:$K$999999,'Data;_Minor_Ports'!$F$59:$F$999999,$F84,'Data;_Minor_Ports'!$E$59:$E$999999,AC$70,'Data;_Minor_Ports'!$J$59:$J$999999,#REF!)))</f>
        <v>z</v>
      </c>
      <c r="AD84" s="3" t="str">
        <f>IF(Closed_Ports!Y77="z","z",IF(AD$11&lt;2000,INDEX('Data;_Historical_Data'!$H$12:$AK$518,MATCH(Working!$E84,'Data;_Historical_Data'!$J$12:$J$518,0),MATCH(Working!AD$11,'Data;_Historical_Data'!$H$11:$AK$11)),SUMIFS('Data;_Minor_Ports'!$K$59:$K$999999,'Data;_Minor_Ports'!$F$59:$F$999999,$F84,'Data;_Minor_Ports'!$E$59:$E$999999,AD$70,'Data;_Minor_Ports'!$J$59:$J$999999,#REF!)))</f>
        <v>z</v>
      </c>
      <c r="AE84" s="3" t="str">
        <f>IF(Closed_Ports!Z77="z","z",IF(AE$11&lt;2000,INDEX('Data;_Historical_Data'!$H$12:$AK$518,MATCH(Working!$E84,'Data;_Historical_Data'!$J$12:$J$518,0),MATCH(Working!AE$11,'Data;_Historical_Data'!$H$11:$AK$11)),SUMIFS('Data;_Minor_Ports'!$K$59:$K$999999,'Data;_Minor_Ports'!$F$59:$F$999999,$F84,'Data;_Minor_Ports'!$E$59:$E$999999,AE$70,'Data;_Minor_Ports'!$J$59:$J$999999,#REF!)))</f>
        <v>z</v>
      </c>
      <c r="AF84" s="3" t="str">
        <f>IF(Closed_Ports!AA77="z","z",IF(AF$11&lt;2000,INDEX('Data;_Historical_Data'!$H$12:$AK$518,MATCH(Working!$E84,'Data;_Historical_Data'!$J$12:$J$518,0),MATCH(Working!AF$11,'Data;_Historical_Data'!$H$11:$AK$11)),SUMIFS('Data;_Minor_Ports'!$K$59:$K$999999,'Data;_Minor_Ports'!$F$59:$F$999999,$F84,'Data;_Minor_Ports'!$E$59:$E$999999,AF$70,'Data;_Minor_Ports'!$J$59:$J$999999,#REF!)))</f>
        <v>z</v>
      </c>
      <c r="AG84" s="3" t="str">
        <f>IF(Closed_Ports!AB77="z","z",IF(AG$11&lt;2000,INDEX('Data;_Historical_Data'!$H$12:$AK$518,MATCH(Working!$E84,'Data;_Historical_Data'!$J$12:$J$518,0),MATCH(Working!AG$11,'Data;_Historical_Data'!$H$11:$AK$11)),SUMIFS('Data;_Minor_Ports'!$K$59:$K$999999,'Data;_Minor_Ports'!$F$59:$F$999999,$F84,'Data;_Minor_Ports'!$E$59:$E$999999,AG$70,'Data;_Minor_Ports'!$J$59:$J$999999,#REF!)))</f>
        <v>z</v>
      </c>
      <c r="AH84" s="3" t="str">
        <f>IF(Closed_Ports!AC77="z","z",IF(AH$11&lt;2000,INDEX('Data;_Historical_Data'!$H$12:$AK$518,MATCH(Working!$E84,'Data;_Historical_Data'!$J$12:$J$518,0),MATCH(Working!AH$11,'Data;_Historical_Data'!$H$11:$AK$11)),SUMIFS('Data;_Minor_Ports'!$K$59:$K$999999,'Data;_Minor_Ports'!$F$59:$F$999999,$F84,'Data;_Minor_Ports'!$E$59:$E$999999,AH$70,'Data;_Minor_Ports'!$J$59:$J$999999,#REF!)))</f>
        <v>z</v>
      </c>
      <c r="AI84" s="3" t="str">
        <f>IF(Closed_Ports!AD77="z","z",IF(AI$11&lt;2000,INDEX('Data;_Historical_Data'!$H$12:$AK$518,MATCH(Working!$E84,'Data;_Historical_Data'!$J$12:$J$518,0),MATCH(Working!AI$11,'Data;_Historical_Data'!$H$11:$AK$11)),SUMIFS('Data;_Minor_Ports'!$K$59:$K$999999,'Data;_Minor_Ports'!$F$59:$F$999999,$F84,'Data;_Minor_Ports'!$E$59:$E$999999,AI$70,'Data;_Minor_Ports'!$J$59:$J$999999,#REF!)))</f>
        <v>z</v>
      </c>
      <c r="AJ84" s="3" t="str">
        <f>IF(Closed_Ports!AE77="z","z",IF(AJ$11&lt;2000,INDEX('Data;_Historical_Data'!$H$12:$AK$518,MATCH(Working!$E84,'Data;_Historical_Data'!$J$12:$J$518,0),MATCH(Working!AJ$11,'Data;_Historical_Data'!$H$11:$AK$11)),SUMIFS('Data;_Minor_Ports'!$K$59:$K$999999,'Data;_Minor_Ports'!$F$59:$F$999999,$F84,'Data;_Minor_Ports'!$E$59:$E$999999,AJ$70,'Data;_Minor_Ports'!$J$59:$J$999999,#REF!)))</f>
        <v>z</v>
      </c>
      <c r="AK84" s="3" t="str">
        <f>IF(Closed_Ports!AF77="z","z",IF(AK$11&lt;2000,INDEX('Data;_Historical_Data'!$H$12:$AK$518,MATCH(Working!$E84,'Data;_Historical_Data'!$J$12:$J$518,0),MATCH(Working!AK$11,'Data;_Historical_Data'!$H$11:$AK$11)),SUMIFS('Data;_Minor_Ports'!$K$59:$K$999999,'Data;_Minor_Ports'!$F$59:$F$999999,$F84,'Data;_Minor_Ports'!$E$59:$E$999999,AK$70,'Data;_Minor_Ports'!$J$59:$J$999999,#REF!)))</f>
        <v>z</v>
      </c>
      <c r="AL84" s="49" t="str">
        <f>IF(Closed_Ports!AG77="z","z",IF(AL$11&lt;2000,INDEX('Data;_Historical_Data'!$H$12:$AK$518,MATCH(Working!$E84,'Data;_Historical_Data'!$J$12:$J$518,0),MATCH(Working!AL$11,'Data;_Historical_Data'!$H$11:$AK$11)),SUMIFS('Data;_Minor_Ports'!$K$59:$K$999999,'Data;_Minor_Ports'!$F$59:$F$999999,$F84,'Data;_Minor_Ports'!$E$59:$E$999999,AL$70,'Data;_Minor_Ports'!$J$59:$J$999999,#REF!)))</f>
        <v>z</v>
      </c>
      <c r="AM84" s="3" t="str">
        <f>IF(Closed_Ports!AH77="z","z",IF(AM$11&lt;2000,INDEX('Data;_Historical_Data'!$H$12:$AK$518,MATCH(Working!$E84,'Data;_Historical_Data'!$J$12:$J$518,0),MATCH(Working!AM$11,'Data;_Historical_Data'!$H$11:$AK$11)),SUMIFS('Data;_Minor_Ports'!$K$59:$K$999999,'Data;_Minor_Ports'!$F$59:$F$999999,$F84,'Data;_Minor_Ports'!$E$59:$E$999999,AM$70,'Data;_Minor_Ports'!$J$59:$J$999999,#REF!)))</f>
        <v>z</v>
      </c>
      <c r="AN84" s="3" t="str">
        <f>IF(Closed_Ports!AI77="z","z",IF(AN$11&lt;2000,INDEX('Data;_Historical_Data'!$H$12:$AK$518,MATCH(Working!$E84,'Data;_Historical_Data'!$J$12:$J$518,0),MATCH(Working!AN$11,'Data;_Historical_Data'!$H$11:$AK$11)),SUMIFS('Data;_Minor_Ports'!$K$59:$K$999999,'Data;_Minor_Ports'!$F$59:$F$999999,$F84,'Data;_Minor_Ports'!$E$59:$E$999999,AN$70,'Data;_Minor_Ports'!$J$59:$J$999999,#REF!)))</f>
        <v>z</v>
      </c>
      <c r="AO84" s="3" t="str">
        <f>IF(Closed_Ports!AJ77="z","z",IF(AO$11&lt;2000,INDEX('Data;_Historical_Data'!$H$12:$AK$518,MATCH(Working!$E84,'Data;_Historical_Data'!$J$12:$J$518,0),MATCH(Working!AO$11,'Data;_Historical_Data'!$H$11:$AK$11)),SUMIFS('Data;_Minor_Ports'!$K$59:$K$999999,'Data;_Minor_Ports'!$F$59:$F$999999,$F84,'Data;_Minor_Ports'!$E$59:$E$999999,AO$70,'Data;_Minor_Ports'!$J$59:$J$999999,#REF!)))</f>
        <v>z</v>
      </c>
      <c r="AP84" s="3" t="str">
        <f>IF(Closed_Ports!AK77="z","z",IF(AP$11&lt;2000,INDEX('Data;_Historical_Data'!$H$12:$AK$518,MATCH(Working!$E84,'Data;_Historical_Data'!$J$12:$J$518,0),MATCH(Working!AP$11,'Data;_Historical_Data'!$H$11:$AK$11)),SUMIFS('Data;_Minor_Ports'!$K$59:$K$999999,'Data;_Minor_Ports'!$F$59:$F$999999,$F84,'Data;_Minor_Ports'!$E$59:$E$999999,AP$70,'Data;_Minor_Ports'!$J$59:$J$999999,#REF!)))</f>
        <v>z</v>
      </c>
      <c r="AQ84" s="3" t="str">
        <f>IF(Closed_Ports!AL77="z","z",IF(AQ$11&lt;2000,INDEX('Data;_Historical_Data'!$H$12:$AK$518,MATCH(Working!$E84,'Data;_Historical_Data'!$J$12:$J$518,0),MATCH(Working!AQ$11,'Data;_Historical_Data'!$H$11:$AK$11)),SUMIFS('Data;_Minor_Ports'!$K$59:$K$999999,'Data;_Minor_Ports'!$F$59:$F$999999,$F84,'Data;_Minor_Ports'!$E$59:$E$999999,AQ$70,'Data;_Minor_Ports'!$J$59:$J$999999,#REF!)))</f>
        <v>z</v>
      </c>
      <c r="AR84" s="3" t="str">
        <f>IF(Closed_Ports!AM77="z","z",IF(AR$11&lt;2000,INDEX('Data;_Historical_Data'!$H$12:$AK$518,MATCH(Working!$E84,'Data;_Historical_Data'!$J$12:$J$518,0),MATCH(Working!AR$11,'Data;_Historical_Data'!$H$11:$AK$11)),SUMIFS('Data;_Minor_Ports'!$K$59:$K$999999,'Data;_Minor_Ports'!$F$59:$F$999999,$F84,'Data;_Minor_Ports'!$E$59:$E$999999,AR$70,'Data;_Minor_Ports'!$J$59:$J$999999,#REF!)))</f>
        <v>z</v>
      </c>
      <c r="AS84" s="3" t="str">
        <f>IF(Closed_Ports!AN77="z","z",IF(AS$11&lt;2000,INDEX('Data;_Historical_Data'!$H$12:$AK$518,MATCH(Working!$E84,'Data;_Historical_Data'!$J$12:$J$518,0),MATCH(Working!AS$11,'Data;_Historical_Data'!$H$11:$AK$11)),SUMIFS('Data;_Minor_Ports'!$K$59:$K$999999,'Data;_Minor_Ports'!$F$59:$F$999999,$F84,'Data;_Minor_Ports'!$E$59:$E$999999,AS$70,'Data;_Minor_Ports'!$J$59:$J$999999,#REF!)))</f>
        <v>z</v>
      </c>
      <c r="AT84" s="3" t="str">
        <f>IF(Closed_Ports!AO77="z","z",IF(AT$11&lt;2000,INDEX('Data;_Historical_Data'!$H$12:$AK$518,MATCH(Working!$E84,'Data;_Historical_Data'!$J$12:$J$518,0),MATCH(Working!AT$11,'Data;_Historical_Data'!$H$11:$AK$11)),SUMIFS('Data;_Minor_Ports'!$K$59:$K$999999,'Data;_Minor_Ports'!$F$59:$F$999999,$F84,'Data;_Minor_Ports'!$E$59:$E$999999,AT$70,'Data;_Minor_Ports'!$J$59:$J$999999,#REF!)))</f>
        <v>z</v>
      </c>
      <c r="AU84" s="3" t="str">
        <f>IF(Closed_Ports!AP77="z","z",IF(AU$11&lt;2000,INDEX('Data;_Historical_Data'!$H$12:$AK$518,MATCH(Working!$E84,'Data;_Historical_Data'!$J$12:$J$518,0),MATCH(Working!AU$11,'Data;_Historical_Data'!$H$11:$AK$11)),SUMIFS('Data;_Minor_Ports'!$K$59:$K$999999,'Data;_Minor_Ports'!$F$59:$F$999999,$F84,'Data;_Minor_Ports'!$E$59:$E$999999,AU$70,'Data;_Minor_Ports'!$J$59:$J$999999,#REF!)))</f>
        <v>z</v>
      </c>
      <c r="AV84" s="3" t="str">
        <f>IF(Closed_Ports!AQ77="z","z",IF(AV$11&lt;2000,INDEX('Data;_Historical_Data'!$H$12:$AK$518,MATCH(Working!$E84,'Data;_Historical_Data'!$J$12:$J$518,0),MATCH(Working!AV$11,'Data;_Historical_Data'!$H$11:$AK$11)),SUMIFS('Data;_Minor_Ports'!$K$59:$K$999999,'Data;_Minor_Ports'!$F$59:$F$999999,$F84,'Data;_Minor_Ports'!$E$59:$E$999999,AV$70,'Data;_Minor_Ports'!$J$59:$J$999999,#REF!)))</f>
        <v>z</v>
      </c>
      <c r="AW84" s="3" t="str">
        <f>IF(Closed_Ports!AR77="z","z",IF(AW$11&lt;2000,INDEX('Data;_Historical_Data'!$H$12:$AK$518,MATCH(Working!$E84,'Data;_Historical_Data'!$J$12:$J$518,0),MATCH(Working!AW$11,'Data;_Historical_Data'!$H$11:$AK$11)),SUMIFS('Data;_Minor_Ports'!$K$59:$K$999999,'Data;_Minor_Ports'!$F$59:$F$999999,$F84,'Data;_Minor_Ports'!$E$59:$E$999999,AW$70,'Data;_Minor_Ports'!$J$59:$J$999999,#REF!)))</f>
        <v>z</v>
      </c>
      <c r="AX84" s="3" t="str">
        <f>IF(Closed_Ports!AS77="z","z",IF(AX$11&lt;2000,INDEX('Data;_Historical_Data'!$H$12:$AK$518,MATCH(Working!$E84,'Data;_Historical_Data'!$J$12:$J$518,0),MATCH(Working!AX$11,'Data;_Historical_Data'!$H$11:$AK$11)),SUMIFS('Data;_Minor_Ports'!$K$59:$K$999999,'Data;_Minor_Ports'!$F$59:$F$999999,$F84,'Data;_Minor_Ports'!$E$59:$E$999999,AX$70,'Data;_Minor_Ports'!$J$59:$J$999999,#REF!)))</f>
        <v>z</v>
      </c>
      <c r="AY84" s="3" t="str">
        <f>IF(Closed_Ports!AT77="z","z",IF(AY$11&lt;2000,INDEX('Data;_Historical_Data'!$H$12:$AK$518,MATCH(Working!$E84,'Data;_Historical_Data'!$J$12:$J$518,0),MATCH(Working!AY$11,'Data;_Historical_Data'!$H$11:$AK$11)),SUMIFS('Data;_Minor_Ports'!$K$59:$K$999999,'Data;_Minor_Ports'!$F$59:$F$999999,$F84,'Data;_Minor_Ports'!$E$59:$E$999999,AY$70,'Data;_Minor_Ports'!$J$59:$J$999999,#REF!)))</f>
        <v>z</v>
      </c>
      <c r="AZ84" s="3" t="str">
        <f>IF(Closed_Ports!AU77="z","z",IF(AZ$11&lt;2000,INDEX('Data;_Historical_Data'!$H$12:$AK$518,MATCH(Working!$E84,'Data;_Historical_Data'!$J$12:$J$518,0),MATCH(Working!AZ$11,'Data;_Historical_Data'!$H$11:$AK$11)),SUMIFS('Data;_Minor_Ports'!$K$59:$K$999999,'Data;_Minor_Ports'!$F$59:$F$999999,$F84,'Data;_Minor_Ports'!$E$59:$E$999999,AZ$70,'Data;_Minor_Ports'!$J$59:$J$999999,#REF!)))</f>
        <v>z</v>
      </c>
      <c r="BA84" s="3" t="str">
        <f>IF(Closed_Ports!AV77="z","z",IF(BA$11&lt;2000,INDEX('Data;_Historical_Data'!$H$12:$AK$518,MATCH(Working!$E84,'Data;_Historical_Data'!$J$12:$J$518,0),MATCH(Working!BA$11,'Data;_Historical_Data'!$H$11:$AK$11)),SUMIFS('Data;_Minor_Ports'!$K$59:$K$999999,'Data;_Minor_Ports'!$F$59:$F$999999,$F84,'Data;_Minor_Ports'!$E$59:$E$999999,BA$70,'Data;_Minor_Ports'!$J$59:$J$999999,#REF!)))</f>
        <v>z</v>
      </c>
      <c r="BB84" s="3" t="str">
        <f>IF(Closed_Ports!AW77="z","z",IF(BB$11&lt;2000,INDEX('Data;_Historical_Data'!$H$12:$AK$518,MATCH(Working!$E84,'Data;_Historical_Data'!$J$12:$J$518,0),MATCH(Working!BB$11,'Data;_Historical_Data'!$H$11:$AK$11)),SUMIFS('Data;_Minor_Ports'!$K$59:$K$999999,'Data;_Minor_Ports'!$F$59:$F$999999,$F84,'Data;_Minor_Ports'!$E$59:$E$999999,BB$70,'Data;_Minor_Ports'!$J$59:$J$999999,#REF!)))</f>
        <v>z</v>
      </c>
      <c r="BC84" s="3" t="str">
        <f>IF(Closed_Ports!AX77="z","z",IF(BC$11&lt;2000,INDEX('Data;_Historical_Data'!$H$12:$AK$518,MATCH(Working!$E84,'Data;_Historical_Data'!$J$12:$J$518,0),MATCH(Working!BC$11,'Data;_Historical_Data'!$H$11:$AK$11)),SUMIFS('Data;_Minor_Ports'!$K$59:$K$999999,'Data;_Minor_Ports'!$F$59:$F$999999,$F84,'Data;_Minor_Ports'!$E$59:$E$999999,BC$70,'Data;_Minor_Ports'!$J$59:$J$999999,#REF!)))</f>
        <v>z</v>
      </c>
      <c r="BD84" s="3" t="str">
        <f>IF(Closed_Ports!AY77="z","z",IF(BD$11&lt;2000,INDEX('Data;_Historical_Data'!$H$12:$AK$518,MATCH(Working!$E84,'Data;_Historical_Data'!$J$12:$J$518,0),MATCH(Working!BD$11,'Data;_Historical_Data'!$H$11:$AK$11)),SUMIFS('Data;_Minor_Ports'!$K$59:$K$999999,'Data;_Minor_Ports'!$F$59:$F$999999,$F84,'Data;_Minor_Ports'!$E$59:$E$999999,BD$70,'Data;_Minor_Ports'!$J$59:$J$999999,#REF!)))</f>
        <v>z</v>
      </c>
      <c r="BE84" s="3" t="str">
        <f>IF(Closed_Ports!AZ77="z","z",IF(BE$11&lt;2000,INDEX('Data;_Historical_Data'!$H$12:$AK$518,MATCH(Working!$E84,'Data;_Historical_Data'!$J$12:$J$518,0),MATCH(Working!BE$11,'Data;_Historical_Data'!$H$11:$AK$11)),SUMIFS('Data;_Minor_Ports'!$K$59:$K$999999,'Data;_Minor_Ports'!$F$59:$F$999999,$F84,'Data;_Minor_Ports'!$E$59:$E$999999,BE$70,'Data;_Minor_Ports'!$J$59:$J$999999,#REF!)))</f>
        <v>z</v>
      </c>
      <c r="BF84" s="3" t="str">
        <f>IF(Closed_Ports!BA77="z","z",IF(BF$11&lt;2000,INDEX('Data;_Historical_Data'!$H$12:$AK$518,MATCH(Working!$E84,'Data;_Historical_Data'!$J$12:$J$518,0),MATCH(Working!BF$11,'Data;_Historical_Data'!$H$11:$AK$11)),SUMIFS('Data;_Minor_Ports'!$K$59:$K$999999,'Data;_Minor_Ports'!$F$59:$F$999999,$F84,'Data;_Minor_Ports'!$E$59:$E$999999,BF$70,'Data;_Minor_Ports'!$J$59:$J$999999,#REF!)))</f>
        <v>z</v>
      </c>
      <c r="BG84" s="3" t="str">
        <f>IF(Closed_Ports!BB77="z","z",IF(BG$11&lt;2000,INDEX('Data;_Historical_Data'!$H$12:$AK$518,MATCH(Working!$E84,'Data;_Historical_Data'!$J$12:$J$518,0),MATCH(Working!BG$11,'Data;_Historical_Data'!$H$11:$AK$11)),SUMIFS('Data;_Minor_Ports'!$K$59:$K$999999,'Data;_Minor_Ports'!$F$59:$F$999999,$F84,'Data;_Minor_Ports'!$E$59:$E$999999,BG$70,'Data;_Minor_Ports'!$J$59:$J$999999,#REF!)))</f>
        <v>z</v>
      </c>
      <c r="BH84" s="3" t="str">
        <f>IF(Closed_Ports!BC77="z","z",IF(BH$11&lt;2000,INDEX('Data;_Historical_Data'!$H$12:$AK$518,MATCH(Working!$E84,'Data;_Historical_Data'!$J$12:$J$518,0),MATCH(Working!BH$11,'Data;_Historical_Data'!$H$11:$AK$11)),SUMIFS('Data;_Minor_Ports'!$K$59:$K$999999,'Data;_Minor_Ports'!$F$59:$F$999999,$F84,'Data;_Minor_Ports'!$E$59:$E$999999,BH$70,'Data;_Minor_Ports'!$J$59:$J$999999,#REF!)))</f>
        <v>z</v>
      </c>
      <c r="BI84" s="3" t="str">
        <f>IF(Closed_Ports!BD77="z","z",IF(BI$11&lt;2000,INDEX('Data;_Historical_Data'!$H$12:$AK$518,MATCH(Working!$E84,'Data;_Historical_Data'!$J$12:$J$518,0),MATCH(Working!BI$11,'Data;_Historical_Data'!$H$11:$AK$11)),SUMIFS('Data;_Minor_Ports'!$K$59:$K$999999,'Data;_Minor_Ports'!$F$59:$F$999999,$F84,'Data;_Minor_Ports'!$E$59:$E$999999,BI$70,'Data;_Minor_Ports'!$J$59:$J$999999,#REF!)))</f>
        <v>z</v>
      </c>
      <c r="BJ84" s="44" t="e">
        <f t="shared" si="6"/>
        <v>#VALUE!</v>
      </c>
      <c r="BK84" s="45" t="e">
        <f t="shared" si="7"/>
        <v>#VALUE!</v>
      </c>
    </row>
    <row r="85" spans="5:63" x14ac:dyDescent="0.25">
      <c r="E85" s="22" t="e">
        <f>CONCATENATE(#REF!,Working!H85)</f>
        <v>#REF!</v>
      </c>
      <c r="F85" s="22" t="s">
        <v>337</v>
      </c>
      <c r="G85" s="22" t="s">
        <v>308</v>
      </c>
      <c r="H85" s="2" t="s">
        <v>338</v>
      </c>
      <c r="I85" s="2" t="s">
        <v>21</v>
      </c>
      <c r="J85" s="42" t="s">
        <v>66</v>
      </c>
      <c r="K85" s="3" t="str">
        <f>IF(Closed_Ports!F78="z","z",IF(K$11&lt;2000,INDEX('Data;_Historical_Data'!$H$12:$AK$518,MATCH(Working!$E85,'Data;_Historical_Data'!$J$12:$J$518,0),MATCH(Working!K$11,'Data;_Historical_Data'!$H$11:$AK$11)),SUMIFS('Data;_Minor_Ports'!$K$59:$K$999999,'Data;_Minor_Ports'!$F$59:$F$999999,$F85,'Data;_Minor_Ports'!$E$59:$E$999999,K$70,'Data;_Minor_Ports'!$J$59:$J$999999,#REF!)))</f>
        <v>z</v>
      </c>
      <c r="L85" s="3" t="str">
        <f>IF(Closed_Ports!G78="z","z",IF(L$11&lt;2000,INDEX('Data;_Historical_Data'!$H$12:$AK$518,MATCH(Working!$E85,'Data;_Historical_Data'!$J$12:$J$518,0),MATCH(Working!L$11,'Data;_Historical_Data'!$H$11:$AK$11)),SUMIFS('Data;_Minor_Ports'!$K$59:$K$999999,'Data;_Minor_Ports'!$F$59:$F$999999,$F85,'Data;_Minor_Ports'!$E$59:$E$999999,L$70,'Data;_Minor_Ports'!$J$59:$J$999999,#REF!)))</f>
        <v>z</v>
      </c>
      <c r="M85" s="3" t="str">
        <f>IF(Closed_Ports!H78="z","z",IF(M$11&lt;2000,INDEX('Data;_Historical_Data'!$H$12:$AK$518,MATCH(Working!$E85,'Data;_Historical_Data'!$J$12:$J$518,0),MATCH(Working!M$11,'Data;_Historical_Data'!$H$11:$AK$11)),SUMIFS('Data;_Minor_Ports'!$K$59:$K$999999,'Data;_Minor_Ports'!$F$59:$F$999999,$F85,'Data;_Minor_Ports'!$E$59:$E$999999,M$70,'Data;_Minor_Ports'!$J$59:$J$999999,#REF!)))</f>
        <v>z</v>
      </c>
      <c r="N85" s="3" t="str">
        <f>IF(Closed_Ports!I78="z","z",IF(N$11&lt;2000,INDEX('Data;_Historical_Data'!$H$12:$AK$518,MATCH(Working!$E85,'Data;_Historical_Data'!$J$12:$J$518,0),MATCH(Working!N$11,'Data;_Historical_Data'!$H$11:$AK$11)),SUMIFS('Data;_Minor_Ports'!$K$59:$K$999999,'Data;_Minor_Ports'!$F$59:$F$999999,$F85,'Data;_Minor_Ports'!$E$59:$E$999999,N$70,'Data;_Minor_Ports'!$J$59:$J$999999,#REF!)))</f>
        <v>z</v>
      </c>
      <c r="O85" s="3" t="str">
        <f>IF(Closed_Ports!J78="z","z",IF(O$11&lt;2000,INDEX('Data;_Historical_Data'!$H$12:$AK$518,MATCH(Working!$E85,'Data;_Historical_Data'!$J$12:$J$518,0),MATCH(Working!O$11,'Data;_Historical_Data'!$H$11:$AK$11)),SUMIFS('Data;_Minor_Ports'!$K$59:$K$999999,'Data;_Minor_Ports'!$F$59:$F$999999,$F85,'Data;_Minor_Ports'!$E$59:$E$999999,O$70,'Data;_Minor_Ports'!$J$59:$J$999999,#REF!)))</f>
        <v>z</v>
      </c>
      <c r="P85" s="3" t="str">
        <f>IF(Closed_Ports!K78="z","z",IF(P$11&lt;2000,INDEX('Data;_Historical_Data'!$H$12:$AK$518,MATCH(Working!$E85,'Data;_Historical_Data'!$J$12:$J$518,0),MATCH(Working!P$11,'Data;_Historical_Data'!$H$11:$AK$11)),SUMIFS('Data;_Minor_Ports'!$K$59:$K$999999,'Data;_Minor_Ports'!$F$59:$F$999999,$F85,'Data;_Minor_Ports'!$E$59:$E$999999,P$70,'Data;_Minor_Ports'!$J$59:$J$999999,#REF!)))</f>
        <v>z</v>
      </c>
      <c r="Q85" s="3" t="str">
        <f>IF(Closed_Ports!L78="z","z",IF(Q$11&lt;2000,INDEX('Data;_Historical_Data'!$H$12:$AK$518,MATCH(Working!$E85,'Data;_Historical_Data'!$J$12:$J$518,0),MATCH(Working!Q$11,'Data;_Historical_Data'!$H$11:$AK$11)),SUMIFS('Data;_Minor_Ports'!$K$59:$K$999999,'Data;_Minor_Ports'!$F$59:$F$999999,$F85,'Data;_Minor_Ports'!$E$59:$E$999999,Q$70,'Data;_Minor_Ports'!$J$59:$J$999999,#REF!)))</f>
        <v>z</v>
      </c>
      <c r="R85" s="3" t="e">
        <f>IF(Closed_Ports!M78="z","z",IF(R$11&lt;2000,INDEX('Data;_Historical_Data'!$H$12:$AK$518,MATCH(Working!$E85,'Data;_Historical_Data'!$J$12:$J$518,0),MATCH(Working!R$11,'Data;_Historical_Data'!$H$11:$AK$11)),SUMIFS('Data;_Minor_Ports'!$K$59:$K$999999,'Data;_Minor_Ports'!$F$59:$F$999999,$F85,'Data;_Minor_Ports'!$E$59:$E$999999,R$70,'Data;_Minor_Ports'!$J$59:$J$999999,#REF!)))</f>
        <v>#REF!</v>
      </c>
      <c r="S85" s="3" t="e">
        <f>IF(Closed_Ports!N78="z","z",IF(S$11&lt;2000,INDEX('Data;_Historical_Data'!$H$12:$AK$518,MATCH(Working!$E85,'Data;_Historical_Data'!$J$12:$J$518,0),MATCH(Working!S$11,'Data;_Historical_Data'!$H$11:$AK$11)),SUMIFS('Data;_Minor_Ports'!$K$59:$K$999999,'Data;_Minor_Ports'!$F$59:$F$999999,$F85,'Data;_Minor_Ports'!$E$59:$E$999999,S$70,'Data;_Minor_Ports'!$J$59:$J$999999,#REF!)))</f>
        <v>#REF!</v>
      </c>
      <c r="T85" s="3" t="e">
        <f>IF(Closed_Ports!O78="z","z",IF(T$11&lt;2000,INDEX('Data;_Historical_Data'!$H$12:$AK$518,MATCH(Working!$E85,'Data;_Historical_Data'!$J$12:$J$518,0),MATCH(Working!T$11,'Data;_Historical_Data'!$H$11:$AK$11)),SUMIFS('Data;_Minor_Ports'!$K$59:$K$999999,'Data;_Minor_Ports'!$F$59:$F$999999,$F85,'Data;_Minor_Ports'!$E$59:$E$999999,T$70,'Data;_Minor_Ports'!$J$59:$J$999999,#REF!)))</f>
        <v>#REF!</v>
      </c>
      <c r="U85" s="3" t="e">
        <f>IF(Closed_Ports!P78="z","z",IF(U$11&lt;2000,INDEX('Data;_Historical_Data'!$H$12:$AK$518,MATCH(Working!$E85,'Data;_Historical_Data'!$J$12:$J$518,0),MATCH(Working!U$11,'Data;_Historical_Data'!$H$11:$AK$11)),SUMIFS('Data;_Minor_Ports'!$K$59:$K$999999,'Data;_Minor_Ports'!$F$59:$F$999999,$F85,'Data;_Minor_Ports'!$E$59:$E$999999,U$70,'Data;_Minor_Ports'!$J$59:$J$999999,#REF!)))</f>
        <v>#REF!</v>
      </c>
      <c r="V85" s="3" t="e">
        <f>IF(Closed_Ports!Q78="z","z",IF(V$11&lt;2000,INDEX('Data;_Historical_Data'!$H$12:$AK$518,MATCH(Working!$E85,'Data;_Historical_Data'!$J$12:$J$518,0),MATCH(Working!V$11,'Data;_Historical_Data'!$H$11:$AK$11)),SUMIFS('Data;_Minor_Ports'!$K$59:$K$999999,'Data;_Minor_Ports'!$F$59:$F$999999,$F85,'Data;_Minor_Ports'!$E$59:$E$999999,V$70,'Data;_Minor_Ports'!$J$59:$J$999999,#REF!)))</f>
        <v>#REF!</v>
      </c>
      <c r="W85" s="3" t="e">
        <f>IF(Closed_Ports!R78="z","z",IF(W$11&lt;2000,INDEX('Data;_Historical_Data'!$H$12:$AK$518,MATCH(Working!$E85,'Data;_Historical_Data'!$J$12:$J$518,0),MATCH(Working!W$11,'Data;_Historical_Data'!$H$11:$AK$11)),SUMIFS('Data;_Minor_Ports'!$K$59:$K$999999,'Data;_Minor_Ports'!$F$59:$F$999999,$F85,'Data;_Minor_Ports'!$E$59:$E$999999,W$70,'Data;_Minor_Ports'!$J$59:$J$999999,#REF!)))</f>
        <v>#REF!</v>
      </c>
      <c r="X85" s="3" t="e">
        <f>IF(Closed_Ports!S78="z","z",IF(X$11&lt;2000,INDEX('Data;_Historical_Data'!$H$12:$AK$518,MATCH(Working!$E85,'Data;_Historical_Data'!$J$12:$J$518,0),MATCH(Working!X$11,'Data;_Historical_Data'!$H$11:$AK$11)),SUMIFS('Data;_Minor_Ports'!$K$59:$K$999999,'Data;_Minor_Ports'!$F$59:$F$999999,$F85,'Data;_Minor_Ports'!$E$59:$E$999999,X$70,'Data;_Minor_Ports'!$J$59:$J$999999,#REF!)))</f>
        <v>#REF!</v>
      </c>
      <c r="Y85" s="3" t="e">
        <f>IF(Closed_Ports!T78="z","z",IF(Y$11&lt;2000,INDEX('Data;_Historical_Data'!$H$12:$AK$518,MATCH(Working!$E85,'Data;_Historical_Data'!$J$12:$J$518,0),MATCH(Working!Y$11,'Data;_Historical_Data'!$H$11:$AK$11)),SUMIFS('Data;_Minor_Ports'!$K$59:$K$999999,'Data;_Minor_Ports'!$F$59:$F$999999,$F85,'Data;_Minor_Ports'!$E$59:$E$999999,Y$70,'Data;_Minor_Ports'!$J$59:$J$999999,#REF!)))</f>
        <v>#REF!</v>
      </c>
      <c r="Z85" s="3" t="e">
        <f>IF(Closed_Ports!U78="z","z",IF(Z$11&lt;2000,INDEX('Data;_Historical_Data'!$H$12:$AK$518,MATCH(Working!$E85,'Data;_Historical_Data'!$J$12:$J$518,0),MATCH(Working!Z$11,'Data;_Historical_Data'!$H$11:$AK$11)),SUMIFS('Data;_Minor_Ports'!$K$59:$K$999999,'Data;_Minor_Ports'!$F$59:$F$999999,$F85,'Data;_Minor_Ports'!$E$59:$E$999999,Z$70,'Data;_Minor_Ports'!$J$59:$J$999999,#REF!)))</f>
        <v>#REF!</v>
      </c>
      <c r="AA85" s="3" t="e">
        <f>IF(Closed_Ports!V78="z","z",IF(AA$11&lt;2000,INDEX('Data;_Historical_Data'!$H$12:$AK$518,MATCH(Working!$E85,'Data;_Historical_Data'!$J$12:$J$518,0),MATCH(Working!AA$11,'Data;_Historical_Data'!$H$11:$AK$11)),SUMIFS('Data;_Minor_Ports'!$K$59:$K$999999,'Data;_Minor_Ports'!$F$59:$F$999999,$F85,'Data;_Minor_Ports'!$E$59:$E$999999,AA$70,'Data;_Minor_Ports'!$J$59:$J$999999,#REF!)))</f>
        <v>#REF!</v>
      </c>
      <c r="AB85" s="3" t="e">
        <f>IF(Closed_Ports!W78="z","z",IF(AB$11&lt;2000,INDEX('Data;_Historical_Data'!$H$12:$AK$518,MATCH(Working!$E85,'Data;_Historical_Data'!$J$12:$J$518,0),MATCH(Working!AB$11,'Data;_Historical_Data'!$H$11:$AK$11)),SUMIFS('Data;_Minor_Ports'!$K$59:$K$999999,'Data;_Minor_Ports'!$F$59:$F$999999,$F85,'Data;_Minor_Ports'!$E$59:$E$999999,AB$70,'Data;_Minor_Ports'!$J$59:$J$999999,#REF!)))</f>
        <v>#REF!</v>
      </c>
      <c r="AC85" s="3" t="e">
        <f>IF(Closed_Ports!X78="z","z",IF(AC$11&lt;2000,INDEX('Data;_Historical_Data'!$H$12:$AK$518,MATCH(Working!$E85,'Data;_Historical_Data'!$J$12:$J$518,0),MATCH(Working!AC$11,'Data;_Historical_Data'!$H$11:$AK$11)),SUMIFS('Data;_Minor_Ports'!$K$59:$K$999999,'Data;_Minor_Ports'!$F$59:$F$999999,$F85,'Data;_Minor_Ports'!$E$59:$E$999999,AC$70,'Data;_Minor_Ports'!$J$59:$J$999999,#REF!)))</f>
        <v>#REF!</v>
      </c>
      <c r="AD85" s="3" t="e">
        <f>IF(Closed_Ports!Y78="z","z",IF(AD$11&lt;2000,INDEX('Data;_Historical_Data'!$H$12:$AK$518,MATCH(Working!$E85,'Data;_Historical_Data'!$J$12:$J$518,0),MATCH(Working!AD$11,'Data;_Historical_Data'!$H$11:$AK$11)),SUMIFS('Data;_Minor_Ports'!$K$59:$K$999999,'Data;_Minor_Ports'!$F$59:$F$999999,$F85,'Data;_Minor_Ports'!$E$59:$E$999999,AD$70,'Data;_Minor_Ports'!$J$59:$J$999999,#REF!)))</f>
        <v>#REF!</v>
      </c>
      <c r="AE85" s="3" t="e">
        <f>IF(Closed_Ports!Z78="z","z",IF(AE$11&lt;2000,INDEX('Data;_Historical_Data'!$H$12:$AK$518,MATCH(Working!$E85,'Data;_Historical_Data'!$J$12:$J$518,0),MATCH(Working!AE$11,'Data;_Historical_Data'!$H$11:$AK$11)),SUMIFS('Data;_Minor_Ports'!$K$59:$K$999999,'Data;_Minor_Ports'!$F$59:$F$999999,$F85,'Data;_Minor_Ports'!$E$59:$E$999999,AE$70,'Data;_Minor_Ports'!$J$59:$J$999999,#REF!)))</f>
        <v>#REF!</v>
      </c>
      <c r="AF85" s="3" t="e">
        <f>IF(Closed_Ports!AA78="z","z",IF(AF$11&lt;2000,INDEX('Data;_Historical_Data'!$H$12:$AK$518,MATCH(Working!$E85,'Data;_Historical_Data'!$J$12:$J$518,0),MATCH(Working!AF$11,'Data;_Historical_Data'!$H$11:$AK$11)),SUMIFS('Data;_Minor_Ports'!$K$59:$K$999999,'Data;_Minor_Ports'!$F$59:$F$999999,$F85,'Data;_Minor_Ports'!$E$59:$E$999999,AF$70,'Data;_Minor_Ports'!$J$59:$J$999999,#REF!)))</f>
        <v>#REF!</v>
      </c>
      <c r="AG85" s="3" t="e">
        <f>IF(Closed_Ports!AB78="z","z",IF(AG$11&lt;2000,INDEX('Data;_Historical_Data'!$H$12:$AK$518,MATCH(Working!$E85,'Data;_Historical_Data'!$J$12:$J$518,0),MATCH(Working!AG$11,'Data;_Historical_Data'!$H$11:$AK$11)),SUMIFS('Data;_Minor_Ports'!$K$59:$K$999999,'Data;_Minor_Ports'!$F$59:$F$999999,$F85,'Data;_Minor_Ports'!$E$59:$E$999999,AG$70,'Data;_Minor_Ports'!$J$59:$J$999999,#REF!)))</f>
        <v>#REF!</v>
      </c>
      <c r="AH85" s="3" t="e">
        <f>IF(Closed_Ports!AC78="z","z",IF(AH$11&lt;2000,INDEX('Data;_Historical_Data'!$H$12:$AK$518,MATCH(Working!$E85,'Data;_Historical_Data'!$J$12:$J$518,0),MATCH(Working!AH$11,'Data;_Historical_Data'!$H$11:$AK$11)),SUMIFS('Data;_Minor_Ports'!$K$59:$K$999999,'Data;_Minor_Ports'!$F$59:$F$999999,$F85,'Data;_Minor_Ports'!$E$59:$E$999999,AH$70,'Data;_Minor_Ports'!$J$59:$J$999999,#REF!)))</f>
        <v>#REF!</v>
      </c>
      <c r="AI85" s="3" t="e">
        <f>IF(Closed_Ports!AD78="z","z",IF(AI$11&lt;2000,INDEX('Data;_Historical_Data'!$H$12:$AK$518,MATCH(Working!$E85,'Data;_Historical_Data'!$J$12:$J$518,0),MATCH(Working!AI$11,'Data;_Historical_Data'!$H$11:$AK$11)),SUMIFS('Data;_Minor_Ports'!$K$59:$K$999999,'Data;_Minor_Ports'!$F$59:$F$999999,$F85,'Data;_Minor_Ports'!$E$59:$E$999999,AI$70,'Data;_Minor_Ports'!$J$59:$J$999999,#REF!)))</f>
        <v>#REF!</v>
      </c>
      <c r="AJ85" s="3" t="e">
        <f>IF(Closed_Ports!AE78="z","z",IF(AJ$11&lt;2000,INDEX('Data;_Historical_Data'!$H$12:$AK$518,MATCH(Working!$E85,'Data;_Historical_Data'!$J$12:$J$518,0),MATCH(Working!AJ$11,'Data;_Historical_Data'!$H$11:$AK$11)),SUMIFS('Data;_Minor_Ports'!$K$59:$K$999999,'Data;_Minor_Ports'!$F$59:$F$999999,$F85,'Data;_Minor_Ports'!$E$59:$E$999999,AJ$70,'Data;_Minor_Ports'!$J$59:$J$999999,#REF!)))</f>
        <v>#REF!</v>
      </c>
      <c r="AK85" s="3" t="e">
        <f>IF(Closed_Ports!AF78="z","z",IF(AK$11&lt;2000,INDEX('Data;_Historical_Data'!$H$12:$AK$518,MATCH(Working!$E85,'Data;_Historical_Data'!$J$12:$J$518,0),MATCH(Working!AK$11,'Data;_Historical_Data'!$H$11:$AK$11)),SUMIFS('Data;_Minor_Ports'!$K$59:$K$999999,'Data;_Minor_Ports'!$F$59:$F$999999,$F85,'Data;_Minor_Ports'!$E$59:$E$999999,AK$70,'Data;_Minor_Ports'!$J$59:$J$999999,#REF!)))</f>
        <v>#REF!</v>
      </c>
      <c r="AL85" s="49">
        <f>IF(Closed_Ports!AG78="z","z",IF(AL$11&lt;2000,INDEX('Data;_Historical_Data'!$H$12:$AK$518,MATCH(Working!$E85,'Data;_Historical_Data'!$J$12:$J$518,0),MATCH(Working!AL$11,'Data;_Historical_Data'!$H$11:$AK$11)),SUMIFS('Data;_Minor_Ports'!$K$59:$K$999999,'Data;_Minor_Ports'!$F$59:$F$999999,$F85,'Data;_Minor_Ports'!$E$59:$E$999999,AL$70,'Data;_Minor_Ports'!$J$59:$J$999999,#REF!)))</f>
        <v>0</v>
      </c>
      <c r="AM85" s="3">
        <f>IF(Closed_Ports!AH78="z","z",IF(AM$11&lt;2000,INDEX('Data;_Historical_Data'!$H$12:$AK$518,MATCH(Working!$E85,'Data;_Historical_Data'!$J$12:$J$518,0),MATCH(Working!AM$11,'Data;_Historical_Data'!$H$11:$AK$11)),SUMIFS('Data;_Minor_Ports'!$K$59:$K$999999,'Data;_Minor_Ports'!$F$59:$F$999999,$F85,'Data;_Minor_Ports'!$E$59:$E$999999,AM$70,'Data;_Minor_Ports'!$J$59:$J$999999,#REF!)))</f>
        <v>0</v>
      </c>
      <c r="AN85" s="3">
        <f>IF(Closed_Ports!AI78="z","z",IF(AN$11&lt;2000,INDEX('Data;_Historical_Data'!$H$12:$AK$518,MATCH(Working!$E85,'Data;_Historical_Data'!$J$12:$J$518,0),MATCH(Working!AN$11,'Data;_Historical_Data'!$H$11:$AK$11)),SUMIFS('Data;_Minor_Ports'!$K$59:$K$999999,'Data;_Minor_Ports'!$F$59:$F$999999,$F85,'Data;_Minor_Ports'!$E$59:$E$999999,AN$70,'Data;_Minor_Ports'!$J$59:$J$999999,#REF!)))</f>
        <v>0</v>
      </c>
      <c r="AO85" s="3">
        <f>IF(Closed_Ports!AJ78="z","z",IF(AO$11&lt;2000,INDEX('Data;_Historical_Data'!$H$12:$AK$518,MATCH(Working!$E85,'Data;_Historical_Data'!$J$12:$J$518,0),MATCH(Working!AO$11,'Data;_Historical_Data'!$H$11:$AK$11)),SUMIFS('Data;_Minor_Ports'!$K$59:$K$999999,'Data;_Minor_Ports'!$F$59:$F$999999,$F85,'Data;_Minor_Ports'!$E$59:$E$999999,AO$70,'Data;_Minor_Ports'!$J$59:$J$999999,#REF!)))</f>
        <v>0</v>
      </c>
      <c r="AP85" s="3">
        <f>IF(Closed_Ports!AK78="z","z",IF(AP$11&lt;2000,INDEX('Data;_Historical_Data'!$H$12:$AK$518,MATCH(Working!$E85,'Data;_Historical_Data'!$J$12:$J$518,0),MATCH(Working!AP$11,'Data;_Historical_Data'!$H$11:$AK$11)),SUMIFS('Data;_Minor_Ports'!$K$59:$K$999999,'Data;_Minor_Ports'!$F$59:$F$999999,$F85,'Data;_Minor_Ports'!$E$59:$E$999999,AP$70,'Data;_Minor_Ports'!$J$59:$J$999999,#REF!)))</f>
        <v>0</v>
      </c>
      <c r="AQ85" s="3">
        <f>IF(Closed_Ports!AL78="z","z",IF(AQ$11&lt;2000,INDEX('Data;_Historical_Data'!$H$12:$AK$518,MATCH(Working!$E85,'Data;_Historical_Data'!$J$12:$J$518,0),MATCH(Working!AQ$11,'Data;_Historical_Data'!$H$11:$AK$11)),SUMIFS('Data;_Minor_Ports'!$K$59:$K$999999,'Data;_Minor_Ports'!$F$59:$F$999999,$F85,'Data;_Minor_Ports'!$E$59:$E$999999,AQ$70,'Data;_Minor_Ports'!$J$59:$J$999999,#REF!)))</f>
        <v>0</v>
      </c>
      <c r="AR85" s="3">
        <f>IF(Closed_Ports!AM78="z","z",IF(AR$11&lt;2000,INDEX('Data;_Historical_Data'!$H$12:$AK$518,MATCH(Working!$E85,'Data;_Historical_Data'!$J$12:$J$518,0),MATCH(Working!AR$11,'Data;_Historical_Data'!$H$11:$AK$11)),SUMIFS('Data;_Minor_Ports'!$K$59:$K$999999,'Data;_Minor_Ports'!$F$59:$F$999999,$F85,'Data;_Minor_Ports'!$E$59:$E$999999,AR$70,'Data;_Minor_Ports'!$J$59:$J$999999,#REF!)))</f>
        <v>0</v>
      </c>
      <c r="AS85" s="3">
        <f>IF(Closed_Ports!AN78="z","z",IF(AS$11&lt;2000,INDEX('Data;_Historical_Data'!$H$12:$AK$518,MATCH(Working!$E85,'Data;_Historical_Data'!$J$12:$J$518,0),MATCH(Working!AS$11,'Data;_Historical_Data'!$H$11:$AK$11)),SUMIFS('Data;_Minor_Ports'!$K$59:$K$999999,'Data;_Minor_Ports'!$F$59:$F$999999,$F85,'Data;_Minor_Ports'!$E$59:$E$999999,AS$70,'Data;_Minor_Ports'!$J$59:$J$999999,#REF!)))</f>
        <v>0</v>
      </c>
      <c r="AT85" s="3">
        <f>IF(Closed_Ports!AO78="z","z",IF(AT$11&lt;2000,INDEX('Data;_Historical_Data'!$H$12:$AK$518,MATCH(Working!$E85,'Data;_Historical_Data'!$J$12:$J$518,0),MATCH(Working!AT$11,'Data;_Historical_Data'!$H$11:$AK$11)),SUMIFS('Data;_Minor_Ports'!$K$59:$K$999999,'Data;_Minor_Ports'!$F$59:$F$999999,$F85,'Data;_Minor_Ports'!$E$59:$E$999999,AT$70,'Data;_Minor_Ports'!$J$59:$J$999999,#REF!)))</f>
        <v>0</v>
      </c>
      <c r="AU85" s="3">
        <f>IF(Closed_Ports!AP78="z","z",IF(AU$11&lt;2000,INDEX('Data;_Historical_Data'!$H$12:$AK$518,MATCH(Working!$E85,'Data;_Historical_Data'!$J$12:$J$518,0),MATCH(Working!AU$11,'Data;_Historical_Data'!$H$11:$AK$11)),SUMIFS('Data;_Minor_Ports'!$K$59:$K$999999,'Data;_Minor_Ports'!$F$59:$F$999999,$F85,'Data;_Minor_Ports'!$E$59:$E$999999,AU$70,'Data;_Minor_Ports'!$J$59:$J$999999,#REF!)))</f>
        <v>0</v>
      </c>
      <c r="AV85" s="3">
        <f>IF(Closed_Ports!AQ78="z","z",IF(AV$11&lt;2000,INDEX('Data;_Historical_Data'!$H$12:$AK$518,MATCH(Working!$E85,'Data;_Historical_Data'!$J$12:$J$518,0),MATCH(Working!AV$11,'Data;_Historical_Data'!$H$11:$AK$11)),SUMIFS('Data;_Minor_Ports'!$K$59:$K$999999,'Data;_Minor_Ports'!$F$59:$F$999999,$F85,'Data;_Minor_Ports'!$E$59:$E$999999,AV$70,'Data;_Minor_Ports'!$J$59:$J$999999,#REF!)))</f>
        <v>0</v>
      </c>
      <c r="AW85" s="3">
        <f>IF(Closed_Ports!AR78="z","z",IF(AW$11&lt;2000,INDEX('Data;_Historical_Data'!$H$12:$AK$518,MATCH(Working!$E85,'Data;_Historical_Data'!$J$12:$J$518,0),MATCH(Working!AW$11,'Data;_Historical_Data'!$H$11:$AK$11)),SUMIFS('Data;_Minor_Ports'!$K$59:$K$999999,'Data;_Minor_Ports'!$F$59:$F$999999,$F85,'Data;_Minor_Ports'!$E$59:$E$999999,AW$70,'Data;_Minor_Ports'!$J$59:$J$999999,#REF!)))</f>
        <v>0</v>
      </c>
      <c r="AX85" s="3">
        <f>IF(Closed_Ports!AS78="z","z",IF(AX$11&lt;2000,INDEX('Data;_Historical_Data'!$H$12:$AK$518,MATCH(Working!$E85,'Data;_Historical_Data'!$J$12:$J$518,0),MATCH(Working!AX$11,'Data;_Historical_Data'!$H$11:$AK$11)),SUMIFS('Data;_Minor_Ports'!$K$59:$K$999999,'Data;_Minor_Ports'!$F$59:$F$999999,$F85,'Data;_Minor_Ports'!$E$59:$E$999999,AX$70,'Data;_Minor_Ports'!$J$59:$J$999999,#REF!)))</f>
        <v>0</v>
      </c>
      <c r="AY85" s="3">
        <f>IF(Closed_Ports!AT78="z","z",IF(AY$11&lt;2000,INDEX('Data;_Historical_Data'!$H$12:$AK$518,MATCH(Working!$E85,'Data;_Historical_Data'!$J$12:$J$518,0),MATCH(Working!AY$11,'Data;_Historical_Data'!$H$11:$AK$11)),SUMIFS('Data;_Minor_Ports'!$K$59:$K$999999,'Data;_Minor_Ports'!$F$59:$F$999999,$F85,'Data;_Minor_Ports'!$E$59:$E$999999,AY$70,'Data;_Minor_Ports'!$J$59:$J$999999,#REF!)))</f>
        <v>0</v>
      </c>
      <c r="AZ85" s="3">
        <f>IF(Closed_Ports!AU78="z","z",IF(AZ$11&lt;2000,INDEX('Data;_Historical_Data'!$H$12:$AK$518,MATCH(Working!$E85,'Data;_Historical_Data'!$J$12:$J$518,0),MATCH(Working!AZ$11,'Data;_Historical_Data'!$H$11:$AK$11)),SUMIFS('Data;_Minor_Ports'!$K$59:$K$999999,'Data;_Minor_Ports'!$F$59:$F$999999,$F85,'Data;_Minor_Ports'!$E$59:$E$999999,AZ$70,'Data;_Minor_Ports'!$J$59:$J$999999,#REF!)))</f>
        <v>0</v>
      </c>
      <c r="BA85" s="3">
        <f>IF(Closed_Ports!AV78="z","z",IF(BA$11&lt;2000,INDEX('Data;_Historical_Data'!$H$12:$AK$518,MATCH(Working!$E85,'Data;_Historical_Data'!$J$12:$J$518,0),MATCH(Working!BA$11,'Data;_Historical_Data'!$H$11:$AK$11)),SUMIFS('Data;_Minor_Ports'!$K$59:$K$999999,'Data;_Minor_Ports'!$F$59:$F$999999,$F85,'Data;_Minor_Ports'!$E$59:$E$999999,BA$70,'Data;_Minor_Ports'!$J$59:$J$999999,#REF!)))</f>
        <v>0</v>
      </c>
      <c r="BB85" s="3">
        <f>IF(Closed_Ports!AW78="z","z",IF(BB$11&lt;2000,INDEX('Data;_Historical_Data'!$H$12:$AK$518,MATCH(Working!$E85,'Data;_Historical_Data'!$J$12:$J$518,0),MATCH(Working!BB$11,'Data;_Historical_Data'!$H$11:$AK$11)),SUMIFS('Data;_Minor_Ports'!$K$59:$K$999999,'Data;_Minor_Ports'!$F$59:$F$999999,$F85,'Data;_Minor_Ports'!$E$59:$E$999999,BB$70,'Data;_Minor_Ports'!$J$59:$J$999999,#REF!)))</f>
        <v>0</v>
      </c>
      <c r="BC85" s="3">
        <f>IF(Closed_Ports!AX78="z","z",IF(BC$11&lt;2000,INDEX('Data;_Historical_Data'!$H$12:$AK$518,MATCH(Working!$E85,'Data;_Historical_Data'!$J$12:$J$518,0),MATCH(Working!BC$11,'Data;_Historical_Data'!$H$11:$AK$11)),SUMIFS('Data;_Minor_Ports'!$K$59:$K$999999,'Data;_Minor_Ports'!$F$59:$F$999999,$F85,'Data;_Minor_Ports'!$E$59:$E$999999,BC$70,'Data;_Minor_Ports'!$J$59:$J$999999,#REF!)))</f>
        <v>0</v>
      </c>
      <c r="BD85" s="3">
        <f>IF(Closed_Ports!AY78="z","z",IF(BD$11&lt;2000,INDEX('Data;_Historical_Data'!$H$12:$AK$518,MATCH(Working!$E85,'Data;_Historical_Data'!$J$12:$J$518,0),MATCH(Working!BD$11,'Data;_Historical_Data'!$H$11:$AK$11)),SUMIFS('Data;_Minor_Ports'!$K$59:$K$999999,'Data;_Minor_Ports'!$F$59:$F$999999,$F85,'Data;_Minor_Ports'!$E$59:$E$999999,BD$70,'Data;_Minor_Ports'!$J$59:$J$999999,#REF!)))</f>
        <v>0</v>
      </c>
      <c r="BE85" s="3">
        <f>IF(Closed_Ports!AZ78="z","z",IF(BE$11&lt;2000,INDEX('Data;_Historical_Data'!$H$12:$AK$518,MATCH(Working!$E85,'Data;_Historical_Data'!$J$12:$J$518,0),MATCH(Working!BE$11,'Data;_Historical_Data'!$H$11:$AK$11)),SUMIFS('Data;_Minor_Ports'!$K$59:$K$999999,'Data;_Minor_Ports'!$F$59:$F$999999,$F85,'Data;_Minor_Ports'!$E$59:$E$999999,BE$70,'Data;_Minor_Ports'!$J$59:$J$999999,#REF!)))</f>
        <v>0</v>
      </c>
      <c r="BF85" s="3">
        <f>IF(Closed_Ports!BA78="z","z",IF(BF$11&lt;2000,INDEX('Data;_Historical_Data'!$H$12:$AK$518,MATCH(Working!$E85,'Data;_Historical_Data'!$J$12:$J$518,0),MATCH(Working!BF$11,'Data;_Historical_Data'!$H$11:$AK$11)),SUMIFS('Data;_Minor_Ports'!$K$59:$K$999999,'Data;_Minor_Ports'!$F$59:$F$999999,$F85,'Data;_Minor_Ports'!$E$59:$E$999999,BF$70,'Data;_Minor_Ports'!$J$59:$J$999999,#REF!)))</f>
        <v>0</v>
      </c>
      <c r="BG85" s="3">
        <f>IF(Closed_Ports!BB78="z","z",IF(BG$11&lt;2000,INDEX('Data;_Historical_Data'!$H$12:$AK$518,MATCH(Working!$E85,'Data;_Historical_Data'!$J$12:$J$518,0),MATCH(Working!BG$11,'Data;_Historical_Data'!$H$11:$AK$11)),SUMIFS('Data;_Minor_Ports'!$K$59:$K$999999,'Data;_Minor_Ports'!$F$59:$F$999999,$F85,'Data;_Minor_Ports'!$E$59:$E$999999,BG$70,'Data;_Minor_Ports'!$J$59:$J$999999,#REF!)))</f>
        <v>0</v>
      </c>
      <c r="BH85" s="3">
        <f>IF(Closed_Ports!BC78="z","z",IF(BH$11&lt;2000,INDEX('Data;_Historical_Data'!$H$12:$AK$518,MATCH(Working!$E85,'Data;_Historical_Data'!$J$12:$J$518,0),MATCH(Working!BH$11,'Data;_Historical_Data'!$H$11:$AK$11)),SUMIFS('Data;_Minor_Ports'!$K$59:$K$999999,'Data;_Minor_Ports'!$F$59:$F$999999,$F85,'Data;_Minor_Ports'!$E$59:$E$999999,BH$70,'Data;_Minor_Ports'!$J$59:$J$999999,#REF!)))</f>
        <v>0</v>
      </c>
      <c r="BI85" s="3">
        <f>IF(Closed_Ports!BD78="z","z",IF(BI$11&lt;2000,INDEX('Data;_Historical_Data'!$H$12:$AK$518,MATCH(Working!$E85,'Data;_Historical_Data'!$J$12:$J$518,0),MATCH(Working!BI$11,'Data;_Historical_Data'!$H$11:$AK$11)),SUMIFS('Data;_Minor_Ports'!$K$59:$K$999999,'Data;_Minor_Ports'!$F$59:$F$999999,$F85,'Data;_Minor_Ports'!$E$59:$E$999999,BI$70,'Data;_Minor_Ports'!$J$59:$J$999999,#REF!)))</f>
        <v>0</v>
      </c>
      <c r="BJ85" s="44" t="e">
        <f t="shared" si="6"/>
        <v>#DIV/0!</v>
      </c>
      <c r="BK85" s="45">
        <f t="shared" si="7"/>
        <v>0</v>
      </c>
    </row>
    <row r="86" spans="5:63" x14ac:dyDescent="0.25">
      <c r="E86" s="22" t="e">
        <f>CONCATENATE(#REF!,Working!H86)</f>
        <v>#REF!</v>
      </c>
      <c r="F86" s="22" t="s">
        <v>340</v>
      </c>
      <c r="G86" s="22" t="s">
        <v>308</v>
      </c>
      <c r="H86" s="2" t="s">
        <v>79</v>
      </c>
      <c r="I86" s="2" t="s">
        <v>9</v>
      </c>
      <c r="J86" s="42" t="s">
        <v>66</v>
      </c>
      <c r="K86" s="3" t="str">
        <f>IF(Closed_Ports!F79="z","z",IF(K$11&lt;2000,INDEX('Data;_Historical_Data'!$H$12:$AK$518,MATCH(Working!$E86,'Data;_Historical_Data'!$J$12:$J$518,0),MATCH(Working!K$11,'Data;_Historical_Data'!$H$11:$AK$11)),SUMIFS('Data;_Minor_Ports'!$K$59:$K$999999,'Data;_Minor_Ports'!$F$59:$F$999999,$F86,'Data;_Minor_Ports'!$E$59:$E$999999,K$70,'Data;_Minor_Ports'!$J$59:$J$999999,#REF!)))</f>
        <v>z</v>
      </c>
      <c r="L86" s="3" t="str">
        <f>IF(Closed_Ports!G79="z","z",IF(L$11&lt;2000,INDEX('Data;_Historical_Data'!$H$12:$AK$518,MATCH(Working!$E86,'Data;_Historical_Data'!$J$12:$J$518,0),MATCH(Working!L$11,'Data;_Historical_Data'!$H$11:$AK$11)),SUMIFS('Data;_Minor_Ports'!$K$59:$K$999999,'Data;_Minor_Ports'!$F$59:$F$999999,$F86,'Data;_Minor_Ports'!$E$59:$E$999999,L$70,'Data;_Minor_Ports'!$J$59:$J$999999,#REF!)))</f>
        <v>z</v>
      </c>
      <c r="M86" s="3" t="str">
        <f>IF(Closed_Ports!H79="z","z",IF(M$11&lt;2000,INDEX('Data;_Historical_Data'!$H$12:$AK$518,MATCH(Working!$E86,'Data;_Historical_Data'!$J$12:$J$518,0),MATCH(Working!M$11,'Data;_Historical_Data'!$H$11:$AK$11)),SUMIFS('Data;_Minor_Ports'!$K$59:$K$999999,'Data;_Minor_Ports'!$F$59:$F$999999,$F86,'Data;_Minor_Ports'!$E$59:$E$999999,M$70,'Data;_Minor_Ports'!$J$59:$J$999999,#REF!)))</f>
        <v>z</v>
      </c>
      <c r="N86" s="3" t="str">
        <f>IF(Closed_Ports!I79="z","z",IF(N$11&lt;2000,INDEX('Data;_Historical_Data'!$H$12:$AK$518,MATCH(Working!$E86,'Data;_Historical_Data'!$J$12:$J$518,0),MATCH(Working!N$11,'Data;_Historical_Data'!$H$11:$AK$11)),SUMIFS('Data;_Minor_Ports'!$K$59:$K$999999,'Data;_Minor_Ports'!$F$59:$F$999999,$F86,'Data;_Minor_Ports'!$E$59:$E$999999,N$70,'Data;_Minor_Ports'!$J$59:$J$999999,#REF!)))</f>
        <v>z</v>
      </c>
      <c r="O86" s="3" t="str">
        <f>IF(Closed_Ports!J79="z","z",IF(O$11&lt;2000,INDEX('Data;_Historical_Data'!$H$12:$AK$518,MATCH(Working!$E86,'Data;_Historical_Data'!$J$12:$J$518,0),MATCH(Working!O$11,'Data;_Historical_Data'!$H$11:$AK$11)),SUMIFS('Data;_Minor_Ports'!$K$59:$K$999999,'Data;_Minor_Ports'!$F$59:$F$999999,$F86,'Data;_Minor_Ports'!$E$59:$E$999999,O$70,'Data;_Minor_Ports'!$J$59:$J$999999,#REF!)))</f>
        <v>z</v>
      </c>
      <c r="P86" s="3" t="str">
        <f>IF(Closed_Ports!K79="z","z",IF(P$11&lt;2000,INDEX('Data;_Historical_Data'!$H$12:$AK$518,MATCH(Working!$E86,'Data;_Historical_Data'!$J$12:$J$518,0),MATCH(Working!P$11,'Data;_Historical_Data'!$H$11:$AK$11)),SUMIFS('Data;_Minor_Ports'!$K$59:$K$999999,'Data;_Minor_Ports'!$F$59:$F$999999,$F86,'Data;_Minor_Ports'!$E$59:$E$999999,P$70,'Data;_Minor_Ports'!$J$59:$J$999999,#REF!)))</f>
        <v>z</v>
      </c>
      <c r="Q86" s="3" t="str">
        <f>IF(Closed_Ports!L79="z","z",IF(Q$11&lt;2000,INDEX('Data;_Historical_Data'!$H$12:$AK$518,MATCH(Working!$E86,'Data;_Historical_Data'!$J$12:$J$518,0),MATCH(Working!Q$11,'Data;_Historical_Data'!$H$11:$AK$11)),SUMIFS('Data;_Minor_Ports'!$K$59:$K$999999,'Data;_Minor_Ports'!$F$59:$F$999999,$F86,'Data;_Minor_Ports'!$E$59:$E$999999,Q$70,'Data;_Minor_Ports'!$J$59:$J$999999,#REF!)))</f>
        <v>z</v>
      </c>
      <c r="R86" s="3" t="str">
        <f>IF(Closed_Ports!M79="z","z",IF(R$11&lt;2000,INDEX('Data;_Historical_Data'!$H$12:$AK$518,MATCH(Working!$E86,'Data;_Historical_Data'!$J$12:$J$518,0),MATCH(Working!R$11,'Data;_Historical_Data'!$H$11:$AK$11)),SUMIFS('Data;_Minor_Ports'!$K$59:$K$999999,'Data;_Minor_Ports'!$F$59:$F$999999,$F86,'Data;_Minor_Ports'!$E$59:$E$999999,R$70,'Data;_Minor_Ports'!$J$59:$J$999999,#REF!)))</f>
        <v>z</v>
      </c>
      <c r="S86" s="3" t="str">
        <f>IF(Closed_Ports!N79="z","z",IF(S$11&lt;2000,INDEX('Data;_Historical_Data'!$H$12:$AK$518,MATCH(Working!$E86,'Data;_Historical_Data'!$J$12:$J$518,0),MATCH(Working!S$11,'Data;_Historical_Data'!$H$11:$AK$11)),SUMIFS('Data;_Minor_Ports'!$K$59:$K$999999,'Data;_Minor_Ports'!$F$59:$F$999999,$F86,'Data;_Minor_Ports'!$E$59:$E$999999,S$70,'Data;_Minor_Ports'!$J$59:$J$999999,#REF!)))</f>
        <v>z</v>
      </c>
      <c r="T86" s="3" t="e">
        <f>IF(Closed_Ports!O79="z","z",IF(T$11&lt;2000,INDEX('Data;_Historical_Data'!$H$12:$AK$518,MATCH(Working!$E86,'Data;_Historical_Data'!$J$12:$J$518,0),MATCH(Working!T$11,'Data;_Historical_Data'!$H$11:$AK$11)),SUMIFS('Data;_Minor_Ports'!$K$59:$K$999999,'Data;_Minor_Ports'!$F$59:$F$999999,$F86,'Data;_Minor_Ports'!$E$59:$E$999999,T$70,'Data;_Minor_Ports'!$J$59:$J$999999,#REF!)))</f>
        <v>#REF!</v>
      </c>
      <c r="U86" s="3" t="e">
        <f>IF(Closed_Ports!P79="z","z",IF(U$11&lt;2000,INDEX('Data;_Historical_Data'!$H$12:$AK$518,MATCH(Working!$E86,'Data;_Historical_Data'!$J$12:$J$518,0),MATCH(Working!U$11,'Data;_Historical_Data'!$H$11:$AK$11)),SUMIFS('Data;_Minor_Ports'!$K$59:$K$999999,'Data;_Minor_Ports'!$F$59:$F$999999,$F86,'Data;_Minor_Ports'!$E$59:$E$999999,U$70,'Data;_Minor_Ports'!$J$59:$J$999999,#REF!)))</f>
        <v>#REF!</v>
      </c>
      <c r="V86" s="3" t="e">
        <f>IF(Closed_Ports!Q79="z","z",IF(V$11&lt;2000,INDEX('Data;_Historical_Data'!$H$12:$AK$518,MATCH(Working!$E86,'Data;_Historical_Data'!$J$12:$J$518,0),MATCH(Working!V$11,'Data;_Historical_Data'!$H$11:$AK$11)),SUMIFS('Data;_Minor_Ports'!$K$59:$K$999999,'Data;_Minor_Ports'!$F$59:$F$999999,$F86,'Data;_Minor_Ports'!$E$59:$E$999999,V$70,'Data;_Minor_Ports'!$J$59:$J$999999,#REF!)))</f>
        <v>#REF!</v>
      </c>
      <c r="W86" s="3" t="e">
        <f>IF(Closed_Ports!R79="z","z",IF(W$11&lt;2000,INDEX('Data;_Historical_Data'!$H$12:$AK$518,MATCH(Working!$E86,'Data;_Historical_Data'!$J$12:$J$518,0),MATCH(Working!W$11,'Data;_Historical_Data'!$H$11:$AK$11)),SUMIFS('Data;_Minor_Ports'!$K$59:$K$999999,'Data;_Minor_Ports'!$F$59:$F$999999,$F86,'Data;_Minor_Ports'!$E$59:$E$999999,W$70,'Data;_Minor_Ports'!$J$59:$J$999999,#REF!)))</f>
        <v>#REF!</v>
      </c>
      <c r="X86" s="3" t="e">
        <f>IF(Closed_Ports!S79="z","z",IF(X$11&lt;2000,INDEX('Data;_Historical_Data'!$H$12:$AK$518,MATCH(Working!$E86,'Data;_Historical_Data'!$J$12:$J$518,0),MATCH(Working!X$11,'Data;_Historical_Data'!$H$11:$AK$11)),SUMIFS('Data;_Minor_Ports'!$K$59:$K$999999,'Data;_Minor_Ports'!$F$59:$F$999999,$F86,'Data;_Minor_Ports'!$E$59:$E$999999,X$70,'Data;_Minor_Ports'!$J$59:$J$999999,#REF!)))</f>
        <v>#REF!</v>
      </c>
      <c r="Y86" s="3" t="e">
        <f>IF(Closed_Ports!T79="z","z",IF(Y$11&lt;2000,INDEX('Data;_Historical_Data'!$H$12:$AK$518,MATCH(Working!$E86,'Data;_Historical_Data'!$J$12:$J$518,0),MATCH(Working!Y$11,'Data;_Historical_Data'!$H$11:$AK$11)),SUMIFS('Data;_Minor_Ports'!$K$59:$K$999999,'Data;_Minor_Ports'!$F$59:$F$999999,$F86,'Data;_Minor_Ports'!$E$59:$E$999999,Y$70,'Data;_Minor_Ports'!$J$59:$J$999999,#REF!)))</f>
        <v>#REF!</v>
      </c>
      <c r="Z86" s="3" t="e">
        <f>IF(Closed_Ports!U79="z","z",IF(Z$11&lt;2000,INDEX('Data;_Historical_Data'!$H$12:$AK$518,MATCH(Working!$E86,'Data;_Historical_Data'!$J$12:$J$518,0),MATCH(Working!Z$11,'Data;_Historical_Data'!$H$11:$AK$11)),SUMIFS('Data;_Minor_Ports'!$K$59:$K$999999,'Data;_Minor_Ports'!$F$59:$F$999999,$F86,'Data;_Minor_Ports'!$E$59:$E$999999,Z$70,'Data;_Minor_Ports'!$J$59:$J$999999,#REF!)))</f>
        <v>#REF!</v>
      </c>
      <c r="AA86" s="3" t="e">
        <f>IF(Closed_Ports!V79="z","z",IF(AA$11&lt;2000,INDEX('Data;_Historical_Data'!$H$12:$AK$518,MATCH(Working!$E86,'Data;_Historical_Data'!$J$12:$J$518,0),MATCH(Working!AA$11,'Data;_Historical_Data'!$H$11:$AK$11)),SUMIFS('Data;_Minor_Ports'!$K$59:$K$999999,'Data;_Minor_Ports'!$F$59:$F$999999,$F86,'Data;_Minor_Ports'!$E$59:$E$999999,AA$70,'Data;_Minor_Ports'!$J$59:$J$999999,#REF!)))</f>
        <v>#REF!</v>
      </c>
      <c r="AB86" s="3" t="e">
        <f>IF(Closed_Ports!W79="z","z",IF(AB$11&lt;2000,INDEX('Data;_Historical_Data'!$H$12:$AK$518,MATCH(Working!$E86,'Data;_Historical_Data'!$J$12:$J$518,0),MATCH(Working!AB$11,'Data;_Historical_Data'!$H$11:$AK$11)),SUMIFS('Data;_Minor_Ports'!$K$59:$K$999999,'Data;_Minor_Ports'!$F$59:$F$999999,$F86,'Data;_Minor_Ports'!$E$59:$E$999999,AB$70,'Data;_Minor_Ports'!$J$59:$J$999999,#REF!)))</f>
        <v>#REF!</v>
      </c>
      <c r="AC86" s="3" t="e">
        <f>IF(Closed_Ports!X79="z","z",IF(AC$11&lt;2000,INDEX('Data;_Historical_Data'!$H$12:$AK$518,MATCH(Working!$E86,'Data;_Historical_Data'!$J$12:$J$518,0),MATCH(Working!AC$11,'Data;_Historical_Data'!$H$11:$AK$11)),SUMIFS('Data;_Minor_Ports'!$K$59:$K$999999,'Data;_Minor_Ports'!$F$59:$F$999999,$F86,'Data;_Minor_Ports'!$E$59:$E$999999,AC$70,'Data;_Minor_Ports'!$J$59:$J$999999,#REF!)))</f>
        <v>#REF!</v>
      </c>
      <c r="AD86" s="3" t="e">
        <f>IF(Closed_Ports!Y79="z","z",IF(AD$11&lt;2000,INDEX('Data;_Historical_Data'!$H$12:$AK$518,MATCH(Working!$E86,'Data;_Historical_Data'!$J$12:$J$518,0),MATCH(Working!AD$11,'Data;_Historical_Data'!$H$11:$AK$11)),SUMIFS('Data;_Minor_Ports'!$K$59:$K$999999,'Data;_Minor_Ports'!$F$59:$F$999999,$F86,'Data;_Minor_Ports'!$E$59:$E$999999,AD$70,'Data;_Minor_Ports'!$J$59:$J$999999,#REF!)))</f>
        <v>#REF!</v>
      </c>
      <c r="AE86" s="3" t="e">
        <f>IF(Closed_Ports!Z79="z","z",IF(AE$11&lt;2000,INDEX('Data;_Historical_Data'!$H$12:$AK$518,MATCH(Working!$E86,'Data;_Historical_Data'!$J$12:$J$518,0),MATCH(Working!AE$11,'Data;_Historical_Data'!$H$11:$AK$11)),SUMIFS('Data;_Minor_Ports'!$K$59:$K$999999,'Data;_Minor_Ports'!$F$59:$F$999999,$F86,'Data;_Minor_Ports'!$E$59:$E$999999,AE$70,'Data;_Minor_Ports'!$J$59:$J$999999,#REF!)))</f>
        <v>#REF!</v>
      </c>
      <c r="AF86" s="3" t="e">
        <f>IF(Closed_Ports!AA79="z","z",IF(AF$11&lt;2000,INDEX('Data;_Historical_Data'!$H$12:$AK$518,MATCH(Working!$E86,'Data;_Historical_Data'!$J$12:$J$518,0),MATCH(Working!AF$11,'Data;_Historical_Data'!$H$11:$AK$11)),SUMIFS('Data;_Minor_Ports'!$K$59:$K$999999,'Data;_Minor_Ports'!$F$59:$F$999999,$F86,'Data;_Minor_Ports'!$E$59:$E$999999,AF$70,'Data;_Minor_Ports'!$J$59:$J$999999,#REF!)))</f>
        <v>#REF!</v>
      </c>
      <c r="AG86" s="3" t="e">
        <f>IF(Closed_Ports!AB79="z","z",IF(AG$11&lt;2000,INDEX('Data;_Historical_Data'!$H$12:$AK$518,MATCH(Working!$E86,'Data;_Historical_Data'!$J$12:$J$518,0),MATCH(Working!AG$11,'Data;_Historical_Data'!$H$11:$AK$11)),SUMIFS('Data;_Minor_Ports'!$K$59:$K$999999,'Data;_Minor_Ports'!$F$59:$F$999999,$F86,'Data;_Minor_Ports'!$E$59:$E$999999,AG$70,'Data;_Minor_Ports'!$J$59:$J$999999,#REF!)))</f>
        <v>#REF!</v>
      </c>
      <c r="AH86" s="3" t="e">
        <f>IF(Closed_Ports!AC79="z","z",IF(AH$11&lt;2000,INDEX('Data;_Historical_Data'!$H$12:$AK$518,MATCH(Working!$E86,'Data;_Historical_Data'!$J$12:$J$518,0),MATCH(Working!AH$11,'Data;_Historical_Data'!$H$11:$AK$11)),SUMIFS('Data;_Minor_Ports'!$K$59:$K$999999,'Data;_Minor_Ports'!$F$59:$F$999999,$F86,'Data;_Minor_Ports'!$E$59:$E$999999,AH$70,'Data;_Minor_Ports'!$J$59:$J$999999,#REF!)))</f>
        <v>#REF!</v>
      </c>
      <c r="AI86" s="3" t="e">
        <f>IF(Closed_Ports!AD79="z","z",IF(AI$11&lt;2000,INDEX('Data;_Historical_Data'!$H$12:$AK$518,MATCH(Working!$E86,'Data;_Historical_Data'!$J$12:$J$518,0),MATCH(Working!AI$11,'Data;_Historical_Data'!$H$11:$AK$11)),SUMIFS('Data;_Minor_Ports'!$K$59:$K$999999,'Data;_Minor_Ports'!$F$59:$F$999999,$F86,'Data;_Minor_Ports'!$E$59:$E$999999,AI$70,'Data;_Minor_Ports'!$J$59:$J$999999,#REF!)))</f>
        <v>#REF!</v>
      </c>
      <c r="AJ86" s="3" t="e">
        <f>IF(Closed_Ports!AE79="z","z",IF(AJ$11&lt;2000,INDEX('Data;_Historical_Data'!$H$12:$AK$518,MATCH(Working!$E86,'Data;_Historical_Data'!$J$12:$J$518,0),MATCH(Working!AJ$11,'Data;_Historical_Data'!$H$11:$AK$11)),SUMIFS('Data;_Minor_Ports'!$K$59:$K$999999,'Data;_Minor_Ports'!$F$59:$F$999999,$F86,'Data;_Minor_Ports'!$E$59:$E$999999,AJ$70,'Data;_Minor_Ports'!$J$59:$J$999999,#REF!)))</f>
        <v>#REF!</v>
      </c>
      <c r="AK86" s="3" t="e">
        <f>IF(Closed_Ports!AF79="z","z",IF(AK$11&lt;2000,INDEX('Data;_Historical_Data'!$H$12:$AK$518,MATCH(Working!$E86,'Data;_Historical_Data'!$J$12:$J$518,0),MATCH(Working!AK$11,'Data;_Historical_Data'!$H$11:$AK$11)),SUMIFS('Data;_Minor_Ports'!$K$59:$K$999999,'Data;_Minor_Ports'!$F$59:$F$999999,$F86,'Data;_Minor_Ports'!$E$59:$E$999999,AK$70,'Data;_Minor_Ports'!$J$59:$J$999999,#REF!)))</f>
        <v>#REF!</v>
      </c>
      <c r="AL86" s="49">
        <f>IF(Closed_Ports!AG79="z","z",IF(AL$11&lt;2000,INDEX('Data;_Historical_Data'!$H$12:$AK$518,MATCH(Working!$E86,'Data;_Historical_Data'!$J$12:$J$518,0),MATCH(Working!AL$11,'Data;_Historical_Data'!$H$11:$AK$11)),SUMIFS('Data;_Minor_Ports'!$K$59:$K$999999,'Data;_Minor_Ports'!$F$59:$F$999999,$F86,'Data;_Minor_Ports'!$E$59:$E$999999,AL$70,'Data;_Minor_Ports'!$J$59:$J$999999,#REF!)))</f>
        <v>0</v>
      </c>
      <c r="AM86" s="3">
        <f>IF(Closed_Ports!AH79="z","z",IF(AM$11&lt;2000,INDEX('Data;_Historical_Data'!$H$12:$AK$518,MATCH(Working!$E86,'Data;_Historical_Data'!$J$12:$J$518,0),MATCH(Working!AM$11,'Data;_Historical_Data'!$H$11:$AK$11)),SUMIFS('Data;_Minor_Ports'!$K$59:$K$999999,'Data;_Minor_Ports'!$F$59:$F$999999,$F86,'Data;_Minor_Ports'!$E$59:$E$999999,AM$70,'Data;_Minor_Ports'!$J$59:$J$999999,#REF!)))</f>
        <v>0</v>
      </c>
      <c r="AN86" s="3">
        <f>IF(Closed_Ports!AI79="z","z",IF(AN$11&lt;2000,INDEX('Data;_Historical_Data'!$H$12:$AK$518,MATCH(Working!$E86,'Data;_Historical_Data'!$J$12:$J$518,0),MATCH(Working!AN$11,'Data;_Historical_Data'!$H$11:$AK$11)),SUMIFS('Data;_Minor_Ports'!$K$59:$K$999999,'Data;_Minor_Ports'!$F$59:$F$999999,$F86,'Data;_Minor_Ports'!$E$59:$E$999999,AN$70,'Data;_Minor_Ports'!$J$59:$J$999999,#REF!)))</f>
        <v>0</v>
      </c>
      <c r="AO86" s="3">
        <f>IF(Closed_Ports!AJ79="z","z",IF(AO$11&lt;2000,INDEX('Data;_Historical_Data'!$H$12:$AK$518,MATCH(Working!$E86,'Data;_Historical_Data'!$J$12:$J$518,0),MATCH(Working!AO$11,'Data;_Historical_Data'!$H$11:$AK$11)),SUMIFS('Data;_Minor_Ports'!$K$59:$K$999999,'Data;_Minor_Ports'!$F$59:$F$999999,$F86,'Data;_Minor_Ports'!$E$59:$E$999999,AO$70,'Data;_Minor_Ports'!$J$59:$J$999999,#REF!)))</f>
        <v>0</v>
      </c>
      <c r="AP86" s="3">
        <f>IF(Closed_Ports!AK79="z","z",IF(AP$11&lt;2000,INDEX('Data;_Historical_Data'!$H$12:$AK$518,MATCH(Working!$E86,'Data;_Historical_Data'!$J$12:$J$518,0),MATCH(Working!AP$11,'Data;_Historical_Data'!$H$11:$AK$11)),SUMIFS('Data;_Minor_Ports'!$K$59:$K$999999,'Data;_Minor_Ports'!$F$59:$F$999999,$F86,'Data;_Minor_Ports'!$E$59:$E$999999,AP$70,'Data;_Minor_Ports'!$J$59:$J$999999,#REF!)))</f>
        <v>0</v>
      </c>
      <c r="AQ86" s="3">
        <f>IF(Closed_Ports!AL79="z","z",IF(AQ$11&lt;2000,INDEX('Data;_Historical_Data'!$H$12:$AK$518,MATCH(Working!$E86,'Data;_Historical_Data'!$J$12:$J$518,0),MATCH(Working!AQ$11,'Data;_Historical_Data'!$H$11:$AK$11)),SUMIFS('Data;_Minor_Ports'!$K$59:$K$999999,'Data;_Minor_Ports'!$F$59:$F$999999,$F86,'Data;_Minor_Ports'!$E$59:$E$999999,AQ$70,'Data;_Minor_Ports'!$J$59:$J$999999,#REF!)))</f>
        <v>0</v>
      </c>
      <c r="AR86" s="3">
        <f>IF(Closed_Ports!AM79="z","z",IF(AR$11&lt;2000,INDEX('Data;_Historical_Data'!$H$12:$AK$518,MATCH(Working!$E86,'Data;_Historical_Data'!$J$12:$J$518,0),MATCH(Working!AR$11,'Data;_Historical_Data'!$H$11:$AK$11)),SUMIFS('Data;_Minor_Ports'!$K$59:$K$999999,'Data;_Minor_Ports'!$F$59:$F$999999,$F86,'Data;_Minor_Ports'!$E$59:$E$999999,AR$70,'Data;_Minor_Ports'!$J$59:$J$999999,#REF!)))</f>
        <v>0</v>
      </c>
      <c r="AS86" s="3">
        <f>IF(Closed_Ports!AN79="z","z",IF(AS$11&lt;2000,INDEX('Data;_Historical_Data'!$H$12:$AK$518,MATCH(Working!$E86,'Data;_Historical_Data'!$J$12:$J$518,0),MATCH(Working!AS$11,'Data;_Historical_Data'!$H$11:$AK$11)),SUMIFS('Data;_Minor_Ports'!$K$59:$K$999999,'Data;_Minor_Ports'!$F$59:$F$999999,$F86,'Data;_Minor_Ports'!$E$59:$E$999999,AS$70,'Data;_Minor_Ports'!$J$59:$J$999999,#REF!)))</f>
        <v>0</v>
      </c>
      <c r="AT86" s="3">
        <f>IF(Closed_Ports!AO79="z","z",IF(AT$11&lt;2000,INDEX('Data;_Historical_Data'!$H$12:$AK$518,MATCH(Working!$E86,'Data;_Historical_Data'!$J$12:$J$518,0),MATCH(Working!AT$11,'Data;_Historical_Data'!$H$11:$AK$11)),SUMIFS('Data;_Minor_Ports'!$K$59:$K$999999,'Data;_Minor_Ports'!$F$59:$F$999999,$F86,'Data;_Minor_Ports'!$E$59:$E$999999,AT$70,'Data;_Minor_Ports'!$J$59:$J$999999,#REF!)))</f>
        <v>0</v>
      </c>
      <c r="AU86" s="3">
        <f>IF(Closed_Ports!AP79="z","z",IF(AU$11&lt;2000,INDEX('Data;_Historical_Data'!$H$12:$AK$518,MATCH(Working!$E86,'Data;_Historical_Data'!$J$12:$J$518,0),MATCH(Working!AU$11,'Data;_Historical_Data'!$H$11:$AK$11)),SUMIFS('Data;_Minor_Ports'!$K$59:$K$999999,'Data;_Minor_Ports'!$F$59:$F$999999,$F86,'Data;_Minor_Ports'!$E$59:$E$999999,AU$70,'Data;_Minor_Ports'!$J$59:$J$999999,#REF!)))</f>
        <v>0</v>
      </c>
      <c r="AV86" s="3">
        <f>IF(Closed_Ports!AQ79="z","z",IF(AV$11&lt;2000,INDEX('Data;_Historical_Data'!$H$12:$AK$518,MATCH(Working!$E86,'Data;_Historical_Data'!$J$12:$J$518,0),MATCH(Working!AV$11,'Data;_Historical_Data'!$H$11:$AK$11)),SUMIFS('Data;_Minor_Ports'!$K$59:$K$999999,'Data;_Minor_Ports'!$F$59:$F$999999,$F86,'Data;_Minor_Ports'!$E$59:$E$999999,AV$70,'Data;_Minor_Ports'!$J$59:$J$999999,#REF!)))</f>
        <v>0</v>
      </c>
      <c r="AW86" s="3">
        <f>IF(Closed_Ports!AR79="z","z",IF(AW$11&lt;2000,INDEX('Data;_Historical_Data'!$H$12:$AK$518,MATCH(Working!$E86,'Data;_Historical_Data'!$J$12:$J$518,0),MATCH(Working!AW$11,'Data;_Historical_Data'!$H$11:$AK$11)),SUMIFS('Data;_Minor_Ports'!$K$59:$K$999999,'Data;_Minor_Ports'!$F$59:$F$999999,$F86,'Data;_Minor_Ports'!$E$59:$E$999999,AW$70,'Data;_Minor_Ports'!$J$59:$J$999999,#REF!)))</f>
        <v>0</v>
      </c>
      <c r="AX86" s="3">
        <f>IF(Closed_Ports!AS79="z","z",IF(AX$11&lt;2000,INDEX('Data;_Historical_Data'!$H$12:$AK$518,MATCH(Working!$E86,'Data;_Historical_Data'!$J$12:$J$518,0),MATCH(Working!AX$11,'Data;_Historical_Data'!$H$11:$AK$11)),SUMIFS('Data;_Minor_Ports'!$K$59:$K$999999,'Data;_Minor_Ports'!$F$59:$F$999999,$F86,'Data;_Minor_Ports'!$E$59:$E$999999,AX$70,'Data;_Minor_Ports'!$J$59:$J$999999,#REF!)))</f>
        <v>0</v>
      </c>
      <c r="AY86" s="3">
        <f>IF(Closed_Ports!AT79="z","z",IF(AY$11&lt;2000,INDEX('Data;_Historical_Data'!$H$12:$AK$518,MATCH(Working!$E86,'Data;_Historical_Data'!$J$12:$J$518,0),MATCH(Working!AY$11,'Data;_Historical_Data'!$H$11:$AK$11)),SUMIFS('Data;_Minor_Ports'!$K$59:$K$999999,'Data;_Minor_Ports'!$F$59:$F$999999,$F86,'Data;_Minor_Ports'!$E$59:$E$999999,AY$70,'Data;_Minor_Ports'!$J$59:$J$999999,#REF!)))</f>
        <v>0</v>
      </c>
      <c r="AZ86" s="3">
        <f>IF(Closed_Ports!AU79="z","z",IF(AZ$11&lt;2000,INDEX('Data;_Historical_Data'!$H$12:$AK$518,MATCH(Working!$E86,'Data;_Historical_Data'!$J$12:$J$518,0),MATCH(Working!AZ$11,'Data;_Historical_Data'!$H$11:$AK$11)),SUMIFS('Data;_Minor_Ports'!$K$59:$K$999999,'Data;_Minor_Ports'!$F$59:$F$999999,$F86,'Data;_Minor_Ports'!$E$59:$E$999999,AZ$70,'Data;_Minor_Ports'!$J$59:$J$999999,#REF!)))</f>
        <v>0</v>
      </c>
      <c r="BA86" s="3">
        <f>IF(Closed_Ports!AV79="z","z",IF(BA$11&lt;2000,INDEX('Data;_Historical_Data'!$H$12:$AK$518,MATCH(Working!$E86,'Data;_Historical_Data'!$J$12:$J$518,0),MATCH(Working!BA$11,'Data;_Historical_Data'!$H$11:$AK$11)),SUMIFS('Data;_Minor_Ports'!$K$59:$K$999999,'Data;_Minor_Ports'!$F$59:$F$999999,$F86,'Data;_Minor_Ports'!$E$59:$E$999999,BA$70,'Data;_Minor_Ports'!$J$59:$J$999999,#REF!)))</f>
        <v>0</v>
      </c>
      <c r="BB86" s="3">
        <f>IF(Closed_Ports!AW79="z","z",IF(BB$11&lt;2000,INDEX('Data;_Historical_Data'!$H$12:$AK$518,MATCH(Working!$E86,'Data;_Historical_Data'!$J$12:$J$518,0),MATCH(Working!BB$11,'Data;_Historical_Data'!$H$11:$AK$11)),SUMIFS('Data;_Minor_Ports'!$K$59:$K$999999,'Data;_Minor_Ports'!$F$59:$F$999999,$F86,'Data;_Minor_Ports'!$E$59:$E$999999,BB$70,'Data;_Minor_Ports'!$J$59:$J$999999,#REF!)))</f>
        <v>0</v>
      </c>
      <c r="BC86" s="3">
        <f>IF(Closed_Ports!AX79="z","z",IF(BC$11&lt;2000,INDEX('Data;_Historical_Data'!$H$12:$AK$518,MATCH(Working!$E86,'Data;_Historical_Data'!$J$12:$J$518,0),MATCH(Working!BC$11,'Data;_Historical_Data'!$H$11:$AK$11)),SUMIFS('Data;_Minor_Ports'!$K$59:$K$999999,'Data;_Minor_Ports'!$F$59:$F$999999,$F86,'Data;_Minor_Ports'!$E$59:$E$999999,BC$70,'Data;_Minor_Ports'!$J$59:$J$999999,#REF!)))</f>
        <v>0</v>
      </c>
      <c r="BD86" s="3">
        <f>IF(Closed_Ports!AY79="z","z",IF(BD$11&lt;2000,INDEX('Data;_Historical_Data'!$H$12:$AK$518,MATCH(Working!$E86,'Data;_Historical_Data'!$J$12:$J$518,0),MATCH(Working!BD$11,'Data;_Historical_Data'!$H$11:$AK$11)),SUMIFS('Data;_Minor_Ports'!$K$59:$K$999999,'Data;_Minor_Ports'!$F$59:$F$999999,$F86,'Data;_Minor_Ports'!$E$59:$E$999999,BD$70,'Data;_Minor_Ports'!$J$59:$J$999999,#REF!)))</f>
        <v>0</v>
      </c>
      <c r="BE86" s="3">
        <f>IF(Closed_Ports!AZ79="z","z",IF(BE$11&lt;2000,INDEX('Data;_Historical_Data'!$H$12:$AK$518,MATCH(Working!$E86,'Data;_Historical_Data'!$J$12:$J$518,0),MATCH(Working!BE$11,'Data;_Historical_Data'!$H$11:$AK$11)),SUMIFS('Data;_Minor_Ports'!$K$59:$K$999999,'Data;_Minor_Ports'!$F$59:$F$999999,$F86,'Data;_Minor_Ports'!$E$59:$E$999999,BE$70,'Data;_Minor_Ports'!$J$59:$J$999999,#REF!)))</f>
        <v>0</v>
      </c>
      <c r="BF86" s="3">
        <f>IF(Closed_Ports!BA79="z","z",IF(BF$11&lt;2000,INDEX('Data;_Historical_Data'!$H$12:$AK$518,MATCH(Working!$E86,'Data;_Historical_Data'!$J$12:$J$518,0),MATCH(Working!BF$11,'Data;_Historical_Data'!$H$11:$AK$11)),SUMIFS('Data;_Minor_Ports'!$K$59:$K$999999,'Data;_Minor_Ports'!$F$59:$F$999999,$F86,'Data;_Minor_Ports'!$E$59:$E$999999,BF$70,'Data;_Minor_Ports'!$J$59:$J$999999,#REF!)))</f>
        <v>0</v>
      </c>
      <c r="BG86" s="3">
        <f>IF(Closed_Ports!BB79="z","z",IF(BG$11&lt;2000,INDEX('Data;_Historical_Data'!$H$12:$AK$518,MATCH(Working!$E86,'Data;_Historical_Data'!$J$12:$J$518,0),MATCH(Working!BG$11,'Data;_Historical_Data'!$H$11:$AK$11)),SUMIFS('Data;_Minor_Ports'!$K$59:$K$999999,'Data;_Minor_Ports'!$F$59:$F$999999,$F86,'Data;_Minor_Ports'!$E$59:$E$999999,BG$70,'Data;_Minor_Ports'!$J$59:$J$999999,#REF!)))</f>
        <v>0</v>
      </c>
      <c r="BH86" s="3">
        <f>IF(Closed_Ports!BC79="z","z",IF(BH$11&lt;2000,INDEX('Data;_Historical_Data'!$H$12:$AK$518,MATCH(Working!$E86,'Data;_Historical_Data'!$J$12:$J$518,0),MATCH(Working!BH$11,'Data;_Historical_Data'!$H$11:$AK$11)),SUMIFS('Data;_Minor_Ports'!$K$59:$K$999999,'Data;_Minor_Ports'!$F$59:$F$999999,$F86,'Data;_Minor_Ports'!$E$59:$E$999999,BH$70,'Data;_Minor_Ports'!$J$59:$J$999999,#REF!)))</f>
        <v>0</v>
      </c>
      <c r="BI86" s="3">
        <f>IF(Closed_Ports!BD79="z","z",IF(BI$11&lt;2000,INDEX('Data;_Historical_Data'!$H$12:$AK$518,MATCH(Working!$E86,'Data;_Historical_Data'!$J$12:$J$518,0),MATCH(Working!BI$11,'Data;_Historical_Data'!$H$11:$AK$11)),SUMIFS('Data;_Minor_Ports'!$K$59:$K$999999,'Data;_Minor_Ports'!$F$59:$F$999999,$F86,'Data;_Minor_Ports'!$E$59:$E$999999,BI$70,'Data;_Minor_Ports'!$J$59:$J$999999,#REF!)))</f>
        <v>0</v>
      </c>
      <c r="BJ86" s="44" t="e">
        <f t="shared" si="6"/>
        <v>#DIV/0!</v>
      </c>
      <c r="BK86" s="45">
        <f t="shared" si="7"/>
        <v>0</v>
      </c>
    </row>
    <row r="87" spans="5:63" x14ac:dyDescent="0.25">
      <c r="E87" s="22" t="e">
        <f>CONCATENATE(#REF!,Working!H87)</f>
        <v>#REF!</v>
      </c>
      <c r="F87" s="22" t="s">
        <v>342</v>
      </c>
      <c r="G87" s="22" t="s">
        <v>308</v>
      </c>
      <c r="H87" s="2" t="s">
        <v>80</v>
      </c>
      <c r="I87" s="2" t="s">
        <v>9</v>
      </c>
      <c r="J87" s="42" t="s">
        <v>66</v>
      </c>
      <c r="K87" s="3" t="str">
        <f>IF(Closed_Ports!F80="z","z",IF(K$11&lt;2000,INDEX('Data;_Historical_Data'!$H$12:$AK$518,MATCH(Working!$E87,'Data;_Historical_Data'!$J$12:$J$518,0),MATCH(Working!K$11,'Data;_Historical_Data'!$H$11:$AK$11)),SUMIFS('Data;_Minor_Ports'!$K$59:$K$999999,'Data;_Minor_Ports'!$F$59:$F$999999,$F87,'Data;_Minor_Ports'!$E$59:$E$999999,K$70,'Data;_Minor_Ports'!$J$59:$J$999999,#REF!)))</f>
        <v>z</v>
      </c>
      <c r="L87" s="3" t="str">
        <f>IF(Closed_Ports!G80="z","z",IF(L$11&lt;2000,INDEX('Data;_Historical_Data'!$H$12:$AK$518,MATCH(Working!$E87,'Data;_Historical_Data'!$J$12:$J$518,0),MATCH(Working!L$11,'Data;_Historical_Data'!$H$11:$AK$11)),SUMIFS('Data;_Minor_Ports'!$K$59:$K$999999,'Data;_Minor_Ports'!$F$59:$F$999999,$F87,'Data;_Minor_Ports'!$E$59:$E$999999,L$70,'Data;_Minor_Ports'!$J$59:$J$999999,#REF!)))</f>
        <v>z</v>
      </c>
      <c r="M87" s="3" t="str">
        <f>IF(Closed_Ports!H80="z","z",IF(M$11&lt;2000,INDEX('Data;_Historical_Data'!$H$12:$AK$518,MATCH(Working!$E87,'Data;_Historical_Data'!$J$12:$J$518,0),MATCH(Working!M$11,'Data;_Historical_Data'!$H$11:$AK$11)),SUMIFS('Data;_Minor_Ports'!$K$59:$K$999999,'Data;_Minor_Ports'!$F$59:$F$999999,$F87,'Data;_Minor_Ports'!$E$59:$E$999999,M$70,'Data;_Minor_Ports'!$J$59:$J$999999,#REF!)))</f>
        <v>z</v>
      </c>
      <c r="N87" s="3" t="str">
        <f>IF(Closed_Ports!I80="z","z",IF(N$11&lt;2000,INDEX('Data;_Historical_Data'!$H$12:$AK$518,MATCH(Working!$E87,'Data;_Historical_Data'!$J$12:$J$518,0),MATCH(Working!N$11,'Data;_Historical_Data'!$H$11:$AK$11)),SUMIFS('Data;_Minor_Ports'!$K$59:$K$999999,'Data;_Minor_Ports'!$F$59:$F$999999,$F87,'Data;_Minor_Ports'!$E$59:$E$999999,N$70,'Data;_Minor_Ports'!$J$59:$J$999999,#REF!)))</f>
        <v>z</v>
      </c>
      <c r="O87" s="3" t="str">
        <f>IF(Closed_Ports!J80="z","z",IF(O$11&lt;2000,INDEX('Data;_Historical_Data'!$H$12:$AK$518,MATCH(Working!$E87,'Data;_Historical_Data'!$J$12:$J$518,0),MATCH(Working!O$11,'Data;_Historical_Data'!$H$11:$AK$11)),SUMIFS('Data;_Minor_Ports'!$K$59:$K$999999,'Data;_Minor_Ports'!$F$59:$F$999999,$F87,'Data;_Minor_Ports'!$E$59:$E$999999,O$70,'Data;_Minor_Ports'!$J$59:$J$999999,#REF!)))</f>
        <v>z</v>
      </c>
      <c r="P87" s="3" t="str">
        <f>IF(Closed_Ports!K80="z","z",IF(P$11&lt;2000,INDEX('Data;_Historical_Data'!$H$12:$AK$518,MATCH(Working!$E87,'Data;_Historical_Data'!$J$12:$J$518,0),MATCH(Working!P$11,'Data;_Historical_Data'!$H$11:$AK$11)),SUMIFS('Data;_Minor_Ports'!$K$59:$K$999999,'Data;_Minor_Ports'!$F$59:$F$999999,$F87,'Data;_Minor_Ports'!$E$59:$E$999999,P$70,'Data;_Minor_Ports'!$J$59:$J$999999,#REF!)))</f>
        <v>z</v>
      </c>
      <c r="Q87" s="3" t="str">
        <f>IF(Closed_Ports!L80="z","z",IF(Q$11&lt;2000,INDEX('Data;_Historical_Data'!$H$12:$AK$518,MATCH(Working!$E87,'Data;_Historical_Data'!$J$12:$J$518,0),MATCH(Working!Q$11,'Data;_Historical_Data'!$H$11:$AK$11)),SUMIFS('Data;_Minor_Ports'!$K$59:$K$999999,'Data;_Minor_Ports'!$F$59:$F$999999,$F87,'Data;_Minor_Ports'!$E$59:$E$999999,Q$70,'Data;_Minor_Ports'!$J$59:$J$999999,#REF!)))</f>
        <v>z</v>
      </c>
      <c r="R87" s="3" t="str">
        <f>IF(Closed_Ports!M80="z","z",IF(R$11&lt;2000,INDEX('Data;_Historical_Data'!$H$12:$AK$518,MATCH(Working!$E87,'Data;_Historical_Data'!$J$12:$J$518,0),MATCH(Working!R$11,'Data;_Historical_Data'!$H$11:$AK$11)),SUMIFS('Data;_Minor_Ports'!$K$59:$K$999999,'Data;_Minor_Ports'!$F$59:$F$999999,$F87,'Data;_Minor_Ports'!$E$59:$E$999999,R$70,'Data;_Minor_Ports'!$J$59:$J$999999,#REF!)))</f>
        <v>z</v>
      </c>
      <c r="S87" s="3" t="str">
        <f>IF(Closed_Ports!N80="z","z",IF(S$11&lt;2000,INDEX('Data;_Historical_Data'!$H$12:$AK$518,MATCH(Working!$E87,'Data;_Historical_Data'!$J$12:$J$518,0),MATCH(Working!S$11,'Data;_Historical_Data'!$H$11:$AK$11)),SUMIFS('Data;_Minor_Ports'!$K$59:$K$999999,'Data;_Minor_Ports'!$F$59:$F$999999,$F87,'Data;_Minor_Ports'!$E$59:$E$999999,S$70,'Data;_Minor_Ports'!$J$59:$J$999999,#REF!)))</f>
        <v>z</v>
      </c>
      <c r="T87" s="3" t="e">
        <f>IF(Closed_Ports!O80="z","z",IF(T$11&lt;2000,INDEX('Data;_Historical_Data'!$H$12:$AK$518,MATCH(Working!$E87,'Data;_Historical_Data'!$J$12:$J$518,0),MATCH(Working!T$11,'Data;_Historical_Data'!$H$11:$AK$11)),SUMIFS('Data;_Minor_Ports'!$K$59:$K$999999,'Data;_Minor_Ports'!$F$59:$F$999999,$F87,'Data;_Minor_Ports'!$E$59:$E$999999,T$70,'Data;_Minor_Ports'!$J$59:$J$999999,#REF!)))</f>
        <v>#REF!</v>
      </c>
      <c r="U87" s="3" t="e">
        <f>IF(Closed_Ports!P80="z","z",IF(U$11&lt;2000,INDEX('Data;_Historical_Data'!$H$12:$AK$518,MATCH(Working!$E87,'Data;_Historical_Data'!$J$12:$J$518,0),MATCH(Working!U$11,'Data;_Historical_Data'!$H$11:$AK$11)),SUMIFS('Data;_Minor_Ports'!$K$59:$K$999999,'Data;_Minor_Ports'!$F$59:$F$999999,$F87,'Data;_Minor_Ports'!$E$59:$E$999999,U$70,'Data;_Minor_Ports'!$J$59:$J$999999,#REF!)))</f>
        <v>#REF!</v>
      </c>
      <c r="V87" s="3" t="e">
        <f>IF(Closed_Ports!Q80="z","z",IF(V$11&lt;2000,INDEX('Data;_Historical_Data'!$H$12:$AK$518,MATCH(Working!$E87,'Data;_Historical_Data'!$J$12:$J$518,0),MATCH(Working!V$11,'Data;_Historical_Data'!$H$11:$AK$11)),SUMIFS('Data;_Minor_Ports'!$K$59:$K$999999,'Data;_Minor_Ports'!$F$59:$F$999999,$F87,'Data;_Minor_Ports'!$E$59:$E$999999,V$70,'Data;_Minor_Ports'!$J$59:$J$999999,#REF!)))</f>
        <v>#REF!</v>
      </c>
      <c r="W87" s="3" t="e">
        <f>IF(Closed_Ports!R80="z","z",IF(W$11&lt;2000,INDEX('Data;_Historical_Data'!$H$12:$AK$518,MATCH(Working!$E87,'Data;_Historical_Data'!$J$12:$J$518,0),MATCH(Working!W$11,'Data;_Historical_Data'!$H$11:$AK$11)),SUMIFS('Data;_Minor_Ports'!$K$59:$K$999999,'Data;_Minor_Ports'!$F$59:$F$999999,$F87,'Data;_Minor_Ports'!$E$59:$E$999999,W$70,'Data;_Minor_Ports'!$J$59:$J$999999,#REF!)))</f>
        <v>#REF!</v>
      </c>
      <c r="X87" s="3" t="e">
        <f>IF(Closed_Ports!S80="z","z",IF(X$11&lt;2000,INDEX('Data;_Historical_Data'!$H$12:$AK$518,MATCH(Working!$E87,'Data;_Historical_Data'!$J$12:$J$518,0),MATCH(Working!X$11,'Data;_Historical_Data'!$H$11:$AK$11)),SUMIFS('Data;_Minor_Ports'!$K$59:$K$999999,'Data;_Minor_Ports'!$F$59:$F$999999,$F87,'Data;_Minor_Ports'!$E$59:$E$999999,X$70,'Data;_Minor_Ports'!$J$59:$J$999999,#REF!)))</f>
        <v>#REF!</v>
      </c>
      <c r="Y87" s="3" t="e">
        <f>IF(Closed_Ports!T80="z","z",IF(Y$11&lt;2000,INDEX('Data;_Historical_Data'!$H$12:$AK$518,MATCH(Working!$E87,'Data;_Historical_Data'!$J$12:$J$518,0),MATCH(Working!Y$11,'Data;_Historical_Data'!$H$11:$AK$11)),SUMIFS('Data;_Minor_Ports'!$K$59:$K$999999,'Data;_Minor_Ports'!$F$59:$F$999999,$F87,'Data;_Minor_Ports'!$E$59:$E$999999,Y$70,'Data;_Minor_Ports'!$J$59:$J$999999,#REF!)))</f>
        <v>#REF!</v>
      </c>
      <c r="Z87" s="3" t="e">
        <f>IF(Closed_Ports!U80="z","z",IF(Z$11&lt;2000,INDEX('Data;_Historical_Data'!$H$12:$AK$518,MATCH(Working!$E87,'Data;_Historical_Data'!$J$12:$J$518,0),MATCH(Working!Z$11,'Data;_Historical_Data'!$H$11:$AK$11)),SUMIFS('Data;_Minor_Ports'!$K$59:$K$999999,'Data;_Minor_Ports'!$F$59:$F$999999,$F87,'Data;_Minor_Ports'!$E$59:$E$999999,Z$70,'Data;_Minor_Ports'!$J$59:$J$999999,#REF!)))</f>
        <v>#REF!</v>
      </c>
      <c r="AA87" s="3" t="e">
        <f>IF(Closed_Ports!V80="z","z",IF(AA$11&lt;2000,INDEX('Data;_Historical_Data'!$H$12:$AK$518,MATCH(Working!$E87,'Data;_Historical_Data'!$J$12:$J$518,0),MATCH(Working!AA$11,'Data;_Historical_Data'!$H$11:$AK$11)),SUMIFS('Data;_Minor_Ports'!$K$59:$K$999999,'Data;_Minor_Ports'!$F$59:$F$999999,$F87,'Data;_Minor_Ports'!$E$59:$E$999999,AA$70,'Data;_Minor_Ports'!$J$59:$J$999999,#REF!)))</f>
        <v>#REF!</v>
      </c>
      <c r="AB87" s="3" t="e">
        <f>IF(Closed_Ports!W80="z","z",IF(AB$11&lt;2000,INDEX('Data;_Historical_Data'!$H$12:$AK$518,MATCH(Working!$E87,'Data;_Historical_Data'!$J$12:$J$518,0),MATCH(Working!AB$11,'Data;_Historical_Data'!$H$11:$AK$11)),SUMIFS('Data;_Minor_Ports'!$K$59:$K$999999,'Data;_Minor_Ports'!$F$59:$F$999999,$F87,'Data;_Minor_Ports'!$E$59:$E$999999,AB$70,'Data;_Minor_Ports'!$J$59:$J$999999,#REF!)))</f>
        <v>#REF!</v>
      </c>
      <c r="AC87" s="3" t="e">
        <f>IF(Closed_Ports!X80="z","z",IF(AC$11&lt;2000,INDEX('Data;_Historical_Data'!$H$12:$AK$518,MATCH(Working!$E87,'Data;_Historical_Data'!$J$12:$J$518,0),MATCH(Working!AC$11,'Data;_Historical_Data'!$H$11:$AK$11)),SUMIFS('Data;_Minor_Ports'!$K$59:$K$999999,'Data;_Minor_Ports'!$F$59:$F$999999,$F87,'Data;_Minor_Ports'!$E$59:$E$999999,AC$70,'Data;_Minor_Ports'!$J$59:$J$999999,#REF!)))</f>
        <v>#REF!</v>
      </c>
      <c r="AD87" s="3" t="e">
        <f>IF(Closed_Ports!Y80="z","z",IF(AD$11&lt;2000,INDEX('Data;_Historical_Data'!$H$12:$AK$518,MATCH(Working!$E87,'Data;_Historical_Data'!$J$12:$J$518,0),MATCH(Working!AD$11,'Data;_Historical_Data'!$H$11:$AK$11)),SUMIFS('Data;_Minor_Ports'!$K$59:$K$999999,'Data;_Minor_Ports'!$F$59:$F$999999,$F87,'Data;_Minor_Ports'!$E$59:$E$999999,AD$70,'Data;_Minor_Ports'!$J$59:$J$999999,#REF!)))</f>
        <v>#REF!</v>
      </c>
      <c r="AE87" s="3" t="e">
        <f>IF(Closed_Ports!Z80="z","z",IF(AE$11&lt;2000,INDEX('Data;_Historical_Data'!$H$12:$AK$518,MATCH(Working!$E87,'Data;_Historical_Data'!$J$12:$J$518,0),MATCH(Working!AE$11,'Data;_Historical_Data'!$H$11:$AK$11)),SUMIFS('Data;_Minor_Ports'!$K$59:$K$999999,'Data;_Minor_Ports'!$F$59:$F$999999,$F87,'Data;_Minor_Ports'!$E$59:$E$999999,AE$70,'Data;_Minor_Ports'!$J$59:$J$999999,#REF!)))</f>
        <v>#REF!</v>
      </c>
      <c r="AF87" s="3" t="e">
        <f>IF(Closed_Ports!AA80="z","z",IF(AF$11&lt;2000,INDEX('Data;_Historical_Data'!$H$12:$AK$518,MATCH(Working!$E87,'Data;_Historical_Data'!$J$12:$J$518,0),MATCH(Working!AF$11,'Data;_Historical_Data'!$H$11:$AK$11)),SUMIFS('Data;_Minor_Ports'!$K$59:$K$999999,'Data;_Minor_Ports'!$F$59:$F$999999,$F87,'Data;_Minor_Ports'!$E$59:$E$999999,AF$70,'Data;_Minor_Ports'!$J$59:$J$999999,#REF!)))</f>
        <v>#REF!</v>
      </c>
      <c r="AG87" s="3" t="e">
        <f>IF(Closed_Ports!AB80="z","z",IF(AG$11&lt;2000,INDEX('Data;_Historical_Data'!$H$12:$AK$518,MATCH(Working!$E87,'Data;_Historical_Data'!$J$12:$J$518,0),MATCH(Working!AG$11,'Data;_Historical_Data'!$H$11:$AK$11)),SUMIFS('Data;_Minor_Ports'!$K$59:$K$999999,'Data;_Minor_Ports'!$F$59:$F$999999,$F87,'Data;_Minor_Ports'!$E$59:$E$999999,AG$70,'Data;_Minor_Ports'!$J$59:$J$999999,#REF!)))</f>
        <v>#REF!</v>
      </c>
      <c r="AH87" s="3" t="e">
        <f>IF(Closed_Ports!AC80="z","z",IF(AH$11&lt;2000,INDEX('Data;_Historical_Data'!$H$12:$AK$518,MATCH(Working!$E87,'Data;_Historical_Data'!$J$12:$J$518,0),MATCH(Working!AH$11,'Data;_Historical_Data'!$H$11:$AK$11)),SUMIFS('Data;_Minor_Ports'!$K$59:$K$999999,'Data;_Minor_Ports'!$F$59:$F$999999,$F87,'Data;_Minor_Ports'!$E$59:$E$999999,AH$70,'Data;_Minor_Ports'!$J$59:$J$999999,#REF!)))</f>
        <v>#REF!</v>
      </c>
      <c r="AI87" s="3" t="e">
        <f>IF(Closed_Ports!AD80="z","z",IF(AI$11&lt;2000,INDEX('Data;_Historical_Data'!$H$12:$AK$518,MATCH(Working!$E87,'Data;_Historical_Data'!$J$12:$J$518,0),MATCH(Working!AI$11,'Data;_Historical_Data'!$H$11:$AK$11)),SUMIFS('Data;_Minor_Ports'!$K$59:$K$999999,'Data;_Minor_Ports'!$F$59:$F$999999,$F87,'Data;_Minor_Ports'!$E$59:$E$999999,AI$70,'Data;_Minor_Ports'!$J$59:$J$999999,#REF!)))</f>
        <v>#REF!</v>
      </c>
      <c r="AJ87" s="3" t="e">
        <f>IF(Closed_Ports!AE80="z","z",IF(AJ$11&lt;2000,INDEX('Data;_Historical_Data'!$H$12:$AK$518,MATCH(Working!$E87,'Data;_Historical_Data'!$J$12:$J$518,0),MATCH(Working!AJ$11,'Data;_Historical_Data'!$H$11:$AK$11)),SUMIFS('Data;_Minor_Ports'!$K$59:$K$999999,'Data;_Minor_Ports'!$F$59:$F$999999,$F87,'Data;_Minor_Ports'!$E$59:$E$999999,AJ$70,'Data;_Minor_Ports'!$J$59:$J$999999,#REF!)))</f>
        <v>#REF!</v>
      </c>
      <c r="AK87" s="3" t="e">
        <f>IF(Closed_Ports!AF80="z","z",IF(AK$11&lt;2000,INDEX('Data;_Historical_Data'!$H$12:$AK$518,MATCH(Working!$E87,'Data;_Historical_Data'!$J$12:$J$518,0),MATCH(Working!AK$11,'Data;_Historical_Data'!$H$11:$AK$11)),SUMIFS('Data;_Minor_Ports'!$K$59:$K$999999,'Data;_Minor_Ports'!$F$59:$F$999999,$F87,'Data;_Minor_Ports'!$E$59:$E$999999,AK$70,'Data;_Minor_Ports'!$J$59:$J$999999,#REF!)))</f>
        <v>#REF!</v>
      </c>
      <c r="AL87" s="49" t="str">
        <f>IF(Closed_Ports!AG80="z","z",IF(AL$11&lt;2000,INDEX('Data;_Historical_Data'!$H$12:$AK$518,MATCH(Working!$E87,'Data;_Historical_Data'!$J$12:$J$518,0),MATCH(Working!AL$11,'Data;_Historical_Data'!$H$11:$AK$11)),SUMIFS('Data;_Minor_Ports'!$K$59:$K$999999,'Data;_Minor_Ports'!$F$59:$F$999999,$F87,'Data;_Minor_Ports'!$E$59:$E$999999,AL$70,'Data;_Minor_Ports'!$J$59:$J$999999,#REF!)))</f>
        <v>z</v>
      </c>
      <c r="AM87" s="3" t="str">
        <f>IF(Closed_Ports!AH80="z","z",IF(AM$11&lt;2000,INDEX('Data;_Historical_Data'!$H$12:$AK$518,MATCH(Working!$E87,'Data;_Historical_Data'!$J$12:$J$518,0),MATCH(Working!AM$11,'Data;_Historical_Data'!$H$11:$AK$11)),SUMIFS('Data;_Minor_Ports'!$K$59:$K$999999,'Data;_Minor_Ports'!$F$59:$F$999999,$F87,'Data;_Minor_Ports'!$E$59:$E$999999,AM$70,'Data;_Minor_Ports'!$J$59:$J$999999,#REF!)))</f>
        <v>z</v>
      </c>
      <c r="AN87" s="3" t="str">
        <f>IF(Closed_Ports!AI80="z","z",IF(AN$11&lt;2000,INDEX('Data;_Historical_Data'!$H$12:$AK$518,MATCH(Working!$E87,'Data;_Historical_Data'!$J$12:$J$518,0),MATCH(Working!AN$11,'Data;_Historical_Data'!$H$11:$AK$11)),SUMIFS('Data;_Minor_Ports'!$K$59:$K$999999,'Data;_Minor_Ports'!$F$59:$F$999999,$F87,'Data;_Minor_Ports'!$E$59:$E$999999,AN$70,'Data;_Minor_Ports'!$J$59:$J$999999,#REF!)))</f>
        <v>z</v>
      </c>
      <c r="AO87" s="3" t="str">
        <f>IF(Closed_Ports!AJ80="z","z",IF(AO$11&lt;2000,INDEX('Data;_Historical_Data'!$H$12:$AK$518,MATCH(Working!$E87,'Data;_Historical_Data'!$J$12:$J$518,0),MATCH(Working!AO$11,'Data;_Historical_Data'!$H$11:$AK$11)),SUMIFS('Data;_Minor_Ports'!$K$59:$K$999999,'Data;_Minor_Ports'!$F$59:$F$999999,$F87,'Data;_Minor_Ports'!$E$59:$E$999999,AO$70,'Data;_Minor_Ports'!$J$59:$J$999999,#REF!)))</f>
        <v>z</v>
      </c>
      <c r="AP87" s="3" t="str">
        <f>IF(Closed_Ports!AK80="z","z",IF(AP$11&lt;2000,INDEX('Data;_Historical_Data'!$H$12:$AK$518,MATCH(Working!$E87,'Data;_Historical_Data'!$J$12:$J$518,0),MATCH(Working!AP$11,'Data;_Historical_Data'!$H$11:$AK$11)),SUMIFS('Data;_Minor_Ports'!$K$59:$K$999999,'Data;_Minor_Ports'!$F$59:$F$999999,$F87,'Data;_Minor_Ports'!$E$59:$E$999999,AP$70,'Data;_Minor_Ports'!$J$59:$J$999999,#REF!)))</f>
        <v>z</v>
      </c>
      <c r="AQ87" s="3" t="str">
        <f>IF(Closed_Ports!AL80="z","z",IF(AQ$11&lt;2000,INDEX('Data;_Historical_Data'!$H$12:$AK$518,MATCH(Working!$E87,'Data;_Historical_Data'!$J$12:$J$518,0),MATCH(Working!AQ$11,'Data;_Historical_Data'!$H$11:$AK$11)),SUMIFS('Data;_Minor_Ports'!$K$59:$K$999999,'Data;_Minor_Ports'!$F$59:$F$999999,$F87,'Data;_Minor_Ports'!$E$59:$E$999999,AQ$70,'Data;_Minor_Ports'!$J$59:$J$999999,#REF!)))</f>
        <v>z</v>
      </c>
      <c r="AR87" s="3" t="str">
        <f>IF(Closed_Ports!AM80="z","z",IF(AR$11&lt;2000,INDEX('Data;_Historical_Data'!$H$12:$AK$518,MATCH(Working!$E87,'Data;_Historical_Data'!$J$12:$J$518,0),MATCH(Working!AR$11,'Data;_Historical_Data'!$H$11:$AK$11)),SUMIFS('Data;_Minor_Ports'!$K$59:$K$999999,'Data;_Minor_Ports'!$F$59:$F$999999,$F87,'Data;_Minor_Ports'!$E$59:$E$999999,AR$70,'Data;_Minor_Ports'!$J$59:$J$999999,#REF!)))</f>
        <v>z</v>
      </c>
      <c r="AS87" s="3" t="str">
        <f>IF(Closed_Ports!AN80="z","z",IF(AS$11&lt;2000,INDEX('Data;_Historical_Data'!$H$12:$AK$518,MATCH(Working!$E87,'Data;_Historical_Data'!$J$12:$J$518,0),MATCH(Working!AS$11,'Data;_Historical_Data'!$H$11:$AK$11)),SUMIFS('Data;_Minor_Ports'!$K$59:$K$999999,'Data;_Minor_Ports'!$F$59:$F$999999,$F87,'Data;_Minor_Ports'!$E$59:$E$999999,AS$70,'Data;_Minor_Ports'!$J$59:$J$999999,#REF!)))</f>
        <v>z</v>
      </c>
      <c r="AT87" s="3" t="str">
        <f>IF(Closed_Ports!AO80="z","z",IF(AT$11&lt;2000,INDEX('Data;_Historical_Data'!$H$12:$AK$518,MATCH(Working!$E87,'Data;_Historical_Data'!$J$12:$J$518,0),MATCH(Working!AT$11,'Data;_Historical_Data'!$H$11:$AK$11)),SUMIFS('Data;_Minor_Ports'!$K$59:$K$999999,'Data;_Minor_Ports'!$F$59:$F$999999,$F87,'Data;_Minor_Ports'!$E$59:$E$999999,AT$70,'Data;_Minor_Ports'!$J$59:$J$999999,#REF!)))</f>
        <v>z</v>
      </c>
      <c r="AU87" s="3" t="str">
        <f>IF(Closed_Ports!AP80="z","z",IF(AU$11&lt;2000,INDEX('Data;_Historical_Data'!$H$12:$AK$518,MATCH(Working!$E87,'Data;_Historical_Data'!$J$12:$J$518,0),MATCH(Working!AU$11,'Data;_Historical_Data'!$H$11:$AK$11)),SUMIFS('Data;_Minor_Ports'!$K$59:$K$999999,'Data;_Minor_Ports'!$F$59:$F$999999,$F87,'Data;_Minor_Ports'!$E$59:$E$999999,AU$70,'Data;_Minor_Ports'!$J$59:$J$999999,#REF!)))</f>
        <v>z</v>
      </c>
      <c r="AV87" s="3" t="str">
        <f>IF(Closed_Ports!AQ80="z","z",IF(AV$11&lt;2000,INDEX('Data;_Historical_Data'!$H$12:$AK$518,MATCH(Working!$E87,'Data;_Historical_Data'!$J$12:$J$518,0),MATCH(Working!AV$11,'Data;_Historical_Data'!$H$11:$AK$11)),SUMIFS('Data;_Minor_Ports'!$K$59:$K$999999,'Data;_Minor_Ports'!$F$59:$F$999999,$F87,'Data;_Minor_Ports'!$E$59:$E$999999,AV$70,'Data;_Minor_Ports'!$J$59:$J$999999,#REF!)))</f>
        <v>z</v>
      </c>
      <c r="AW87" s="3" t="str">
        <f>IF(Closed_Ports!AR80="z","z",IF(AW$11&lt;2000,INDEX('Data;_Historical_Data'!$H$12:$AK$518,MATCH(Working!$E87,'Data;_Historical_Data'!$J$12:$J$518,0),MATCH(Working!AW$11,'Data;_Historical_Data'!$H$11:$AK$11)),SUMIFS('Data;_Minor_Ports'!$K$59:$K$999999,'Data;_Minor_Ports'!$F$59:$F$999999,$F87,'Data;_Minor_Ports'!$E$59:$E$999999,AW$70,'Data;_Minor_Ports'!$J$59:$J$999999,#REF!)))</f>
        <v>z</v>
      </c>
      <c r="AX87" s="3" t="str">
        <f>IF(Closed_Ports!AS80="z","z",IF(AX$11&lt;2000,INDEX('Data;_Historical_Data'!$H$12:$AK$518,MATCH(Working!$E87,'Data;_Historical_Data'!$J$12:$J$518,0),MATCH(Working!AX$11,'Data;_Historical_Data'!$H$11:$AK$11)),SUMIFS('Data;_Minor_Ports'!$K$59:$K$999999,'Data;_Minor_Ports'!$F$59:$F$999999,$F87,'Data;_Minor_Ports'!$E$59:$E$999999,AX$70,'Data;_Minor_Ports'!$J$59:$J$999999,#REF!)))</f>
        <v>z</v>
      </c>
      <c r="AY87" s="3" t="str">
        <f>IF(Closed_Ports!AT80="z","z",IF(AY$11&lt;2000,INDEX('Data;_Historical_Data'!$H$12:$AK$518,MATCH(Working!$E87,'Data;_Historical_Data'!$J$12:$J$518,0),MATCH(Working!AY$11,'Data;_Historical_Data'!$H$11:$AK$11)),SUMIFS('Data;_Minor_Ports'!$K$59:$K$999999,'Data;_Minor_Ports'!$F$59:$F$999999,$F87,'Data;_Minor_Ports'!$E$59:$E$999999,AY$70,'Data;_Minor_Ports'!$J$59:$J$999999,#REF!)))</f>
        <v>z</v>
      </c>
      <c r="AZ87" s="3" t="str">
        <f>IF(Closed_Ports!AU80="z","z",IF(AZ$11&lt;2000,INDEX('Data;_Historical_Data'!$H$12:$AK$518,MATCH(Working!$E87,'Data;_Historical_Data'!$J$12:$J$518,0),MATCH(Working!AZ$11,'Data;_Historical_Data'!$H$11:$AK$11)),SUMIFS('Data;_Minor_Ports'!$K$59:$K$999999,'Data;_Minor_Ports'!$F$59:$F$999999,$F87,'Data;_Minor_Ports'!$E$59:$E$999999,AZ$70,'Data;_Minor_Ports'!$J$59:$J$999999,#REF!)))</f>
        <v>z</v>
      </c>
      <c r="BA87" s="3" t="str">
        <f>IF(Closed_Ports!AV80="z","z",IF(BA$11&lt;2000,INDEX('Data;_Historical_Data'!$H$12:$AK$518,MATCH(Working!$E87,'Data;_Historical_Data'!$J$12:$J$518,0),MATCH(Working!BA$11,'Data;_Historical_Data'!$H$11:$AK$11)),SUMIFS('Data;_Minor_Ports'!$K$59:$K$999999,'Data;_Minor_Ports'!$F$59:$F$999999,$F87,'Data;_Minor_Ports'!$E$59:$E$999999,BA$70,'Data;_Minor_Ports'!$J$59:$J$999999,#REF!)))</f>
        <v>z</v>
      </c>
      <c r="BB87" s="3" t="str">
        <f>IF(Closed_Ports!AW80="z","z",IF(BB$11&lt;2000,INDEX('Data;_Historical_Data'!$H$12:$AK$518,MATCH(Working!$E87,'Data;_Historical_Data'!$J$12:$J$518,0),MATCH(Working!BB$11,'Data;_Historical_Data'!$H$11:$AK$11)),SUMIFS('Data;_Minor_Ports'!$K$59:$K$999999,'Data;_Minor_Ports'!$F$59:$F$999999,$F87,'Data;_Minor_Ports'!$E$59:$E$999999,BB$70,'Data;_Minor_Ports'!$J$59:$J$999999,#REF!)))</f>
        <v>z</v>
      </c>
      <c r="BC87" s="3" t="str">
        <f>IF(Closed_Ports!AX80="z","z",IF(BC$11&lt;2000,INDEX('Data;_Historical_Data'!$H$12:$AK$518,MATCH(Working!$E87,'Data;_Historical_Data'!$J$12:$J$518,0),MATCH(Working!BC$11,'Data;_Historical_Data'!$H$11:$AK$11)),SUMIFS('Data;_Minor_Ports'!$K$59:$K$999999,'Data;_Minor_Ports'!$F$59:$F$999999,$F87,'Data;_Minor_Ports'!$E$59:$E$999999,BC$70,'Data;_Minor_Ports'!$J$59:$J$999999,#REF!)))</f>
        <v>z</v>
      </c>
      <c r="BD87" s="3" t="str">
        <f>IF(Closed_Ports!AY80="z","z",IF(BD$11&lt;2000,INDEX('Data;_Historical_Data'!$H$12:$AK$518,MATCH(Working!$E87,'Data;_Historical_Data'!$J$12:$J$518,0),MATCH(Working!BD$11,'Data;_Historical_Data'!$H$11:$AK$11)),SUMIFS('Data;_Minor_Ports'!$K$59:$K$999999,'Data;_Minor_Ports'!$F$59:$F$999999,$F87,'Data;_Minor_Ports'!$E$59:$E$999999,BD$70,'Data;_Minor_Ports'!$J$59:$J$999999,#REF!)))</f>
        <v>z</v>
      </c>
      <c r="BE87" s="3" t="str">
        <f>IF(Closed_Ports!AZ80="z","z",IF(BE$11&lt;2000,INDEX('Data;_Historical_Data'!$H$12:$AK$518,MATCH(Working!$E87,'Data;_Historical_Data'!$J$12:$J$518,0),MATCH(Working!BE$11,'Data;_Historical_Data'!$H$11:$AK$11)),SUMIFS('Data;_Minor_Ports'!$K$59:$K$999999,'Data;_Minor_Ports'!$F$59:$F$999999,$F87,'Data;_Minor_Ports'!$E$59:$E$999999,BE$70,'Data;_Minor_Ports'!$J$59:$J$999999,#REF!)))</f>
        <v>z</v>
      </c>
      <c r="BF87" s="3" t="str">
        <f>IF(Closed_Ports!BA80="z","z",IF(BF$11&lt;2000,INDEX('Data;_Historical_Data'!$H$12:$AK$518,MATCH(Working!$E87,'Data;_Historical_Data'!$J$12:$J$518,0),MATCH(Working!BF$11,'Data;_Historical_Data'!$H$11:$AK$11)),SUMIFS('Data;_Minor_Ports'!$K$59:$K$999999,'Data;_Minor_Ports'!$F$59:$F$999999,$F87,'Data;_Minor_Ports'!$E$59:$E$999999,BF$70,'Data;_Minor_Ports'!$J$59:$J$999999,#REF!)))</f>
        <v>z</v>
      </c>
      <c r="BG87" s="3" t="str">
        <f>IF(Closed_Ports!BB80="z","z",IF(BG$11&lt;2000,INDEX('Data;_Historical_Data'!$H$12:$AK$518,MATCH(Working!$E87,'Data;_Historical_Data'!$J$12:$J$518,0),MATCH(Working!BG$11,'Data;_Historical_Data'!$H$11:$AK$11)),SUMIFS('Data;_Minor_Ports'!$K$59:$K$999999,'Data;_Minor_Ports'!$F$59:$F$999999,$F87,'Data;_Minor_Ports'!$E$59:$E$999999,BG$70,'Data;_Minor_Ports'!$J$59:$J$999999,#REF!)))</f>
        <v>z</v>
      </c>
      <c r="BH87" s="3" t="str">
        <f>IF(Closed_Ports!BC80="z","z",IF(BH$11&lt;2000,INDEX('Data;_Historical_Data'!$H$12:$AK$518,MATCH(Working!$E87,'Data;_Historical_Data'!$J$12:$J$518,0),MATCH(Working!BH$11,'Data;_Historical_Data'!$H$11:$AK$11)),SUMIFS('Data;_Minor_Ports'!$K$59:$K$999999,'Data;_Minor_Ports'!$F$59:$F$999999,$F87,'Data;_Minor_Ports'!$E$59:$E$999999,BH$70,'Data;_Minor_Ports'!$J$59:$J$999999,#REF!)))</f>
        <v>z</v>
      </c>
      <c r="BI87" s="3" t="str">
        <f>IF(Closed_Ports!BD80="z","z",IF(BI$11&lt;2000,INDEX('Data;_Historical_Data'!$H$12:$AK$518,MATCH(Working!$E87,'Data;_Historical_Data'!$J$12:$J$518,0),MATCH(Working!BI$11,'Data;_Historical_Data'!$H$11:$AK$11)),SUMIFS('Data;_Minor_Ports'!$K$59:$K$999999,'Data;_Minor_Ports'!$F$59:$F$999999,$F87,'Data;_Minor_Ports'!$E$59:$E$999999,BI$70,'Data;_Minor_Ports'!$J$59:$J$999999,#REF!)))</f>
        <v>z</v>
      </c>
      <c r="BJ87" s="44" t="e">
        <f t="shared" si="6"/>
        <v>#VALUE!</v>
      </c>
      <c r="BK87" s="45" t="e">
        <f t="shared" si="7"/>
        <v>#VALUE!</v>
      </c>
    </row>
    <row r="88" spans="5:63" x14ac:dyDescent="0.25">
      <c r="E88" s="22" t="e">
        <f>CONCATENATE(#REF!,Working!H88)</f>
        <v>#REF!</v>
      </c>
      <c r="F88" s="22" t="s">
        <v>344</v>
      </c>
      <c r="G88" s="22" t="s">
        <v>308</v>
      </c>
      <c r="H88" s="2" t="s">
        <v>81</v>
      </c>
      <c r="I88" s="2" t="s">
        <v>16</v>
      </c>
      <c r="J88" s="42" t="s">
        <v>66</v>
      </c>
      <c r="K88" s="3" t="str">
        <f>IF(Closed_Ports!F81="z","z",IF(K$11&lt;2000,INDEX('Data;_Historical_Data'!$H$12:$AK$518,MATCH(Working!$E88,'Data;_Historical_Data'!$J$12:$J$518,0),MATCH(Working!K$11,'Data;_Historical_Data'!$H$11:$AK$11)),SUMIFS('Data;_Minor_Ports'!$K$59:$K$999999,'Data;_Minor_Ports'!$F$59:$F$999999,$F88,'Data;_Minor_Ports'!$E$59:$E$999999,K$70,'Data;_Minor_Ports'!$J$59:$J$999999,#REF!)))</f>
        <v>z</v>
      </c>
      <c r="L88" s="3" t="str">
        <f>IF(Closed_Ports!G81="z","z",IF(L$11&lt;2000,INDEX('Data;_Historical_Data'!$H$12:$AK$518,MATCH(Working!$E88,'Data;_Historical_Data'!$J$12:$J$518,0),MATCH(Working!L$11,'Data;_Historical_Data'!$H$11:$AK$11)),SUMIFS('Data;_Minor_Ports'!$K$59:$K$999999,'Data;_Minor_Ports'!$F$59:$F$999999,$F88,'Data;_Minor_Ports'!$E$59:$E$999999,L$70,'Data;_Minor_Ports'!$J$59:$J$999999,#REF!)))</f>
        <v>z</v>
      </c>
      <c r="M88" s="3" t="str">
        <f>IF(Closed_Ports!H81="z","z",IF(M$11&lt;2000,INDEX('Data;_Historical_Data'!$H$12:$AK$518,MATCH(Working!$E88,'Data;_Historical_Data'!$J$12:$J$518,0),MATCH(Working!M$11,'Data;_Historical_Data'!$H$11:$AK$11)),SUMIFS('Data;_Minor_Ports'!$K$59:$K$999999,'Data;_Minor_Ports'!$F$59:$F$999999,$F88,'Data;_Minor_Ports'!$E$59:$E$999999,M$70,'Data;_Minor_Ports'!$J$59:$J$999999,#REF!)))</f>
        <v>z</v>
      </c>
      <c r="N88" s="3" t="str">
        <f>IF(Closed_Ports!I81="z","z",IF(N$11&lt;2000,INDEX('Data;_Historical_Data'!$H$12:$AK$518,MATCH(Working!$E88,'Data;_Historical_Data'!$J$12:$J$518,0),MATCH(Working!N$11,'Data;_Historical_Data'!$H$11:$AK$11)),SUMIFS('Data;_Minor_Ports'!$K$59:$K$999999,'Data;_Minor_Ports'!$F$59:$F$999999,$F88,'Data;_Minor_Ports'!$E$59:$E$999999,N$70,'Data;_Minor_Ports'!$J$59:$J$999999,#REF!)))</f>
        <v>z</v>
      </c>
      <c r="O88" s="3" t="str">
        <f>IF(Closed_Ports!J81="z","z",IF(O$11&lt;2000,INDEX('Data;_Historical_Data'!$H$12:$AK$518,MATCH(Working!$E88,'Data;_Historical_Data'!$J$12:$J$518,0),MATCH(Working!O$11,'Data;_Historical_Data'!$H$11:$AK$11)),SUMIFS('Data;_Minor_Ports'!$K$59:$K$999999,'Data;_Minor_Ports'!$F$59:$F$999999,$F88,'Data;_Minor_Ports'!$E$59:$E$999999,O$70,'Data;_Minor_Ports'!$J$59:$J$999999,#REF!)))</f>
        <v>z</v>
      </c>
      <c r="P88" s="3" t="str">
        <f>IF(Closed_Ports!K81="z","z",IF(P$11&lt;2000,INDEX('Data;_Historical_Data'!$H$12:$AK$518,MATCH(Working!$E88,'Data;_Historical_Data'!$J$12:$J$518,0),MATCH(Working!P$11,'Data;_Historical_Data'!$H$11:$AK$11)),SUMIFS('Data;_Minor_Ports'!$K$59:$K$999999,'Data;_Minor_Ports'!$F$59:$F$999999,$F88,'Data;_Minor_Ports'!$E$59:$E$999999,P$70,'Data;_Minor_Ports'!$J$59:$J$999999,#REF!)))</f>
        <v>z</v>
      </c>
      <c r="Q88" s="3" t="str">
        <f>IF(Closed_Ports!L81="z","z",IF(Q$11&lt;2000,INDEX('Data;_Historical_Data'!$H$12:$AK$518,MATCH(Working!$E88,'Data;_Historical_Data'!$J$12:$J$518,0),MATCH(Working!Q$11,'Data;_Historical_Data'!$H$11:$AK$11)),SUMIFS('Data;_Minor_Ports'!$K$59:$K$999999,'Data;_Minor_Ports'!$F$59:$F$999999,$F88,'Data;_Minor_Ports'!$E$59:$E$999999,Q$70,'Data;_Minor_Ports'!$J$59:$J$999999,#REF!)))</f>
        <v>z</v>
      </c>
      <c r="R88" s="3" t="str">
        <f>IF(Closed_Ports!M81="z","z",IF(R$11&lt;2000,INDEX('Data;_Historical_Data'!$H$12:$AK$518,MATCH(Working!$E88,'Data;_Historical_Data'!$J$12:$J$518,0),MATCH(Working!R$11,'Data;_Historical_Data'!$H$11:$AK$11)),SUMIFS('Data;_Minor_Ports'!$K$59:$K$999999,'Data;_Minor_Ports'!$F$59:$F$999999,$F88,'Data;_Minor_Ports'!$E$59:$E$999999,R$70,'Data;_Minor_Ports'!$J$59:$J$999999,#REF!)))</f>
        <v>z</v>
      </c>
      <c r="S88" s="3" t="str">
        <f>IF(Closed_Ports!N81="z","z",IF(S$11&lt;2000,INDEX('Data;_Historical_Data'!$H$12:$AK$518,MATCH(Working!$E88,'Data;_Historical_Data'!$J$12:$J$518,0),MATCH(Working!S$11,'Data;_Historical_Data'!$H$11:$AK$11)),SUMIFS('Data;_Minor_Ports'!$K$59:$K$999999,'Data;_Minor_Ports'!$F$59:$F$999999,$F88,'Data;_Minor_Ports'!$E$59:$E$999999,S$70,'Data;_Minor_Ports'!$J$59:$J$999999,#REF!)))</f>
        <v>z</v>
      </c>
      <c r="T88" s="3" t="str">
        <f>IF(Closed_Ports!O81="z","z",IF(T$11&lt;2000,INDEX('Data;_Historical_Data'!$H$12:$AK$518,MATCH(Working!$E88,'Data;_Historical_Data'!$J$12:$J$518,0),MATCH(Working!T$11,'Data;_Historical_Data'!$H$11:$AK$11)),SUMIFS('Data;_Minor_Ports'!$K$59:$K$999999,'Data;_Minor_Ports'!$F$59:$F$999999,$F88,'Data;_Minor_Ports'!$E$59:$E$999999,T$70,'Data;_Minor_Ports'!$J$59:$J$999999,#REF!)))</f>
        <v>z</v>
      </c>
      <c r="U88" s="3" t="str">
        <f>IF(Closed_Ports!P81="z","z",IF(U$11&lt;2000,INDEX('Data;_Historical_Data'!$H$12:$AK$518,MATCH(Working!$E88,'Data;_Historical_Data'!$J$12:$J$518,0),MATCH(Working!U$11,'Data;_Historical_Data'!$H$11:$AK$11)),SUMIFS('Data;_Minor_Ports'!$K$59:$K$999999,'Data;_Minor_Ports'!$F$59:$F$999999,$F88,'Data;_Minor_Ports'!$E$59:$E$999999,U$70,'Data;_Minor_Ports'!$J$59:$J$999999,#REF!)))</f>
        <v>z</v>
      </c>
      <c r="V88" s="3" t="str">
        <f>IF(Closed_Ports!Q81="z","z",IF(V$11&lt;2000,INDEX('Data;_Historical_Data'!$H$12:$AK$518,MATCH(Working!$E88,'Data;_Historical_Data'!$J$12:$J$518,0),MATCH(Working!V$11,'Data;_Historical_Data'!$H$11:$AK$11)),SUMIFS('Data;_Minor_Ports'!$K$59:$K$999999,'Data;_Minor_Ports'!$F$59:$F$999999,$F88,'Data;_Minor_Ports'!$E$59:$E$999999,V$70,'Data;_Minor_Ports'!$J$59:$J$999999,#REF!)))</f>
        <v>z</v>
      </c>
      <c r="W88" s="3" t="str">
        <f>IF(Closed_Ports!R81="z","z",IF(W$11&lt;2000,INDEX('Data;_Historical_Data'!$H$12:$AK$518,MATCH(Working!$E88,'Data;_Historical_Data'!$J$12:$J$518,0),MATCH(Working!W$11,'Data;_Historical_Data'!$H$11:$AK$11)),SUMIFS('Data;_Minor_Ports'!$K$59:$K$999999,'Data;_Minor_Ports'!$F$59:$F$999999,$F88,'Data;_Minor_Ports'!$E$59:$E$999999,W$70,'Data;_Minor_Ports'!$J$59:$J$999999,#REF!)))</f>
        <v>z</v>
      </c>
      <c r="X88" s="3" t="str">
        <f>IF(Closed_Ports!S81="z","z",IF(X$11&lt;2000,INDEX('Data;_Historical_Data'!$H$12:$AK$518,MATCH(Working!$E88,'Data;_Historical_Data'!$J$12:$J$518,0),MATCH(Working!X$11,'Data;_Historical_Data'!$H$11:$AK$11)),SUMIFS('Data;_Minor_Ports'!$K$59:$K$999999,'Data;_Minor_Ports'!$F$59:$F$999999,$F88,'Data;_Minor_Ports'!$E$59:$E$999999,X$70,'Data;_Minor_Ports'!$J$59:$J$999999,#REF!)))</f>
        <v>z</v>
      </c>
      <c r="Y88" s="3" t="str">
        <f>IF(Closed_Ports!T81="z","z",IF(Y$11&lt;2000,INDEX('Data;_Historical_Data'!$H$12:$AK$518,MATCH(Working!$E88,'Data;_Historical_Data'!$J$12:$J$518,0),MATCH(Working!Y$11,'Data;_Historical_Data'!$H$11:$AK$11)),SUMIFS('Data;_Minor_Ports'!$K$59:$K$999999,'Data;_Minor_Ports'!$F$59:$F$999999,$F88,'Data;_Minor_Ports'!$E$59:$E$999999,Y$70,'Data;_Minor_Ports'!$J$59:$J$999999,#REF!)))</f>
        <v>z</v>
      </c>
      <c r="Z88" s="3" t="str">
        <f>IF(Closed_Ports!U81="z","z",IF(Z$11&lt;2000,INDEX('Data;_Historical_Data'!$H$12:$AK$518,MATCH(Working!$E88,'Data;_Historical_Data'!$J$12:$J$518,0),MATCH(Working!Z$11,'Data;_Historical_Data'!$H$11:$AK$11)),SUMIFS('Data;_Minor_Ports'!$K$59:$K$999999,'Data;_Minor_Ports'!$F$59:$F$999999,$F88,'Data;_Minor_Ports'!$E$59:$E$999999,Z$70,'Data;_Minor_Ports'!$J$59:$J$999999,#REF!)))</f>
        <v>z</v>
      </c>
      <c r="AA88" s="3" t="str">
        <f>IF(Closed_Ports!V81="z","z",IF(AA$11&lt;2000,INDEX('Data;_Historical_Data'!$H$12:$AK$518,MATCH(Working!$E88,'Data;_Historical_Data'!$J$12:$J$518,0),MATCH(Working!AA$11,'Data;_Historical_Data'!$H$11:$AK$11)),SUMIFS('Data;_Minor_Ports'!$K$59:$K$999999,'Data;_Minor_Ports'!$F$59:$F$999999,$F88,'Data;_Minor_Ports'!$E$59:$E$999999,AA$70,'Data;_Minor_Ports'!$J$59:$J$999999,#REF!)))</f>
        <v>z</v>
      </c>
      <c r="AB88" s="3" t="str">
        <f>IF(Closed_Ports!W81="z","z",IF(AB$11&lt;2000,INDEX('Data;_Historical_Data'!$H$12:$AK$518,MATCH(Working!$E88,'Data;_Historical_Data'!$J$12:$J$518,0),MATCH(Working!AB$11,'Data;_Historical_Data'!$H$11:$AK$11)),SUMIFS('Data;_Minor_Ports'!$K$59:$K$999999,'Data;_Minor_Ports'!$F$59:$F$999999,$F88,'Data;_Minor_Ports'!$E$59:$E$999999,AB$70,'Data;_Minor_Ports'!$J$59:$J$999999,#REF!)))</f>
        <v>z</v>
      </c>
      <c r="AC88" s="3" t="str">
        <f>IF(Closed_Ports!X81="z","z",IF(AC$11&lt;2000,INDEX('Data;_Historical_Data'!$H$12:$AK$518,MATCH(Working!$E88,'Data;_Historical_Data'!$J$12:$J$518,0),MATCH(Working!AC$11,'Data;_Historical_Data'!$H$11:$AK$11)),SUMIFS('Data;_Minor_Ports'!$K$59:$K$999999,'Data;_Minor_Ports'!$F$59:$F$999999,$F88,'Data;_Minor_Ports'!$E$59:$E$999999,AC$70,'Data;_Minor_Ports'!$J$59:$J$999999,#REF!)))</f>
        <v>z</v>
      </c>
      <c r="AD88" s="3" t="str">
        <f>IF(Closed_Ports!Y81="z","z",IF(AD$11&lt;2000,INDEX('Data;_Historical_Data'!$H$12:$AK$518,MATCH(Working!$E88,'Data;_Historical_Data'!$J$12:$J$518,0),MATCH(Working!AD$11,'Data;_Historical_Data'!$H$11:$AK$11)),SUMIFS('Data;_Minor_Ports'!$K$59:$K$999999,'Data;_Minor_Ports'!$F$59:$F$999999,$F88,'Data;_Minor_Ports'!$E$59:$E$999999,AD$70,'Data;_Minor_Ports'!$J$59:$J$999999,#REF!)))</f>
        <v>z</v>
      </c>
      <c r="AE88" s="3" t="str">
        <f>IF(Closed_Ports!Z81="z","z",IF(AE$11&lt;2000,INDEX('Data;_Historical_Data'!$H$12:$AK$518,MATCH(Working!$E88,'Data;_Historical_Data'!$J$12:$J$518,0),MATCH(Working!AE$11,'Data;_Historical_Data'!$H$11:$AK$11)),SUMIFS('Data;_Minor_Ports'!$K$59:$K$999999,'Data;_Minor_Ports'!$F$59:$F$999999,$F88,'Data;_Minor_Ports'!$E$59:$E$999999,AE$70,'Data;_Minor_Ports'!$J$59:$J$999999,#REF!)))</f>
        <v>z</v>
      </c>
      <c r="AF88" s="3" t="str">
        <f>IF(Closed_Ports!AA81="z","z",IF(AF$11&lt;2000,INDEX('Data;_Historical_Data'!$H$12:$AK$518,MATCH(Working!$E88,'Data;_Historical_Data'!$J$12:$J$518,0),MATCH(Working!AF$11,'Data;_Historical_Data'!$H$11:$AK$11)),SUMIFS('Data;_Minor_Ports'!$K$59:$K$999999,'Data;_Minor_Ports'!$F$59:$F$999999,$F88,'Data;_Minor_Ports'!$E$59:$E$999999,AF$70,'Data;_Minor_Ports'!$J$59:$J$999999,#REF!)))</f>
        <v>z</v>
      </c>
      <c r="AG88" s="3" t="str">
        <f>IF(Closed_Ports!AB81="z","z",IF(AG$11&lt;2000,INDEX('Data;_Historical_Data'!$H$12:$AK$518,MATCH(Working!$E88,'Data;_Historical_Data'!$J$12:$J$518,0),MATCH(Working!AG$11,'Data;_Historical_Data'!$H$11:$AK$11)),SUMIFS('Data;_Minor_Ports'!$K$59:$K$999999,'Data;_Minor_Ports'!$F$59:$F$999999,$F88,'Data;_Minor_Ports'!$E$59:$E$999999,AG$70,'Data;_Minor_Ports'!$J$59:$J$999999,#REF!)))</f>
        <v>z</v>
      </c>
      <c r="AH88" s="3" t="str">
        <f>IF(Closed_Ports!AC81="z","z",IF(AH$11&lt;2000,INDEX('Data;_Historical_Data'!$H$12:$AK$518,MATCH(Working!$E88,'Data;_Historical_Data'!$J$12:$J$518,0),MATCH(Working!AH$11,'Data;_Historical_Data'!$H$11:$AK$11)),SUMIFS('Data;_Minor_Ports'!$K$59:$K$999999,'Data;_Minor_Ports'!$F$59:$F$999999,$F88,'Data;_Minor_Ports'!$E$59:$E$999999,AH$70,'Data;_Minor_Ports'!$J$59:$J$999999,#REF!)))</f>
        <v>z</v>
      </c>
      <c r="AI88" s="3" t="str">
        <f>IF(Closed_Ports!AD81="z","z",IF(AI$11&lt;2000,INDEX('Data;_Historical_Data'!$H$12:$AK$518,MATCH(Working!$E88,'Data;_Historical_Data'!$J$12:$J$518,0),MATCH(Working!AI$11,'Data;_Historical_Data'!$H$11:$AK$11)),SUMIFS('Data;_Minor_Ports'!$K$59:$K$999999,'Data;_Minor_Ports'!$F$59:$F$999999,$F88,'Data;_Minor_Ports'!$E$59:$E$999999,AI$70,'Data;_Minor_Ports'!$J$59:$J$999999,#REF!)))</f>
        <v>z</v>
      </c>
      <c r="AJ88" s="3" t="str">
        <f>IF(Closed_Ports!AE81="z","z",IF(AJ$11&lt;2000,INDEX('Data;_Historical_Data'!$H$12:$AK$518,MATCH(Working!$E88,'Data;_Historical_Data'!$J$12:$J$518,0),MATCH(Working!AJ$11,'Data;_Historical_Data'!$H$11:$AK$11)),SUMIFS('Data;_Minor_Ports'!$K$59:$K$999999,'Data;_Minor_Ports'!$F$59:$F$999999,$F88,'Data;_Minor_Ports'!$E$59:$E$999999,AJ$70,'Data;_Minor_Ports'!$J$59:$J$999999,#REF!)))</f>
        <v>z</v>
      </c>
      <c r="AK88" s="3" t="str">
        <f>IF(Closed_Ports!AF81="z","z",IF(AK$11&lt;2000,INDEX('Data;_Historical_Data'!$H$12:$AK$518,MATCH(Working!$E88,'Data;_Historical_Data'!$J$12:$J$518,0),MATCH(Working!AK$11,'Data;_Historical_Data'!$H$11:$AK$11)),SUMIFS('Data;_Minor_Ports'!$K$59:$K$999999,'Data;_Minor_Ports'!$F$59:$F$999999,$F88,'Data;_Minor_Ports'!$E$59:$E$999999,AK$70,'Data;_Minor_Ports'!$J$59:$J$999999,#REF!)))</f>
        <v>z</v>
      </c>
      <c r="AL88" s="49" t="str">
        <f>IF(Closed_Ports!AG81="z","z",IF(AL$11&lt;2000,INDEX('Data;_Historical_Data'!$H$12:$AK$518,MATCH(Working!$E88,'Data;_Historical_Data'!$J$12:$J$518,0),MATCH(Working!AL$11,'Data;_Historical_Data'!$H$11:$AK$11)),SUMIFS('Data;_Minor_Ports'!$K$59:$K$999999,'Data;_Minor_Ports'!$F$59:$F$999999,$F88,'Data;_Minor_Ports'!$E$59:$E$999999,AL$70,'Data;_Minor_Ports'!$J$59:$J$999999,#REF!)))</f>
        <v>z</v>
      </c>
      <c r="AM88" s="3" t="str">
        <f>IF(Closed_Ports!AH81="z","z",IF(AM$11&lt;2000,INDEX('Data;_Historical_Data'!$H$12:$AK$518,MATCH(Working!$E88,'Data;_Historical_Data'!$J$12:$J$518,0),MATCH(Working!AM$11,'Data;_Historical_Data'!$H$11:$AK$11)),SUMIFS('Data;_Minor_Ports'!$K$59:$K$999999,'Data;_Minor_Ports'!$F$59:$F$999999,$F88,'Data;_Minor_Ports'!$E$59:$E$999999,AM$70,'Data;_Minor_Ports'!$J$59:$J$999999,#REF!)))</f>
        <v>z</v>
      </c>
      <c r="AN88" s="3" t="str">
        <f>IF(Closed_Ports!AI81="z","z",IF(AN$11&lt;2000,INDEX('Data;_Historical_Data'!$H$12:$AK$518,MATCH(Working!$E88,'Data;_Historical_Data'!$J$12:$J$518,0),MATCH(Working!AN$11,'Data;_Historical_Data'!$H$11:$AK$11)),SUMIFS('Data;_Minor_Ports'!$K$59:$K$999999,'Data;_Minor_Ports'!$F$59:$F$999999,$F88,'Data;_Minor_Ports'!$E$59:$E$999999,AN$70,'Data;_Minor_Ports'!$J$59:$J$999999,#REF!)))</f>
        <v>z</v>
      </c>
      <c r="AO88" s="3" t="str">
        <f>IF(Closed_Ports!AJ81="z","z",IF(AO$11&lt;2000,INDEX('Data;_Historical_Data'!$H$12:$AK$518,MATCH(Working!$E88,'Data;_Historical_Data'!$J$12:$J$518,0),MATCH(Working!AO$11,'Data;_Historical_Data'!$H$11:$AK$11)),SUMIFS('Data;_Minor_Ports'!$K$59:$K$999999,'Data;_Minor_Ports'!$F$59:$F$999999,$F88,'Data;_Minor_Ports'!$E$59:$E$999999,AO$70,'Data;_Minor_Ports'!$J$59:$J$999999,#REF!)))</f>
        <v>z</v>
      </c>
      <c r="AP88" s="3" t="str">
        <f>IF(Closed_Ports!AK81="z","z",IF(AP$11&lt;2000,INDEX('Data;_Historical_Data'!$H$12:$AK$518,MATCH(Working!$E88,'Data;_Historical_Data'!$J$12:$J$518,0),MATCH(Working!AP$11,'Data;_Historical_Data'!$H$11:$AK$11)),SUMIFS('Data;_Minor_Ports'!$K$59:$K$999999,'Data;_Minor_Ports'!$F$59:$F$999999,$F88,'Data;_Minor_Ports'!$E$59:$E$999999,AP$70,'Data;_Minor_Ports'!$J$59:$J$999999,#REF!)))</f>
        <v>z</v>
      </c>
      <c r="AQ88" s="3" t="str">
        <f>IF(Closed_Ports!AL81="z","z",IF(AQ$11&lt;2000,INDEX('Data;_Historical_Data'!$H$12:$AK$518,MATCH(Working!$E88,'Data;_Historical_Data'!$J$12:$J$518,0),MATCH(Working!AQ$11,'Data;_Historical_Data'!$H$11:$AK$11)),SUMIFS('Data;_Minor_Ports'!$K$59:$K$999999,'Data;_Minor_Ports'!$F$59:$F$999999,$F88,'Data;_Minor_Ports'!$E$59:$E$999999,AQ$70,'Data;_Minor_Ports'!$J$59:$J$999999,#REF!)))</f>
        <v>z</v>
      </c>
      <c r="AR88" s="3" t="str">
        <f>IF(Closed_Ports!AM81="z","z",IF(AR$11&lt;2000,INDEX('Data;_Historical_Data'!$H$12:$AK$518,MATCH(Working!$E88,'Data;_Historical_Data'!$J$12:$J$518,0),MATCH(Working!AR$11,'Data;_Historical_Data'!$H$11:$AK$11)),SUMIFS('Data;_Minor_Ports'!$K$59:$K$999999,'Data;_Minor_Ports'!$F$59:$F$999999,$F88,'Data;_Minor_Ports'!$E$59:$E$999999,AR$70,'Data;_Minor_Ports'!$J$59:$J$999999,#REF!)))</f>
        <v>z</v>
      </c>
      <c r="AS88" s="3" t="str">
        <f>IF(Closed_Ports!AN81="z","z",IF(AS$11&lt;2000,INDEX('Data;_Historical_Data'!$H$12:$AK$518,MATCH(Working!$E88,'Data;_Historical_Data'!$J$12:$J$518,0),MATCH(Working!AS$11,'Data;_Historical_Data'!$H$11:$AK$11)),SUMIFS('Data;_Minor_Ports'!$K$59:$K$999999,'Data;_Minor_Ports'!$F$59:$F$999999,$F88,'Data;_Minor_Ports'!$E$59:$E$999999,AS$70,'Data;_Minor_Ports'!$J$59:$J$999999,#REF!)))</f>
        <v>z</v>
      </c>
      <c r="AT88" s="3">
        <f>IF(Closed_Ports!AO81="z","z",IF(AT$11&lt;2000,INDEX('Data;_Historical_Data'!$H$12:$AK$518,MATCH(Working!$E88,'Data;_Historical_Data'!$J$12:$J$518,0),MATCH(Working!AT$11,'Data;_Historical_Data'!$H$11:$AK$11)),SUMIFS('Data;_Minor_Ports'!$K$59:$K$999999,'Data;_Minor_Ports'!$F$59:$F$999999,$F88,'Data;_Minor_Ports'!$E$59:$E$999999,AT$70,'Data;_Minor_Ports'!$J$59:$J$999999,#REF!)))</f>
        <v>0</v>
      </c>
      <c r="AU88" s="3">
        <f>IF(Closed_Ports!AP81="z","z",IF(AU$11&lt;2000,INDEX('Data;_Historical_Data'!$H$12:$AK$518,MATCH(Working!$E88,'Data;_Historical_Data'!$J$12:$J$518,0),MATCH(Working!AU$11,'Data;_Historical_Data'!$H$11:$AK$11)),SUMIFS('Data;_Minor_Ports'!$K$59:$K$999999,'Data;_Minor_Ports'!$F$59:$F$999999,$F88,'Data;_Minor_Ports'!$E$59:$E$999999,AU$70,'Data;_Minor_Ports'!$J$59:$J$999999,#REF!)))</f>
        <v>0</v>
      </c>
      <c r="AV88" s="3">
        <f>IF(Closed_Ports!AQ81="z","z",IF(AV$11&lt;2000,INDEX('Data;_Historical_Data'!$H$12:$AK$518,MATCH(Working!$E88,'Data;_Historical_Data'!$J$12:$J$518,0),MATCH(Working!AV$11,'Data;_Historical_Data'!$H$11:$AK$11)),SUMIFS('Data;_Minor_Ports'!$K$59:$K$999999,'Data;_Minor_Ports'!$F$59:$F$999999,$F88,'Data;_Minor_Ports'!$E$59:$E$999999,AV$70,'Data;_Minor_Ports'!$J$59:$J$999999,#REF!)))</f>
        <v>0</v>
      </c>
      <c r="AW88" s="3">
        <f>IF(Closed_Ports!AR81="z","z",IF(AW$11&lt;2000,INDEX('Data;_Historical_Data'!$H$12:$AK$518,MATCH(Working!$E88,'Data;_Historical_Data'!$J$12:$J$518,0),MATCH(Working!AW$11,'Data;_Historical_Data'!$H$11:$AK$11)),SUMIFS('Data;_Minor_Ports'!$K$59:$K$999999,'Data;_Minor_Ports'!$F$59:$F$999999,$F88,'Data;_Minor_Ports'!$E$59:$E$999999,AW$70,'Data;_Minor_Ports'!$J$59:$J$999999,#REF!)))</f>
        <v>0</v>
      </c>
      <c r="AX88" s="3">
        <f>IF(Closed_Ports!AS81="z","z",IF(AX$11&lt;2000,INDEX('Data;_Historical_Data'!$H$12:$AK$518,MATCH(Working!$E88,'Data;_Historical_Data'!$J$12:$J$518,0),MATCH(Working!AX$11,'Data;_Historical_Data'!$H$11:$AK$11)),SUMIFS('Data;_Minor_Ports'!$K$59:$K$999999,'Data;_Minor_Ports'!$F$59:$F$999999,$F88,'Data;_Minor_Ports'!$E$59:$E$999999,AX$70,'Data;_Minor_Ports'!$J$59:$J$999999,#REF!)))</f>
        <v>0</v>
      </c>
      <c r="AY88" s="3">
        <f>IF(Closed_Ports!AT81="z","z",IF(AY$11&lt;2000,INDEX('Data;_Historical_Data'!$H$12:$AK$518,MATCH(Working!$E88,'Data;_Historical_Data'!$J$12:$J$518,0),MATCH(Working!AY$11,'Data;_Historical_Data'!$H$11:$AK$11)),SUMIFS('Data;_Minor_Ports'!$K$59:$K$999999,'Data;_Minor_Ports'!$F$59:$F$999999,$F88,'Data;_Minor_Ports'!$E$59:$E$999999,AY$70,'Data;_Minor_Ports'!$J$59:$J$999999,#REF!)))</f>
        <v>0</v>
      </c>
      <c r="AZ88" s="3">
        <f>IF(Closed_Ports!AU81="z","z",IF(AZ$11&lt;2000,INDEX('Data;_Historical_Data'!$H$12:$AK$518,MATCH(Working!$E88,'Data;_Historical_Data'!$J$12:$J$518,0),MATCH(Working!AZ$11,'Data;_Historical_Data'!$H$11:$AK$11)),SUMIFS('Data;_Minor_Ports'!$K$59:$K$999999,'Data;_Minor_Ports'!$F$59:$F$999999,$F88,'Data;_Minor_Ports'!$E$59:$E$999999,AZ$70,'Data;_Minor_Ports'!$J$59:$J$999999,#REF!)))</f>
        <v>0</v>
      </c>
      <c r="BA88" s="3">
        <f>IF(Closed_Ports!AV81="z","z",IF(BA$11&lt;2000,INDEX('Data;_Historical_Data'!$H$12:$AK$518,MATCH(Working!$E88,'Data;_Historical_Data'!$J$12:$J$518,0),MATCH(Working!BA$11,'Data;_Historical_Data'!$H$11:$AK$11)),SUMIFS('Data;_Minor_Ports'!$K$59:$K$999999,'Data;_Minor_Ports'!$F$59:$F$999999,$F88,'Data;_Minor_Ports'!$E$59:$E$999999,BA$70,'Data;_Minor_Ports'!$J$59:$J$999999,#REF!)))</f>
        <v>0</v>
      </c>
      <c r="BB88" s="3">
        <f>IF(Closed_Ports!AW81="z","z",IF(BB$11&lt;2000,INDEX('Data;_Historical_Data'!$H$12:$AK$518,MATCH(Working!$E88,'Data;_Historical_Data'!$J$12:$J$518,0),MATCH(Working!BB$11,'Data;_Historical_Data'!$H$11:$AK$11)),SUMIFS('Data;_Minor_Ports'!$K$59:$K$999999,'Data;_Minor_Ports'!$F$59:$F$999999,$F88,'Data;_Minor_Ports'!$E$59:$E$999999,BB$70,'Data;_Minor_Ports'!$J$59:$J$999999,#REF!)))</f>
        <v>0</v>
      </c>
      <c r="BC88" s="3">
        <f>IF(Closed_Ports!AX81="z","z",IF(BC$11&lt;2000,INDEX('Data;_Historical_Data'!$H$12:$AK$518,MATCH(Working!$E88,'Data;_Historical_Data'!$J$12:$J$518,0),MATCH(Working!BC$11,'Data;_Historical_Data'!$H$11:$AK$11)),SUMIFS('Data;_Minor_Ports'!$K$59:$K$999999,'Data;_Minor_Ports'!$F$59:$F$999999,$F88,'Data;_Minor_Ports'!$E$59:$E$999999,BC$70,'Data;_Minor_Ports'!$J$59:$J$999999,#REF!)))</f>
        <v>0</v>
      </c>
      <c r="BD88" s="3">
        <f>IF(Closed_Ports!AY81="z","z",IF(BD$11&lt;2000,INDEX('Data;_Historical_Data'!$H$12:$AK$518,MATCH(Working!$E88,'Data;_Historical_Data'!$J$12:$J$518,0),MATCH(Working!BD$11,'Data;_Historical_Data'!$H$11:$AK$11)),SUMIFS('Data;_Minor_Ports'!$K$59:$K$999999,'Data;_Minor_Ports'!$F$59:$F$999999,$F88,'Data;_Minor_Ports'!$E$59:$E$999999,BD$70,'Data;_Minor_Ports'!$J$59:$J$999999,#REF!)))</f>
        <v>0</v>
      </c>
      <c r="BE88" s="3">
        <f>IF(Closed_Ports!AZ81="z","z",IF(BE$11&lt;2000,INDEX('Data;_Historical_Data'!$H$12:$AK$518,MATCH(Working!$E88,'Data;_Historical_Data'!$J$12:$J$518,0),MATCH(Working!BE$11,'Data;_Historical_Data'!$H$11:$AK$11)),SUMIFS('Data;_Minor_Ports'!$K$59:$K$999999,'Data;_Minor_Ports'!$F$59:$F$999999,$F88,'Data;_Minor_Ports'!$E$59:$E$999999,BE$70,'Data;_Minor_Ports'!$J$59:$J$999999,#REF!)))</f>
        <v>0</v>
      </c>
      <c r="BF88" s="3">
        <f>IF(Closed_Ports!BA81="z","z",IF(BF$11&lt;2000,INDEX('Data;_Historical_Data'!$H$12:$AK$518,MATCH(Working!$E88,'Data;_Historical_Data'!$J$12:$J$518,0),MATCH(Working!BF$11,'Data;_Historical_Data'!$H$11:$AK$11)),SUMIFS('Data;_Minor_Ports'!$K$59:$K$999999,'Data;_Minor_Ports'!$F$59:$F$999999,$F88,'Data;_Minor_Ports'!$E$59:$E$999999,BF$70,'Data;_Minor_Ports'!$J$59:$J$999999,#REF!)))</f>
        <v>0</v>
      </c>
      <c r="BG88" s="3">
        <f>IF(Closed_Ports!BB81="z","z",IF(BG$11&lt;2000,INDEX('Data;_Historical_Data'!$H$12:$AK$518,MATCH(Working!$E88,'Data;_Historical_Data'!$J$12:$J$518,0),MATCH(Working!BG$11,'Data;_Historical_Data'!$H$11:$AK$11)),SUMIFS('Data;_Minor_Ports'!$K$59:$K$999999,'Data;_Minor_Ports'!$F$59:$F$999999,$F88,'Data;_Minor_Ports'!$E$59:$E$999999,BG$70,'Data;_Minor_Ports'!$J$59:$J$999999,#REF!)))</f>
        <v>0</v>
      </c>
      <c r="BH88" s="3">
        <f>IF(Closed_Ports!BC81="z","z",IF(BH$11&lt;2000,INDEX('Data;_Historical_Data'!$H$12:$AK$518,MATCH(Working!$E88,'Data;_Historical_Data'!$J$12:$J$518,0),MATCH(Working!BH$11,'Data;_Historical_Data'!$H$11:$AK$11)),SUMIFS('Data;_Minor_Ports'!$K$59:$K$999999,'Data;_Minor_Ports'!$F$59:$F$999999,$F88,'Data;_Minor_Ports'!$E$59:$E$999999,BH$70,'Data;_Minor_Ports'!$J$59:$J$999999,#REF!)))</f>
        <v>0</v>
      </c>
      <c r="BI88" s="3">
        <f>IF(Closed_Ports!BD81="z","z",IF(BI$11&lt;2000,INDEX('Data;_Historical_Data'!$H$12:$AK$518,MATCH(Working!$E88,'Data;_Historical_Data'!$J$12:$J$518,0),MATCH(Working!BI$11,'Data;_Historical_Data'!$H$11:$AK$11)),SUMIFS('Data;_Minor_Ports'!$K$59:$K$999999,'Data;_Minor_Ports'!$F$59:$F$999999,$F88,'Data;_Minor_Ports'!$E$59:$E$999999,BI$70,'Data;_Minor_Ports'!$J$59:$J$999999,#REF!)))</f>
        <v>0</v>
      </c>
      <c r="BJ88" s="44" t="e">
        <f t="shared" si="6"/>
        <v>#DIV/0!</v>
      </c>
      <c r="BK88" s="45">
        <f t="shared" si="7"/>
        <v>0</v>
      </c>
    </row>
    <row r="89" spans="5:63" x14ac:dyDescent="0.25">
      <c r="E89" s="22" t="e">
        <f>CONCATENATE(#REF!,Working!H89)</f>
        <v>#REF!</v>
      </c>
      <c r="F89" s="22" t="s">
        <v>346</v>
      </c>
      <c r="G89" s="22" t="s">
        <v>308</v>
      </c>
      <c r="H89" s="2" t="s">
        <v>82</v>
      </c>
      <c r="I89" s="2" t="s">
        <v>26</v>
      </c>
      <c r="J89" s="42" t="s">
        <v>66</v>
      </c>
      <c r="K89" s="3" t="e">
        <f>IF(Closed_Ports!F82="z","z",IF(K$11&lt;2000,INDEX('Data;_Historical_Data'!$H$12:$AK$518,MATCH(Working!$E89,'Data;_Historical_Data'!$J$12:$J$518,0),MATCH(Working!K$11,'Data;_Historical_Data'!$H$11:$AK$11)),SUMIFS('Data;_Minor_Ports'!$K$59:$K$999999,'Data;_Minor_Ports'!$F$59:$F$999999,$F89,'Data;_Minor_Ports'!$E$59:$E$999999,K$70,'Data;_Minor_Ports'!$J$59:$J$999999,#REF!)))</f>
        <v>#REF!</v>
      </c>
      <c r="L89" s="3" t="e">
        <f>IF(Closed_Ports!G82="z","z",IF(L$11&lt;2000,INDEX('Data;_Historical_Data'!$H$12:$AK$518,MATCH(Working!$E89,'Data;_Historical_Data'!$J$12:$J$518,0),MATCH(Working!L$11,'Data;_Historical_Data'!$H$11:$AK$11)),SUMIFS('Data;_Minor_Ports'!$K$59:$K$999999,'Data;_Minor_Ports'!$F$59:$F$999999,$F89,'Data;_Minor_Ports'!$E$59:$E$999999,L$70,'Data;_Minor_Ports'!$J$59:$J$999999,#REF!)))</f>
        <v>#REF!</v>
      </c>
      <c r="M89" s="3" t="e">
        <f>IF(Closed_Ports!H82="z","z",IF(M$11&lt;2000,INDEX('Data;_Historical_Data'!$H$12:$AK$518,MATCH(Working!$E89,'Data;_Historical_Data'!$J$12:$J$518,0),MATCH(Working!M$11,'Data;_Historical_Data'!$H$11:$AK$11)),SUMIFS('Data;_Minor_Ports'!$K$59:$K$999999,'Data;_Minor_Ports'!$F$59:$F$999999,$F89,'Data;_Minor_Ports'!$E$59:$E$999999,M$70,'Data;_Minor_Ports'!$J$59:$J$999999,#REF!)))</f>
        <v>#REF!</v>
      </c>
      <c r="N89" s="3" t="e">
        <f>IF(Closed_Ports!I82="z","z",IF(N$11&lt;2000,INDEX('Data;_Historical_Data'!$H$12:$AK$518,MATCH(Working!$E89,'Data;_Historical_Data'!$J$12:$J$518,0),MATCH(Working!N$11,'Data;_Historical_Data'!$H$11:$AK$11)),SUMIFS('Data;_Minor_Ports'!$K$59:$K$999999,'Data;_Minor_Ports'!$F$59:$F$999999,$F89,'Data;_Minor_Ports'!$E$59:$E$999999,N$70,'Data;_Minor_Ports'!$J$59:$J$999999,#REF!)))</f>
        <v>#REF!</v>
      </c>
      <c r="O89" s="3" t="e">
        <f>IF(Closed_Ports!J82="z","z",IF(O$11&lt;2000,INDEX('Data;_Historical_Data'!$H$12:$AK$518,MATCH(Working!$E89,'Data;_Historical_Data'!$J$12:$J$518,0),MATCH(Working!O$11,'Data;_Historical_Data'!$H$11:$AK$11)),SUMIFS('Data;_Minor_Ports'!$K$59:$K$999999,'Data;_Minor_Ports'!$F$59:$F$999999,$F89,'Data;_Minor_Ports'!$E$59:$E$999999,O$70,'Data;_Minor_Ports'!$J$59:$J$999999,#REF!)))</f>
        <v>#REF!</v>
      </c>
      <c r="P89" s="3" t="e">
        <f>IF(Closed_Ports!K82="z","z",IF(P$11&lt;2000,INDEX('Data;_Historical_Data'!$H$12:$AK$518,MATCH(Working!$E89,'Data;_Historical_Data'!$J$12:$J$518,0),MATCH(Working!P$11,'Data;_Historical_Data'!$H$11:$AK$11)),SUMIFS('Data;_Minor_Ports'!$K$59:$K$999999,'Data;_Minor_Ports'!$F$59:$F$999999,$F89,'Data;_Minor_Ports'!$E$59:$E$999999,P$70,'Data;_Minor_Ports'!$J$59:$J$999999,#REF!)))</f>
        <v>#REF!</v>
      </c>
      <c r="Q89" s="3" t="e">
        <f>IF(Closed_Ports!L82="z","z",IF(Q$11&lt;2000,INDEX('Data;_Historical_Data'!$H$12:$AK$518,MATCH(Working!$E89,'Data;_Historical_Data'!$J$12:$J$518,0),MATCH(Working!Q$11,'Data;_Historical_Data'!$H$11:$AK$11)),SUMIFS('Data;_Minor_Ports'!$K$59:$K$999999,'Data;_Minor_Ports'!$F$59:$F$999999,$F89,'Data;_Minor_Ports'!$E$59:$E$999999,Q$70,'Data;_Minor_Ports'!$J$59:$J$999999,#REF!)))</f>
        <v>#REF!</v>
      </c>
      <c r="R89" s="3" t="e">
        <f>IF(Closed_Ports!M82="z","z",IF(R$11&lt;2000,INDEX('Data;_Historical_Data'!$H$12:$AK$518,MATCH(Working!$E89,'Data;_Historical_Data'!$J$12:$J$518,0),MATCH(Working!R$11,'Data;_Historical_Data'!$H$11:$AK$11)),SUMIFS('Data;_Minor_Ports'!$K$59:$K$999999,'Data;_Minor_Ports'!$F$59:$F$999999,$F89,'Data;_Minor_Ports'!$E$59:$E$999999,R$70,'Data;_Minor_Ports'!$J$59:$J$999999,#REF!)))</f>
        <v>#REF!</v>
      </c>
      <c r="S89" s="3" t="e">
        <f>IF(Closed_Ports!N82="z","z",IF(S$11&lt;2000,INDEX('Data;_Historical_Data'!$H$12:$AK$518,MATCH(Working!$E89,'Data;_Historical_Data'!$J$12:$J$518,0),MATCH(Working!S$11,'Data;_Historical_Data'!$H$11:$AK$11)),SUMIFS('Data;_Minor_Ports'!$K$59:$K$999999,'Data;_Minor_Ports'!$F$59:$F$999999,$F89,'Data;_Minor_Ports'!$E$59:$E$999999,S$70,'Data;_Minor_Ports'!$J$59:$J$999999,#REF!)))</f>
        <v>#REF!</v>
      </c>
      <c r="T89" s="3" t="e">
        <f>IF(Closed_Ports!O82="z","z",IF(T$11&lt;2000,INDEX('Data;_Historical_Data'!$H$12:$AK$518,MATCH(Working!$E89,'Data;_Historical_Data'!$J$12:$J$518,0),MATCH(Working!T$11,'Data;_Historical_Data'!$H$11:$AK$11)),SUMIFS('Data;_Minor_Ports'!$K$59:$K$999999,'Data;_Minor_Ports'!$F$59:$F$999999,$F89,'Data;_Minor_Ports'!$E$59:$E$999999,T$70,'Data;_Minor_Ports'!$J$59:$J$999999,#REF!)))</f>
        <v>#REF!</v>
      </c>
      <c r="U89" s="3" t="e">
        <f>IF(Closed_Ports!P82="z","z",IF(U$11&lt;2000,INDEX('Data;_Historical_Data'!$H$12:$AK$518,MATCH(Working!$E89,'Data;_Historical_Data'!$J$12:$J$518,0),MATCH(Working!U$11,'Data;_Historical_Data'!$H$11:$AK$11)),SUMIFS('Data;_Minor_Ports'!$K$59:$K$999999,'Data;_Minor_Ports'!$F$59:$F$999999,$F89,'Data;_Minor_Ports'!$E$59:$E$999999,U$70,'Data;_Minor_Ports'!$J$59:$J$999999,#REF!)))</f>
        <v>#REF!</v>
      </c>
      <c r="V89" s="3" t="e">
        <f>IF(Closed_Ports!Q82="z","z",IF(V$11&lt;2000,INDEX('Data;_Historical_Data'!$H$12:$AK$518,MATCH(Working!$E89,'Data;_Historical_Data'!$J$12:$J$518,0),MATCH(Working!V$11,'Data;_Historical_Data'!$H$11:$AK$11)),SUMIFS('Data;_Minor_Ports'!$K$59:$K$999999,'Data;_Minor_Ports'!$F$59:$F$999999,$F89,'Data;_Minor_Ports'!$E$59:$E$999999,V$70,'Data;_Minor_Ports'!$J$59:$J$999999,#REF!)))</f>
        <v>#REF!</v>
      </c>
      <c r="W89" s="3" t="e">
        <f>IF(Closed_Ports!R82="z","z",IF(W$11&lt;2000,INDEX('Data;_Historical_Data'!$H$12:$AK$518,MATCH(Working!$E89,'Data;_Historical_Data'!$J$12:$J$518,0),MATCH(Working!W$11,'Data;_Historical_Data'!$H$11:$AK$11)),SUMIFS('Data;_Minor_Ports'!$K$59:$K$999999,'Data;_Minor_Ports'!$F$59:$F$999999,$F89,'Data;_Minor_Ports'!$E$59:$E$999999,W$70,'Data;_Minor_Ports'!$J$59:$J$999999,#REF!)))</f>
        <v>#REF!</v>
      </c>
      <c r="X89" s="3" t="e">
        <f>IF(Closed_Ports!S82="z","z",IF(X$11&lt;2000,INDEX('Data;_Historical_Data'!$H$12:$AK$518,MATCH(Working!$E89,'Data;_Historical_Data'!$J$12:$J$518,0),MATCH(Working!X$11,'Data;_Historical_Data'!$H$11:$AK$11)),SUMIFS('Data;_Minor_Ports'!$K$59:$K$999999,'Data;_Minor_Ports'!$F$59:$F$999999,$F89,'Data;_Minor_Ports'!$E$59:$E$999999,X$70,'Data;_Minor_Ports'!$J$59:$J$999999,#REF!)))</f>
        <v>#REF!</v>
      </c>
      <c r="Y89" s="3" t="e">
        <f>IF(Closed_Ports!T82="z","z",IF(Y$11&lt;2000,INDEX('Data;_Historical_Data'!$H$12:$AK$518,MATCH(Working!$E89,'Data;_Historical_Data'!$J$12:$J$518,0),MATCH(Working!Y$11,'Data;_Historical_Data'!$H$11:$AK$11)),SUMIFS('Data;_Minor_Ports'!$K$59:$K$999999,'Data;_Minor_Ports'!$F$59:$F$999999,$F89,'Data;_Minor_Ports'!$E$59:$E$999999,Y$70,'Data;_Minor_Ports'!$J$59:$J$999999,#REF!)))</f>
        <v>#REF!</v>
      </c>
      <c r="Z89" s="3" t="e">
        <f>IF(Closed_Ports!U82="z","z",IF(Z$11&lt;2000,INDEX('Data;_Historical_Data'!$H$12:$AK$518,MATCH(Working!$E89,'Data;_Historical_Data'!$J$12:$J$518,0),MATCH(Working!Z$11,'Data;_Historical_Data'!$H$11:$AK$11)),SUMIFS('Data;_Minor_Ports'!$K$59:$K$999999,'Data;_Minor_Ports'!$F$59:$F$999999,$F89,'Data;_Minor_Ports'!$E$59:$E$999999,Z$70,'Data;_Minor_Ports'!$J$59:$J$999999,#REF!)))</f>
        <v>#REF!</v>
      </c>
      <c r="AA89" s="3" t="e">
        <f>IF(Closed_Ports!V82="z","z",IF(AA$11&lt;2000,INDEX('Data;_Historical_Data'!$H$12:$AK$518,MATCH(Working!$E89,'Data;_Historical_Data'!$J$12:$J$518,0),MATCH(Working!AA$11,'Data;_Historical_Data'!$H$11:$AK$11)),SUMIFS('Data;_Minor_Ports'!$K$59:$K$999999,'Data;_Minor_Ports'!$F$59:$F$999999,$F89,'Data;_Minor_Ports'!$E$59:$E$999999,AA$70,'Data;_Minor_Ports'!$J$59:$J$999999,#REF!)))</f>
        <v>#REF!</v>
      </c>
      <c r="AB89" s="3" t="str">
        <f>IF(Closed_Ports!W82="z","z",IF(AB$11&lt;2000,INDEX('Data;_Historical_Data'!$H$12:$AK$518,MATCH(Working!$E89,'Data;_Historical_Data'!$J$12:$J$518,0),MATCH(Working!AB$11,'Data;_Historical_Data'!$H$11:$AK$11)),SUMIFS('Data;_Minor_Ports'!$K$59:$K$999999,'Data;_Minor_Ports'!$F$59:$F$999999,$F89,'Data;_Minor_Ports'!$E$59:$E$999999,AB$70,'Data;_Minor_Ports'!$J$59:$J$999999,#REF!)))</f>
        <v>z</v>
      </c>
      <c r="AC89" s="3" t="str">
        <f>IF(Closed_Ports!X82="z","z",IF(AC$11&lt;2000,INDEX('Data;_Historical_Data'!$H$12:$AK$518,MATCH(Working!$E89,'Data;_Historical_Data'!$J$12:$J$518,0),MATCH(Working!AC$11,'Data;_Historical_Data'!$H$11:$AK$11)),SUMIFS('Data;_Minor_Ports'!$K$59:$K$999999,'Data;_Minor_Ports'!$F$59:$F$999999,$F89,'Data;_Minor_Ports'!$E$59:$E$999999,AC$70,'Data;_Minor_Ports'!$J$59:$J$999999,#REF!)))</f>
        <v>z</v>
      </c>
      <c r="AD89" s="3" t="str">
        <f>IF(Closed_Ports!Y82="z","z",IF(AD$11&lt;2000,INDEX('Data;_Historical_Data'!$H$12:$AK$518,MATCH(Working!$E89,'Data;_Historical_Data'!$J$12:$J$518,0),MATCH(Working!AD$11,'Data;_Historical_Data'!$H$11:$AK$11)),SUMIFS('Data;_Minor_Ports'!$K$59:$K$999999,'Data;_Minor_Ports'!$F$59:$F$999999,$F89,'Data;_Minor_Ports'!$E$59:$E$999999,AD$70,'Data;_Minor_Ports'!$J$59:$J$999999,#REF!)))</f>
        <v>z</v>
      </c>
      <c r="AE89" s="3" t="str">
        <f>IF(Closed_Ports!Z82="z","z",IF(AE$11&lt;2000,INDEX('Data;_Historical_Data'!$H$12:$AK$518,MATCH(Working!$E89,'Data;_Historical_Data'!$J$12:$J$518,0),MATCH(Working!AE$11,'Data;_Historical_Data'!$H$11:$AK$11)),SUMIFS('Data;_Minor_Ports'!$K$59:$K$999999,'Data;_Minor_Ports'!$F$59:$F$999999,$F89,'Data;_Minor_Ports'!$E$59:$E$999999,AE$70,'Data;_Minor_Ports'!$J$59:$J$999999,#REF!)))</f>
        <v>z</v>
      </c>
      <c r="AF89" s="3" t="str">
        <f>IF(Closed_Ports!AA82="z","z",IF(AF$11&lt;2000,INDEX('Data;_Historical_Data'!$H$12:$AK$518,MATCH(Working!$E89,'Data;_Historical_Data'!$J$12:$J$518,0),MATCH(Working!AF$11,'Data;_Historical_Data'!$H$11:$AK$11)),SUMIFS('Data;_Minor_Ports'!$K$59:$K$999999,'Data;_Minor_Ports'!$F$59:$F$999999,$F89,'Data;_Minor_Ports'!$E$59:$E$999999,AF$70,'Data;_Minor_Ports'!$J$59:$J$999999,#REF!)))</f>
        <v>z</v>
      </c>
      <c r="AG89" s="3" t="str">
        <f>IF(Closed_Ports!AB82="z","z",IF(AG$11&lt;2000,INDEX('Data;_Historical_Data'!$H$12:$AK$518,MATCH(Working!$E89,'Data;_Historical_Data'!$J$12:$J$518,0),MATCH(Working!AG$11,'Data;_Historical_Data'!$H$11:$AK$11)),SUMIFS('Data;_Minor_Ports'!$K$59:$K$999999,'Data;_Minor_Ports'!$F$59:$F$999999,$F89,'Data;_Minor_Ports'!$E$59:$E$999999,AG$70,'Data;_Minor_Ports'!$J$59:$J$999999,#REF!)))</f>
        <v>z</v>
      </c>
      <c r="AH89" s="3" t="str">
        <f>IF(Closed_Ports!AC82="z","z",IF(AH$11&lt;2000,INDEX('Data;_Historical_Data'!$H$12:$AK$518,MATCH(Working!$E89,'Data;_Historical_Data'!$J$12:$J$518,0),MATCH(Working!AH$11,'Data;_Historical_Data'!$H$11:$AK$11)),SUMIFS('Data;_Minor_Ports'!$K$59:$K$999999,'Data;_Minor_Ports'!$F$59:$F$999999,$F89,'Data;_Minor_Ports'!$E$59:$E$999999,AH$70,'Data;_Minor_Ports'!$J$59:$J$999999,#REF!)))</f>
        <v>z</v>
      </c>
      <c r="AI89" s="3" t="str">
        <f>IF(Closed_Ports!AD82="z","z",IF(AI$11&lt;2000,INDEX('Data;_Historical_Data'!$H$12:$AK$518,MATCH(Working!$E89,'Data;_Historical_Data'!$J$12:$J$518,0),MATCH(Working!AI$11,'Data;_Historical_Data'!$H$11:$AK$11)),SUMIFS('Data;_Minor_Ports'!$K$59:$K$999999,'Data;_Minor_Ports'!$F$59:$F$999999,$F89,'Data;_Minor_Ports'!$E$59:$E$999999,AI$70,'Data;_Minor_Ports'!$J$59:$J$999999,#REF!)))</f>
        <v>z</v>
      </c>
      <c r="AJ89" s="3" t="str">
        <f>IF(Closed_Ports!AE82="z","z",IF(AJ$11&lt;2000,INDEX('Data;_Historical_Data'!$H$12:$AK$518,MATCH(Working!$E89,'Data;_Historical_Data'!$J$12:$J$518,0),MATCH(Working!AJ$11,'Data;_Historical_Data'!$H$11:$AK$11)),SUMIFS('Data;_Minor_Ports'!$K$59:$K$999999,'Data;_Minor_Ports'!$F$59:$F$999999,$F89,'Data;_Minor_Ports'!$E$59:$E$999999,AJ$70,'Data;_Minor_Ports'!$J$59:$J$999999,#REF!)))</f>
        <v>z</v>
      </c>
      <c r="AK89" s="3" t="str">
        <f>IF(Closed_Ports!AF82="z","z",IF(AK$11&lt;2000,INDEX('Data;_Historical_Data'!$H$12:$AK$518,MATCH(Working!$E89,'Data;_Historical_Data'!$J$12:$J$518,0),MATCH(Working!AK$11,'Data;_Historical_Data'!$H$11:$AK$11)),SUMIFS('Data;_Minor_Ports'!$K$59:$K$999999,'Data;_Minor_Ports'!$F$59:$F$999999,$F89,'Data;_Minor_Ports'!$E$59:$E$999999,AK$70,'Data;_Minor_Ports'!$J$59:$J$999999,#REF!)))</f>
        <v>z</v>
      </c>
      <c r="AL89" s="49" t="str">
        <f>IF(Closed_Ports!AG82="z","z",IF(AL$11&lt;2000,INDEX('Data;_Historical_Data'!$H$12:$AK$518,MATCH(Working!$E89,'Data;_Historical_Data'!$J$12:$J$518,0),MATCH(Working!AL$11,'Data;_Historical_Data'!$H$11:$AK$11)),SUMIFS('Data;_Minor_Ports'!$K$59:$K$999999,'Data;_Minor_Ports'!$F$59:$F$999999,$F89,'Data;_Minor_Ports'!$E$59:$E$999999,AL$70,'Data;_Minor_Ports'!$J$59:$J$999999,#REF!)))</f>
        <v>z</v>
      </c>
      <c r="AM89" s="3" t="str">
        <f>IF(Closed_Ports!AH82="z","z",IF(AM$11&lt;2000,INDEX('Data;_Historical_Data'!$H$12:$AK$518,MATCH(Working!$E89,'Data;_Historical_Data'!$J$12:$J$518,0),MATCH(Working!AM$11,'Data;_Historical_Data'!$H$11:$AK$11)),SUMIFS('Data;_Minor_Ports'!$K$59:$K$999999,'Data;_Minor_Ports'!$F$59:$F$999999,$F89,'Data;_Minor_Ports'!$E$59:$E$999999,AM$70,'Data;_Minor_Ports'!$J$59:$J$999999,#REF!)))</f>
        <v>z</v>
      </c>
      <c r="AN89" s="3" t="str">
        <f>IF(Closed_Ports!AI82="z","z",IF(AN$11&lt;2000,INDEX('Data;_Historical_Data'!$H$12:$AK$518,MATCH(Working!$E89,'Data;_Historical_Data'!$J$12:$J$518,0),MATCH(Working!AN$11,'Data;_Historical_Data'!$H$11:$AK$11)),SUMIFS('Data;_Minor_Ports'!$K$59:$K$999999,'Data;_Minor_Ports'!$F$59:$F$999999,$F89,'Data;_Minor_Ports'!$E$59:$E$999999,AN$70,'Data;_Minor_Ports'!$J$59:$J$999999,#REF!)))</f>
        <v>z</v>
      </c>
      <c r="AO89" s="3" t="str">
        <f>IF(Closed_Ports!AJ82="z","z",IF(AO$11&lt;2000,INDEX('Data;_Historical_Data'!$H$12:$AK$518,MATCH(Working!$E89,'Data;_Historical_Data'!$J$12:$J$518,0),MATCH(Working!AO$11,'Data;_Historical_Data'!$H$11:$AK$11)),SUMIFS('Data;_Minor_Ports'!$K$59:$K$999999,'Data;_Minor_Ports'!$F$59:$F$999999,$F89,'Data;_Minor_Ports'!$E$59:$E$999999,AO$70,'Data;_Minor_Ports'!$J$59:$J$999999,#REF!)))</f>
        <v>z</v>
      </c>
      <c r="AP89" s="3" t="str">
        <f>IF(Closed_Ports!AK82="z","z",IF(AP$11&lt;2000,INDEX('Data;_Historical_Data'!$H$12:$AK$518,MATCH(Working!$E89,'Data;_Historical_Data'!$J$12:$J$518,0),MATCH(Working!AP$11,'Data;_Historical_Data'!$H$11:$AK$11)),SUMIFS('Data;_Minor_Ports'!$K$59:$K$999999,'Data;_Minor_Ports'!$F$59:$F$999999,$F89,'Data;_Minor_Ports'!$E$59:$E$999999,AP$70,'Data;_Minor_Ports'!$J$59:$J$999999,#REF!)))</f>
        <v>z</v>
      </c>
      <c r="AQ89" s="3" t="str">
        <f>IF(Closed_Ports!AL82="z","z",IF(AQ$11&lt;2000,INDEX('Data;_Historical_Data'!$H$12:$AK$518,MATCH(Working!$E89,'Data;_Historical_Data'!$J$12:$J$518,0),MATCH(Working!AQ$11,'Data;_Historical_Data'!$H$11:$AK$11)),SUMIFS('Data;_Minor_Ports'!$K$59:$K$999999,'Data;_Minor_Ports'!$F$59:$F$999999,$F89,'Data;_Minor_Ports'!$E$59:$E$999999,AQ$70,'Data;_Minor_Ports'!$J$59:$J$999999,#REF!)))</f>
        <v>z</v>
      </c>
      <c r="AR89" s="3" t="str">
        <f>IF(Closed_Ports!AM82="z","z",IF(AR$11&lt;2000,INDEX('Data;_Historical_Data'!$H$12:$AK$518,MATCH(Working!$E89,'Data;_Historical_Data'!$J$12:$J$518,0),MATCH(Working!AR$11,'Data;_Historical_Data'!$H$11:$AK$11)),SUMIFS('Data;_Minor_Ports'!$K$59:$K$999999,'Data;_Minor_Ports'!$F$59:$F$999999,$F89,'Data;_Minor_Ports'!$E$59:$E$999999,AR$70,'Data;_Minor_Ports'!$J$59:$J$999999,#REF!)))</f>
        <v>z</v>
      </c>
      <c r="AS89" s="3" t="str">
        <f>IF(Closed_Ports!AN82="z","z",IF(AS$11&lt;2000,INDEX('Data;_Historical_Data'!$H$12:$AK$518,MATCH(Working!$E89,'Data;_Historical_Data'!$J$12:$J$518,0),MATCH(Working!AS$11,'Data;_Historical_Data'!$H$11:$AK$11)),SUMIFS('Data;_Minor_Ports'!$K$59:$K$999999,'Data;_Minor_Ports'!$F$59:$F$999999,$F89,'Data;_Minor_Ports'!$E$59:$E$999999,AS$70,'Data;_Minor_Ports'!$J$59:$J$999999,#REF!)))</f>
        <v>z</v>
      </c>
      <c r="AT89" s="3" t="str">
        <f>IF(Closed_Ports!AO82="z","z",IF(AT$11&lt;2000,INDEX('Data;_Historical_Data'!$H$12:$AK$518,MATCH(Working!$E89,'Data;_Historical_Data'!$J$12:$J$518,0),MATCH(Working!AT$11,'Data;_Historical_Data'!$H$11:$AK$11)),SUMIFS('Data;_Minor_Ports'!$K$59:$K$999999,'Data;_Minor_Ports'!$F$59:$F$999999,$F89,'Data;_Minor_Ports'!$E$59:$E$999999,AT$70,'Data;_Minor_Ports'!$J$59:$J$999999,#REF!)))</f>
        <v>z</v>
      </c>
      <c r="AU89" s="3" t="str">
        <f>IF(Closed_Ports!AP82="z","z",IF(AU$11&lt;2000,INDEX('Data;_Historical_Data'!$H$12:$AK$518,MATCH(Working!$E89,'Data;_Historical_Data'!$J$12:$J$518,0),MATCH(Working!AU$11,'Data;_Historical_Data'!$H$11:$AK$11)),SUMIFS('Data;_Minor_Ports'!$K$59:$K$999999,'Data;_Minor_Ports'!$F$59:$F$999999,$F89,'Data;_Minor_Ports'!$E$59:$E$999999,AU$70,'Data;_Minor_Ports'!$J$59:$J$999999,#REF!)))</f>
        <v>z</v>
      </c>
      <c r="AV89" s="3" t="str">
        <f>IF(Closed_Ports!AQ82="z","z",IF(AV$11&lt;2000,INDEX('Data;_Historical_Data'!$H$12:$AK$518,MATCH(Working!$E89,'Data;_Historical_Data'!$J$12:$J$518,0),MATCH(Working!AV$11,'Data;_Historical_Data'!$H$11:$AK$11)),SUMIFS('Data;_Minor_Ports'!$K$59:$K$999999,'Data;_Minor_Ports'!$F$59:$F$999999,$F89,'Data;_Minor_Ports'!$E$59:$E$999999,AV$70,'Data;_Minor_Ports'!$J$59:$J$999999,#REF!)))</f>
        <v>z</v>
      </c>
      <c r="AW89" s="3" t="str">
        <f>IF(Closed_Ports!AR82="z","z",IF(AW$11&lt;2000,INDEX('Data;_Historical_Data'!$H$12:$AK$518,MATCH(Working!$E89,'Data;_Historical_Data'!$J$12:$J$518,0),MATCH(Working!AW$11,'Data;_Historical_Data'!$H$11:$AK$11)),SUMIFS('Data;_Minor_Ports'!$K$59:$K$999999,'Data;_Minor_Ports'!$F$59:$F$999999,$F89,'Data;_Minor_Ports'!$E$59:$E$999999,AW$70,'Data;_Minor_Ports'!$J$59:$J$999999,#REF!)))</f>
        <v>z</v>
      </c>
      <c r="AX89" s="3" t="str">
        <f>IF(Closed_Ports!AS82="z","z",IF(AX$11&lt;2000,INDEX('Data;_Historical_Data'!$H$12:$AK$518,MATCH(Working!$E89,'Data;_Historical_Data'!$J$12:$J$518,0),MATCH(Working!AX$11,'Data;_Historical_Data'!$H$11:$AK$11)),SUMIFS('Data;_Minor_Ports'!$K$59:$K$999999,'Data;_Minor_Ports'!$F$59:$F$999999,$F89,'Data;_Minor_Ports'!$E$59:$E$999999,AX$70,'Data;_Minor_Ports'!$J$59:$J$999999,#REF!)))</f>
        <v>z</v>
      </c>
      <c r="AY89" s="3" t="str">
        <f>IF(Closed_Ports!AT82="z","z",IF(AY$11&lt;2000,INDEX('Data;_Historical_Data'!$H$12:$AK$518,MATCH(Working!$E89,'Data;_Historical_Data'!$J$12:$J$518,0),MATCH(Working!AY$11,'Data;_Historical_Data'!$H$11:$AK$11)),SUMIFS('Data;_Minor_Ports'!$K$59:$K$999999,'Data;_Minor_Ports'!$F$59:$F$999999,$F89,'Data;_Minor_Ports'!$E$59:$E$999999,AY$70,'Data;_Minor_Ports'!$J$59:$J$999999,#REF!)))</f>
        <v>z</v>
      </c>
      <c r="AZ89" s="3" t="str">
        <f>IF(Closed_Ports!AU82="z","z",IF(AZ$11&lt;2000,INDEX('Data;_Historical_Data'!$H$12:$AK$518,MATCH(Working!$E89,'Data;_Historical_Data'!$J$12:$J$518,0),MATCH(Working!AZ$11,'Data;_Historical_Data'!$H$11:$AK$11)),SUMIFS('Data;_Minor_Ports'!$K$59:$K$999999,'Data;_Minor_Ports'!$F$59:$F$999999,$F89,'Data;_Minor_Ports'!$E$59:$E$999999,AZ$70,'Data;_Minor_Ports'!$J$59:$J$999999,#REF!)))</f>
        <v>z</v>
      </c>
      <c r="BA89" s="3" t="str">
        <f>IF(Closed_Ports!AV82="z","z",IF(BA$11&lt;2000,INDEX('Data;_Historical_Data'!$H$12:$AK$518,MATCH(Working!$E89,'Data;_Historical_Data'!$J$12:$J$518,0),MATCH(Working!BA$11,'Data;_Historical_Data'!$H$11:$AK$11)),SUMIFS('Data;_Minor_Ports'!$K$59:$K$999999,'Data;_Minor_Ports'!$F$59:$F$999999,$F89,'Data;_Minor_Ports'!$E$59:$E$999999,BA$70,'Data;_Minor_Ports'!$J$59:$J$999999,#REF!)))</f>
        <v>z</v>
      </c>
      <c r="BB89" s="3" t="str">
        <f>IF(Closed_Ports!AW82="z","z",IF(BB$11&lt;2000,INDEX('Data;_Historical_Data'!$H$12:$AK$518,MATCH(Working!$E89,'Data;_Historical_Data'!$J$12:$J$518,0),MATCH(Working!BB$11,'Data;_Historical_Data'!$H$11:$AK$11)),SUMIFS('Data;_Minor_Ports'!$K$59:$K$999999,'Data;_Minor_Ports'!$F$59:$F$999999,$F89,'Data;_Minor_Ports'!$E$59:$E$999999,BB$70,'Data;_Minor_Ports'!$J$59:$J$999999,#REF!)))</f>
        <v>z</v>
      </c>
      <c r="BC89" s="3" t="str">
        <f>IF(Closed_Ports!AX82="z","z",IF(BC$11&lt;2000,INDEX('Data;_Historical_Data'!$H$12:$AK$518,MATCH(Working!$E89,'Data;_Historical_Data'!$J$12:$J$518,0),MATCH(Working!BC$11,'Data;_Historical_Data'!$H$11:$AK$11)),SUMIFS('Data;_Minor_Ports'!$K$59:$K$999999,'Data;_Minor_Ports'!$F$59:$F$999999,$F89,'Data;_Minor_Ports'!$E$59:$E$999999,BC$70,'Data;_Minor_Ports'!$J$59:$J$999999,#REF!)))</f>
        <v>z</v>
      </c>
      <c r="BD89" s="3" t="str">
        <f>IF(Closed_Ports!AY82="z","z",IF(BD$11&lt;2000,INDEX('Data;_Historical_Data'!$H$12:$AK$518,MATCH(Working!$E89,'Data;_Historical_Data'!$J$12:$J$518,0),MATCH(Working!BD$11,'Data;_Historical_Data'!$H$11:$AK$11)),SUMIFS('Data;_Minor_Ports'!$K$59:$K$999999,'Data;_Minor_Ports'!$F$59:$F$999999,$F89,'Data;_Minor_Ports'!$E$59:$E$999999,BD$70,'Data;_Minor_Ports'!$J$59:$J$999999,#REF!)))</f>
        <v>z</v>
      </c>
      <c r="BE89" s="3" t="str">
        <f>IF(Closed_Ports!AZ82="z","z",IF(BE$11&lt;2000,INDEX('Data;_Historical_Data'!$H$12:$AK$518,MATCH(Working!$E89,'Data;_Historical_Data'!$J$12:$J$518,0),MATCH(Working!BE$11,'Data;_Historical_Data'!$H$11:$AK$11)),SUMIFS('Data;_Minor_Ports'!$K$59:$K$999999,'Data;_Minor_Ports'!$F$59:$F$999999,$F89,'Data;_Minor_Ports'!$E$59:$E$999999,BE$70,'Data;_Minor_Ports'!$J$59:$J$999999,#REF!)))</f>
        <v>z</v>
      </c>
      <c r="BF89" s="3" t="str">
        <f>IF(Closed_Ports!BA82="z","z",IF(BF$11&lt;2000,INDEX('Data;_Historical_Data'!$H$12:$AK$518,MATCH(Working!$E89,'Data;_Historical_Data'!$J$12:$J$518,0),MATCH(Working!BF$11,'Data;_Historical_Data'!$H$11:$AK$11)),SUMIFS('Data;_Minor_Ports'!$K$59:$K$999999,'Data;_Minor_Ports'!$F$59:$F$999999,$F89,'Data;_Minor_Ports'!$E$59:$E$999999,BF$70,'Data;_Minor_Ports'!$J$59:$J$999999,#REF!)))</f>
        <v>z</v>
      </c>
      <c r="BG89" s="3" t="str">
        <f>IF(Closed_Ports!BB82="z","z",IF(BG$11&lt;2000,INDEX('Data;_Historical_Data'!$H$12:$AK$518,MATCH(Working!$E89,'Data;_Historical_Data'!$J$12:$J$518,0),MATCH(Working!BG$11,'Data;_Historical_Data'!$H$11:$AK$11)),SUMIFS('Data;_Minor_Ports'!$K$59:$K$999999,'Data;_Minor_Ports'!$F$59:$F$999999,$F89,'Data;_Minor_Ports'!$E$59:$E$999999,BG$70,'Data;_Minor_Ports'!$J$59:$J$999999,#REF!)))</f>
        <v>z</v>
      </c>
      <c r="BH89" s="3" t="str">
        <f>IF(Closed_Ports!BC82="z","z",IF(BH$11&lt;2000,INDEX('Data;_Historical_Data'!$H$12:$AK$518,MATCH(Working!$E89,'Data;_Historical_Data'!$J$12:$J$518,0),MATCH(Working!BH$11,'Data;_Historical_Data'!$H$11:$AK$11)),SUMIFS('Data;_Minor_Ports'!$K$59:$K$999999,'Data;_Minor_Ports'!$F$59:$F$999999,$F89,'Data;_Minor_Ports'!$E$59:$E$999999,BH$70,'Data;_Minor_Ports'!$J$59:$J$999999,#REF!)))</f>
        <v>z</v>
      </c>
      <c r="BI89" s="3" t="str">
        <f>IF(Closed_Ports!BD82="z","z",IF(BI$11&lt;2000,INDEX('Data;_Historical_Data'!$H$12:$AK$518,MATCH(Working!$E89,'Data;_Historical_Data'!$J$12:$J$518,0),MATCH(Working!BI$11,'Data;_Historical_Data'!$H$11:$AK$11)),SUMIFS('Data;_Minor_Ports'!$K$59:$K$999999,'Data;_Minor_Ports'!$F$59:$F$999999,$F89,'Data;_Minor_Ports'!$E$59:$E$999999,BI$70,'Data;_Minor_Ports'!$J$59:$J$999999,#REF!)))</f>
        <v>z</v>
      </c>
      <c r="BJ89" s="44" t="e">
        <f t="shared" si="6"/>
        <v>#VALUE!</v>
      </c>
      <c r="BK89" s="45" t="e">
        <f t="shared" si="7"/>
        <v>#VALUE!</v>
      </c>
    </row>
    <row r="90" spans="5:63" x14ac:dyDescent="0.25">
      <c r="E90" s="22" t="e">
        <f>CONCATENATE(#REF!,Working!H90)</f>
        <v>#REF!</v>
      </c>
      <c r="F90" s="22" t="s">
        <v>348</v>
      </c>
      <c r="G90" s="22" t="s">
        <v>308</v>
      </c>
      <c r="H90" s="2" t="s">
        <v>83</v>
      </c>
      <c r="I90" s="2" t="s">
        <v>12</v>
      </c>
      <c r="J90" s="42" t="s">
        <v>66</v>
      </c>
      <c r="K90" s="3" t="str">
        <f>IF(Closed_Ports!F83="z","z",IF(K$11&lt;2000,INDEX('Data;_Historical_Data'!$H$12:$AK$518,MATCH(Working!$E90,'Data;_Historical_Data'!$J$12:$J$518,0),MATCH(Working!K$11,'Data;_Historical_Data'!$H$11:$AK$11)),SUMIFS('Data;_Minor_Ports'!$K$59:$K$999999,'Data;_Minor_Ports'!$F$59:$F$999999,$F90,'Data;_Minor_Ports'!$E$59:$E$999999,K$70,'Data;_Minor_Ports'!$J$59:$J$999999,#REF!)))</f>
        <v>z</v>
      </c>
      <c r="L90" s="3" t="str">
        <f>IF(Closed_Ports!G83="z","z",IF(L$11&lt;2000,INDEX('Data;_Historical_Data'!$H$12:$AK$518,MATCH(Working!$E90,'Data;_Historical_Data'!$J$12:$J$518,0),MATCH(Working!L$11,'Data;_Historical_Data'!$H$11:$AK$11)),SUMIFS('Data;_Minor_Ports'!$K$59:$K$999999,'Data;_Minor_Ports'!$F$59:$F$999999,$F90,'Data;_Minor_Ports'!$E$59:$E$999999,L$70,'Data;_Minor_Ports'!$J$59:$J$999999,#REF!)))</f>
        <v>z</v>
      </c>
      <c r="M90" s="3" t="str">
        <f>IF(Closed_Ports!H83="z","z",IF(M$11&lt;2000,INDEX('Data;_Historical_Data'!$H$12:$AK$518,MATCH(Working!$E90,'Data;_Historical_Data'!$J$12:$J$518,0),MATCH(Working!M$11,'Data;_Historical_Data'!$H$11:$AK$11)),SUMIFS('Data;_Minor_Ports'!$K$59:$K$999999,'Data;_Minor_Ports'!$F$59:$F$999999,$F90,'Data;_Minor_Ports'!$E$59:$E$999999,M$70,'Data;_Minor_Ports'!$J$59:$J$999999,#REF!)))</f>
        <v>z</v>
      </c>
      <c r="N90" s="3" t="str">
        <f>IF(Closed_Ports!I83="z","z",IF(N$11&lt;2000,INDEX('Data;_Historical_Data'!$H$12:$AK$518,MATCH(Working!$E90,'Data;_Historical_Data'!$J$12:$J$518,0),MATCH(Working!N$11,'Data;_Historical_Data'!$H$11:$AK$11)),SUMIFS('Data;_Minor_Ports'!$K$59:$K$999999,'Data;_Minor_Ports'!$F$59:$F$999999,$F90,'Data;_Minor_Ports'!$E$59:$E$999999,N$70,'Data;_Minor_Ports'!$J$59:$J$999999,#REF!)))</f>
        <v>z</v>
      </c>
      <c r="O90" s="3" t="str">
        <f>IF(Closed_Ports!J83="z","z",IF(O$11&lt;2000,INDEX('Data;_Historical_Data'!$H$12:$AK$518,MATCH(Working!$E90,'Data;_Historical_Data'!$J$12:$J$518,0),MATCH(Working!O$11,'Data;_Historical_Data'!$H$11:$AK$11)),SUMIFS('Data;_Minor_Ports'!$K$59:$K$999999,'Data;_Minor_Ports'!$F$59:$F$999999,$F90,'Data;_Minor_Ports'!$E$59:$E$999999,O$70,'Data;_Minor_Ports'!$J$59:$J$999999,#REF!)))</f>
        <v>z</v>
      </c>
      <c r="P90" s="3" t="str">
        <f>IF(Closed_Ports!K83="z","z",IF(P$11&lt;2000,INDEX('Data;_Historical_Data'!$H$12:$AK$518,MATCH(Working!$E90,'Data;_Historical_Data'!$J$12:$J$518,0),MATCH(Working!P$11,'Data;_Historical_Data'!$H$11:$AK$11)),SUMIFS('Data;_Minor_Ports'!$K$59:$K$999999,'Data;_Minor_Ports'!$F$59:$F$999999,$F90,'Data;_Minor_Ports'!$E$59:$E$999999,P$70,'Data;_Minor_Ports'!$J$59:$J$999999,#REF!)))</f>
        <v>z</v>
      </c>
      <c r="Q90" s="3" t="str">
        <f>IF(Closed_Ports!L83="z","z",IF(Q$11&lt;2000,INDEX('Data;_Historical_Data'!$H$12:$AK$518,MATCH(Working!$E90,'Data;_Historical_Data'!$J$12:$J$518,0),MATCH(Working!Q$11,'Data;_Historical_Data'!$H$11:$AK$11)),SUMIFS('Data;_Minor_Ports'!$K$59:$K$999999,'Data;_Minor_Ports'!$F$59:$F$999999,$F90,'Data;_Minor_Ports'!$E$59:$E$999999,Q$70,'Data;_Minor_Ports'!$J$59:$J$999999,#REF!)))</f>
        <v>z</v>
      </c>
      <c r="R90" s="3" t="e">
        <f>IF(Closed_Ports!M83="z","z",IF(R$11&lt;2000,INDEX('Data;_Historical_Data'!$H$12:$AK$518,MATCH(Working!$E90,'Data;_Historical_Data'!$J$12:$J$518,0),MATCH(Working!R$11,'Data;_Historical_Data'!$H$11:$AK$11)),SUMIFS('Data;_Minor_Ports'!$K$59:$K$999999,'Data;_Minor_Ports'!$F$59:$F$999999,$F90,'Data;_Minor_Ports'!$E$59:$E$999999,R$70,'Data;_Minor_Ports'!$J$59:$J$999999,#REF!)))</f>
        <v>#REF!</v>
      </c>
      <c r="S90" s="3" t="e">
        <f>IF(Closed_Ports!N83="z","z",IF(S$11&lt;2000,INDEX('Data;_Historical_Data'!$H$12:$AK$518,MATCH(Working!$E90,'Data;_Historical_Data'!$J$12:$J$518,0),MATCH(Working!S$11,'Data;_Historical_Data'!$H$11:$AK$11)),SUMIFS('Data;_Minor_Ports'!$K$59:$K$999999,'Data;_Minor_Ports'!$F$59:$F$999999,$F90,'Data;_Minor_Ports'!$E$59:$E$999999,S$70,'Data;_Minor_Ports'!$J$59:$J$999999,#REF!)))</f>
        <v>#REF!</v>
      </c>
      <c r="T90" s="3" t="e">
        <f>IF(Closed_Ports!O83="z","z",IF(T$11&lt;2000,INDEX('Data;_Historical_Data'!$H$12:$AK$518,MATCH(Working!$E90,'Data;_Historical_Data'!$J$12:$J$518,0),MATCH(Working!T$11,'Data;_Historical_Data'!$H$11:$AK$11)),SUMIFS('Data;_Minor_Ports'!$K$59:$K$999999,'Data;_Minor_Ports'!$F$59:$F$999999,$F90,'Data;_Minor_Ports'!$E$59:$E$999999,T$70,'Data;_Minor_Ports'!$J$59:$J$999999,#REF!)))</f>
        <v>#REF!</v>
      </c>
      <c r="U90" s="3" t="e">
        <f>IF(Closed_Ports!P83="z","z",IF(U$11&lt;2000,INDEX('Data;_Historical_Data'!$H$12:$AK$518,MATCH(Working!$E90,'Data;_Historical_Data'!$J$12:$J$518,0),MATCH(Working!U$11,'Data;_Historical_Data'!$H$11:$AK$11)),SUMIFS('Data;_Minor_Ports'!$K$59:$K$999999,'Data;_Minor_Ports'!$F$59:$F$999999,$F90,'Data;_Minor_Ports'!$E$59:$E$999999,U$70,'Data;_Minor_Ports'!$J$59:$J$999999,#REF!)))</f>
        <v>#REF!</v>
      </c>
      <c r="V90" s="3" t="e">
        <f>IF(Closed_Ports!Q83="z","z",IF(V$11&lt;2000,INDEX('Data;_Historical_Data'!$H$12:$AK$518,MATCH(Working!$E90,'Data;_Historical_Data'!$J$12:$J$518,0),MATCH(Working!V$11,'Data;_Historical_Data'!$H$11:$AK$11)),SUMIFS('Data;_Minor_Ports'!$K$59:$K$999999,'Data;_Minor_Ports'!$F$59:$F$999999,$F90,'Data;_Minor_Ports'!$E$59:$E$999999,V$70,'Data;_Minor_Ports'!$J$59:$J$999999,#REF!)))</f>
        <v>#REF!</v>
      </c>
      <c r="W90" s="3" t="e">
        <f>IF(Closed_Ports!R83="z","z",IF(W$11&lt;2000,INDEX('Data;_Historical_Data'!$H$12:$AK$518,MATCH(Working!$E90,'Data;_Historical_Data'!$J$12:$J$518,0),MATCH(Working!W$11,'Data;_Historical_Data'!$H$11:$AK$11)),SUMIFS('Data;_Minor_Ports'!$K$59:$K$999999,'Data;_Minor_Ports'!$F$59:$F$999999,$F90,'Data;_Minor_Ports'!$E$59:$E$999999,W$70,'Data;_Minor_Ports'!$J$59:$J$999999,#REF!)))</f>
        <v>#REF!</v>
      </c>
      <c r="X90" s="3" t="e">
        <f>IF(Closed_Ports!S83="z","z",IF(X$11&lt;2000,INDEX('Data;_Historical_Data'!$H$12:$AK$518,MATCH(Working!$E90,'Data;_Historical_Data'!$J$12:$J$518,0),MATCH(Working!X$11,'Data;_Historical_Data'!$H$11:$AK$11)),SUMIFS('Data;_Minor_Ports'!$K$59:$K$999999,'Data;_Minor_Ports'!$F$59:$F$999999,$F90,'Data;_Minor_Ports'!$E$59:$E$999999,X$70,'Data;_Minor_Ports'!$J$59:$J$999999,#REF!)))</f>
        <v>#REF!</v>
      </c>
      <c r="Y90" s="3" t="e">
        <f>IF(Closed_Ports!T83="z","z",IF(Y$11&lt;2000,INDEX('Data;_Historical_Data'!$H$12:$AK$518,MATCH(Working!$E90,'Data;_Historical_Data'!$J$12:$J$518,0),MATCH(Working!Y$11,'Data;_Historical_Data'!$H$11:$AK$11)),SUMIFS('Data;_Minor_Ports'!$K$59:$K$999999,'Data;_Minor_Ports'!$F$59:$F$999999,$F90,'Data;_Minor_Ports'!$E$59:$E$999999,Y$70,'Data;_Minor_Ports'!$J$59:$J$999999,#REF!)))</f>
        <v>#REF!</v>
      </c>
      <c r="Z90" s="3" t="e">
        <f>IF(Closed_Ports!U83="z","z",IF(Z$11&lt;2000,INDEX('Data;_Historical_Data'!$H$12:$AK$518,MATCH(Working!$E90,'Data;_Historical_Data'!$J$12:$J$518,0),MATCH(Working!Z$11,'Data;_Historical_Data'!$H$11:$AK$11)),SUMIFS('Data;_Minor_Ports'!$K$59:$K$999999,'Data;_Minor_Ports'!$F$59:$F$999999,$F90,'Data;_Minor_Ports'!$E$59:$E$999999,Z$70,'Data;_Minor_Ports'!$J$59:$J$999999,#REF!)))</f>
        <v>#REF!</v>
      </c>
      <c r="AA90" s="3" t="e">
        <f>IF(Closed_Ports!V83="z","z",IF(AA$11&lt;2000,INDEX('Data;_Historical_Data'!$H$12:$AK$518,MATCH(Working!$E90,'Data;_Historical_Data'!$J$12:$J$518,0),MATCH(Working!AA$11,'Data;_Historical_Data'!$H$11:$AK$11)),SUMIFS('Data;_Minor_Ports'!$K$59:$K$999999,'Data;_Minor_Ports'!$F$59:$F$999999,$F90,'Data;_Minor_Ports'!$E$59:$E$999999,AA$70,'Data;_Minor_Ports'!$J$59:$J$999999,#REF!)))</f>
        <v>#REF!</v>
      </c>
      <c r="AB90" s="3" t="e">
        <f>IF(Closed_Ports!W83="z","z",IF(AB$11&lt;2000,INDEX('Data;_Historical_Data'!$H$12:$AK$518,MATCH(Working!$E90,'Data;_Historical_Data'!$J$12:$J$518,0),MATCH(Working!AB$11,'Data;_Historical_Data'!$H$11:$AK$11)),SUMIFS('Data;_Minor_Ports'!$K$59:$K$999999,'Data;_Minor_Ports'!$F$59:$F$999999,$F90,'Data;_Minor_Ports'!$E$59:$E$999999,AB$70,'Data;_Minor_Ports'!$J$59:$J$999999,#REF!)))</f>
        <v>#REF!</v>
      </c>
      <c r="AC90" s="3" t="e">
        <f>IF(Closed_Ports!X83="z","z",IF(AC$11&lt;2000,INDEX('Data;_Historical_Data'!$H$12:$AK$518,MATCH(Working!$E90,'Data;_Historical_Data'!$J$12:$J$518,0),MATCH(Working!AC$11,'Data;_Historical_Data'!$H$11:$AK$11)),SUMIFS('Data;_Minor_Ports'!$K$59:$K$999999,'Data;_Minor_Ports'!$F$59:$F$999999,$F90,'Data;_Minor_Ports'!$E$59:$E$999999,AC$70,'Data;_Minor_Ports'!$J$59:$J$999999,#REF!)))</f>
        <v>#REF!</v>
      </c>
      <c r="AD90" s="3" t="e">
        <f>IF(Closed_Ports!Y83="z","z",IF(AD$11&lt;2000,INDEX('Data;_Historical_Data'!$H$12:$AK$518,MATCH(Working!$E90,'Data;_Historical_Data'!$J$12:$J$518,0),MATCH(Working!AD$11,'Data;_Historical_Data'!$H$11:$AK$11)),SUMIFS('Data;_Minor_Ports'!$K$59:$K$999999,'Data;_Minor_Ports'!$F$59:$F$999999,$F90,'Data;_Minor_Ports'!$E$59:$E$999999,AD$70,'Data;_Minor_Ports'!$J$59:$J$999999,#REF!)))</f>
        <v>#REF!</v>
      </c>
      <c r="AE90" s="3" t="e">
        <f>IF(Closed_Ports!Z83="z","z",IF(AE$11&lt;2000,INDEX('Data;_Historical_Data'!$H$12:$AK$518,MATCH(Working!$E90,'Data;_Historical_Data'!$J$12:$J$518,0),MATCH(Working!AE$11,'Data;_Historical_Data'!$H$11:$AK$11)),SUMIFS('Data;_Minor_Ports'!$K$59:$K$999999,'Data;_Minor_Ports'!$F$59:$F$999999,$F90,'Data;_Minor_Ports'!$E$59:$E$999999,AE$70,'Data;_Minor_Ports'!$J$59:$J$999999,#REF!)))</f>
        <v>#REF!</v>
      </c>
      <c r="AF90" s="3" t="e">
        <f>IF(Closed_Ports!AA83="z","z",IF(AF$11&lt;2000,INDEX('Data;_Historical_Data'!$H$12:$AK$518,MATCH(Working!$E90,'Data;_Historical_Data'!$J$12:$J$518,0),MATCH(Working!AF$11,'Data;_Historical_Data'!$H$11:$AK$11)),SUMIFS('Data;_Minor_Ports'!$K$59:$K$999999,'Data;_Minor_Ports'!$F$59:$F$999999,$F90,'Data;_Minor_Ports'!$E$59:$E$999999,AF$70,'Data;_Minor_Ports'!$J$59:$J$999999,#REF!)))</f>
        <v>#REF!</v>
      </c>
      <c r="AG90" s="3" t="e">
        <f>IF(Closed_Ports!AB83="z","z",IF(AG$11&lt;2000,INDEX('Data;_Historical_Data'!$H$12:$AK$518,MATCH(Working!$E90,'Data;_Historical_Data'!$J$12:$J$518,0),MATCH(Working!AG$11,'Data;_Historical_Data'!$H$11:$AK$11)),SUMIFS('Data;_Minor_Ports'!$K$59:$K$999999,'Data;_Minor_Ports'!$F$59:$F$999999,$F90,'Data;_Minor_Ports'!$E$59:$E$999999,AG$70,'Data;_Minor_Ports'!$J$59:$J$999999,#REF!)))</f>
        <v>#REF!</v>
      </c>
      <c r="AH90" s="3" t="e">
        <f>IF(Closed_Ports!AC83="z","z",IF(AH$11&lt;2000,INDEX('Data;_Historical_Data'!$H$12:$AK$518,MATCH(Working!$E90,'Data;_Historical_Data'!$J$12:$J$518,0),MATCH(Working!AH$11,'Data;_Historical_Data'!$H$11:$AK$11)),SUMIFS('Data;_Minor_Ports'!$K$59:$K$999999,'Data;_Minor_Ports'!$F$59:$F$999999,$F90,'Data;_Minor_Ports'!$E$59:$E$999999,AH$70,'Data;_Minor_Ports'!$J$59:$J$999999,#REF!)))</f>
        <v>#REF!</v>
      </c>
      <c r="AI90" s="3" t="str">
        <f>IF(Closed_Ports!AD83="z","z",IF(AI$11&lt;2000,INDEX('Data;_Historical_Data'!$H$12:$AK$518,MATCH(Working!$E90,'Data;_Historical_Data'!$J$12:$J$518,0),MATCH(Working!AI$11,'Data;_Historical_Data'!$H$11:$AK$11)),SUMIFS('Data;_Minor_Ports'!$K$59:$K$999999,'Data;_Minor_Ports'!$F$59:$F$999999,$F90,'Data;_Minor_Ports'!$E$59:$E$999999,AI$70,'Data;_Minor_Ports'!$J$59:$J$999999,#REF!)))</f>
        <v>z</v>
      </c>
      <c r="AJ90" s="3" t="str">
        <f>IF(Closed_Ports!AE83="z","z",IF(AJ$11&lt;2000,INDEX('Data;_Historical_Data'!$H$12:$AK$518,MATCH(Working!$E90,'Data;_Historical_Data'!$J$12:$J$518,0),MATCH(Working!AJ$11,'Data;_Historical_Data'!$H$11:$AK$11)),SUMIFS('Data;_Minor_Ports'!$K$59:$K$999999,'Data;_Minor_Ports'!$F$59:$F$999999,$F90,'Data;_Minor_Ports'!$E$59:$E$999999,AJ$70,'Data;_Minor_Ports'!$J$59:$J$999999,#REF!)))</f>
        <v>z</v>
      </c>
      <c r="AK90" s="3" t="str">
        <f>IF(Closed_Ports!AF83="z","z",IF(AK$11&lt;2000,INDEX('Data;_Historical_Data'!$H$12:$AK$518,MATCH(Working!$E90,'Data;_Historical_Data'!$J$12:$J$518,0),MATCH(Working!AK$11,'Data;_Historical_Data'!$H$11:$AK$11)),SUMIFS('Data;_Minor_Ports'!$K$59:$K$999999,'Data;_Minor_Ports'!$F$59:$F$999999,$F90,'Data;_Minor_Ports'!$E$59:$E$999999,AK$70,'Data;_Minor_Ports'!$J$59:$J$999999,#REF!)))</f>
        <v>z</v>
      </c>
      <c r="AL90" s="49" t="str">
        <f>IF(Closed_Ports!AG83="z","z",IF(AL$11&lt;2000,INDEX('Data;_Historical_Data'!$H$12:$AK$518,MATCH(Working!$E90,'Data;_Historical_Data'!$J$12:$J$518,0),MATCH(Working!AL$11,'Data;_Historical_Data'!$H$11:$AK$11)),SUMIFS('Data;_Minor_Ports'!$K$59:$K$999999,'Data;_Minor_Ports'!$F$59:$F$999999,$F90,'Data;_Minor_Ports'!$E$59:$E$999999,AL$70,'Data;_Minor_Ports'!$J$59:$J$999999,#REF!)))</f>
        <v>z</v>
      </c>
      <c r="AM90" s="3" t="str">
        <f>IF(Closed_Ports!AH83="z","z",IF(AM$11&lt;2000,INDEX('Data;_Historical_Data'!$H$12:$AK$518,MATCH(Working!$E90,'Data;_Historical_Data'!$J$12:$J$518,0),MATCH(Working!AM$11,'Data;_Historical_Data'!$H$11:$AK$11)),SUMIFS('Data;_Minor_Ports'!$K$59:$K$999999,'Data;_Minor_Ports'!$F$59:$F$999999,$F90,'Data;_Minor_Ports'!$E$59:$E$999999,AM$70,'Data;_Minor_Ports'!$J$59:$J$999999,#REF!)))</f>
        <v>z</v>
      </c>
      <c r="AN90" s="3" t="str">
        <f>IF(Closed_Ports!AI83="z","z",IF(AN$11&lt;2000,INDEX('Data;_Historical_Data'!$H$12:$AK$518,MATCH(Working!$E90,'Data;_Historical_Data'!$J$12:$J$518,0),MATCH(Working!AN$11,'Data;_Historical_Data'!$H$11:$AK$11)),SUMIFS('Data;_Minor_Ports'!$K$59:$K$999999,'Data;_Minor_Ports'!$F$59:$F$999999,$F90,'Data;_Minor_Ports'!$E$59:$E$999999,AN$70,'Data;_Minor_Ports'!$J$59:$J$999999,#REF!)))</f>
        <v>z</v>
      </c>
      <c r="AO90" s="3" t="str">
        <f>IF(Closed_Ports!AJ83="z","z",IF(AO$11&lt;2000,INDEX('Data;_Historical_Data'!$H$12:$AK$518,MATCH(Working!$E90,'Data;_Historical_Data'!$J$12:$J$518,0),MATCH(Working!AO$11,'Data;_Historical_Data'!$H$11:$AK$11)),SUMIFS('Data;_Minor_Ports'!$K$59:$K$999999,'Data;_Minor_Ports'!$F$59:$F$999999,$F90,'Data;_Minor_Ports'!$E$59:$E$999999,AO$70,'Data;_Minor_Ports'!$J$59:$J$999999,#REF!)))</f>
        <v>z</v>
      </c>
      <c r="AP90" s="3" t="str">
        <f>IF(Closed_Ports!AK83="z","z",IF(AP$11&lt;2000,INDEX('Data;_Historical_Data'!$H$12:$AK$518,MATCH(Working!$E90,'Data;_Historical_Data'!$J$12:$J$518,0),MATCH(Working!AP$11,'Data;_Historical_Data'!$H$11:$AK$11)),SUMIFS('Data;_Minor_Ports'!$K$59:$K$999999,'Data;_Minor_Ports'!$F$59:$F$999999,$F90,'Data;_Minor_Ports'!$E$59:$E$999999,AP$70,'Data;_Minor_Ports'!$J$59:$J$999999,#REF!)))</f>
        <v>z</v>
      </c>
      <c r="AQ90" s="3" t="str">
        <f>IF(Closed_Ports!AL83="z","z",IF(AQ$11&lt;2000,INDEX('Data;_Historical_Data'!$H$12:$AK$518,MATCH(Working!$E90,'Data;_Historical_Data'!$J$12:$J$518,0),MATCH(Working!AQ$11,'Data;_Historical_Data'!$H$11:$AK$11)),SUMIFS('Data;_Minor_Ports'!$K$59:$K$999999,'Data;_Minor_Ports'!$F$59:$F$999999,$F90,'Data;_Minor_Ports'!$E$59:$E$999999,AQ$70,'Data;_Minor_Ports'!$J$59:$J$999999,#REF!)))</f>
        <v>z</v>
      </c>
      <c r="AR90" s="3" t="str">
        <f>IF(Closed_Ports!AM83="z","z",IF(AR$11&lt;2000,INDEX('Data;_Historical_Data'!$H$12:$AK$518,MATCH(Working!$E90,'Data;_Historical_Data'!$J$12:$J$518,0),MATCH(Working!AR$11,'Data;_Historical_Data'!$H$11:$AK$11)),SUMIFS('Data;_Minor_Ports'!$K$59:$K$999999,'Data;_Minor_Ports'!$F$59:$F$999999,$F90,'Data;_Minor_Ports'!$E$59:$E$999999,AR$70,'Data;_Minor_Ports'!$J$59:$J$999999,#REF!)))</f>
        <v>z</v>
      </c>
      <c r="AS90" s="3" t="str">
        <f>IF(Closed_Ports!AN83="z","z",IF(AS$11&lt;2000,INDEX('Data;_Historical_Data'!$H$12:$AK$518,MATCH(Working!$E90,'Data;_Historical_Data'!$J$12:$J$518,0),MATCH(Working!AS$11,'Data;_Historical_Data'!$H$11:$AK$11)),SUMIFS('Data;_Minor_Ports'!$K$59:$K$999999,'Data;_Minor_Ports'!$F$59:$F$999999,$F90,'Data;_Minor_Ports'!$E$59:$E$999999,AS$70,'Data;_Minor_Ports'!$J$59:$J$999999,#REF!)))</f>
        <v>z</v>
      </c>
      <c r="AT90" s="3" t="str">
        <f>IF(Closed_Ports!AO83="z","z",IF(AT$11&lt;2000,INDEX('Data;_Historical_Data'!$H$12:$AK$518,MATCH(Working!$E90,'Data;_Historical_Data'!$J$12:$J$518,0),MATCH(Working!AT$11,'Data;_Historical_Data'!$H$11:$AK$11)),SUMIFS('Data;_Minor_Ports'!$K$59:$K$999999,'Data;_Minor_Ports'!$F$59:$F$999999,$F90,'Data;_Minor_Ports'!$E$59:$E$999999,AT$70,'Data;_Minor_Ports'!$J$59:$J$999999,#REF!)))</f>
        <v>z</v>
      </c>
      <c r="AU90" s="3" t="str">
        <f>IF(Closed_Ports!AP83="z","z",IF(AU$11&lt;2000,INDEX('Data;_Historical_Data'!$H$12:$AK$518,MATCH(Working!$E90,'Data;_Historical_Data'!$J$12:$J$518,0),MATCH(Working!AU$11,'Data;_Historical_Data'!$H$11:$AK$11)),SUMIFS('Data;_Minor_Ports'!$K$59:$K$999999,'Data;_Minor_Ports'!$F$59:$F$999999,$F90,'Data;_Minor_Ports'!$E$59:$E$999999,AU$70,'Data;_Minor_Ports'!$J$59:$J$999999,#REF!)))</f>
        <v>z</v>
      </c>
      <c r="AV90" s="3" t="str">
        <f>IF(Closed_Ports!AQ83="z","z",IF(AV$11&lt;2000,INDEX('Data;_Historical_Data'!$H$12:$AK$518,MATCH(Working!$E90,'Data;_Historical_Data'!$J$12:$J$518,0),MATCH(Working!AV$11,'Data;_Historical_Data'!$H$11:$AK$11)),SUMIFS('Data;_Minor_Ports'!$K$59:$K$999999,'Data;_Minor_Ports'!$F$59:$F$999999,$F90,'Data;_Minor_Ports'!$E$59:$E$999999,AV$70,'Data;_Minor_Ports'!$J$59:$J$999999,#REF!)))</f>
        <v>z</v>
      </c>
      <c r="AW90" s="3" t="str">
        <f>IF(Closed_Ports!AR83="z","z",IF(AW$11&lt;2000,INDEX('Data;_Historical_Data'!$H$12:$AK$518,MATCH(Working!$E90,'Data;_Historical_Data'!$J$12:$J$518,0),MATCH(Working!AW$11,'Data;_Historical_Data'!$H$11:$AK$11)),SUMIFS('Data;_Minor_Ports'!$K$59:$K$999999,'Data;_Minor_Ports'!$F$59:$F$999999,$F90,'Data;_Minor_Ports'!$E$59:$E$999999,AW$70,'Data;_Minor_Ports'!$J$59:$J$999999,#REF!)))</f>
        <v>z</v>
      </c>
      <c r="AX90" s="3" t="str">
        <f>IF(Closed_Ports!AS83="z","z",IF(AX$11&lt;2000,INDEX('Data;_Historical_Data'!$H$12:$AK$518,MATCH(Working!$E90,'Data;_Historical_Data'!$J$12:$J$518,0),MATCH(Working!AX$11,'Data;_Historical_Data'!$H$11:$AK$11)),SUMIFS('Data;_Minor_Ports'!$K$59:$K$999999,'Data;_Minor_Ports'!$F$59:$F$999999,$F90,'Data;_Minor_Ports'!$E$59:$E$999999,AX$70,'Data;_Minor_Ports'!$J$59:$J$999999,#REF!)))</f>
        <v>z</v>
      </c>
      <c r="AY90" s="3" t="str">
        <f>IF(Closed_Ports!AT83="z","z",IF(AY$11&lt;2000,INDEX('Data;_Historical_Data'!$H$12:$AK$518,MATCH(Working!$E90,'Data;_Historical_Data'!$J$12:$J$518,0),MATCH(Working!AY$11,'Data;_Historical_Data'!$H$11:$AK$11)),SUMIFS('Data;_Minor_Ports'!$K$59:$K$999999,'Data;_Minor_Ports'!$F$59:$F$999999,$F90,'Data;_Minor_Ports'!$E$59:$E$999999,AY$70,'Data;_Minor_Ports'!$J$59:$J$999999,#REF!)))</f>
        <v>z</v>
      </c>
      <c r="AZ90" s="3" t="str">
        <f>IF(Closed_Ports!AU83="z","z",IF(AZ$11&lt;2000,INDEX('Data;_Historical_Data'!$H$12:$AK$518,MATCH(Working!$E90,'Data;_Historical_Data'!$J$12:$J$518,0),MATCH(Working!AZ$11,'Data;_Historical_Data'!$H$11:$AK$11)),SUMIFS('Data;_Minor_Ports'!$K$59:$K$999999,'Data;_Minor_Ports'!$F$59:$F$999999,$F90,'Data;_Minor_Ports'!$E$59:$E$999999,AZ$70,'Data;_Minor_Ports'!$J$59:$J$999999,#REF!)))</f>
        <v>z</v>
      </c>
      <c r="BA90" s="3" t="str">
        <f>IF(Closed_Ports!AV83="z","z",IF(BA$11&lt;2000,INDEX('Data;_Historical_Data'!$H$12:$AK$518,MATCH(Working!$E90,'Data;_Historical_Data'!$J$12:$J$518,0),MATCH(Working!BA$11,'Data;_Historical_Data'!$H$11:$AK$11)),SUMIFS('Data;_Minor_Ports'!$K$59:$K$999999,'Data;_Minor_Ports'!$F$59:$F$999999,$F90,'Data;_Minor_Ports'!$E$59:$E$999999,BA$70,'Data;_Minor_Ports'!$J$59:$J$999999,#REF!)))</f>
        <v>z</v>
      </c>
      <c r="BB90" s="3" t="str">
        <f>IF(Closed_Ports!AW83="z","z",IF(BB$11&lt;2000,INDEX('Data;_Historical_Data'!$H$12:$AK$518,MATCH(Working!$E90,'Data;_Historical_Data'!$J$12:$J$518,0),MATCH(Working!BB$11,'Data;_Historical_Data'!$H$11:$AK$11)),SUMIFS('Data;_Minor_Ports'!$K$59:$K$999999,'Data;_Minor_Ports'!$F$59:$F$999999,$F90,'Data;_Minor_Ports'!$E$59:$E$999999,BB$70,'Data;_Minor_Ports'!$J$59:$J$999999,#REF!)))</f>
        <v>z</v>
      </c>
      <c r="BC90" s="3" t="str">
        <f>IF(Closed_Ports!AX83="z","z",IF(BC$11&lt;2000,INDEX('Data;_Historical_Data'!$H$12:$AK$518,MATCH(Working!$E90,'Data;_Historical_Data'!$J$12:$J$518,0),MATCH(Working!BC$11,'Data;_Historical_Data'!$H$11:$AK$11)),SUMIFS('Data;_Minor_Ports'!$K$59:$K$999999,'Data;_Minor_Ports'!$F$59:$F$999999,$F90,'Data;_Minor_Ports'!$E$59:$E$999999,BC$70,'Data;_Minor_Ports'!$J$59:$J$999999,#REF!)))</f>
        <v>z</v>
      </c>
      <c r="BD90" s="3" t="str">
        <f>IF(Closed_Ports!AY83="z","z",IF(BD$11&lt;2000,INDEX('Data;_Historical_Data'!$H$12:$AK$518,MATCH(Working!$E90,'Data;_Historical_Data'!$J$12:$J$518,0),MATCH(Working!BD$11,'Data;_Historical_Data'!$H$11:$AK$11)),SUMIFS('Data;_Minor_Ports'!$K$59:$K$999999,'Data;_Minor_Ports'!$F$59:$F$999999,$F90,'Data;_Minor_Ports'!$E$59:$E$999999,BD$70,'Data;_Minor_Ports'!$J$59:$J$999999,#REF!)))</f>
        <v>z</v>
      </c>
      <c r="BE90" s="3" t="str">
        <f>IF(Closed_Ports!AZ83="z","z",IF(BE$11&lt;2000,INDEX('Data;_Historical_Data'!$H$12:$AK$518,MATCH(Working!$E90,'Data;_Historical_Data'!$J$12:$J$518,0),MATCH(Working!BE$11,'Data;_Historical_Data'!$H$11:$AK$11)),SUMIFS('Data;_Minor_Ports'!$K$59:$K$999999,'Data;_Minor_Ports'!$F$59:$F$999999,$F90,'Data;_Minor_Ports'!$E$59:$E$999999,BE$70,'Data;_Minor_Ports'!$J$59:$J$999999,#REF!)))</f>
        <v>z</v>
      </c>
      <c r="BF90" s="3" t="str">
        <f>IF(Closed_Ports!BA83="z","z",IF(BF$11&lt;2000,INDEX('Data;_Historical_Data'!$H$12:$AK$518,MATCH(Working!$E90,'Data;_Historical_Data'!$J$12:$J$518,0),MATCH(Working!BF$11,'Data;_Historical_Data'!$H$11:$AK$11)),SUMIFS('Data;_Minor_Ports'!$K$59:$K$999999,'Data;_Minor_Ports'!$F$59:$F$999999,$F90,'Data;_Minor_Ports'!$E$59:$E$999999,BF$70,'Data;_Minor_Ports'!$J$59:$J$999999,#REF!)))</f>
        <v>z</v>
      </c>
      <c r="BG90" s="3" t="str">
        <f>IF(Closed_Ports!BB83="z","z",IF(BG$11&lt;2000,INDEX('Data;_Historical_Data'!$H$12:$AK$518,MATCH(Working!$E90,'Data;_Historical_Data'!$J$12:$J$518,0),MATCH(Working!BG$11,'Data;_Historical_Data'!$H$11:$AK$11)),SUMIFS('Data;_Minor_Ports'!$K$59:$K$999999,'Data;_Minor_Ports'!$F$59:$F$999999,$F90,'Data;_Minor_Ports'!$E$59:$E$999999,BG$70,'Data;_Minor_Ports'!$J$59:$J$999999,#REF!)))</f>
        <v>z</v>
      </c>
      <c r="BH90" s="3" t="str">
        <f>IF(Closed_Ports!BC83="z","z",IF(BH$11&lt;2000,INDEX('Data;_Historical_Data'!$H$12:$AK$518,MATCH(Working!$E90,'Data;_Historical_Data'!$J$12:$J$518,0),MATCH(Working!BH$11,'Data;_Historical_Data'!$H$11:$AK$11)),SUMIFS('Data;_Minor_Ports'!$K$59:$K$999999,'Data;_Minor_Ports'!$F$59:$F$999999,$F90,'Data;_Minor_Ports'!$E$59:$E$999999,BH$70,'Data;_Minor_Ports'!$J$59:$J$999999,#REF!)))</f>
        <v>z</v>
      </c>
      <c r="BI90" s="3" t="str">
        <f>IF(Closed_Ports!BD83="z","z",IF(BI$11&lt;2000,INDEX('Data;_Historical_Data'!$H$12:$AK$518,MATCH(Working!$E90,'Data;_Historical_Data'!$J$12:$J$518,0),MATCH(Working!BI$11,'Data;_Historical_Data'!$H$11:$AK$11)),SUMIFS('Data;_Minor_Ports'!$K$59:$K$999999,'Data;_Minor_Ports'!$F$59:$F$999999,$F90,'Data;_Minor_Ports'!$E$59:$E$999999,BI$70,'Data;_Minor_Ports'!$J$59:$J$999999,#REF!)))</f>
        <v>z</v>
      </c>
      <c r="BJ90" s="44" t="e">
        <f t="shared" si="6"/>
        <v>#VALUE!</v>
      </c>
      <c r="BK90" s="45" t="e">
        <f t="shared" si="7"/>
        <v>#VALUE!</v>
      </c>
    </row>
    <row r="91" spans="5:63" x14ac:dyDescent="0.25">
      <c r="E91" s="22" t="e">
        <f>CONCATENATE(#REF!,Working!H91)</f>
        <v>#REF!</v>
      </c>
      <c r="F91" s="22" t="s">
        <v>350</v>
      </c>
      <c r="G91" s="22" t="s">
        <v>308</v>
      </c>
      <c r="H91" s="2" t="s">
        <v>84</v>
      </c>
      <c r="I91" s="2" t="s">
        <v>30</v>
      </c>
      <c r="J91" s="42" t="s">
        <v>66</v>
      </c>
      <c r="K91" s="3" t="str">
        <f>IF(Closed_Ports!F84="z","z",IF(K$11&lt;2000,INDEX('Data;_Historical_Data'!$H$12:$AK$518,MATCH(Working!$E91,'Data;_Historical_Data'!$J$12:$J$518,0),MATCH(Working!K$11,'Data;_Historical_Data'!$H$11:$AK$11)),SUMIFS('Data;_Minor_Ports'!$K$59:$K$999999,'Data;_Minor_Ports'!$F$59:$F$999999,$F91,'Data;_Minor_Ports'!$E$59:$E$999999,K$70,'Data;_Minor_Ports'!$J$59:$J$999999,#REF!)))</f>
        <v>z</v>
      </c>
      <c r="L91" s="3" t="str">
        <f>IF(Closed_Ports!G84="z","z",IF(L$11&lt;2000,INDEX('Data;_Historical_Data'!$H$12:$AK$518,MATCH(Working!$E91,'Data;_Historical_Data'!$J$12:$J$518,0),MATCH(Working!L$11,'Data;_Historical_Data'!$H$11:$AK$11)),SUMIFS('Data;_Minor_Ports'!$K$59:$K$999999,'Data;_Minor_Ports'!$F$59:$F$999999,$F91,'Data;_Minor_Ports'!$E$59:$E$999999,L$70,'Data;_Minor_Ports'!$J$59:$J$999999,#REF!)))</f>
        <v>z</v>
      </c>
      <c r="M91" s="3" t="str">
        <f>IF(Closed_Ports!H84="z","z",IF(M$11&lt;2000,INDEX('Data;_Historical_Data'!$H$12:$AK$518,MATCH(Working!$E91,'Data;_Historical_Data'!$J$12:$J$518,0),MATCH(Working!M$11,'Data;_Historical_Data'!$H$11:$AK$11)),SUMIFS('Data;_Minor_Ports'!$K$59:$K$999999,'Data;_Minor_Ports'!$F$59:$F$999999,$F91,'Data;_Minor_Ports'!$E$59:$E$999999,M$70,'Data;_Minor_Ports'!$J$59:$J$999999,#REF!)))</f>
        <v>z</v>
      </c>
      <c r="N91" s="3" t="str">
        <f>IF(Closed_Ports!I84="z","z",IF(N$11&lt;2000,INDEX('Data;_Historical_Data'!$H$12:$AK$518,MATCH(Working!$E91,'Data;_Historical_Data'!$J$12:$J$518,0),MATCH(Working!N$11,'Data;_Historical_Data'!$H$11:$AK$11)),SUMIFS('Data;_Minor_Ports'!$K$59:$K$999999,'Data;_Minor_Ports'!$F$59:$F$999999,$F91,'Data;_Minor_Ports'!$E$59:$E$999999,N$70,'Data;_Minor_Ports'!$J$59:$J$999999,#REF!)))</f>
        <v>z</v>
      </c>
      <c r="O91" s="3" t="str">
        <f>IF(Closed_Ports!J84="z","z",IF(O$11&lt;2000,INDEX('Data;_Historical_Data'!$H$12:$AK$518,MATCH(Working!$E91,'Data;_Historical_Data'!$J$12:$J$518,0),MATCH(Working!O$11,'Data;_Historical_Data'!$H$11:$AK$11)),SUMIFS('Data;_Minor_Ports'!$K$59:$K$999999,'Data;_Minor_Ports'!$F$59:$F$999999,$F91,'Data;_Minor_Ports'!$E$59:$E$999999,O$70,'Data;_Minor_Ports'!$J$59:$J$999999,#REF!)))</f>
        <v>z</v>
      </c>
      <c r="P91" s="3" t="str">
        <f>IF(Closed_Ports!K84="z","z",IF(P$11&lt;2000,INDEX('Data;_Historical_Data'!$H$12:$AK$518,MATCH(Working!$E91,'Data;_Historical_Data'!$J$12:$J$518,0),MATCH(Working!P$11,'Data;_Historical_Data'!$H$11:$AK$11)),SUMIFS('Data;_Minor_Ports'!$K$59:$K$999999,'Data;_Minor_Ports'!$F$59:$F$999999,$F91,'Data;_Minor_Ports'!$E$59:$E$999999,P$70,'Data;_Minor_Ports'!$J$59:$J$999999,#REF!)))</f>
        <v>z</v>
      </c>
      <c r="Q91" s="3" t="str">
        <f>IF(Closed_Ports!L84="z","z",IF(Q$11&lt;2000,INDEX('Data;_Historical_Data'!$H$12:$AK$518,MATCH(Working!$E91,'Data;_Historical_Data'!$J$12:$J$518,0),MATCH(Working!Q$11,'Data;_Historical_Data'!$H$11:$AK$11)),SUMIFS('Data;_Minor_Ports'!$K$59:$K$999999,'Data;_Minor_Ports'!$F$59:$F$999999,$F91,'Data;_Minor_Ports'!$E$59:$E$999999,Q$70,'Data;_Minor_Ports'!$J$59:$J$999999,#REF!)))</f>
        <v>z</v>
      </c>
      <c r="R91" s="3" t="str">
        <f>IF(Closed_Ports!M84="z","z",IF(R$11&lt;2000,INDEX('Data;_Historical_Data'!$H$12:$AK$518,MATCH(Working!$E91,'Data;_Historical_Data'!$J$12:$J$518,0),MATCH(Working!R$11,'Data;_Historical_Data'!$H$11:$AK$11)),SUMIFS('Data;_Minor_Ports'!$K$59:$K$999999,'Data;_Minor_Ports'!$F$59:$F$999999,$F91,'Data;_Minor_Ports'!$E$59:$E$999999,R$70,'Data;_Minor_Ports'!$J$59:$J$999999,#REF!)))</f>
        <v>z</v>
      </c>
      <c r="S91" s="3" t="str">
        <f>IF(Closed_Ports!N84="z","z",IF(S$11&lt;2000,INDEX('Data;_Historical_Data'!$H$12:$AK$518,MATCH(Working!$E91,'Data;_Historical_Data'!$J$12:$J$518,0),MATCH(Working!S$11,'Data;_Historical_Data'!$H$11:$AK$11)),SUMIFS('Data;_Minor_Ports'!$K$59:$K$999999,'Data;_Minor_Ports'!$F$59:$F$999999,$F91,'Data;_Minor_Ports'!$E$59:$E$999999,S$70,'Data;_Minor_Ports'!$J$59:$J$999999,#REF!)))</f>
        <v>z</v>
      </c>
      <c r="T91" s="3" t="e">
        <f>IF(Closed_Ports!O84="z","z",IF(T$11&lt;2000,INDEX('Data;_Historical_Data'!$H$12:$AK$518,MATCH(Working!$E91,'Data;_Historical_Data'!$J$12:$J$518,0),MATCH(Working!T$11,'Data;_Historical_Data'!$H$11:$AK$11)),SUMIFS('Data;_Minor_Ports'!$K$59:$K$999999,'Data;_Minor_Ports'!$F$59:$F$999999,$F91,'Data;_Minor_Ports'!$E$59:$E$999999,T$70,'Data;_Minor_Ports'!$J$59:$J$999999,#REF!)))</f>
        <v>#REF!</v>
      </c>
      <c r="U91" s="3" t="e">
        <f>IF(Closed_Ports!P84="z","z",IF(U$11&lt;2000,INDEX('Data;_Historical_Data'!$H$12:$AK$518,MATCH(Working!$E91,'Data;_Historical_Data'!$J$12:$J$518,0),MATCH(Working!U$11,'Data;_Historical_Data'!$H$11:$AK$11)),SUMIFS('Data;_Minor_Ports'!$K$59:$K$999999,'Data;_Minor_Ports'!$F$59:$F$999999,$F91,'Data;_Minor_Ports'!$E$59:$E$999999,U$70,'Data;_Minor_Ports'!$J$59:$J$999999,#REF!)))</f>
        <v>#REF!</v>
      </c>
      <c r="V91" s="3" t="e">
        <f>IF(Closed_Ports!Q84="z","z",IF(V$11&lt;2000,INDEX('Data;_Historical_Data'!$H$12:$AK$518,MATCH(Working!$E91,'Data;_Historical_Data'!$J$12:$J$518,0),MATCH(Working!V$11,'Data;_Historical_Data'!$H$11:$AK$11)),SUMIFS('Data;_Minor_Ports'!$K$59:$K$999999,'Data;_Minor_Ports'!$F$59:$F$999999,$F91,'Data;_Minor_Ports'!$E$59:$E$999999,V$70,'Data;_Minor_Ports'!$J$59:$J$999999,#REF!)))</f>
        <v>#REF!</v>
      </c>
      <c r="W91" s="3" t="e">
        <f>IF(Closed_Ports!R84="z","z",IF(W$11&lt;2000,INDEX('Data;_Historical_Data'!$H$12:$AK$518,MATCH(Working!$E91,'Data;_Historical_Data'!$J$12:$J$518,0),MATCH(Working!W$11,'Data;_Historical_Data'!$H$11:$AK$11)),SUMIFS('Data;_Minor_Ports'!$K$59:$K$999999,'Data;_Minor_Ports'!$F$59:$F$999999,$F91,'Data;_Minor_Ports'!$E$59:$E$999999,W$70,'Data;_Minor_Ports'!$J$59:$J$999999,#REF!)))</f>
        <v>#REF!</v>
      </c>
      <c r="X91" s="3" t="e">
        <f>IF(Closed_Ports!S84="z","z",IF(X$11&lt;2000,INDEX('Data;_Historical_Data'!$H$12:$AK$518,MATCH(Working!$E91,'Data;_Historical_Data'!$J$12:$J$518,0),MATCH(Working!X$11,'Data;_Historical_Data'!$H$11:$AK$11)),SUMIFS('Data;_Minor_Ports'!$K$59:$K$999999,'Data;_Minor_Ports'!$F$59:$F$999999,$F91,'Data;_Minor_Ports'!$E$59:$E$999999,X$70,'Data;_Minor_Ports'!$J$59:$J$999999,#REF!)))</f>
        <v>#REF!</v>
      </c>
      <c r="Y91" s="3" t="e">
        <f>IF(Closed_Ports!T84="z","z",IF(Y$11&lt;2000,INDEX('Data;_Historical_Data'!$H$12:$AK$518,MATCH(Working!$E91,'Data;_Historical_Data'!$J$12:$J$518,0),MATCH(Working!Y$11,'Data;_Historical_Data'!$H$11:$AK$11)),SUMIFS('Data;_Minor_Ports'!$K$59:$K$999999,'Data;_Minor_Ports'!$F$59:$F$999999,$F91,'Data;_Minor_Ports'!$E$59:$E$999999,Y$70,'Data;_Minor_Ports'!$J$59:$J$999999,#REF!)))</f>
        <v>#REF!</v>
      </c>
      <c r="Z91" s="3" t="e">
        <f>IF(Closed_Ports!U84="z","z",IF(Z$11&lt;2000,INDEX('Data;_Historical_Data'!$H$12:$AK$518,MATCH(Working!$E91,'Data;_Historical_Data'!$J$12:$J$518,0),MATCH(Working!Z$11,'Data;_Historical_Data'!$H$11:$AK$11)),SUMIFS('Data;_Minor_Ports'!$K$59:$K$999999,'Data;_Minor_Ports'!$F$59:$F$999999,$F91,'Data;_Minor_Ports'!$E$59:$E$999999,Z$70,'Data;_Minor_Ports'!$J$59:$J$999999,#REF!)))</f>
        <v>#REF!</v>
      </c>
      <c r="AA91" s="3" t="e">
        <f>IF(Closed_Ports!V84="z","z",IF(AA$11&lt;2000,INDEX('Data;_Historical_Data'!$H$12:$AK$518,MATCH(Working!$E91,'Data;_Historical_Data'!$J$12:$J$518,0),MATCH(Working!AA$11,'Data;_Historical_Data'!$H$11:$AK$11)),SUMIFS('Data;_Minor_Ports'!$K$59:$K$999999,'Data;_Minor_Ports'!$F$59:$F$999999,$F91,'Data;_Minor_Ports'!$E$59:$E$999999,AA$70,'Data;_Minor_Ports'!$J$59:$J$999999,#REF!)))</f>
        <v>#REF!</v>
      </c>
      <c r="AB91" s="3" t="e">
        <f>IF(Closed_Ports!W84="z","z",IF(AB$11&lt;2000,INDEX('Data;_Historical_Data'!$H$12:$AK$518,MATCH(Working!$E91,'Data;_Historical_Data'!$J$12:$J$518,0),MATCH(Working!AB$11,'Data;_Historical_Data'!$H$11:$AK$11)),SUMIFS('Data;_Minor_Ports'!$K$59:$K$999999,'Data;_Minor_Ports'!$F$59:$F$999999,$F91,'Data;_Minor_Ports'!$E$59:$E$999999,AB$70,'Data;_Minor_Ports'!$J$59:$J$999999,#REF!)))</f>
        <v>#REF!</v>
      </c>
      <c r="AC91" s="3" t="e">
        <f>IF(Closed_Ports!X84="z","z",IF(AC$11&lt;2000,INDEX('Data;_Historical_Data'!$H$12:$AK$518,MATCH(Working!$E91,'Data;_Historical_Data'!$J$12:$J$518,0),MATCH(Working!AC$11,'Data;_Historical_Data'!$H$11:$AK$11)),SUMIFS('Data;_Minor_Ports'!$K$59:$K$999999,'Data;_Minor_Ports'!$F$59:$F$999999,$F91,'Data;_Minor_Ports'!$E$59:$E$999999,AC$70,'Data;_Minor_Ports'!$J$59:$J$999999,#REF!)))</f>
        <v>#REF!</v>
      </c>
      <c r="AD91" s="3" t="e">
        <f>IF(Closed_Ports!Y84="z","z",IF(AD$11&lt;2000,INDEX('Data;_Historical_Data'!$H$12:$AK$518,MATCH(Working!$E91,'Data;_Historical_Data'!$J$12:$J$518,0),MATCH(Working!AD$11,'Data;_Historical_Data'!$H$11:$AK$11)),SUMIFS('Data;_Minor_Ports'!$K$59:$K$999999,'Data;_Minor_Ports'!$F$59:$F$999999,$F91,'Data;_Minor_Ports'!$E$59:$E$999999,AD$70,'Data;_Minor_Ports'!$J$59:$J$999999,#REF!)))</f>
        <v>#REF!</v>
      </c>
      <c r="AE91" s="3" t="e">
        <f>IF(Closed_Ports!Z84="z","z",IF(AE$11&lt;2000,INDEX('Data;_Historical_Data'!$H$12:$AK$518,MATCH(Working!$E91,'Data;_Historical_Data'!$J$12:$J$518,0),MATCH(Working!AE$11,'Data;_Historical_Data'!$H$11:$AK$11)),SUMIFS('Data;_Minor_Ports'!$K$59:$K$999999,'Data;_Minor_Ports'!$F$59:$F$999999,$F91,'Data;_Minor_Ports'!$E$59:$E$999999,AE$70,'Data;_Minor_Ports'!$J$59:$J$999999,#REF!)))</f>
        <v>#REF!</v>
      </c>
      <c r="AF91" s="3" t="e">
        <f>IF(Closed_Ports!AA84="z","z",IF(AF$11&lt;2000,INDEX('Data;_Historical_Data'!$H$12:$AK$518,MATCH(Working!$E91,'Data;_Historical_Data'!$J$12:$J$518,0),MATCH(Working!AF$11,'Data;_Historical_Data'!$H$11:$AK$11)),SUMIFS('Data;_Minor_Ports'!$K$59:$K$999999,'Data;_Minor_Ports'!$F$59:$F$999999,$F91,'Data;_Minor_Ports'!$E$59:$E$999999,AF$70,'Data;_Minor_Ports'!$J$59:$J$999999,#REF!)))</f>
        <v>#REF!</v>
      </c>
      <c r="AG91" s="3" t="e">
        <f>IF(Closed_Ports!AB84="z","z",IF(AG$11&lt;2000,INDEX('Data;_Historical_Data'!$H$12:$AK$518,MATCH(Working!$E91,'Data;_Historical_Data'!$J$12:$J$518,0),MATCH(Working!AG$11,'Data;_Historical_Data'!$H$11:$AK$11)),SUMIFS('Data;_Minor_Ports'!$K$59:$K$999999,'Data;_Minor_Ports'!$F$59:$F$999999,$F91,'Data;_Minor_Ports'!$E$59:$E$999999,AG$70,'Data;_Minor_Ports'!$J$59:$J$999999,#REF!)))</f>
        <v>#REF!</v>
      </c>
      <c r="AH91" s="3" t="e">
        <f>IF(Closed_Ports!AC84="z","z",IF(AH$11&lt;2000,INDEX('Data;_Historical_Data'!$H$12:$AK$518,MATCH(Working!$E91,'Data;_Historical_Data'!$J$12:$J$518,0),MATCH(Working!AH$11,'Data;_Historical_Data'!$H$11:$AK$11)),SUMIFS('Data;_Minor_Ports'!$K$59:$K$999999,'Data;_Minor_Ports'!$F$59:$F$999999,$F91,'Data;_Minor_Ports'!$E$59:$E$999999,AH$70,'Data;_Minor_Ports'!$J$59:$J$999999,#REF!)))</f>
        <v>#REF!</v>
      </c>
      <c r="AI91" s="3" t="e">
        <f>IF(Closed_Ports!AD84="z","z",IF(AI$11&lt;2000,INDEX('Data;_Historical_Data'!$H$12:$AK$518,MATCH(Working!$E91,'Data;_Historical_Data'!$J$12:$J$518,0),MATCH(Working!AI$11,'Data;_Historical_Data'!$H$11:$AK$11)),SUMIFS('Data;_Minor_Ports'!$K$59:$K$999999,'Data;_Minor_Ports'!$F$59:$F$999999,$F91,'Data;_Minor_Ports'!$E$59:$E$999999,AI$70,'Data;_Minor_Ports'!$J$59:$J$999999,#REF!)))</f>
        <v>#REF!</v>
      </c>
      <c r="AJ91" s="3" t="e">
        <f>IF(Closed_Ports!AE84="z","z",IF(AJ$11&lt;2000,INDEX('Data;_Historical_Data'!$H$12:$AK$518,MATCH(Working!$E91,'Data;_Historical_Data'!$J$12:$J$518,0),MATCH(Working!AJ$11,'Data;_Historical_Data'!$H$11:$AK$11)),SUMIFS('Data;_Minor_Ports'!$K$59:$K$999999,'Data;_Minor_Ports'!$F$59:$F$999999,$F91,'Data;_Minor_Ports'!$E$59:$E$999999,AJ$70,'Data;_Minor_Ports'!$J$59:$J$999999,#REF!)))</f>
        <v>#REF!</v>
      </c>
      <c r="AK91" s="3" t="e">
        <f>IF(Closed_Ports!AF84="z","z",IF(AK$11&lt;2000,INDEX('Data;_Historical_Data'!$H$12:$AK$518,MATCH(Working!$E91,'Data;_Historical_Data'!$J$12:$J$518,0),MATCH(Working!AK$11,'Data;_Historical_Data'!$H$11:$AK$11)),SUMIFS('Data;_Minor_Ports'!$K$59:$K$999999,'Data;_Minor_Ports'!$F$59:$F$999999,$F91,'Data;_Minor_Ports'!$E$59:$E$999999,AK$70,'Data;_Minor_Ports'!$J$59:$J$999999,#REF!)))</f>
        <v>#REF!</v>
      </c>
      <c r="AL91" s="49" t="str">
        <f>IF(Closed_Ports!AG84="z","z",IF(AL$11&lt;2000,INDEX('Data;_Historical_Data'!$H$12:$AK$518,MATCH(Working!$E91,'Data;_Historical_Data'!$J$12:$J$518,0),MATCH(Working!AL$11,'Data;_Historical_Data'!$H$11:$AK$11)),SUMIFS('Data;_Minor_Ports'!$K$59:$K$999999,'Data;_Minor_Ports'!$F$59:$F$999999,$F91,'Data;_Minor_Ports'!$E$59:$E$999999,AL$70,'Data;_Minor_Ports'!$J$59:$J$999999,#REF!)))</f>
        <v>z</v>
      </c>
      <c r="AM91" s="3" t="str">
        <f>IF(Closed_Ports!AH84="z","z",IF(AM$11&lt;2000,INDEX('Data;_Historical_Data'!$H$12:$AK$518,MATCH(Working!$E91,'Data;_Historical_Data'!$J$12:$J$518,0),MATCH(Working!AM$11,'Data;_Historical_Data'!$H$11:$AK$11)),SUMIFS('Data;_Minor_Ports'!$K$59:$K$999999,'Data;_Minor_Ports'!$F$59:$F$999999,$F91,'Data;_Minor_Ports'!$E$59:$E$999999,AM$70,'Data;_Minor_Ports'!$J$59:$J$999999,#REF!)))</f>
        <v>z</v>
      </c>
      <c r="AN91" s="3" t="str">
        <f>IF(Closed_Ports!AI84="z","z",IF(AN$11&lt;2000,INDEX('Data;_Historical_Data'!$H$12:$AK$518,MATCH(Working!$E91,'Data;_Historical_Data'!$J$12:$J$518,0),MATCH(Working!AN$11,'Data;_Historical_Data'!$H$11:$AK$11)),SUMIFS('Data;_Minor_Ports'!$K$59:$K$999999,'Data;_Minor_Ports'!$F$59:$F$999999,$F91,'Data;_Minor_Ports'!$E$59:$E$999999,AN$70,'Data;_Minor_Ports'!$J$59:$J$999999,#REF!)))</f>
        <v>z</v>
      </c>
      <c r="AO91" s="3" t="str">
        <f>IF(Closed_Ports!AJ84="z","z",IF(AO$11&lt;2000,INDEX('Data;_Historical_Data'!$H$12:$AK$518,MATCH(Working!$E91,'Data;_Historical_Data'!$J$12:$J$518,0),MATCH(Working!AO$11,'Data;_Historical_Data'!$H$11:$AK$11)),SUMIFS('Data;_Minor_Ports'!$K$59:$K$999999,'Data;_Minor_Ports'!$F$59:$F$999999,$F91,'Data;_Minor_Ports'!$E$59:$E$999999,AO$70,'Data;_Minor_Ports'!$J$59:$J$999999,#REF!)))</f>
        <v>z</v>
      </c>
      <c r="AP91" s="3" t="str">
        <f>IF(Closed_Ports!AK84="z","z",IF(AP$11&lt;2000,INDEX('Data;_Historical_Data'!$H$12:$AK$518,MATCH(Working!$E91,'Data;_Historical_Data'!$J$12:$J$518,0),MATCH(Working!AP$11,'Data;_Historical_Data'!$H$11:$AK$11)),SUMIFS('Data;_Minor_Ports'!$K$59:$K$999999,'Data;_Minor_Ports'!$F$59:$F$999999,$F91,'Data;_Minor_Ports'!$E$59:$E$999999,AP$70,'Data;_Minor_Ports'!$J$59:$J$999999,#REF!)))</f>
        <v>z</v>
      </c>
      <c r="AQ91" s="3" t="str">
        <f>IF(Closed_Ports!AL84="z","z",IF(AQ$11&lt;2000,INDEX('Data;_Historical_Data'!$H$12:$AK$518,MATCH(Working!$E91,'Data;_Historical_Data'!$J$12:$J$518,0),MATCH(Working!AQ$11,'Data;_Historical_Data'!$H$11:$AK$11)),SUMIFS('Data;_Minor_Ports'!$K$59:$K$999999,'Data;_Minor_Ports'!$F$59:$F$999999,$F91,'Data;_Minor_Ports'!$E$59:$E$999999,AQ$70,'Data;_Minor_Ports'!$J$59:$J$999999,#REF!)))</f>
        <v>z</v>
      </c>
      <c r="AR91" s="3" t="str">
        <f>IF(Closed_Ports!AM84="z","z",IF(AR$11&lt;2000,INDEX('Data;_Historical_Data'!$H$12:$AK$518,MATCH(Working!$E91,'Data;_Historical_Data'!$J$12:$J$518,0),MATCH(Working!AR$11,'Data;_Historical_Data'!$H$11:$AK$11)),SUMIFS('Data;_Minor_Ports'!$K$59:$K$999999,'Data;_Minor_Ports'!$F$59:$F$999999,$F91,'Data;_Minor_Ports'!$E$59:$E$999999,AR$70,'Data;_Minor_Ports'!$J$59:$J$999999,#REF!)))</f>
        <v>z</v>
      </c>
      <c r="AS91" s="3" t="str">
        <f>IF(Closed_Ports!AN84="z","z",IF(AS$11&lt;2000,INDEX('Data;_Historical_Data'!$H$12:$AK$518,MATCH(Working!$E91,'Data;_Historical_Data'!$J$12:$J$518,0),MATCH(Working!AS$11,'Data;_Historical_Data'!$H$11:$AK$11)),SUMIFS('Data;_Minor_Ports'!$K$59:$K$999999,'Data;_Minor_Ports'!$F$59:$F$999999,$F91,'Data;_Minor_Ports'!$E$59:$E$999999,AS$70,'Data;_Minor_Ports'!$J$59:$J$999999,#REF!)))</f>
        <v>z</v>
      </c>
      <c r="AT91" s="3" t="str">
        <f>IF(Closed_Ports!AO84="z","z",IF(AT$11&lt;2000,INDEX('Data;_Historical_Data'!$H$12:$AK$518,MATCH(Working!$E91,'Data;_Historical_Data'!$J$12:$J$518,0),MATCH(Working!AT$11,'Data;_Historical_Data'!$H$11:$AK$11)),SUMIFS('Data;_Minor_Ports'!$K$59:$K$999999,'Data;_Minor_Ports'!$F$59:$F$999999,$F91,'Data;_Minor_Ports'!$E$59:$E$999999,AT$70,'Data;_Minor_Ports'!$J$59:$J$999999,#REF!)))</f>
        <v>z</v>
      </c>
      <c r="AU91" s="3" t="str">
        <f>IF(Closed_Ports!AP84="z","z",IF(AU$11&lt;2000,INDEX('Data;_Historical_Data'!$H$12:$AK$518,MATCH(Working!$E91,'Data;_Historical_Data'!$J$12:$J$518,0),MATCH(Working!AU$11,'Data;_Historical_Data'!$H$11:$AK$11)),SUMIFS('Data;_Minor_Ports'!$K$59:$K$999999,'Data;_Minor_Ports'!$F$59:$F$999999,$F91,'Data;_Minor_Ports'!$E$59:$E$999999,AU$70,'Data;_Minor_Ports'!$J$59:$J$999999,#REF!)))</f>
        <v>z</v>
      </c>
      <c r="AV91" s="3" t="str">
        <f>IF(Closed_Ports!AQ84="z","z",IF(AV$11&lt;2000,INDEX('Data;_Historical_Data'!$H$12:$AK$518,MATCH(Working!$E91,'Data;_Historical_Data'!$J$12:$J$518,0),MATCH(Working!AV$11,'Data;_Historical_Data'!$H$11:$AK$11)),SUMIFS('Data;_Minor_Ports'!$K$59:$K$999999,'Data;_Minor_Ports'!$F$59:$F$999999,$F91,'Data;_Minor_Ports'!$E$59:$E$999999,AV$70,'Data;_Minor_Ports'!$J$59:$J$999999,#REF!)))</f>
        <v>z</v>
      </c>
      <c r="AW91" s="3" t="str">
        <f>IF(Closed_Ports!AR84="z","z",IF(AW$11&lt;2000,INDEX('Data;_Historical_Data'!$H$12:$AK$518,MATCH(Working!$E91,'Data;_Historical_Data'!$J$12:$J$518,0),MATCH(Working!AW$11,'Data;_Historical_Data'!$H$11:$AK$11)),SUMIFS('Data;_Minor_Ports'!$K$59:$K$999999,'Data;_Minor_Ports'!$F$59:$F$999999,$F91,'Data;_Minor_Ports'!$E$59:$E$999999,AW$70,'Data;_Minor_Ports'!$J$59:$J$999999,#REF!)))</f>
        <v>z</v>
      </c>
      <c r="AX91" s="3" t="str">
        <f>IF(Closed_Ports!AS84="z","z",IF(AX$11&lt;2000,INDEX('Data;_Historical_Data'!$H$12:$AK$518,MATCH(Working!$E91,'Data;_Historical_Data'!$J$12:$J$518,0),MATCH(Working!AX$11,'Data;_Historical_Data'!$H$11:$AK$11)),SUMIFS('Data;_Minor_Ports'!$K$59:$K$999999,'Data;_Minor_Ports'!$F$59:$F$999999,$F91,'Data;_Minor_Ports'!$E$59:$E$999999,AX$70,'Data;_Minor_Ports'!$J$59:$J$999999,#REF!)))</f>
        <v>z</v>
      </c>
      <c r="AY91" s="3" t="str">
        <f>IF(Closed_Ports!AT84="z","z",IF(AY$11&lt;2000,INDEX('Data;_Historical_Data'!$H$12:$AK$518,MATCH(Working!$E91,'Data;_Historical_Data'!$J$12:$J$518,0),MATCH(Working!AY$11,'Data;_Historical_Data'!$H$11:$AK$11)),SUMIFS('Data;_Minor_Ports'!$K$59:$K$999999,'Data;_Minor_Ports'!$F$59:$F$999999,$F91,'Data;_Minor_Ports'!$E$59:$E$999999,AY$70,'Data;_Minor_Ports'!$J$59:$J$999999,#REF!)))</f>
        <v>z</v>
      </c>
      <c r="AZ91" s="3" t="str">
        <f>IF(Closed_Ports!AU84="z","z",IF(AZ$11&lt;2000,INDEX('Data;_Historical_Data'!$H$12:$AK$518,MATCH(Working!$E91,'Data;_Historical_Data'!$J$12:$J$518,0),MATCH(Working!AZ$11,'Data;_Historical_Data'!$H$11:$AK$11)),SUMIFS('Data;_Minor_Ports'!$K$59:$K$999999,'Data;_Minor_Ports'!$F$59:$F$999999,$F91,'Data;_Minor_Ports'!$E$59:$E$999999,AZ$70,'Data;_Minor_Ports'!$J$59:$J$999999,#REF!)))</f>
        <v>z</v>
      </c>
      <c r="BA91" s="3" t="str">
        <f>IF(Closed_Ports!AV84="z","z",IF(BA$11&lt;2000,INDEX('Data;_Historical_Data'!$H$12:$AK$518,MATCH(Working!$E91,'Data;_Historical_Data'!$J$12:$J$518,0),MATCH(Working!BA$11,'Data;_Historical_Data'!$H$11:$AK$11)),SUMIFS('Data;_Minor_Ports'!$K$59:$K$999999,'Data;_Minor_Ports'!$F$59:$F$999999,$F91,'Data;_Minor_Ports'!$E$59:$E$999999,BA$70,'Data;_Minor_Ports'!$J$59:$J$999999,#REF!)))</f>
        <v>z</v>
      </c>
      <c r="BB91" s="3" t="str">
        <f>IF(Closed_Ports!AW84="z","z",IF(BB$11&lt;2000,INDEX('Data;_Historical_Data'!$H$12:$AK$518,MATCH(Working!$E91,'Data;_Historical_Data'!$J$12:$J$518,0),MATCH(Working!BB$11,'Data;_Historical_Data'!$H$11:$AK$11)),SUMIFS('Data;_Minor_Ports'!$K$59:$K$999999,'Data;_Minor_Ports'!$F$59:$F$999999,$F91,'Data;_Minor_Ports'!$E$59:$E$999999,BB$70,'Data;_Minor_Ports'!$J$59:$J$999999,#REF!)))</f>
        <v>z</v>
      </c>
      <c r="BC91" s="3" t="str">
        <f>IF(Closed_Ports!AX84="z","z",IF(BC$11&lt;2000,INDEX('Data;_Historical_Data'!$H$12:$AK$518,MATCH(Working!$E91,'Data;_Historical_Data'!$J$12:$J$518,0),MATCH(Working!BC$11,'Data;_Historical_Data'!$H$11:$AK$11)),SUMIFS('Data;_Minor_Ports'!$K$59:$K$999999,'Data;_Minor_Ports'!$F$59:$F$999999,$F91,'Data;_Minor_Ports'!$E$59:$E$999999,BC$70,'Data;_Minor_Ports'!$J$59:$J$999999,#REF!)))</f>
        <v>z</v>
      </c>
      <c r="BD91" s="3" t="str">
        <f>IF(Closed_Ports!AY84="z","z",IF(BD$11&lt;2000,INDEX('Data;_Historical_Data'!$H$12:$AK$518,MATCH(Working!$E91,'Data;_Historical_Data'!$J$12:$J$518,0),MATCH(Working!BD$11,'Data;_Historical_Data'!$H$11:$AK$11)),SUMIFS('Data;_Minor_Ports'!$K$59:$K$999999,'Data;_Minor_Ports'!$F$59:$F$999999,$F91,'Data;_Minor_Ports'!$E$59:$E$999999,BD$70,'Data;_Minor_Ports'!$J$59:$J$999999,#REF!)))</f>
        <v>z</v>
      </c>
      <c r="BE91" s="3" t="str">
        <f>IF(Closed_Ports!AZ84="z","z",IF(BE$11&lt;2000,INDEX('Data;_Historical_Data'!$H$12:$AK$518,MATCH(Working!$E91,'Data;_Historical_Data'!$J$12:$J$518,0),MATCH(Working!BE$11,'Data;_Historical_Data'!$H$11:$AK$11)),SUMIFS('Data;_Minor_Ports'!$K$59:$K$999999,'Data;_Minor_Ports'!$F$59:$F$999999,$F91,'Data;_Minor_Ports'!$E$59:$E$999999,BE$70,'Data;_Minor_Ports'!$J$59:$J$999999,#REF!)))</f>
        <v>z</v>
      </c>
      <c r="BF91" s="3" t="str">
        <f>IF(Closed_Ports!BA84="z","z",IF(BF$11&lt;2000,INDEX('Data;_Historical_Data'!$H$12:$AK$518,MATCH(Working!$E91,'Data;_Historical_Data'!$J$12:$J$518,0),MATCH(Working!BF$11,'Data;_Historical_Data'!$H$11:$AK$11)),SUMIFS('Data;_Minor_Ports'!$K$59:$K$999999,'Data;_Minor_Ports'!$F$59:$F$999999,$F91,'Data;_Minor_Ports'!$E$59:$E$999999,BF$70,'Data;_Minor_Ports'!$J$59:$J$999999,#REF!)))</f>
        <v>z</v>
      </c>
      <c r="BG91" s="3" t="str">
        <f>IF(Closed_Ports!BB84="z","z",IF(BG$11&lt;2000,INDEX('Data;_Historical_Data'!$H$12:$AK$518,MATCH(Working!$E91,'Data;_Historical_Data'!$J$12:$J$518,0),MATCH(Working!BG$11,'Data;_Historical_Data'!$H$11:$AK$11)),SUMIFS('Data;_Minor_Ports'!$K$59:$K$999999,'Data;_Minor_Ports'!$F$59:$F$999999,$F91,'Data;_Minor_Ports'!$E$59:$E$999999,BG$70,'Data;_Minor_Ports'!$J$59:$J$999999,#REF!)))</f>
        <v>z</v>
      </c>
      <c r="BH91" s="3" t="str">
        <f>IF(Closed_Ports!BC84="z","z",IF(BH$11&lt;2000,INDEX('Data;_Historical_Data'!$H$12:$AK$518,MATCH(Working!$E91,'Data;_Historical_Data'!$J$12:$J$518,0),MATCH(Working!BH$11,'Data;_Historical_Data'!$H$11:$AK$11)),SUMIFS('Data;_Minor_Ports'!$K$59:$K$999999,'Data;_Minor_Ports'!$F$59:$F$999999,$F91,'Data;_Minor_Ports'!$E$59:$E$999999,BH$70,'Data;_Minor_Ports'!$J$59:$J$999999,#REF!)))</f>
        <v>z</v>
      </c>
      <c r="BI91" s="3" t="str">
        <f>IF(Closed_Ports!BD84="z","z",IF(BI$11&lt;2000,INDEX('Data;_Historical_Data'!$H$12:$AK$518,MATCH(Working!$E91,'Data;_Historical_Data'!$J$12:$J$518,0),MATCH(Working!BI$11,'Data;_Historical_Data'!$H$11:$AK$11)),SUMIFS('Data;_Minor_Ports'!$K$59:$K$999999,'Data;_Minor_Ports'!$F$59:$F$999999,$F91,'Data;_Minor_Ports'!$E$59:$E$999999,BI$70,'Data;_Minor_Ports'!$J$59:$J$999999,#REF!)))</f>
        <v>z</v>
      </c>
      <c r="BJ91" s="44" t="e">
        <f t="shared" si="6"/>
        <v>#VALUE!</v>
      </c>
      <c r="BK91" s="45" t="e">
        <f t="shared" si="7"/>
        <v>#VALUE!</v>
      </c>
    </row>
    <row r="92" spans="5:63" x14ac:dyDescent="0.25">
      <c r="E92" s="22" t="e">
        <f>CONCATENATE(#REF!,Working!H92)</f>
        <v>#REF!</v>
      </c>
      <c r="F92" s="22" t="s">
        <v>352</v>
      </c>
      <c r="G92" s="22" t="s">
        <v>308</v>
      </c>
      <c r="H92" s="2" t="s">
        <v>85</v>
      </c>
      <c r="I92" s="2" t="s">
        <v>47</v>
      </c>
      <c r="J92" s="42" t="s">
        <v>66</v>
      </c>
      <c r="K92" s="3" t="str">
        <f>IF(Closed_Ports!F85="z","z",IF(K$11&lt;2000,INDEX('Data;_Historical_Data'!$H$12:$AK$518,MATCH(Working!$E92,'Data;_Historical_Data'!$J$12:$J$518,0),MATCH(Working!K$11,'Data;_Historical_Data'!$H$11:$AK$11)),SUMIFS('Data;_Minor_Ports'!$K$59:$K$999999,'Data;_Minor_Ports'!$F$59:$F$999999,$F92,'Data;_Minor_Ports'!$E$59:$E$999999,K$70,'Data;_Minor_Ports'!$J$59:$J$999999,#REF!)))</f>
        <v>z</v>
      </c>
      <c r="L92" s="3" t="str">
        <f>IF(Closed_Ports!G85="z","z",IF(L$11&lt;2000,INDEX('Data;_Historical_Data'!$H$12:$AK$518,MATCH(Working!$E92,'Data;_Historical_Data'!$J$12:$J$518,0),MATCH(Working!L$11,'Data;_Historical_Data'!$H$11:$AK$11)),SUMIFS('Data;_Minor_Ports'!$K$59:$K$999999,'Data;_Minor_Ports'!$F$59:$F$999999,$F92,'Data;_Minor_Ports'!$E$59:$E$999999,L$70,'Data;_Minor_Ports'!$J$59:$J$999999,#REF!)))</f>
        <v>z</v>
      </c>
      <c r="M92" s="3" t="str">
        <f>IF(Closed_Ports!H85="z","z",IF(M$11&lt;2000,INDEX('Data;_Historical_Data'!$H$12:$AK$518,MATCH(Working!$E92,'Data;_Historical_Data'!$J$12:$J$518,0),MATCH(Working!M$11,'Data;_Historical_Data'!$H$11:$AK$11)),SUMIFS('Data;_Minor_Ports'!$K$59:$K$999999,'Data;_Minor_Ports'!$F$59:$F$999999,$F92,'Data;_Minor_Ports'!$E$59:$E$999999,M$70,'Data;_Minor_Ports'!$J$59:$J$999999,#REF!)))</f>
        <v>z</v>
      </c>
      <c r="N92" s="3" t="str">
        <f>IF(Closed_Ports!I85="z","z",IF(N$11&lt;2000,INDEX('Data;_Historical_Data'!$H$12:$AK$518,MATCH(Working!$E92,'Data;_Historical_Data'!$J$12:$J$518,0),MATCH(Working!N$11,'Data;_Historical_Data'!$H$11:$AK$11)),SUMIFS('Data;_Minor_Ports'!$K$59:$K$999999,'Data;_Minor_Ports'!$F$59:$F$999999,$F92,'Data;_Minor_Ports'!$E$59:$E$999999,N$70,'Data;_Minor_Ports'!$J$59:$J$999999,#REF!)))</f>
        <v>z</v>
      </c>
      <c r="O92" s="3" t="str">
        <f>IF(Closed_Ports!J85="z","z",IF(O$11&lt;2000,INDEX('Data;_Historical_Data'!$H$12:$AK$518,MATCH(Working!$E92,'Data;_Historical_Data'!$J$12:$J$518,0),MATCH(Working!O$11,'Data;_Historical_Data'!$H$11:$AK$11)),SUMIFS('Data;_Minor_Ports'!$K$59:$K$999999,'Data;_Minor_Ports'!$F$59:$F$999999,$F92,'Data;_Minor_Ports'!$E$59:$E$999999,O$70,'Data;_Minor_Ports'!$J$59:$J$999999,#REF!)))</f>
        <v>z</v>
      </c>
      <c r="P92" s="3" t="str">
        <f>IF(Closed_Ports!K85="z","z",IF(P$11&lt;2000,INDEX('Data;_Historical_Data'!$H$12:$AK$518,MATCH(Working!$E92,'Data;_Historical_Data'!$J$12:$J$518,0),MATCH(Working!P$11,'Data;_Historical_Data'!$H$11:$AK$11)),SUMIFS('Data;_Minor_Ports'!$K$59:$K$999999,'Data;_Minor_Ports'!$F$59:$F$999999,$F92,'Data;_Minor_Ports'!$E$59:$E$999999,P$70,'Data;_Minor_Ports'!$J$59:$J$999999,#REF!)))</f>
        <v>z</v>
      </c>
      <c r="Q92" s="3" t="str">
        <f>IF(Closed_Ports!L85="z","z",IF(Q$11&lt;2000,INDEX('Data;_Historical_Data'!$H$12:$AK$518,MATCH(Working!$E92,'Data;_Historical_Data'!$J$12:$J$518,0),MATCH(Working!Q$11,'Data;_Historical_Data'!$H$11:$AK$11)),SUMIFS('Data;_Minor_Ports'!$K$59:$K$999999,'Data;_Minor_Ports'!$F$59:$F$999999,$F92,'Data;_Minor_Ports'!$E$59:$E$999999,Q$70,'Data;_Minor_Ports'!$J$59:$J$999999,#REF!)))</f>
        <v>z</v>
      </c>
      <c r="R92" s="3" t="str">
        <f>IF(Closed_Ports!M85="z","z",IF(R$11&lt;2000,INDEX('Data;_Historical_Data'!$H$12:$AK$518,MATCH(Working!$E92,'Data;_Historical_Data'!$J$12:$J$518,0),MATCH(Working!R$11,'Data;_Historical_Data'!$H$11:$AK$11)),SUMIFS('Data;_Minor_Ports'!$K$59:$K$999999,'Data;_Minor_Ports'!$F$59:$F$999999,$F92,'Data;_Minor_Ports'!$E$59:$E$999999,R$70,'Data;_Minor_Ports'!$J$59:$J$999999,#REF!)))</f>
        <v>z</v>
      </c>
      <c r="S92" s="3" t="str">
        <f>IF(Closed_Ports!N85="z","z",IF(S$11&lt;2000,INDEX('Data;_Historical_Data'!$H$12:$AK$518,MATCH(Working!$E92,'Data;_Historical_Data'!$J$12:$J$518,0),MATCH(Working!S$11,'Data;_Historical_Data'!$H$11:$AK$11)),SUMIFS('Data;_Minor_Ports'!$K$59:$K$999999,'Data;_Minor_Ports'!$F$59:$F$999999,$F92,'Data;_Minor_Ports'!$E$59:$E$999999,S$70,'Data;_Minor_Ports'!$J$59:$J$999999,#REF!)))</f>
        <v>z</v>
      </c>
      <c r="T92" s="3" t="e">
        <f>IF(Closed_Ports!O85="z","z",IF(T$11&lt;2000,INDEX('Data;_Historical_Data'!$H$12:$AK$518,MATCH(Working!$E92,'Data;_Historical_Data'!$J$12:$J$518,0),MATCH(Working!T$11,'Data;_Historical_Data'!$H$11:$AK$11)),SUMIFS('Data;_Minor_Ports'!$K$59:$K$999999,'Data;_Minor_Ports'!$F$59:$F$999999,$F92,'Data;_Minor_Ports'!$E$59:$E$999999,T$70,'Data;_Minor_Ports'!$J$59:$J$999999,#REF!)))</f>
        <v>#REF!</v>
      </c>
      <c r="U92" s="3" t="e">
        <f>IF(Closed_Ports!P85="z","z",IF(U$11&lt;2000,INDEX('Data;_Historical_Data'!$H$12:$AK$518,MATCH(Working!$E92,'Data;_Historical_Data'!$J$12:$J$518,0),MATCH(Working!U$11,'Data;_Historical_Data'!$H$11:$AK$11)),SUMIFS('Data;_Minor_Ports'!$K$59:$K$999999,'Data;_Minor_Ports'!$F$59:$F$999999,$F92,'Data;_Minor_Ports'!$E$59:$E$999999,U$70,'Data;_Minor_Ports'!$J$59:$J$999999,#REF!)))</f>
        <v>#REF!</v>
      </c>
      <c r="V92" s="3" t="e">
        <f>IF(Closed_Ports!Q85="z","z",IF(V$11&lt;2000,INDEX('Data;_Historical_Data'!$H$12:$AK$518,MATCH(Working!$E92,'Data;_Historical_Data'!$J$12:$J$518,0),MATCH(Working!V$11,'Data;_Historical_Data'!$H$11:$AK$11)),SUMIFS('Data;_Minor_Ports'!$K$59:$K$999999,'Data;_Minor_Ports'!$F$59:$F$999999,$F92,'Data;_Minor_Ports'!$E$59:$E$999999,V$70,'Data;_Minor_Ports'!$J$59:$J$999999,#REF!)))</f>
        <v>#REF!</v>
      </c>
      <c r="W92" s="3" t="e">
        <f>IF(Closed_Ports!R85="z","z",IF(W$11&lt;2000,INDEX('Data;_Historical_Data'!$H$12:$AK$518,MATCH(Working!$E92,'Data;_Historical_Data'!$J$12:$J$518,0),MATCH(Working!W$11,'Data;_Historical_Data'!$H$11:$AK$11)),SUMIFS('Data;_Minor_Ports'!$K$59:$K$999999,'Data;_Minor_Ports'!$F$59:$F$999999,$F92,'Data;_Minor_Ports'!$E$59:$E$999999,W$70,'Data;_Minor_Ports'!$J$59:$J$999999,#REF!)))</f>
        <v>#REF!</v>
      </c>
      <c r="X92" s="3" t="e">
        <f>IF(Closed_Ports!S85="z","z",IF(X$11&lt;2000,INDEX('Data;_Historical_Data'!$H$12:$AK$518,MATCH(Working!$E92,'Data;_Historical_Data'!$J$12:$J$518,0),MATCH(Working!X$11,'Data;_Historical_Data'!$H$11:$AK$11)),SUMIFS('Data;_Minor_Ports'!$K$59:$K$999999,'Data;_Minor_Ports'!$F$59:$F$999999,$F92,'Data;_Minor_Ports'!$E$59:$E$999999,X$70,'Data;_Minor_Ports'!$J$59:$J$999999,#REF!)))</f>
        <v>#REF!</v>
      </c>
      <c r="Y92" s="3" t="e">
        <f>IF(Closed_Ports!T85="z","z",IF(Y$11&lt;2000,INDEX('Data;_Historical_Data'!$H$12:$AK$518,MATCH(Working!$E92,'Data;_Historical_Data'!$J$12:$J$518,0),MATCH(Working!Y$11,'Data;_Historical_Data'!$H$11:$AK$11)),SUMIFS('Data;_Minor_Ports'!$K$59:$K$999999,'Data;_Minor_Ports'!$F$59:$F$999999,$F92,'Data;_Minor_Ports'!$E$59:$E$999999,Y$70,'Data;_Minor_Ports'!$J$59:$J$999999,#REF!)))</f>
        <v>#REF!</v>
      </c>
      <c r="Z92" s="3" t="e">
        <f>IF(Closed_Ports!U85="z","z",IF(Z$11&lt;2000,INDEX('Data;_Historical_Data'!$H$12:$AK$518,MATCH(Working!$E92,'Data;_Historical_Data'!$J$12:$J$518,0),MATCH(Working!Z$11,'Data;_Historical_Data'!$H$11:$AK$11)),SUMIFS('Data;_Minor_Ports'!$K$59:$K$999999,'Data;_Minor_Ports'!$F$59:$F$999999,$F92,'Data;_Minor_Ports'!$E$59:$E$999999,Z$70,'Data;_Minor_Ports'!$J$59:$J$999999,#REF!)))</f>
        <v>#REF!</v>
      </c>
      <c r="AA92" s="3" t="e">
        <f>IF(Closed_Ports!V85="z","z",IF(AA$11&lt;2000,INDEX('Data;_Historical_Data'!$H$12:$AK$518,MATCH(Working!$E92,'Data;_Historical_Data'!$J$12:$J$518,0),MATCH(Working!AA$11,'Data;_Historical_Data'!$H$11:$AK$11)),SUMIFS('Data;_Minor_Ports'!$K$59:$K$999999,'Data;_Minor_Ports'!$F$59:$F$999999,$F92,'Data;_Minor_Ports'!$E$59:$E$999999,AA$70,'Data;_Minor_Ports'!$J$59:$J$999999,#REF!)))</f>
        <v>#REF!</v>
      </c>
      <c r="AB92" s="3" t="e">
        <f>IF(Closed_Ports!W85="z","z",IF(AB$11&lt;2000,INDEX('Data;_Historical_Data'!$H$12:$AK$518,MATCH(Working!$E92,'Data;_Historical_Data'!$J$12:$J$518,0),MATCH(Working!AB$11,'Data;_Historical_Data'!$H$11:$AK$11)),SUMIFS('Data;_Minor_Ports'!$K$59:$K$999999,'Data;_Minor_Ports'!$F$59:$F$999999,$F92,'Data;_Minor_Ports'!$E$59:$E$999999,AB$70,'Data;_Minor_Ports'!$J$59:$J$999999,#REF!)))</f>
        <v>#REF!</v>
      </c>
      <c r="AC92" s="3" t="e">
        <f>IF(Closed_Ports!X85="z","z",IF(AC$11&lt;2000,INDEX('Data;_Historical_Data'!$H$12:$AK$518,MATCH(Working!$E92,'Data;_Historical_Data'!$J$12:$J$518,0),MATCH(Working!AC$11,'Data;_Historical_Data'!$H$11:$AK$11)),SUMIFS('Data;_Minor_Ports'!$K$59:$K$999999,'Data;_Minor_Ports'!$F$59:$F$999999,$F92,'Data;_Minor_Ports'!$E$59:$E$999999,AC$70,'Data;_Minor_Ports'!$J$59:$J$999999,#REF!)))</f>
        <v>#REF!</v>
      </c>
      <c r="AD92" s="3" t="e">
        <f>IF(Closed_Ports!Y85="z","z",IF(AD$11&lt;2000,INDEX('Data;_Historical_Data'!$H$12:$AK$518,MATCH(Working!$E92,'Data;_Historical_Data'!$J$12:$J$518,0),MATCH(Working!AD$11,'Data;_Historical_Data'!$H$11:$AK$11)),SUMIFS('Data;_Minor_Ports'!$K$59:$K$999999,'Data;_Minor_Ports'!$F$59:$F$999999,$F92,'Data;_Minor_Ports'!$E$59:$E$999999,AD$70,'Data;_Minor_Ports'!$J$59:$J$999999,#REF!)))</f>
        <v>#REF!</v>
      </c>
      <c r="AE92" s="3" t="e">
        <f>IF(Closed_Ports!Z85="z","z",IF(AE$11&lt;2000,INDEX('Data;_Historical_Data'!$H$12:$AK$518,MATCH(Working!$E92,'Data;_Historical_Data'!$J$12:$J$518,0),MATCH(Working!AE$11,'Data;_Historical_Data'!$H$11:$AK$11)),SUMIFS('Data;_Minor_Ports'!$K$59:$K$999999,'Data;_Minor_Ports'!$F$59:$F$999999,$F92,'Data;_Minor_Ports'!$E$59:$E$999999,AE$70,'Data;_Minor_Ports'!$J$59:$J$999999,#REF!)))</f>
        <v>#REF!</v>
      </c>
      <c r="AF92" s="3" t="e">
        <f>IF(Closed_Ports!AA85="z","z",IF(AF$11&lt;2000,INDEX('Data;_Historical_Data'!$H$12:$AK$518,MATCH(Working!$E92,'Data;_Historical_Data'!$J$12:$J$518,0),MATCH(Working!AF$11,'Data;_Historical_Data'!$H$11:$AK$11)),SUMIFS('Data;_Minor_Ports'!$K$59:$K$999999,'Data;_Minor_Ports'!$F$59:$F$999999,$F92,'Data;_Minor_Ports'!$E$59:$E$999999,AF$70,'Data;_Minor_Ports'!$J$59:$J$999999,#REF!)))</f>
        <v>#REF!</v>
      </c>
      <c r="AG92" s="3" t="e">
        <f>IF(Closed_Ports!AB85="z","z",IF(AG$11&lt;2000,INDEX('Data;_Historical_Data'!$H$12:$AK$518,MATCH(Working!$E92,'Data;_Historical_Data'!$J$12:$J$518,0),MATCH(Working!AG$11,'Data;_Historical_Data'!$H$11:$AK$11)),SUMIFS('Data;_Minor_Ports'!$K$59:$K$999999,'Data;_Minor_Ports'!$F$59:$F$999999,$F92,'Data;_Minor_Ports'!$E$59:$E$999999,AG$70,'Data;_Minor_Ports'!$J$59:$J$999999,#REF!)))</f>
        <v>#REF!</v>
      </c>
      <c r="AH92" s="3" t="e">
        <f>IF(Closed_Ports!AC85="z","z",IF(AH$11&lt;2000,INDEX('Data;_Historical_Data'!$H$12:$AK$518,MATCH(Working!$E92,'Data;_Historical_Data'!$J$12:$J$518,0),MATCH(Working!AH$11,'Data;_Historical_Data'!$H$11:$AK$11)),SUMIFS('Data;_Minor_Ports'!$K$59:$K$999999,'Data;_Minor_Ports'!$F$59:$F$999999,$F92,'Data;_Minor_Ports'!$E$59:$E$999999,AH$70,'Data;_Minor_Ports'!$J$59:$J$999999,#REF!)))</f>
        <v>#REF!</v>
      </c>
      <c r="AI92" s="3" t="e">
        <f>IF(Closed_Ports!AD85="z","z",IF(AI$11&lt;2000,INDEX('Data;_Historical_Data'!$H$12:$AK$518,MATCH(Working!$E92,'Data;_Historical_Data'!$J$12:$J$518,0),MATCH(Working!AI$11,'Data;_Historical_Data'!$H$11:$AK$11)),SUMIFS('Data;_Minor_Ports'!$K$59:$K$999999,'Data;_Minor_Ports'!$F$59:$F$999999,$F92,'Data;_Minor_Ports'!$E$59:$E$999999,AI$70,'Data;_Minor_Ports'!$J$59:$J$999999,#REF!)))</f>
        <v>#REF!</v>
      </c>
      <c r="AJ92" s="3" t="e">
        <f>IF(Closed_Ports!AE85="z","z",IF(AJ$11&lt;2000,INDEX('Data;_Historical_Data'!$H$12:$AK$518,MATCH(Working!$E92,'Data;_Historical_Data'!$J$12:$J$518,0),MATCH(Working!AJ$11,'Data;_Historical_Data'!$H$11:$AK$11)),SUMIFS('Data;_Minor_Ports'!$K$59:$K$999999,'Data;_Minor_Ports'!$F$59:$F$999999,$F92,'Data;_Minor_Ports'!$E$59:$E$999999,AJ$70,'Data;_Minor_Ports'!$J$59:$J$999999,#REF!)))</f>
        <v>#REF!</v>
      </c>
      <c r="AK92" s="3" t="e">
        <f>IF(Closed_Ports!AF85="z","z",IF(AK$11&lt;2000,INDEX('Data;_Historical_Data'!$H$12:$AK$518,MATCH(Working!$E92,'Data;_Historical_Data'!$J$12:$J$518,0),MATCH(Working!AK$11,'Data;_Historical_Data'!$H$11:$AK$11)),SUMIFS('Data;_Minor_Ports'!$K$59:$K$999999,'Data;_Minor_Ports'!$F$59:$F$999999,$F92,'Data;_Minor_Ports'!$E$59:$E$999999,AK$70,'Data;_Minor_Ports'!$J$59:$J$999999,#REF!)))</f>
        <v>#REF!</v>
      </c>
      <c r="AL92" s="49">
        <f>IF(Closed_Ports!AG85="z","z",IF(AL$11&lt;2000,INDEX('Data;_Historical_Data'!$H$12:$AK$518,MATCH(Working!$E92,'Data;_Historical_Data'!$J$12:$J$518,0),MATCH(Working!AL$11,'Data;_Historical_Data'!$H$11:$AK$11)),SUMIFS('Data;_Minor_Ports'!$K$59:$K$999999,'Data;_Minor_Ports'!$F$59:$F$999999,$F92,'Data;_Minor_Ports'!$E$59:$E$999999,AL$70,'Data;_Minor_Ports'!$J$59:$J$999999,#REF!)))</f>
        <v>0</v>
      </c>
      <c r="AM92" s="3">
        <f>IF(Closed_Ports!AH85="z","z",IF(AM$11&lt;2000,INDEX('Data;_Historical_Data'!$H$12:$AK$518,MATCH(Working!$E92,'Data;_Historical_Data'!$J$12:$J$518,0),MATCH(Working!AM$11,'Data;_Historical_Data'!$H$11:$AK$11)),SUMIFS('Data;_Minor_Ports'!$K$59:$K$999999,'Data;_Minor_Ports'!$F$59:$F$999999,$F92,'Data;_Minor_Ports'!$E$59:$E$999999,AM$70,'Data;_Minor_Ports'!$J$59:$J$999999,#REF!)))</f>
        <v>0</v>
      </c>
      <c r="AN92" s="3">
        <f>IF(Closed_Ports!AI85="z","z",IF(AN$11&lt;2000,INDEX('Data;_Historical_Data'!$H$12:$AK$518,MATCH(Working!$E92,'Data;_Historical_Data'!$J$12:$J$518,0),MATCH(Working!AN$11,'Data;_Historical_Data'!$H$11:$AK$11)),SUMIFS('Data;_Minor_Ports'!$K$59:$K$999999,'Data;_Minor_Ports'!$F$59:$F$999999,$F92,'Data;_Minor_Ports'!$E$59:$E$999999,AN$70,'Data;_Minor_Ports'!$J$59:$J$999999,#REF!)))</f>
        <v>0</v>
      </c>
      <c r="AO92" s="3">
        <f>IF(Closed_Ports!AJ85="z","z",IF(AO$11&lt;2000,INDEX('Data;_Historical_Data'!$H$12:$AK$518,MATCH(Working!$E92,'Data;_Historical_Data'!$J$12:$J$518,0),MATCH(Working!AO$11,'Data;_Historical_Data'!$H$11:$AK$11)),SUMIFS('Data;_Minor_Ports'!$K$59:$K$999999,'Data;_Minor_Ports'!$F$59:$F$999999,$F92,'Data;_Minor_Ports'!$E$59:$E$999999,AO$70,'Data;_Minor_Ports'!$J$59:$J$999999,#REF!)))</f>
        <v>0</v>
      </c>
      <c r="AP92" s="3">
        <f>IF(Closed_Ports!AK85="z","z",IF(AP$11&lt;2000,INDEX('Data;_Historical_Data'!$H$12:$AK$518,MATCH(Working!$E92,'Data;_Historical_Data'!$J$12:$J$518,0),MATCH(Working!AP$11,'Data;_Historical_Data'!$H$11:$AK$11)),SUMIFS('Data;_Minor_Ports'!$K$59:$K$999999,'Data;_Minor_Ports'!$F$59:$F$999999,$F92,'Data;_Minor_Ports'!$E$59:$E$999999,AP$70,'Data;_Minor_Ports'!$J$59:$J$999999,#REF!)))</f>
        <v>0</v>
      </c>
      <c r="AQ92" s="3">
        <f>IF(Closed_Ports!AL85="z","z",IF(AQ$11&lt;2000,INDEX('Data;_Historical_Data'!$H$12:$AK$518,MATCH(Working!$E92,'Data;_Historical_Data'!$J$12:$J$518,0),MATCH(Working!AQ$11,'Data;_Historical_Data'!$H$11:$AK$11)),SUMIFS('Data;_Minor_Ports'!$K$59:$K$999999,'Data;_Minor_Ports'!$F$59:$F$999999,$F92,'Data;_Minor_Ports'!$E$59:$E$999999,AQ$70,'Data;_Minor_Ports'!$J$59:$J$999999,#REF!)))</f>
        <v>0</v>
      </c>
      <c r="AR92" s="3">
        <f>IF(Closed_Ports!AM85="z","z",IF(AR$11&lt;2000,INDEX('Data;_Historical_Data'!$H$12:$AK$518,MATCH(Working!$E92,'Data;_Historical_Data'!$J$12:$J$518,0),MATCH(Working!AR$11,'Data;_Historical_Data'!$H$11:$AK$11)),SUMIFS('Data;_Minor_Ports'!$K$59:$K$999999,'Data;_Minor_Ports'!$F$59:$F$999999,$F92,'Data;_Minor_Ports'!$E$59:$E$999999,AR$70,'Data;_Minor_Ports'!$J$59:$J$999999,#REF!)))</f>
        <v>0</v>
      </c>
      <c r="AS92" s="3">
        <f>IF(Closed_Ports!AN85="z","z",IF(AS$11&lt;2000,INDEX('Data;_Historical_Data'!$H$12:$AK$518,MATCH(Working!$E92,'Data;_Historical_Data'!$J$12:$J$518,0),MATCH(Working!AS$11,'Data;_Historical_Data'!$H$11:$AK$11)),SUMIFS('Data;_Minor_Ports'!$K$59:$K$999999,'Data;_Minor_Ports'!$F$59:$F$999999,$F92,'Data;_Minor_Ports'!$E$59:$E$999999,AS$70,'Data;_Minor_Ports'!$J$59:$J$999999,#REF!)))</f>
        <v>0</v>
      </c>
      <c r="AT92" s="3">
        <f>IF(Closed_Ports!AO85="z","z",IF(AT$11&lt;2000,INDEX('Data;_Historical_Data'!$H$12:$AK$518,MATCH(Working!$E92,'Data;_Historical_Data'!$J$12:$J$518,0),MATCH(Working!AT$11,'Data;_Historical_Data'!$H$11:$AK$11)),SUMIFS('Data;_Minor_Ports'!$K$59:$K$999999,'Data;_Minor_Ports'!$F$59:$F$999999,$F92,'Data;_Minor_Ports'!$E$59:$E$999999,AT$70,'Data;_Minor_Ports'!$J$59:$J$999999,#REF!)))</f>
        <v>0</v>
      </c>
      <c r="AU92" s="3">
        <f>IF(Closed_Ports!AP85="z","z",IF(AU$11&lt;2000,INDEX('Data;_Historical_Data'!$H$12:$AK$518,MATCH(Working!$E92,'Data;_Historical_Data'!$J$12:$J$518,0),MATCH(Working!AU$11,'Data;_Historical_Data'!$H$11:$AK$11)),SUMIFS('Data;_Minor_Ports'!$K$59:$K$999999,'Data;_Minor_Ports'!$F$59:$F$999999,$F92,'Data;_Minor_Ports'!$E$59:$E$999999,AU$70,'Data;_Minor_Ports'!$J$59:$J$999999,#REF!)))</f>
        <v>0</v>
      </c>
      <c r="AV92" s="3">
        <f>IF(Closed_Ports!AQ85="z","z",IF(AV$11&lt;2000,INDEX('Data;_Historical_Data'!$H$12:$AK$518,MATCH(Working!$E92,'Data;_Historical_Data'!$J$12:$J$518,0),MATCH(Working!AV$11,'Data;_Historical_Data'!$H$11:$AK$11)),SUMIFS('Data;_Minor_Ports'!$K$59:$K$999999,'Data;_Minor_Ports'!$F$59:$F$999999,$F92,'Data;_Minor_Ports'!$E$59:$E$999999,AV$70,'Data;_Minor_Ports'!$J$59:$J$999999,#REF!)))</f>
        <v>0</v>
      </c>
      <c r="AW92" s="3">
        <f>IF(Closed_Ports!AR85="z","z",IF(AW$11&lt;2000,INDEX('Data;_Historical_Data'!$H$12:$AK$518,MATCH(Working!$E92,'Data;_Historical_Data'!$J$12:$J$518,0),MATCH(Working!AW$11,'Data;_Historical_Data'!$H$11:$AK$11)),SUMIFS('Data;_Minor_Ports'!$K$59:$K$999999,'Data;_Minor_Ports'!$F$59:$F$999999,$F92,'Data;_Minor_Ports'!$E$59:$E$999999,AW$70,'Data;_Minor_Ports'!$J$59:$J$999999,#REF!)))</f>
        <v>0</v>
      </c>
      <c r="AX92" s="3">
        <f>IF(Closed_Ports!AS85="z","z",IF(AX$11&lt;2000,INDEX('Data;_Historical_Data'!$H$12:$AK$518,MATCH(Working!$E92,'Data;_Historical_Data'!$J$12:$J$518,0),MATCH(Working!AX$11,'Data;_Historical_Data'!$H$11:$AK$11)),SUMIFS('Data;_Minor_Ports'!$K$59:$K$999999,'Data;_Minor_Ports'!$F$59:$F$999999,$F92,'Data;_Minor_Ports'!$E$59:$E$999999,AX$70,'Data;_Minor_Ports'!$J$59:$J$999999,#REF!)))</f>
        <v>0</v>
      </c>
      <c r="AY92" s="3">
        <f>IF(Closed_Ports!AT85="z","z",IF(AY$11&lt;2000,INDEX('Data;_Historical_Data'!$H$12:$AK$518,MATCH(Working!$E92,'Data;_Historical_Data'!$J$12:$J$518,0),MATCH(Working!AY$11,'Data;_Historical_Data'!$H$11:$AK$11)),SUMIFS('Data;_Minor_Ports'!$K$59:$K$999999,'Data;_Minor_Ports'!$F$59:$F$999999,$F92,'Data;_Minor_Ports'!$E$59:$E$999999,AY$70,'Data;_Minor_Ports'!$J$59:$J$999999,#REF!)))</f>
        <v>0</v>
      </c>
      <c r="AZ92" s="3">
        <f>IF(Closed_Ports!AU85="z","z",IF(AZ$11&lt;2000,INDEX('Data;_Historical_Data'!$H$12:$AK$518,MATCH(Working!$E92,'Data;_Historical_Data'!$J$12:$J$518,0),MATCH(Working!AZ$11,'Data;_Historical_Data'!$H$11:$AK$11)),SUMIFS('Data;_Minor_Ports'!$K$59:$K$999999,'Data;_Minor_Ports'!$F$59:$F$999999,$F92,'Data;_Minor_Ports'!$E$59:$E$999999,AZ$70,'Data;_Minor_Ports'!$J$59:$J$999999,#REF!)))</f>
        <v>0</v>
      </c>
      <c r="BA92" s="3">
        <f>IF(Closed_Ports!AV85="z","z",IF(BA$11&lt;2000,INDEX('Data;_Historical_Data'!$H$12:$AK$518,MATCH(Working!$E92,'Data;_Historical_Data'!$J$12:$J$518,0),MATCH(Working!BA$11,'Data;_Historical_Data'!$H$11:$AK$11)),SUMIFS('Data;_Minor_Ports'!$K$59:$K$999999,'Data;_Minor_Ports'!$F$59:$F$999999,$F92,'Data;_Minor_Ports'!$E$59:$E$999999,BA$70,'Data;_Minor_Ports'!$J$59:$J$999999,#REF!)))</f>
        <v>0</v>
      </c>
      <c r="BB92" s="3">
        <f>IF(Closed_Ports!AW85="z","z",IF(BB$11&lt;2000,INDEX('Data;_Historical_Data'!$H$12:$AK$518,MATCH(Working!$E92,'Data;_Historical_Data'!$J$12:$J$518,0),MATCH(Working!BB$11,'Data;_Historical_Data'!$H$11:$AK$11)),SUMIFS('Data;_Minor_Ports'!$K$59:$K$999999,'Data;_Minor_Ports'!$F$59:$F$999999,$F92,'Data;_Minor_Ports'!$E$59:$E$999999,BB$70,'Data;_Minor_Ports'!$J$59:$J$999999,#REF!)))</f>
        <v>0</v>
      </c>
      <c r="BC92" s="3">
        <f>IF(Closed_Ports!AX85="z","z",IF(BC$11&lt;2000,INDEX('Data;_Historical_Data'!$H$12:$AK$518,MATCH(Working!$E92,'Data;_Historical_Data'!$J$12:$J$518,0),MATCH(Working!BC$11,'Data;_Historical_Data'!$H$11:$AK$11)),SUMIFS('Data;_Minor_Ports'!$K$59:$K$999999,'Data;_Minor_Ports'!$F$59:$F$999999,$F92,'Data;_Minor_Ports'!$E$59:$E$999999,BC$70,'Data;_Minor_Ports'!$J$59:$J$999999,#REF!)))</f>
        <v>0</v>
      </c>
      <c r="BD92" s="3">
        <f>IF(Closed_Ports!AY85="z","z",IF(BD$11&lt;2000,INDEX('Data;_Historical_Data'!$H$12:$AK$518,MATCH(Working!$E92,'Data;_Historical_Data'!$J$12:$J$518,0),MATCH(Working!BD$11,'Data;_Historical_Data'!$H$11:$AK$11)),SUMIFS('Data;_Minor_Ports'!$K$59:$K$999999,'Data;_Minor_Ports'!$F$59:$F$999999,$F92,'Data;_Minor_Ports'!$E$59:$E$999999,BD$70,'Data;_Minor_Ports'!$J$59:$J$999999,#REF!)))</f>
        <v>0</v>
      </c>
      <c r="BE92" s="3">
        <f>IF(Closed_Ports!AZ85="z","z",IF(BE$11&lt;2000,INDEX('Data;_Historical_Data'!$H$12:$AK$518,MATCH(Working!$E92,'Data;_Historical_Data'!$J$12:$J$518,0),MATCH(Working!BE$11,'Data;_Historical_Data'!$H$11:$AK$11)),SUMIFS('Data;_Minor_Ports'!$K$59:$K$999999,'Data;_Minor_Ports'!$F$59:$F$999999,$F92,'Data;_Minor_Ports'!$E$59:$E$999999,BE$70,'Data;_Minor_Ports'!$J$59:$J$999999,#REF!)))</f>
        <v>0</v>
      </c>
      <c r="BF92" s="3">
        <f>IF(Closed_Ports!BA85="z","z",IF(BF$11&lt;2000,INDEX('Data;_Historical_Data'!$H$12:$AK$518,MATCH(Working!$E92,'Data;_Historical_Data'!$J$12:$J$518,0),MATCH(Working!BF$11,'Data;_Historical_Data'!$H$11:$AK$11)),SUMIFS('Data;_Minor_Ports'!$K$59:$K$999999,'Data;_Minor_Ports'!$F$59:$F$999999,$F92,'Data;_Minor_Ports'!$E$59:$E$999999,BF$70,'Data;_Minor_Ports'!$J$59:$J$999999,#REF!)))</f>
        <v>0</v>
      </c>
      <c r="BG92" s="3">
        <f>IF(Closed_Ports!BB85="z","z",IF(BG$11&lt;2000,INDEX('Data;_Historical_Data'!$H$12:$AK$518,MATCH(Working!$E92,'Data;_Historical_Data'!$J$12:$J$518,0),MATCH(Working!BG$11,'Data;_Historical_Data'!$H$11:$AK$11)),SUMIFS('Data;_Minor_Ports'!$K$59:$K$999999,'Data;_Minor_Ports'!$F$59:$F$999999,$F92,'Data;_Minor_Ports'!$E$59:$E$999999,BG$70,'Data;_Minor_Ports'!$J$59:$J$999999,#REF!)))</f>
        <v>0</v>
      </c>
      <c r="BH92" s="3">
        <f>IF(Closed_Ports!BC85="z","z",IF(BH$11&lt;2000,INDEX('Data;_Historical_Data'!$H$12:$AK$518,MATCH(Working!$E92,'Data;_Historical_Data'!$J$12:$J$518,0),MATCH(Working!BH$11,'Data;_Historical_Data'!$H$11:$AK$11)),SUMIFS('Data;_Minor_Ports'!$K$59:$K$999999,'Data;_Minor_Ports'!$F$59:$F$999999,$F92,'Data;_Minor_Ports'!$E$59:$E$999999,BH$70,'Data;_Minor_Ports'!$J$59:$J$999999,#REF!)))</f>
        <v>0</v>
      </c>
      <c r="BI92" s="3">
        <f>IF(Closed_Ports!BD85="z","z",IF(BI$11&lt;2000,INDEX('Data;_Historical_Data'!$H$12:$AK$518,MATCH(Working!$E92,'Data;_Historical_Data'!$J$12:$J$518,0),MATCH(Working!BI$11,'Data;_Historical_Data'!$H$11:$AK$11)),SUMIFS('Data;_Minor_Ports'!$K$59:$K$999999,'Data;_Minor_Ports'!$F$59:$F$999999,$F92,'Data;_Minor_Ports'!$E$59:$E$999999,BI$70,'Data;_Minor_Ports'!$J$59:$J$999999,#REF!)))</f>
        <v>0</v>
      </c>
      <c r="BJ92" s="44" t="e">
        <f t="shared" si="6"/>
        <v>#DIV/0!</v>
      </c>
      <c r="BK92" s="45">
        <f t="shared" si="7"/>
        <v>0</v>
      </c>
    </row>
    <row r="93" spans="5:63" x14ac:dyDescent="0.25">
      <c r="E93" s="22" t="e">
        <f>CONCATENATE(#REF!,Working!H93)</f>
        <v>#REF!</v>
      </c>
      <c r="F93" s="22" t="s">
        <v>354</v>
      </c>
      <c r="G93" s="22" t="s">
        <v>308</v>
      </c>
      <c r="H93" s="2" t="s">
        <v>86</v>
      </c>
      <c r="I93" s="2" t="s">
        <v>21</v>
      </c>
      <c r="J93" s="42" t="s">
        <v>66</v>
      </c>
      <c r="K93" s="3" t="e">
        <f>IF(Closed_Ports!F86="z","z",IF(K$11&lt;2000,INDEX('Data;_Historical_Data'!$H$12:$AK$518,MATCH(Working!$E93,'Data;_Historical_Data'!$J$12:$J$518,0),MATCH(Working!K$11,'Data;_Historical_Data'!$H$11:$AK$11)),SUMIFS('Data;_Minor_Ports'!$K$59:$K$999999,'Data;_Minor_Ports'!$F$59:$F$999999,$F93,'Data;_Minor_Ports'!$E$59:$E$999999,K$70,'Data;_Minor_Ports'!$J$59:$J$999999,#REF!)))</f>
        <v>#REF!</v>
      </c>
      <c r="L93" s="3" t="e">
        <f>IF(Closed_Ports!G86="z","z",IF(L$11&lt;2000,INDEX('Data;_Historical_Data'!$H$12:$AK$518,MATCH(Working!$E93,'Data;_Historical_Data'!$J$12:$J$518,0),MATCH(Working!L$11,'Data;_Historical_Data'!$H$11:$AK$11)),SUMIFS('Data;_Minor_Ports'!$K$59:$K$999999,'Data;_Minor_Ports'!$F$59:$F$999999,$F93,'Data;_Minor_Ports'!$E$59:$E$999999,L$70,'Data;_Minor_Ports'!$J$59:$J$999999,#REF!)))</f>
        <v>#REF!</v>
      </c>
      <c r="M93" s="3" t="e">
        <f>IF(Closed_Ports!H86="z","z",IF(M$11&lt;2000,INDEX('Data;_Historical_Data'!$H$12:$AK$518,MATCH(Working!$E93,'Data;_Historical_Data'!$J$12:$J$518,0),MATCH(Working!M$11,'Data;_Historical_Data'!$H$11:$AK$11)),SUMIFS('Data;_Minor_Ports'!$K$59:$K$999999,'Data;_Minor_Ports'!$F$59:$F$999999,$F93,'Data;_Minor_Ports'!$E$59:$E$999999,M$70,'Data;_Minor_Ports'!$J$59:$J$999999,#REF!)))</f>
        <v>#REF!</v>
      </c>
      <c r="N93" s="3" t="e">
        <f>IF(Closed_Ports!I86="z","z",IF(N$11&lt;2000,INDEX('Data;_Historical_Data'!$H$12:$AK$518,MATCH(Working!$E93,'Data;_Historical_Data'!$J$12:$J$518,0),MATCH(Working!N$11,'Data;_Historical_Data'!$H$11:$AK$11)),SUMIFS('Data;_Minor_Ports'!$K$59:$K$999999,'Data;_Minor_Ports'!$F$59:$F$999999,$F93,'Data;_Minor_Ports'!$E$59:$E$999999,N$70,'Data;_Minor_Ports'!$J$59:$J$999999,#REF!)))</f>
        <v>#REF!</v>
      </c>
      <c r="O93" s="3" t="e">
        <f>IF(Closed_Ports!J86="z","z",IF(O$11&lt;2000,INDEX('Data;_Historical_Data'!$H$12:$AK$518,MATCH(Working!$E93,'Data;_Historical_Data'!$J$12:$J$518,0),MATCH(Working!O$11,'Data;_Historical_Data'!$H$11:$AK$11)),SUMIFS('Data;_Minor_Ports'!$K$59:$K$999999,'Data;_Minor_Ports'!$F$59:$F$999999,$F93,'Data;_Minor_Ports'!$E$59:$E$999999,O$70,'Data;_Minor_Ports'!$J$59:$J$999999,#REF!)))</f>
        <v>#REF!</v>
      </c>
      <c r="P93" s="3" t="e">
        <f>IF(Closed_Ports!K86="z","z",IF(P$11&lt;2000,INDEX('Data;_Historical_Data'!$H$12:$AK$518,MATCH(Working!$E93,'Data;_Historical_Data'!$J$12:$J$518,0),MATCH(Working!P$11,'Data;_Historical_Data'!$H$11:$AK$11)),SUMIFS('Data;_Minor_Ports'!$K$59:$K$999999,'Data;_Minor_Ports'!$F$59:$F$999999,$F93,'Data;_Minor_Ports'!$E$59:$E$999999,P$70,'Data;_Minor_Ports'!$J$59:$J$999999,#REF!)))</f>
        <v>#REF!</v>
      </c>
      <c r="Q93" s="3" t="e">
        <f>IF(Closed_Ports!L86="z","z",IF(Q$11&lt;2000,INDEX('Data;_Historical_Data'!$H$12:$AK$518,MATCH(Working!$E93,'Data;_Historical_Data'!$J$12:$J$518,0),MATCH(Working!Q$11,'Data;_Historical_Data'!$H$11:$AK$11)),SUMIFS('Data;_Minor_Ports'!$K$59:$K$999999,'Data;_Minor_Ports'!$F$59:$F$999999,$F93,'Data;_Minor_Ports'!$E$59:$E$999999,Q$70,'Data;_Minor_Ports'!$J$59:$J$999999,#REF!)))</f>
        <v>#REF!</v>
      </c>
      <c r="R93" s="3" t="e">
        <f>IF(Closed_Ports!M86="z","z",IF(R$11&lt;2000,INDEX('Data;_Historical_Data'!$H$12:$AK$518,MATCH(Working!$E93,'Data;_Historical_Data'!$J$12:$J$518,0),MATCH(Working!R$11,'Data;_Historical_Data'!$H$11:$AK$11)),SUMIFS('Data;_Minor_Ports'!$K$59:$K$999999,'Data;_Minor_Ports'!$F$59:$F$999999,$F93,'Data;_Minor_Ports'!$E$59:$E$999999,R$70,'Data;_Minor_Ports'!$J$59:$J$999999,#REF!)))</f>
        <v>#REF!</v>
      </c>
      <c r="S93" s="3" t="e">
        <f>IF(Closed_Ports!N86="z","z",IF(S$11&lt;2000,INDEX('Data;_Historical_Data'!$H$12:$AK$518,MATCH(Working!$E93,'Data;_Historical_Data'!$J$12:$J$518,0),MATCH(Working!S$11,'Data;_Historical_Data'!$H$11:$AK$11)),SUMIFS('Data;_Minor_Ports'!$K$59:$K$999999,'Data;_Minor_Ports'!$F$59:$F$999999,$F93,'Data;_Minor_Ports'!$E$59:$E$999999,S$70,'Data;_Minor_Ports'!$J$59:$J$999999,#REF!)))</f>
        <v>#REF!</v>
      </c>
      <c r="T93" s="3" t="e">
        <f>IF(Closed_Ports!O86="z","z",IF(T$11&lt;2000,INDEX('Data;_Historical_Data'!$H$12:$AK$518,MATCH(Working!$E93,'Data;_Historical_Data'!$J$12:$J$518,0),MATCH(Working!T$11,'Data;_Historical_Data'!$H$11:$AK$11)),SUMIFS('Data;_Minor_Ports'!$K$59:$K$999999,'Data;_Minor_Ports'!$F$59:$F$999999,$F93,'Data;_Minor_Ports'!$E$59:$E$999999,T$70,'Data;_Minor_Ports'!$J$59:$J$999999,#REF!)))</f>
        <v>#REF!</v>
      </c>
      <c r="U93" s="3" t="e">
        <f>IF(Closed_Ports!P86="z","z",IF(U$11&lt;2000,INDEX('Data;_Historical_Data'!$H$12:$AK$518,MATCH(Working!$E93,'Data;_Historical_Data'!$J$12:$J$518,0),MATCH(Working!U$11,'Data;_Historical_Data'!$H$11:$AK$11)),SUMIFS('Data;_Minor_Ports'!$K$59:$K$999999,'Data;_Minor_Ports'!$F$59:$F$999999,$F93,'Data;_Minor_Ports'!$E$59:$E$999999,U$70,'Data;_Minor_Ports'!$J$59:$J$999999,#REF!)))</f>
        <v>#REF!</v>
      </c>
      <c r="V93" s="3" t="e">
        <f>IF(Closed_Ports!Q86="z","z",IF(V$11&lt;2000,INDEX('Data;_Historical_Data'!$H$12:$AK$518,MATCH(Working!$E93,'Data;_Historical_Data'!$J$12:$J$518,0),MATCH(Working!V$11,'Data;_Historical_Data'!$H$11:$AK$11)),SUMIFS('Data;_Minor_Ports'!$K$59:$K$999999,'Data;_Minor_Ports'!$F$59:$F$999999,$F93,'Data;_Minor_Ports'!$E$59:$E$999999,V$70,'Data;_Minor_Ports'!$J$59:$J$999999,#REF!)))</f>
        <v>#REF!</v>
      </c>
      <c r="W93" s="3" t="e">
        <f>IF(Closed_Ports!R86="z","z",IF(W$11&lt;2000,INDEX('Data;_Historical_Data'!$H$12:$AK$518,MATCH(Working!$E93,'Data;_Historical_Data'!$J$12:$J$518,0),MATCH(Working!W$11,'Data;_Historical_Data'!$H$11:$AK$11)),SUMIFS('Data;_Minor_Ports'!$K$59:$K$999999,'Data;_Minor_Ports'!$F$59:$F$999999,$F93,'Data;_Minor_Ports'!$E$59:$E$999999,W$70,'Data;_Minor_Ports'!$J$59:$J$999999,#REF!)))</f>
        <v>#REF!</v>
      </c>
      <c r="X93" s="3" t="e">
        <f>IF(Closed_Ports!S86="z","z",IF(X$11&lt;2000,INDEX('Data;_Historical_Data'!$H$12:$AK$518,MATCH(Working!$E93,'Data;_Historical_Data'!$J$12:$J$518,0),MATCH(Working!X$11,'Data;_Historical_Data'!$H$11:$AK$11)),SUMIFS('Data;_Minor_Ports'!$K$59:$K$999999,'Data;_Minor_Ports'!$F$59:$F$999999,$F93,'Data;_Minor_Ports'!$E$59:$E$999999,X$70,'Data;_Minor_Ports'!$J$59:$J$999999,#REF!)))</f>
        <v>#REF!</v>
      </c>
      <c r="Y93" s="3" t="e">
        <f>IF(Closed_Ports!T86="z","z",IF(Y$11&lt;2000,INDEX('Data;_Historical_Data'!$H$12:$AK$518,MATCH(Working!$E93,'Data;_Historical_Data'!$J$12:$J$518,0),MATCH(Working!Y$11,'Data;_Historical_Data'!$H$11:$AK$11)),SUMIFS('Data;_Minor_Ports'!$K$59:$K$999999,'Data;_Minor_Ports'!$F$59:$F$999999,$F93,'Data;_Minor_Ports'!$E$59:$E$999999,Y$70,'Data;_Minor_Ports'!$J$59:$J$999999,#REF!)))</f>
        <v>#REF!</v>
      </c>
      <c r="Z93" s="3" t="e">
        <f>IF(Closed_Ports!U86="z","z",IF(Z$11&lt;2000,INDEX('Data;_Historical_Data'!$H$12:$AK$518,MATCH(Working!$E93,'Data;_Historical_Data'!$J$12:$J$518,0),MATCH(Working!Z$11,'Data;_Historical_Data'!$H$11:$AK$11)),SUMIFS('Data;_Minor_Ports'!$K$59:$K$999999,'Data;_Minor_Ports'!$F$59:$F$999999,$F93,'Data;_Minor_Ports'!$E$59:$E$999999,Z$70,'Data;_Minor_Ports'!$J$59:$J$999999,#REF!)))</f>
        <v>#REF!</v>
      </c>
      <c r="AA93" s="3" t="e">
        <f>IF(Closed_Ports!V86="z","z",IF(AA$11&lt;2000,INDEX('Data;_Historical_Data'!$H$12:$AK$518,MATCH(Working!$E93,'Data;_Historical_Data'!$J$12:$J$518,0),MATCH(Working!AA$11,'Data;_Historical_Data'!$H$11:$AK$11)),SUMIFS('Data;_Minor_Ports'!$K$59:$K$999999,'Data;_Minor_Ports'!$F$59:$F$999999,$F93,'Data;_Minor_Ports'!$E$59:$E$999999,AA$70,'Data;_Minor_Ports'!$J$59:$J$999999,#REF!)))</f>
        <v>#REF!</v>
      </c>
      <c r="AB93" s="3" t="e">
        <f>IF(Closed_Ports!W86="z","z",IF(AB$11&lt;2000,INDEX('Data;_Historical_Data'!$H$12:$AK$518,MATCH(Working!$E93,'Data;_Historical_Data'!$J$12:$J$518,0),MATCH(Working!AB$11,'Data;_Historical_Data'!$H$11:$AK$11)),SUMIFS('Data;_Minor_Ports'!$K$59:$K$999999,'Data;_Minor_Ports'!$F$59:$F$999999,$F93,'Data;_Minor_Ports'!$E$59:$E$999999,AB$70,'Data;_Minor_Ports'!$J$59:$J$999999,#REF!)))</f>
        <v>#REF!</v>
      </c>
      <c r="AC93" s="3" t="e">
        <f>IF(Closed_Ports!X86="z","z",IF(AC$11&lt;2000,INDEX('Data;_Historical_Data'!$H$12:$AK$518,MATCH(Working!$E93,'Data;_Historical_Data'!$J$12:$J$518,0),MATCH(Working!AC$11,'Data;_Historical_Data'!$H$11:$AK$11)),SUMIFS('Data;_Minor_Ports'!$K$59:$K$999999,'Data;_Minor_Ports'!$F$59:$F$999999,$F93,'Data;_Minor_Ports'!$E$59:$E$999999,AC$70,'Data;_Minor_Ports'!$J$59:$J$999999,#REF!)))</f>
        <v>#REF!</v>
      </c>
      <c r="AD93" s="3" t="e">
        <f>IF(Closed_Ports!Y86="z","z",IF(AD$11&lt;2000,INDEX('Data;_Historical_Data'!$H$12:$AK$518,MATCH(Working!$E93,'Data;_Historical_Data'!$J$12:$J$518,0),MATCH(Working!AD$11,'Data;_Historical_Data'!$H$11:$AK$11)),SUMIFS('Data;_Minor_Ports'!$K$59:$K$999999,'Data;_Minor_Ports'!$F$59:$F$999999,$F93,'Data;_Minor_Ports'!$E$59:$E$999999,AD$70,'Data;_Minor_Ports'!$J$59:$J$999999,#REF!)))</f>
        <v>#REF!</v>
      </c>
      <c r="AE93" s="3" t="e">
        <f>IF(Closed_Ports!Z86="z","z",IF(AE$11&lt;2000,INDEX('Data;_Historical_Data'!$H$12:$AK$518,MATCH(Working!$E93,'Data;_Historical_Data'!$J$12:$J$518,0),MATCH(Working!AE$11,'Data;_Historical_Data'!$H$11:$AK$11)),SUMIFS('Data;_Minor_Ports'!$K$59:$K$999999,'Data;_Minor_Ports'!$F$59:$F$999999,$F93,'Data;_Minor_Ports'!$E$59:$E$999999,AE$70,'Data;_Minor_Ports'!$J$59:$J$999999,#REF!)))</f>
        <v>#REF!</v>
      </c>
      <c r="AF93" s="3" t="e">
        <f>IF(Closed_Ports!AA86="z","z",IF(AF$11&lt;2000,INDEX('Data;_Historical_Data'!$H$12:$AK$518,MATCH(Working!$E93,'Data;_Historical_Data'!$J$12:$J$518,0),MATCH(Working!AF$11,'Data;_Historical_Data'!$H$11:$AK$11)),SUMIFS('Data;_Minor_Ports'!$K$59:$K$999999,'Data;_Minor_Ports'!$F$59:$F$999999,$F93,'Data;_Minor_Ports'!$E$59:$E$999999,AF$70,'Data;_Minor_Ports'!$J$59:$J$999999,#REF!)))</f>
        <v>#REF!</v>
      </c>
      <c r="AG93" s="3" t="e">
        <f>IF(Closed_Ports!AB86="z","z",IF(AG$11&lt;2000,INDEX('Data;_Historical_Data'!$H$12:$AK$518,MATCH(Working!$E93,'Data;_Historical_Data'!$J$12:$J$518,0),MATCH(Working!AG$11,'Data;_Historical_Data'!$H$11:$AK$11)),SUMIFS('Data;_Minor_Ports'!$K$59:$K$999999,'Data;_Minor_Ports'!$F$59:$F$999999,$F93,'Data;_Minor_Ports'!$E$59:$E$999999,AG$70,'Data;_Minor_Ports'!$J$59:$J$999999,#REF!)))</f>
        <v>#REF!</v>
      </c>
      <c r="AH93" s="3" t="e">
        <f>IF(Closed_Ports!AC86="z","z",IF(AH$11&lt;2000,INDEX('Data;_Historical_Data'!$H$12:$AK$518,MATCH(Working!$E93,'Data;_Historical_Data'!$J$12:$J$518,0),MATCH(Working!AH$11,'Data;_Historical_Data'!$H$11:$AK$11)),SUMIFS('Data;_Minor_Ports'!$K$59:$K$999999,'Data;_Minor_Ports'!$F$59:$F$999999,$F93,'Data;_Minor_Ports'!$E$59:$E$999999,AH$70,'Data;_Minor_Ports'!$J$59:$J$999999,#REF!)))</f>
        <v>#REF!</v>
      </c>
      <c r="AI93" s="3" t="e">
        <f>IF(Closed_Ports!AD86="z","z",IF(AI$11&lt;2000,INDEX('Data;_Historical_Data'!$H$12:$AK$518,MATCH(Working!$E93,'Data;_Historical_Data'!$J$12:$J$518,0),MATCH(Working!AI$11,'Data;_Historical_Data'!$H$11:$AK$11)),SUMIFS('Data;_Minor_Ports'!$K$59:$K$999999,'Data;_Minor_Ports'!$F$59:$F$999999,$F93,'Data;_Minor_Ports'!$E$59:$E$999999,AI$70,'Data;_Minor_Ports'!$J$59:$J$999999,#REF!)))</f>
        <v>#REF!</v>
      </c>
      <c r="AJ93" s="3" t="e">
        <f>IF(Closed_Ports!AE86="z","z",IF(AJ$11&lt;2000,INDEX('Data;_Historical_Data'!$H$12:$AK$518,MATCH(Working!$E93,'Data;_Historical_Data'!$J$12:$J$518,0),MATCH(Working!AJ$11,'Data;_Historical_Data'!$H$11:$AK$11)),SUMIFS('Data;_Minor_Ports'!$K$59:$K$999999,'Data;_Minor_Ports'!$F$59:$F$999999,$F93,'Data;_Minor_Ports'!$E$59:$E$999999,AJ$70,'Data;_Minor_Ports'!$J$59:$J$999999,#REF!)))</f>
        <v>#REF!</v>
      </c>
      <c r="AK93" s="3" t="e">
        <f>IF(Closed_Ports!AF86="z","z",IF(AK$11&lt;2000,INDEX('Data;_Historical_Data'!$H$12:$AK$518,MATCH(Working!$E93,'Data;_Historical_Data'!$J$12:$J$518,0),MATCH(Working!AK$11,'Data;_Historical_Data'!$H$11:$AK$11)),SUMIFS('Data;_Minor_Ports'!$K$59:$K$999999,'Data;_Minor_Ports'!$F$59:$F$999999,$F93,'Data;_Minor_Ports'!$E$59:$E$999999,AK$70,'Data;_Minor_Ports'!$J$59:$J$999999,#REF!)))</f>
        <v>#REF!</v>
      </c>
      <c r="AL93" s="49">
        <f>IF(Closed_Ports!AG86="z","z",IF(AL$11&lt;2000,INDEX('Data;_Historical_Data'!$H$12:$AK$518,MATCH(Working!$E93,'Data;_Historical_Data'!$J$12:$J$518,0),MATCH(Working!AL$11,'Data;_Historical_Data'!$H$11:$AK$11)),SUMIFS('Data;_Minor_Ports'!$K$59:$K$999999,'Data;_Minor_Ports'!$F$59:$F$999999,$F93,'Data;_Minor_Ports'!$E$59:$E$999999,AL$70,'Data;_Minor_Ports'!$J$59:$J$999999,#REF!)))</f>
        <v>0</v>
      </c>
      <c r="AM93" s="3" t="str">
        <f>IF(Closed_Ports!AH86="z","z",IF(AM$11&lt;2000,INDEX('Data;_Historical_Data'!$H$12:$AK$518,MATCH(Working!$E93,'Data;_Historical_Data'!$J$12:$J$518,0),MATCH(Working!AM$11,'Data;_Historical_Data'!$H$11:$AK$11)),SUMIFS('Data;_Minor_Ports'!$K$59:$K$999999,'Data;_Minor_Ports'!$F$59:$F$999999,$F93,'Data;_Minor_Ports'!$E$59:$E$999999,AM$70,'Data;_Minor_Ports'!$J$59:$J$999999,#REF!)))</f>
        <v>z</v>
      </c>
      <c r="AN93" s="3" t="str">
        <f>IF(Closed_Ports!AI86="z","z",IF(AN$11&lt;2000,INDEX('Data;_Historical_Data'!$H$12:$AK$518,MATCH(Working!$E93,'Data;_Historical_Data'!$J$12:$J$518,0),MATCH(Working!AN$11,'Data;_Historical_Data'!$H$11:$AK$11)),SUMIFS('Data;_Minor_Ports'!$K$59:$K$999999,'Data;_Minor_Ports'!$F$59:$F$999999,$F93,'Data;_Minor_Ports'!$E$59:$E$999999,AN$70,'Data;_Minor_Ports'!$J$59:$J$999999,#REF!)))</f>
        <v>z</v>
      </c>
      <c r="AO93" s="3" t="str">
        <f>IF(Closed_Ports!AJ86="z","z",IF(AO$11&lt;2000,INDEX('Data;_Historical_Data'!$H$12:$AK$518,MATCH(Working!$E93,'Data;_Historical_Data'!$J$12:$J$518,0),MATCH(Working!AO$11,'Data;_Historical_Data'!$H$11:$AK$11)),SUMIFS('Data;_Minor_Ports'!$K$59:$K$999999,'Data;_Minor_Ports'!$F$59:$F$999999,$F93,'Data;_Minor_Ports'!$E$59:$E$999999,AO$70,'Data;_Minor_Ports'!$J$59:$J$999999,#REF!)))</f>
        <v>z</v>
      </c>
      <c r="AP93" s="3" t="str">
        <f>IF(Closed_Ports!AK86="z","z",IF(AP$11&lt;2000,INDEX('Data;_Historical_Data'!$H$12:$AK$518,MATCH(Working!$E93,'Data;_Historical_Data'!$J$12:$J$518,0),MATCH(Working!AP$11,'Data;_Historical_Data'!$H$11:$AK$11)),SUMIFS('Data;_Minor_Ports'!$K$59:$K$999999,'Data;_Minor_Ports'!$F$59:$F$999999,$F93,'Data;_Minor_Ports'!$E$59:$E$999999,AP$70,'Data;_Minor_Ports'!$J$59:$J$999999,#REF!)))</f>
        <v>z</v>
      </c>
      <c r="AQ93" s="3" t="str">
        <f>IF(Closed_Ports!AL86="z","z",IF(AQ$11&lt;2000,INDEX('Data;_Historical_Data'!$H$12:$AK$518,MATCH(Working!$E93,'Data;_Historical_Data'!$J$12:$J$518,0),MATCH(Working!AQ$11,'Data;_Historical_Data'!$H$11:$AK$11)),SUMIFS('Data;_Minor_Ports'!$K$59:$K$999999,'Data;_Minor_Ports'!$F$59:$F$999999,$F93,'Data;_Minor_Ports'!$E$59:$E$999999,AQ$70,'Data;_Minor_Ports'!$J$59:$J$999999,#REF!)))</f>
        <v>z</v>
      </c>
      <c r="AR93" s="3" t="str">
        <f>IF(Closed_Ports!AM86="z","z",IF(AR$11&lt;2000,INDEX('Data;_Historical_Data'!$H$12:$AK$518,MATCH(Working!$E93,'Data;_Historical_Data'!$J$12:$J$518,0),MATCH(Working!AR$11,'Data;_Historical_Data'!$H$11:$AK$11)),SUMIFS('Data;_Minor_Ports'!$K$59:$K$999999,'Data;_Minor_Ports'!$F$59:$F$999999,$F93,'Data;_Minor_Ports'!$E$59:$E$999999,AR$70,'Data;_Minor_Ports'!$J$59:$J$999999,#REF!)))</f>
        <v>z</v>
      </c>
      <c r="AS93" s="3" t="str">
        <f>IF(Closed_Ports!AN86="z","z",IF(AS$11&lt;2000,INDEX('Data;_Historical_Data'!$H$12:$AK$518,MATCH(Working!$E93,'Data;_Historical_Data'!$J$12:$J$518,0),MATCH(Working!AS$11,'Data;_Historical_Data'!$H$11:$AK$11)),SUMIFS('Data;_Minor_Ports'!$K$59:$K$999999,'Data;_Minor_Ports'!$F$59:$F$999999,$F93,'Data;_Minor_Ports'!$E$59:$E$999999,AS$70,'Data;_Minor_Ports'!$J$59:$J$999999,#REF!)))</f>
        <v>z</v>
      </c>
      <c r="AT93" s="3" t="str">
        <f>IF(Closed_Ports!AO86="z","z",IF(AT$11&lt;2000,INDEX('Data;_Historical_Data'!$H$12:$AK$518,MATCH(Working!$E93,'Data;_Historical_Data'!$J$12:$J$518,0),MATCH(Working!AT$11,'Data;_Historical_Data'!$H$11:$AK$11)),SUMIFS('Data;_Minor_Ports'!$K$59:$K$999999,'Data;_Minor_Ports'!$F$59:$F$999999,$F93,'Data;_Minor_Ports'!$E$59:$E$999999,AT$70,'Data;_Minor_Ports'!$J$59:$J$999999,#REF!)))</f>
        <v>z</v>
      </c>
      <c r="AU93" s="3" t="str">
        <f>IF(Closed_Ports!AP86="z","z",IF(AU$11&lt;2000,INDEX('Data;_Historical_Data'!$H$12:$AK$518,MATCH(Working!$E93,'Data;_Historical_Data'!$J$12:$J$518,0),MATCH(Working!AU$11,'Data;_Historical_Data'!$H$11:$AK$11)),SUMIFS('Data;_Minor_Ports'!$K$59:$K$999999,'Data;_Minor_Ports'!$F$59:$F$999999,$F93,'Data;_Minor_Ports'!$E$59:$E$999999,AU$70,'Data;_Minor_Ports'!$J$59:$J$999999,#REF!)))</f>
        <v>z</v>
      </c>
      <c r="AV93" s="3" t="str">
        <f>IF(Closed_Ports!AQ86="z","z",IF(AV$11&lt;2000,INDEX('Data;_Historical_Data'!$H$12:$AK$518,MATCH(Working!$E93,'Data;_Historical_Data'!$J$12:$J$518,0),MATCH(Working!AV$11,'Data;_Historical_Data'!$H$11:$AK$11)),SUMIFS('Data;_Minor_Ports'!$K$59:$K$999999,'Data;_Minor_Ports'!$F$59:$F$999999,$F93,'Data;_Minor_Ports'!$E$59:$E$999999,AV$70,'Data;_Minor_Ports'!$J$59:$J$999999,#REF!)))</f>
        <v>z</v>
      </c>
      <c r="AW93" s="3" t="str">
        <f>IF(Closed_Ports!AR86="z","z",IF(AW$11&lt;2000,INDEX('Data;_Historical_Data'!$H$12:$AK$518,MATCH(Working!$E93,'Data;_Historical_Data'!$J$12:$J$518,0),MATCH(Working!AW$11,'Data;_Historical_Data'!$H$11:$AK$11)),SUMIFS('Data;_Minor_Ports'!$K$59:$K$999999,'Data;_Minor_Ports'!$F$59:$F$999999,$F93,'Data;_Minor_Ports'!$E$59:$E$999999,AW$70,'Data;_Minor_Ports'!$J$59:$J$999999,#REF!)))</f>
        <v>z</v>
      </c>
      <c r="AX93" s="3" t="str">
        <f>IF(Closed_Ports!AS86="z","z",IF(AX$11&lt;2000,INDEX('Data;_Historical_Data'!$H$12:$AK$518,MATCH(Working!$E93,'Data;_Historical_Data'!$J$12:$J$518,0),MATCH(Working!AX$11,'Data;_Historical_Data'!$H$11:$AK$11)),SUMIFS('Data;_Minor_Ports'!$K$59:$K$999999,'Data;_Minor_Ports'!$F$59:$F$999999,$F93,'Data;_Minor_Ports'!$E$59:$E$999999,AX$70,'Data;_Minor_Ports'!$J$59:$J$999999,#REF!)))</f>
        <v>z</v>
      </c>
      <c r="AY93" s="3" t="str">
        <f>IF(Closed_Ports!AT86="z","z",IF(AY$11&lt;2000,INDEX('Data;_Historical_Data'!$H$12:$AK$518,MATCH(Working!$E93,'Data;_Historical_Data'!$J$12:$J$518,0),MATCH(Working!AY$11,'Data;_Historical_Data'!$H$11:$AK$11)),SUMIFS('Data;_Minor_Ports'!$K$59:$K$999999,'Data;_Minor_Ports'!$F$59:$F$999999,$F93,'Data;_Minor_Ports'!$E$59:$E$999999,AY$70,'Data;_Minor_Ports'!$J$59:$J$999999,#REF!)))</f>
        <v>z</v>
      </c>
      <c r="AZ93" s="3" t="str">
        <f>IF(Closed_Ports!AU86="z","z",IF(AZ$11&lt;2000,INDEX('Data;_Historical_Data'!$H$12:$AK$518,MATCH(Working!$E93,'Data;_Historical_Data'!$J$12:$J$518,0),MATCH(Working!AZ$11,'Data;_Historical_Data'!$H$11:$AK$11)),SUMIFS('Data;_Minor_Ports'!$K$59:$K$999999,'Data;_Minor_Ports'!$F$59:$F$999999,$F93,'Data;_Minor_Ports'!$E$59:$E$999999,AZ$70,'Data;_Minor_Ports'!$J$59:$J$999999,#REF!)))</f>
        <v>z</v>
      </c>
      <c r="BA93" s="3" t="str">
        <f>IF(Closed_Ports!AV86="z","z",IF(BA$11&lt;2000,INDEX('Data;_Historical_Data'!$H$12:$AK$518,MATCH(Working!$E93,'Data;_Historical_Data'!$J$12:$J$518,0),MATCH(Working!BA$11,'Data;_Historical_Data'!$H$11:$AK$11)),SUMIFS('Data;_Minor_Ports'!$K$59:$K$999999,'Data;_Minor_Ports'!$F$59:$F$999999,$F93,'Data;_Minor_Ports'!$E$59:$E$999999,BA$70,'Data;_Minor_Ports'!$J$59:$J$999999,#REF!)))</f>
        <v>z</v>
      </c>
      <c r="BB93" s="3" t="str">
        <f>IF(Closed_Ports!AW86="z","z",IF(BB$11&lt;2000,INDEX('Data;_Historical_Data'!$H$12:$AK$518,MATCH(Working!$E93,'Data;_Historical_Data'!$J$12:$J$518,0),MATCH(Working!BB$11,'Data;_Historical_Data'!$H$11:$AK$11)),SUMIFS('Data;_Minor_Ports'!$K$59:$K$999999,'Data;_Minor_Ports'!$F$59:$F$999999,$F93,'Data;_Minor_Ports'!$E$59:$E$999999,BB$70,'Data;_Minor_Ports'!$J$59:$J$999999,#REF!)))</f>
        <v>z</v>
      </c>
      <c r="BC93" s="3" t="str">
        <f>IF(Closed_Ports!AX86="z","z",IF(BC$11&lt;2000,INDEX('Data;_Historical_Data'!$H$12:$AK$518,MATCH(Working!$E93,'Data;_Historical_Data'!$J$12:$J$518,0),MATCH(Working!BC$11,'Data;_Historical_Data'!$H$11:$AK$11)),SUMIFS('Data;_Minor_Ports'!$K$59:$K$999999,'Data;_Minor_Ports'!$F$59:$F$999999,$F93,'Data;_Minor_Ports'!$E$59:$E$999999,BC$70,'Data;_Minor_Ports'!$J$59:$J$999999,#REF!)))</f>
        <v>z</v>
      </c>
      <c r="BD93" s="3" t="str">
        <f>IF(Closed_Ports!AY86="z","z",IF(BD$11&lt;2000,INDEX('Data;_Historical_Data'!$H$12:$AK$518,MATCH(Working!$E93,'Data;_Historical_Data'!$J$12:$J$518,0),MATCH(Working!BD$11,'Data;_Historical_Data'!$H$11:$AK$11)),SUMIFS('Data;_Minor_Ports'!$K$59:$K$999999,'Data;_Minor_Ports'!$F$59:$F$999999,$F93,'Data;_Minor_Ports'!$E$59:$E$999999,BD$70,'Data;_Minor_Ports'!$J$59:$J$999999,#REF!)))</f>
        <v>z</v>
      </c>
      <c r="BE93" s="3" t="str">
        <f>IF(Closed_Ports!AZ86="z","z",IF(BE$11&lt;2000,INDEX('Data;_Historical_Data'!$H$12:$AK$518,MATCH(Working!$E93,'Data;_Historical_Data'!$J$12:$J$518,0),MATCH(Working!BE$11,'Data;_Historical_Data'!$H$11:$AK$11)),SUMIFS('Data;_Minor_Ports'!$K$59:$K$999999,'Data;_Minor_Ports'!$F$59:$F$999999,$F93,'Data;_Minor_Ports'!$E$59:$E$999999,BE$70,'Data;_Minor_Ports'!$J$59:$J$999999,#REF!)))</f>
        <v>z</v>
      </c>
      <c r="BF93" s="3" t="str">
        <f>IF(Closed_Ports!BA86="z","z",IF(BF$11&lt;2000,INDEX('Data;_Historical_Data'!$H$12:$AK$518,MATCH(Working!$E93,'Data;_Historical_Data'!$J$12:$J$518,0),MATCH(Working!BF$11,'Data;_Historical_Data'!$H$11:$AK$11)),SUMIFS('Data;_Minor_Ports'!$K$59:$K$999999,'Data;_Minor_Ports'!$F$59:$F$999999,$F93,'Data;_Minor_Ports'!$E$59:$E$999999,BF$70,'Data;_Minor_Ports'!$J$59:$J$999999,#REF!)))</f>
        <v>z</v>
      </c>
      <c r="BG93" s="3" t="str">
        <f>IF(Closed_Ports!BB86="z","z",IF(BG$11&lt;2000,INDEX('Data;_Historical_Data'!$H$12:$AK$518,MATCH(Working!$E93,'Data;_Historical_Data'!$J$12:$J$518,0),MATCH(Working!BG$11,'Data;_Historical_Data'!$H$11:$AK$11)),SUMIFS('Data;_Minor_Ports'!$K$59:$K$999999,'Data;_Minor_Ports'!$F$59:$F$999999,$F93,'Data;_Minor_Ports'!$E$59:$E$999999,BG$70,'Data;_Minor_Ports'!$J$59:$J$999999,#REF!)))</f>
        <v>z</v>
      </c>
      <c r="BH93" s="3" t="str">
        <f>IF(Closed_Ports!BC86="z","z",IF(BH$11&lt;2000,INDEX('Data;_Historical_Data'!$H$12:$AK$518,MATCH(Working!$E93,'Data;_Historical_Data'!$J$12:$J$518,0),MATCH(Working!BH$11,'Data;_Historical_Data'!$H$11:$AK$11)),SUMIFS('Data;_Minor_Ports'!$K$59:$K$999999,'Data;_Minor_Ports'!$F$59:$F$999999,$F93,'Data;_Minor_Ports'!$E$59:$E$999999,BH$70,'Data;_Minor_Ports'!$J$59:$J$999999,#REF!)))</f>
        <v>z</v>
      </c>
      <c r="BI93" s="3" t="str">
        <f>IF(Closed_Ports!BD86="z","z",IF(BI$11&lt;2000,INDEX('Data;_Historical_Data'!$H$12:$AK$518,MATCH(Working!$E93,'Data;_Historical_Data'!$J$12:$J$518,0),MATCH(Working!BI$11,'Data;_Historical_Data'!$H$11:$AK$11)),SUMIFS('Data;_Minor_Ports'!$K$59:$K$999999,'Data;_Minor_Ports'!$F$59:$F$999999,$F93,'Data;_Minor_Ports'!$E$59:$E$999999,BI$70,'Data;_Minor_Ports'!$J$59:$J$999999,#REF!)))</f>
        <v>z</v>
      </c>
      <c r="BJ93" s="44" t="e">
        <f t="shared" si="6"/>
        <v>#VALUE!</v>
      </c>
      <c r="BK93" s="45" t="e">
        <f t="shared" si="7"/>
        <v>#VALUE!</v>
      </c>
    </row>
    <row r="94" spans="5:63" x14ac:dyDescent="0.25">
      <c r="E94" s="22" t="e">
        <f>CONCATENATE(#REF!,Working!H94)</f>
        <v>#REF!</v>
      </c>
      <c r="F94" s="22" t="s">
        <v>356</v>
      </c>
      <c r="G94" s="22" t="s">
        <v>308</v>
      </c>
      <c r="H94" s="2" t="s">
        <v>87</v>
      </c>
      <c r="I94" s="2" t="s">
        <v>12</v>
      </c>
      <c r="J94" s="42" t="s">
        <v>66</v>
      </c>
      <c r="K94" s="3" t="str">
        <f>IF(Closed_Ports!F87="z","z",IF(K$11&lt;2000,INDEX('Data;_Historical_Data'!$H$12:$AK$518,MATCH(Working!$E94,'Data;_Historical_Data'!$J$12:$J$518,0),MATCH(Working!K$11,'Data;_Historical_Data'!$H$11:$AK$11)),SUMIFS('Data;_Minor_Ports'!$K$59:$K$999999,'Data;_Minor_Ports'!$F$59:$F$999999,$F94,'Data;_Minor_Ports'!$E$59:$E$999999,K$70,'Data;_Minor_Ports'!$J$59:$J$999999,#REF!)))</f>
        <v>z</v>
      </c>
      <c r="L94" s="3" t="str">
        <f>IF(Closed_Ports!G87="z","z",IF(L$11&lt;2000,INDEX('Data;_Historical_Data'!$H$12:$AK$518,MATCH(Working!$E94,'Data;_Historical_Data'!$J$12:$J$518,0),MATCH(Working!L$11,'Data;_Historical_Data'!$H$11:$AK$11)),SUMIFS('Data;_Minor_Ports'!$K$59:$K$999999,'Data;_Minor_Ports'!$F$59:$F$999999,$F94,'Data;_Minor_Ports'!$E$59:$E$999999,L$70,'Data;_Minor_Ports'!$J$59:$J$999999,#REF!)))</f>
        <v>z</v>
      </c>
      <c r="M94" s="3" t="str">
        <f>IF(Closed_Ports!H87="z","z",IF(M$11&lt;2000,INDEX('Data;_Historical_Data'!$H$12:$AK$518,MATCH(Working!$E94,'Data;_Historical_Data'!$J$12:$J$518,0),MATCH(Working!M$11,'Data;_Historical_Data'!$H$11:$AK$11)),SUMIFS('Data;_Minor_Ports'!$K$59:$K$999999,'Data;_Minor_Ports'!$F$59:$F$999999,$F94,'Data;_Minor_Ports'!$E$59:$E$999999,M$70,'Data;_Minor_Ports'!$J$59:$J$999999,#REF!)))</f>
        <v>z</v>
      </c>
      <c r="N94" s="3" t="str">
        <f>IF(Closed_Ports!I87="z","z",IF(N$11&lt;2000,INDEX('Data;_Historical_Data'!$H$12:$AK$518,MATCH(Working!$E94,'Data;_Historical_Data'!$J$12:$J$518,0),MATCH(Working!N$11,'Data;_Historical_Data'!$H$11:$AK$11)),SUMIFS('Data;_Minor_Ports'!$K$59:$K$999999,'Data;_Minor_Ports'!$F$59:$F$999999,$F94,'Data;_Minor_Ports'!$E$59:$E$999999,N$70,'Data;_Minor_Ports'!$J$59:$J$999999,#REF!)))</f>
        <v>z</v>
      </c>
      <c r="O94" s="3" t="str">
        <f>IF(Closed_Ports!J87="z","z",IF(O$11&lt;2000,INDEX('Data;_Historical_Data'!$H$12:$AK$518,MATCH(Working!$E94,'Data;_Historical_Data'!$J$12:$J$518,0),MATCH(Working!O$11,'Data;_Historical_Data'!$H$11:$AK$11)),SUMIFS('Data;_Minor_Ports'!$K$59:$K$999999,'Data;_Minor_Ports'!$F$59:$F$999999,$F94,'Data;_Minor_Ports'!$E$59:$E$999999,O$70,'Data;_Minor_Ports'!$J$59:$J$999999,#REF!)))</f>
        <v>z</v>
      </c>
      <c r="P94" s="3" t="str">
        <f>IF(Closed_Ports!K87="z","z",IF(P$11&lt;2000,INDEX('Data;_Historical_Data'!$H$12:$AK$518,MATCH(Working!$E94,'Data;_Historical_Data'!$J$12:$J$518,0),MATCH(Working!P$11,'Data;_Historical_Data'!$H$11:$AK$11)),SUMIFS('Data;_Minor_Ports'!$K$59:$K$999999,'Data;_Minor_Ports'!$F$59:$F$999999,$F94,'Data;_Minor_Ports'!$E$59:$E$999999,P$70,'Data;_Minor_Ports'!$J$59:$J$999999,#REF!)))</f>
        <v>z</v>
      </c>
      <c r="Q94" s="3" t="str">
        <f>IF(Closed_Ports!L87="z","z",IF(Q$11&lt;2000,INDEX('Data;_Historical_Data'!$H$12:$AK$518,MATCH(Working!$E94,'Data;_Historical_Data'!$J$12:$J$518,0),MATCH(Working!Q$11,'Data;_Historical_Data'!$H$11:$AK$11)),SUMIFS('Data;_Minor_Ports'!$K$59:$K$999999,'Data;_Minor_Ports'!$F$59:$F$999999,$F94,'Data;_Minor_Ports'!$E$59:$E$999999,Q$70,'Data;_Minor_Ports'!$J$59:$J$999999,#REF!)))</f>
        <v>z</v>
      </c>
      <c r="R94" s="3" t="e">
        <f>IF(Closed_Ports!M87="z","z",IF(R$11&lt;2000,INDEX('Data;_Historical_Data'!$H$12:$AK$518,MATCH(Working!$E94,'Data;_Historical_Data'!$J$12:$J$518,0),MATCH(Working!R$11,'Data;_Historical_Data'!$H$11:$AK$11)),SUMIFS('Data;_Minor_Ports'!$K$59:$K$999999,'Data;_Minor_Ports'!$F$59:$F$999999,$F94,'Data;_Minor_Ports'!$E$59:$E$999999,R$70,'Data;_Minor_Ports'!$J$59:$J$999999,#REF!)))</f>
        <v>#REF!</v>
      </c>
      <c r="S94" s="3" t="e">
        <f>IF(Closed_Ports!N87="z","z",IF(S$11&lt;2000,INDEX('Data;_Historical_Data'!$H$12:$AK$518,MATCH(Working!$E94,'Data;_Historical_Data'!$J$12:$J$518,0),MATCH(Working!S$11,'Data;_Historical_Data'!$H$11:$AK$11)),SUMIFS('Data;_Minor_Ports'!$K$59:$K$999999,'Data;_Minor_Ports'!$F$59:$F$999999,$F94,'Data;_Minor_Ports'!$E$59:$E$999999,S$70,'Data;_Minor_Ports'!$J$59:$J$999999,#REF!)))</f>
        <v>#REF!</v>
      </c>
      <c r="T94" s="3" t="e">
        <f>IF(Closed_Ports!O87="z","z",IF(T$11&lt;2000,INDEX('Data;_Historical_Data'!$H$12:$AK$518,MATCH(Working!$E94,'Data;_Historical_Data'!$J$12:$J$518,0),MATCH(Working!T$11,'Data;_Historical_Data'!$H$11:$AK$11)),SUMIFS('Data;_Minor_Ports'!$K$59:$K$999999,'Data;_Minor_Ports'!$F$59:$F$999999,$F94,'Data;_Minor_Ports'!$E$59:$E$999999,T$70,'Data;_Minor_Ports'!$J$59:$J$999999,#REF!)))</f>
        <v>#REF!</v>
      </c>
      <c r="U94" s="3" t="e">
        <f>IF(Closed_Ports!P87="z","z",IF(U$11&lt;2000,INDEX('Data;_Historical_Data'!$H$12:$AK$518,MATCH(Working!$E94,'Data;_Historical_Data'!$J$12:$J$518,0),MATCH(Working!U$11,'Data;_Historical_Data'!$H$11:$AK$11)),SUMIFS('Data;_Minor_Ports'!$K$59:$K$999999,'Data;_Minor_Ports'!$F$59:$F$999999,$F94,'Data;_Minor_Ports'!$E$59:$E$999999,U$70,'Data;_Minor_Ports'!$J$59:$J$999999,#REF!)))</f>
        <v>#REF!</v>
      </c>
      <c r="V94" s="3" t="e">
        <f>IF(Closed_Ports!Q87="z","z",IF(V$11&lt;2000,INDEX('Data;_Historical_Data'!$H$12:$AK$518,MATCH(Working!$E94,'Data;_Historical_Data'!$J$12:$J$518,0),MATCH(Working!V$11,'Data;_Historical_Data'!$H$11:$AK$11)),SUMIFS('Data;_Minor_Ports'!$K$59:$K$999999,'Data;_Minor_Ports'!$F$59:$F$999999,$F94,'Data;_Minor_Ports'!$E$59:$E$999999,V$70,'Data;_Minor_Ports'!$J$59:$J$999999,#REF!)))</f>
        <v>#REF!</v>
      </c>
      <c r="W94" s="3" t="e">
        <f>IF(Closed_Ports!R87="z","z",IF(W$11&lt;2000,INDEX('Data;_Historical_Data'!$H$12:$AK$518,MATCH(Working!$E94,'Data;_Historical_Data'!$J$12:$J$518,0),MATCH(Working!W$11,'Data;_Historical_Data'!$H$11:$AK$11)),SUMIFS('Data;_Minor_Ports'!$K$59:$K$999999,'Data;_Minor_Ports'!$F$59:$F$999999,$F94,'Data;_Minor_Ports'!$E$59:$E$999999,W$70,'Data;_Minor_Ports'!$J$59:$J$999999,#REF!)))</f>
        <v>#REF!</v>
      </c>
      <c r="X94" s="3" t="e">
        <f>IF(Closed_Ports!S87="z","z",IF(X$11&lt;2000,INDEX('Data;_Historical_Data'!$H$12:$AK$518,MATCH(Working!$E94,'Data;_Historical_Data'!$J$12:$J$518,0),MATCH(Working!X$11,'Data;_Historical_Data'!$H$11:$AK$11)),SUMIFS('Data;_Minor_Ports'!$K$59:$K$999999,'Data;_Minor_Ports'!$F$59:$F$999999,$F94,'Data;_Minor_Ports'!$E$59:$E$999999,X$70,'Data;_Minor_Ports'!$J$59:$J$999999,#REF!)))</f>
        <v>#REF!</v>
      </c>
      <c r="Y94" s="3" t="e">
        <f>IF(Closed_Ports!T87="z","z",IF(Y$11&lt;2000,INDEX('Data;_Historical_Data'!$H$12:$AK$518,MATCH(Working!$E94,'Data;_Historical_Data'!$J$12:$J$518,0),MATCH(Working!Y$11,'Data;_Historical_Data'!$H$11:$AK$11)),SUMIFS('Data;_Minor_Ports'!$K$59:$K$999999,'Data;_Minor_Ports'!$F$59:$F$999999,$F94,'Data;_Minor_Ports'!$E$59:$E$999999,Y$70,'Data;_Minor_Ports'!$J$59:$J$999999,#REF!)))</f>
        <v>#REF!</v>
      </c>
      <c r="Z94" s="3" t="e">
        <f>IF(Closed_Ports!U87="z","z",IF(Z$11&lt;2000,INDEX('Data;_Historical_Data'!$H$12:$AK$518,MATCH(Working!$E94,'Data;_Historical_Data'!$J$12:$J$518,0),MATCH(Working!Z$11,'Data;_Historical_Data'!$H$11:$AK$11)),SUMIFS('Data;_Minor_Ports'!$K$59:$K$999999,'Data;_Minor_Ports'!$F$59:$F$999999,$F94,'Data;_Minor_Ports'!$E$59:$E$999999,Z$70,'Data;_Minor_Ports'!$J$59:$J$999999,#REF!)))</f>
        <v>#REF!</v>
      </c>
      <c r="AA94" s="3" t="e">
        <f>IF(Closed_Ports!V87="z","z",IF(AA$11&lt;2000,INDEX('Data;_Historical_Data'!$H$12:$AK$518,MATCH(Working!$E94,'Data;_Historical_Data'!$J$12:$J$518,0),MATCH(Working!AA$11,'Data;_Historical_Data'!$H$11:$AK$11)),SUMIFS('Data;_Minor_Ports'!$K$59:$K$999999,'Data;_Minor_Ports'!$F$59:$F$999999,$F94,'Data;_Minor_Ports'!$E$59:$E$999999,AA$70,'Data;_Minor_Ports'!$J$59:$J$999999,#REF!)))</f>
        <v>#REF!</v>
      </c>
      <c r="AB94" s="3" t="e">
        <f>IF(Closed_Ports!W87="z","z",IF(AB$11&lt;2000,INDEX('Data;_Historical_Data'!$H$12:$AK$518,MATCH(Working!$E94,'Data;_Historical_Data'!$J$12:$J$518,0),MATCH(Working!AB$11,'Data;_Historical_Data'!$H$11:$AK$11)),SUMIFS('Data;_Minor_Ports'!$K$59:$K$999999,'Data;_Minor_Ports'!$F$59:$F$999999,$F94,'Data;_Minor_Ports'!$E$59:$E$999999,AB$70,'Data;_Minor_Ports'!$J$59:$J$999999,#REF!)))</f>
        <v>#REF!</v>
      </c>
      <c r="AC94" s="3" t="e">
        <f>IF(Closed_Ports!X87="z","z",IF(AC$11&lt;2000,INDEX('Data;_Historical_Data'!$H$12:$AK$518,MATCH(Working!$E94,'Data;_Historical_Data'!$J$12:$J$518,0),MATCH(Working!AC$11,'Data;_Historical_Data'!$H$11:$AK$11)),SUMIFS('Data;_Minor_Ports'!$K$59:$K$999999,'Data;_Minor_Ports'!$F$59:$F$999999,$F94,'Data;_Minor_Ports'!$E$59:$E$999999,AC$70,'Data;_Minor_Ports'!$J$59:$J$999999,#REF!)))</f>
        <v>#REF!</v>
      </c>
      <c r="AD94" s="3" t="e">
        <f>IF(Closed_Ports!Y87="z","z",IF(AD$11&lt;2000,INDEX('Data;_Historical_Data'!$H$12:$AK$518,MATCH(Working!$E94,'Data;_Historical_Data'!$J$12:$J$518,0),MATCH(Working!AD$11,'Data;_Historical_Data'!$H$11:$AK$11)),SUMIFS('Data;_Minor_Ports'!$K$59:$K$999999,'Data;_Minor_Ports'!$F$59:$F$999999,$F94,'Data;_Minor_Ports'!$E$59:$E$999999,AD$70,'Data;_Minor_Ports'!$J$59:$J$999999,#REF!)))</f>
        <v>#REF!</v>
      </c>
      <c r="AE94" s="3" t="e">
        <f>IF(Closed_Ports!Z87="z","z",IF(AE$11&lt;2000,INDEX('Data;_Historical_Data'!$H$12:$AK$518,MATCH(Working!$E94,'Data;_Historical_Data'!$J$12:$J$518,0),MATCH(Working!AE$11,'Data;_Historical_Data'!$H$11:$AK$11)),SUMIFS('Data;_Minor_Ports'!$K$59:$K$999999,'Data;_Minor_Ports'!$F$59:$F$999999,$F94,'Data;_Minor_Ports'!$E$59:$E$999999,AE$70,'Data;_Minor_Ports'!$J$59:$J$999999,#REF!)))</f>
        <v>#REF!</v>
      </c>
      <c r="AF94" s="3" t="e">
        <f>IF(Closed_Ports!AA87="z","z",IF(AF$11&lt;2000,INDEX('Data;_Historical_Data'!$H$12:$AK$518,MATCH(Working!$E94,'Data;_Historical_Data'!$J$12:$J$518,0),MATCH(Working!AF$11,'Data;_Historical_Data'!$H$11:$AK$11)),SUMIFS('Data;_Minor_Ports'!$K$59:$K$999999,'Data;_Minor_Ports'!$F$59:$F$999999,$F94,'Data;_Minor_Ports'!$E$59:$E$999999,AF$70,'Data;_Minor_Ports'!$J$59:$J$999999,#REF!)))</f>
        <v>#REF!</v>
      </c>
      <c r="AG94" s="3" t="e">
        <f>IF(Closed_Ports!AB87="z","z",IF(AG$11&lt;2000,INDEX('Data;_Historical_Data'!$H$12:$AK$518,MATCH(Working!$E94,'Data;_Historical_Data'!$J$12:$J$518,0),MATCH(Working!AG$11,'Data;_Historical_Data'!$H$11:$AK$11)),SUMIFS('Data;_Minor_Ports'!$K$59:$K$999999,'Data;_Minor_Ports'!$F$59:$F$999999,$F94,'Data;_Minor_Ports'!$E$59:$E$999999,AG$70,'Data;_Minor_Ports'!$J$59:$J$999999,#REF!)))</f>
        <v>#REF!</v>
      </c>
      <c r="AH94" s="3" t="e">
        <f>IF(Closed_Ports!AC87="z","z",IF(AH$11&lt;2000,INDEX('Data;_Historical_Data'!$H$12:$AK$518,MATCH(Working!$E94,'Data;_Historical_Data'!$J$12:$J$518,0),MATCH(Working!AH$11,'Data;_Historical_Data'!$H$11:$AK$11)),SUMIFS('Data;_Minor_Ports'!$K$59:$K$999999,'Data;_Minor_Ports'!$F$59:$F$999999,$F94,'Data;_Minor_Ports'!$E$59:$E$999999,AH$70,'Data;_Minor_Ports'!$J$59:$J$999999,#REF!)))</f>
        <v>#REF!</v>
      </c>
      <c r="AI94" s="3" t="e">
        <f>IF(Closed_Ports!AD87="z","z",IF(AI$11&lt;2000,INDEX('Data;_Historical_Data'!$H$12:$AK$518,MATCH(Working!$E94,'Data;_Historical_Data'!$J$12:$J$518,0),MATCH(Working!AI$11,'Data;_Historical_Data'!$H$11:$AK$11)),SUMIFS('Data;_Minor_Ports'!$K$59:$K$999999,'Data;_Minor_Ports'!$F$59:$F$999999,$F94,'Data;_Minor_Ports'!$E$59:$E$999999,AI$70,'Data;_Minor_Ports'!$J$59:$J$999999,#REF!)))</f>
        <v>#REF!</v>
      </c>
      <c r="AJ94" s="3" t="e">
        <f>IF(Closed_Ports!AE87="z","z",IF(AJ$11&lt;2000,INDEX('Data;_Historical_Data'!$H$12:$AK$518,MATCH(Working!$E94,'Data;_Historical_Data'!$J$12:$J$518,0),MATCH(Working!AJ$11,'Data;_Historical_Data'!$H$11:$AK$11)),SUMIFS('Data;_Minor_Ports'!$K$59:$K$999999,'Data;_Minor_Ports'!$F$59:$F$999999,$F94,'Data;_Minor_Ports'!$E$59:$E$999999,AJ$70,'Data;_Minor_Ports'!$J$59:$J$999999,#REF!)))</f>
        <v>#REF!</v>
      </c>
      <c r="AK94" s="3" t="e">
        <f>IF(Closed_Ports!AF87="z","z",IF(AK$11&lt;2000,INDEX('Data;_Historical_Data'!$H$12:$AK$518,MATCH(Working!$E94,'Data;_Historical_Data'!$J$12:$J$518,0),MATCH(Working!AK$11,'Data;_Historical_Data'!$H$11:$AK$11)),SUMIFS('Data;_Minor_Ports'!$K$59:$K$999999,'Data;_Minor_Ports'!$F$59:$F$999999,$F94,'Data;_Minor_Ports'!$E$59:$E$999999,AK$70,'Data;_Minor_Ports'!$J$59:$J$999999,#REF!)))</f>
        <v>#REF!</v>
      </c>
      <c r="AL94" s="49">
        <f>IF(Closed_Ports!AG87="z","z",IF(AL$11&lt;2000,INDEX('Data;_Historical_Data'!$H$12:$AK$518,MATCH(Working!$E94,'Data;_Historical_Data'!$J$12:$J$518,0),MATCH(Working!AL$11,'Data;_Historical_Data'!$H$11:$AK$11)),SUMIFS('Data;_Minor_Ports'!$K$59:$K$999999,'Data;_Minor_Ports'!$F$59:$F$999999,$F94,'Data;_Minor_Ports'!$E$59:$E$999999,AL$70,'Data;_Minor_Ports'!$J$59:$J$999999,#REF!)))</f>
        <v>0</v>
      </c>
      <c r="AM94" s="3">
        <f>IF(Closed_Ports!AH87="z","z",IF(AM$11&lt;2000,INDEX('Data;_Historical_Data'!$H$12:$AK$518,MATCH(Working!$E94,'Data;_Historical_Data'!$J$12:$J$518,0),MATCH(Working!AM$11,'Data;_Historical_Data'!$H$11:$AK$11)),SUMIFS('Data;_Minor_Ports'!$K$59:$K$999999,'Data;_Minor_Ports'!$F$59:$F$999999,$F94,'Data;_Minor_Ports'!$E$59:$E$999999,AM$70,'Data;_Minor_Ports'!$J$59:$J$999999,#REF!)))</f>
        <v>0</v>
      </c>
      <c r="AN94" s="3">
        <f>IF(Closed_Ports!AI87="z","z",IF(AN$11&lt;2000,INDEX('Data;_Historical_Data'!$H$12:$AK$518,MATCH(Working!$E94,'Data;_Historical_Data'!$J$12:$J$518,0),MATCH(Working!AN$11,'Data;_Historical_Data'!$H$11:$AK$11)),SUMIFS('Data;_Minor_Ports'!$K$59:$K$999999,'Data;_Minor_Ports'!$F$59:$F$999999,$F94,'Data;_Minor_Ports'!$E$59:$E$999999,AN$70,'Data;_Minor_Ports'!$J$59:$J$999999,#REF!)))</f>
        <v>0</v>
      </c>
      <c r="AO94" s="3">
        <f>IF(Closed_Ports!AJ87="z","z",IF(AO$11&lt;2000,INDEX('Data;_Historical_Data'!$H$12:$AK$518,MATCH(Working!$E94,'Data;_Historical_Data'!$J$12:$J$518,0),MATCH(Working!AO$11,'Data;_Historical_Data'!$H$11:$AK$11)),SUMIFS('Data;_Minor_Ports'!$K$59:$K$999999,'Data;_Minor_Ports'!$F$59:$F$999999,$F94,'Data;_Minor_Ports'!$E$59:$E$999999,AO$70,'Data;_Minor_Ports'!$J$59:$J$999999,#REF!)))</f>
        <v>0</v>
      </c>
      <c r="AP94" s="3">
        <f>IF(Closed_Ports!AK87="z","z",IF(AP$11&lt;2000,INDEX('Data;_Historical_Data'!$H$12:$AK$518,MATCH(Working!$E94,'Data;_Historical_Data'!$J$12:$J$518,0),MATCH(Working!AP$11,'Data;_Historical_Data'!$H$11:$AK$11)),SUMIFS('Data;_Minor_Ports'!$K$59:$K$999999,'Data;_Minor_Ports'!$F$59:$F$999999,$F94,'Data;_Minor_Ports'!$E$59:$E$999999,AP$70,'Data;_Minor_Ports'!$J$59:$J$999999,#REF!)))</f>
        <v>0</v>
      </c>
      <c r="AQ94" s="3">
        <f>IF(Closed_Ports!AL87="z","z",IF(AQ$11&lt;2000,INDEX('Data;_Historical_Data'!$H$12:$AK$518,MATCH(Working!$E94,'Data;_Historical_Data'!$J$12:$J$518,0),MATCH(Working!AQ$11,'Data;_Historical_Data'!$H$11:$AK$11)),SUMIFS('Data;_Minor_Ports'!$K$59:$K$999999,'Data;_Minor_Ports'!$F$59:$F$999999,$F94,'Data;_Minor_Ports'!$E$59:$E$999999,AQ$70,'Data;_Minor_Ports'!$J$59:$J$999999,#REF!)))</f>
        <v>0</v>
      </c>
      <c r="AR94" s="3">
        <f>IF(Closed_Ports!AM87="z","z",IF(AR$11&lt;2000,INDEX('Data;_Historical_Data'!$H$12:$AK$518,MATCH(Working!$E94,'Data;_Historical_Data'!$J$12:$J$518,0),MATCH(Working!AR$11,'Data;_Historical_Data'!$H$11:$AK$11)),SUMIFS('Data;_Minor_Ports'!$K$59:$K$999999,'Data;_Minor_Ports'!$F$59:$F$999999,$F94,'Data;_Minor_Ports'!$E$59:$E$999999,AR$70,'Data;_Minor_Ports'!$J$59:$J$999999,#REF!)))</f>
        <v>0</v>
      </c>
      <c r="AS94" s="3">
        <f>IF(Closed_Ports!AN87="z","z",IF(AS$11&lt;2000,INDEX('Data;_Historical_Data'!$H$12:$AK$518,MATCH(Working!$E94,'Data;_Historical_Data'!$J$12:$J$518,0),MATCH(Working!AS$11,'Data;_Historical_Data'!$H$11:$AK$11)),SUMIFS('Data;_Minor_Ports'!$K$59:$K$999999,'Data;_Minor_Ports'!$F$59:$F$999999,$F94,'Data;_Minor_Ports'!$E$59:$E$999999,AS$70,'Data;_Minor_Ports'!$J$59:$J$999999,#REF!)))</f>
        <v>0</v>
      </c>
      <c r="AT94" s="3">
        <f>IF(Closed_Ports!AO87="z","z",IF(AT$11&lt;2000,INDEX('Data;_Historical_Data'!$H$12:$AK$518,MATCH(Working!$E94,'Data;_Historical_Data'!$J$12:$J$518,0),MATCH(Working!AT$11,'Data;_Historical_Data'!$H$11:$AK$11)),SUMIFS('Data;_Minor_Ports'!$K$59:$K$999999,'Data;_Minor_Ports'!$F$59:$F$999999,$F94,'Data;_Minor_Ports'!$E$59:$E$999999,AT$70,'Data;_Minor_Ports'!$J$59:$J$999999,#REF!)))</f>
        <v>0</v>
      </c>
      <c r="AU94" s="3">
        <f>IF(Closed_Ports!AP87="z","z",IF(AU$11&lt;2000,INDEX('Data;_Historical_Data'!$H$12:$AK$518,MATCH(Working!$E94,'Data;_Historical_Data'!$J$12:$J$518,0),MATCH(Working!AU$11,'Data;_Historical_Data'!$H$11:$AK$11)),SUMIFS('Data;_Minor_Ports'!$K$59:$K$999999,'Data;_Minor_Ports'!$F$59:$F$999999,$F94,'Data;_Minor_Ports'!$E$59:$E$999999,AU$70,'Data;_Minor_Ports'!$J$59:$J$999999,#REF!)))</f>
        <v>0</v>
      </c>
      <c r="AV94" s="3">
        <f>IF(Closed_Ports!AQ87="z","z",IF(AV$11&lt;2000,INDEX('Data;_Historical_Data'!$H$12:$AK$518,MATCH(Working!$E94,'Data;_Historical_Data'!$J$12:$J$518,0),MATCH(Working!AV$11,'Data;_Historical_Data'!$H$11:$AK$11)),SUMIFS('Data;_Minor_Ports'!$K$59:$K$999999,'Data;_Minor_Ports'!$F$59:$F$999999,$F94,'Data;_Minor_Ports'!$E$59:$E$999999,AV$70,'Data;_Minor_Ports'!$J$59:$J$999999,#REF!)))</f>
        <v>0</v>
      </c>
      <c r="AW94" s="3">
        <f>IF(Closed_Ports!AR87="z","z",IF(AW$11&lt;2000,INDEX('Data;_Historical_Data'!$H$12:$AK$518,MATCH(Working!$E94,'Data;_Historical_Data'!$J$12:$J$518,0),MATCH(Working!AW$11,'Data;_Historical_Data'!$H$11:$AK$11)),SUMIFS('Data;_Minor_Ports'!$K$59:$K$999999,'Data;_Minor_Ports'!$F$59:$F$999999,$F94,'Data;_Minor_Ports'!$E$59:$E$999999,AW$70,'Data;_Minor_Ports'!$J$59:$J$999999,#REF!)))</f>
        <v>0</v>
      </c>
      <c r="AX94" s="3">
        <f>IF(Closed_Ports!AS87="z","z",IF(AX$11&lt;2000,INDEX('Data;_Historical_Data'!$H$12:$AK$518,MATCH(Working!$E94,'Data;_Historical_Data'!$J$12:$J$518,0),MATCH(Working!AX$11,'Data;_Historical_Data'!$H$11:$AK$11)),SUMIFS('Data;_Minor_Ports'!$K$59:$K$999999,'Data;_Minor_Ports'!$F$59:$F$999999,$F94,'Data;_Minor_Ports'!$E$59:$E$999999,AX$70,'Data;_Minor_Ports'!$J$59:$J$999999,#REF!)))</f>
        <v>0</v>
      </c>
      <c r="AY94" s="3">
        <f>IF(Closed_Ports!AT87="z","z",IF(AY$11&lt;2000,INDEX('Data;_Historical_Data'!$H$12:$AK$518,MATCH(Working!$E94,'Data;_Historical_Data'!$J$12:$J$518,0),MATCH(Working!AY$11,'Data;_Historical_Data'!$H$11:$AK$11)),SUMIFS('Data;_Minor_Ports'!$K$59:$K$999999,'Data;_Minor_Ports'!$F$59:$F$999999,$F94,'Data;_Minor_Ports'!$E$59:$E$999999,AY$70,'Data;_Minor_Ports'!$J$59:$J$999999,#REF!)))</f>
        <v>0</v>
      </c>
      <c r="AZ94" s="3">
        <f>IF(Closed_Ports!AU87="z","z",IF(AZ$11&lt;2000,INDEX('Data;_Historical_Data'!$H$12:$AK$518,MATCH(Working!$E94,'Data;_Historical_Data'!$J$12:$J$518,0),MATCH(Working!AZ$11,'Data;_Historical_Data'!$H$11:$AK$11)),SUMIFS('Data;_Minor_Ports'!$K$59:$K$999999,'Data;_Minor_Ports'!$F$59:$F$999999,$F94,'Data;_Minor_Ports'!$E$59:$E$999999,AZ$70,'Data;_Minor_Ports'!$J$59:$J$999999,#REF!)))</f>
        <v>0</v>
      </c>
      <c r="BA94" s="3">
        <f>IF(Closed_Ports!AV87="z","z",IF(BA$11&lt;2000,INDEX('Data;_Historical_Data'!$H$12:$AK$518,MATCH(Working!$E94,'Data;_Historical_Data'!$J$12:$J$518,0),MATCH(Working!BA$11,'Data;_Historical_Data'!$H$11:$AK$11)),SUMIFS('Data;_Minor_Ports'!$K$59:$K$999999,'Data;_Minor_Ports'!$F$59:$F$999999,$F94,'Data;_Minor_Ports'!$E$59:$E$999999,BA$70,'Data;_Minor_Ports'!$J$59:$J$999999,#REF!)))</f>
        <v>0</v>
      </c>
      <c r="BB94" s="3">
        <f>IF(Closed_Ports!AW87="z","z",IF(BB$11&lt;2000,INDEX('Data;_Historical_Data'!$H$12:$AK$518,MATCH(Working!$E94,'Data;_Historical_Data'!$J$12:$J$518,0),MATCH(Working!BB$11,'Data;_Historical_Data'!$H$11:$AK$11)),SUMIFS('Data;_Minor_Ports'!$K$59:$K$999999,'Data;_Minor_Ports'!$F$59:$F$999999,$F94,'Data;_Minor_Ports'!$E$59:$E$999999,BB$70,'Data;_Minor_Ports'!$J$59:$J$999999,#REF!)))</f>
        <v>0</v>
      </c>
      <c r="BC94" s="3">
        <f>IF(Closed_Ports!AX87="z","z",IF(BC$11&lt;2000,INDEX('Data;_Historical_Data'!$H$12:$AK$518,MATCH(Working!$E94,'Data;_Historical_Data'!$J$12:$J$518,0),MATCH(Working!BC$11,'Data;_Historical_Data'!$H$11:$AK$11)),SUMIFS('Data;_Minor_Ports'!$K$59:$K$999999,'Data;_Minor_Ports'!$F$59:$F$999999,$F94,'Data;_Minor_Ports'!$E$59:$E$999999,BC$70,'Data;_Minor_Ports'!$J$59:$J$999999,#REF!)))</f>
        <v>0</v>
      </c>
      <c r="BD94" s="3">
        <f>IF(Closed_Ports!AY87="z","z",IF(BD$11&lt;2000,INDEX('Data;_Historical_Data'!$H$12:$AK$518,MATCH(Working!$E94,'Data;_Historical_Data'!$J$12:$J$518,0),MATCH(Working!BD$11,'Data;_Historical_Data'!$H$11:$AK$11)),SUMIFS('Data;_Minor_Ports'!$K$59:$K$999999,'Data;_Minor_Ports'!$F$59:$F$999999,$F94,'Data;_Minor_Ports'!$E$59:$E$999999,BD$70,'Data;_Minor_Ports'!$J$59:$J$999999,#REF!)))</f>
        <v>0</v>
      </c>
      <c r="BE94" s="3">
        <f>IF(Closed_Ports!AZ87="z","z",IF(BE$11&lt;2000,INDEX('Data;_Historical_Data'!$H$12:$AK$518,MATCH(Working!$E94,'Data;_Historical_Data'!$J$12:$J$518,0),MATCH(Working!BE$11,'Data;_Historical_Data'!$H$11:$AK$11)),SUMIFS('Data;_Minor_Ports'!$K$59:$K$999999,'Data;_Minor_Ports'!$F$59:$F$999999,$F94,'Data;_Minor_Ports'!$E$59:$E$999999,BE$70,'Data;_Minor_Ports'!$J$59:$J$999999,#REF!)))</f>
        <v>0</v>
      </c>
      <c r="BF94" s="3">
        <f>IF(Closed_Ports!BA87="z","z",IF(BF$11&lt;2000,INDEX('Data;_Historical_Data'!$H$12:$AK$518,MATCH(Working!$E94,'Data;_Historical_Data'!$J$12:$J$518,0),MATCH(Working!BF$11,'Data;_Historical_Data'!$H$11:$AK$11)),SUMIFS('Data;_Minor_Ports'!$K$59:$K$999999,'Data;_Minor_Ports'!$F$59:$F$999999,$F94,'Data;_Minor_Ports'!$E$59:$E$999999,BF$70,'Data;_Minor_Ports'!$J$59:$J$999999,#REF!)))</f>
        <v>0</v>
      </c>
      <c r="BG94" s="3">
        <f>IF(Closed_Ports!BB87="z","z",IF(BG$11&lt;2000,INDEX('Data;_Historical_Data'!$H$12:$AK$518,MATCH(Working!$E94,'Data;_Historical_Data'!$J$12:$J$518,0),MATCH(Working!BG$11,'Data;_Historical_Data'!$H$11:$AK$11)),SUMIFS('Data;_Minor_Ports'!$K$59:$K$999999,'Data;_Minor_Ports'!$F$59:$F$999999,$F94,'Data;_Minor_Ports'!$E$59:$E$999999,BG$70,'Data;_Minor_Ports'!$J$59:$J$999999,#REF!)))</f>
        <v>0</v>
      </c>
      <c r="BH94" s="3">
        <f>IF(Closed_Ports!BC87="z","z",IF(BH$11&lt;2000,INDEX('Data;_Historical_Data'!$H$12:$AK$518,MATCH(Working!$E94,'Data;_Historical_Data'!$J$12:$J$518,0),MATCH(Working!BH$11,'Data;_Historical_Data'!$H$11:$AK$11)),SUMIFS('Data;_Minor_Ports'!$K$59:$K$999999,'Data;_Minor_Ports'!$F$59:$F$999999,$F94,'Data;_Minor_Ports'!$E$59:$E$999999,BH$70,'Data;_Minor_Ports'!$J$59:$J$999999,#REF!)))</f>
        <v>0</v>
      </c>
      <c r="BI94" s="3">
        <f>IF(Closed_Ports!BD87="z","z",IF(BI$11&lt;2000,INDEX('Data;_Historical_Data'!$H$12:$AK$518,MATCH(Working!$E94,'Data;_Historical_Data'!$J$12:$J$518,0),MATCH(Working!BI$11,'Data;_Historical_Data'!$H$11:$AK$11)),SUMIFS('Data;_Minor_Ports'!$K$59:$K$999999,'Data;_Minor_Ports'!$F$59:$F$999999,$F94,'Data;_Minor_Ports'!$E$59:$E$999999,BI$70,'Data;_Minor_Ports'!$J$59:$J$999999,#REF!)))</f>
        <v>0</v>
      </c>
      <c r="BJ94" s="44" t="e">
        <f t="shared" si="6"/>
        <v>#DIV/0!</v>
      </c>
      <c r="BK94" s="45">
        <f t="shared" si="7"/>
        <v>0</v>
      </c>
    </row>
    <row r="95" spans="5:63" x14ac:dyDescent="0.25">
      <c r="E95" s="22" t="e">
        <f>CONCATENATE(#REF!,Working!H95)</f>
        <v>#REF!</v>
      </c>
      <c r="F95" s="22" t="s">
        <v>358</v>
      </c>
      <c r="G95" s="22" t="s">
        <v>308</v>
      </c>
      <c r="H95" s="2" t="s">
        <v>88</v>
      </c>
      <c r="I95" s="2" t="s">
        <v>17</v>
      </c>
      <c r="J95" s="42" t="s">
        <v>66</v>
      </c>
      <c r="K95" s="3" t="str">
        <f>IF(Closed_Ports!F88="z","z",IF(K$11&lt;2000,INDEX('Data;_Historical_Data'!$H$12:$AK$518,MATCH(Working!$E95,'Data;_Historical_Data'!$J$12:$J$518,0),MATCH(Working!K$11,'Data;_Historical_Data'!$H$11:$AK$11)),SUMIFS('Data;_Minor_Ports'!$K$59:$K$999999,'Data;_Minor_Ports'!$F$59:$F$999999,$F95,'Data;_Minor_Ports'!$E$59:$E$999999,K$70,'Data;_Minor_Ports'!$J$59:$J$999999,#REF!)))</f>
        <v>z</v>
      </c>
      <c r="L95" s="3" t="str">
        <f>IF(Closed_Ports!G88="z","z",IF(L$11&lt;2000,INDEX('Data;_Historical_Data'!$H$12:$AK$518,MATCH(Working!$E95,'Data;_Historical_Data'!$J$12:$J$518,0),MATCH(Working!L$11,'Data;_Historical_Data'!$H$11:$AK$11)),SUMIFS('Data;_Minor_Ports'!$K$59:$K$999999,'Data;_Minor_Ports'!$F$59:$F$999999,$F95,'Data;_Minor_Ports'!$E$59:$E$999999,L$70,'Data;_Minor_Ports'!$J$59:$J$999999,#REF!)))</f>
        <v>z</v>
      </c>
      <c r="M95" s="3" t="str">
        <f>IF(Closed_Ports!H88="z","z",IF(M$11&lt;2000,INDEX('Data;_Historical_Data'!$H$12:$AK$518,MATCH(Working!$E95,'Data;_Historical_Data'!$J$12:$J$518,0),MATCH(Working!M$11,'Data;_Historical_Data'!$H$11:$AK$11)),SUMIFS('Data;_Minor_Ports'!$K$59:$K$999999,'Data;_Minor_Ports'!$F$59:$F$999999,$F95,'Data;_Minor_Ports'!$E$59:$E$999999,M$70,'Data;_Minor_Ports'!$J$59:$J$999999,#REF!)))</f>
        <v>z</v>
      </c>
      <c r="N95" s="3" t="str">
        <f>IF(Closed_Ports!I88="z","z",IF(N$11&lt;2000,INDEX('Data;_Historical_Data'!$H$12:$AK$518,MATCH(Working!$E95,'Data;_Historical_Data'!$J$12:$J$518,0),MATCH(Working!N$11,'Data;_Historical_Data'!$H$11:$AK$11)),SUMIFS('Data;_Minor_Ports'!$K$59:$K$999999,'Data;_Minor_Ports'!$F$59:$F$999999,$F95,'Data;_Minor_Ports'!$E$59:$E$999999,N$70,'Data;_Minor_Ports'!$J$59:$J$999999,#REF!)))</f>
        <v>z</v>
      </c>
      <c r="O95" s="3" t="str">
        <f>IF(Closed_Ports!J88="z","z",IF(O$11&lt;2000,INDEX('Data;_Historical_Data'!$H$12:$AK$518,MATCH(Working!$E95,'Data;_Historical_Data'!$J$12:$J$518,0),MATCH(Working!O$11,'Data;_Historical_Data'!$H$11:$AK$11)),SUMIFS('Data;_Minor_Ports'!$K$59:$K$999999,'Data;_Minor_Ports'!$F$59:$F$999999,$F95,'Data;_Minor_Ports'!$E$59:$E$999999,O$70,'Data;_Minor_Ports'!$J$59:$J$999999,#REF!)))</f>
        <v>z</v>
      </c>
      <c r="P95" s="3" t="str">
        <f>IF(Closed_Ports!K88="z","z",IF(P$11&lt;2000,INDEX('Data;_Historical_Data'!$H$12:$AK$518,MATCH(Working!$E95,'Data;_Historical_Data'!$J$12:$J$518,0),MATCH(Working!P$11,'Data;_Historical_Data'!$H$11:$AK$11)),SUMIFS('Data;_Minor_Ports'!$K$59:$K$999999,'Data;_Minor_Ports'!$F$59:$F$999999,$F95,'Data;_Minor_Ports'!$E$59:$E$999999,P$70,'Data;_Minor_Ports'!$J$59:$J$999999,#REF!)))</f>
        <v>z</v>
      </c>
      <c r="Q95" s="3" t="str">
        <f>IF(Closed_Ports!L88="z","z",IF(Q$11&lt;2000,INDEX('Data;_Historical_Data'!$H$12:$AK$518,MATCH(Working!$E95,'Data;_Historical_Data'!$J$12:$J$518,0),MATCH(Working!Q$11,'Data;_Historical_Data'!$H$11:$AK$11)),SUMIFS('Data;_Minor_Ports'!$K$59:$K$999999,'Data;_Minor_Ports'!$F$59:$F$999999,$F95,'Data;_Minor_Ports'!$E$59:$E$999999,Q$70,'Data;_Minor_Ports'!$J$59:$J$999999,#REF!)))</f>
        <v>z</v>
      </c>
      <c r="R95" s="3" t="str">
        <f>IF(Closed_Ports!M88="z","z",IF(R$11&lt;2000,INDEX('Data;_Historical_Data'!$H$12:$AK$518,MATCH(Working!$E95,'Data;_Historical_Data'!$J$12:$J$518,0),MATCH(Working!R$11,'Data;_Historical_Data'!$H$11:$AK$11)),SUMIFS('Data;_Minor_Ports'!$K$59:$K$999999,'Data;_Minor_Ports'!$F$59:$F$999999,$F95,'Data;_Minor_Ports'!$E$59:$E$999999,R$70,'Data;_Minor_Ports'!$J$59:$J$999999,#REF!)))</f>
        <v>z</v>
      </c>
      <c r="S95" s="3" t="str">
        <f>IF(Closed_Ports!N88="z","z",IF(S$11&lt;2000,INDEX('Data;_Historical_Data'!$H$12:$AK$518,MATCH(Working!$E95,'Data;_Historical_Data'!$J$12:$J$518,0),MATCH(Working!S$11,'Data;_Historical_Data'!$H$11:$AK$11)),SUMIFS('Data;_Minor_Ports'!$K$59:$K$999999,'Data;_Minor_Ports'!$F$59:$F$999999,$F95,'Data;_Minor_Ports'!$E$59:$E$999999,S$70,'Data;_Minor_Ports'!$J$59:$J$999999,#REF!)))</f>
        <v>z</v>
      </c>
      <c r="T95" s="3" t="e">
        <f>IF(Closed_Ports!O88="z","z",IF(T$11&lt;2000,INDEX('Data;_Historical_Data'!$H$12:$AK$518,MATCH(Working!$E95,'Data;_Historical_Data'!$J$12:$J$518,0),MATCH(Working!T$11,'Data;_Historical_Data'!$H$11:$AK$11)),SUMIFS('Data;_Minor_Ports'!$K$59:$K$999999,'Data;_Minor_Ports'!$F$59:$F$999999,$F95,'Data;_Minor_Ports'!$E$59:$E$999999,T$70,'Data;_Minor_Ports'!$J$59:$J$999999,#REF!)))</f>
        <v>#REF!</v>
      </c>
      <c r="U95" s="3" t="e">
        <f>IF(Closed_Ports!P88="z","z",IF(U$11&lt;2000,INDEX('Data;_Historical_Data'!$H$12:$AK$518,MATCH(Working!$E95,'Data;_Historical_Data'!$J$12:$J$518,0),MATCH(Working!U$11,'Data;_Historical_Data'!$H$11:$AK$11)),SUMIFS('Data;_Minor_Ports'!$K$59:$K$999999,'Data;_Minor_Ports'!$F$59:$F$999999,$F95,'Data;_Minor_Ports'!$E$59:$E$999999,U$70,'Data;_Minor_Ports'!$J$59:$J$999999,#REF!)))</f>
        <v>#REF!</v>
      </c>
      <c r="V95" s="3" t="e">
        <f>IF(Closed_Ports!Q88="z","z",IF(V$11&lt;2000,INDEX('Data;_Historical_Data'!$H$12:$AK$518,MATCH(Working!$E95,'Data;_Historical_Data'!$J$12:$J$518,0),MATCH(Working!V$11,'Data;_Historical_Data'!$H$11:$AK$11)),SUMIFS('Data;_Minor_Ports'!$K$59:$K$999999,'Data;_Minor_Ports'!$F$59:$F$999999,$F95,'Data;_Minor_Ports'!$E$59:$E$999999,V$70,'Data;_Minor_Ports'!$J$59:$J$999999,#REF!)))</f>
        <v>#REF!</v>
      </c>
      <c r="W95" s="3" t="e">
        <f>IF(Closed_Ports!R88="z","z",IF(W$11&lt;2000,INDEX('Data;_Historical_Data'!$H$12:$AK$518,MATCH(Working!$E95,'Data;_Historical_Data'!$J$12:$J$518,0),MATCH(Working!W$11,'Data;_Historical_Data'!$H$11:$AK$11)),SUMIFS('Data;_Minor_Ports'!$K$59:$K$999999,'Data;_Minor_Ports'!$F$59:$F$999999,$F95,'Data;_Minor_Ports'!$E$59:$E$999999,W$70,'Data;_Minor_Ports'!$J$59:$J$999999,#REF!)))</f>
        <v>#REF!</v>
      </c>
      <c r="X95" s="3" t="e">
        <f>IF(Closed_Ports!S88="z","z",IF(X$11&lt;2000,INDEX('Data;_Historical_Data'!$H$12:$AK$518,MATCH(Working!$E95,'Data;_Historical_Data'!$J$12:$J$518,0),MATCH(Working!X$11,'Data;_Historical_Data'!$H$11:$AK$11)),SUMIFS('Data;_Minor_Ports'!$K$59:$K$999999,'Data;_Minor_Ports'!$F$59:$F$999999,$F95,'Data;_Minor_Ports'!$E$59:$E$999999,X$70,'Data;_Minor_Ports'!$J$59:$J$999999,#REF!)))</f>
        <v>#REF!</v>
      </c>
      <c r="Y95" s="3" t="e">
        <f>IF(Closed_Ports!T88="z","z",IF(Y$11&lt;2000,INDEX('Data;_Historical_Data'!$H$12:$AK$518,MATCH(Working!$E95,'Data;_Historical_Data'!$J$12:$J$518,0),MATCH(Working!Y$11,'Data;_Historical_Data'!$H$11:$AK$11)),SUMIFS('Data;_Minor_Ports'!$K$59:$K$999999,'Data;_Minor_Ports'!$F$59:$F$999999,$F95,'Data;_Minor_Ports'!$E$59:$E$999999,Y$70,'Data;_Minor_Ports'!$J$59:$J$999999,#REF!)))</f>
        <v>#REF!</v>
      </c>
      <c r="Z95" s="3" t="e">
        <f>IF(Closed_Ports!U88="z","z",IF(Z$11&lt;2000,INDEX('Data;_Historical_Data'!$H$12:$AK$518,MATCH(Working!$E95,'Data;_Historical_Data'!$J$12:$J$518,0),MATCH(Working!Z$11,'Data;_Historical_Data'!$H$11:$AK$11)),SUMIFS('Data;_Minor_Ports'!$K$59:$K$999999,'Data;_Minor_Ports'!$F$59:$F$999999,$F95,'Data;_Minor_Ports'!$E$59:$E$999999,Z$70,'Data;_Minor_Ports'!$J$59:$J$999999,#REF!)))</f>
        <v>#REF!</v>
      </c>
      <c r="AA95" s="3" t="e">
        <f>IF(Closed_Ports!V88="z","z",IF(AA$11&lt;2000,INDEX('Data;_Historical_Data'!$H$12:$AK$518,MATCH(Working!$E95,'Data;_Historical_Data'!$J$12:$J$518,0),MATCH(Working!AA$11,'Data;_Historical_Data'!$H$11:$AK$11)),SUMIFS('Data;_Minor_Ports'!$K$59:$K$999999,'Data;_Minor_Ports'!$F$59:$F$999999,$F95,'Data;_Minor_Ports'!$E$59:$E$999999,AA$70,'Data;_Minor_Ports'!$J$59:$J$999999,#REF!)))</f>
        <v>#REF!</v>
      </c>
      <c r="AB95" s="3" t="e">
        <f>IF(Closed_Ports!W88="z","z",IF(AB$11&lt;2000,INDEX('Data;_Historical_Data'!$H$12:$AK$518,MATCH(Working!$E95,'Data;_Historical_Data'!$J$12:$J$518,0),MATCH(Working!AB$11,'Data;_Historical_Data'!$H$11:$AK$11)),SUMIFS('Data;_Minor_Ports'!$K$59:$K$999999,'Data;_Minor_Ports'!$F$59:$F$999999,$F95,'Data;_Minor_Ports'!$E$59:$E$999999,AB$70,'Data;_Minor_Ports'!$J$59:$J$999999,#REF!)))</f>
        <v>#REF!</v>
      </c>
      <c r="AC95" s="3" t="e">
        <f>IF(Closed_Ports!X88="z","z",IF(AC$11&lt;2000,INDEX('Data;_Historical_Data'!$H$12:$AK$518,MATCH(Working!$E95,'Data;_Historical_Data'!$J$12:$J$518,0),MATCH(Working!AC$11,'Data;_Historical_Data'!$H$11:$AK$11)),SUMIFS('Data;_Minor_Ports'!$K$59:$K$999999,'Data;_Minor_Ports'!$F$59:$F$999999,$F95,'Data;_Minor_Ports'!$E$59:$E$999999,AC$70,'Data;_Minor_Ports'!$J$59:$J$999999,#REF!)))</f>
        <v>#REF!</v>
      </c>
      <c r="AD95" s="3" t="e">
        <f>IF(Closed_Ports!Y88="z","z",IF(AD$11&lt;2000,INDEX('Data;_Historical_Data'!$H$12:$AK$518,MATCH(Working!$E95,'Data;_Historical_Data'!$J$12:$J$518,0),MATCH(Working!AD$11,'Data;_Historical_Data'!$H$11:$AK$11)),SUMIFS('Data;_Minor_Ports'!$K$59:$K$999999,'Data;_Minor_Ports'!$F$59:$F$999999,$F95,'Data;_Minor_Ports'!$E$59:$E$999999,AD$70,'Data;_Minor_Ports'!$J$59:$J$999999,#REF!)))</f>
        <v>#REF!</v>
      </c>
      <c r="AE95" s="3" t="e">
        <f>IF(Closed_Ports!Z88="z","z",IF(AE$11&lt;2000,INDEX('Data;_Historical_Data'!$H$12:$AK$518,MATCH(Working!$E95,'Data;_Historical_Data'!$J$12:$J$518,0),MATCH(Working!AE$11,'Data;_Historical_Data'!$H$11:$AK$11)),SUMIFS('Data;_Minor_Ports'!$K$59:$K$999999,'Data;_Minor_Ports'!$F$59:$F$999999,$F95,'Data;_Minor_Ports'!$E$59:$E$999999,AE$70,'Data;_Minor_Ports'!$J$59:$J$999999,#REF!)))</f>
        <v>#REF!</v>
      </c>
      <c r="AF95" s="3" t="e">
        <f>IF(Closed_Ports!AA88="z","z",IF(AF$11&lt;2000,INDEX('Data;_Historical_Data'!$H$12:$AK$518,MATCH(Working!$E95,'Data;_Historical_Data'!$J$12:$J$518,0),MATCH(Working!AF$11,'Data;_Historical_Data'!$H$11:$AK$11)),SUMIFS('Data;_Minor_Ports'!$K$59:$K$999999,'Data;_Minor_Ports'!$F$59:$F$999999,$F95,'Data;_Minor_Ports'!$E$59:$E$999999,AF$70,'Data;_Minor_Ports'!$J$59:$J$999999,#REF!)))</f>
        <v>#REF!</v>
      </c>
      <c r="AG95" s="3" t="e">
        <f>IF(Closed_Ports!AB88="z","z",IF(AG$11&lt;2000,INDEX('Data;_Historical_Data'!$H$12:$AK$518,MATCH(Working!$E95,'Data;_Historical_Data'!$J$12:$J$518,0),MATCH(Working!AG$11,'Data;_Historical_Data'!$H$11:$AK$11)),SUMIFS('Data;_Minor_Ports'!$K$59:$K$999999,'Data;_Minor_Ports'!$F$59:$F$999999,$F95,'Data;_Minor_Ports'!$E$59:$E$999999,AG$70,'Data;_Minor_Ports'!$J$59:$J$999999,#REF!)))</f>
        <v>#REF!</v>
      </c>
      <c r="AH95" s="3" t="e">
        <f>IF(Closed_Ports!AC88="z","z",IF(AH$11&lt;2000,INDEX('Data;_Historical_Data'!$H$12:$AK$518,MATCH(Working!$E95,'Data;_Historical_Data'!$J$12:$J$518,0),MATCH(Working!AH$11,'Data;_Historical_Data'!$H$11:$AK$11)),SUMIFS('Data;_Minor_Ports'!$K$59:$K$999999,'Data;_Minor_Ports'!$F$59:$F$999999,$F95,'Data;_Minor_Ports'!$E$59:$E$999999,AH$70,'Data;_Minor_Ports'!$J$59:$J$999999,#REF!)))</f>
        <v>#REF!</v>
      </c>
      <c r="AI95" s="3" t="e">
        <f>IF(Closed_Ports!AD88="z","z",IF(AI$11&lt;2000,INDEX('Data;_Historical_Data'!$H$12:$AK$518,MATCH(Working!$E95,'Data;_Historical_Data'!$J$12:$J$518,0),MATCH(Working!AI$11,'Data;_Historical_Data'!$H$11:$AK$11)),SUMIFS('Data;_Minor_Ports'!$K$59:$K$999999,'Data;_Minor_Ports'!$F$59:$F$999999,$F95,'Data;_Minor_Ports'!$E$59:$E$999999,AI$70,'Data;_Minor_Ports'!$J$59:$J$999999,#REF!)))</f>
        <v>#REF!</v>
      </c>
      <c r="AJ95" s="3" t="e">
        <f>IF(Closed_Ports!AE88="z","z",IF(AJ$11&lt;2000,INDEX('Data;_Historical_Data'!$H$12:$AK$518,MATCH(Working!$E95,'Data;_Historical_Data'!$J$12:$J$518,0),MATCH(Working!AJ$11,'Data;_Historical_Data'!$H$11:$AK$11)),SUMIFS('Data;_Minor_Ports'!$K$59:$K$999999,'Data;_Minor_Ports'!$F$59:$F$999999,$F95,'Data;_Minor_Ports'!$E$59:$E$999999,AJ$70,'Data;_Minor_Ports'!$J$59:$J$999999,#REF!)))</f>
        <v>#REF!</v>
      </c>
      <c r="AK95" s="3" t="e">
        <f>IF(Closed_Ports!AF88="z","z",IF(AK$11&lt;2000,INDEX('Data;_Historical_Data'!$H$12:$AK$518,MATCH(Working!$E95,'Data;_Historical_Data'!$J$12:$J$518,0),MATCH(Working!AK$11,'Data;_Historical_Data'!$H$11:$AK$11)),SUMIFS('Data;_Minor_Ports'!$K$59:$K$999999,'Data;_Minor_Ports'!$F$59:$F$999999,$F95,'Data;_Minor_Ports'!$E$59:$E$999999,AK$70,'Data;_Minor_Ports'!$J$59:$J$999999,#REF!)))</f>
        <v>#REF!</v>
      </c>
      <c r="AL95" s="49">
        <f>IF(Closed_Ports!AG88="z","z",IF(AL$11&lt;2000,INDEX('Data;_Historical_Data'!$H$12:$AK$518,MATCH(Working!$E95,'Data;_Historical_Data'!$J$12:$J$518,0),MATCH(Working!AL$11,'Data;_Historical_Data'!$H$11:$AK$11)),SUMIFS('Data;_Minor_Ports'!$K$59:$K$999999,'Data;_Minor_Ports'!$F$59:$F$999999,$F95,'Data;_Minor_Ports'!$E$59:$E$999999,AL$70,'Data;_Minor_Ports'!$J$59:$J$999999,#REF!)))</f>
        <v>0</v>
      </c>
      <c r="AM95" s="3">
        <f>IF(Closed_Ports!AH88="z","z",IF(AM$11&lt;2000,INDEX('Data;_Historical_Data'!$H$12:$AK$518,MATCH(Working!$E95,'Data;_Historical_Data'!$J$12:$J$518,0),MATCH(Working!AM$11,'Data;_Historical_Data'!$H$11:$AK$11)),SUMIFS('Data;_Minor_Ports'!$K$59:$K$999999,'Data;_Minor_Ports'!$F$59:$F$999999,$F95,'Data;_Minor_Ports'!$E$59:$E$999999,AM$70,'Data;_Minor_Ports'!$J$59:$J$999999,#REF!)))</f>
        <v>0</v>
      </c>
      <c r="AN95" s="3">
        <f>IF(Closed_Ports!AI88="z","z",IF(AN$11&lt;2000,INDEX('Data;_Historical_Data'!$H$12:$AK$518,MATCH(Working!$E95,'Data;_Historical_Data'!$J$12:$J$518,0),MATCH(Working!AN$11,'Data;_Historical_Data'!$H$11:$AK$11)),SUMIFS('Data;_Minor_Ports'!$K$59:$K$999999,'Data;_Minor_Ports'!$F$59:$F$999999,$F95,'Data;_Minor_Ports'!$E$59:$E$999999,AN$70,'Data;_Minor_Ports'!$J$59:$J$999999,#REF!)))</f>
        <v>0</v>
      </c>
      <c r="AO95" s="3">
        <f>IF(Closed_Ports!AJ88="z","z",IF(AO$11&lt;2000,INDEX('Data;_Historical_Data'!$H$12:$AK$518,MATCH(Working!$E95,'Data;_Historical_Data'!$J$12:$J$518,0),MATCH(Working!AO$11,'Data;_Historical_Data'!$H$11:$AK$11)),SUMIFS('Data;_Minor_Ports'!$K$59:$K$999999,'Data;_Minor_Ports'!$F$59:$F$999999,$F95,'Data;_Minor_Ports'!$E$59:$E$999999,AO$70,'Data;_Minor_Ports'!$J$59:$J$999999,#REF!)))</f>
        <v>0</v>
      </c>
      <c r="AP95" s="3">
        <f>IF(Closed_Ports!AK88="z","z",IF(AP$11&lt;2000,INDEX('Data;_Historical_Data'!$H$12:$AK$518,MATCH(Working!$E95,'Data;_Historical_Data'!$J$12:$J$518,0),MATCH(Working!AP$11,'Data;_Historical_Data'!$H$11:$AK$11)),SUMIFS('Data;_Minor_Ports'!$K$59:$K$999999,'Data;_Minor_Ports'!$F$59:$F$999999,$F95,'Data;_Minor_Ports'!$E$59:$E$999999,AP$70,'Data;_Minor_Ports'!$J$59:$J$999999,#REF!)))</f>
        <v>0</v>
      </c>
      <c r="AQ95" s="3">
        <f>IF(Closed_Ports!AL88="z","z",IF(AQ$11&lt;2000,INDEX('Data;_Historical_Data'!$H$12:$AK$518,MATCH(Working!$E95,'Data;_Historical_Data'!$J$12:$J$518,0),MATCH(Working!AQ$11,'Data;_Historical_Data'!$H$11:$AK$11)),SUMIFS('Data;_Minor_Ports'!$K$59:$K$999999,'Data;_Minor_Ports'!$F$59:$F$999999,$F95,'Data;_Minor_Ports'!$E$59:$E$999999,AQ$70,'Data;_Minor_Ports'!$J$59:$J$999999,#REF!)))</f>
        <v>0</v>
      </c>
      <c r="AR95" s="3">
        <f>IF(Closed_Ports!AM88="z","z",IF(AR$11&lt;2000,INDEX('Data;_Historical_Data'!$H$12:$AK$518,MATCH(Working!$E95,'Data;_Historical_Data'!$J$12:$J$518,0),MATCH(Working!AR$11,'Data;_Historical_Data'!$H$11:$AK$11)),SUMIFS('Data;_Minor_Ports'!$K$59:$K$999999,'Data;_Minor_Ports'!$F$59:$F$999999,$F95,'Data;_Minor_Ports'!$E$59:$E$999999,AR$70,'Data;_Minor_Ports'!$J$59:$J$999999,#REF!)))</f>
        <v>0</v>
      </c>
      <c r="AS95" s="3">
        <f>IF(Closed_Ports!AN88="z","z",IF(AS$11&lt;2000,INDEX('Data;_Historical_Data'!$H$12:$AK$518,MATCH(Working!$E95,'Data;_Historical_Data'!$J$12:$J$518,0),MATCH(Working!AS$11,'Data;_Historical_Data'!$H$11:$AK$11)),SUMIFS('Data;_Minor_Ports'!$K$59:$K$999999,'Data;_Minor_Ports'!$F$59:$F$999999,$F95,'Data;_Minor_Ports'!$E$59:$E$999999,AS$70,'Data;_Minor_Ports'!$J$59:$J$999999,#REF!)))</f>
        <v>0</v>
      </c>
      <c r="AT95" s="3">
        <f>IF(Closed_Ports!AO88="z","z",IF(AT$11&lt;2000,INDEX('Data;_Historical_Data'!$H$12:$AK$518,MATCH(Working!$E95,'Data;_Historical_Data'!$J$12:$J$518,0),MATCH(Working!AT$11,'Data;_Historical_Data'!$H$11:$AK$11)),SUMIFS('Data;_Minor_Ports'!$K$59:$K$999999,'Data;_Minor_Ports'!$F$59:$F$999999,$F95,'Data;_Minor_Ports'!$E$59:$E$999999,AT$70,'Data;_Minor_Ports'!$J$59:$J$999999,#REF!)))</f>
        <v>0</v>
      </c>
      <c r="AU95" s="3">
        <f>IF(Closed_Ports!AP88="z","z",IF(AU$11&lt;2000,INDEX('Data;_Historical_Data'!$H$12:$AK$518,MATCH(Working!$E95,'Data;_Historical_Data'!$J$12:$J$518,0),MATCH(Working!AU$11,'Data;_Historical_Data'!$H$11:$AK$11)),SUMIFS('Data;_Minor_Ports'!$K$59:$K$999999,'Data;_Minor_Ports'!$F$59:$F$999999,$F95,'Data;_Minor_Ports'!$E$59:$E$999999,AU$70,'Data;_Minor_Ports'!$J$59:$J$999999,#REF!)))</f>
        <v>0</v>
      </c>
      <c r="AV95" s="3">
        <f>IF(Closed_Ports!AQ88="z","z",IF(AV$11&lt;2000,INDEX('Data;_Historical_Data'!$H$12:$AK$518,MATCH(Working!$E95,'Data;_Historical_Data'!$J$12:$J$518,0),MATCH(Working!AV$11,'Data;_Historical_Data'!$H$11:$AK$11)),SUMIFS('Data;_Minor_Ports'!$K$59:$K$999999,'Data;_Minor_Ports'!$F$59:$F$999999,$F95,'Data;_Minor_Ports'!$E$59:$E$999999,AV$70,'Data;_Minor_Ports'!$J$59:$J$999999,#REF!)))</f>
        <v>0</v>
      </c>
      <c r="AW95" s="3">
        <f>IF(Closed_Ports!AR88="z","z",IF(AW$11&lt;2000,INDEX('Data;_Historical_Data'!$H$12:$AK$518,MATCH(Working!$E95,'Data;_Historical_Data'!$J$12:$J$518,0),MATCH(Working!AW$11,'Data;_Historical_Data'!$H$11:$AK$11)),SUMIFS('Data;_Minor_Ports'!$K$59:$K$999999,'Data;_Minor_Ports'!$F$59:$F$999999,$F95,'Data;_Minor_Ports'!$E$59:$E$999999,AW$70,'Data;_Minor_Ports'!$J$59:$J$999999,#REF!)))</f>
        <v>0</v>
      </c>
      <c r="AX95" s="3">
        <f>IF(Closed_Ports!AS88="z","z",IF(AX$11&lt;2000,INDEX('Data;_Historical_Data'!$H$12:$AK$518,MATCH(Working!$E95,'Data;_Historical_Data'!$J$12:$J$518,0),MATCH(Working!AX$11,'Data;_Historical_Data'!$H$11:$AK$11)),SUMIFS('Data;_Minor_Ports'!$K$59:$K$999999,'Data;_Minor_Ports'!$F$59:$F$999999,$F95,'Data;_Minor_Ports'!$E$59:$E$999999,AX$70,'Data;_Minor_Ports'!$J$59:$J$999999,#REF!)))</f>
        <v>0</v>
      </c>
      <c r="AY95" s="3">
        <f>IF(Closed_Ports!AT88="z","z",IF(AY$11&lt;2000,INDEX('Data;_Historical_Data'!$H$12:$AK$518,MATCH(Working!$E95,'Data;_Historical_Data'!$J$12:$J$518,0),MATCH(Working!AY$11,'Data;_Historical_Data'!$H$11:$AK$11)),SUMIFS('Data;_Minor_Ports'!$K$59:$K$999999,'Data;_Minor_Ports'!$F$59:$F$999999,$F95,'Data;_Minor_Ports'!$E$59:$E$999999,AY$70,'Data;_Minor_Ports'!$J$59:$J$999999,#REF!)))</f>
        <v>0</v>
      </c>
      <c r="AZ95" s="3">
        <f>IF(Closed_Ports!AU88="z","z",IF(AZ$11&lt;2000,INDEX('Data;_Historical_Data'!$H$12:$AK$518,MATCH(Working!$E95,'Data;_Historical_Data'!$J$12:$J$518,0),MATCH(Working!AZ$11,'Data;_Historical_Data'!$H$11:$AK$11)),SUMIFS('Data;_Minor_Ports'!$K$59:$K$999999,'Data;_Minor_Ports'!$F$59:$F$999999,$F95,'Data;_Minor_Ports'!$E$59:$E$999999,AZ$70,'Data;_Minor_Ports'!$J$59:$J$999999,#REF!)))</f>
        <v>0</v>
      </c>
      <c r="BA95" s="3">
        <f>IF(Closed_Ports!AV88="z","z",IF(BA$11&lt;2000,INDEX('Data;_Historical_Data'!$H$12:$AK$518,MATCH(Working!$E95,'Data;_Historical_Data'!$J$12:$J$518,0),MATCH(Working!BA$11,'Data;_Historical_Data'!$H$11:$AK$11)),SUMIFS('Data;_Minor_Ports'!$K$59:$K$999999,'Data;_Minor_Ports'!$F$59:$F$999999,$F95,'Data;_Minor_Ports'!$E$59:$E$999999,BA$70,'Data;_Minor_Ports'!$J$59:$J$999999,#REF!)))</f>
        <v>0</v>
      </c>
      <c r="BB95" s="3">
        <f>IF(Closed_Ports!AW88="z","z",IF(BB$11&lt;2000,INDEX('Data;_Historical_Data'!$H$12:$AK$518,MATCH(Working!$E95,'Data;_Historical_Data'!$J$12:$J$518,0),MATCH(Working!BB$11,'Data;_Historical_Data'!$H$11:$AK$11)),SUMIFS('Data;_Minor_Ports'!$K$59:$K$999999,'Data;_Minor_Ports'!$F$59:$F$999999,$F95,'Data;_Minor_Ports'!$E$59:$E$999999,BB$70,'Data;_Minor_Ports'!$J$59:$J$999999,#REF!)))</f>
        <v>0</v>
      </c>
      <c r="BC95" s="3">
        <f>IF(Closed_Ports!AX88="z","z",IF(BC$11&lt;2000,INDEX('Data;_Historical_Data'!$H$12:$AK$518,MATCH(Working!$E95,'Data;_Historical_Data'!$J$12:$J$518,0),MATCH(Working!BC$11,'Data;_Historical_Data'!$H$11:$AK$11)),SUMIFS('Data;_Minor_Ports'!$K$59:$K$999999,'Data;_Minor_Ports'!$F$59:$F$999999,$F95,'Data;_Minor_Ports'!$E$59:$E$999999,BC$70,'Data;_Minor_Ports'!$J$59:$J$999999,#REF!)))</f>
        <v>0</v>
      </c>
      <c r="BD95" s="3">
        <f>IF(Closed_Ports!AY88="z","z",IF(BD$11&lt;2000,INDEX('Data;_Historical_Data'!$H$12:$AK$518,MATCH(Working!$E95,'Data;_Historical_Data'!$J$12:$J$518,0),MATCH(Working!BD$11,'Data;_Historical_Data'!$H$11:$AK$11)),SUMIFS('Data;_Minor_Ports'!$K$59:$K$999999,'Data;_Minor_Ports'!$F$59:$F$999999,$F95,'Data;_Minor_Ports'!$E$59:$E$999999,BD$70,'Data;_Minor_Ports'!$J$59:$J$999999,#REF!)))</f>
        <v>0</v>
      </c>
      <c r="BE95" s="3">
        <f>IF(Closed_Ports!AZ88="z","z",IF(BE$11&lt;2000,INDEX('Data;_Historical_Data'!$H$12:$AK$518,MATCH(Working!$E95,'Data;_Historical_Data'!$J$12:$J$518,0),MATCH(Working!BE$11,'Data;_Historical_Data'!$H$11:$AK$11)),SUMIFS('Data;_Minor_Ports'!$K$59:$K$999999,'Data;_Minor_Ports'!$F$59:$F$999999,$F95,'Data;_Minor_Ports'!$E$59:$E$999999,BE$70,'Data;_Minor_Ports'!$J$59:$J$999999,#REF!)))</f>
        <v>0</v>
      </c>
      <c r="BF95" s="3">
        <f>IF(Closed_Ports!BA88="z","z",IF(BF$11&lt;2000,INDEX('Data;_Historical_Data'!$H$12:$AK$518,MATCH(Working!$E95,'Data;_Historical_Data'!$J$12:$J$518,0),MATCH(Working!BF$11,'Data;_Historical_Data'!$H$11:$AK$11)),SUMIFS('Data;_Minor_Ports'!$K$59:$K$999999,'Data;_Minor_Ports'!$F$59:$F$999999,$F95,'Data;_Minor_Ports'!$E$59:$E$999999,BF$70,'Data;_Minor_Ports'!$J$59:$J$999999,#REF!)))</f>
        <v>0</v>
      </c>
      <c r="BG95" s="3">
        <f>IF(Closed_Ports!BB88="z","z",IF(BG$11&lt;2000,INDEX('Data;_Historical_Data'!$H$12:$AK$518,MATCH(Working!$E95,'Data;_Historical_Data'!$J$12:$J$518,0),MATCH(Working!BG$11,'Data;_Historical_Data'!$H$11:$AK$11)),SUMIFS('Data;_Minor_Ports'!$K$59:$K$999999,'Data;_Minor_Ports'!$F$59:$F$999999,$F95,'Data;_Minor_Ports'!$E$59:$E$999999,BG$70,'Data;_Minor_Ports'!$J$59:$J$999999,#REF!)))</f>
        <v>0</v>
      </c>
      <c r="BH95" s="3">
        <f>IF(Closed_Ports!BC88="z","z",IF(BH$11&lt;2000,INDEX('Data;_Historical_Data'!$H$12:$AK$518,MATCH(Working!$E95,'Data;_Historical_Data'!$J$12:$J$518,0),MATCH(Working!BH$11,'Data;_Historical_Data'!$H$11:$AK$11)),SUMIFS('Data;_Minor_Ports'!$K$59:$K$999999,'Data;_Minor_Ports'!$F$59:$F$999999,$F95,'Data;_Minor_Ports'!$E$59:$E$999999,BH$70,'Data;_Minor_Ports'!$J$59:$J$999999,#REF!)))</f>
        <v>0</v>
      </c>
      <c r="BI95" s="3">
        <f>IF(Closed_Ports!BD88="z","z",IF(BI$11&lt;2000,INDEX('Data;_Historical_Data'!$H$12:$AK$518,MATCH(Working!$E95,'Data;_Historical_Data'!$J$12:$J$518,0),MATCH(Working!BI$11,'Data;_Historical_Data'!$H$11:$AK$11)),SUMIFS('Data;_Minor_Ports'!$K$59:$K$999999,'Data;_Minor_Ports'!$F$59:$F$999999,$F95,'Data;_Minor_Ports'!$E$59:$E$999999,BI$70,'Data;_Minor_Ports'!$J$59:$J$999999,#REF!)))</f>
        <v>0</v>
      </c>
      <c r="BJ95" s="44" t="e">
        <f t="shared" si="6"/>
        <v>#DIV/0!</v>
      </c>
      <c r="BK95" s="45">
        <f t="shared" si="7"/>
        <v>0</v>
      </c>
    </row>
    <row r="96" spans="5:63" x14ac:dyDescent="0.25">
      <c r="E96" s="22" t="e">
        <f>CONCATENATE(#REF!,Working!H96)</f>
        <v>#REF!</v>
      </c>
      <c r="F96" s="22" t="s">
        <v>360</v>
      </c>
      <c r="G96" s="22" t="s">
        <v>308</v>
      </c>
      <c r="H96" s="2" t="s">
        <v>89</v>
      </c>
      <c r="I96" s="2" t="s">
        <v>47</v>
      </c>
      <c r="J96" s="42" t="s">
        <v>66</v>
      </c>
      <c r="K96" s="3" t="str">
        <f>IF(Closed_Ports!F89="z","z",IF(K$11&lt;2000,INDEX('Data;_Historical_Data'!$H$12:$AK$518,MATCH(Working!$E96,'Data;_Historical_Data'!$J$12:$J$518,0),MATCH(Working!K$11,'Data;_Historical_Data'!$H$11:$AK$11)),SUMIFS('Data;_Minor_Ports'!$K$59:$K$999999,'Data;_Minor_Ports'!$F$59:$F$999999,$F96,'Data;_Minor_Ports'!$E$59:$E$999999,K$70,'Data;_Minor_Ports'!$J$59:$J$999999,#REF!)))</f>
        <v>z</v>
      </c>
      <c r="L96" s="3" t="e">
        <f>IF(Closed_Ports!G89="z","z",IF(L$11&lt;2000,INDEX('Data;_Historical_Data'!$H$12:$AK$518,MATCH(Working!$E96,'Data;_Historical_Data'!$J$12:$J$518,0),MATCH(Working!L$11,'Data;_Historical_Data'!$H$11:$AK$11)),SUMIFS('Data;_Minor_Ports'!$K$59:$K$999999,'Data;_Minor_Ports'!$F$59:$F$999999,$F96,'Data;_Minor_Ports'!$E$59:$E$999999,L$70,'Data;_Minor_Ports'!$J$59:$J$999999,#REF!)))</f>
        <v>#REF!</v>
      </c>
      <c r="M96" s="3" t="e">
        <f>IF(Closed_Ports!H89="z","z",IF(M$11&lt;2000,INDEX('Data;_Historical_Data'!$H$12:$AK$518,MATCH(Working!$E96,'Data;_Historical_Data'!$J$12:$J$518,0),MATCH(Working!M$11,'Data;_Historical_Data'!$H$11:$AK$11)),SUMIFS('Data;_Minor_Ports'!$K$59:$K$999999,'Data;_Minor_Ports'!$F$59:$F$999999,$F96,'Data;_Minor_Ports'!$E$59:$E$999999,M$70,'Data;_Minor_Ports'!$J$59:$J$999999,#REF!)))</f>
        <v>#REF!</v>
      </c>
      <c r="N96" s="3" t="e">
        <f>IF(Closed_Ports!I89="z","z",IF(N$11&lt;2000,INDEX('Data;_Historical_Data'!$H$12:$AK$518,MATCH(Working!$E96,'Data;_Historical_Data'!$J$12:$J$518,0),MATCH(Working!N$11,'Data;_Historical_Data'!$H$11:$AK$11)),SUMIFS('Data;_Minor_Ports'!$K$59:$K$999999,'Data;_Minor_Ports'!$F$59:$F$999999,$F96,'Data;_Minor_Ports'!$E$59:$E$999999,N$70,'Data;_Minor_Ports'!$J$59:$J$999999,#REF!)))</f>
        <v>#REF!</v>
      </c>
      <c r="O96" s="3" t="e">
        <f>IF(Closed_Ports!J89="z","z",IF(O$11&lt;2000,INDEX('Data;_Historical_Data'!$H$12:$AK$518,MATCH(Working!$E96,'Data;_Historical_Data'!$J$12:$J$518,0),MATCH(Working!O$11,'Data;_Historical_Data'!$H$11:$AK$11)),SUMIFS('Data;_Minor_Ports'!$K$59:$K$999999,'Data;_Minor_Ports'!$F$59:$F$999999,$F96,'Data;_Minor_Ports'!$E$59:$E$999999,O$70,'Data;_Minor_Ports'!$J$59:$J$999999,#REF!)))</f>
        <v>#REF!</v>
      </c>
      <c r="P96" s="3" t="e">
        <f>IF(Closed_Ports!K89="z","z",IF(P$11&lt;2000,INDEX('Data;_Historical_Data'!$H$12:$AK$518,MATCH(Working!$E96,'Data;_Historical_Data'!$J$12:$J$518,0),MATCH(Working!P$11,'Data;_Historical_Data'!$H$11:$AK$11)),SUMIFS('Data;_Minor_Ports'!$K$59:$K$999999,'Data;_Minor_Ports'!$F$59:$F$999999,$F96,'Data;_Minor_Ports'!$E$59:$E$999999,P$70,'Data;_Minor_Ports'!$J$59:$J$999999,#REF!)))</f>
        <v>#REF!</v>
      </c>
      <c r="Q96" s="3" t="e">
        <f>IF(Closed_Ports!L89="z","z",IF(Q$11&lt;2000,INDEX('Data;_Historical_Data'!$H$12:$AK$518,MATCH(Working!$E96,'Data;_Historical_Data'!$J$12:$J$518,0),MATCH(Working!Q$11,'Data;_Historical_Data'!$H$11:$AK$11)),SUMIFS('Data;_Minor_Ports'!$K$59:$K$999999,'Data;_Minor_Ports'!$F$59:$F$999999,$F96,'Data;_Minor_Ports'!$E$59:$E$999999,Q$70,'Data;_Minor_Ports'!$J$59:$J$999999,#REF!)))</f>
        <v>#REF!</v>
      </c>
      <c r="R96" s="3" t="e">
        <f>IF(Closed_Ports!M89="z","z",IF(R$11&lt;2000,INDEX('Data;_Historical_Data'!$H$12:$AK$518,MATCH(Working!$E96,'Data;_Historical_Data'!$J$12:$J$518,0),MATCH(Working!R$11,'Data;_Historical_Data'!$H$11:$AK$11)),SUMIFS('Data;_Minor_Ports'!$K$59:$K$999999,'Data;_Minor_Ports'!$F$59:$F$999999,$F96,'Data;_Minor_Ports'!$E$59:$E$999999,R$70,'Data;_Minor_Ports'!$J$59:$J$999999,#REF!)))</f>
        <v>#REF!</v>
      </c>
      <c r="S96" s="3" t="e">
        <f>IF(Closed_Ports!N89="z","z",IF(S$11&lt;2000,INDEX('Data;_Historical_Data'!$H$12:$AK$518,MATCH(Working!$E96,'Data;_Historical_Data'!$J$12:$J$518,0),MATCH(Working!S$11,'Data;_Historical_Data'!$H$11:$AK$11)),SUMIFS('Data;_Minor_Ports'!$K$59:$K$999999,'Data;_Minor_Ports'!$F$59:$F$999999,$F96,'Data;_Minor_Ports'!$E$59:$E$999999,S$70,'Data;_Minor_Ports'!$J$59:$J$999999,#REF!)))</f>
        <v>#REF!</v>
      </c>
      <c r="T96" s="3" t="e">
        <f>IF(Closed_Ports!O89="z","z",IF(T$11&lt;2000,INDEX('Data;_Historical_Data'!$H$12:$AK$518,MATCH(Working!$E96,'Data;_Historical_Data'!$J$12:$J$518,0),MATCH(Working!T$11,'Data;_Historical_Data'!$H$11:$AK$11)),SUMIFS('Data;_Minor_Ports'!$K$59:$K$999999,'Data;_Minor_Ports'!$F$59:$F$999999,$F96,'Data;_Minor_Ports'!$E$59:$E$999999,T$70,'Data;_Minor_Ports'!$J$59:$J$999999,#REF!)))</f>
        <v>#REF!</v>
      </c>
      <c r="U96" s="3" t="e">
        <f>IF(Closed_Ports!P89="z","z",IF(U$11&lt;2000,INDEX('Data;_Historical_Data'!$H$12:$AK$518,MATCH(Working!$E96,'Data;_Historical_Data'!$J$12:$J$518,0),MATCH(Working!U$11,'Data;_Historical_Data'!$H$11:$AK$11)),SUMIFS('Data;_Minor_Ports'!$K$59:$K$999999,'Data;_Minor_Ports'!$F$59:$F$999999,$F96,'Data;_Minor_Ports'!$E$59:$E$999999,U$70,'Data;_Minor_Ports'!$J$59:$J$999999,#REF!)))</f>
        <v>#REF!</v>
      </c>
      <c r="V96" s="3" t="e">
        <f>IF(Closed_Ports!Q89="z","z",IF(V$11&lt;2000,INDEX('Data;_Historical_Data'!$H$12:$AK$518,MATCH(Working!$E96,'Data;_Historical_Data'!$J$12:$J$518,0),MATCH(Working!V$11,'Data;_Historical_Data'!$H$11:$AK$11)),SUMIFS('Data;_Minor_Ports'!$K$59:$K$999999,'Data;_Minor_Ports'!$F$59:$F$999999,$F96,'Data;_Minor_Ports'!$E$59:$E$999999,V$70,'Data;_Minor_Ports'!$J$59:$J$999999,#REF!)))</f>
        <v>#REF!</v>
      </c>
      <c r="W96" s="3" t="e">
        <f>IF(Closed_Ports!R89="z","z",IF(W$11&lt;2000,INDEX('Data;_Historical_Data'!$H$12:$AK$518,MATCH(Working!$E96,'Data;_Historical_Data'!$J$12:$J$518,0),MATCH(Working!W$11,'Data;_Historical_Data'!$H$11:$AK$11)),SUMIFS('Data;_Minor_Ports'!$K$59:$K$999999,'Data;_Minor_Ports'!$F$59:$F$999999,$F96,'Data;_Minor_Ports'!$E$59:$E$999999,W$70,'Data;_Minor_Ports'!$J$59:$J$999999,#REF!)))</f>
        <v>#REF!</v>
      </c>
      <c r="X96" s="3" t="e">
        <f>IF(Closed_Ports!S89="z","z",IF(X$11&lt;2000,INDEX('Data;_Historical_Data'!$H$12:$AK$518,MATCH(Working!$E96,'Data;_Historical_Data'!$J$12:$J$518,0),MATCH(Working!X$11,'Data;_Historical_Data'!$H$11:$AK$11)),SUMIFS('Data;_Minor_Ports'!$K$59:$K$999999,'Data;_Minor_Ports'!$F$59:$F$999999,$F96,'Data;_Minor_Ports'!$E$59:$E$999999,X$70,'Data;_Minor_Ports'!$J$59:$J$999999,#REF!)))</f>
        <v>#REF!</v>
      </c>
      <c r="Y96" s="3" t="e">
        <f>IF(Closed_Ports!T89="z","z",IF(Y$11&lt;2000,INDEX('Data;_Historical_Data'!$H$12:$AK$518,MATCH(Working!$E96,'Data;_Historical_Data'!$J$12:$J$518,0),MATCH(Working!Y$11,'Data;_Historical_Data'!$H$11:$AK$11)),SUMIFS('Data;_Minor_Ports'!$K$59:$K$999999,'Data;_Minor_Ports'!$F$59:$F$999999,$F96,'Data;_Minor_Ports'!$E$59:$E$999999,Y$70,'Data;_Minor_Ports'!$J$59:$J$999999,#REF!)))</f>
        <v>#REF!</v>
      </c>
      <c r="Z96" s="3" t="e">
        <f>IF(Closed_Ports!U89="z","z",IF(Z$11&lt;2000,INDEX('Data;_Historical_Data'!$H$12:$AK$518,MATCH(Working!$E96,'Data;_Historical_Data'!$J$12:$J$518,0),MATCH(Working!Z$11,'Data;_Historical_Data'!$H$11:$AK$11)),SUMIFS('Data;_Minor_Ports'!$K$59:$K$999999,'Data;_Minor_Ports'!$F$59:$F$999999,$F96,'Data;_Minor_Ports'!$E$59:$E$999999,Z$70,'Data;_Minor_Ports'!$J$59:$J$999999,#REF!)))</f>
        <v>#REF!</v>
      </c>
      <c r="AA96" s="3" t="e">
        <f>IF(Closed_Ports!V89="z","z",IF(AA$11&lt;2000,INDEX('Data;_Historical_Data'!$H$12:$AK$518,MATCH(Working!$E96,'Data;_Historical_Data'!$J$12:$J$518,0),MATCH(Working!AA$11,'Data;_Historical_Data'!$H$11:$AK$11)),SUMIFS('Data;_Minor_Ports'!$K$59:$K$999999,'Data;_Minor_Ports'!$F$59:$F$999999,$F96,'Data;_Minor_Ports'!$E$59:$E$999999,AA$70,'Data;_Minor_Ports'!$J$59:$J$999999,#REF!)))</f>
        <v>#REF!</v>
      </c>
      <c r="AB96" s="3" t="e">
        <f>IF(Closed_Ports!W89="z","z",IF(AB$11&lt;2000,INDEX('Data;_Historical_Data'!$H$12:$AK$518,MATCH(Working!$E96,'Data;_Historical_Data'!$J$12:$J$518,0),MATCH(Working!AB$11,'Data;_Historical_Data'!$H$11:$AK$11)),SUMIFS('Data;_Minor_Ports'!$K$59:$K$999999,'Data;_Minor_Ports'!$F$59:$F$999999,$F96,'Data;_Minor_Ports'!$E$59:$E$999999,AB$70,'Data;_Minor_Ports'!$J$59:$J$999999,#REF!)))</f>
        <v>#REF!</v>
      </c>
      <c r="AC96" s="3" t="e">
        <f>IF(Closed_Ports!X89="z","z",IF(AC$11&lt;2000,INDEX('Data;_Historical_Data'!$H$12:$AK$518,MATCH(Working!$E96,'Data;_Historical_Data'!$J$12:$J$518,0),MATCH(Working!AC$11,'Data;_Historical_Data'!$H$11:$AK$11)),SUMIFS('Data;_Minor_Ports'!$K$59:$K$999999,'Data;_Minor_Ports'!$F$59:$F$999999,$F96,'Data;_Minor_Ports'!$E$59:$E$999999,AC$70,'Data;_Minor_Ports'!$J$59:$J$999999,#REF!)))</f>
        <v>#REF!</v>
      </c>
      <c r="AD96" s="3" t="e">
        <f>IF(Closed_Ports!Y89="z","z",IF(AD$11&lt;2000,INDEX('Data;_Historical_Data'!$H$12:$AK$518,MATCH(Working!$E96,'Data;_Historical_Data'!$J$12:$J$518,0),MATCH(Working!AD$11,'Data;_Historical_Data'!$H$11:$AK$11)),SUMIFS('Data;_Minor_Ports'!$K$59:$K$999999,'Data;_Minor_Ports'!$F$59:$F$999999,$F96,'Data;_Minor_Ports'!$E$59:$E$999999,AD$70,'Data;_Minor_Ports'!$J$59:$J$999999,#REF!)))</f>
        <v>#REF!</v>
      </c>
      <c r="AE96" s="3" t="e">
        <f>IF(Closed_Ports!Z89="z","z",IF(AE$11&lt;2000,INDEX('Data;_Historical_Data'!$H$12:$AK$518,MATCH(Working!$E96,'Data;_Historical_Data'!$J$12:$J$518,0),MATCH(Working!AE$11,'Data;_Historical_Data'!$H$11:$AK$11)),SUMIFS('Data;_Minor_Ports'!$K$59:$K$999999,'Data;_Minor_Ports'!$F$59:$F$999999,$F96,'Data;_Minor_Ports'!$E$59:$E$999999,AE$70,'Data;_Minor_Ports'!$J$59:$J$999999,#REF!)))</f>
        <v>#REF!</v>
      </c>
      <c r="AF96" s="3" t="e">
        <f>IF(Closed_Ports!AA89="z","z",IF(AF$11&lt;2000,INDEX('Data;_Historical_Data'!$H$12:$AK$518,MATCH(Working!$E96,'Data;_Historical_Data'!$J$12:$J$518,0),MATCH(Working!AF$11,'Data;_Historical_Data'!$H$11:$AK$11)),SUMIFS('Data;_Minor_Ports'!$K$59:$K$999999,'Data;_Minor_Ports'!$F$59:$F$999999,$F96,'Data;_Minor_Ports'!$E$59:$E$999999,AF$70,'Data;_Minor_Ports'!$J$59:$J$999999,#REF!)))</f>
        <v>#REF!</v>
      </c>
      <c r="AG96" s="3" t="e">
        <f>IF(Closed_Ports!AB89="z","z",IF(AG$11&lt;2000,INDEX('Data;_Historical_Data'!$H$12:$AK$518,MATCH(Working!$E96,'Data;_Historical_Data'!$J$12:$J$518,0),MATCH(Working!AG$11,'Data;_Historical_Data'!$H$11:$AK$11)),SUMIFS('Data;_Minor_Ports'!$K$59:$K$999999,'Data;_Minor_Ports'!$F$59:$F$999999,$F96,'Data;_Minor_Ports'!$E$59:$E$999999,AG$70,'Data;_Minor_Ports'!$J$59:$J$999999,#REF!)))</f>
        <v>#REF!</v>
      </c>
      <c r="AH96" s="3" t="e">
        <f>IF(Closed_Ports!AC89="z","z",IF(AH$11&lt;2000,INDEX('Data;_Historical_Data'!$H$12:$AK$518,MATCH(Working!$E96,'Data;_Historical_Data'!$J$12:$J$518,0),MATCH(Working!AH$11,'Data;_Historical_Data'!$H$11:$AK$11)),SUMIFS('Data;_Minor_Ports'!$K$59:$K$999999,'Data;_Minor_Ports'!$F$59:$F$999999,$F96,'Data;_Minor_Ports'!$E$59:$E$999999,AH$70,'Data;_Minor_Ports'!$J$59:$J$999999,#REF!)))</f>
        <v>#REF!</v>
      </c>
      <c r="AI96" s="3" t="e">
        <f>IF(Closed_Ports!AD89="z","z",IF(AI$11&lt;2000,INDEX('Data;_Historical_Data'!$H$12:$AK$518,MATCH(Working!$E96,'Data;_Historical_Data'!$J$12:$J$518,0),MATCH(Working!AI$11,'Data;_Historical_Data'!$H$11:$AK$11)),SUMIFS('Data;_Minor_Ports'!$K$59:$K$999999,'Data;_Minor_Ports'!$F$59:$F$999999,$F96,'Data;_Minor_Ports'!$E$59:$E$999999,AI$70,'Data;_Minor_Ports'!$J$59:$J$999999,#REF!)))</f>
        <v>#REF!</v>
      </c>
      <c r="AJ96" s="3" t="e">
        <f>IF(Closed_Ports!AE89="z","z",IF(AJ$11&lt;2000,INDEX('Data;_Historical_Data'!$H$12:$AK$518,MATCH(Working!$E96,'Data;_Historical_Data'!$J$12:$J$518,0),MATCH(Working!AJ$11,'Data;_Historical_Data'!$H$11:$AK$11)),SUMIFS('Data;_Minor_Ports'!$K$59:$K$999999,'Data;_Minor_Ports'!$F$59:$F$999999,$F96,'Data;_Minor_Ports'!$E$59:$E$999999,AJ$70,'Data;_Minor_Ports'!$J$59:$J$999999,#REF!)))</f>
        <v>#REF!</v>
      </c>
      <c r="AK96" s="3" t="e">
        <f>IF(Closed_Ports!AF89="z","z",IF(AK$11&lt;2000,INDEX('Data;_Historical_Data'!$H$12:$AK$518,MATCH(Working!$E96,'Data;_Historical_Data'!$J$12:$J$518,0),MATCH(Working!AK$11,'Data;_Historical_Data'!$H$11:$AK$11)),SUMIFS('Data;_Minor_Ports'!$K$59:$K$999999,'Data;_Minor_Ports'!$F$59:$F$999999,$F96,'Data;_Minor_Ports'!$E$59:$E$999999,AK$70,'Data;_Minor_Ports'!$J$59:$J$999999,#REF!)))</f>
        <v>#REF!</v>
      </c>
      <c r="AL96" s="49">
        <f>IF(Closed_Ports!AG89="z","z",IF(AL$11&lt;2000,INDEX('Data;_Historical_Data'!$H$12:$AK$518,MATCH(Working!$E96,'Data;_Historical_Data'!$J$12:$J$518,0),MATCH(Working!AL$11,'Data;_Historical_Data'!$H$11:$AK$11)),SUMIFS('Data;_Minor_Ports'!$K$59:$K$999999,'Data;_Minor_Ports'!$F$59:$F$999999,$F96,'Data;_Minor_Ports'!$E$59:$E$999999,AL$70,'Data;_Minor_Ports'!$J$59:$J$999999,#REF!)))</f>
        <v>0</v>
      </c>
      <c r="AM96" s="3">
        <f>IF(Closed_Ports!AH89="z","z",IF(AM$11&lt;2000,INDEX('Data;_Historical_Data'!$H$12:$AK$518,MATCH(Working!$E96,'Data;_Historical_Data'!$J$12:$J$518,0),MATCH(Working!AM$11,'Data;_Historical_Data'!$H$11:$AK$11)),SUMIFS('Data;_Minor_Ports'!$K$59:$K$999999,'Data;_Minor_Ports'!$F$59:$F$999999,$F96,'Data;_Minor_Ports'!$E$59:$E$999999,AM$70,'Data;_Minor_Ports'!$J$59:$J$999999,#REF!)))</f>
        <v>0</v>
      </c>
      <c r="AN96" s="3">
        <f>IF(Closed_Ports!AI89="z","z",IF(AN$11&lt;2000,INDEX('Data;_Historical_Data'!$H$12:$AK$518,MATCH(Working!$E96,'Data;_Historical_Data'!$J$12:$J$518,0),MATCH(Working!AN$11,'Data;_Historical_Data'!$H$11:$AK$11)),SUMIFS('Data;_Minor_Ports'!$K$59:$K$999999,'Data;_Minor_Ports'!$F$59:$F$999999,$F96,'Data;_Minor_Ports'!$E$59:$E$999999,AN$70,'Data;_Minor_Ports'!$J$59:$J$999999,#REF!)))</f>
        <v>0</v>
      </c>
      <c r="AO96" s="3">
        <f>IF(Closed_Ports!AJ89="z","z",IF(AO$11&lt;2000,INDEX('Data;_Historical_Data'!$H$12:$AK$518,MATCH(Working!$E96,'Data;_Historical_Data'!$J$12:$J$518,0),MATCH(Working!AO$11,'Data;_Historical_Data'!$H$11:$AK$11)),SUMIFS('Data;_Minor_Ports'!$K$59:$K$999999,'Data;_Minor_Ports'!$F$59:$F$999999,$F96,'Data;_Minor_Ports'!$E$59:$E$999999,AO$70,'Data;_Minor_Ports'!$J$59:$J$999999,#REF!)))</f>
        <v>0</v>
      </c>
      <c r="AP96" s="3">
        <f>IF(Closed_Ports!AK89="z","z",IF(AP$11&lt;2000,INDEX('Data;_Historical_Data'!$H$12:$AK$518,MATCH(Working!$E96,'Data;_Historical_Data'!$J$12:$J$518,0),MATCH(Working!AP$11,'Data;_Historical_Data'!$H$11:$AK$11)),SUMIFS('Data;_Minor_Ports'!$K$59:$K$999999,'Data;_Minor_Ports'!$F$59:$F$999999,$F96,'Data;_Minor_Ports'!$E$59:$E$999999,AP$70,'Data;_Minor_Ports'!$J$59:$J$999999,#REF!)))</f>
        <v>0</v>
      </c>
      <c r="AQ96" s="3">
        <f>IF(Closed_Ports!AL89="z","z",IF(AQ$11&lt;2000,INDEX('Data;_Historical_Data'!$H$12:$AK$518,MATCH(Working!$E96,'Data;_Historical_Data'!$J$12:$J$518,0),MATCH(Working!AQ$11,'Data;_Historical_Data'!$H$11:$AK$11)),SUMIFS('Data;_Minor_Ports'!$K$59:$K$999999,'Data;_Minor_Ports'!$F$59:$F$999999,$F96,'Data;_Minor_Ports'!$E$59:$E$999999,AQ$70,'Data;_Minor_Ports'!$J$59:$J$999999,#REF!)))</f>
        <v>0</v>
      </c>
      <c r="AR96" s="3">
        <f>IF(Closed_Ports!AM89="z","z",IF(AR$11&lt;2000,INDEX('Data;_Historical_Data'!$H$12:$AK$518,MATCH(Working!$E96,'Data;_Historical_Data'!$J$12:$J$518,0),MATCH(Working!AR$11,'Data;_Historical_Data'!$H$11:$AK$11)),SUMIFS('Data;_Minor_Ports'!$K$59:$K$999999,'Data;_Minor_Ports'!$F$59:$F$999999,$F96,'Data;_Minor_Ports'!$E$59:$E$999999,AR$70,'Data;_Minor_Ports'!$J$59:$J$999999,#REF!)))</f>
        <v>0</v>
      </c>
      <c r="AS96" s="3">
        <f>IF(Closed_Ports!AN89="z","z",IF(AS$11&lt;2000,INDEX('Data;_Historical_Data'!$H$12:$AK$518,MATCH(Working!$E96,'Data;_Historical_Data'!$J$12:$J$518,0),MATCH(Working!AS$11,'Data;_Historical_Data'!$H$11:$AK$11)),SUMIFS('Data;_Minor_Ports'!$K$59:$K$999999,'Data;_Minor_Ports'!$F$59:$F$999999,$F96,'Data;_Minor_Ports'!$E$59:$E$999999,AS$70,'Data;_Minor_Ports'!$J$59:$J$999999,#REF!)))</f>
        <v>0</v>
      </c>
      <c r="AT96" s="3">
        <f>IF(Closed_Ports!AO89="z","z",IF(AT$11&lt;2000,INDEX('Data;_Historical_Data'!$H$12:$AK$518,MATCH(Working!$E96,'Data;_Historical_Data'!$J$12:$J$518,0),MATCH(Working!AT$11,'Data;_Historical_Data'!$H$11:$AK$11)),SUMIFS('Data;_Minor_Ports'!$K$59:$K$999999,'Data;_Minor_Ports'!$F$59:$F$999999,$F96,'Data;_Minor_Ports'!$E$59:$E$999999,AT$70,'Data;_Minor_Ports'!$J$59:$J$999999,#REF!)))</f>
        <v>0</v>
      </c>
      <c r="AU96" s="3">
        <f>IF(Closed_Ports!AP89="z","z",IF(AU$11&lt;2000,INDEX('Data;_Historical_Data'!$H$12:$AK$518,MATCH(Working!$E96,'Data;_Historical_Data'!$J$12:$J$518,0),MATCH(Working!AU$11,'Data;_Historical_Data'!$H$11:$AK$11)),SUMIFS('Data;_Minor_Ports'!$K$59:$K$999999,'Data;_Minor_Ports'!$F$59:$F$999999,$F96,'Data;_Minor_Ports'!$E$59:$E$999999,AU$70,'Data;_Minor_Ports'!$J$59:$J$999999,#REF!)))</f>
        <v>0</v>
      </c>
      <c r="AV96" s="3">
        <f>IF(Closed_Ports!AQ89="z","z",IF(AV$11&lt;2000,INDEX('Data;_Historical_Data'!$H$12:$AK$518,MATCH(Working!$E96,'Data;_Historical_Data'!$J$12:$J$518,0),MATCH(Working!AV$11,'Data;_Historical_Data'!$H$11:$AK$11)),SUMIFS('Data;_Minor_Ports'!$K$59:$K$999999,'Data;_Minor_Ports'!$F$59:$F$999999,$F96,'Data;_Minor_Ports'!$E$59:$E$999999,AV$70,'Data;_Minor_Ports'!$J$59:$J$999999,#REF!)))</f>
        <v>0</v>
      </c>
      <c r="AW96" s="3">
        <f>IF(Closed_Ports!AR89="z","z",IF(AW$11&lt;2000,INDEX('Data;_Historical_Data'!$H$12:$AK$518,MATCH(Working!$E96,'Data;_Historical_Data'!$J$12:$J$518,0),MATCH(Working!AW$11,'Data;_Historical_Data'!$H$11:$AK$11)),SUMIFS('Data;_Minor_Ports'!$K$59:$K$999999,'Data;_Minor_Ports'!$F$59:$F$999999,$F96,'Data;_Minor_Ports'!$E$59:$E$999999,AW$70,'Data;_Minor_Ports'!$J$59:$J$999999,#REF!)))</f>
        <v>0</v>
      </c>
      <c r="AX96" s="3">
        <f>IF(Closed_Ports!AS89="z","z",IF(AX$11&lt;2000,INDEX('Data;_Historical_Data'!$H$12:$AK$518,MATCH(Working!$E96,'Data;_Historical_Data'!$J$12:$J$518,0),MATCH(Working!AX$11,'Data;_Historical_Data'!$H$11:$AK$11)),SUMIFS('Data;_Minor_Ports'!$K$59:$K$999999,'Data;_Minor_Ports'!$F$59:$F$999999,$F96,'Data;_Minor_Ports'!$E$59:$E$999999,AX$70,'Data;_Minor_Ports'!$J$59:$J$999999,#REF!)))</f>
        <v>0</v>
      </c>
      <c r="AY96" s="3">
        <f>IF(Closed_Ports!AT89="z","z",IF(AY$11&lt;2000,INDEX('Data;_Historical_Data'!$H$12:$AK$518,MATCH(Working!$E96,'Data;_Historical_Data'!$J$12:$J$518,0),MATCH(Working!AY$11,'Data;_Historical_Data'!$H$11:$AK$11)),SUMIFS('Data;_Minor_Ports'!$K$59:$K$999999,'Data;_Minor_Ports'!$F$59:$F$999999,$F96,'Data;_Minor_Ports'!$E$59:$E$999999,AY$70,'Data;_Minor_Ports'!$J$59:$J$999999,#REF!)))</f>
        <v>0</v>
      </c>
      <c r="AZ96" s="3">
        <f>IF(Closed_Ports!AU89="z","z",IF(AZ$11&lt;2000,INDEX('Data;_Historical_Data'!$H$12:$AK$518,MATCH(Working!$E96,'Data;_Historical_Data'!$J$12:$J$518,0),MATCH(Working!AZ$11,'Data;_Historical_Data'!$H$11:$AK$11)),SUMIFS('Data;_Minor_Ports'!$K$59:$K$999999,'Data;_Minor_Ports'!$F$59:$F$999999,$F96,'Data;_Minor_Ports'!$E$59:$E$999999,AZ$70,'Data;_Minor_Ports'!$J$59:$J$999999,#REF!)))</f>
        <v>0</v>
      </c>
      <c r="BA96" s="3">
        <f>IF(Closed_Ports!AV89="z","z",IF(BA$11&lt;2000,INDEX('Data;_Historical_Data'!$H$12:$AK$518,MATCH(Working!$E96,'Data;_Historical_Data'!$J$12:$J$518,0),MATCH(Working!BA$11,'Data;_Historical_Data'!$H$11:$AK$11)),SUMIFS('Data;_Minor_Ports'!$K$59:$K$999999,'Data;_Minor_Ports'!$F$59:$F$999999,$F96,'Data;_Minor_Ports'!$E$59:$E$999999,BA$70,'Data;_Minor_Ports'!$J$59:$J$999999,#REF!)))</f>
        <v>0</v>
      </c>
      <c r="BB96" s="3">
        <f>IF(Closed_Ports!AW89="z","z",IF(BB$11&lt;2000,INDEX('Data;_Historical_Data'!$H$12:$AK$518,MATCH(Working!$E96,'Data;_Historical_Data'!$J$12:$J$518,0),MATCH(Working!BB$11,'Data;_Historical_Data'!$H$11:$AK$11)),SUMIFS('Data;_Minor_Ports'!$K$59:$K$999999,'Data;_Minor_Ports'!$F$59:$F$999999,$F96,'Data;_Minor_Ports'!$E$59:$E$999999,BB$70,'Data;_Minor_Ports'!$J$59:$J$999999,#REF!)))</f>
        <v>0</v>
      </c>
      <c r="BC96" s="3">
        <f>IF(Closed_Ports!AX89="z","z",IF(BC$11&lt;2000,INDEX('Data;_Historical_Data'!$H$12:$AK$518,MATCH(Working!$E96,'Data;_Historical_Data'!$J$12:$J$518,0),MATCH(Working!BC$11,'Data;_Historical_Data'!$H$11:$AK$11)),SUMIFS('Data;_Minor_Ports'!$K$59:$K$999999,'Data;_Minor_Ports'!$F$59:$F$999999,$F96,'Data;_Minor_Ports'!$E$59:$E$999999,BC$70,'Data;_Minor_Ports'!$J$59:$J$999999,#REF!)))</f>
        <v>0</v>
      </c>
      <c r="BD96" s="3">
        <f>IF(Closed_Ports!AY89="z","z",IF(BD$11&lt;2000,INDEX('Data;_Historical_Data'!$H$12:$AK$518,MATCH(Working!$E96,'Data;_Historical_Data'!$J$12:$J$518,0),MATCH(Working!BD$11,'Data;_Historical_Data'!$H$11:$AK$11)),SUMIFS('Data;_Minor_Ports'!$K$59:$K$999999,'Data;_Minor_Ports'!$F$59:$F$999999,$F96,'Data;_Minor_Ports'!$E$59:$E$999999,BD$70,'Data;_Minor_Ports'!$J$59:$J$999999,#REF!)))</f>
        <v>0</v>
      </c>
      <c r="BE96" s="3">
        <f>IF(Closed_Ports!AZ89="z","z",IF(BE$11&lt;2000,INDEX('Data;_Historical_Data'!$H$12:$AK$518,MATCH(Working!$E96,'Data;_Historical_Data'!$J$12:$J$518,0),MATCH(Working!BE$11,'Data;_Historical_Data'!$H$11:$AK$11)),SUMIFS('Data;_Minor_Ports'!$K$59:$K$999999,'Data;_Minor_Ports'!$F$59:$F$999999,$F96,'Data;_Minor_Ports'!$E$59:$E$999999,BE$70,'Data;_Minor_Ports'!$J$59:$J$999999,#REF!)))</f>
        <v>0</v>
      </c>
      <c r="BF96" s="3">
        <f>IF(Closed_Ports!BA89="z","z",IF(BF$11&lt;2000,INDEX('Data;_Historical_Data'!$H$12:$AK$518,MATCH(Working!$E96,'Data;_Historical_Data'!$J$12:$J$518,0),MATCH(Working!BF$11,'Data;_Historical_Data'!$H$11:$AK$11)),SUMIFS('Data;_Minor_Ports'!$K$59:$K$999999,'Data;_Minor_Ports'!$F$59:$F$999999,$F96,'Data;_Minor_Ports'!$E$59:$E$999999,BF$70,'Data;_Minor_Ports'!$J$59:$J$999999,#REF!)))</f>
        <v>0</v>
      </c>
      <c r="BG96" s="3">
        <f>IF(Closed_Ports!BB89="z","z",IF(BG$11&lt;2000,INDEX('Data;_Historical_Data'!$H$12:$AK$518,MATCH(Working!$E96,'Data;_Historical_Data'!$J$12:$J$518,0),MATCH(Working!BG$11,'Data;_Historical_Data'!$H$11:$AK$11)),SUMIFS('Data;_Minor_Ports'!$K$59:$K$999999,'Data;_Minor_Ports'!$F$59:$F$999999,$F96,'Data;_Minor_Ports'!$E$59:$E$999999,BG$70,'Data;_Minor_Ports'!$J$59:$J$999999,#REF!)))</f>
        <v>0</v>
      </c>
      <c r="BH96" s="3">
        <f>IF(Closed_Ports!BC89="z","z",IF(BH$11&lt;2000,INDEX('Data;_Historical_Data'!$H$12:$AK$518,MATCH(Working!$E96,'Data;_Historical_Data'!$J$12:$J$518,0),MATCH(Working!BH$11,'Data;_Historical_Data'!$H$11:$AK$11)),SUMIFS('Data;_Minor_Ports'!$K$59:$K$999999,'Data;_Minor_Ports'!$F$59:$F$999999,$F96,'Data;_Minor_Ports'!$E$59:$E$999999,BH$70,'Data;_Minor_Ports'!$J$59:$J$999999,#REF!)))</f>
        <v>0</v>
      </c>
      <c r="BI96" s="3">
        <f>IF(Closed_Ports!BD89="z","z",IF(BI$11&lt;2000,INDEX('Data;_Historical_Data'!$H$12:$AK$518,MATCH(Working!$E96,'Data;_Historical_Data'!$J$12:$J$518,0),MATCH(Working!BI$11,'Data;_Historical_Data'!$H$11:$AK$11)),SUMIFS('Data;_Minor_Ports'!$K$59:$K$999999,'Data;_Minor_Ports'!$F$59:$F$999999,$F96,'Data;_Minor_Ports'!$E$59:$E$999999,BI$70,'Data;_Minor_Ports'!$J$59:$J$999999,#REF!)))</f>
        <v>0</v>
      </c>
      <c r="BJ96" s="44" t="e">
        <f t="shared" si="6"/>
        <v>#DIV/0!</v>
      </c>
      <c r="BK96" s="45">
        <f t="shared" si="7"/>
        <v>0</v>
      </c>
    </row>
    <row r="97" spans="5:63" x14ac:dyDescent="0.25">
      <c r="E97" s="22" t="e">
        <f>CONCATENATE(#REF!,Working!H97)</f>
        <v>#REF!</v>
      </c>
      <c r="F97" s="22" t="s">
        <v>362</v>
      </c>
      <c r="G97" s="22" t="s">
        <v>308</v>
      </c>
      <c r="H97" s="2" t="s">
        <v>90</v>
      </c>
      <c r="I97" s="2" t="s">
        <v>17</v>
      </c>
      <c r="J97" s="42" t="s">
        <v>66</v>
      </c>
      <c r="K97" s="3" t="str">
        <f>IF(Closed_Ports!F90="z","z",IF(K$11&lt;2000,INDEX('Data;_Historical_Data'!$H$12:$AK$518,MATCH(Working!$E97,'Data;_Historical_Data'!$J$12:$J$518,0),MATCH(Working!K$11,'Data;_Historical_Data'!$H$11:$AK$11)),SUMIFS('Data;_Minor_Ports'!$K$59:$K$999999,'Data;_Minor_Ports'!$F$59:$F$999999,$F97,'Data;_Minor_Ports'!$E$59:$E$999999,K$70,'Data;_Minor_Ports'!$J$59:$J$999999,#REF!)))</f>
        <v>z</v>
      </c>
      <c r="L97" s="3" t="str">
        <f>IF(Closed_Ports!G90="z","z",IF(L$11&lt;2000,INDEX('Data;_Historical_Data'!$H$12:$AK$518,MATCH(Working!$E97,'Data;_Historical_Data'!$J$12:$J$518,0),MATCH(Working!L$11,'Data;_Historical_Data'!$H$11:$AK$11)),SUMIFS('Data;_Minor_Ports'!$K$59:$K$999999,'Data;_Minor_Ports'!$F$59:$F$999999,$F97,'Data;_Minor_Ports'!$E$59:$E$999999,L$70,'Data;_Minor_Ports'!$J$59:$J$999999,#REF!)))</f>
        <v>z</v>
      </c>
      <c r="M97" s="3" t="str">
        <f>IF(Closed_Ports!H90="z","z",IF(M$11&lt;2000,INDEX('Data;_Historical_Data'!$H$12:$AK$518,MATCH(Working!$E97,'Data;_Historical_Data'!$J$12:$J$518,0),MATCH(Working!M$11,'Data;_Historical_Data'!$H$11:$AK$11)),SUMIFS('Data;_Minor_Ports'!$K$59:$K$999999,'Data;_Minor_Ports'!$F$59:$F$999999,$F97,'Data;_Minor_Ports'!$E$59:$E$999999,M$70,'Data;_Minor_Ports'!$J$59:$J$999999,#REF!)))</f>
        <v>z</v>
      </c>
      <c r="N97" s="3" t="str">
        <f>IF(Closed_Ports!I90="z","z",IF(N$11&lt;2000,INDEX('Data;_Historical_Data'!$H$12:$AK$518,MATCH(Working!$E97,'Data;_Historical_Data'!$J$12:$J$518,0),MATCH(Working!N$11,'Data;_Historical_Data'!$H$11:$AK$11)),SUMIFS('Data;_Minor_Ports'!$K$59:$K$999999,'Data;_Minor_Ports'!$F$59:$F$999999,$F97,'Data;_Minor_Ports'!$E$59:$E$999999,N$70,'Data;_Minor_Ports'!$J$59:$J$999999,#REF!)))</f>
        <v>z</v>
      </c>
      <c r="O97" s="3" t="str">
        <f>IF(Closed_Ports!J90="z","z",IF(O$11&lt;2000,INDEX('Data;_Historical_Data'!$H$12:$AK$518,MATCH(Working!$E97,'Data;_Historical_Data'!$J$12:$J$518,0),MATCH(Working!O$11,'Data;_Historical_Data'!$H$11:$AK$11)),SUMIFS('Data;_Minor_Ports'!$K$59:$K$999999,'Data;_Minor_Ports'!$F$59:$F$999999,$F97,'Data;_Minor_Ports'!$E$59:$E$999999,O$70,'Data;_Minor_Ports'!$J$59:$J$999999,#REF!)))</f>
        <v>z</v>
      </c>
      <c r="P97" s="3" t="str">
        <f>IF(Closed_Ports!K90="z","z",IF(P$11&lt;2000,INDEX('Data;_Historical_Data'!$H$12:$AK$518,MATCH(Working!$E97,'Data;_Historical_Data'!$J$12:$J$518,0),MATCH(Working!P$11,'Data;_Historical_Data'!$H$11:$AK$11)),SUMIFS('Data;_Minor_Ports'!$K$59:$K$999999,'Data;_Minor_Ports'!$F$59:$F$999999,$F97,'Data;_Minor_Ports'!$E$59:$E$999999,P$70,'Data;_Minor_Ports'!$J$59:$J$999999,#REF!)))</f>
        <v>z</v>
      </c>
      <c r="Q97" s="3" t="str">
        <f>IF(Closed_Ports!L90="z","z",IF(Q$11&lt;2000,INDEX('Data;_Historical_Data'!$H$12:$AK$518,MATCH(Working!$E97,'Data;_Historical_Data'!$J$12:$J$518,0),MATCH(Working!Q$11,'Data;_Historical_Data'!$H$11:$AK$11)),SUMIFS('Data;_Minor_Ports'!$K$59:$K$999999,'Data;_Minor_Ports'!$F$59:$F$999999,$F97,'Data;_Minor_Ports'!$E$59:$E$999999,Q$70,'Data;_Minor_Ports'!$J$59:$J$999999,#REF!)))</f>
        <v>z</v>
      </c>
      <c r="R97" s="3" t="str">
        <f>IF(Closed_Ports!M90="z","z",IF(R$11&lt;2000,INDEX('Data;_Historical_Data'!$H$12:$AK$518,MATCH(Working!$E97,'Data;_Historical_Data'!$J$12:$J$518,0),MATCH(Working!R$11,'Data;_Historical_Data'!$H$11:$AK$11)),SUMIFS('Data;_Minor_Ports'!$K$59:$K$999999,'Data;_Minor_Ports'!$F$59:$F$999999,$F97,'Data;_Minor_Ports'!$E$59:$E$999999,R$70,'Data;_Minor_Ports'!$J$59:$J$999999,#REF!)))</f>
        <v>z</v>
      </c>
      <c r="S97" s="3" t="str">
        <f>IF(Closed_Ports!N90="z","z",IF(S$11&lt;2000,INDEX('Data;_Historical_Data'!$H$12:$AK$518,MATCH(Working!$E97,'Data;_Historical_Data'!$J$12:$J$518,0),MATCH(Working!S$11,'Data;_Historical_Data'!$H$11:$AK$11)),SUMIFS('Data;_Minor_Ports'!$K$59:$K$999999,'Data;_Minor_Ports'!$F$59:$F$999999,$F97,'Data;_Minor_Ports'!$E$59:$E$999999,S$70,'Data;_Minor_Ports'!$J$59:$J$999999,#REF!)))</f>
        <v>z</v>
      </c>
      <c r="T97" s="3" t="str">
        <f>IF(Closed_Ports!O90="z","z",IF(T$11&lt;2000,INDEX('Data;_Historical_Data'!$H$12:$AK$518,MATCH(Working!$E97,'Data;_Historical_Data'!$J$12:$J$518,0),MATCH(Working!T$11,'Data;_Historical_Data'!$H$11:$AK$11)),SUMIFS('Data;_Minor_Ports'!$K$59:$K$999999,'Data;_Minor_Ports'!$F$59:$F$999999,$F97,'Data;_Minor_Ports'!$E$59:$E$999999,T$70,'Data;_Minor_Ports'!$J$59:$J$999999,#REF!)))</f>
        <v>z</v>
      </c>
      <c r="U97" s="3" t="str">
        <f>IF(Closed_Ports!P90="z","z",IF(U$11&lt;2000,INDEX('Data;_Historical_Data'!$H$12:$AK$518,MATCH(Working!$E97,'Data;_Historical_Data'!$J$12:$J$518,0),MATCH(Working!U$11,'Data;_Historical_Data'!$H$11:$AK$11)),SUMIFS('Data;_Minor_Ports'!$K$59:$K$999999,'Data;_Minor_Ports'!$F$59:$F$999999,$F97,'Data;_Minor_Ports'!$E$59:$E$999999,U$70,'Data;_Minor_Ports'!$J$59:$J$999999,#REF!)))</f>
        <v>z</v>
      </c>
      <c r="V97" s="3" t="str">
        <f>IF(Closed_Ports!Q90="z","z",IF(V$11&lt;2000,INDEX('Data;_Historical_Data'!$H$12:$AK$518,MATCH(Working!$E97,'Data;_Historical_Data'!$J$12:$J$518,0),MATCH(Working!V$11,'Data;_Historical_Data'!$H$11:$AK$11)),SUMIFS('Data;_Minor_Ports'!$K$59:$K$999999,'Data;_Minor_Ports'!$F$59:$F$999999,$F97,'Data;_Minor_Ports'!$E$59:$E$999999,V$70,'Data;_Minor_Ports'!$J$59:$J$999999,#REF!)))</f>
        <v>z</v>
      </c>
      <c r="W97" s="3" t="str">
        <f>IF(Closed_Ports!R90="z","z",IF(W$11&lt;2000,INDEX('Data;_Historical_Data'!$H$12:$AK$518,MATCH(Working!$E97,'Data;_Historical_Data'!$J$12:$J$518,0),MATCH(Working!W$11,'Data;_Historical_Data'!$H$11:$AK$11)),SUMIFS('Data;_Minor_Ports'!$K$59:$K$999999,'Data;_Minor_Ports'!$F$59:$F$999999,$F97,'Data;_Minor_Ports'!$E$59:$E$999999,W$70,'Data;_Minor_Ports'!$J$59:$J$999999,#REF!)))</f>
        <v>z</v>
      </c>
      <c r="X97" s="3" t="str">
        <f>IF(Closed_Ports!S90="z","z",IF(X$11&lt;2000,INDEX('Data;_Historical_Data'!$H$12:$AK$518,MATCH(Working!$E97,'Data;_Historical_Data'!$J$12:$J$518,0),MATCH(Working!X$11,'Data;_Historical_Data'!$H$11:$AK$11)),SUMIFS('Data;_Minor_Ports'!$K$59:$K$999999,'Data;_Minor_Ports'!$F$59:$F$999999,$F97,'Data;_Minor_Ports'!$E$59:$E$999999,X$70,'Data;_Minor_Ports'!$J$59:$J$999999,#REF!)))</f>
        <v>z</v>
      </c>
      <c r="Y97" s="3" t="str">
        <f>IF(Closed_Ports!T90="z","z",IF(Y$11&lt;2000,INDEX('Data;_Historical_Data'!$H$12:$AK$518,MATCH(Working!$E97,'Data;_Historical_Data'!$J$12:$J$518,0),MATCH(Working!Y$11,'Data;_Historical_Data'!$H$11:$AK$11)),SUMIFS('Data;_Minor_Ports'!$K$59:$K$999999,'Data;_Minor_Ports'!$F$59:$F$999999,$F97,'Data;_Minor_Ports'!$E$59:$E$999999,Y$70,'Data;_Minor_Ports'!$J$59:$J$999999,#REF!)))</f>
        <v>z</v>
      </c>
      <c r="Z97" s="3" t="str">
        <f>IF(Closed_Ports!U90="z","z",IF(Z$11&lt;2000,INDEX('Data;_Historical_Data'!$H$12:$AK$518,MATCH(Working!$E97,'Data;_Historical_Data'!$J$12:$J$518,0),MATCH(Working!Z$11,'Data;_Historical_Data'!$H$11:$AK$11)),SUMIFS('Data;_Minor_Ports'!$K$59:$K$999999,'Data;_Minor_Ports'!$F$59:$F$999999,$F97,'Data;_Minor_Ports'!$E$59:$E$999999,Z$70,'Data;_Minor_Ports'!$J$59:$J$999999,#REF!)))</f>
        <v>z</v>
      </c>
      <c r="AA97" s="3" t="str">
        <f>IF(Closed_Ports!V90="z","z",IF(AA$11&lt;2000,INDEX('Data;_Historical_Data'!$H$12:$AK$518,MATCH(Working!$E97,'Data;_Historical_Data'!$J$12:$J$518,0),MATCH(Working!AA$11,'Data;_Historical_Data'!$H$11:$AK$11)),SUMIFS('Data;_Minor_Ports'!$K$59:$K$999999,'Data;_Minor_Ports'!$F$59:$F$999999,$F97,'Data;_Minor_Ports'!$E$59:$E$999999,AA$70,'Data;_Minor_Ports'!$J$59:$J$999999,#REF!)))</f>
        <v>z</v>
      </c>
      <c r="AB97" s="3" t="str">
        <f>IF(Closed_Ports!W90="z","z",IF(AB$11&lt;2000,INDEX('Data;_Historical_Data'!$H$12:$AK$518,MATCH(Working!$E97,'Data;_Historical_Data'!$J$12:$J$518,0),MATCH(Working!AB$11,'Data;_Historical_Data'!$H$11:$AK$11)),SUMIFS('Data;_Minor_Ports'!$K$59:$K$999999,'Data;_Minor_Ports'!$F$59:$F$999999,$F97,'Data;_Minor_Ports'!$E$59:$E$999999,AB$70,'Data;_Minor_Ports'!$J$59:$J$999999,#REF!)))</f>
        <v>z</v>
      </c>
      <c r="AC97" s="3" t="str">
        <f>IF(Closed_Ports!X90="z","z",IF(AC$11&lt;2000,INDEX('Data;_Historical_Data'!$H$12:$AK$518,MATCH(Working!$E97,'Data;_Historical_Data'!$J$12:$J$518,0),MATCH(Working!AC$11,'Data;_Historical_Data'!$H$11:$AK$11)),SUMIFS('Data;_Minor_Ports'!$K$59:$K$999999,'Data;_Minor_Ports'!$F$59:$F$999999,$F97,'Data;_Minor_Ports'!$E$59:$E$999999,AC$70,'Data;_Minor_Ports'!$J$59:$J$999999,#REF!)))</f>
        <v>z</v>
      </c>
      <c r="AD97" s="3" t="str">
        <f>IF(Closed_Ports!Y90="z","z",IF(AD$11&lt;2000,INDEX('Data;_Historical_Data'!$H$12:$AK$518,MATCH(Working!$E97,'Data;_Historical_Data'!$J$12:$J$518,0),MATCH(Working!AD$11,'Data;_Historical_Data'!$H$11:$AK$11)),SUMIFS('Data;_Minor_Ports'!$K$59:$K$999999,'Data;_Minor_Ports'!$F$59:$F$999999,$F97,'Data;_Minor_Ports'!$E$59:$E$999999,AD$70,'Data;_Minor_Ports'!$J$59:$J$999999,#REF!)))</f>
        <v>z</v>
      </c>
      <c r="AE97" s="3" t="str">
        <f>IF(Closed_Ports!Z90="z","z",IF(AE$11&lt;2000,INDEX('Data;_Historical_Data'!$H$12:$AK$518,MATCH(Working!$E97,'Data;_Historical_Data'!$J$12:$J$518,0),MATCH(Working!AE$11,'Data;_Historical_Data'!$H$11:$AK$11)),SUMIFS('Data;_Minor_Ports'!$K$59:$K$999999,'Data;_Minor_Ports'!$F$59:$F$999999,$F97,'Data;_Minor_Ports'!$E$59:$E$999999,AE$70,'Data;_Minor_Ports'!$J$59:$J$999999,#REF!)))</f>
        <v>z</v>
      </c>
      <c r="AF97" s="3" t="str">
        <f>IF(Closed_Ports!AA90="z","z",IF(AF$11&lt;2000,INDEX('Data;_Historical_Data'!$H$12:$AK$518,MATCH(Working!$E97,'Data;_Historical_Data'!$J$12:$J$518,0),MATCH(Working!AF$11,'Data;_Historical_Data'!$H$11:$AK$11)),SUMIFS('Data;_Minor_Ports'!$K$59:$K$999999,'Data;_Minor_Ports'!$F$59:$F$999999,$F97,'Data;_Minor_Ports'!$E$59:$E$999999,AF$70,'Data;_Minor_Ports'!$J$59:$J$999999,#REF!)))</f>
        <v>z</v>
      </c>
      <c r="AG97" s="3" t="str">
        <f>IF(Closed_Ports!AB90="z","z",IF(AG$11&lt;2000,INDEX('Data;_Historical_Data'!$H$12:$AK$518,MATCH(Working!$E97,'Data;_Historical_Data'!$J$12:$J$518,0),MATCH(Working!AG$11,'Data;_Historical_Data'!$H$11:$AK$11)),SUMIFS('Data;_Minor_Ports'!$K$59:$K$999999,'Data;_Minor_Ports'!$F$59:$F$999999,$F97,'Data;_Minor_Ports'!$E$59:$E$999999,AG$70,'Data;_Minor_Ports'!$J$59:$J$999999,#REF!)))</f>
        <v>z</v>
      </c>
      <c r="AH97" s="3" t="str">
        <f>IF(Closed_Ports!AC90="z","z",IF(AH$11&lt;2000,INDEX('Data;_Historical_Data'!$H$12:$AK$518,MATCH(Working!$E97,'Data;_Historical_Data'!$J$12:$J$518,0),MATCH(Working!AH$11,'Data;_Historical_Data'!$H$11:$AK$11)),SUMIFS('Data;_Minor_Ports'!$K$59:$K$999999,'Data;_Minor_Ports'!$F$59:$F$999999,$F97,'Data;_Minor_Ports'!$E$59:$E$999999,AH$70,'Data;_Minor_Ports'!$J$59:$J$999999,#REF!)))</f>
        <v>z</v>
      </c>
      <c r="AI97" s="3" t="str">
        <f>IF(Closed_Ports!AD90="z","z",IF(AI$11&lt;2000,INDEX('Data;_Historical_Data'!$H$12:$AK$518,MATCH(Working!$E97,'Data;_Historical_Data'!$J$12:$J$518,0),MATCH(Working!AI$11,'Data;_Historical_Data'!$H$11:$AK$11)),SUMIFS('Data;_Minor_Ports'!$K$59:$K$999999,'Data;_Minor_Ports'!$F$59:$F$999999,$F97,'Data;_Minor_Ports'!$E$59:$E$999999,AI$70,'Data;_Minor_Ports'!$J$59:$J$999999,#REF!)))</f>
        <v>z</v>
      </c>
      <c r="AJ97" s="3" t="str">
        <f>IF(Closed_Ports!AE90="z","z",IF(AJ$11&lt;2000,INDEX('Data;_Historical_Data'!$H$12:$AK$518,MATCH(Working!$E97,'Data;_Historical_Data'!$J$12:$J$518,0),MATCH(Working!AJ$11,'Data;_Historical_Data'!$H$11:$AK$11)),SUMIFS('Data;_Minor_Ports'!$K$59:$K$999999,'Data;_Minor_Ports'!$F$59:$F$999999,$F97,'Data;_Minor_Ports'!$E$59:$E$999999,AJ$70,'Data;_Minor_Ports'!$J$59:$J$999999,#REF!)))</f>
        <v>z</v>
      </c>
      <c r="AK97" s="3" t="str">
        <f>IF(Closed_Ports!AF90="z","z",IF(AK$11&lt;2000,INDEX('Data;_Historical_Data'!$H$12:$AK$518,MATCH(Working!$E97,'Data;_Historical_Data'!$J$12:$J$518,0),MATCH(Working!AK$11,'Data;_Historical_Data'!$H$11:$AK$11)),SUMIFS('Data;_Minor_Ports'!$K$59:$K$999999,'Data;_Minor_Ports'!$F$59:$F$999999,$F97,'Data;_Minor_Ports'!$E$59:$E$999999,AK$70,'Data;_Minor_Ports'!$J$59:$J$999999,#REF!)))</f>
        <v>z</v>
      </c>
      <c r="AL97" s="49" t="str">
        <f>IF(Closed_Ports!AG90="z","z",IF(AL$11&lt;2000,INDEX('Data;_Historical_Data'!$H$12:$AK$518,MATCH(Working!$E97,'Data;_Historical_Data'!$J$12:$J$518,0),MATCH(Working!AL$11,'Data;_Historical_Data'!$H$11:$AK$11)),SUMIFS('Data;_Minor_Ports'!$K$59:$K$999999,'Data;_Minor_Ports'!$F$59:$F$999999,$F97,'Data;_Minor_Ports'!$E$59:$E$999999,AL$70,'Data;_Minor_Ports'!$J$59:$J$999999,#REF!)))</f>
        <v>z</v>
      </c>
      <c r="AM97" s="3" t="str">
        <f>IF(Closed_Ports!AH90="z","z",IF(AM$11&lt;2000,INDEX('Data;_Historical_Data'!$H$12:$AK$518,MATCH(Working!$E97,'Data;_Historical_Data'!$J$12:$J$518,0),MATCH(Working!AM$11,'Data;_Historical_Data'!$H$11:$AK$11)),SUMIFS('Data;_Minor_Ports'!$K$59:$K$999999,'Data;_Minor_Ports'!$F$59:$F$999999,$F97,'Data;_Minor_Ports'!$E$59:$E$999999,AM$70,'Data;_Minor_Ports'!$J$59:$J$999999,#REF!)))</f>
        <v>z</v>
      </c>
      <c r="AN97" s="3" t="str">
        <f>IF(Closed_Ports!AI90="z","z",IF(AN$11&lt;2000,INDEX('Data;_Historical_Data'!$H$12:$AK$518,MATCH(Working!$E97,'Data;_Historical_Data'!$J$12:$J$518,0),MATCH(Working!AN$11,'Data;_Historical_Data'!$H$11:$AK$11)),SUMIFS('Data;_Minor_Ports'!$K$59:$K$999999,'Data;_Minor_Ports'!$F$59:$F$999999,$F97,'Data;_Minor_Ports'!$E$59:$E$999999,AN$70,'Data;_Minor_Ports'!$J$59:$J$999999,#REF!)))</f>
        <v>z</v>
      </c>
      <c r="AO97" s="3" t="str">
        <f>IF(Closed_Ports!AJ90="z","z",IF(AO$11&lt;2000,INDEX('Data;_Historical_Data'!$H$12:$AK$518,MATCH(Working!$E97,'Data;_Historical_Data'!$J$12:$J$518,0),MATCH(Working!AO$11,'Data;_Historical_Data'!$H$11:$AK$11)),SUMIFS('Data;_Minor_Ports'!$K$59:$K$999999,'Data;_Minor_Ports'!$F$59:$F$999999,$F97,'Data;_Minor_Ports'!$E$59:$E$999999,AO$70,'Data;_Minor_Ports'!$J$59:$J$999999,#REF!)))</f>
        <v>z</v>
      </c>
      <c r="AP97" s="3" t="str">
        <f>IF(Closed_Ports!AK90="z","z",IF(AP$11&lt;2000,INDEX('Data;_Historical_Data'!$H$12:$AK$518,MATCH(Working!$E97,'Data;_Historical_Data'!$J$12:$J$518,0),MATCH(Working!AP$11,'Data;_Historical_Data'!$H$11:$AK$11)),SUMIFS('Data;_Minor_Ports'!$K$59:$K$999999,'Data;_Minor_Ports'!$F$59:$F$999999,$F97,'Data;_Minor_Ports'!$E$59:$E$999999,AP$70,'Data;_Minor_Ports'!$J$59:$J$999999,#REF!)))</f>
        <v>z</v>
      </c>
      <c r="AQ97" s="3" t="str">
        <f>IF(Closed_Ports!AL90="z","z",IF(AQ$11&lt;2000,INDEX('Data;_Historical_Data'!$H$12:$AK$518,MATCH(Working!$E97,'Data;_Historical_Data'!$J$12:$J$518,0),MATCH(Working!AQ$11,'Data;_Historical_Data'!$H$11:$AK$11)),SUMIFS('Data;_Minor_Ports'!$K$59:$K$999999,'Data;_Minor_Ports'!$F$59:$F$999999,$F97,'Data;_Minor_Ports'!$E$59:$E$999999,AQ$70,'Data;_Minor_Ports'!$J$59:$J$999999,#REF!)))</f>
        <v>z</v>
      </c>
      <c r="AR97" s="3" t="str">
        <f>IF(Closed_Ports!AM90="z","z",IF(AR$11&lt;2000,INDEX('Data;_Historical_Data'!$H$12:$AK$518,MATCH(Working!$E97,'Data;_Historical_Data'!$J$12:$J$518,0),MATCH(Working!AR$11,'Data;_Historical_Data'!$H$11:$AK$11)),SUMIFS('Data;_Minor_Ports'!$K$59:$K$999999,'Data;_Minor_Ports'!$F$59:$F$999999,$F97,'Data;_Minor_Ports'!$E$59:$E$999999,AR$70,'Data;_Minor_Ports'!$J$59:$J$999999,#REF!)))</f>
        <v>z</v>
      </c>
      <c r="AS97" s="3">
        <f>IF(Closed_Ports!AN90="z","z",IF(AS$11&lt;2000,INDEX('Data;_Historical_Data'!$H$12:$AK$518,MATCH(Working!$E97,'Data;_Historical_Data'!$J$12:$J$518,0),MATCH(Working!AS$11,'Data;_Historical_Data'!$H$11:$AK$11)),SUMIFS('Data;_Minor_Ports'!$K$59:$K$999999,'Data;_Minor_Ports'!$F$59:$F$999999,$F97,'Data;_Minor_Ports'!$E$59:$E$999999,AS$70,'Data;_Minor_Ports'!$J$59:$J$999999,#REF!)))</f>
        <v>0</v>
      </c>
      <c r="AT97" s="3" t="str">
        <f>IF(Closed_Ports!AO90="z","z",IF(AT$11&lt;2000,INDEX('Data;_Historical_Data'!$H$12:$AK$518,MATCH(Working!$E97,'Data;_Historical_Data'!$J$12:$J$518,0),MATCH(Working!AT$11,'Data;_Historical_Data'!$H$11:$AK$11)),SUMIFS('Data;_Minor_Ports'!$K$59:$K$999999,'Data;_Minor_Ports'!$F$59:$F$999999,$F97,'Data;_Minor_Ports'!$E$59:$E$999999,AT$70,'Data;_Minor_Ports'!$J$59:$J$999999,#REF!)))</f>
        <v>z</v>
      </c>
      <c r="AU97" s="3" t="str">
        <f>IF(Closed_Ports!AP90="z","z",IF(AU$11&lt;2000,INDEX('Data;_Historical_Data'!$H$12:$AK$518,MATCH(Working!$E97,'Data;_Historical_Data'!$J$12:$J$518,0),MATCH(Working!AU$11,'Data;_Historical_Data'!$H$11:$AK$11)),SUMIFS('Data;_Minor_Ports'!$K$59:$K$999999,'Data;_Minor_Ports'!$F$59:$F$999999,$F97,'Data;_Minor_Ports'!$E$59:$E$999999,AU$70,'Data;_Minor_Ports'!$J$59:$J$999999,#REF!)))</f>
        <v>z</v>
      </c>
      <c r="AV97" s="3" t="str">
        <f>IF(Closed_Ports!AQ90="z","z",IF(AV$11&lt;2000,INDEX('Data;_Historical_Data'!$H$12:$AK$518,MATCH(Working!$E97,'Data;_Historical_Data'!$J$12:$J$518,0),MATCH(Working!AV$11,'Data;_Historical_Data'!$H$11:$AK$11)),SUMIFS('Data;_Minor_Ports'!$K$59:$K$999999,'Data;_Minor_Ports'!$F$59:$F$999999,$F97,'Data;_Minor_Ports'!$E$59:$E$999999,AV$70,'Data;_Minor_Ports'!$J$59:$J$999999,#REF!)))</f>
        <v>z</v>
      </c>
      <c r="AW97" s="3" t="str">
        <f>IF(Closed_Ports!AR90="z","z",IF(AW$11&lt;2000,INDEX('Data;_Historical_Data'!$H$12:$AK$518,MATCH(Working!$E97,'Data;_Historical_Data'!$J$12:$J$518,0),MATCH(Working!AW$11,'Data;_Historical_Data'!$H$11:$AK$11)),SUMIFS('Data;_Minor_Ports'!$K$59:$K$999999,'Data;_Minor_Ports'!$F$59:$F$999999,$F97,'Data;_Minor_Ports'!$E$59:$E$999999,AW$70,'Data;_Minor_Ports'!$J$59:$J$999999,#REF!)))</f>
        <v>z</v>
      </c>
      <c r="AX97" s="3" t="str">
        <f>IF(Closed_Ports!AS90="z","z",IF(AX$11&lt;2000,INDEX('Data;_Historical_Data'!$H$12:$AK$518,MATCH(Working!$E97,'Data;_Historical_Data'!$J$12:$J$518,0),MATCH(Working!AX$11,'Data;_Historical_Data'!$H$11:$AK$11)),SUMIFS('Data;_Minor_Ports'!$K$59:$K$999999,'Data;_Minor_Ports'!$F$59:$F$999999,$F97,'Data;_Minor_Ports'!$E$59:$E$999999,AX$70,'Data;_Minor_Ports'!$J$59:$J$999999,#REF!)))</f>
        <v>z</v>
      </c>
      <c r="AY97" s="3" t="str">
        <f>IF(Closed_Ports!AT90="z","z",IF(AY$11&lt;2000,INDEX('Data;_Historical_Data'!$H$12:$AK$518,MATCH(Working!$E97,'Data;_Historical_Data'!$J$12:$J$518,0),MATCH(Working!AY$11,'Data;_Historical_Data'!$H$11:$AK$11)),SUMIFS('Data;_Minor_Ports'!$K$59:$K$999999,'Data;_Minor_Ports'!$F$59:$F$999999,$F97,'Data;_Minor_Ports'!$E$59:$E$999999,AY$70,'Data;_Minor_Ports'!$J$59:$J$999999,#REF!)))</f>
        <v>z</v>
      </c>
      <c r="AZ97" s="3" t="str">
        <f>IF(Closed_Ports!AU90="z","z",IF(AZ$11&lt;2000,INDEX('Data;_Historical_Data'!$H$12:$AK$518,MATCH(Working!$E97,'Data;_Historical_Data'!$J$12:$J$518,0),MATCH(Working!AZ$11,'Data;_Historical_Data'!$H$11:$AK$11)),SUMIFS('Data;_Minor_Ports'!$K$59:$K$999999,'Data;_Minor_Ports'!$F$59:$F$999999,$F97,'Data;_Minor_Ports'!$E$59:$E$999999,AZ$70,'Data;_Minor_Ports'!$J$59:$J$999999,#REF!)))</f>
        <v>z</v>
      </c>
      <c r="BA97" s="3" t="str">
        <f>IF(Closed_Ports!AV90="z","z",IF(BA$11&lt;2000,INDEX('Data;_Historical_Data'!$H$12:$AK$518,MATCH(Working!$E97,'Data;_Historical_Data'!$J$12:$J$518,0),MATCH(Working!BA$11,'Data;_Historical_Data'!$H$11:$AK$11)),SUMIFS('Data;_Minor_Ports'!$K$59:$K$999999,'Data;_Minor_Ports'!$F$59:$F$999999,$F97,'Data;_Minor_Ports'!$E$59:$E$999999,BA$70,'Data;_Minor_Ports'!$J$59:$J$999999,#REF!)))</f>
        <v>z</v>
      </c>
      <c r="BB97" s="3" t="str">
        <f>IF(Closed_Ports!AW90="z","z",IF(BB$11&lt;2000,INDEX('Data;_Historical_Data'!$H$12:$AK$518,MATCH(Working!$E97,'Data;_Historical_Data'!$J$12:$J$518,0),MATCH(Working!BB$11,'Data;_Historical_Data'!$H$11:$AK$11)),SUMIFS('Data;_Minor_Ports'!$K$59:$K$999999,'Data;_Minor_Ports'!$F$59:$F$999999,$F97,'Data;_Minor_Ports'!$E$59:$E$999999,BB$70,'Data;_Minor_Ports'!$J$59:$J$999999,#REF!)))</f>
        <v>z</v>
      </c>
      <c r="BC97" s="3" t="str">
        <f>IF(Closed_Ports!AX90="z","z",IF(BC$11&lt;2000,INDEX('Data;_Historical_Data'!$H$12:$AK$518,MATCH(Working!$E97,'Data;_Historical_Data'!$J$12:$J$518,0),MATCH(Working!BC$11,'Data;_Historical_Data'!$H$11:$AK$11)),SUMIFS('Data;_Minor_Ports'!$K$59:$K$999999,'Data;_Minor_Ports'!$F$59:$F$999999,$F97,'Data;_Minor_Ports'!$E$59:$E$999999,BC$70,'Data;_Minor_Ports'!$J$59:$J$999999,#REF!)))</f>
        <v>z</v>
      </c>
      <c r="BD97" s="3" t="str">
        <f>IF(Closed_Ports!AY90="z","z",IF(BD$11&lt;2000,INDEX('Data;_Historical_Data'!$H$12:$AK$518,MATCH(Working!$E97,'Data;_Historical_Data'!$J$12:$J$518,0),MATCH(Working!BD$11,'Data;_Historical_Data'!$H$11:$AK$11)),SUMIFS('Data;_Minor_Ports'!$K$59:$K$999999,'Data;_Minor_Ports'!$F$59:$F$999999,$F97,'Data;_Minor_Ports'!$E$59:$E$999999,BD$70,'Data;_Minor_Ports'!$J$59:$J$999999,#REF!)))</f>
        <v>z</v>
      </c>
      <c r="BE97" s="3" t="str">
        <f>IF(Closed_Ports!AZ90="z","z",IF(BE$11&lt;2000,INDEX('Data;_Historical_Data'!$H$12:$AK$518,MATCH(Working!$E97,'Data;_Historical_Data'!$J$12:$J$518,0),MATCH(Working!BE$11,'Data;_Historical_Data'!$H$11:$AK$11)),SUMIFS('Data;_Minor_Ports'!$K$59:$K$999999,'Data;_Minor_Ports'!$F$59:$F$999999,$F97,'Data;_Minor_Ports'!$E$59:$E$999999,BE$70,'Data;_Minor_Ports'!$J$59:$J$999999,#REF!)))</f>
        <v>z</v>
      </c>
      <c r="BF97" s="3" t="str">
        <f>IF(Closed_Ports!BA90="z","z",IF(BF$11&lt;2000,INDEX('Data;_Historical_Data'!$H$12:$AK$518,MATCH(Working!$E97,'Data;_Historical_Data'!$J$12:$J$518,0),MATCH(Working!BF$11,'Data;_Historical_Data'!$H$11:$AK$11)),SUMIFS('Data;_Minor_Ports'!$K$59:$K$999999,'Data;_Minor_Ports'!$F$59:$F$999999,$F97,'Data;_Minor_Ports'!$E$59:$E$999999,BF$70,'Data;_Minor_Ports'!$J$59:$J$999999,#REF!)))</f>
        <v>z</v>
      </c>
      <c r="BG97" s="3" t="str">
        <f>IF(Closed_Ports!BB90="z","z",IF(BG$11&lt;2000,INDEX('Data;_Historical_Data'!$H$12:$AK$518,MATCH(Working!$E97,'Data;_Historical_Data'!$J$12:$J$518,0),MATCH(Working!BG$11,'Data;_Historical_Data'!$H$11:$AK$11)),SUMIFS('Data;_Minor_Ports'!$K$59:$K$999999,'Data;_Minor_Ports'!$F$59:$F$999999,$F97,'Data;_Minor_Ports'!$E$59:$E$999999,BG$70,'Data;_Minor_Ports'!$J$59:$J$999999,#REF!)))</f>
        <v>z</v>
      </c>
      <c r="BH97" s="3" t="str">
        <f>IF(Closed_Ports!BC90="z","z",IF(BH$11&lt;2000,INDEX('Data;_Historical_Data'!$H$12:$AK$518,MATCH(Working!$E97,'Data;_Historical_Data'!$J$12:$J$518,0),MATCH(Working!BH$11,'Data;_Historical_Data'!$H$11:$AK$11)),SUMIFS('Data;_Minor_Ports'!$K$59:$K$999999,'Data;_Minor_Ports'!$F$59:$F$999999,$F97,'Data;_Minor_Ports'!$E$59:$E$999999,BH$70,'Data;_Minor_Ports'!$J$59:$J$999999,#REF!)))</f>
        <v>z</v>
      </c>
      <c r="BI97" s="3" t="str">
        <f>IF(Closed_Ports!BD90="z","z",IF(BI$11&lt;2000,INDEX('Data;_Historical_Data'!$H$12:$AK$518,MATCH(Working!$E97,'Data;_Historical_Data'!$J$12:$J$518,0),MATCH(Working!BI$11,'Data;_Historical_Data'!$H$11:$AK$11)),SUMIFS('Data;_Minor_Ports'!$K$59:$K$999999,'Data;_Minor_Ports'!$F$59:$F$999999,$F97,'Data;_Minor_Ports'!$E$59:$E$999999,BI$70,'Data;_Minor_Ports'!$J$59:$J$999999,#REF!)))</f>
        <v>z</v>
      </c>
      <c r="BJ97" s="44" t="e">
        <f t="shared" si="6"/>
        <v>#VALUE!</v>
      </c>
      <c r="BK97" s="45" t="e">
        <f t="shared" si="7"/>
        <v>#VALUE!</v>
      </c>
    </row>
    <row r="98" spans="5:63" x14ac:dyDescent="0.25">
      <c r="E98" s="22" t="e">
        <f>CONCATENATE(#REF!,Working!H98)</f>
        <v>#REF!</v>
      </c>
      <c r="F98" s="22" t="s">
        <v>364</v>
      </c>
      <c r="G98" s="22" t="s">
        <v>308</v>
      </c>
      <c r="H98" s="2" t="s">
        <v>91</v>
      </c>
      <c r="I98" s="2" t="s">
        <v>30</v>
      </c>
      <c r="J98" s="42" t="s">
        <v>66</v>
      </c>
      <c r="K98" s="3" t="str">
        <f>IF(Closed_Ports!F91="z","z",IF(K$11&lt;2000,INDEX('Data;_Historical_Data'!$H$12:$AK$518,MATCH(Working!$E98,'Data;_Historical_Data'!$J$12:$J$518,0),MATCH(Working!K$11,'Data;_Historical_Data'!$H$11:$AK$11)),SUMIFS('Data;_Minor_Ports'!$K$59:$K$999999,'Data;_Minor_Ports'!$F$59:$F$999999,$F98,'Data;_Minor_Ports'!$E$59:$E$999999,K$70,'Data;_Minor_Ports'!$J$59:$J$999999,#REF!)))</f>
        <v>z</v>
      </c>
      <c r="L98" s="3" t="str">
        <f>IF(Closed_Ports!G91="z","z",IF(L$11&lt;2000,INDEX('Data;_Historical_Data'!$H$12:$AK$518,MATCH(Working!$E98,'Data;_Historical_Data'!$J$12:$J$518,0),MATCH(Working!L$11,'Data;_Historical_Data'!$H$11:$AK$11)),SUMIFS('Data;_Minor_Ports'!$K$59:$K$999999,'Data;_Minor_Ports'!$F$59:$F$999999,$F98,'Data;_Minor_Ports'!$E$59:$E$999999,L$70,'Data;_Minor_Ports'!$J$59:$J$999999,#REF!)))</f>
        <v>z</v>
      </c>
      <c r="M98" s="3" t="str">
        <f>IF(Closed_Ports!H91="z","z",IF(M$11&lt;2000,INDEX('Data;_Historical_Data'!$H$12:$AK$518,MATCH(Working!$E98,'Data;_Historical_Data'!$J$12:$J$518,0),MATCH(Working!M$11,'Data;_Historical_Data'!$H$11:$AK$11)),SUMIFS('Data;_Minor_Ports'!$K$59:$K$999999,'Data;_Minor_Ports'!$F$59:$F$999999,$F98,'Data;_Minor_Ports'!$E$59:$E$999999,M$70,'Data;_Minor_Ports'!$J$59:$J$999999,#REF!)))</f>
        <v>z</v>
      </c>
      <c r="N98" s="3" t="str">
        <f>IF(Closed_Ports!I91="z","z",IF(N$11&lt;2000,INDEX('Data;_Historical_Data'!$H$12:$AK$518,MATCH(Working!$E98,'Data;_Historical_Data'!$J$12:$J$518,0),MATCH(Working!N$11,'Data;_Historical_Data'!$H$11:$AK$11)),SUMIFS('Data;_Minor_Ports'!$K$59:$K$999999,'Data;_Minor_Ports'!$F$59:$F$999999,$F98,'Data;_Minor_Ports'!$E$59:$E$999999,N$70,'Data;_Minor_Ports'!$J$59:$J$999999,#REF!)))</f>
        <v>z</v>
      </c>
      <c r="O98" s="3" t="str">
        <f>IF(Closed_Ports!J91="z","z",IF(O$11&lt;2000,INDEX('Data;_Historical_Data'!$H$12:$AK$518,MATCH(Working!$E98,'Data;_Historical_Data'!$J$12:$J$518,0),MATCH(Working!O$11,'Data;_Historical_Data'!$H$11:$AK$11)),SUMIFS('Data;_Minor_Ports'!$K$59:$K$999999,'Data;_Minor_Ports'!$F$59:$F$999999,$F98,'Data;_Minor_Ports'!$E$59:$E$999999,O$70,'Data;_Minor_Ports'!$J$59:$J$999999,#REF!)))</f>
        <v>z</v>
      </c>
      <c r="P98" s="3" t="str">
        <f>IF(Closed_Ports!K91="z","z",IF(P$11&lt;2000,INDEX('Data;_Historical_Data'!$H$12:$AK$518,MATCH(Working!$E98,'Data;_Historical_Data'!$J$12:$J$518,0),MATCH(Working!P$11,'Data;_Historical_Data'!$H$11:$AK$11)),SUMIFS('Data;_Minor_Ports'!$K$59:$K$999999,'Data;_Minor_Ports'!$F$59:$F$999999,$F98,'Data;_Minor_Ports'!$E$59:$E$999999,P$70,'Data;_Minor_Ports'!$J$59:$J$999999,#REF!)))</f>
        <v>z</v>
      </c>
      <c r="Q98" s="3" t="str">
        <f>IF(Closed_Ports!L91="z","z",IF(Q$11&lt;2000,INDEX('Data;_Historical_Data'!$H$12:$AK$518,MATCH(Working!$E98,'Data;_Historical_Data'!$J$12:$J$518,0),MATCH(Working!Q$11,'Data;_Historical_Data'!$H$11:$AK$11)),SUMIFS('Data;_Minor_Ports'!$K$59:$K$999999,'Data;_Minor_Ports'!$F$59:$F$999999,$F98,'Data;_Minor_Ports'!$E$59:$E$999999,Q$70,'Data;_Minor_Ports'!$J$59:$J$999999,#REF!)))</f>
        <v>z</v>
      </c>
      <c r="R98" s="3" t="str">
        <f>IF(Closed_Ports!M91="z","z",IF(R$11&lt;2000,INDEX('Data;_Historical_Data'!$H$12:$AK$518,MATCH(Working!$E98,'Data;_Historical_Data'!$J$12:$J$518,0),MATCH(Working!R$11,'Data;_Historical_Data'!$H$11:$AK$11)),SUMIFS('Data;_Minor_Ports'!$K$59:$K$999999,'Data;_Minor_Ports'!$F$59:$F$999999,$F98,'Data;_Minor_Ports'!$E$59:$E$999999,R$70,'Data;_Minor_Ports'!$J$59:$J$999999,#REF!)))</f>
        <v>z</v>
      </c>
      <c r="S98" s="3" t="str">
        <f>IF(Closed_Ports!N91="z","z",IF(S$11&lt;2000,INDEX('Data;_Historical_Data'!$H$12:$AK$518,MATCH(Working!$E98,'Data;_Historical_Data'!$J$12:$J$518,0),MATCH(Working!S$11,'Data;_Historical_Data'!$H$11:$AK$11)),SUMIFS('Data;_Minor_Ports'!$K$59:$K$999999,'Data;_Minor_Ports'!$F$59:$F$999999,$F98,'Data;_Minor_Ports'!$E$59:$E$999999,S$70,'Data;_Minor_Ports'!$J$59:$J$999999,#REF!)))</f>
        <v>z</v>
      </c>
      <c r="T98" s="3" t="e">
        <f>IF(Closed_Ports!O91="z","z",IF(T$11&lt;2000,INDEX('Data;_Historical_Data'!$H$12:$AK$518,MATCH(Working!$E98,'Data;_Historical_Data'!$J$12:$J$518,0),MATCH(Working!T$11,'Data;_Historical_Data'!$H$11:$AK$11)),SUMIFS('Data;_Minor_Ports'!$K$59:$K$999999,'Data;_Minor_Ports'!$F$59:$F$999999,$F98,'Data;_Minor_Ports'!$E$59:$E$999999,T$70,'Data;_Minor_Ports'!$J$59:$J$999999,#REF!)))</f>
        <v>#REF!</v>
      </c>
      <c r="U98" s="3" t="e">
        <f>IF(Closed_Ports!P91="z","z",IF(U$11&lt;2000,INDEX('Data;_Historical_Data'!$H$12:$AK$518,MATCH(Working!$E98,'Data;_Historical_Data'!$J$12:$J$518,0),MATCH(Working!U$11,'Data;_Historical_Data'!$H$11:$AK$11)),SUMIFS('Data;_Minor_Ports'!$K$59:$K$999999,'Data;_Minor_Ports'!$F$59:$F$999999,$F98,'Data;_Minor_Ports'!$E$59:$E$999999,U$70,'Data;_Minor_Ports'!$J$59:$J$999999,#REF!)))</f>
        <v>#REF!</v>
      </c>
      <c r="V98" s="3" t="e">
        <f>IF(Closed_Ports!Q91="z","z",IF(V$11&lt;2000,INDEX('Data;_Historical_Data'!$H$12:$AK$518,MATCH(Working!$E98,'Data;_Historical_Data'!$J$12:$J$518,0),MATCH(Working!V$11,'Data;_Historical_Data'!$H$11:$AK$11)),SUMIFS('Data;_Minor_Ports'!$K$59:$K$999999,'Data;_Minor_Ports'!$F$59:$F$999999,$F98,'Data;_Minor_Ports'!$E$59:$E$999999,V$70,'Data;_Minor_Ports'!$J$59:$J$999999,#REF!)))</f>
        <v>#REF!</v>
      </c>
      <c r="W98" s="3" t="e">
        <f>IF(Closed_Ports!R91="z","z",IF(W$11&lt;2000,INDEX('Data;_Historical_Data'!$H$12:$AK$518,MATCH(Working!$E98,'Data;_Historical_Data'!$J$12:$J$518,0),MATCH(Working!W$11,'Data;_Historical_Data'!$H$11:$AK$11)),SUMIFS('Data;_Minor_Ports'!$K$59:$K$999999,'Data;_Minor_Ports'!$F$59:$F$999999,$F98,'Data;_Minor_Ports'!$E$59:$E$999999,W$70,'Data;_Minor_Ports'!$J$59:$J$999999,#REF!)))</f>
        <v>#REF!</v>
      </c>
      <c r="X98" s="3" t="e">
        <f>IF(Closed_Ports!S91="z","z",IF(X$11&lt;2000,INDEX('Data;_Historical_Data'!$H$12:$AK$518,MATCH(Working!$E98,'Data;_Historical_Data'!$J$12:$J$518,0),MATCH(Working!X$11,'Data;_Historical_Data'!$H$11:$AK$11)),SUMIFS('Data;_Minor_Ports'!$K$59:$K$999999,'Data;_Minor_Ports'!$F$59:$F$999999,$F98,'Data;_Minor_Ports'!$E$59:$E$999999,X$70,'Data;_Minor_Ports'!$J$59:$J$999999,#REF!)))</f>
        <v>#REF!</v>
      </c>
      <c r="Y98" s="3" t="e">
        <f>IF(Closed_Ports!T91="z","z",IF(Y$11&lt;2000,INDEX('Data;_Historical_Data'!$H$12:$AK$518,MATCH(Working!$E98,'Data;_Historical_Data'!$J$12:$J$518,0),MATCH(Working!Y$11,'Data;_Historical_Data'!$H$11:$AK$11)),SUMIFS('Data;_Minor_Ports'!$K$59:$K$999999,'Data;_Minor_Ports'!$F$59:$F$999999,$F98,'Data;_Minor_Ports'!$E$59:$E$999999,Y$70,'Data;_Minor_Ports'!$J$59:$J$999999,#REF!)))</f>
        <v>#REF!</v>
      </c>
      <c r="Z98" s="3" t="e">
        <f>IF(Closed_Ports!U91="z","z",IF(Z$11&lt;2000,INDEX('Data;_Historical_Data'!$H$12:$AK$518,MATCH(Working!$E98,'Data;_Historical_Data'!$J$12:$J$518,0),MATCH(Working!Z$11,'Data;_Historical_Data'!$H$11:$AK$11)),SUMIFS('Data;_Minor_Ports'!$K$59:$K$999999,'Data;_Minor_Ports'!$F$59:$F$999999,$F98,'Data;_Minor_Ports'!$E$59:$E$999999,Z$70,'Data;_Minor_Ports'!$J$59:$J$999999,#REF!)))</f>
        <v>#REF!</v>
      </c>
      <c r="AA98" s="3" t="e">
        <f>IF(Closed_Ports!V91="z","z",IF(AA$11&lt;2000,INDEX('Data;_Historical_Data'!$H$12:$AK$518,MATCH(Working!$E98,'Data;_Historical_Data'!$J$12:$J$518,0),MATCH(Working!AA$11,'Data;_Historical_Data'!$H$11:$AK$11)),SUMIFS('Data;_Minor_Ports'!$K$59:$K$999999,'Data;_Minor_Ports'!$F$59:$F$999999,$F98,'Data;_Minor_Ports'!$E$59:$E$999999,AA$70,'Data;_Minor_Ports'!$J$59:$J$999999,#REF!)))</f>
        <v>#REF!</v>
      </c>
      <c r="AB98" s="3" t="e">
        <f>IF(Closed_Ports!W91="z","z",IF(AB$11&lt;2000,INDEX('Data;_Historical_Data'!$H$12:$AK$518,MATCH(Working!$E98,'Data;_Historical_Data'!$J$12:$J$518,0),MATCH(Working!AB$11,'Data;_Historical_Data'!$H$11:$AK$11)),SUMIFS('Data;_Minor_Ports'!$K$59:$K$999999,'Data;_Minor_Ports'!$F$59:$F$999999,$F98,'Data;_Minor_Ports'!$E$59:$E$999999,AB$70,'Data;_Minor_Ports'!$J$59:$J$999999,#REF!)))</f>
        <v>#REF!</v>
      </c>
      <c r="AC98" s="3" t="e">
        <f>IF(Closed_Ports!X91="z","z",IF(AC$11&lt;2000,INDEX('Data;_Historical_Data'!$H$12:$AK$518,MATCH(Working!$E98,'Data;_Historical_Data'!$J$12:$J$518,0),MATCH(Working!AC$11,'Data;_Historical_Data'!$H$11:$AK$11)),SUMIFS('Data;_Minor_Ports'!$K$59:$K$999999,'Data;_Minor_Ports'!$F$59:$F$999999,$F98,'Data;_Minor_Ports'!$E$59:$E$999999,AC$70,'Data;_Minor_Ports'!$J$59:$J$999999,#REF!)))</f>
        <v>#REF!</v>
      </c>
      <c r="AD98" s="3" t="e">
        <f>IF(Closed_Ports!Y91="z","z",IF(AD$11&lt;2000,INDEX('Data;_Historical_Data'!$H$12:$AK$518,MATCH(Working!$E98,'Data;_Historical_Data'!$J$12:$J$518,0),MATCH(Working!AD$11,'Data;_Historical_Data'!$H$11:$AK$11)),SUMIFS('Data;_Minor_Ports'!$K$59:$K$999999,'Data;_Minor_Ports'!$F$59:$F$999999,$F98,'Data;_Minor_Ports'!$E$59:$E$999999,AD$70,'Data;_Minor_Ports'!$J$59:$J$999999,#REF!)))</f>
        <v>#REF!</v>
      </c>
      <c r="AE98" s="3" t="e">
        <f>IF(Closed_Ports!Z91="z","z",IF(AE$11&lt;2000,INDEX('Data;_Historical_Data'!$H$12:$AK$518,MATCH(Working!$E98,'Data;_Historical_Data'!$J$12:$J$518,0),MATCH(Working!AE$11,'Data;_Historical_Data'!$H$11:$AK$11)),SUMIFS('Data;_Minor_Ports'!$K$59:$K$999999,'Data;_Minor_Ports'!$F$59:$F$999999,$F98,'Data;_Minor_Ports'!$E$59:$E$999999,AE$70,'Data;_Minor_Ports'!$J$59:$J$999999,#REF!)))</f>
        <v>#REF!</v>
      </c>
      <c r="AF98" s="3" t="e">
        <f>IF(Closed_Ports!AA91="z","z",IF(AF$11&lt;2000,INDEX('Data;_Historical_Data'!$H$12:$AK$518,MATCH(Working!$E98,'Data;_Historical_Data'!$J$12:$J$518,0),MATCH(Working!AF$11,'Data;_Historical_Data'!$H$11:$AK$11)),SUMIFS('Data;_Minor_Ports'!$K$59:$K$999999,'Data;_Minor_Ports'!$F$59:$F$999999,$F98,'Data;_Minor_Ports'!$E$59:$E$999999,AF$70,'Data;_Minor_Ports'!$J$59:$J$999999,#REF!)))</f>
        <v>#REF!</v>
      </c>
      <c r="AG98" s="3" t="e">
        <f>IF(Closed_Ports!AB91="z","z",IF(AG$11&lt;2000,INDEX('Data;_Historical_Data'!$H$12:$AK$518,MATCH(Working!$E98,'Data;_Historical_Data'!$J$12:$J$518,0),MATCH(Working!AG$11,'Data;_Historical_Data'!$H$11:$AK$11)),SUMIFS('Data;_Minor_Ports'!$K$59:$K$999999,'Data;_Minor_Ports'!$F$59:$F$999999,$F98,'Data;_Minor_Ports'!$E$59:$E$999999,AG$70,'Data;_Minor_Ports'!$J$59:$J$999999,#REF!)))</f>
        <v>#REF!</v>
      </c>
      <c r="AH98" s="3" t="e">
        <f>IF(Closed_Ports!AC91="z","z",IF(AH$11&lt;2000,INDEX('Data;_Historical_Data'!$H$12:$AK$518,MATCH(Working!$E98,'Data;_Historical_Data'!$J$12:$J$518,0),MATCH(Working!AH$11,'Data;_Historical_Data'!$H$11:$AK$11)),SUMIFS('Data;_Minor_Ports'!$K$59:$K$999999,'Data;_Minor_Ports'!$F$59:$F$999999,$F98,'Data;_Minor_Ports'!$E$59:$E$999999,AH$70,'Data;_Minor_Ports'!$J$59:$J$999999,#REF!)))</f>
        <v>#REF!</v>
      </c>
      <c r="AI98" s="3" t="e">
        <f>IF(Closed_Ports!AD91="z","z",IF(AI$11&lt;2000,INDEX('Data;_Historical_Data'!$H$12:$AK$518,MATCH(Working!$E98,'Data;_Historical_Data'!$J$12:$J$518,0),MATCH(Working!AI$11,'Data;_Historical_Data'!$H$11:$AK$11)),SUMIFS('Data;_Minor_Ports'!$K$59:$K$999999,'Data;_Minor_Ports'!$F$59:$F$999999,$F98,'Data;_Minor_Ports'!$E$59:$E$999999,AI$70,'Data;_Minor_Ports'!$J$59:$J$999999,#REF!)))</f>
        <v>#REF!</v>
      </c>
      <c r="AJ98" s="3" t="e">
        <f>IF(Closed_Ports!AE91="z","z",IF(AJ$11&lt;2000,INDEX('Data;_Historical_Data'!$H$12:$AK$518,MATCH(Working!$E98,'Data;_Historical_Data'!$J$12:$J$518,0),MATCH(Working!AJ$11,'Data;_Historical_Data'!$H$11:$AK$11)),SUMIFS('Data;_Minor_Ports'!$K$59:$K$999999,'Data;_Minor_Ports'!$F$59:$F$999999,$F98,'Data;_Minor_Ports'!$E$59:$E$999999,AJ$70,'Data;_Minor_Ports'!$J$59:$J$999999,#REF!)))</f>
        <v>#REF!</v>
      </c>
      <c r="AK98" s="3" t="e">
        <f>IF(Closed_Ports!AF91="z","z",IF(AK$11&lt;2000,INDEX('Data;_Historical_Data'!$H$12:$AK$518,MATCH(Working!$E98,'Data;_Historical_Data'!$J$12:$J$518,0),MATCH(Working!AK$11,'Data;_Historical_Data'!$H$11:$AK$11)),SUMIFS('Data;_Minor_Ports'!$K$59:$K$999999,'Data;_Minor_Ports'!$F$59:$F$999999,$F98,'Data;_Minor_Ports'!$E$59:$E$999999,AK$70,'Data;_Minor_Ports'!$J$59:$J$999999,#REF!)))</f>
        <v>#REF!</v>
      </c>
      <c r="AL98" s="49">
        <f>IF(Closed_Ports!AG91="z","z",IF(AL$11&lt;2000,INDEX('Data;_Historical_Data'!$H$12:$AK$518,MATCH(Working!$E98,'Data;_Historical_Data'!$J$12:$J$518,0),MATCH(Working!AL$11,'Data;_Historical_Data'!$H$11:$AK$11)),SUMIFS('Data;_Minor_Ports'!$K$59:$K$999999,'Data;_Minor_Ports'!$F$59:$F$999999,$F98,'Data;_Minor_Ports'!$E$59:$E$999999,AL$70,'Data;_Minor_Ports'!$J$59:$J$999999,#REF!)))</f>
        <v>0</v>
      </c>
      <c r="AM98" s="3">
        <f>IF(Closed_Ports!AH91="z","z",IF(AM$11&lt;2000,INDEX('Data;_Historical_Data'!$H$12:$AK$518,MATCH(Working!$E98,'Data;_Historical_Data'!$J$12:$J$518,0),MATCH(Working!AM$11,'Data;_Historical_Data'!$H$11:$AK$11)),SUMIFS('Data;_Minor_Ports'!$K$59:$K$999999,'Data;_Minor_Ports'!$F$59:$F$999999,$F98,'Data;_Minor_Ports'!$E$59:$E$999999,AM$70,'Data;_Minor_Ports'!$J$59:$J$999999,#REF!)))</f>
        <v>0</v>
      </c>
      <c r="AN98" s="3">
        <f>IF(Closed_Ports!AI91="z","z",IF(AN$11&lt;2000,INDEX('Data;_Historical_Data'!$H$12:$AK$518,MATCH(Working!$E98,'Data;_Historical_Data'!$J$12:$J$518,0),MATCH(Working!AN$11,'Data;_Historical_Data'!$H$11:$AK$11)),SUMIFS('Data;_Minor_Ports'!$K$59:$K$999999,'Data;_Minor_Ports'!$F$59:$F$999999,$F98,'Data;_Minor_Ports'!$E$59:$E$999999,AN$70,'Data;_Minor_Ports'!$J$59:$J$999999,#REF!)))</f>
        <v>0</v>
      </c>
      <c r="AO98" s="3">
        <f>IF(Closed_Ports!AJ91="z","z",IF(AO$11&lt;2000,INDEX('Data;_Historical_Data'!$H$12:$AK$518,MATCH(Working!$E98,'Data;_Historical_Data'!$J$12:$J$518,0),MATCH(Working!AO$11,'Data;_Historical_Data'!$H$11:$AK$11)),SUMIFS('Data;_Minor_Ports'!$K$59:$K$999999,'Data;_Minor_Ports'!$F$59:$F$999999,$F98,'Data;_Minor_Ports'!$E$59:$E$999999,AO$70,'Data;_Minor_Ports'!$J$59:$J$999999,#REF!)))</f>
        <v>0</v>
      </c>
      <c r="AP98" s="3">
        <f>IF(Closed_Ports!AK91="z","z",IF(AP$11&lt;2000,INDEX('Data;_Historical_Data'!$H$12:$AK$518,MATCH(Working!$E98,'Data;_Historical_Data'!$J$12:$J$518,0),MATCH(Working!AP$11,'Data;_Historical_Data'!$H$11:$AK$11)),SUMIFS('Data;_Minor_Ports'!$K$59:$K$999999,'Data;_Minor_Ports'!$F$59:$F$999999,$F98,'Data;_Minor_Ports'!$E$59:$E$999999,AP$70,'Data;_Minor_Ports'!$J$59:$J$999999,#REF!)))</f>
        <v>0</v>
      </c>
      <c r="AQ98" s="3">
        <f>IF(Closed_Ports!AL91="z","z",IF(AQ$11&lt;2000,INDEX('Data;_Historical_Data'!$H$12:$AK$518,MATCH(Working!$E98,'Data;_Historical_Data'!$J$12:$J$518,0),MATCH(Working!AQ$11,'Data;_Historical_Data'!$H$11:$AK$11)),SUMIFS('Data;_Minor_Ports'!$K$59:$K$999999,'Data;_Minor_Ports'!$F$59:$F$999999,$F98,'Data;_Minor_Ports'!$E$59:$E$999999,AQ$70,'Data;_Minor_Ports'!$J$59:$J$999999,#REF!)))</f>
        <v>0</v>
      </c>
      <c r="AR98" s="3" t="str">
        <f>IF(Closed_Ports!AM91="z","z",IF(AR$11&lt;2000,INDEX('Data;_Historical_Data'!$H$12:$AK$518,MATCH(Working!$E98,'Data;_Historical_Data'!$J$12:$J$518,0),MATCH(Working!AR$11,'Data;_Historical_Data'!$H$11:$AK$11)),SUMIFS('Data;_Minor_Ports'!$K$59:$K$999999,'Data;_Minor_Ports'!$F$59:$F$999999,$F98,'Data;_Minor_Ports'!$E$59:$E$999999,AR$70,'Data;_Minor_Ports'!$J$59:$J$999999,#REF!)))</f>
        <v>z</v>
      </c>
      <c r="AS98" s="3" t="str">
        <f>IF(Closed_Ports!AN91="z","z",IF(AS$11&lt;2000,INDEX('Data;_Historical_Data'!$H$12:$AK$518,MATCH(Working!$E98,'Data;_Historical_Data'!$J$12:$J$518,0),MATCH(Working!AS$11,'Data;_Historical_Data'!$H$11:$AK$11)),SUMIFS('Data;_Minor_Ports'!$K$59:$K$999999,'Data;_Minor_Ports'!$F$59:$F$999999,$F98,'Data;_Minor_Ports'!$E$59:$E$999999,AS$70,'Data;_Minor_Ports'!$J$59:$J$999999,#REF!)))</f>
        <v>z</v>
      </c>
      <c r="AT98" s="3" t="str">
        <f>IF(Closed_Ports!AO91="z","z",IF(AT$11&lt;2000,INDEX('Data;_Historical_Data'!$H$12:$AK$518,MATCH(Working!$E98,'Data;_Historical_Data'!$J$12:$J$518,0),MATCH(Working!AT$11,'Data;_Historical_Data'!$H$11:$AK$11)),SUMIFS('Data;_Minor_Ports'!$K$59:$K$999999,'Data;_Minor_Ports'!$F$59:$F$999999,$F98,'Data;_Minor_Ports'!$E$59:$E$999999,AT$70,'Data;_Minor_Ports'!$J$59:$J$999999,#REF!)))</f>
        <v>z</v>
      </c>
      <c r="AU98" s="3" t="str">
        <f>IF(Closed_Ports!AP91="z","z",IF(AU$11&lt;2000,INDEX('Data;_Historical_Data'!$H$12:$AK$518,MATCH(Working!$E98,'Data;_Historical_Data'!$J$12:$J$518,0),MATCH(Working!AU$11,'Data;_Historical_Data'!$H$11:$AK$11)),SUMIFS('Data;_Minor_Ports'!$K$59:$K$999999,'Data;_Minor_Ports'!$F$59:$F$999999,$F98,'Data;_Minor_Ports'!$E$59:$E$999999,AU$70,'Data;_Minor_Ports'!$J$59:$J$999999,#REF!)))</f>
        <v>z</v>
      </c>
      <c r="AV98" s="3" t="str">
        <f>IF(Closed_Ports!AQ91="z","z",IF(AV$11&lt;2000,INDEX('Data;_Historical_Data'!$H$12:$AK$518,MATCH(Working!$E98,'Data;_Historical_Data'!$J$12:$J$518,0),MATCH(Working!AV$11,'Data;_Historical_Data'!$H$11:$AK$11)),SUMIFS('Data;_Minor_Ports'!$K$59:$K$999999,'Data;_Minor_Ports'!$F$59:$F$999999,$F98,'Data;_Minor_Ports'!$E$59:$E$999999,AV$70,'Data;_Minor_Ports'!$J$59:$J$999999,#REF!)))</f>
        <v>z</v>
      </c>
      <c r="AW98" s="3" t="str">
        <f>IF(Closed_Ports!AR91="z","z",IF(AW$11&lt;2000,INDEX('Data;_Historical_Data'!$H$12:$AK$518,MATCH(Working!$E98,'Data;_Historical_Data'!$J$12:$J$518,0),MATCH(Working!AW$11,'Data;_Historical_Data'!$H$11:$AK$11)),SUMIFS('Data;_Minor_Ports'!$K$59:$K$999999,'Data;_Minor_Ports'!$F$59:$F$999999,$F98,'Data;_Minor_Ports'!$E$59:$E$999999,AW$70,'Data;_Minor_Ports'!$J$59:$J$999999,#REF!)))</f>
        <v>z</v>
      </c>
      <c r="AX98" s="3" t="str">
        <f>IF(Closed_Ports!AS91="z","z",IF(AX$11&lt;2000,INDEX('Data;_Historical_Data'!$H$12:$AK$518,MATCH(Working!$E98,'Data;_Historical_Data'!$J$12:$J$518,0),MATCH(Working!AX$11,'Data;_Historical_Data'!$H$11:$AK$11)),SUMIFS('Data;_Minor_Ports'!$K$59:$K$999999,'Data;_Minor_Ports'!$F$59:$F$999999,$F98,'Data;_Minor_Ports'!$E$59:$E$999999,AX$70,'Data;_Minor_Ports'!$J$59:$J$999999,#REF!)))</f>
        <v>z</v>
      </c>
      <c r="AY98" s="3" t="str">
        <f>IF(Closed_Ports!AT91="z","z",IF(AY$11&lt;2000,INDEX('Data;_Historical_Data'!$H$12:$AK$518,MATCH(Working!$E98,'Data;_Historical_Data'!$J$12:$J$518,0),MATCH(Working!AY$11,'Data;_Historical_Data'!$H$11:$AK$11)),SUMIFS('Data;_Minor_Ports'!$K$59:$K$999999,'Data;_Minor_Ports'!$F$59:$F$999999,$F98,'Data;_Minor_Ports'!$E$59:$E$999999,AY$70,'Data;_Minor_Ports'!$J$59:$J$999999,#REF!)))</f>
        <v>z</v>
      </c>
      <c r="AZ98" s="3" t="str">
        <f>IF(Closed_Ports!AU91="z","z",IF(AZ$11&lt;2000,INDEX('Data;_Historical_Data'!$H$12:$AK$518,MATCH(Working!$E98,'Data;_Historical_Data'!$J$12:$J$518,0),MATCH(Working!AZ$11,'Data;_Historical_Data'!$H$11:$AK$11)),SUMIFS('Data;_Minor_Ports'!$K$59:$K$999999,'Data;_Minor_Ports'!$F$59:$F$999999,$F98,'Data;_Minor_Ports'!$E$59:$E$999999,AZ$70,'Data;_Minor_Ports'!$J$59:$J$999999,#REF!)))</f>
        <v>z</v>
      </c>
      <c r="BA98" s="3" t="str">
        <f>IF(Closed_Ports!AV91="z","z",IF(BA$11&lt;2000,INDEX('Data;_Historical_Data'!$H$12:$AK$518,MATCH(Working!$E98,'Data;_Historical_Data'!$J$12:$J$518,0),MATCH(Working!BA$11,'Data;_Historical_Data'!$H$11:$AK$11)),SUMIFS('Data;_Minor_Ports'!$K$59:$K$999999,'Data;_Minor_Ports'!$F$59:$F$999999,$F98,'Data;_Minor_Ports'!$E$59:$E$999999,BA$70,'Data;_Minor_Ports'!$J$59:$J$999999,#REF!)))</f>
        <v>z</v>
      </c>
      <c r="BB98" s="3" t="str">
        <f>IF(Closed_Ports!AW91="z","z",IF(BB$11&lt;2000,INDEX('Data;_Historical_Data'!$H$12:$AK$518,MATCH(Working!$E98,'Data;_Historical_Data'!$J$12:$J$518,0),MATCH(Working!BB$11,'Data;_Historical_Data'!$H$11:$AK$11)),SUMIFS('Data;_Minor_Ports'!$K$59:$K$999999,'Data;_Minor_Ports'!$F$59:$F$999999,$F98,'Data;_Minor_Ports'!$E$59:$E$999999,BB$70,'Data;_Minor_Ports'!$J$59:$J$999999,#REF!)))</f>
        <v>z</v>
      </c>
      <c r="BC98" s="3" t="str">
        <f>IF(Closed_Ports!AX91="z","z",IF(BC$11&lt;2000,INDEX('Data;_Historical_Data'!$H$12:$AK$518,MATCH(Working!$E98,'Data;_Historical_Data'!$J$12:$J$518,0),MATCH(Working!BC$11,'Data;_Historical_Data'!$H$11:$AK$11)),SUMIFS('Data;_Minor_Ports'!$K$59:$K$999999,'Data;_Minor_Ports'!$F$59:$F$999999,$F98,'Data;_Minor_Ports'!$E$59:$E$999999,BC$70,'Data;_Minor_Ports'!$J$59:$J$999999,#REF!)))</f>
        <v>z</v>
      </c>
      <c r="BD98" s="3" t="str">
        <f>IF(Closed_Ports!AY91="z","z",IF(BD$11&lt;2000,INDEX('Data;_Historical_Data'!$H$12:$AK$518,MATCH(Working!$E98,'Data;_Historical_Data'!$J$12:$J$518,0),MATCH(Working!BD$11,'Data;_Historical_Data'!$H$11:$AK$11)),SUMIFS('Data;_Minor_Ports'!$K$59:$K$999999,'Data;_Minor_Ports'!$F$59:$F$999999,$F98,'Data;_Minor_Ports'!$E$59:$E$999999,BD$70,'Data;_Minor_Ports'!$J$59:$J$999999,#REF!)))</f>
        <v>z</v>
      </c>
      <c r="BE98" s="3" t="str">
        <f>IF(Closed_Ports!AZ91="z","z",IF(BE$11&lt;2000,INDEX('Data;_Historical_Data'!$H$12:$AK$518,MATCH(Working!$E98,'Data;_Historical_Data'!$J$12:$J$518,0),MATCH(Working!BE$11,'Data;_Historical_Data'!$H$11:$AK$11)),SUMIFS('Data;_Minor_Ports'!$K$59:$K$999999,'Data;_Minor_Ports'!$F$59:$F$999999,$F98,'Data;_Minor_Ports'!$E$59:$E$999999,BE$70,'Data;_Minor_Ports'!$J$59:$J$999999,#REF!)))</f>
        <v>z</v>
      </c>
      <c r="BF98" s="3" t="str">
        <f>IF(Closed_Ports!BA91="z","z",IF(BF$11&lt;2000,INDEX('Data;_Historical_Data'!$H$12:$AK$518,MATCH(Working!$E98,'Data;_Historical_Data'!$J$12:$J$518,0),MATCH(Working!BF$11,'Data;_Historical_Data'!$H$11:$AK$11)),SUMIFS('Data;_Minor_Ports'!$K$59:$K$999999,'Data;_Minor_Ports'!$F$59:$F$999999,$F98,'Data;_Minor_Ports'!$E$59:$E$999999,BF$70,'Data;_Minor_Ports'!$J$59:$J$999999,#REF!)))</f>
        <v>z</v>
      </c>
      <c r="BG98" s="3" t="str">
        <f>IF(Closed_Ports!BB91="z","z",IF(BG$11&lt;2000,INDEX('Data;_Historical_Data'!$H$12:$AK$518,MATCH(Working!$E98,'Data;_Historical_Data'!$J$12:$J$518,0),MATCH(Working!BG$11,'Data;_Historical_Data'!$H$11:$AK$11)),SUMIFS('Data;_Minor_Ports'!$K$59:$K$999999,'Data;_Minor_Ports'!$F$59:$F$999999,$F98,'Data;_Minor_Ports'!$E$59:$E$999999,BG$70,'Data;_Minor_Ports'!$J$59:$J$999999,#REF!)))</f>
        <v>z</v>
      </c>
      <c r="BH98" s="3" t="str">
        <f>IF(Closed_Ports!BC91="z","z",IF(BH$11&lt;2000,INDEX('Data;_Historical_Data'!$H$12:$AK$518,MATCH(Working!$E98,'Data;_Historical_Data'!$J$12:$J$518,0),MATCH(Working!BH$11,'Data;_Historical_Data'!$H$11:$AK$11)),SUMIFS('Data;_Minor_Ports'!$K$59:$K$999999,'Data;_Minor_Ports'!$F$59:$F$999999,$F98,'Data;_Minor_Ports'!$E$59:$E$999999,BH$70,'Data;_Minor_Ports'!$J$59:$J$999999,#REF!)))</f>
        <v>z</v>
      </c>
      <c r="BI98" s="3" t="str">
        <f>IF(Closed_Ports!BD91="z","z",IF(BI$11&lt;2000,INDEX('Data;_Historical_Data'!$H$12:$AK$518,MATCH(Working!$E98,'Data;_Historical_Data'!$J$12:$J$518,0),MATCH(Working!BI$11,'Data;_Historical_Data'!$H$11:$AK$11)),SUMIFS('Data;_Minor_Ports'!$K$59:$K$999999,'Data;_Minor_Ports'!$F$59:$F$999999,$F98,'Data;_Minor_Ports'!$E$59:$E$999999,BI$70,'Data;_Minor_Ports'!$J$59:$J$999999,#REF!)))</f>
        <v>z</v>
      </c>
      <c r="BJ98" s="44" t="e">
        <f t="shared" si="6"/>
        <v>#VALUE!</v>
      </c>
      <c r="BK98" s="45" t="e">
        <f t="shared" si="7"/>
        <v>#VALUE!</v>
      </c>
    </row>
    <row r="99" spans="5:63" x14ac:dyDescent="0.25">
      <c r="E99" s="22" t="e">
        <f>CONCATENATE(#REF!,Working!H99)</f>
        <v>#REF!</v>
      </c>
      <c r="F99" s="22" t="s">
        <v>366</v>
      </c>
      <c r="G99" s="22" t="s">
        <v>308</v>
      </c>
      <c r="H99" s="2" t="s">
        <v>92</v>
      </c>
      <c r="I99" s="2" t="s">
        <v>30</v>
      </c>
      <c r="J99" s="42" t="s">
        <v>66</v>
      </c>
      <c r="K99" s="3" t="str">
        <f>IF(Closed_Ports!F92="z","z",IF(K$11&lt;2000,INDEX('Data;_Historical_Data'!$H$12:$AK$518,MATCH(Working!$E99,'Data;_Historical_Data'!$J$12:$J$518,0),MATCH(Working!K$11,'Data;_Historical_Data'!$H$11:$AK$11)),SUMIFS('Data;_Minor_Ports'!$K$59:$K$999999,'Data;_Minor_Ports'!$F$59:$F$999999,$F99,'Data;_Minor_Ports'!$E$59:$E$999999,K$70,'Data;_Minor_Ports'!$J$59:$J$999999,#REF!)))</f>
        <v>z</v>
      </c>
      <c r="L99" s="3" t="str">
        <f>IF(Closed_Ports!G92="z","z",IF(L$11&lt;2000,INDEX('Data;_Historical_Data'!$H$12:$AK$518,MATCH(Working!$E99,'Data;_Historical_Data'!$J$12:$J$518,0),MATCH(Working!L$11,'Data;_Historical_Data'!$H$11:$AK$11)),SUMIFS('Data;_Minor_Ports'!$K$59:$K$999999,'Data;_Minor_Ports'!$F$59:$F$999999,$F99,'Data;_Minor_Ports'!$E$59:$E$999999,L$70,'Data;_Minor_Ports'!$J$59:$J$999999,#REF!)))</f>
        <v>z</v>
      </c>
      <c r="M99" s="3" t="str">
        <f>IF(Closed_Ports!H92="z","z",IF(M$11&lt;2000,INDEX('Data;_Historical_Data'!$H$12:$AK$518,MATCH(Working!$E99,'Data;_Historical_Data'!$J$12:$J$518,0),MATCH(Working!M$11,'Data;_Historical_Data'!$H$11:$AK$11)),SUMIFS('Data;_Minor_Ports'!$K$59:$K$999999,'Data;_Minor_Ports'!$F$59:$F$999999,$F99,'Data;_Minor_Ports'!$E$59:$E$999999,M$70,'Data;_Minor_Ports'!$J$59:$J$999999,#REF!)))</f>
        <v>z</v>
      </c>
      <c r="N99" s="3" t="str">
        <f>IF(Closed_Ports!I92="z","z",IF(N$11&lt;2000,INDEX('Data;_Historical_Data'!$H$12:$AK$518,MATCH(Working!$E99,'Data;_Historical_Data'!$J$12:$J$518,0),MATCH(Working!N$11,'Data;_Historical_Data'!$H$11:$AK$11)),SUMIFS('Data;_Minor_Ports'!$K$59:$K$999999,'Data;_Minor_Ports'!$F$59:$F$999999,$F99,'Data;_Minor_Ports'!$E$59:$E$999999,N$70,'Data;_Minor_Ports'!$J$59:$J$999999,#REF!)))</f>
        <v>z</v>
      </c>
      <c r="O99" s="3" t="str">
        <f>IF(Closed_Ports!J92="z","z",IF(O$11&lt;2000,INDEX('Data;_Historical_Data'!$H$12:$AK$518,MATCH(Working!$E99,'Data;_Historical_Data'!$J$12:$J$518,0),MATCH(Working!O$11,'Data;_Historical_Data'!$H$11:$AK$11)),SUMIFS('Data;_Minor_Ports'!$K$59:$K$999999,'Data;_Minor_Ports'!$F$59:$F$999999,$F99,'Data;_Minor_Ports'!$E$59:$E$999999,O$70,'Data;_Minor_Ports'!$J$59:$J$999999,#REF!)))</f>
        <v>z</v>
      </c>
      <c r="P99" s="3" t="str">
        <f>IF(Closed_Ports!K92="z","z",IF(P$11&lt;2000,INDEX('Data;_Historical_Data'!$H$12:$AK$518,MATCH(Working!$E99,'Data;_Historical_Data'!$J$12:$J$518,0),MATCH(Working!P$11,'Data;_Historical_Data'!$H$11:$AK$11)),SUMIFS('Data;_Minor_Ports'!$K$59:$K$999999,'Data;_Minor_Ports'!$F$59:$F$999999,$F99,'Data;_Minor_Ports'!$E$59:$E$999999,P$70,'Data;_Minor_Ports'!$J$59:$J$999999,#REF!)))</f>
        <v>z</v>
      </c>
      <c r="Q99" s="3" t="str">
        <f>IF(Closed_Ports!L92="z","z",IF(Q$11&lt;2000,INDEX('Data;_Historical_Data'!$H$12:$AK$518,MATCH(Working!$E99,'Data;_Historical_Data'!$J$12:$J$518,0),MATCH(Working!Q$11,'Data;_Historical_Data'!$H$11:$AK$11)),SUMIFS('Data;_Minor_Ports'!$K$59:$K$999999,'Data;_Minor_Ports'!$F$59:$F$999999,$F99,'Data;_Minor_Ports'!$E$59:$E$999999,Q$70,'Data;_Minor_Ports'!$J$59:$J$999999,#REF!)))</f>
        <v>z</v>
      </c>
      <c r="R99" s="3" t="str">
        <f>IF(Closed_Ports!M92="z","z",IF(R$11&lt;2000,INDEX('Data;_Historical_Data'!$H$12:$AK$518,MATCH(Working!$E99,'Data;_Historical_Data'!$J$12:$J$518,0),MATCH(Working!R$11,'Data;_Historical_Data'!$H$11:$AK$11)),SUMIFS('Data;_Minor_Ports'!$K$59:$K$999999,'Data;_Minor_Ports'!$F$59:$F$999999,$F99,'Data;_Minor_Ports'!$E$59:$E$999999,R$70,'Data;_Minor_Ports'!$J$59:$J$999999,#REF!)))</f>
        <v>z</v>
      </c>
      <c r="S99" s="3" t="str">
        <f>IF(Closed_Ports!N92="z","z",IF(S$11&lt;2000,INDEX('Data;_Historical_Data'!$H$12:$AK$518,MATCH(Working!$E99,'Data;_Historical_Data'!$J$12:$J$518,0),MATCH(Working!S$11,'Data;_Historical_Data'!$H$11:$AK$11)),SUMIFS('Data;_Minor_Ports'!$K$59:$K$999999,'Data;_Minor_Ports'!$F$59:$F$999999,$F99,'Data;_Minor_Ports'!$E$59:$E$999999,S$70,'Data;_Minor_Ports'!$J$59:$J$999999,#REF!)))</f>
        <v>z</v>
      </c>
      <c r="T99" s="3" t="e">
        <f>IF(Closed_Ports!O92="z","z",IF(T$11&lt;2000,INDEX('Data;_Historical_Data'!$H$12:$AK$518,MATCH(Working!$E99,'Data;_Historical_Data'!$J$12:$J$518,0),MATCH(Working!T$11,'Data;_Historical_Data'!$H$11:$AK$11)),SUMIFS('Data;_Minor_Ports'!$K$59:$K$999999,'Data;_Minor_Ports'!$F$59:$F$999999,$F99,'Data;_Minor_Ports'!$E$59:$E$999999,T$70,'Data;_Minor_Ports'!$J$59:$J$999999,#REF!)))</f>
        <v>#REF!</v>
      </c>
      <c r="U99" s="3" t="e">
        <f>IF(Closed_Ports!P92="z","z",IF(U$11&lt;2000,INDEX('Data;_Historical_Data'!$H$12:$AK$518,MATCH(Working!$E99,'Data;_Historical_Data'!$J$12:$J$518,0),MATCH(Working!U$11,'Data;_Historical_Data'!$H$11:$AK$11)),SUMIFS('Data;_Minor_Ports'!$K$59:$K$999999,'Data;_Minor_Ports'!$F$59:$F$999999,$F99,'Data;_Minor_Ports'!$E$59:$E$999999,U$70,'Data;_Minor_Ports'!$J$59:$J$999999,#REF!)))</f>
        <v>#REF!</v>
      </c>
      <c r="V99" s="3" t="e">
        <f>IF(Closed_Ports!Q92="z","z",IF(V$11&lt;2000,INDEX('Data;_Historical_Data'!$H$12:$AK$518,MATCH(Working!$E99,'Data;_Historical_Data'!$J$12:$J$518,0),MATCH(Working!V$11,'Data;_Historical_Data'!$H$11:$AK$11)),SUMIFS('Data;_Minor_Ports'!$K$59:$K$999999,'Data;_Minor_Ports'!$F$59:$F$999999,$F99,'Data;_Minor_Ports'!$E$59:$E$999999,V$70,'Data;_Minor_Ports'!$J$59:$J$999999,#REF!)))</f>
        <v>#REF!</v>
      </c>
      <c r="W99" s="3" t="e">
        <f>IF(Closed_Ports!R92="z","z",IF(W$11&lt;2000,INDEX('Data;_Historical_Data'!$H$12:$AK$518,MATCH(Working!$E99,'Data;_Historical_Data'!$J$12:$J$518,0),MATCH(Working!W$11,'Data;_Historical_Data'!$H$11:$AK$11)),SUMIFS('Data;_Minor_Ports'!$K$59:$K$999999,'Data;_Minor_Ports'!$F$59:$F$999999,$F99,'Data;_Minor_Ports'!$E$59:$E$999999,W$70,'Data;_Minor_Ports'!$J$59:$J$999999,#REF!)))</f>
        <v>#REF!</v>
      </c>
      <c r="X99" s="3" t="e">
        <f>IF(Closed_Ports!S92="z","z",IF(X$11&lt;2000,INDEX('Data;_Historical_Data'!$H$12:$AK$518,MATCH(Working!$E99,'Data;_Historical_Data'!$J$12:$J$518,0),MATCH(Working!X$11,'Data;_Historical_Data'!$H$11:$AK$11)),SUMIFS('Data;_Minor_Ports'!$K$59:$K$999999,'Data;_Minor_Ports'!$F$59:$F$999999,$F99,'Data;_Minor_Ports'!$E$59:$E$999999,X$70,'Data;_Minor_Ports'!$J$59:$J$999999,#REF!)))</f>
        <v>#REF!</v>
      </c>
      <c r="Y99" s="3" t="e">
        <f>IF(Closed_Ports!T92="z","z",IF(Y$11&lt;2000,INDEX('Data;_Historical_Data'!$H$12:$AK$518,MATCH(Working!$E99,'Data;_Historical_Data'!$J$12:$J$518,0),MATCH(Working!Y$11,'Data;_Historical_Data'!$H$11:$AK$11)),SUMIFS('Data;_Minor_Ports'!$K$59:$K$999999,'Data;_Minor_Ports'!$F$59:$F$999999,$F99,'Data;_Minor_Ports'!$E$59:$E$999999,Y$70,'Data;_Minor_Ports'!$J$59:$J$999999,#REF!)))</f>
        <v>#REF!</v>
      </c>
      <c r="Z99" s="3" t="e">
        <f>IF(Closed_Ports!U92="z","z",IF(Z$11&lt;2000,INDEX('Data;_Historical_Data'!$H$12:$AK$518,MATCH(Working!$E99,'Data;_Historical_Data'!$J$12:$J$518,0),MATCH(Working!Z$11,'Data;_Historical_Data'!$H$11:$AK$11)),SUMIFS('Data;_Minor_Ports'!$K$59:$K$999999,'Data;_Minor_Ports'!$F$59:$F$999999,$F99,'Data;_Minor_Ports'!$E$59:$E$999999,Z$70,'Data;_Minor_Ports'!$J$59:$J$999999,#REF!)))</f>
        <v>#REF!</v>
      </c>
      <c r="AA99" s="3" t="e">
        <f>IF(Closed_Ports!V92="z","z",IF(AA$11&lt;2000,INDEX('Data;_Historical_Data'!$H$12:$AK$518,MATCH(Working!$E99,'Data;_Historical_Data'!$J$12:$J$518,0),MATCH(Working!AA$11,'Data;_Historical_Data'!$H$11:$AK$11)),SUMIFS('Data;_Minor_Ports'!$K$59:$K$999999,'Data;_Minor_Ports'!$F$59:$F$999999,$F99,'Data;_Minor_Ports'!$E$59:$E$999999,AA$70,'Data;_Minor_Ports'!$J$59:$J$999999,#REF!)))</f>
        <v>#REF!</v>
      </c>
      <c r="AB99" s="3" t="e">
        <f>IF(Closed_Ports!W92="z","z",IF(AB$11&lt;2000,INDEX('Data;_Historical_Data'!$H$12:$AK$518,MATCH(Working!$E99,'Data;_Historical_Data'!$J$12:$J$518,0),MATCH(Working!AB$11,'Data;_Historical_Data'!$H$11:$AK$11)),SUMIFS('Data;_Minor_Ports'!$K$59:$K$999999,'Data;_Minor_Ports'!$F$59:$F$999999,$F99,'Data;_Minor_Ports'!$E$59:$E$999999,AB$70,'Data;_Minor_Ports'!$J$59:$J$999999,#REF!)))</f>
        <v>#REF!</v>
      </c>
      <c r="AC99" s="3" t="e">
        <f>IF(Closed_Ports!X92="z","z",IF(AC$11&lt;2000,INDEX('Data;_Historical_Data'!$H$12:$AK$518,MATCH(Working!$E99,'Data;_Historical_Data'!$J$12:$J$518,0),MATCH(Working!AC$11,'Data;_Historical_Data'!$H$11:$AK$11)),SUMIFS('Data;_Minor_Ports'!$K$59:$K$999999,'Data;_Minor_Ports'!$F$59:$F$999999,$F99,'Data;_Minor_Ports'!$E$59:$E$999999,AC$70,'Data;_Minor_Ports'!$J$59:$J$999999,#REF!)))</f>
        <v>#REF!</v>
      </c>
      <c r="AD99" s="3" t="e">
        <f>IF(Closed_Ports!Y92="z","z",IF(AD$11&lt;2000,INDEX('Data;_Historical_Data'!$H$12:$AK$518,MATCH(Working!$E99,'Data;_Historical_Data'!$J$12:$J$518,0),MATCH(Working!AD$11,'Data;_Historical_Data'!$H$11:$AK$11)),SUMIFS('Data;_Minor_Ports'!$K$59:$K$999999,'Data;_Minor_Ports'!$F$59:$F$999999,$F99,'Data;_Minor_Ports'!$E$59:$E$999999,AD$70,'Data;_Minor_Ports'!$J$59:$J$999999,#REF!)))</f>
        <v>#REF!</v>
      </c>
      <c r="AE99" s="3" t="e">
        <f>IF(Closed_Ports!Z92="z","z",IF(AE$11&lt;2000,INDEX('Data;_Historical_Data'!$H$12:$AK$518,MATCH(Working!$E99,'Data;_Historical_Data'!$J$12:$J$518,0),MATCH(Working!AE$11,'Data;_Historical_Data'!$H$11:$AK$11)),SUMIFS('Data;_Minor_Ports'!$K$59:$K$999999,'Data;_Minor_Ports'!$F$59:$F$999999,$F99,'Data;_Minor_Ports'!$E$59:$E$999999,AE$70,'Data;_Minor_Ports'!$J$59:$J$999999,#REF!)))</f>
        <v>#REF!</v>
      </c>
      <c r="AF99" s="3" t="e">
        <f>IF(Closed_Ports!AA92="z","z",IF(AF$11&lt;2000,INDEX('Data;_Historical_Data'!$H$12:$AK$518,MATCH(Working!$E99,'Data;_Historical_Data'!$J$12:$J$518,0),MATCH(Working!AF$11,'Data;_Historical_Data'!$H$11:$AK$11)),SUMIFS('Data;_Minor_Ports'!$K$59:$K$999999,'Data;_Minor_Ports'!$F$59:$F$999999,$F99,'Data;_Minor_Ports'!$E$59:$E$999999,AF$70,'Data;_Minor_Ports'!$J$59:$J$999999,#REF!)))</f>
        <v>#REF!</v>
      </c>
      <c r="AG99" s="3" t="e">
        <f>IF(Closed_Ports!AB92="z","z",IF(AG$11&lt;2000,INDEX('Data;_Historical_Data'!$H$12:$AK$518,MATCH(Working!$E99,'Data;_Historical_Data'!$J$12:$J$518,0),MATCH(Working!AG$11,'Data;_Historical_Data'!$H$11:$AK$11)),SUMIFS('Data;_Minor_Ports'!$K$59:$K$999999,'Data;_Minor_Ports'!$F$59:$F$999999,$F99,'Data;_Minor_Ports'!$E$59:$E$999999,AG$70,'Data;_Minor_Ports'!$J$59:$J$999999,#REF!)))</f>
        <v>#REF!</v>
      </c>
      <c r="AH99" s="3" t="e">
        <f>IF(Closed_Ports!AC92="z","z",IF(AH$11&lt;2000,INDEX('Data;_Historical_Data'!$H$12:$AK$518,MATCH(Working!$E99,'Data;_Historical_Data'!$J$12:$J$518,0),MATCH(Working!AH$11,'Data;_Historical_Data'!$H$11:$AK$11)),SUMIFS('Data;_Minor_Ports'!$K$59:$K$999999,'Data;_Minor_Ports'!$F$59:$F$999999,$F99,'Data;_Minor_Ports'!$E$59:$E$999999,AH$70,'Data;_Minor_Ports'!$J$59:$J$999999,#REF!)))</f>
        <v>#REF!</v>
      </c>
      <c r="AI99" s="3" t="e">
        <f>IF(Closed_Ports!AD92="z","z",IF(AI$11&lt;2000,INDEX('Data;_Historical_Data'!$H$12:$AK$518,MATCH(Working!$E99,'Data;_Historical_Data'!$J$12:$J$518,0),MATCH(Working!AI$11,'Data;_Historical_Data'!$H$11:$AK$11)),SUMIFS('Data;_Minor_Ports'!$K$59:$K$999999,'Data;_Minor_Ports'!$F$59:$F$999999,$F99,'Data;_Minor_Ports'!$E$59:$E$999999,AI$70,'Data;_Minor_Ports'!$J$59:$J$999999,#REF!)))</f>
        <v>#REF!</v>
      </c>
      <c r="AJ99" s="3" t="e">
        <f>IF(Closed_Ports!AE92="z","z",IF(AJ$11&lt;2000,INDEX('Data;_Historical_Data'!$H$12:$AK$518,MATCH(Working!$E99,'Data;_Historical_Data'!$J$12:$J$518,0),MATCH(Working!AJ$11,'Data;_Historical_Data'!$H$11:$AK$11)),SUMIFS('Data;_Minor_Ports'!$K$59:$K$999999,'Data;_Minor_Ports'!$F$59:$F$999999,$F99,'Data;_Minor_Ports'!$E$59:$E$999999,AJ$70,'Data;_Minor_Ports'!$J$59:$J$999999,#REF!)))</f>
        <v>#REF!</v>
      </c>
      <c r="AK99" s="3" t="e">
        <f>IF(Closed_Ports!AF92="z","z",IF(AK$11&lt;2000,INDEX('Data;_Historical_Data'!$H$12:$AK$518,MATCH(Working!$E99,'Data;_Historical_Data'!$J$12:$J$518,0),MATCH(Working!AK$11,'Data;_Historical_Data'!$H$11:$AK$11)),SUMIFS('Data;_Minor_Ports'!$K$59:$K$999999,'Data;_Minor_Ports'!$F$59:$F$999999,$F99,'Data;_Minor_Ports'!$E$59:$E$999999,AK$70,'Data;_Minor_Ports'!$J$59:$J$999999,#REF!)))</f>
        <v>#REF!</v>
      </c>
      <c r="AL99" s="49">
        <f>IF(Closed_Ports!AG92="z","z",IF(AL$11&lt;2000,INDEX('Data;_Historical_Data'!$H$12:$AK$518,MATCH(Working!$E99,'Data;_Historical_Data'!$J$12:$J$518,0),MATCH(Working!AL$11,'Data;_Historical_Data'!$H$11:$AK$11)),SUMIFS('Data;_Minor_Ports'!$K$59:$K$999999,'Data;_Minor_Ports'!$F$59:$F$999999,$F99,'Data;_Minor_Ports'!$E$59:$E$999999,AL$70,'Data;_Minor_Ports'!$J$59:$J$999999,#REF!)))</f>
        <v>0</v>
      </c>
      <c r="AM99" s="3">
        <f>IF(Closed_Ports!AH92="z","z",IF(AM$11&lt;2000,INDEX('Data;_Historical_Data'!$H$12:$AK$518,MATCH(Working!$E99,'Data;_Historical_Data'!$J$12:$J$518,0),MATCH(Working!AM$11,'Data;_Historical_Data'!$H$11:$AK$11)),SUMIFS('Data;_Minor_Ports'!$K$59:$K$999999,'Data;_Minor_Ports'!$F$59:$F$999999,$F99,'Data;_Minor_Ports'!$E$59:$E$999999,AM$70,'Data;_Minor_Ports'!$J$59:$J$999999,#REF!)))</f>
        <v>0</v>
      </c>
      <c r="AN99" s="3">
        <f>IF(Closed_Ports!AI92="z","z",IF(AN$11&lt;2000,INDEX('Data;_Historical_Data'!$H$12:$AK$518,MATCH(Working!$E99,'Data;_Historical_Data'!$J$12:$J$518,0),MATCH(Working!AN$11,'Data;_Historical_Data'!$H$11:$AK$11)),SUMIFS('Data;_Minor_Ports'!$K$59:$K$999999,'Data;_Minor_Ports'!$F$59:$F$999999,$F99,'Data;_Minor_Ports'!$E$59:$E$999999,AN$70,'Data;_Minor_Ports'!$J$59:$J$999999,#REF!)))</f>
        <v>0</v>
      </c>
      <c r="AO99" s="3">
        <f>IF(Closed_Ports!AJ92="z","z",IF(AO$11&lt;2000,INDEX('Data;_Historical_Data'!$H$12:$AK$518,MATCH(Working!$E99,'Data;_Historical_Data'!$J$12:$J$518,0),MATCH(Working!AO$11,'Data;_Historical_Data'!$H$11:$AK$11)),SUMIFS('Data;_Minor_Ports'!$K$59:$K$999999,'Data;_Minor_Ports'!$F$59:$F$999999,$F99,'Data;_Minor_Ports'!$E$59:$E$999999,AO$70,'Data;_Minor_Ports'!$J$59:$J$999999,#REF!)))</f>
        <v>0</v>
      </c>
      <c r="AP99" s="3">
        <f>IF(Closed_Ports!AK92="z","z",IF(AP$11&lt;2000,INDEX('Data;_Historical_Data'!$H$12:$AK$518,MATCH(Working!$E99,'Data;_Historical_Data'!$J$12:$J$518,0),MATCH(Working!AP$11,'Data;_Historical_Data'!$H$11:$AK$11)),SUMIFS('Data;_Minor_Ports'!$K$59:$K$999999,'Data;_Minor_Ports'!$F$59:$F$999999,$F99,'Data;_Minor_Ports'!$E$59:$E$999999,AP$70,'Data;_Minor_Ports'!$J$59:$J$999999,#REF!)))</f>
        <v>0</v>
      </c>
      <c r="AQ99" s="3">
        <f>IF(Closed_Ports!AL92="z","z",IF(AQ$11&lt;2000,INDEX('Data;_Historical_Data'!$H$12:$AK$518,MATCH(Working!$E99,'Data;_Historical_Data'!$J$12:$J$518,0),MATCH(Working!AQ$11,'Data;_Historical_Data'!$H$11:$AK$11)),SUMIFS('Data;_Minor_Ports'!$K$59:$K$999999,'Data;_Minor_Ports'!$F$59:$F$999999,$F99,'Data;_Minor_Ports'!$E$59:$E$999999,AQ$70,'Data;_Minor_Ports'!$J$59:$J$999999,#REF!)))</f>
        <v>0</v>
      </c>
      <c r="AR99" s="3" t="str">
        <f>IF(Closed_Ports!AM92="z","z",IF(AR$11&lt;2000,INDEX('Data;_Historical_Data'!$H$12:$AK$518,MATCH(Working!$E99,'Data;_Historical_Data'!$J$12:$J$518,0),MATCH(Working!AR$11,'Data;_Historical_Data'!$H$11:$AK$11)),SUMIFS('Data;_Minor_Ports'!$K$59:$K$999999,'Data;_Minor_Ports'!$F$59:$F$999999,$F99,'Data;_Minor_Ports'!$E$59:$E$999999,AR$70,'Data;_Minor_Ports'!$J$59:$J$999999,#REF!)))</f>
        <v>z</v>
      </c>
      <c r="AS99" s="3" t="str">
        <f>IF(Closed_Ports!AN92="z","z",IF(AS$11&lt;2000,INDEX('Data;_Historical_Data'!$H$12:$AK$518,MATCH(Working!$E99,'Data;_Historical_Data'!$J$12:$J$518,0),MATCH(Working!AS$11,'Data;_Historical_Data'!$H$11:$AK$11)),SUMIFS('Data;_Minor_Ports'!$K$59:$K$999999,'Data;_Minor_Ports'!$F$59:$F$999999,$F99,'Data;_Minor_Ports'!$E$59:$E$999999,AS$70,'Data;_Minor_Ports'!$J$59:$J$999999,#REF!)))</f>
        <v>z</v>
      </c>
      <c r="AT99" s="3" t="str">
        <f>IF(Closed_Ports!AO92="z","z",IF(AT$11&lt;2000,INDEX('Data;_Historical_Data'!$H$12:$AK$518,MATCH(Working!$E99,'Data;_Historical_Data'!$J$12:$J$518,0),MATCH(Working!AT$11,'Data;_Historical_Data'!$H$11:$AK$11)),SUMIFS('Data;_Minor_Ports'!$K$59:$K$999999,'Data;_Minor_Ports'!$F$59:$F$999999,$F99,'Data;_Minor_Ports'!$E$59:$E$999999,AT$70,'Data;_Minor_Ports'!$J$59:$J$999999,#REF!)))</f>
        <v>z</v>
      </c>
      <c r="AU99" s="3" t="str">
        <f>IF(Closed_Ports!AP92="z","z",IF(AU$11&lt;2000,INDEX('Data;_Historical_Data'!$H$12:$AK$518,MATCH(Working!$E99,'Data;_Historical_Data'!$J$12:$J$518,0),MATCH(Working!AU$11,'Data;_Historical_Data'!$H$11:$AK$11)),SUMIFS('Data;_Minor_Ports'!$K$59:$K$999999,'Data;_Minor_Ports'!$F$59:$F$999999,$F99,'Data;_Minor_Ports'!$E$59:$E$999999,AU$70,'Data;_Minor_Ports'!$J$59:$J$999999,#REF!)))</f>
        <v>z</v>
      </c>
      <c r="AV99" s="3" t="str">
        <f>IF(Closed_Ports!AQ92="z","z",IF(AV$11&lt;2000,INDEX('Data;_Historical_Data'!$H$12:$AK$518,MATCH(Working!$E99,'Data;_Historical_Data'!$J$12:$J$518,0),MATCH(Working!AV$11,'Data;_Historical_Data'!$H$11:$AK$11)),SUMIFS('Data;_Minor_Ports'!$K$59:$K$999999,'Data;_Minor_Ports'!$F$59:$F$999999,$F99,'Data;_Minor_Ports'!$E$59:$E$999999,AV$70,'Data;_Minor_Ports'!$J$59:$J$999999,#REF!)))</f>
        <v>z</v>
      </c>
      <c r="AW99" s="3" t="str">
        <f>IF(Closed_Ports!AR92="z","z",IF(AW$11&lt;2000,INDEX('Data;_Historical_Data'!$H$12:$AK$518,MATCH(Working!$E99,'Data;_Historical_Data'!$J$12:$J$518,0),MATCH(Working!AW$11,'Data;_Historical_Data'!$H$11:$AK$11)),SUMIFS('Data;_Minor_Ports'!$K$59:$K$999999,'Data;_Minor_Ports'!$F$59:$F$999999,$F99,'Data;_Minor_Ports'!$E$59:$E$999999,AW$70,'Data;_Minor_Ports'!$J$59:$J$999999,#REF!)))</f>
        <v>z</v>
      </c>
      <c r="AX99" s="3" t="str">
        <f>IF(Closed_Ports!AS92="z","z",IF(AX$11&lt;2000,INDEX('Data;_Historical_Data'!$H$12:$AK$518,MATCH(Working!$E99,'Data;_Historical_Data'!$J$12:$J$518,0),MATCH(Working!AX$11,'Data;_Historical_Data'!$H$11:$AK$11)),SUMIFS('Data;_Minor_Ports'!$K$59:$K$999999,'Data;_Minor_Ports'!$F$59:$F$999999,$F99,'Data;_Minor_Ports'!$E$59:$E$999999,AX$70,'Data;_Minor_Ports'!$J$59:$J$999999,#REF!)))</f>
        <v>z</v>
      </c>
      <c r="AY99" s="3" t="str">
        <f>IF(Closed_Ports!AT92="z","z",IF(AY$11&lt;2000,INDEX('Data;_Historical_Data'!$H$12:$AK$518,MATCH(Working!$E99,'Data;_Historical_Data'!$J$12:$J$518,0),MATCH(Working!AY$11,'Data;_Historical_Data'!$H$11:$AK$11)),SUMIFS('Data;_Minor_Ports'!$K$59:$K$999999,'Data;_Minor_Ports'!$F$59:$F$999999,$F99,'Data;_Minor_Ports'!$E$59:$E$999999,AY$70,'Data;_Minor_Ports'!$J$59:$J$999999,#REF!)))</f>
        <v>z</v>
      </c>
      <c r="AZ99" s="3" t="str">
        <f>IF(Closed_Ports!AU92="z","z",IF(AZ$11&lt;2000,INDEX('Data;_Historical_Data'!$H$12:$AK$518,MATCH(Working!$E99,'Data;_Historical_Data'!$J$12:$J$518,0),MATCH(Working!AZ$11,'Data;_Historical_Data'!$H$11:$AK$11)),SUMIFS('Data;_Minor_Ports'!$K$59:$K$999999,'Data;_Minor_Ports'!$F$59:$F$999999,$F99,'Data;_Minor_Ports'!$E$59:$E$999999,AZ$70,'Data;_Minor_Ports'!$J$59:$J$999999,#REF!)))</f>
        <v>z</v>
      </c>
      <c r="BA99" s="3" t="str">
        <f>IF(Closed_Ports!AV92="z","z",IF(BA$11&lt;2000,INDEX('Data;_Historical_Data'!$H$12:$AK$518,MATCH(Working!$E99,'Data;_Historical_Data'!$J$12:$J$518,0),MATCH(Working!BA$11,'Data;_Historical_Data'!$H$11:$AK$11)),SUMIFS('Data;_Minor_Ports'!$K$59:$K$999999,'Data;_Minor_Ports'!$F$59:$F$999999,$F99,'Data;_Minor_Ports'!$E$59:$E$999999,BA$70,'Data;_Minor_Ports'!$J$59:$J$999999,#REF!)))</f>
        <v>z</v>
      </c>
      <c r="BB99" s="3" t="str">
        <f>IF(Closed_Ports!AW92="z","z",IF(BB$11&lt;2000,INDEX('Data;_Historical_Data'!$H$12:$AK$518,MATCH(Working!$E99,'Data;_Historical_Data'!$J$12:$J$518,0),MATCH(Working!BB$11,'Data;_Historical_Data'!$H$11:$AK$11)),SUMIFS('Data;_Minor_Ports'!$K$59:$K$999999,'Data;_Minor_Ports'!$F$59:$F$999999,$F99,'Data;_Minor_Ports'!$E$59:$E$999999,BB$70,'Data;_Minor_Ports'!$J$59:$J$999999,#REF!)))</f>
        <v>z</v>
      </c>
      <c r="BC99" s="3" t="str">
        <f>IF(Closed_Ports!AX92="z","z",IF(BC$11&lt;2000,INDEX('Data;_Historical_Data'!$H$12:$AK$518,MATCH(Working!$E99,'Data;_Historical_Data'!$J$12:$J$518,0),MATCH(Working!BC$11,'Data;_Historical_Data'!$H$11:$AK$11)),SUMIFS('Data;_Minor_Ports'!$K$59:$K$999999,'Data;_Minor_Ports'!$F$59:$F$999999,$F99,'Data;_Minor_Ports'!$E$59:$E$999999,BC$70,'Data;_Minor_Ports'!$J$59:$J$999999,#REF!)))</f>
        <v>z</v>
      </c>
      <c r="BD99" s="3" t="str">
        <f>IF(Closed_Ports!AY92="z","z",IF(BD$11&lt;2000,INDEX('Data;_Historical_Data'!$H$12:$AK$518,MATCH(Working!$E99,'Data;_Historical_Data'!$J$12:$J$518,0),MATCH(Working!BD$11,'Data;_Historical_Data'!$H$11:$AK$11)),SUMIFS('Data;_Minor_Ports'!$K$59:$K$999999,'Data;_Minor_Ports'!$F$59:$F$999999,$F99,'Data;_Minor_Ports'!$E$59:$E$999999,BD$70,'Data;_Minor_Ports'!$J$59:$J$999999,#REF!)))</f>
        <v>z</v>
      </c>
      <c r="BE99" s="3" t="str">
        <f>IF(Closed_Ports!AZ92="z","z",IF(BE$11&lt;2000,INDEX('Data;_Historical_Data'!$H$12:$AK$518,MATCH(Working!$E99,'Data;_Historical_Data'!$J$12:$J$518,0),MATCH(Working!BE$11,'Data;_Historical_Data'!$H$11:$AK$11)),SUMIFS('Data;_Minor_Ports'!$K$59:$K$999999,'Data;_Minor_Ports'!$F$59:$F$999999,$F99,'Data;_Minor_Ports'!$E$59:$E$999999,BE$70,'Data;_Minor_Ports'!$J$59:$J$999999,#REF!)))</f>
        <v>z</v>
      </c>
      <c r="BF99" s="3" t="str">
        <f>IF(Closed_Ports!BA92="z","z",IF(BF$11&lt;2000,INDEX('Data;_Historical_Data'!$H$12:$AK$518,MATCH(Working!$E99,'Data;_Historical_Data'!$J$12:$J$518,0),MATCH(Working!BF$11,'Data;_Historical_Data'!$H$11:$AK$11)),SUMIFS('Data;_Minor_Ports'!$K$59:$K$999999,'Data;_Minor_Ports'!$F$59:$F$999999,$F99,'Data;_Minor_Ports'!$E$59:$E$999999,BF$70,'Data;_Minor_Ports'!$J$59:$J$999999,#REF!)))</f>
        <v>z</v>
      </c>
      <c r="BG99" s="3" t="str">
        <f>IF(Closed_Ports!BB92="z","z",IF(BG$11&lt;2000,INDEX('Data;_Historical_Data'!$H$12:$AK$518,MATCH(Working!$E99,'Data;_Historical_Data'!$J$12:$J$518,0),MATCH(Working!BG$11,'Data;_Historical_Data'!$H$11:$AK$11)),SUMIFS('Data;_Minor_Ports'!$K$59:$K$999999,'Data;_Minor_Ports'!$F$59:$F$999999,$F99,'Data;_Minor_Ports'!$E$59:$E$999999,BG$70,'Data;_Minor_Ports'!$J$59:$J$999999,#REF!)))</f>
        <v>z</v>
      </c>
      <c r="BH99" s="3" t="str">
        <f>IF(Closed_Ports!BC92="z","z",IF(BH$11&lt;2000,INDEX('Data;_Historical_Data'!$H$12:$AK$518,MATCH(Working!$E99,'Data;_Historical_Data'!$J$12:$J$518,0),MATCH(Working!BH$11,'Data;_Historical_Data'!$H$11:$AK$11)),SUMIFS('Data;_Minor_Ports'!$K$59:$K$999999,'Data;_Minor_Ports'!$F$59:$F$999999,$F99,'Data;_Minor_Ports'!$E$59:$E$999999,BH$70,'Data;_Minor_Ports'!$J$59:$J$999999,#REF!)))</f>
        <v>z</v>
      </c>
      <c r="BI99" s="3" t="str">
        <f>IF(Closed_Ports!BD92="z","z",IF(BI$11&lt;2000,INDEX('Data;_Historical_Data'!$H$12:$AK$518,MATCH(Working!$E99,'Data;_Historical_Data'!$J$12:$J$518,0),MATCH(Working!BI$11,'Data;_Historical_Data'!$H$11:$AK$11)),SUMIFS('Data;_Minor_Ports'!$K$59:$K$999999,'Data;_Minor_Ports'!$F$59:$F$999999,$F99,'Data;_Minor_Ports'!$E$59:$E$999999,BI$70,'Data;_Minor_Ports'!$J$59:$J$999999,#REF!)))</f>
        <v>z</v>
      </c>
      <c r="BJ99" s="44" t="e">
        <f t="shared" si="6"/>
        <v>#VALUE!</v>
      </c>
      <c r="BK99" s="45" t="e">
        <f t="shared" si="7"/>
        <v>#VALUE!</v>
      </c>
    </row>
    <row r="100" spans="5:63" x14ac:dyDescent="0.25">
      <c r="E100" s="22" t="e">
        <f>CONCATENATE(#REF!,Working!H100)</f>
        <v>#REF!</v>
      </c>
      <c r="F100" s="22" t="s">
        <v>368</v>
      </c>
      <c r="G100" s="22" t="s">
        <v>308</v>
      </c>
      <c r="H100" s="2" t="s">
        <v>93</v>
      </c>
      <c r="I100" s="2" t="s">
        <v>33</v>
      </c>
      <c r="J100" s="42" t="s">
        <v>66</v>
      </c>
      <c r="K100" s="3" t="str">
        <f>IF(Closed_Ports!F93="z","z",IF(K$11&lt;2000,INDEX('Data;_Historical_Data'!$H$12:$AK$518,MATCH(Working!$E100,'Data;_Historical_Data'!$J$12:$J$518,0),MATCH(Working!K$11,'Data;_Historical_Data'!$H$11:$AK$11)),SUMIFS('Data;_Minor_Ports'!$K$59:$K$999999,'Data;_Minor_Ports'!$F$59:$F$999999,$F100,'Data;_Minor_Ports'!$E$59:$E$999999,K$70,'Data;_Minor_Ports'!$J$59:$J$999999,#REF!)))</f>
        <v>z</v>
      </c>
      <c r="L100" s="3" t="str">
        <f>IF(Closed_Ports!G93="z","z",IF(L$11&lt;2000,INDEX('Data;_Historical_Data'!$H$12:$AK$518,MATCH(Working!$E100,'Data;_Historical_Data'!$J$12:$J$518,0),MATCH(Working!L$11,'Data;_Historical_Data'!$H$11:$AK$11)),SUMIFS('Data;_Minor_Ports'!$K$59:$K$999999,'Data;_Minor_Ports'!$F$59:$F$999999,$F100,'Data;_Minor_Ports'!$E$59:$E$999999,L$70,'Data;_Minor_Ports'!$J$59:$J$999999,#REF!)))</f>
        <v>z</v>
      </c>
      <c r="M100" s="3" t="str">
        <f>IF(Closed_Ports!H93="z","z",IF(M$11&lt;2000,INDEX('Data;_Historical_Data'!$H$12:$AK$518,MATCH(Working!$E100,'Data;_Historical_Data'!$J$12:$J$518,0),MATCH(Working!M$11,'Data;_Historical_Data'!$H$11:$AK$11)),SUMIFS('Data;_Minor_Ports'!$K$59:$K$999999,'Data;_Minor_Ports'!$F$59:$F$999999,$F100,'Data;_Minor_Ports'!$E$59:$E$999999,M$70,'Data;_Minor_Ports'!$J$59:$J$999999,#REF!)))</f>
        <v>z</v>
      </c>
      <c r="N100" s="3" t="str">
        <f>IF(Closed_Ports!I93="z","z",IF(N$11&lt;2000,INDEX('Data;_Historical_Data'!$H$12:$AK$518,MATCH(Working!$E100,'Data;_Historical_Data'!$J$12:$J$518,0),MATCH(Working!N$11,'Data;_Historical_Data'!$H$11:$AK$11)),SUMIFS('Data;_Minor_Ports'!$K$59:$K$999999,'Data;_Minor_Ports'!$F$59:$F$999999,$F100,'Data;_Minor_Ports'!$E$59:$E$999999,N$70,'Data;_Minor_Ports'!$J$59:$J$999999,#REF!)))</f>
        <v>z</v>
      </c>
      <c r="O100" s="3" t="str">
        <f>IF(Closed_Ports!J93="z","z",IF(O$11&lt;2000,INDEX('Data;_Historical_Data'!$H$12:$AK$518,MATCH(Working!$E100,'Data;_Historical_Data'!$J$12:$J$518,0),MATCH(Working!O$11,'Data;_Historical_Data'!$H$11:$AK$11)),SUMIFS('Data;_Minor_Ports'!$K$59:$K$999999,'Data;_Minor_Ports'!$F$59:$F$999999,$F100,'Data;_Minor_Ports'!$E$59:$E$999999,O$70,'Data;_Minor_Ports'!$J$59:$J$999999,#REF!)))</f>
        <v>z</v>
      </c>
      <c r="P100" s="3" t="str">
        <f>IF(Closed_Ports!K93="z","z",IF(P$11&lt;2000,INDEX('Data;_Historical_Data'!$H$12:$AK$518,MATCH(Working!$E100,'Data;_Historical_Data'!$J$12:$J$518,0),MATCH(Working!P$11,'Data;_Historical_Data'!$H$11:$AK$11)),SUMIFS('Data;_Minor_Ports'!$K$59:$K$999999,'Data;_Minor_Ports'!$F$59:$F$999999,$F100,'Data;_Minor_Ports'!$E$59:$E$999999,P$70,'Data;_Minor_Ports'!$J$59:$J$999999,#REF!)))</f>
        <v>z</v>
      </c>
      <c r="Q100" s="3" t="str">
        <f>IF(Closed_Ports!L93="z","z",IF(Q$11&lt;2000,INDEX('Data;_Historical_Data'!$H$12:$AK$518,MATCH(Working!$E100,'Data;_Historical_Data'!$J$12:$J$518,0),MATCH(Working!Q$11,'Data;_Historical_Data'!$H$11:$AK$11)),SUMIFS('Data;_Minor_Ports'!$K$59:$K$999999,'Data;_Minor_Ports'!$F$59:$F$999999,$F100,'Data;_Minor_Ports'!$E$59:$E$999999,Q$70,'Data;_Minor_Ports'!$J$59:$J$999999,#REF!)))</f>
        <v>z</v>
      </c>
      <c r="R100" s="3" t="str">
        <f>IF(Closed_Ports!M93="z","z",IF(R$11&lt;2000,INDEX('Data;_Historical_Data'!$H$12:$AK$518,MATCH(Working!$E100,'Data;_Historical_Data'!$J$12:$J$518,0),MATCH(Working!R$11,'Data;_Historical_Data'!$H$11:$AK$11)),SUMIFS('Data;_Minor_Ports'!$K$59:$K$999999,'Data;_Minor_Ports'!$F$59:$F$999999,$F100,'Data;_Minor_Ports'!$E$59:$E$999999,R$70,'Data;_Minor_Ports'!$J$59:$J$999999,#REF!)))</f>
        <v>z</v>
      </c>
      <c r="S100" s="3" t="str">
        <f>IF(Closed_Ports!N93="z","z",IF(S$11&lt;2000,INDEX('Data;_Historical_Data'!$H$12:$AK$518,MATCH(Working!$E100,'Data;_Historical_Data'!$J$12:$J$518,0),MATCH(Working!S$11,'Data;_Historical_Data'!$H$11:$AK$11)),SUMIFS('Data;_Minor_Ports'!$K$59:$K$999999,'Data;_Minor_Ports'!$F$59:$F$999999,$F100,'Data;_Minor_Ports'!$E$59:$E$999999,S$70,'Data;_Minor_Ports'!$J$59:$J$999999,#REF!)))</f>
        <v>z</v>
      </c>
      <c r="T100" s="3" t="str">
        <f>IF(Closed_Ports!O93="z","z",IF(T$11&lt;2000,INDEX('Data;_Historical_Data'!$H$12:$AK$518,MATCH(Working!$E100,'Data;_Historical_Data'!$J$12:$J$518,0),MATCH(Working!T$11,'Data;_Historical_Data'!$H$11:$AK$11)),SUMIFS('Data;_Minor_Ports'!$K$59:$K$999999,'Data;_Minor_Ports'!$F$59:$F$999999,$F100,'Data;_Minor_Ports'!$E$59:$E$999999,T$70,'Data;_Minor_Ports'!$J$59:$J$999999,#REF!)))</f>
        <v>z</v>
      </c>
      <c r="U100" s="3" t="str">
        <f>IF(Closed_Ports!P93="z","z",IF(U$11&lt;2000,INDEX('Data;_Historical_Data'!$H$12:$AK$518,MATCH(Working!$E100,'Data;_Historical_Data'!$J$12:$J$518,0),MATCH(Working!U$11,'Data;_Historical_Data'!$H$11:$AK$11)),SUMIFS('Data;_Minor_Ports'!$K$59:$K$999999,'Data;_Minor_Ports'!$F$59:$F$999999,$F100,'Data;_Minor_Ports'!$E$59:$E$999999,U$70,'Data;_Minor_Ports'!$J$59:$J$999999,#REF!)))</f>
        <v>z</v>
      </c>
      <c r="V100" s="3" t="str">
        <f>IF(Closed_Ports!Q93="z","z",IF(V$11&lt;2000,INDEX('Data;_Historical_Data'!$H$12:$AK$518,MATCH(Working!$E100,'Data;_Historical_Data'!$J$12:$J$518,0),MATCH(Working!V$11,'Data;_Historical_Data'!$H$11:$AK$11)),SUMIFS('Data;_Minor_Ports'!$K$59:$K$999999,'Data;_Minor_Ports'!$F$59:$F$999999,$F100,'Data;_Minor_Ports'!$E$59:$E$999999,V$70,'Data;_Minor_Ports'!$J$59:$J$999999,#REF!)))</f>
        <v>z</v>
      </c>
      <c r="W100" s="3" t="str">
        <f>IF(Closed_Ports!R93="z","z",IF(W$11&lt;2000,INDEX('Data;_Historical_Data'!$H$12:$AK$518,MATCH(Working!$E100,'Data;_Historical_Data'!$J$12:$J$518,0),MATCH(Working!W$11,'Data;_Historical_Data'!$H$11:$AK$11)),SUMIFS('Data;_Minor_Ports'!$K$59:$K$999999,'Data;_Minor_Ports'!$F$59:$F$999999,$F100,'Data;_Minor_Ports'!$E$59:$E$999999,W$70,'Data;_Minor_Ports'!$J$59:$J$999999,#REF!)))</f>
        <v>z</v>
      </c>
      <c r="X100" s="3" t="str">
        <f>IF(Closed_Ports!S93="z","z",IF(X$11&lt;2000,INDEX('Data;_Historical_Data'!$H$12:$AK$518,MATCH(Working!$E100,'Data;_Historical_Data'!$J$12:$J$518,0),MATCH(Working!X$11,'Data;_Historical_Data'!$H$11:$AK$11)),SUMIFS('Data;_Minor_Ports'!$K$59:$K$999999,'Data;_Minor_Ports'!$F$59:$F$999999,$F100,'Data;_Minor_Ports'!$E$59:$E$999999,X$70,'Data;_Minor_Ports'!$J$59:$J$999999,#REF!)))</f>
        <v>z</v>
      </c>
      <c r="Y100" s="3" t="str">
        <f>IF(Closed_Ports!T93="z","z",IF(Y$11&lt;2000,INDEX('Data;_Historical_Data'!$H$12:$AK$518,MATCH(Working!$E100,'Data;_Historical_Data'!$J$12:$J$518,0),MATCH(Working!Y$11,'Data;_Historical_Data'!$H$11:$AK$11)),SUMIFS('Data;_Minor_Ports'!$K$59:$K$999999,'Data;_Minor_Ports'!$F$59:$F$999999,$F100,'Data;_Minor_Ports'!$E$59:$E$999999,Y$70,'Data;_Minor_Ports'!$J$59:$J$999999,#REF!)))</f>
        <v>z</v>
      </c>
      <c r="Z100" s="3" t="str">
        <f>IF(Closed_Ports!U93="z","z",IF(Z$11&lt;2000,INDEX('Data;_Historical_Data'!$H$12:$AK$518,MATCH(Working!$E100,'Data;_Historical_Data'!$J$12:$J$518,0),MATCH(Working!Z$11,'Data;_Historical_Data'!$H$11:$AK$11)),SUMIFS('Data;_Minor_Ports'!$K$59:$K$999999,'Data;_Minor_Ports'!$F$59:$F$999999,$F100,'Data;_Minor_Ports'!$E$59:$E$999999,Z$70,'Data;_Minor_Ports'!$J$59:$J$999999,#REF!)))</f>
        <v>z</v>
      </c>
      <c r="AA100" s="3" t="str">
        <f>IF(Closed_Ports!V93="z","z",IF(AA$11&lt;2000,INDEX('Data;_Historical_Data'!$H$12:$AK$518,MATCH(Working!$E100,'Data;_Historical_Data'!$J$12:$J$518,0),MATCH(Working!AA$11,'Data;_Historical_Data'!$H$11:$AK$11)),SUMIFS('Data;_Minor_Ports'!$K$59:$K$999999,'Data;_Minor_Ports'!$F$59:$F$999999,$F100,'Data;_Minor_Ports'!$E$59:$E$999999,AA$70,'Data;_Minor_Ports'!$J$59:$J$999999,#REF!)))</f>
        <v>z</v>
      </c>
      <c r="AB100" s="3" t="str">
        <f>IF(Closed_Ports!W93="z","z",IF(AB$11&lt;2000,INDEX('Data;_Historical_Data'!$H$12:$AK$518,MATCH(Working!$E100,'Data;_Historical_Data'!$J$12:$J$518,0),MATCH(Working!AB$11,'Data;_Historical_Data'!$H$11:$AK$11)),SUMIFS('Data;_Minor_Ports'!$K$59:$K$999999,'Data;_Minor_Ports'!$F$59:$F$999999,$F100,'Data;_Minor_Ports'!$E$59:$E$999999,AB$70,'Data;_Minor_Ports'!$J$59:$J$999999,#REF!)))</f>
        <v>z</v>
      </c>
      <c r="AC100" s="3" t="str">
        <f>IF(Closed_Ports!X93="z","z",IF(AC$11&lt;2000,INDEX('Data;_Historical_Data'!$H$12:$AK$518,MATCH(Working!$E100,'Data;_Historical_Data'!$J$12:$J$518,0),MATCH(Working!AC$11,'Data;_Historical_Data'!$H$11:$AK$11)),SUMIFS('Data;_Minor_Ports'!$K$59:$K$999999,'Data;_Minor_Ports'!$F$59:$F$999999,$F100,'Data;_Minor_Ports'!$E$59:$E$999999,AC$70,'Data;_Minor_Ports'!$J$59:$J$999999,#REF!)))</f>
        <v>z</v>
      </c>
      <c r="AD100" s="3" t="str">
        <f>IF(Closed_Ports!Y93="z","z",IF(AD$11&lt;2000,INDEX('Data;_Historical_Data'!$H$12:$AK$518,MATCH(Working!$E100,'Data;_Historical_Data'!$J$12:$J$518,0),MATCH(Working!AD$11,'Data;_Historical_Data'!$H$11:$AK$11)),SUMIFS('Data;_Minor_Ports'!$K$59:$K$999999,'Data;_Minor_Ports'!$F$59:$F$999999,$F100,'Data;_Minor_Ports'!$E$59:$E$999999,AD$70,'Data;_Minor_Ports'!$J$59:$J$999999,#REF!)))</f>
        <v>z</v>
      </c>
      <c r="AE100" s="3" t="str">
        <f>IF(Closed_Ports!Z93="z","z",IF(AE$11&lt;2000,INDEX('Data;_Historical_Data'!$H$12:$AK$518,MATCH(Working!$E100,'Data;_Historical_Data'!$J$12:$J$518,0),MATCH(Working!AE$11,'Data;_Historical_Data'!$H$11:$AK$11)),SUMIFS('Data;_Minor_Ports'!$K$59:$K$999999,'Data;_Minor_Ports'!$F$59:$F$999999,$F100,'Data;_Minor_Ports'!$E$59:$E$999999,AE$70,'Data;_Minor_Ports'!$J$59:$J$999999,#REF!)))</f>
        <v>z</v>
      </c>
      <c r="AF100" s="3" t="str">
        <f>IF(Closed_Ports!AA93="z","z",IF(AF$11&lt;2000,INDEX('Data;_Historical_Data'!$H$12:$AK$518,MATCH(Working!$E100,'Data;_Historical_Data'!$J$12:$J$518,0),MATCH(Working!AF$11,'Data;_Historical_Data'!$H$11:$AK$11)),SUMIFS('Data;_Minor_Ports'!$K$59:$K$999999,'Data;_Minor_Ports'!$F$59:$F$999999,$F100,'Data;_Minor_Ports'!$E$59:$E$999999,AF$70,'Data;_Minor_Ports'!$J$59:$J$999999,#REF!)))</f>
        <v>z</v>
      </c>
      <c r="AG100" s="3" t="str">
        <f>IF(Closed_Ports!AB93="z","z",IF(AG$11&lt;2000,INDEX('Data;_Historical_Data'!$H$12:$AK$518,MATCH(Working!$E100,'Data;_Historical_Data'!$J$12:$J$518,0),MATCH(Working!AG$11,'Data;_Historical_Data'!$H$11:$AK$11)),SUMIFS('Data;_Minor_Ports'!$K$59:$K$999999,'Data;_Minor_Ports'!$F$59:$F$999999,$F100,'Data;_Minor_Ports'!$E$59:$E$999999,AG$70,'Data;_Minor_Ports'!$J$59:$J$999999,#REF!)))</f>
        <v>z</v>
      </c>
      <c r="AH100" s="3" t="str">
        <f>IF(Closed_Ports!AC93="z","z",IF(AH$11&lt;2000,INDEX('Data;_Historical_Data'!$H$12:$AK$518,MATCH(Working!$E100,'Data;_Historical_Data'!$J$12:$J$518,0),MATCH(Working!AH$11,'Data;_Historical_Data'!$H$11:$AK$11)),SUMIFS('Data;_Minor_Ports'!$K$59:$K$999999,'Data;_Minor_Ports'!$F$59:$F$999999,$F100,'Data;_Minor_Ports'!$E$59:$E$999999,AH$70,'Data;_Minor_Ports'!$J$59:$J$999999,#REF!)))</f>
        <v>z</v>
      </c>
      <c r="AI100" s="3" t="str">
        <f>IF(Closed_Ports!AD93="z","z",IF(AI$11&lt;2000,INDEX('Data;_Historical_Data'!$H$12:$AK$518,MATCH(Working!$E100,'Data;_Historical_Data'!$J$12:$J$518,0),MATCH(Working!AI$11,'Data;_Historical_Data'!$H$11:$AK$11)),SUMIFS('Data;_Minor_Ports'!$K$59:$K$999999,'Data;_Minor_Ports'!$F$59:$F$999999,$F100,'Data;_Minor_Ports'!$E$59:$E$999999,AI$70,'Data;_Minor_Ports'!$J$59:$J$999999,#REF!)))</f>
        <v>z</v>
      </c>
      <c r="AJ100" s="3" t="str">
        <f>IF(Closed_Ports!AE93="z","z",IF(AJ$11&lt;2000,INDEX('Data;_Historical_Data'!$H$12:$AK$518,MATCH(Working!$E100,'Data;_Historical_Data'!$J$12:$J$518,0),MATCH(Working!AJ$11,'Data;_Historical_Data'!$H$11:$AK$11)),SUMIFS('Data;_Minor_Ports'!$K$59:$K$999999,'Data;_Minor_Ports'!$F$59:$F$999999,$F100,'Data;_Minor_Ports'!$E$59:$E$999999,AJ$70,'Data;_Minor_Ports'!$J$59:$J$999999,#REF!)))</f>
        <v>z</v>
      </c>
      <c r="AK100" s="3" t="str">
        <f>IF(Closed_Ports!AF93="z","z",IF(AK$11&lt;2000,INDEX('Data;_Historical_Data'!$H$12:$AK$518,MATCH(Working!$E100,'Data;_Historical_Data'!$J$12:$J$518,0),MATCH(Working!AK$11,'Data;_Historical_Data'!$H$11:$AK$11)),SUMIFS('Data;_Minor_Ports'!$K$59:$K$999999,'Data;_Minor_Ports'!$F$59:$F$999999,$F100,'Data;_Minor_Ports'!$E$59:$E$999999,AK$70,'Data;_Minor_Ports'!$J$59:$J$999999,#REF!)))</f>
        <v>z</v>
      </c>
      <c r="AL100" s="49">
        <f>IF(Closed_Ports!AG93="z","z",IF(AL$11&lt;2000,INDEX('Data;_Historical_Data'!$H$12:$AK$518,MATCH(Working!$E100,'Data;_Historical_Data'!$J$12:$J$518,0),MATCH(Working!AL$11,'Data;_Historical_Data'!$H$11:$AK$11)),SUMIFS('Data;_Minor_Ports'!$K$59:$K$999999,'Data;_Minor_Ports'!$F$59:$F$999999,$F100,'Data;_Minor_Ports'!$E$59:$E$999999,AL$70,'Data;_Minor_Ports'!$J$59:$J$999999,#REF!)))</f>
        <v>0</v>
      </c>
      <c r="AM100" s="3">
        <f>IF(Closed_Ports!AH93="z","z",IF(AM$11&lt;2000,INDEX('Data;_Historical_Data'!$H$12:$AK$518,MATCH(Working!$E100,'Data;_Historical_Data'!$J$12:$J$518,0),MATCH(Working!AM$11,'Data;_Historical_Data'!$H$11:$AK$11)),SUMIFS('Data;_Minor_Ports'!$K$59:$K$999999,'Data;_Minor_Ports'!$F$59:$F$999999,$F100,'Data;_Minor_Ports'!$E$59:$E$999999,AM$70,'Data;_Minor_Ports'!$J$59:$J$999999,#REF!)))</f>
        <v>0</v>
      </c>
      <c r="AN100" s="3">
        <f>IF(Closed_Ports!AI93="z","z",IF(AN$11&lt;2000,INDEX('Data;_Historical_Data'!$H$12:$AK$518,MATCH(Working!$E100,'Data;_Historical_Data'!$J$12:$J$518,0),MATCH(Working!AN$11,'Data;_Historical_Data'!$H$11:$AK$11)),SUMIFS('Data;_Minor_Ports'!$K$59:$K$999999,'Data;_Minor_Ports'!$F$59:$F$999999,$F100,'Data;_Minor_Ports'!$E$59:$E$999999,AN$70,'Data;_Minor_Ports'!$J$59:$J$999999,#REF!)))</f>
        <v>0</v>
      </c>
      <c r="AO100" s="3">
        <f>IF(Closed_Ports!AJ93="z","z",IF(AO$11&lt;2000,INDEX('Data;_Historical_Data'!$H$12:$AK$518,MATCH(Working!$E100,'Data;_Historical_Data'!$J$12:$J$518,0),MATCH(Working!AO$11,'Data;_Historical_Data'!$H$11:$AK$11)),SUMIFS('Data;_Minor_Ports'!$K$59:$K$999999,'Data;_Minor_Ports'!$F$59:$F$999999,$F100,'Data;_Minor_Ports'!$E$59:$E$999999,AO$70,'Data;_Minor_Ports'!$J$59:$J$999999,#REF!)))</f>
        <v>0</v>
      </c>
      <c r="AP100" s="3">
        <f>IF(Closed_Ports!AK93="z","z",IF(AP$11&lt;2000,INDEX('Data;_Historical_Data'!$H$12:$AK$518,MATCH(Working!$E100,'Data;_Historical_Data'!$J$12:$J$518,0),MATCH(Working!AP$11,'Data;_Historical_Data'!$H$11:$AK$11)),SUMIFS('Data;_Minor_Ports'!$K$59:$K$999999,'Data;_Minor_Ports'!$F$59:$F$999999,$F100,'Data;_Minor_Ports'!$E$59:$E$999999,AP$70,'Data;_Minor_Ports'!$J$59:$J$999999,#REF!)))</f>
        <v>0</v>
      </c>
      <c r="AQ100" s="3">
        <f>IF(Closed_Ports!AL93="z","z",IF(AQ$11&lt;2000,INDEX('Data;_Historical_Data'!$H$12:$AK$518,MATCH(Working!$E100,'Data;_Historical_Data'!$J$12:$J$518,0),MATCH(Working!AQ$11,'Data;_Historical_Data'!$H$11:$AK$11)),SUMIFS('Data;_Minor_Ports'!$K$59:$K$999999,'Data;_Minor_Ports'!$F$59:$F$999999,$F100,'Data;_Minor_Ports'!$E$59:$E$999999,AQ$70,'Data;_Minor_Ports'!$J$59:$J$999999,#REF!)))</f>
        <v>0</v>
      </c>
      <c r="AR100" s="3">
        <f>IF(Closed_Ports!AM93="z","z",IF(AR$11&lt;2000,INDEX('Data;_Historical_Data'!$H$12:$AK$518,MATCH(Working!$E100,'Data;_Historical_Data'!$J$12:$J$518,0),MATCH(Working!AR$11,'Data;_Historical_Data'!$H$11:$AK$11)),SUMIFS('Data;_Minor_Ports'!$K$59:$K$999999,'Data;_Minor_Ports'!$F$59:$F$999999,$F100,'Data;_Minor_Ports'!$E$59:$E$999999,AR$70,'Data;_Minor_Ports'!$J$59:$J$999999,#REF!)))</f>
        <v>0</v>
      </c>
      <c r="AS100" s="3">
        <f>IF(Closed_Ports!AN93="z","z",IF(AS$11&lt;2000,INDEX('Data;_Historical_Data'!$H$12:$AK$518,MATCH(Working!$E100,'Data;_Historical_Data'!$J$12:$J$518,0),MATCH(Working!AS$11,'Data;_Historical_Data'!$H$11:$AK$11)),SUMIFS('Data;_Minor_Ports'!$K$59:$K$999999,'Data;_Minor_Ports'!$F$59:$F$999999,$F100,'Data;_Minor_Ports'!$E$59:$E$999999,AS$70,'Data;_Minor_Ports'!$J$59:$J$999999,#REF!)))</f>
        <v>0</v>
      </c>
      <c r="AT100" s="3">
        <f>IF(Closed_Ports!AO93="z","z",IF(AT$11&lt;2000,INDEX('Data;_Historical_Data'!$H$12:$AK$518,MATCH(Working!$E100,'Data;_Historical_Data'!$J$12:$J$518,0),MATCH(Working!AT$11,'Data;_Historical_Data'!$H$11:$AK$11)),SUMIFS('Data;_Minor_Ports'!$K$59:$K$999999,'Data;_Minor_Ports'!$F$59:$F$999999,$F100,'Data;_Minor_Ports'!$E$59:$E$999999,AT$70,'Data;_Minor_Ports'!$J$59:$J$999999,#REF!)))</f>
        <v>0</v>
      </c>
      <c r="AU100" s="3">
        <f>IF(Closed_Ports!AP93="z","z",IF(AU$11&lt;2000,INDEX('Data;_Historical_Data'!$H$12:$AK$518,MATCH(Working!$E100,'Data;_Historical_Data'!$J$12:$J$518,0),MATCH(Working!AU$11,'Data;_Historical_Data'!$H$11:$AK$11)),SUMIFS('Data;_Minor_Ports'!$K$59:$K$999999,'Data;_Minor_Ports'!$F$59:$F$999999,$F100,'Data;_Minor_Ports'!$E$59:$E$999999,AU$70,'Data;_Minor_Ports'!$J$59:$J$999999,#REF!)))</f>
        <v>0</v>
      </c>
      <c r="AV100" s="3">
        <f>IF(Closed_Ports!AQ93="z","z",IF(AV$11&lt;2000,INDEX('Data;_Historical_Data'!$H$12:$AK$518,MATCH(Working!$E100,'Data;_Historical_Data'!$J$12:$J$518,0),MATCH(Working!AV$11,'Data;_Historical_Data'!$H$11:$AK$11)),SUMIFS('Data;_Minor_Ports'!$K$59:$K$999999,'Data;_Minor_Ports'!$F$59:$F$999999,$F100,'Data;_Minor_Ports'!$E$59:$E$999999,AV$70,'Data;_Minor_Ports'!$J$59:$J$999999,#REF!)))</f>
        <v>0</v>
      </c>
      <c r="AW100" s="3">
        <f>IF(Closed_Ports!AR93="z","z",IF(AW$11&lt;2000,INDEX('Data;_Historical_Data'!$H$12:$AK$518,MATCH(Working!$E100,'Data;_Historical_Data'!$J$12:$J$518,0),MATCH(Working!AW$11,'Data;_Historical_Data'!$H$11:$AK$11)),SUMIFS('Data;_Minor_Ports'!$K$59:$K$999999,'Data;_Minor_Ports'!$F$59:$F$999999,$F100,'Data;_Minor_Ports'!$E$59:$E$999999,AW$70,'Data;_Minor_Ports'!$J$59:$J$999999,#REF!)))</f>
        <v>0</v>
      </c>
      <c r="AX100" s="3">
        <f>IF(Closed_Ports!AS93="z","z",IF(AX$11&lt;2000,INDEX('Data;_Historical_Data'!$H$12:$AK$518,MATCH(Working!$E100,'Data;_Historical_Data'!$J$12:$J$518,0),MATCH(Working!AX$11,'Data;_Historical_Data'!$H$11:$AK$11)),SUMIFS('Data;_Minor_Ports'!$K$59:$K$999999,'Data;_Minor_Ports'!$F$59:$F$999999,$F100,'Data;_Minor_Ports'!$E$59:$E$999999,AX$70,'Data;_Minor_Ports'!$J$59:$J$999999,#REF!)))</f>
        <v>0</v>
      </c>
      <c r="AY100" s="3">
        <f>IF(Closed_Ports!AT93="z","z",IF(AY$11&lt;2000,INDEX('Data;_Historical_Data'!$H$12:$AK$518,MATCH(Working!$E100,'Data;_Historical_Data'!$J$12:$J$518,0),MATCH(Working!AY$11,'Data;_Historical_Data'!$H$11:$AK$11)),SUMIFS('Data;_Minor_Ports'!$K$59:$K$999999,'Data;_Minor_Ports'!$F$59:$F$999999,$F100,'Data;_Minor_Ports'!$E$59:$E$999999,AY$70,'Data;_Minor_Ports'!$J$59:$J$999999,#REF!)))</f>
        <v>0</v>
      </c>
      <c r="AZ100" s="3">
        <f>IF(Closed_Ports!AU93="z","z",IF(AZ$11&lt;2000,INDEX('Data;_Historical_Data'!$H$12:$AK$518,MATCH(Working!$E100,'Data;_Historical_Data'!$J$12:$J$518,0),MATCH(Working!AZ$11,'Data;_Historical_Data'!$H$11:$AK$11)),SUMIFS('Data;_Minor_Ports'!$K$59:$K$999999,'Data;_Minor_Ports'!$F$59:$F$999999,$F100,'Data;_Minor_Ports'!$E$59:$E$999999,AZ$70,'Data;_Minor_Ports'!$J$59:$J$999999,#REF!)))</f>
        <v>0</v>
      </c>
      <c r="BA100" s="3">
        <f>IF(Closed_Ports!AV93="z","z",IF(BA$11&lt;2000,INDEX('Data;_Historical_Data'!$H$12:$AK$518,MATCH(Working!$E100,'Data;_Historical_Data'!$J$12:$J$518,0),MATCH(Working!BA$11,'Data;_Historical_Data'!$H$11:$AK$11)),SUMIFS('Data;_Minor_Ports'!$K$59:$K$999999,'Data;_Minor_Ports'!$F$59:$F$999999,$F100,'Data;_Minor_Ports'!$E$59:$E$999999,BA$70,'Data;_Minor_Ports'!$J$59:$J$999999,#REF!)))</f>
        <v>0</v>
      </c>
      <c r="BB100" s="3" t="str">
        <f>IF(Closed_Ports!AW93="z","z",IF(BB$11&lt;2000,INDEX('Data;_Historical_Data'!$H$12:$AK$518,MATCH(Working!$E100,'Data;_Historical_Data'!$J$12:$J$518,0),MATCH(Working!BB$11,'Data;_Historical_Data'!$H$11:$AK$11)),SUMIFS('Data;_Minor_Ports'!$K$59:$K$999999,'Data;_Minor_Ports'!$F$59:$F$999999,$F100,'Data;_Minor_Ports'!$E$59:$E$999999,BB$70,'Data;_Minor_Ports'!$J$59:$J$999999,#REF!)))</f>
        <v>z</v>
      </c>
      <c r="BC100" s="3" t="str">
        <f>IF(Closed_Ports!AX93="z","z",IF(BC$11&lt;2000,INDEX('Data;_Historical_Data'!$H$12:$AK$518,MATCH(Working!$E100,'Data;_Historical_Data'!$J$12:$J$518,0),MATCH(Working!BC$11,'Data;_Historical_Data'!$H$11:$AK$11)),SUMIFS('Data;_Minor_Ports'!$K$59:$K$999999,'Data;_Minor_Ports'!$F$59:$F$999999,$F100,'Data;_Minor_Ports'!$E$59:$E$999999,BC$70,'Data;_Minor_Ports'!$J$59:$J$999999,#REF!)))</f>
        <v>z</v>
      </c>
      <c r="BD100" s="3" t="str">
        <f>IF(Closed_Ports!AY93="z","z",IF(BD$11&lt;2000,INDEX('Data;_Historical_Data'!$H$12:$AK$518,MATCH(Working!$E100,'Data;_Historical_Data'!$J$12:$J$518,0),MATCH(Working!BD$11,'Data;_Historical_Data'!$H$11:$AK$11)),SUMIFS('Data;_Minor_Ports'!$K$59:$K$999999,'Data;_Minor_Ports'!$F$59:$F$999999,$F100,'Data;_Minor_Ports'!$E$59:$E$999999,BD$70,'Data;_Minor_Ports'!$J$59:$J$999999,#REF!)))</f>
        <v>z</v>
      </c>
      <c r="BE100" s="3" t="str">
        <f>IF(Closed_Ports!AZ93="z","z",IF(BE$11&lt;2000,INDEX('Data;_Historical_Data'!$H$12:$AK$518,MATCH(Working!$E100,'Data;_Historical_Data'!$J$12:$J$518,0),MATCH(Working!BE$11,'Data;_Historical_Data'!$H$11:$AK$11)),SUMIFS('Data;_Minor_Ports'!$K$59:$K$999999,'Data;_Minor_Ports'!$F$59:$F$999999,$F100,'Data;_Minor_Ports'!$E$59:$E$999999,BE$70,'Data;_Minor_Ports'!$J$59:$J$999999,#REF!)))</f>
        <v>z</v>
      </c>
      <c r="BF100" s="3" t="str">
        <f>IF(Closed_Ports!BA93="z","z",IF(BF$11&lt;2000,INDEX('Data;_Historical_Data'!$H$12:$AK$518,MATCH(Working!$E100,'Data;_Historical_Data'!$J$12:$J$518,0),MATCH(Working!BF$11,'Data;_Historical_Data'!$H$11:$AK$11)),SUMIFS('Data;_Minor_Ports'!$K$59:$K$999999,'Data;_Minor_Ports'!$F$59:$F$999999,$F100,'Data;_Minor_Ports'!$E$59:$E$999999,BF$70,'Data;_Minor_Ports'!$J$59:$J$999999,#REF!)))</f>
        <v>z</v>
      </c>
      <c r="BG100" s="3" t="str">
        <f>IF(Closed_Ports!BB93="z","z",IF(BG$11&lt;2000,INDEX('Data;_Historical_Data'!$H$12:$AK$518,MATCH(Working!$E100,'Data;_Historical_Data'!$J$12:$J$518,0),MATCH(Working!BG$11,'Data;_Historical_Data'!$H$11:$AK$11)),SUMIFS('Data;_Minor_Ports'!$K$59:$K$999999,'Data;_Minor_Ports'!$F$59:$F$999999,$F100,'Data;_Minor_Ports'!$E$59:$E$999999,BG$70,'Data;_Minor_Ports'!$J$59:$J$999999,#REF!)))</f>
        <v>z</v>
      </c>
      <c r="BH100" s="3" t="str">
        <f>IF(Closed_Ports!BC93="z","z",IF(BH$11&lt;2000,INDEX('Data;_Historical_Data'!$H$12:$AK$518,MATCH(Working!$E100,'Data;_Historical_Data'!$J$12:$J$518,0),MATCH(Working!BH$11,'Data;_Historical_Data'!$H$11:$AK$11)),SUMIFS('Data;_Minor_Ports'!$K$59:$K$999999,'Data;_Minor_Ports'!$F$59:$F$999999,$F100,'Data;_Minor_Ports'!$E$59:$E$999999,BH$70,'Data;_Minor_Ports'!$J$59:$J$999999,#REF!)))</f>
        <v>z</v>
      </c>
      <c r="BI100" s="3" t="str">
        <f>IF(Closed_Ports!BD93="z","z",IF(BI$11&lt;2000,INDEX('Data;_Historical_Data'!$H$12:$AK$518,MATCH(Working!$E100,'Data;_Historical_Data'!$J$12:$J$518,0),MATCH(Working!BI$11,'Data;_Historical_Data'!$H$11:$AK$11)),SUMIFS('Data;_Minor_Ports'!$K$59:$K$999999,'Data;_Minor_Ports'!$F$59:$F$999999,$F100,'Data;_Minor_Ports'!$E$59:$E$999999,BI$70,'Data;_Minor_Ports'!$J$59:$J$999999,#REF!)))</f>
        <v>z</v>
      </c>
      <c r="BJ100" s="44" t="e">
        <f t="shared" si="6"/>
        <v>#VALUE!</v>
      </c>
      <c r="BK100" s="45" t="e">
        <f t="shared" si="7"/>
        <v>#VALUE!</v>
      </c>
    </row>
    <row r="101" spans="5:63" x14ac:dyDescent="0.25">
      <c r="E101" s="22" t="e">
        <f>CONCATENATE(#REF!,Working!H101)</f>
        <v>#REF!</v>
      </c>
      <c r="F101" s="22" t="s">
        <v>370</v>
      </c>
      <c r="G101" s="22" t="s">
        <v>308</v>
      </c>
      <c r="H101" s="5" t="s">
        <v>94</v>
      </c>
      <c r="I101" s="5" t="s">
        <v>30</v>
      </c>
      <c r="J101" s="42" t="s">
        <v>66</v>
      </c>
      <c r="K101" s="3" t="e">
        <f>IF(Closed_Ports!F94="z","z",IF(K$11&lt;2000,INDEX('Data;_Historical_Data'!$H$12:$AK$518,MATCH(Working!$E101,'Data;_Historical_Data'!$J$12:$J$518,0),MATCH(Working!K$11,'Data;_Historical_Data'!$H$11:$AK$11)),SUMIFS('Data;_Minor_Ports'!$K$59:$K$999999,'Data;_Minor_Ports'!$F$59:$F$999999,$F101,'Data;_Minor_Ports'!$E$59:$E$999999,K$70,'Data;_Minor_Ports'!$J$59:$J$999999,#REF!)))</f>
        <v>#REF!</v>
      </c>
      <c r="L101" s="3" t="e">
        <f>IF(Closed_Ports!G94="z","z",IF(L$11&lt;2000,INDEX('Data;_Historical_Data'!$H$12:$AK$518,MATCH(Working!$E101,'Data;_Historical_Data'!$J$12:$J$518,0),MATCH(Working!L$11,'Data;_Historical_Data'!$H$11:$AK$11)),SUMIFS('Data;_Minor_Ports'!$K$59:$K$999999,'Data;_Minor_Ports'!$F$59:$F$999999,$F101,'Data;_Minor_Ports'!$E$59:$E$999999,L$70,'Data;_Minor_Ports'!$J$59:$J$999999,#REF!)))</f>
        <v>#REF!</v>
      </c>
      <c r="M101" s="3" t="e">
        <f>IF(Closed_Ports!H94="z","z",IF(M$11&lt;2000,INDEX('Data;_Historical_Data'!$H$12:$AK$518,MATCH(Working!$E101,'Data;_Historical_Data'!$J$12:$J$518,0),MATCH(Working!M$11,'Data;_Historical_Data'!$H$11:$AK$11)),SUMIFS('Data;_Minor_Ports'!$K$59:$K$999999,'Data;_Minor_Ports'!$F$59:$F$999999,$F101,'Data;_Minor_Ports'!$E$59:$E$999999,M$70,'Data;_Minor_Ports'!$J$59:$J$999999,#REF!)))</f>
        <v>#REF!</v>
      </c>
      <c r="N101" s="3" t="e">
        <f>IF(Closed_Ports!I94="z","z",IF(N$11&lt;2000,INDEX('Data;_Historical_Data'!$H$12:$AK$518,MATCH(Working!$E101,'Data;_Historical_Data'!$J$12:$J$518,0),MATCH(Working!N$11,'Data;_Historical_Data'!$H$11:$AK$11)),SUMIFS('Data;_Minor_Ports'!$K$59:$K$999999,'Data;_Minor_Ports'!$F$59:$F$999999,$F101,'Data;_Minor_Ports'!$E$59:$E$999999,N$70,'Data;_Minor_Ports'!$J$59:$J$999999,#REF!)))</f>
        <v>#REF!</v>
      </c>
      <c r="O101" s="3" t="e">
        <f>IF(Closed_Ports!J94="z","z",IF(O$11&lt;2000,INDEX('Data;_Historical_Data'!$H$12:$AK$518,MATCH(Working!$E101,'Data;_Historical_Data'!$J$12:$J$518,0),MATCH(Working!O$11,'Data;_Historical_Data'!$H$11:$AK$11)),SUMIFS('Data;_Minor_Ports'!$K$59:$K$999999,'Data;_Minor_Ports'!$F$59:$F$999999,$F101,'Data;_Minor_Ports'!$E$59:$E$999999,O$70,'Data;_Minor_Ports'!$J$59:$J$999999,#REF!)))</f>
        <v>#REF!</v>
      </c>
      <c r="P101" s="3" t="e">
        <f>IF(Closed_Ports!K94="z","z",IF(P$11&lt;2000,INDEX('Data;_Historical_Data'!$H$12:$AK$518,MATCH(Working!$E101,'Data;_Historical_Data'!$J$12:$J$518,0),MATCH(Working!P$11,'Data;_Historical_Data'!$H$11:$AK$11)),SUMIFS('Data;_Minor_Ports'!$K$59:$K$999999,'Data;_Minor_Ports'!$F$59:$F$999999,$F101,'Data;_Minor_Ports'!$E$59:$E$999999,P$70,'Data;_Minor_Ports'!$J$59:$J$999999,#REF!)))</f>
        <v>#REF!</v>
      </c>
      <c r="Q101" s="3" t="e">
        <f>IF(Closed_Ports!L94="z","z",IF(Q$11&lt;2000,INDEX('Data;_Historical_Data'!$H$12:$AK$518,MATCH(Working!$E101,'Data;_Historical_Data'!$J$12:$J$518,0),MATCH(Working!Q$11,'Data;_Historical_Data'!$H$11:$AK$11)),SUMIFS('Data;_Minor_Ports'!$K$59:$K$999999,'Data;_Minor_Ports'!$F$59:$F$999999,$F101,'Data;_Minor_Ports'!$E$59:$E$999999,Q$70,'Data;_Minor_Ports'!$J$59:$J$999999,#REF!)))</f>
        <v>#REF!</v>
      </c>
      <c r="R101" s="3" t="e">
        <f>IF(Closed_Ports!M94="z","z",IF(R$11&lt;2000,INDEX('Data;_Historical_Data'!$H$12:$AK$518,MATCH(Working!$E101,'Data;_Historical_Data'!$J$12:$J$518,0),MATCH(Working!R$11,'Data;_Historical_Data'!$H$11:$AK$11)),SUMIFS('Data;_Minor_Ports'!$K$59:$K$999999,'Data;_Minor_Ports'!$F$59:$F$999999,$F101,'Data;_Minor_Ports'!$E$59:$E$999999,R$70,'Data;_Minor_Ports'!$J$59:$J$999999,#REF!)))</f>
        <v>#REF!</v>
      </c>
      <c r="S101" s="3" t="e">
        <f>IF(Closed_Ports!N94="z","z",IF(S$11&lt;2000,INDEX('Data;_Historical_Data'!$H$12:$AK$518,MATCH(Working!$E101,'Data;_Historical_Data'!$J$12:$J$518,0),MATCH(Working!S$11,'Data;_Historical_Data'!$H$11:$AK$11)),SUMIFS('Data;_Minor_Ports'!$K$59:$K$999999,'Data;_Minor_Ports'!$F$59:$F$999999,$F101,'Data;_Minor_Ports'!$E$59:$E$999999,S$70,'Data;_Minor_Ports'!$J$59:$J$999999,#REF!)))</f>
        <v>#REF!</v>
      </c>
      <c r="T101" s="3" t="e">
        <f>IF(Closed_Ports!O94="z","z",IF(T$11&lt;2000,INDEX('Data;_Historical_Data'!$H$12:$AK$518,MATCH(Working!$E101,'Data;_Historical_Data'!$J$12:$J$518,0),MATCH(Working!T$11,'Data;_Historical_Data'!$H$11:$AK$11)),SUMIFS('Data;_Minor_Ports'!$K$59:$K$999999,'Data;_Minor_Ports'!$F$59:$F$999999,$F101,'Data;_Minor_Ports'!$E$59:$E$999999,T$70,'Data;_Minor_Ports'!$J$59:$J$999999,#REF!)))</f>
        <v>#REF!</v>
      </c>
      <c r="U101" s="3" t="e">
        <f>IF(Closed_Ports!P94="z","z",IF(U$11&lt;2000,INDEX('Data;_Historical_Data'!$H$12:$AK$518,MATCH(Working!$E101,'Data;_Historical_Data'!$J$12:$J$518,0),MATCH(Working!U$11,'Data;_Historical_Data'!$H$11:$AK$11)),SUMIFS('Data;_Minor_Ports'!$K$59:$K$999999,'Data;_Minor_Ports'!$F$59:$F$999999,$F101,'Data;_Minor_Ports'!$E$59:$E$999999,U$70,'Data;_Minor_Ports'!$J$59:$J$999999,#REF!)))</f>
        <v>#REF!</v>
      </c>
      <c r="V101" s="3" t="e">
        <f>IF(Closed_Ports!Q94="z","z",IF(V$11&lt;2000,INDEX('Data;_Historical_Data'!$H$12:$AK$518,MATCH(Working!$E101,'Data;_Historical_Data'!$J$12:$J$518,0),MATCH(Working!V$11,'Data;_Historical_Data'!$H$11:$AK$11)),SUMIFS('Data;_Minor_Ports'!$K$59:$K$999999,'Data;_Minor_Ports'!$F$59:$F$999999,$F101,'Data;_Minor_Ports'!$E$59:$E$999999,V$70,'Data;_Minor_Ports'!$J$59:$J$999999,#REF!)))</f>
        <v>#REF!</v>
      </c>
      <c r="W101" s="3" t="e">
        <f>IF(Closed_Ports!R94="z","z",IF(W$11&lt;2000,INDEX('Data;_Historical_Data'!$H$12:$AK$518,MATCH(Working!$E101,'Data;_Historical_Data'!$J$12:$J$518,0),MATCH(Working!W$11,'Data;_Historical_Data'!$H$11:$AK$11)),SUMIFS('Data;_Minor_Ports'!$K$59:$K$999999,'Data;_Minor_Ports'!$F$59:$F$999999,$F101,'Data;_Minor_Ports'!$E$59:$E$999999,W$70,'Data;_Minor_Ports'!$J$59:$J$999999,#REF!)))</f>
        <v>#REF!</v>
      </c>
      <c r="X101" s="3" t="e">
        <f>IF(Closed_Ports!S94="z","z",IF(X$11&lt;2000,INDEX('Data;_Historical_Data'!$H$12:$AK$518,MATCH(Working!$E101,'Data;_Historical_Data'!$J$12:$J$518,0),MATCH(Working!X$11,'Data;_Historical_Data'!$H$11:$AK$11)),SUMIFS('Data;_Minor_Ports'!$K$59:$K$999999,'Data;_Minor_Ports'!$F$59:$F$999999,$F101,'Data;_Minor_Ports'!$E$59:$E$999999,X$70,'Data;_Minor_Ports'!$J$59:$J$999999,#REF!)))</f>
        <v>#REF!</v>
      </c>
      <c r="Y101" s="3" t="e">
        <f>IF(Closed_Ports!T94="z","z",IF(Y$11&lt;2000,INDEX('Data;_Historical_Data'!$H$12:$AK$518,MATCH(Working!$E101,'Data;_Historical_Data'!$J$12:$J$518,0),MATCH(Working!Y$11,'Data;_Historical_Data'!$H$11:$AK$11)),SUMIFS('Data;_Minor_Ports'!$K$59:$K$999999,'Data;_Minor_Ports'!$F$59:$F$999999,$F101,'Data;_Minor_Ports'!$E$59:$E$999999,Y$70,'Data;_Minor_Ports'!$J$59:$J$999999,#REF!)))</f>
        <v>#REF!</v>
      </c>
      <c r="Z101" s="3" t="e">
        <f>IF(Closed_Ports!U94="z","z",IF(Z$11&lt;2000,INDEX('Data;_Historical_Data'!$H$12:$AK$518,MATCH(Working!$E101,'Data;_Historical_Data'!$J$12:$J$518,0),MATCH(Working!Z$11,'Data;_Historical_Data'!$H$11:$AK$11)),SUMIFS('Data;_Minor_Ports'!$K$59:$K$999999,'Data;_Minor_Ports'!$F$59:$F$999999,$F101,'Data;_Minor_Ports'!$E$59:$E$999999,Z$70,'Data;_Minor_Ports'!$J$59:$J$999999,#REF!)))</f>
        <v>#REF!</v>
      </c>
      <c r="AA101" s="3" t="e">
        <f>IF(Closed_Ports!V94="z","z",IF(AA$11&lt;2000,INDEX('Data;_Historical_Data'!$H$12:$AK$518,MATCH(Working!$E101,'Data;_Historical_Data'!$J$12:$J$518,0),MATCH(Working!AA$11,'Data;_Historical_Data'!$H$11:$AK$11)),SUMIFS('Data;_Minor_Ports'!$K$59:$K$999999,'Data;_Minor_Ports'!$F$59:$F$999999,$F101,'Data;_Minor_Ports'!$E$59:$E$999999,AA$70,'Data;_Minor_Ports'!$J$59:$J$999999,#REF!)))</f>
        <v>#REF!</v>
      </c>
      <c r="AB101" s="3" t="e">
        <f>IF(Closed_Ports!W94="z","z",IF(AB$11&lt;2000,INDEX('Data;_Historical_Data'!$H$12:$AK$518,MATCH(Working!$E101,'Data;_Historical_Data'!$J$12:$J$518,0),MATCH(Working!AB$11,'Data;_Historical_Data'!$H$11:$AK$11)),SUMIFS('Data;_Minor_Ports'!$K$59:$K$999999,'Data;_Minor_Ports'!$F$59:$F$999999,$F101,'Data;_Minor_Ports'!$E$59:$E$999999,AB$70,'Data;_Minor_Ports'!$J$59:$J$999999,#REF!)))</f>
        <v>#REF!</v>
      </c>
      <c r="AC101" s="3" t="e">
        <f>IF(Closed_Ports!X94="z","z",IF(AC$11&lt;2000,INDEX('Data;_Historical_Data'!$H$12:$AK$518,MATCH(Working!$E101,'Data;_Historical_Data'!$J$12:$J$518,0),MATCH(Working!AC$11,'Data;_Historical_Data'!$H$11:$AK$11)),SUMIFS('Data;_Minor_Ports'!$K$59:$K$999999,'Data;_Minor_Ports'!$F$59:$F$999999,$F101,'Data;_Minor_Ports'!$E$59:$E$999999,AC$70,'Data;_Minor_Ports'!$J$59:$J$999999,#REF!)))</f>
        <v>#REF!</v>
      </c>
      <c r="AD101" s="3" t="e">
        <f>IF(Closed_Ports!Y94="z","z",IF(AD$11&lt;2000,INDEX('Data;_Historical_Data'!$H$12:$AK$518,MATCH(Working!$E101,'Data;_Historical_Data'!$J$12:$J$518,0),MATCH(Working!AD$11,'Data;_Historical_Data'!$H$11:$AK$11)),SUMIFS('Data;_Minor_Ports'!$K$59:$K$999999,'Data;_Minor_Ports'!$F$59:$F$999999,$F101,'Data;_Minor_Ports'!$E$59:$E$999999,AD$70,'Data;_Minor_Ports'!$J$59:$J$999999,#REF!)))</f>
        <v>#REF!</v>
      </c>
      <c r="AE101" s="3" t="e">
        <f>IF(Closed_Ports!Z94="z","z",IF(AE$11&lt;2000,INDEX('Data;_Historical_Data'!$H$12:$AK$518,MATCH(Working!$E101,'Data;_Historical_Data'!$J$12:$J$518,0),MATCH(Working!AE$11,'Data;_Historical_Data'!$H$11:$AK$11)),SUMIFS('Data;_Minor_Ports'!$K$59:$K$999999,'Data;_Minor_Ports'!$F$59:$F$999999,$F101,'Data;_Minor_Ports'!$E$59:$E$999999,AE$70,'Data;_Minor_Ports'!$J$59:$J$999999,#REF!)))</f>
        <v>#REF!</v>
      </c>
      <c r="AF101" s="3" t="e">
        <f>IF(Closed_Ports!AA94="z","z",IF(AF$11&lt;2000,INDEX('Data;_Historical_Data'!$H$12:$AK$518,MATCH(Working!$E101,'Data;_Historical_Data'!$J$12:$J$518,0),MATCH(Working!AF$11,'Data;_Historical_Data'!$H$11:$AK$11)),SUMIFS('Data;_Minor_Ports'!$K$59:$K$999999,'Data;_Minor_Ports'!$F$59:$F$999999,$F101,'Data;_Minor_Ports'!$E$59:$E$999999,AF$70,'Data;_Minor_Ports'!$J$59:$J$999999,#REF!)))</f>
        <v>#REF!</v>
      </c>
      <c r="AG101" s="3" t="e">
        <f>IF(Closed_Ports!AB94="z","z",IF(AG$11&lt;2000,INDEX('Data;_Historical_Data'!$H$12:$AK$518,MATCH(Working!$E101,'Data;_Historical_Data'!$J$12:$J$518,0),MATCH(Working!AG$11,'Data;_Historical_Data'!$H$11:$AK$11)),SUMIFS('Data;_Minor_Ports'!$K$59:$K$999999,'Data;_Minor_Ports'!$F$59:$F$999999,$F101,'Data;_Minor_Ports'!$E$59:$E$999999,AG$70,'Data;_Minor_Ports'!$J$59:$J$999999,#REF!)))</f>
        <v>#REF!</v>
      </c>
      <c r="AH101" s="3" t="e">
        <f>IF(Closed_Ports!AC94="z","z",IF(AH$11&lt;2000,INDEX('Data;_Historical_Data'!$H$12:$AK$518,MATCH(Working!$E101,'Data;_Historical_Data'!$J$12:$J$518,0),MATCH(Working!AH$11,'Data;_Historical_Data'!$H$11:$AK$11)),SUMIFS('Data;_Minor_Ports'!$K$59:$K$999999,'Data;_Minor_Ports'!$F$59:$F$999999,$F101,'Data;_Minor_Ports'!$E$59:$E$999999,AH$70,'Data;_Minor_Ports'!$J$59:$J$999999,#REF!)))</f>
        <v>#REF!</v>
      </c>
      <c r="AI101" s="3" t="e">
        <f>IF(Closed_Ports!AD94="z","z",IF(AI$11&lt;2000,INDEX('Data;_Historical_Data'!$H$12:$AK$518,MATCH(Working!$E101,'Data;_Historical_Data'!$J$12:$J$518,0),MATCH(Working!AI$11,'Data;_Historical_Data'!$H$11:$AK$11)),SUMIFS('Data;_Minor_Ports'!$K$59:$K$999999,'Data;_Minor_Ports'!$F$59:$F$999999,$F101,'Data;_Minor_Ports'!$E$59:$E$999999,AI$70,'Data;_Minor_Ports'!$J$59:$J$999999,#REF!)))</f>
        <v>#REF!</v>
      </c>
      <c r="AJ101" s="3" t="e">
        <f>IF(Closed_Ports!AE94="z","z",IF(AJ$11&lt;2000,INDEX('Data;_Historical_Data'!$H$12:$AK$518,MATCH(Working!$E101,'Data;_Historical_Data'!$J$12:$J$518,0),MATCH(Working!AJ$11,'Data;_Historical_Data'!$H$11:$AK$11)),SUMIFS('Data;_Minor_Ports'!$K$59:$K$999999,'Data;_Minor_Ports'!$F$59:$F$999999,$F101,'Data;_Minor_Ports'!$E$59:$E$999999,AJ$70,'Data;_Minor_Ports'!$J$59:$J$999999,#REF!)))</f>
        <v>#REF!</v>
      </c>
      <c r="AK101" s="3" t="e">
        <f>IF(Closed_Ports!AF94="z","z",IF(AK$11&lt;2000,INDEX('Data;_Historical_Data'!$H$12:$AK$518,MATCH(Working!$E101,'Data;_Historical_Data'!$J$12:$J$518,0),MATCH(Working!AK$11,'Data;_Historical_Data'!$H$11:$AK$11)),SUMIFS('Data;_Minor_Ports'!$K$59:$K$999999,'Data;_Minor_Ports'!$F$59:$F$999999,$F101,'Data;_Minor_Ports'!$E$59:$E$999999,AK$70,'Data;_Minor_Ports'!$J$59:$J$999999,#REF!)))</f>
        <v>#REF!</v>
      </c>
      <c r="AL101" s="49">
        <f>IF(Closed_Ports!AG94="z","z",IF(AL$11&lt;2000,INDEX('Data;_Historical_Data'!$H$12:$AK$518,MATCH(Working!$E101,'Data;_Historical_Data'!$J$12:$J$518,0),MATCH(Working!AL$11,'Data;_Historical_Data'!$H$11:$AK$11)),SUMIFS('Data;_Minor_Ports'!$K$59:$K$999999,'Data;_Minor_Ports'!$F$59:$F$999999,$F101,'Data;_Minor_Ports'!$E$59:$E$999999,AL$70,'Data;_Minor_Ports'!$J$59:$J$999999,#REF!)))</f>
        <v>0</v>
      </c>
      <c r="AM101" s="3">
        <f>IF(Closed_Ports!AH94="z","z",IF(AM$11&lt;2000,INDEX('Data;_Historical_Data'!$H$12:$AK$518,MATCH(Working!$E101,'Data;_Historical_Data'!$J$12:$J$518,0),MATCH(Working!AM$11,'Data;_Historical_Data'!$H$11:$AK$11)),SUMIFS('Data;_Minor_Ports'!$K$59:$K$999999,'Data;_Minor_Ports'!$F$59:$F$999999,$F101,'Data;_Minor_Ports'!$E$59:$E$999999,AM$70,'Data;_Minor_Ports'!$J$59:$J$999999,#REF!)))</f>
        <v>0</v>
      </c>
      <c r="AN101" s="3">
        <f>IF(Closed_Ports!AI94="z","z",IF(AN$11&lt;2000,INDEX('Data;_Historical_Data'!$H$12:$AK$518,MATCH(Working!$E101,'Data;_Historical_Data'!$J$12:$J$518,0),MATCH(Working!AN$11,'Data;_Historical_Data'!$H$11:$AK$11)),SUMIFS('Data;_Minor_Ports'!$K$59:$K$999999,'Data;_Minor_Ports'!$F$59:$F$999999,$F101,'Data;_Minor_Ports'!$E$59:$E$999999,AN$70,'Data;_Minor_Ports'!$J$59:$J$999999,#REF!)))</f>
        <v>0</v>
      </c>
      <c r="AO101" s="3">
        <f>IF(Closed_Ports!AJ94="z","z",IF(AO$11&lt;2000,INDEX('Data;_Historical_Data'!$H$12:$AK$518,MATCH(Working!$E101,'Data;_Historical_Data'!$J$12:$J$518,0),MATCH(Working!AO$11,'Data;_Historical_Data'!$H$11:$AK$11)),SUMIFS('Data;_Minor_Ports'!$K$59:$K$999999,'Data;_Minor_Ports'!$F$59:$F$999999,$F101,'Data;_Minor_Ports'!$E$59:$E$999999,AO$70,'Data;_Minor_Ports'!$J$59:$J$999999,#REF!)))</f>
        <v>0</v>
      </c>
      <c r="AP101" s="3">
        <f>IF(Closed_Ports!AK94="z","z",IF(AP$11&lt;2000,INDEX('Data;_Historical_Data'!$H$12:$AK$518,MATCH(Working!$E101,'Data;_Historical_Data'!$J$12:$J$518,0),MATCH(Working!AP$11,'Data;_Historical_Data'!$H$11:$AK$11)),SUMIFS('Data;_Minor_Ports'!$K$59:$K$999999,'Data;_Minor_Ports'!$F$59:$F$999999,$F101,'Data;_Minor_Ports'!$E$59:$E$999999,AP$70,'Data;_Minor_Ports'!$J$59:$J$999999,#REF!)))</f>
        <v>0</v>
      </c>
      <c r="AQ101" s="3">
        <f>IF(Closed_Ports!AL94="z","z",IF(AQ$11&lt;2000,INDEX('Data;_Historical_Data'!$H$12:$AK$518,MATCH(Working!$E101,'Data;_Historical_Data'!$J$12:$J$518,0),MATCH(Working!AQ$11,'Data;_Historical_Data'!$H$11:$AK$11)),SUMIFS('Data;_Minor_Ports'!$K$59:$K$999999,'Data;_Minor_Ports'!$F$59:$F$999999,$F101,'Data;_Minor_Ports'!$E$59:$E$999999,AQ$70,'Data;_Minor_Ports'!$J$59:$J$999999,#REF!)))</f>
        <v>0</v>
      </c>
      <c r="AR101" s="3">
        <f>IF(Closed_Ports!AM94="z","z",IF(AR$11&lt;2000,INDEX('Data;_Historical_Data'!$H$12:$AK$518,MATCH(Working!$E101,'Data;_Historical_Data'!$J$12:$J$518,0),MATCH(Working!AR$11,'Data;_Historical_Data'!$H$11:$AK$11)),SUMIFS('Data;_Minor_Ports'!$K$59:$K$999999,'Data;_Minor_Ports'!$F$59:$F$999999,$F101,'Data;_Minor_Ports'!$E$59:$E$999999,AR$70,'Data;_Minor_Ports'!$J$59:$J$999999,#REF!)))</f>
        <v>0</v>
      </c>
      <c r="AS101" s="3">
        <f>IF(Closed_Ports!AN94="z","z",IF(AS$11&lt;2000,INDEX('Data;_Historical_Data'!$H$12:$AK$518,MATCH(Working!$E101,'Data;_Historical_Data'!$J$12:$J$518,0),MATCH(Working!AS$11,'Data;_Historical_Data'!$H$11:$AK$11)),SUMIFS('Data;_Minor_Ports'!$K$59:$K$999999,'Data;_Minor_Ports'!$F$59:$F$999999,$F101,'Data;_Minor_Ports'!$E$59:$E$999999,AS$70,'Data;_Minor_Ports'!$J$59:$J$999999,#REF!)))</f>
        <v>0</v>
      </c>
      <c r="AT101" s="3">
        <f>IF(Closed_Ports!AO94="z","z",IF(AT$11&lt;2000,INDEX('Data;_Historical_Data'!$H$12:$AK$518,MATCH(Working!$E101,'Data;_Historical_Data'!$J$12:$J$518,0),MATCH(Working!AT$11,'Data;_Historical_Data'!$H$11:$AK$11)),SUMIFS('Data;_Minor_Ports'!$K$59:$K$999999,'Data;_Minor_Ports'!$F$59:$F$999999,$F101,'Data;_Minor_Ports'!$E$59:$E$999999,AT$70,'Data;_Minor_Ports'!$J$59:$J$999999,#REF!)))</f>
        <v>0</v>
      </c>
      <c r="AU101" s="3">
        <f>IF(Closed_Ports!AP94="z","z",IF(AU$11&lt;2000,INDEX('Data;_Historical_Data'!$H$12:$AK$518,MATCH(Working!$E101,'Data;_Historical_Data'!$J$12:$J$518,0),MATCH(Working!AU$11,'Data;_Historical_Data'!$H$11:$AK$11)),SUMIFS('Data;_Minor_Ports'!$K$59:$K$999999,'Data;_Minor_Ports'!$F$59:$F$999999,$F101,'Data;_Minor_Ports'!$E$59:$E$999999,AU$70,'Data;_Minor_Ports'!$J$59:$J$999999,#REF!)))</f>
        <v>0</v>
      </c>
      <c r="AV101" s="3">
        <f>IF(Closed_Ports!AQ94="z","z",IF(AV$11&lt;2000,INDEX('Data;_Historical_Data'!$H$12:$AK$518,MATCH(Working!$E101,'Data;_Historical_Data'!$J$12:$J$518,0),MATCH(Working!AV$11,'Data;_Historical_Data'!$H$11:$AK$11)),SUMIFS('Data;_Minor_Ports'!$K$59:$K$999999,'Data;_Minor_Ports'!$F$59:$F$999999,$F101,'Data;_Minor_Ports'!$E$59:$E$999999,AV$70,'Data;_Minor_Ports'!$J$59:$J$999999,#REF!)))</f>
        <v>0</v>
      </c>
      <c r="AW101" s="3">
        <f>IF(Closed_Ports!AR94="z","z",IF(AW$11&lt;2000,INDEX('Data;_Historical_Data'!$H$12:$AK$518,MATCH(Working!$E101,'Data;_Historical_Data'!$J$12:$J$518,0),MATCH(Working!AW$11,'Data;_Historical_Data'!$H$11:$AK$11)),SUMIFS('Data;_Minor_Ports'!$K$59:$K$999999,'Data;_Minor_Ports'!$F$59:$F$999999,$F101,'Data;_Minor_Ports'!$E$59:$E$999999,AW$70,'Data;_Minor_Ports'!$J$59:$J$999999,#REF!)))</f>
        <v>0</v>
      </c>
      <c r="AX101" s="3">
        <f>IF(Closed_Ports!AS94="z","z",IF(AX$11&lt;2000,INDEX('Data;_Historical_Data'!$H$12:$AK$518,MATCH(Working!$E101,'Data;_Historical_Data'!$J$12:$J$518,0),MATCH(Working!AX$11,'Data;_Historical_Data'!$H$11:$AK$11)),SUMIFS('Data;_Minor_Ports'!$K$59:$K$999999,'Data;_Minor_Ports'!$F$59:$F$999999,$F101,'Data;_Minor_Ports'!$E$59:$E$999999,AX$70,'Data;_Minor_Ports'!$J$59:$J$999999,#REF!)))</f>
        <v>0</v>
      </c>
      <c r="AY101" s="3">
        <f>IF(Closed_Ports!AT94="z","z",IF(AY$11&lt;2000,INDEX('Data;_Historical_Data'!$H$12:$AK$518,MATCH(Working!$E101,'Data;_Historical_Data'!$J$12:$J$518,0),MATCH(Working!AY$11,'Data;_Historical_Data'!$H$11:$AK$11)),SUMIFS('Data;_Minor_Ports'!$K$59:$K$999999,'Data;_Minor_Ports'!$F$59:$F$999999,$F101,'Data;_Minor_Ports'!$E$59:$E$999999,AY$70,'Data;_Minor_Ports'!$J$59:$J$999999,#REF!)))</f>
        <v>0</v>
      </c>
      <c r="AZ101" s="3">
        <f>IF(Closed_Ports!AU94="z","z",IF(AZ$11&lt;2000,INDEX('Data;_Historical_Data'!$H$12:$AK$518,MATCH(Working!$E101,'Data;_Historical_Data'!$J$12:$J$518,0),MATCH(Working!AZ$11,'Data;_Historical_Data'!$H$11:$AK$11)),SUMIFS('Data;_Minor_Ports'!$K$59:$K$999999,'Data;_Minor_Ports'!$F$59:$F$999999,$F101,'Data;_Minor_Ports'!$E$59:$E$999999,AZ$70,'Data;_Minor_Ports'!$J$59:$J$999999,#REF!)))</f>
        <v>0</v>
      </c>
      <c r="BA101" s="3">
        <f>IF(Closed_Ports!AV94="z","z",IF(BA$11&lt;2000,INDEX('Data;_Historical_Data'!$H$12:$AK$518,MATCH(Working!$E101,'Data;_Historical_Data'!$J$12:$J$518,0),MATCH(Working!BA$11,'Data;_Historical_Data'!$H$11:$AK$11)),SUMIFS('Data;_Minor_Ports'!$K$59:$K$999999,'Data;_Minor_Ports'!$F$59:$F$999999,$F101,'Data;_Minor_Ports'!$E$59:$E$999999,BA$70,'Data;_Minor_Ports'!$J$59:$J$999999,#REF!)))</f>
        <v>0</v>
      </c>
      <c r="BB101" s="3" t="str">
        <f>IF(Closed_Ports!AW94="z","z",IF(BB$11&lt;2000,INDEX('Data;_Historical_Data'!$H$12:$AK$518,MATCH(Working!$E101,'Data;_Historical_Data'!$J$12:$J$518,0),MATCH(Working!BB$11,'Data;_Historical_Data'!$H$11:$AK$11)),SUMIFS('Data;_Minor_Ports'!$K$59:$K$999999,'Data;_Minor_Ports'!$F$59:$F$999999,$F101,'Data;_Minor_Ports'!$E$59:$E$999999,BB$70,'Data;_Minor_Ports'!$J$59:$J$999999,#REF!)))</f>
        <v>z</v>
      </c>
      <c r="BC101" s="3" t="str">
        <f>IF(Closed_Ports!AX94="z","z",IF(BC$11&lt;2000,INDEX('Data;_Historical_Data'!$H$12:$AK$518,MATCH(Working!$E101,'Data;_Historical_Data'!$J$12:$J$518,0),MATCH(Working!BC$11,'Data;_Historical_Data'!$H$11:$AK$11)),SUMIFS('Data;_Minor_Ports'!$K$59:$K$999999,'Data;_Minor_Ports'!$F$59:$F$999999,$F101,'Data;_Minor_Ports'!$E$59:$E$999999,BC$70,'Data;_Minor_Ports'!$J$59:$J$999999,#REF!)))</f>
        <v>z</v>
      </c>
      <c r="BD101" s="3" t="str">
        <f>IF(Closed_Ports!AY94="z","z",IF(BD$11&lt;2000,INDEX('Data;_Historical_Data'!$H$12:$AK$518,MATCH(Working!$E101,'Data;_Historical_Data'!$J$12:$J$518,0),MATCH(Working!BD$11,'Data;_Historical_Data'!$H$11:$AK$11)),SUMIFS('Data;_Minor_Ports'!$K$59:$K$999999,'Data;_Minor_Ports'!$F$59:$F$999999,$F101,'Data;_Minor_Ports'!$E$59:$E$999999,BD$70,'Data;_Minor_Ports'!$J$59:$J$999999,#REF!)))</f>
        <v>z</v>
      </c>
      <c r="BE101" s="3" t="str">
        <f>IF(Closed_Ports!AZ94="z","z",IF(BE$11&lt;2000,INDEX('Data;_Historical_Data'!$H$12:$AK$518,MATCH(Working!$E101,'Data;_Historical_Data'!$J$12:$J$518,0),MATCH(Working!BE$11,'Data;_Historical_Data'!$H$11:$AK$11)),SUMIFS('Data;_Minor_Ports'!$K$59:$K$999999,'Data;_Minor_Ports'!$F$59:$F$999999,$F101,'Data;_Minor_Ports'!$E$59:$E$999999,BE$70,'Data;_Minor_Ports'!$J$59:$J$999999,#REF!)))</f>
        <v>z</v>
      </c>
      <c r="BF101" s="3" t="str">
        <f>IF(Closed_Ports!BA94="z","z",IF(BF$11&lt;2000,INDEX('Data;_Historical_Data'!$H$12:$AK$518,MATCH(Working!$E101,'Data;_Historical_Data'!$J$12:$J$518,0),MATCH(Working!BF$11,'Data;_Historical_Data'!$H$11:$AK$11)),SUMIFS('Data;_Minor_Ports'!$K$59:$K$999999,'Data;_Minor_Ports'!$F$59:$F$999999,$F101,'Data;_Minor_Ports'!$E$59:$E$999999,BF$70,'Data;_Minor_Ports'!$J$59:$J$999999,#REF!)))</f>
        <v>z</v>
      </c>
      <c r="BG101" s="3" t="str">
        <f>IF(Closed_Ports!BB94="z","z",IF(BG$11&lt;2000,INDEX('Data;_Historical_Data'!$H$12:$AK$518,MATCH(Working!$E101,'Data;_Historical_Data'!$J$12:$J$518,0),MATCH(Working!BG$11,'Data;_Historical_Data'!$H$11:$AK$11)),SUMIFS('Data;_Minor_Ports'!$K$59:$K$999999,'Data;_Minor_Ports'!$F$59:$F$999999,$F101,'Data;_Minor_Ports'!$E$59:$E$999999,BG$70,'Data;_Minor_Ports'!$J$59:$J$999999,#REF!)))</f>
        <v>z</v>
      </c>
      <c r="BH101" s="3" t="str">
        <f>IF(Closed_Ports!BC94="z","z",IF(BH$11&lt;2000,INDEX('Data;_Historical_Data'!$H$12:$AK$518,MATCH(Working!$E101,'Data;_Historical_Data'!$J$12:$J$518,0),MATCH(Working!BH$11,'Data;_Historical_Data'!$H$11:$AK$11)),SUMIFS('Data;_Minor_Ports'!$K$59:$K$999999,'Data;_Minor_Ports'!$F$59:$F$999999,$F101,'Data;_Minor_Ports'!$E$59:$E$999999,BH$70,'Data;_Minor_Ports'!$J$59:$J$999999,#REF!)))</f>
        <v>z</v>
      </c>
      <c r="BI101" s="3" t="str">
        <f>IF(Closed_Ports!BD94="z","z",IF(BI$11&lt;2000,INDEX('Data;_Historical_Data'!$H$12:$AK$518,MATCH(Working!$E101,'Data;_Historical_Data'!$J$12:$J$518,0),MATCH(Working!BI$11,'Data;_Historical_Data'!$H$11:$AK$11)),SUMIFS('Data;_Minor_Ports'!$K$59:$K$999999,'Data;_Minor_Ports'!$F$59:$F$999999,$F101,'Data;_Minor_Ports'!$E$59:$E$999999,BI$70,'Data;_Minor_Ports'!$J$59:$J$999999,#REF!)))</f>
        <v>z</v>
      </c>
      <c r="BJ101" s="44" t="e">
        <f t="shared" si="6"/>
        <v>#VALUE!</v>
      </c>
      <c r="BK101" s="45" t="e">
        <f t="shared" si="7"/>
        <v>#VALUE!</v>
      </c>
    </row>
    <row r="102" spans="5:63" x14ac:dyDescent="0.25">
      <c r="E102" s="22" t="e">
        <f>CONCATENATE(#REF!,Working!H102)</f>
        <v>#REF!</v>
      </c>
      <c r="F102" s="22" t="s">
        <v>372</v>
      </c>
      <c r="G102" s="22" t="s">
        <v>308</v>
      </c>
      <c r="H102" s="2" t="s">
        <v>95</v>
      </c>
      <c r="I102" s="2" t="s">
        <v>30</v>
      </c>
      <c r="J102" s="42" t="s">
        <v>66</v>
      </c>
      <c r="K102" s="3" t="e">
        <f>IF(Closed_Ports!F95="z","z",IF(K$11&lt;2000,INDEX('Data;_Historical_Data'!$H$12:$AK$518,MATCH(Working!$E102,'Data;_Historical_Data'!$J$12:$J$518,0),MATCH(Working!K$11,'Data;_Historical_Data'!$H$11:$AK$11)),SUMIFS('Data;_Minor_Ports'!$K$59:$K$999999,'Data;_Minor_Ports'!$F$59:$F$999999,$F102,'Data;_Minor_Ports'!$E$59:$E$999999,K$70,'Data;_Minor_Ports'!$J$59:$J$999999,#REF!)))</f>
        <v>#REF!</v>
      </c>
      <c r="L102" s="3" t="e">
        <f>IF(Closed_Ports!G95="z","z",IF(L$11&lt;2000,INDEX('Data;_Historical_Data'!$H$12:$AK$518,MATCH(Working!$E102,'Data;_Historical_Data'!$J$12:$J$518,0),MATCH(Working!L$11,'Data;_Historical_Data'!$H$11:$AK$11)),SUMIFS('Data;_Minor_Ports'!$K$59:$K$999999,'Data;_Minor_Ports'!$F$59:$F$999999,$F102,'Data;_Minor_Ports'!$E$59:$E$999999,L$70,'Data;_Minor_Ports'!$J$59:$J$999999,#REF!)))</f>
        <v>#REF!</v>
      </c>
      <c r="M102" s="3" t="e">
        <f>IF(Closed_Ports!H95="z","z",IF(M$11&lt;2000,INDEX('Data;_Historical_Data'!$H$12:$AK$518,MATCH(Working!$E102,'Data;_Historical_Data'!$J$12:$J$518,0),MATCH(Working!M$11,'Data;_Historical_Data'!$H$11:$AK$11)),SUMIFS('Data;_Minor_Ports'!$K$59:$K$999999,'Data;_Minor_Ports'!$F$59:$F$999999,$F102,'Data;_Minor_Ports'!$E$59:$E$999999,M$70,'Data;_Minor_Ports'!$J$59:$J$999999,#REF!)))</f>
        <v>#REF!</v>
      </c>
      <c r="N102" s="3" t="e">
        <f>IF(Closed_Ports!I95="z","z",IF(N$11&lt;2000,INDEX('Data;_Historical_Data'!$H$12:$AK$518,MATCH(Working!$E102,'Data;_Historical_Data'!$J$12:$J$518,0),MATCH(Working!N$11,'Data;_Historical_Data'!$H$11:$AK$11)),SUMIFS('Data;_Minor_Ports'!$K$59:$K$999999,'Data;_Minor_Ports'!$F$59:$F$999999,$F102,'Data;_Minor_Ports'!$E$59:$E$999999,N$70,'Data;_Minor_Ports'!$J$59:$J$999999,#REF!)))</f>
        <v>#REF!</v>
      </c>
      <c r="O102" s="3" t="e">
        <f>IF(Closed_Ports!J95="z","z",IF(O$11&lt;2000,INDEX('Data;_Historical_Data'!$H$12:$AK$518,MATCH(Working!$E102,'Data;_Historical_Data'!$J$12:$J$518,0),MATCH(Working!O$11,'Data;_Historical_Data'!$H$11:$AK$11)),SUMIFS('Data;_Minor_Ports'!$K$59:$K$999999,'Data;_Minor_Ports'!$F$59:$F$999999,$F102,'Data;_Minor_Ports'!$E$59:$E$999999,O$70,'Data;_Minor_Ports'!$J$59:$J$999999,#REF!)))</f>
        <v>#REF!</v>
      </c>
      <c r="P102" s="3" t="e">
        <f>IF(Closed_Ports!K95="z","z",IF(P$11&lt;2000,INDEX('Data;_Historical_Data'!$H$12:$AK$518,MATCH(Working!$E102,'Data;_Historical_Data'!$J$12:$J$518,0),MATCH(Working!P$11,'Data;_Historical_Data'!$H$11:$AK$11)),SUMIFS('Data;_Minor_Ports'!$K$59:$K$999999,'Data;_Minor_Ports'!$F$59:$F$999999,$F102,'Data;_Minor_Ports'!$E$59:$E$999999,P$70,'Data;_Minor_Ports'!$J$59:$J$999999,#REF!)))</f>
        <v>#REF!</v>
      </c>
      <c r="Q102" s="3" t="e">
        <f>IF(Closed_Ports!L95="z","z",IF(Q$11&lt;2000,INDEX('Data;_Historical_Data'!$H$12:$AK$518,MATCH(Working!$E102,'Data;_Historical_Data'!$J$12:$J$518,0),MATCH(Working!Q$11,'Data;_Historical_Data'!$H$11:$AK$11)),SUMIFS('Data;_Minor_Ports'!$K$59:$K$999999,'Data;_Minor_Ports'!$F$59:$F$999999,$F102,'Data;_Minor_Ports'!$E$59:$E$999999,Q$70,'Data;_Minor_Ports'!$J$59:$J$999999,#REF!)))</f>
        <v>#REF!</v>
      </c>
      <c r="R102" s="3" t="e">
        <f>IF(Closed_Ports!M95="z","z",IF(R$11&lt;2000,INDEX('Data;_Historical_Data'!$H$12:$AK$518,MATCH(Working!$E102,'Data;_Historical_Data'!$J$12:$J$518,0),MATCH(Working!R$11,'Data;_Historical_Data'!$H$11:$AK$11)),SUMIFS('Data;_Minor_Ports'!$K$59:$K$999999,'Data;_Minor_Ports'!$F$59:$F$999999,$F102,'Data;_Minor_Ports'!$E$59:$E$999999,R$70,'Data;_Minor_Ports'!$J$59:$J$999999,#REF!)))</f>
        <v>#REF!</v>
      </c>
      <c r="S102" s="3" t="e">
        <f>IF(Closed_Ports!N95="z","z",IF(S$11&lt;2000,INDEX('Data;_Historical_Data'!$H$12:$AK$518,MATCH(Working!$E102,'Data;_Historical_Data'!$J$12:$J$518,0),MATCH(Working!S$11,'Data;_Historical_Data'!$H$11:$AK$11)),SUMIFS('Data;_Minor_Ports'!$K$59:$K$999999,'Data;_Minor_Ports'!$F$59:$F$999999,$F102,'Data;_Minor_Ports'!$E$59:$E$999999,S$70,'Data;_Minor_Ports'!$J$59:$J$999999,#REF!)))</f>
        <v>#REF!</v>
      </c>
      <c r="T102" s="3" t="e">
        <f>IF(Closed_Ports!O95="z","z",IF(T$11&lt;2000,INDEX('Data;_Historical_Data'!$H$12:$AK$518,MATCH(Working!$E102,'Data;_Historical_Data'!$J$12:$J$518,0),MATCH(Working!T$11,'Data;_Historical_Data'!$H$11:$AK$11)),SUMIFS('Data;_Minor_Ports'!$K$59:$K$999999,'Data;_Minor_Ports'!$F$59:$F$999999,$F102,'Data;_Minor_Ports'!$E$59:$E$999999,T$70,'Data;_Minor_Ports'!$J$59:$J$999999,#REF!)))</f>
        <v>#REF!</v>
      </c>
      <c r="U102" s="3" t="e">
        <f>IF(Closed_Ports!P95="z","z",IF(U$11&lt;2000,INDEX('Data;_Historical_Data'!$H$12:$AK$518,MATCH(Working!$E102,'Data;_Historical_Data'!$J$12:$J$518,0),MATCH(Working!U$11,'Data;_Historical_Data'!$H$11:$AK$11)),SUMIFS('Data;_Minor_Ports'!$K$59:$K$999999,'Data;_Minor_Ports'!$F$59:$F$999999,$F102,'Data;_Minor_Ports'!$E$59:$E$999999,U$70,'Data;_Minor_Ports'!$J$59:$J$999999,#REF!)))</f>
        <v>#REF!</v>
      </c>
      <c r="V102" s="3" t="e">
        <f>IF(Closed_Ports!Q95="z","z",IF(V$11&lt;2000,INDEX('Data;_Historical_Data'!$H$12:$AK$518,MATCH(Working!$E102,'Data;_Historical_Data'!$J$12:$J$518,0),MATCH(Working!V$11,'Data;_Historical_Data'!$H$11:$AK$11)),SUMIFS('Data;_Minor_Ports'!$K$59:$K$999999,'Data;_Minor_Ports'!$F$59:$F$999999,$F102,'Data;_Minor_Ports'!$E$59:$E$999999,V$70,'Data;_Minor_Ports'!$J$59:$J$999999,#REF!)))</f>
        <v>#REF!</v>
      </c>
      <c r="W102" s="3" t="e">
        <f>IF(Closed_Ports!R95="z","z",IF(W$11&lt;2000,INDEX('Data;_Historical_Data'!$H$12:$AK$518,MATCH(Working!$E102,'Data;_Historical_Data'!$J$12:$J$518,0),MATCH(Working!W$11,'Data;_Historical_Data'!$H$11:$AK$11)),SUMIFS('Data;_Minor_Ports'!$K$59:$K$999999,'Data;_Minor_Ports'!$F$59:$F$999999,$F102,'Data;_Minor_Ports'!$E$59:$E$999999,W$70,'Data;_Minor_Ports'!$J$59:$J$999999,#REF!)))</f>
        <v>#REF!</v>
      </c>
      <c r="X102" s="3" t="e">
        <f>IF(Closed_Ports!S95="z","z",IF(X$11&lt;2000,INDEX('Data;_Historical_Data'!$H$12:$AK$518,MATCH(Working!$E102,'Data;_Historical_Data'!$J$12:$J$518,0),MATCH(Working!X$11,'Data;_Historical_Data'!$H$11:$AK$11)),SUMIFS('Data;_Minor_Ports'!$K$59:$K$999999,'Data;_Minor_Ports'!$F$59:$F$999999,$F102,'Data;_Minor_Ports'!$E$59:$E$999999,X$70,'Data;_Minor_Ports'!$J$59:$J$999999,#REF!)))</f>
        <v>#REF!</v>
      </c>
      <c r="Y102" s="3" t="e">
        <f>IF(Closed_Ports!T95="z","z",IF(Y$11&lt;2000,INDEX('Data;_Historical_Data'!$H$12:$AK$518,MATCH(Working!$E102,'Data;_Historical_Data'!$J$12:$J$518,0),MATCH(Working!Y$11,'Data;_Historical_Data'!$H$11:$AK$11)),SUMIFS('Data;_Minor_Ports'!$K$59:$K$999999,'Data;_Minor_Ports'!$F$59:$F$999999,$F102,'Data;_Minor_Ports'!$E$59:$E$999999,Y$70,'Data;_Minor_Ports'!$J$59:$J$999999,#REF!)))</f>
        <v>#REF!</v>
      </c>
      <c r="Z102" s="3" t="e">
        <f>IF(Closed_Ports!U95="z","z",IF(Z$11&lt;2000,INDEX('Data;_Historical_Data'!$H$12:$AK$518,MATCH(Working!$E102,'Data;_Historical_Data'!$J$12:$J$518,0),MATCH(Working!Z$11,'Data;_Historical_Data'!$H$11:$AK$11)),SUMIFS('Data;_Minor_Ports'!$K$59:$K$999999,'Data;_Minor_Ports'!$F$59:$F$999999,$F102,'Data;_Minor_Ports'!$E$59:$E$999999,Z$70,'Data;_Minor_Ports'!$J$59:$J$999999,#REF!)))</f>
        <v>#REF!</v>
      </c>
      <c r="AA102" s="3" t="e">
        <f>IF(Closed_Ports!V95="z","z",IF(AA$11&lt;2000,INDEX('Data;_Historical_Data'!$H$12:$AK$518,MATCH(Working!$E102,'Data;_Historical_Data'!$J$12:$J$518,0),MATCH(Working!AA$11,'Data;_Historical_Data'!$H$11:$AK$11)),SUMIFS('Data;_Minor_Ports'!$K$59:$K$999999,'Data;_Minor_Ports'!$F$59:$F$999999,$F102,'Data;_Minor_Ports'!$E$59:$E$999999,AA$70,'Data;_Minor_Ports'!$J$59:$J$999999,#REF!)))</f>
        <v>#REF!</v>
      </c>
      <c r="AB102" s="3" t="e">
        <f>IF(Closed_Ports!W95="z","z",IF(AB$11&lt;2000,INDEX('Data;_Historical_Data'!$H$12:$AK$518,MATCH(Working!$E102,'Data;_Historical_Data'!$J$12:$J$518,0),MATCH(Working!AB$11,'Data;_Historical_Data'!$H$11:$AK$11)),SUMIFS('Data;_Minor_Ports'!$K$59:$K$999999,'Data;_Minor_Ports'!$F$59:$F$999999,$F102,'Data;_Minor_Ports'!$E$59:$E$999999,AB$70,'Data;_Minor_Ports'!$J$59:$J$999999,#REF!)))</f>
        <v>#REF!</v>
      </c>
      <c r="AC102" s="3" t="e">
        <f>IF(Closed_Ports!X95="z","z",IF(AC$11&lt;2000,INDEX('Data;_Historical_Data'!$H$12:$AK$518,MATCH(Working!$E102,'Data;_Historical_Data'!$J$12:$J$518,0),MATCH(Working!AC$11,'Data;_Historical_Data'!$H$11:$AK$11)),SUMIFS('Data;_Minor_Ports'!$K$59:$K$999999,'Data;_Minor_Ports'!$F$59:$F$999999,$F102,'Data;_Minor_Ports'!$E$59:$E$999999,AC$70,'Data;_Minor_Ports'!$J$59:$J$999999,#REF!)))</f>
        <v>#REF!</v>
      </c>
      <c r="AD102" s="3" t="e">
        <f>IF(Closed_Ports!Y95="z","z",IF(AD$11&lt;2000,INDEX('Data;_Historical_Data'!$H$12:$AK$518,MATCH(Working!$E102,'Data;_Historical_Data'!$J$12:$J$518,0),MATCH(Working!AD$11,'Data;_Historical_Data'!$H$11:$AK$11)),SUMIFS('Data;_Minor_Ports'!$K$59:$K$999999,'Data;_Minor_Ports'!$F$59:$F$999999,$F102,'Data;_Minor_Ports'!$E$59:$E$999999,AD$70,'Data;_Minor_Ports'!$J$59:$J$999999,#REF!)))</f>
        <v>#REF!</v>
      </c>
      <c r="AE102" s="3" t="e">
        <f>IF(Closed_Ports!Z95="z","z",IF(AE$11&lt;2000,INDEX('Data;_Historical_Data'!$H$12:$AK$518,MATCH(Working!$E102,'Data;_Historical_Data'!$J$12:$J$518,0),MATCH(Working!AE$11,'Data;_Historical_Data'!$H$11:$AK$11)),SUMIFS('Data;_Minor_Ports'!$K$59:$K$999999,'Data;_Minor_Ports'!$F$59:$F$999999,$F102,'Data;_Minor_Ports'!$E$59:$E$999999,AE$70,'Data;_Minor_Ports'!$J$59:$J$999999,#REF!)))</f>
        <v>#REF!</v>
      </c>
      <c r="AF102" s="3" t="e">
        <f>IF(Closed_Ports!AA95="z","z",IF(AF$11&lt;2000,INDEX('Data;_Historical_Data'!$H$12:$AK$518,MATCH(Working!$E102,'Data;_Historical_Data'!$J$12:$J$518,0),MATCH(Working!AF$11,'Data;_Historical_Data'!$H$11:$AK$11)),SUMIFS('Data;_Minor_Ports'!$K$59:$K$999999,'Data;_Minor_Ports'!$F$59:$F$999999,$F102,'Data;_Minor_Ports'!$E$59:$E$999999,AF$70,'Data;_Minor_Ports'!$J$59:$J$999999,#REF!)))</f>
        <v>#REF!</v>
      </c>
      <c r="AG102" s="3" t="e">
        <f>IF(Closed_Ports!AB95="z","z",IF(AG$11&lt;2000,INDEX('Data;_Historical_Data'!$H$12:$AK$518,MATCH(Working!$E102,'Data;_Historical_Data'!$J$12:$J$518,0),MATCH(Working!AG$11,'Data;_Historical_Data'!$H$11:$AK$11)),SUMIFS('Data;_Minor_Ports'!$K$59:$K$999999,'Data;_Minor_Ports'!$F$59:$F$999999,$F102,'Data;_Minor_Ports'!$E$59:$E$999999,AG$70,'Data;_Minor_Ports'!$J$59:$J$999999,#REF!)))</f>
        <v>#REF!</v>
      </c>
      <c r="AH102" s="3" t="e">
        <f>IF(Closed_Ports!AC95="z","z",IF(AH$11&lt;2000,INDEX('Data;_Historical_Data'!$H$12:$AK$518,MATCH(Working!$E102,'Data;_Historical_Data'!$J$12:$J$518,0),MATCH(Working!AH$11,'Data;_Historical_Data'!$H$11:$AK$11)),SUMIFS('Data;_Minor_Ports'!$K$59:$K$999999,'Data;_Minor_Ports'!$F$59:$F$999999,$F102,'Data;_Minor_Ports'!$E$59:$E$999999,AH$70,'Data;_Minor_Ports'!$J$59:$J$999999,#REF!)))</f>
        <v>#REF!</v>
      </c>
      <c r="AI102" s="3" t="e">
        <f>IF(Closed_Ports!AD95="z","z",IF(AI$11&lt;2000,INDEX('Data;_Historical_Data'!$H$12:$AK$518,MATCH(Working!$E102,'Data;_Historical_Data'!$J$12:$J$518,0),MATCH(Working!AI$11,'Data;_Historical_Data'!$H$11:$AK$11)),SUMIFS('Data;_Minor_Ports'!$K$59:$K$999999,'Data;_Minor_Ports'!$F$59:$F$999999,$F102,'Data;_Minor_Ports'!$E$59:$E$999999,AI$70,'Data;_Minor_Ports'!$J$59:$J$999999,#REF!)))</f>
        <v>#REF!</v>
      </c>
      <c r="AJ102" s="3" t="e">
        <f>IF(Closed_Ports!AE95="z","z",IF(AJ$11&lt;2000,INDEX('Data;_Historical_Data'!$H$12:$AK$518,MATCH(Working!$E102,'Data;_Historical_Data'!$J$12:$J$518,0),MATCH(Working!AJ$11,'Data;_Historical_Data'!$H$11:$AK$11)),SUMIFS('Data;_Minor_Ports'!$K$59:$K$999999,'Data;_Minor_Ports'!$F$59:$F$999999,$F102,'Data;_Minor_Ports'!$E$59:$E$999999,AJ$70,'Data;_Minor_Ports'!$J$59:$J$999999,#REF!)))</f>
        <v>#REF!</v>
      </c>
      <c r="AK102" s="3" t="e">
        <f>IF(Closed_Ports!AF95="z","z",IF(AK$11&lt;2000,INDEX('Data;_Historical_Data'!$H$12:$AK$518,MATCH(Working!$E102,'Data;_Historical_Data'!$J$12:$J$518,0),MATCH(Working!AK$11,'Data;_Historical_Data'!$H$11:$AK$11)),SUMIFS('Data;_Minor_Ports'!$K$59:$K$999999,'Data;_Minor_Ports'!$F$59:$F$999999,$F102,'Data;_Minor_Ports'!$E$59:$E$999999,AK$70,'Data;_Minor_Ports'!$J$59:$J$999999,#REF!)))</f>
        <v>#REF!</v>
      </c>
      <c r="AL102" s="49">
        <f>IF(Closed_Ports!AG95="z","z",IF(AL$11&lt;2000,INDEX('Data;_Historical_Data'!$H$12:$AK$518,MATCH(Working!$E102,'Data;_Historical_Data'!$J$12:$J$518,0),MATCH(Working!AL$11,'Data;_Historical_Data'!$H$11:$AK$11)),SUMIFS('Data;_Minor_Ports'!$K$59:$K$999999,'Data;_Minor_Ports'!$F$59:$F$999999,$F102,'Data;_Minor_Ports'!$E$59:$E$999999,AL$70,'Data;_Minor_Ports'!$J$59:$J$999999,#REF!)))</f>
        <v>0</v>
      </c>
      <c r="AM102" s="3">
        <f>IF(Closed_Ports!AH95="z","z",IF(AM$11&lt;2000,INDEX('Data;_Historical_Data'!$H$12:$AK$518,MATCH(Working!$E102,'Data;_Historical_Data'!$J$12:$J$518,0),MATCH(Working!AM$11,'Data;_Historical_Data'!$H$11:$AK$11)),SUMIFS('Data;_Minor_Ports'!$K$59:$K$999999,'Data;_Minor_Ports'!$F$59:$F$999999,$F102,'Data;_Minor_Ports'!$E$59:$E$999999,AM$70,'Data;_Minor_Ports'!$J$59:$J$999999,#REF!)))</f>
        <v>0</v>
      </c>
      <c r="AN102" s="3">
        <f>IF(Closed_Ports!AI95="z","z",IF(AN$11&lt;2000,INDEX('Data;_Historical_Data'!$H$12:$AK$518,MATCH(Working!$E102,'Data;_Historical_Data'!$J$12:$J$518,0),MATCH(Working!AN$11,'Data;_Historical_Data'!$H$11:$AK$11)),SUMIFS('Data;_Minor_Ports'!$K$59:$K$999999,'Data;_Minor_Ports'!$F$59:$F$999999,$F102,'Data;_Minor_Ports'!$E$59:$E$999999,AN$70,'Data;_Minor_Ports'!$J$59:$J$999999,#REF!)))</f>
        <v>0</v>
      </c>
      <c r="AO102" s="3">
        <f>IF(Closed_Ports!AJ95="z","z",IF(AO$11&lt;2000,INDEX('Data;_Historical_Data'!$H$12:$AK$518,MATCH(Working!$E102,'Data;_Historical_Data'!$J$12:$J$518,0),MATCH(Working!AO$11,'Data;_Historical_Data'!$H$11:$AK$11)),SUMIFS('Data;_Minor_Ports'!$K$59:$K$999999,'Data;_Minor_Ports'!$F$59:$F$999999,$F102,'Data;_Minor_Ports'!$E$59:$E$999999,AO$70,'Data;_Minor_Ports'!$J$59:$J$999999,#REF!)))</f>
        <v>0</v>
      </c>
      <c r="AP102" s="3">
        <f>IF(Closed_Ports!AK95="z","z",IF(AP$11&lt;2000,INDEX('Data;_Historical_Data'!$H$12:$AK$518,MATCH(Working!$E102,'Data;_Historical_Data'!$J$12:$J$518,0),MATCH(Working!AP$11,'Data;_Historical_Data'!$H$11:$AK$11)),SUMIFS('Data;_Minor_Ports'!$K$59:$K$999999,'Data;_Minor_Ports'!$F$59:$F$999999,$F102,'Data;_Minor_Ports'!$E$59:$E$999999,AP$70,'Data;_Minor_Ports'!$J$59:$J$999999,#REF!)))</f>
        <v>0</v>
      </c>
      <c r="AQ102" s="3">
        <f>IF(Closed_Ports!AL95="z","z",IF(AQ$11&lt;2000,INDEX('Data;_Historical_Data'!$H$12:$AK$518,MATCH(Working!$E102,'Data;_Historical_Data'!$J$12:$J$518,0),MATCH(Working!AQ$11,'Data;_Historical_Data'!$H$11:$AK$11)),SUMIFS('Data;_Minor_Ports'!$K$59:$K$999999,'Data;_Minor_Ports'!$F$59:$F$999999,$F102,'Data;_Minor_Ports'!$E$59:$E$999999,AQ$70,'Data;_Minor_Ports'!$J$59:$J$999999,#REF!)))</f>
        <v>0</v>
      </c>
      <c r="AR102" s="3">
        <f>IF(Closed_Ports!AM95="z","z",IF(AR$11&lt;2000,INDEX('Data;_Historical_Data'!$H$12:$AK$518,MATCH(Working!$E102,'Data;_Historical_Data'!$J$12:$J$518,0),MATCH(Working!AR$11,'Data;_Historical_Data'!$H$11:$AK$11)),SUMIFS('Data;_Minor_Ports'!$K$59:$K$999999,'Data;_Minor_Ports'!$F$59:$F$999999,$F102,'Data;_Minor_Ports'!$E$59:$E$999999,AR$70,'Data;_Minor_Ports'!$J$59:$J$999999,#REF!)))</f>
        <v>0</v>
      </c>
      <c r="AS102" s="3">
        <f>IF(Closed_Ports!AN95="z","z",IF(AS$11&lt;2000,INDEX('Data;_Historical_Data'!$H$12:$AK$518,MATCH(Working!$E102,'Data;_Historical_Data'!$J$12:$J$518,0),MATCH(Working!AS$11,'Data;_Historical_Data'!$H$11:$AK$11)),SUMIFS('Data;_Minor_Ports'!$K$59:$K$999999,'Data;_Minor_Ports'!$F$59:$F$999999,$F102,'Data;_Minor_Ports'!$E$59:$E$999999,AS$70,'Data;_Minor_Ports'!$J$59:$J$999999,#REF!)))</f>
        <v>0</v>
      </c>
      <c r="AT102" s="3">
        <f>IF(Closed_Ports!AO95="z","z",IF(AT$11&lt;2000,INDEX('Data;_Historical_Data'!$H$12:$AK$518,MATCH(Working!$E102,'Data;_Historical_Data'!$J$12:$J$518,0),MATCH(Working!AT$11,'Data;_Historical_Data'!$H$11:$AK$11)),SUMIFS('Data;_Minor_Ports'!$K$59:$K$999999,'Data;_Minor_Ports'!$F$59:$F$999999,$F102,'Data;_Minor_Ports'!$E$59:$E$999999,AT$70,'Data;_Minor_Ports'!$J$59:$J$999999,#REF!)))</f>
        <v>0</v>
      </c>
      <c r="AU102" s="3">
        <f>IF(Closed_Ports!AP95="z","z",IF(AU$11&lt;2000,INDEX('Data;_Historical_Data'!$H$12:$AK$518,MATCH(Working!$E102,'Data;_Historical_Data'!$J$12:$J$518,0),MATCH(Working!AU$11,'Data;_Historical_Data'!$H$11:$AK$11)),SUMIFS('Data;_Minor_Ports'!$K$59:$K$999999,'Data;_Minor_Ports'!$F$59:$F$999999,$F102,'Data;_Minor_Ports'!$E$59:$E$999999,AU$70,'Data;_Minor_Ports'!$J$59:$J$999999,#REF!)))</f>
        <v>0</v>
      </c>
      <c r="AV102" s="3">
        <f>IF(Closed_Ports!AQ95="z","z",IF(AV$11&lt;2000,INDEX('Data;_Historical_Data'!$H$12:$AK$518,MATCH(Working!$E102,'Data;_Historical_Data'!$J$12:$J$518,0),MATCH(Working!AV$11,'Data;_Historical_Data'!$H$11:$AK$11)),SUMIFS('Data;_Minor_Ports'!$K$59:$K$999999,'Data;_Minor_Ports'!$F$59:$F$999999,$F102,'Data;_Minor_Ports'!$E$59:$E$999999,AV$70,'Data;_Minor_Ports'!$J$59:$J$999999,#REF!)))</f>
        <v>0</v>
      </c>
      <c r="AW102" s="3">
        <f>IF(Closed_Ports!AR95="z","z",IF(AW$11&lt;2000,INDEX('Data;_Historical_Data'!$H$12:$AK$518,MATCH(Working!$E102,'Data;_Historical_Data'!$J$12:$J$518,0),MATCH(Working!AW$11,'Data;_Historical_Data'!$H$11:$AK$11)),SUMIFS('Data;_Minor_Ports'!$K$59:$K$999999,'Data;_Minor_Ports'!$F$59:$F$999999,$F102,'Data;_Minor_Ports'!$E$59:$E$999999,AW$70,'Data;_Minor_Ports'!$J$59:$J$999999,#REF!)))</f>
        <v>0</v>
      </c>
      <c r="AX102" s="3">
        <f>IF(Closed_Ports!AS95="z","z",IF(AX$11&lt;2000,INDEX('Data;_Historical_Data'!$H$12:$AK$518,MATCH(Working!$E102,'Data;_Historical_Data'!$J$12:$J$518,0),MATCH(Working!AX$11,'Data;_Historical_Data'!$H$11:$AK$11)),SUMIFS('Data;_Minor_Ports'!$K$59:$K$999999,'Data;_Minor_Ports'!$F$59:$F$999999,$F102,'Data;_Minor_Ports'!$E$59:$E$999999,AX$70,'Data;_Minor_Ports'!$J$59:$J$999999,#REF!)))</f>
        <v>0</v>
      </c>
      <c r="AY102" s="3">
        <f>IF(Closed_Ports!AT95="z","z",IF(AY$11&lt;2000,INDEX('Data;_Historical_Data'!$H$12:$AK$518,MATCH(Working!$E102,'Data;_Historical_Data'!$J$12:$J$518,0),MATCH(Working!AY$11,'Data;_Historical_Data'!$H$11:$AK$11)),SUMIFS('Data;_Minor_Ports'!$K$59:$K$999999,'Data;_Minor_Ports'!$F$59:$F$999999,$F102,'Data;_Minor_Ports'!$E$59:$E$999999,AY$70,'Data;_Minor_Ports'!$J$59:$J$999999,#REF!)))</f>
        <v>0</v>
      </c>
      <c r="AZ102" s="3">
        <f>IF(Closed_Ports!AU95="z","z",IF(AZ$11&lt;2000,INDEX('Data;_Historical_Data'!$H$12:$AK$518,MATCH(Working!$E102,'Data;_Historical_Data'!$J$12:$J$518,0),MATCH(Working!AZ$11,'Data;_Historical_Data'!$H$11:$AK$11)),SUMIFS('Data;_Minor_Ports'!$K$59:$K$999999,'Data;_Minor_Ports'!$F$59:$F$999999,$F102,'Data;_Minor_Ports'!$E$59:$E$999999,AZ$70,'Data;_Minor_Ports'!$J$59:$J$999999,#REF!)))</f>
        <v>0</v>
      </c>
      <c r="BA102" s="3">
        <f>IF(Closed_Ports!AV95="z","z",IF(BA$11&lt;2000,INDEX('Data;_Historical_Data'!$H$12:$AK$518,MATCH(Working!$E102,'Data;_Historical_Data'!$J$12:$J$518,0),MATCH(Working!BA$11,'Data;_Historical_Data'!$H$11:$AK$11)),SUMIFS('Data;_Minor_Ports'!$K$59:$K$999999,'Data;_Minor_Ports'!$F$59:$F$999999,$F102,'Data;_Minor_Ports'!$E$59:$E$999999,BA$70,'Data;_Minor_Ports'!$J$59:$J$999999,#REF!)))</f>
        <v>0</v>
      </c>
      <c r="BB102" s="3">
        <f>IF(Closed_Ports!AW95="z","z",IF(BB$11&lt;2000,INDEX('Data;_Historical_Data'!$H$12:$AK$518,MATCH(Working!$E102,'Data;_Historical_Data'!$J$12:$J$518,0),MATCH(Working!BB$11,'Data;_Historical_Data'!$H$11:$AK$11)),SUMIFS('Data;_Minor_Ports'!$K$59:$K$999999,'Data;_Minor_Ports'!$F$59:$F$999999,$F102,'Data;_Minor_Ports'!$E$59:$E$999999,BB$70,'Data;_Minor_Ports'!$J$59:$J$999999,#REF!)))</f>
        <v>0</v>
      </c>
      <c r="BC102" s="3">
        <f>IF(Closed_Ports!AX95="z","z",IF(BC$11&lt;2000,INDEX('Data;_Historical_Data'!$H$12:$AK$518,MATCH(Working!$E102,'Data;_Historical_Data'!$J$12:$J$518,0),MATCH(Working!BC$11,'Data;_Historical_Data'!$H$11:$AK$11)),SUMIFS('Data;_Minor_Ports'!$K$59:$K$999999,'Data;_Minor_Ports'!$F$59:$F$999999,$F102,'Data;_Minor_Ports'!$E$59:$E$999999,BC$70,'Data;_Minor_Ports'!$J$59:$J$999999,#REF!)))</f>
        <v>0</v>
      </c>
      <c r="BD102" s="3">
        <f>IF(Closed_Ports!AY95="z","z",IF(BD$11&lt;2000,INDEX('Data;_Historical_Data'!$H$12:$AK$518,MATCH(Working!$E102,'Data;_Historical_Data'!$J$12:$J$518,0),MATCH(Working!BD$11,'Data;_Historical_Data'!$H$11:$AK$11)),SUMIFS('Data;_Minor_Ports'!$K$59:$K$999999,'Data;_Minor_Ports'!$F$59:$F$999999,$F102,'Data;_Minor_Ports'!$E$59:$E$999999,BD$70,'Data;_Minor_Ports'!$J$59:$J$999999,#REF!)))</f>
        <v>0</v>
      </c>
      <c r="BE102" s="3">
        <f>IF(Closed_Ports!AZ95="z","z",IF(BE$11&lt;2000,INDEX('Data;_Historical_Data'!$H$12:$AK$518,MATCH(Working!$E102,'Data;_Historical_Data'!$J$12:$J$518,0),MATCH(Working!BE$11,'Data;_Historical_Data'!$H$11:$AK$11)),SUMIFS('Data;_Minor_Ports'!$K$59:$K$999999,'Data;_Minor_Ports'!$F$59:$F$999999,$F102,'Data;_Minor_Ports'!$E$59:$E$999999,BE$70,'Data;_Minor_Ports'!$J$59:$J$999999,#REF!)))</f>
        <v>0</v>
      </c>
      <c r="BF102" s="3">
        <f>IF(Closed_Ports!BA95="z","z",IF(BF$11&lt;2000,INDEX('Data;_Historical_Data'!$H$12:$AK$518,MATCH(Working!$E102,'Data;_Historical_Data'!$J$12:$J$518,0),MATCH(Working!BF$11,'Data;_Historical_Data'!$H$11:$AK$11)),SUMIFS('Data;_Minor_Ports'!$K$59:$K$999999,'Data;_Minor_Ports'!$F$59:$F$999999,$F102,'Data;_Minor_Ports'!$E$59:$E$999999,BF$70,'Data;_Minor_Ports'!$J$59:$J$999999,#REF!)))</f>
        <v>0</v>
      </c>
      <c r="BG102" s="3">
        <f>IF(Closed_Ports!BB95="z","z",IF(BG$11&lt;2000,INDEX('Data;_Historical_Data'!$H$12:$AK$518,MATCH(Working!$E102,'Data;_Historical_Data'!$J$12:$J$518,0),MATCH(Working!BG$11,'Data;_Historical_Data'!$H$11:$AK$11)),SUMIFS('Data;_Minor_Ports'!$K$59:$K$999999,'Data;_Minor_Ports'!$F$59:$F$999999,$F102,'Data;_Minor_Ports'!$E$59:$E$999999,BG$70,'Data;_Minor_Ports'!$J$59:$J$999999,#REF!)))</f>
        <v>0</v>
      </c>
      <c r="BH102" s="3">
        <f>IF(Closed_Ports!BC95="z","z",IF(BH$11&lt;2000,INDEX('Data;_Historical_Data'!$H$12:$AK$518,MATCH(Working!$E102,'Data;_Historical_Data'!$J$12:$J$518,0),MATCH(Working!BH$11,'Data;_Historical_Data'!$H$11:$AK$11)),SUMIFS('Data;_Minor_Ports'!$K$59:$K$999999,'Data;_Minor_Ports'!$F$59:$F$999999,$F102,'Data;_Minor_Ports'!$E$59:$E$999999,BH$70,'Data;_Minor_Ports'!$J$59:$J$999999,#REF!)))</f>
        <v>0</v>
      </c>
      <c r="BI102" s="3">
        <f>IF(Closed_Ports!BD95="z","z",IF(BI$11&lt;2000,INDEX('Data;_Historical_Data'!$H$12:$AK$518,MATCH(Working!$E102,'Data;_Historical_Data'!$J$12:$J$518,0),MATCH(Working!BI$11,'Data;_Historical_Data'!$H$11:$AK$11)),SUMIFS('Data;_Minor_Ports'!$K$59:$K$999999,'Data;_Minor_Ports'!$F$59:$F$999999,$F102,'Data;_Minor_Ports'!$E$59:$E$999999,BI$70,'Data;_Minor_Ports'!$J$59:$J$999999,#REF!)))</f>
        <v>0</v>
      </c>
      <c r="BJ102" s="44" t="e">
        <f t="shared" si="6"/>
        <v>#DIV/0!</v>
      </c>
      <c r="BK102" s="45">
        <f t="shared" si="7"/>
        <v>0</v>
      </c>
    </row>
    <row r="103" spans="5:63" x14ac:dyDescent="0.25">
      <c r="E103" s="22" t="e">
        <f>CONCATENATE(#REF!,Working!H103)</f>
        <v>#REF!</v>
      </c>
      <c r="F103" s="22" t="s">
        <v>374</v>
      </c>
      <c r="G103" s="22" t="s">
        <v>308</v>
      </c>
      <c r="H103" s="2" t="s">
        <v>96</v>
      </c>
      <c r="I103" s="2" t="s">
        <v>47</v>
      </c>
      <c r="J103" s="42" t="s">
        <v>66</v>
      </c>
      <c r="K103" s="3" t="str">
        <f>IF(Closed_Ports!F96="z","z",IF(K$11&lt;2000,INDEX('Data;_Historical_Data'!$H$12:$AK$518,MATCH(Working!$E103,'Data;_Historical_Data'!$J$12:$J$518,0),MATCH(Working!K$11,'Data;_Historical_Data'!$H$11:$AK$11)),SUMIFS('Data;_Minor_Ports'!$K$59:$K$999999,'Data;_Minor_Ports'!$F$59:$F$999999,$F103,'Data;_Minor_Ports'!$E$59:$E$999999,K$70,'Data;_Minor_Ports'!$J$59:$J$999999,#REF!)))</f>
        <v>z</v>
      </c>
      <c r="L103" s="3" t="str">
        <f>IF(Closed_Ports!G96="z","z",IF(L$11&lt;2000,INDEX('Data;_Historical_Data'!$H$12:$AK$518,MATCH(Working!$E103,'Data;_Historical_Data'!$J$12:$J$518,0),MATCH(Working!L$11,'Data;_Historical_Data'!$H$11:$AK$11)),SUMIFS('Data;_Minor_Ports'!$K$59:$K$999999,'Data;_Minor_Ports'!$F$59:$F$999999,$F103,'Data;_Minor_Ports'!$E$59:$E$999999,L$70,'Data;_Minor_Ports'!$J$59:$J$999999,#REF!)))</f>
        <v>z</v>
      </c>
      <c r="M103" s="3" t="str">
        <f>IF(Closed_Ports!H96="z","z",IF(M$11&lt;2000,INDEX('Data;_Historical_Data'!$H$12:$AK$518,MATCH(Working!$E103,'Data;_Historical_Data'!$J$12:$J$518,0),MATCH(Working!M$11,'Data;_Historical_Data'!$H$11:$AK$11)),SUMIFS('Data;_Minor_Ports'!$K$59:$K$999999,'Data;_Minor_Ports'!$F$59:$F$999999,$F103,'Data;_Minor_Ports'!$E$59:$E$999999,M$70,'Data;_Minor_Ports'!$J$59:$J$999999,#REF!)))</f>
        <v>z</v>
      </c>
      <c r="N103" s="3" t="str">
        <f>IF(Closed_Ports!I96="z","z",IF(N$11&lt;2000,INDEX('Data;_Historical_Data'!$H$12:$AK$518,MATCH(Working!$E103,'Data;_Historical_Data'!$J$12:$J$518,0),MATCH(Working!N$11,'Data;_Historical_Data'!$H$11:$AK$11)),SUMIFS('Data;_Minor_Ports'!$K$59:$K$999999,'Data;_Minor_Ports'!$F$59:$F$999999,$F103,'Data;_Minor_Ports'!$E$59:$E$999999,N$70,'Data;_Minor_Ports'!$J$59:$J$999999,#REF!)))</f>
        <v>z</v>
      </c>
      <c r="O103" s="3" t="str">
        <f>IF(Closed_Ports!J96="z","z",IF(O$11&lt;2000,INDEX('Data;_Historical_Data'!$H$12:$AK$518,MATCH(Working!$E103,'Data;_Historical_Data'!$J$12:$J$518,0),MATCH(Working!O$11,'Data;_Historical_Data'!$H$11:$AK$11)),SUMIFS('Data;_Minor_Ports'!$K$59:$K$999999,'Data;_Minor_Ports'!$F$59:$F$999999,$F103,'Data;_Minor_Ports'!$E$59:$E$999999,O$70,'Data;_Minor_Ports'!$J$59:$J$999999,#REF!)))</f>
        <v>z</v>
      </c>
      <c r="P103" s="3" t="str">
        <f>IF(Closed_Ports!K96="z","z",IF(P$11&lt;2000,INDEX('Data;_Historical_Data'!$H$12:$AK$518,MATCH(Working!$E103,'Data;_Historical_Data'!$J$12:$J$518,0),MATCH(Working!P$11,'Data;_Historical_Data'!$H$11:$AK$11)),SUMIFS('Data;_Minor_Ports'!$K$59:$K$999999,'Data;_Minor_Ports'!$F$59:$F$999999,$F103,'Data;_Minor_Ports'!$E$59:$E$999999,P$70,'Data;_Minor_Ports'!$J$59:$J$999999,#REF!)))</f>
        <v>z</v>
      </c>
      <c r="Q103" s="3" t="str">
        <f>IF(Closed_Ports!L96="z","z",IF(Q$11&lt;2000,INDEX('Data;_Historical_Data'!$H$12:$AK$518,MATCH(Working!$E103,'Data;_Historical_Data'!$J$12:$J$518,0),MATCH(Working!Q$11,'Data;_Historical_Data'!$H$11:$AK$11)),SUMIFS('Data;_Minor_Ports'!$K$59:$K$999999,'Data;_Minor_Ports'!$F$59:$F$999999,$F103,'Data;_Minor_Ports'!$E$59:$E$999999,Q$70,'Data;_Minor_Ports'!$J$59:$J$999999,#REF!)))</f>
        <v>z</v>
      </c>
      <c r="R103" s="3" t="str">
        <f>IF(Closed_Ports!M96="z","z",IF(R$11&lt;2000,INDEX('Data;_Historical_Data'!$H$12:$AK$518,MATCH(Working!$E103,'Data;_Historical_Data'!$J$12:$J$518,0),MATCH(Working!R$11,'Data;_Historical_Data'!$H$11:$AK$11)),SUMIFS('Data;_Minor_Ports'!$K$59:$K$999999,'Data;_Minor_Ports'!$F$59:$F$999999,$F103,'Data;_Minor_Ports'!$E$59:$E$999999,R$70,'Data;_Minor_Ports'!$J$59:$J$999999,#REF!)))</f>
        <v>z</v>
      </c>
      <c r="S103" s="3" t="str">
        <f>IF(Closed_Ports!N96="z","z",IF(S$11&lt;2000,INDEX('Data;_Historical_Data'!$H$12:$AK$518,MATCH(Working!$E103,'Data;_Historical_Data'!$J$12:$J$518,0),MATCH(Working!S$11,'Data;_Historical_Data'!$H$11:$AK$11)),SUMIFS('Data;_Minor_Ports'!$K$59:$K$999999,'Data;_Minor_Ports'!$F$59:$F$999999,$F103,'Data;_Minor_Ports'!$E$59:$E$999999,S$70,'Data;_Minor_Ports'!$J$59:$J$999999,#REF!)))</f>
        <v>z</v>
      </c>
      <c r="T103" s="3" t="e">
        <f>IF(Closed_Ports!O96="z","z",IF(T$11&lt;2000,INDEX('Data;_Historical_Data'!$H$12:$AK$518,MATCH(Working!$E103,'Data;_Historical_Data'!$J$12:$J$518,0),MATCH(Working!T$11,'Data;_Historical_Data'!$H$11:$AK$11)),SUMIFS('Data;_Minor_Ports'!$K$59:$K$999999,'Data;_Minor_Ports'!$F$59:$F$999999,$F103,'Data;_Minor_Ports'!$E$59:$E$999999,T$70,'Data;_Minor_Ports'!$J$59:$J$999999,#REF!)))</f>
        <v>#REF!</v>
      </c>
      <c r="U103" s="3" t="e">
        <f>IF(Closed_Ports!P96="z","z",IF(U$11&lt;2000,INDEX('Data;_Historical_Data'!$H$12:$AK$518,MATCH(Working!$E103,'Data;_Historical_Data'!$J$12:$J$518,0),MATCH(Working!U$11,'Data;_Historical_Data'!$H$11:$AK$11)),SUMIFS('Data;_Minor_Ports'!$K$59:$K$999999,'Data;_Minor_Ports'!$F$59:$F$999999,$F103,'Data;_Minor_Ports'!$E$59:$E$999999,U$70,'Data;_Minor_Ports'!$J$59:$J$999999,#REF!)))</f>
        <v>#REF!</v>
      </c>
      <c r="V103" s="3" t="e">
        <f>IF(Closed_Ports!Q96="z","z",IF(V$11&lt;2000,INDEX('Data;_Historical_Data'!$H$12:$AK$518,MATCH(Working!$E103,'Data;_Historical_Data'!$J$12:$J$518,0),MATCH(Working!V$11,'Data;_Historical_Data'!$H$11:$AK$11)),SUMIFS('Data;_Minor_Ports'!$K$59:$K$999999,'Data;_Minor_Ports'!$F$59:$F$999999,$F103,'Data;_Minor_Ports'!$E$59:$E$999999,V$70,'Data;_Minor_Ports'!$J$59:$J$999999,#REF!)))</f>
        <v>#REF!</v>
      </c>
      <c r="W103" s="3" t="e">
        <f>IF(Closed_Ports!R96="z","z",IF(W$11&lt;2000,INDEX('Data;_Historical_Data'!$H$12:$AK$518,MATCH(Working!$E103,'Data;_Historical_Data'!$J$12:$J$518,0),MATCH(Working!W$11,'Data;_Historical_Data'!$H$11:$AK$11)),SUMIFS('Data;_Minor_Ports'!$K$59:$K$999999,'Data;_Minor_Ports'!$F$59:$F$999999,$F103,'Data;_Minor_Ports'!$E$59:$E$999999,W$70,'Data;_Minor_Ports'!$J$59:$J$999999,#REF!)))</f>
        <v>#REF!</v>
      </c>
      <c r="X103" s="3" t="e">
        <f>IF(Closed_Ports!S96="z","z",IF(X$11&lt;2000,INDEX('Data;_Historical_Data'!$H$12:$AK$518,MATCH(Working!$E103,'Data;_Historical_Data'!$J$12:$J$518,0),MATCH(Working!X$11,'Data;_Historical_Data'!$H$11:$AK$11)),SUMIFS('Data;_Minor_Ports'!$K$59:$K$999999,'Data;_Minor_Ports'!$F$59:$F$999999,$F103,'Data;_Minor_Ports'!$E$59:$E$999999,X$70,'Data;_Minor_Ports'!$J$59:$J$999999,#REF!)))</f>
        <v>#REF!</v>
      </c>
      <c r="Y103" s="3" t="e">
        <f>IF(Closed_Ports!T96="z","z",IF(Y$11&lt;2000,INDEX('Data;_Historical_Data'!$H$12:$AK$518,MATCH(Working!$E103,'Data;_Historical_Data'!$J$12:$J$518,0),MATCH(Working!Y$11,'Data;_Historical_Data'!$H$11:$AK$11)),SUMIFS('Data;_Minor_Ports'!$K$59:$K$999999,'Data;_Minor_Ports'!$F$59:$F$999999,$F103,'Data;_Minor_Ports'!$E$59:$E$999999,Y$70,'Data;_Minor_Ports'!$J$59:$J$999999,#REF!)))</f>
        <v>#REF!</v>
      </c>
      <c r="Z103" s="3" t="e">
        <f>IF(Closed_Ports!U96="z","z",IF(Z$11&lt;2000,INDEX('Data;_Historical_Data'!$H$12:$AK$518,MATCH(Working!$E103,'Data;_Historical_Data'!$J$12:$J$518,0),MATCH(Working!Z$11,'Data;_Historical_Data'!$H$11:$AK$11)),SUMIFS('Data;_Minor_Ports'!$K$59:$K$999999,'Data;_Minor_Ports'!$F$59:$F$999999,$F103,'Data;_Minor_Ports'!$E$59:$E$999999,Z$70,'Data;_Minor_Ports'!$J$59:$J$999999,#REF!)))</f>
        <v>#REF!</v>
      </c>
      <c r="AA103" s="3" t="e">
        <f>IF(Closed_Ports!V96="z","z",IF(AA$11&lt;2000,INDEX('Data;_Historical_Data'!$H$12:$AK$518,MATCH(Working!$E103,'Data;_Historical_Data'!$J$12:$J$518,0),MATCH(Working!AA$11,'Data;_Historical_Data'!$H$11:$AK$11)),SUMIFS('Data;_Minor_Ports'!$K$59:$K$999999,'Data;_Minor_Ports'!$F$59:$F$999999,$F103,'Data;_Minor_Ports'!$E$59:$E$999999,AA$70,'Data;_Minor_Ports'!$J$59:$J$999999,#REF!)))</f>
        <v>#REF!</v>
      </c>
      <c r="AB103" s="3" t="e">
        <f>IF(Closed_Ports!W96="z","z",IF(AB$11&lt;2000,INDEX('Data;_Historical_Data'!$H$12:$AK$518,MATCH(Working!$E103,'Data;_Historical_Data'!$J$12:$J$518,0),MATCH(Working!AB$11,'Data;_Historical_Data'!$H$11:$AK$11)),SUMIFS('Data;_Minor_Ports'!$K$59:$K$999999,'Data;_Minor_Ports'!$F$59:$F$999999,$F103,'Data;_Minor_Ports'!$E$59:$E$999999,AB$70,'Data;_Minor_Ports'!$J$59:$J$999999,#REF!)))</f>
        <v>#REF!</v>
      </c>
      <c r="AC103" s="3" t="e">
        <f>IF(Closed_Ports!X96="z","z",IF(AC$11&lt;2000,INDEX('Data;_Historical_Data'!$H$12:$AK$518,MATCH(Working!$E103,'Data;_Historical_Data'!$J$12:$J$518,0),MATCH(Working!AC$11,'Data;_Historical_Data'!$H$11:$AK$11)),SUMIFS('Data;_Minor_Ports'!$K$59:$K$999999,'Data;_Minor_Ports'!$F$59:$F$999999,$F103,'Data;_Minor_Ports'!$E$59:$E$999999,AC$70,'Data;_Minor_Ports'!$J$59:$J$999999,#REF!)))</f>
        <v>#REF!</v>
      </c>
      <c r="AD103" s="3" t="e">
        <f>IF(Closed_Ports!Y96="z","z",IF(AD$11&lt;2000,INDEX('Data;_Historical_Data'!$H$12:$AK$518,MATCH(Working!$E103,'Data;_Historical_Data'!$J$12:$J$518,0),MATCH(Working!AD$11,'Data;_Historical_Data'!$H$11:$AK$11)),SUMIFS('Data;_Minor_Ports'!$K$59:$K$999999,'Data;_Minor_Ports'!$F$59:$F$999999,$F103,'Data;_Minor_Ports'!$E$59:$E$999999,AD$70,'Data;_Minor_Ports'!$J$59:$J$999999,#REF!)))</f>
        <v>#REF!</v>
      </c>
      <c r="AE103" s="3" t="e">
        <f>IF(Closed_Ports!Z96="z","z",IF(AE$11&lt;2000,INDEX('Data;_Historical_Data'!$H$12:$AK$518,MATCH(Working!$E103,'Data;_Historical_Data'!$J$12:$J$518,0),MATCH(Working!AE$11,'Data;_Historical_Data'!$H$11:$AK$11)),SUMIFS('Data;_Minor_Ports'!$K$59:$K$999999,'Data;_Minor_Ports'!$F$59:$F$999999,$F103,'Data;_Minor_Ports'!$E$59:$E$999999,AE$70,'Data;_Minor_Ports'!$J$59:$J$999999,#REF!)))</f>
        <v>#REF!</v>
      </c>
      <c r="AF103" s="3" t="e">
        <f>IF(Closed_Ports!AA96="z","z",IF(AF$11&lt;2000,INDEX('Data;_Historical_Data'!$H$12:$AK$518,MATCH(Working!$E103,'Data;_Historical_Data'!$J$12:$J$518,0),MATCH(Working!AF$11,'Data;_Historical_Data'!$H$11:$AK$11)),SUMIFS('Data;_Minor_Ports'!$K$59:$K$999999,'Data;_Minor_Ports'!$F$59:$F$999999,$F103,'Data;_Minor_Ports'!$E$59:$E$999999,AF$70,'Data;_Minor_Ports'!$J$59:$J$999999,#REF!)))</f>
        <v>#REF!</v>
      </c>
      <c r="AG103" s="3" t="e">
        <f>IF(Closed_Ports!AB96="z","z",IF(AG$11&lt;2000,INDEX('Data;_Historical_Data'!$H$12:$AK$518,MATCH(Working!$E103,'Data;_Historical_Data'!$J$12:$J$518,0),MATCH(Working!AG$11,'Data;_Historical_Data'!$H$11:$AK$11)),SUMIFS('Data;_Minor_Ports'!$K$59:$K$999999,'Data;_Minor_Ports'!$F$59:$F$999999,$F103,'Data;_Minor_Ports'!$E$59:$E$999999,AG$70,'Data;_Minor_Ports'!$J$59:$J$999999,#REF!)))</f>
        <v>#REF!</v>
      </c>
      <c r="AH103" s="3" t="e">
        <f>IF(Closed_Ports!AC96="z","z",IF(AH$11&lt;2000,INDEX('Data;_Historical_Data'!$H$12:$AK$518,MATCH(Working!$E103,'Data;_Historical_Data'!$J$12:$J$518,0),MATCH(Working!AH$11,'Data;_Historical_Data'!$H$11:$AK$11)),SUMIFS('Data;_Minor_Ports'!$K$59:$K$999999,'Data;_Minor_Ports'!$F$59:$F$999999,$F103,'Data;_Minor_Ports'!$E$59:$E$999999,AH$70,'Data;_Minor_Ports'!$J$59:$J$999999,#REF!)))</f>
        <v>#REF!</v>
      </c>
      <c r="AI103" s="3" t="e">
        <f>IF(Closed_Ports!AD96="z","z",IF(AI$11&lt;2000,INDEX('Data;_Historical_Data'!$H$12:$AK$518,MATCH(Working!$E103,'Data;_Historical_Data'!$J$12:$J$518,0),MATCH(Working!AI$11,'Data;_Historical_Data'!$H$11:$AK$11)),SUMIFS('Data;_Minor_Ports'!$K$59:$K$999999,'Data;_Minor_Ports'!$F$59:$F$999999,$F103,'Data;_Minor_Ports'!$E$59:$E$999999,AI$70,'Data;_Minor_Ports'!$J$59:$J$999999,#REF!)))</f>
        <v>#REF!</v>
      </c>
      <c r="AJ103" s="3" t="e">
        <f>IF(Closed_Ports!AE96="z","z",IF(AJ$11&lt;2000,INDEX('Data;_Historical_Data'!$H$12:$AK$518,MATCH(Working!$E103,'Data;_Historical_Data'!$J$12:$J$518,0),MATCH(Working!AJ$11,'Data;_Historical_Data'!$H$11:$AK$11)),SUMIFS('Data;_Minor_Ports'!$K$59:$K$999999,'Data;_Minor_Ports'!$F$59:$F$999999,$F103,'Data;_Minor_Ports'!$E$59:$E$999999,AJ$70,'Data;_Minor_Ports'!$J$59:$J$999999,#REF!)))</f>
        <v>#REF!</v>
      </c>
      <c r="AK103" s="3" t="e">
        <f>IF(Closed_Ports!AF96="z","z",IF(AK$11&lt;2000,INDEX('Data;_Historical_Data'!$H$12:$AK$518,MATCH(Working!$E103,'Data;_Historical_Data'!$J$12:$J$518,0),MATCH(Working!AK$11,'Data;_Historical_Data'!$H$11:$AK$11)),SUMIFS('Data;_Minor_Ports'!$K$59:$K$999999,'Data;_Minor_Ports'!$F$59:$F$999999,$F103,'Data;_Minor_Ports'!$E$59:$E$999999,AK$70,'Data;_Minor_Ports'!$J$59:$J$999999,#REF!)))</f>
        <v>#REF!</v>
      </c>
      <c r="AL103" s="49">
        <f>IF(Closed_Ports!AG96="z","z",IF(AL$11&lt;2000,INDEX('Data;_Historical_Data'!$H$12:$AK$518,MATCH(Working!$E103,'Data;_Historical_Data'!$J$12:$J$518,0),MATCH(Working!AL$11,'Data;_Historical_Data'!$H$11:$AK$11)),SUMIFS('Data;_Minor_Ports'!$K$59:$K$999999,'Data;_Minor_Ports'!$F$59:$F$999999,$F103,'Data;_Minor_Ports'!$E$59:$E$999999,AL$70,'Data;_Minor_Ports'!$J$59:$J$999999,#REF!)))</f>
        <v>0</v>
      </c>
      <c r="AM103" s="3">
        <f>IF(Closed_Ports!AH96="z","z",IF(AM$11&lt;2000,INDEX('Data;_Historical_Data'!$H$12:$AK$518,MATCH(Working!$E103,'Data;_Historical_Data'!$J$12:$J$518,0),MATCH(Working!AM$11,'Data;_Historical_Data'!$H$11:$AK$11)),SUMIFS('Data;_Minor_Ports'!$K$59:$K$999999,'Data;_Minor_Ports'!$F$59:$F$999999,$F103,'Data;_Minor_Ports'!$E$59:$E$999999,AM$70,'Data;_Minor_Ports'!$J$59:$J$999999,#REF!)))</f>
        <v>0</v>
      </c>
      <c r="AN103" s="3">
        <f>IF(Closed_Ports!AI96="z","z",IF(AN$11&lt;2000,INDEX('Data;_Historical_Data'!$H$12:$AK$518,MATCH(Working!$E103,'Data;_Historical_Data'!$J$12:$J$518,0),MATCH(Working!AN$11,'Data;_Historical_Data'!$H$11:$AK$11)),SUMIFS('Data;_Minor_Ports'!$K$59:$K$999999,'Data;_Minor_Ports'!$F$59:$F$999999,$F103,'Data;_Minor_Ports'!$E$59:$E$999999,AN$70,'Data;_Minor_Ports'!$J$59:$J$999999,#REF!)))</f>
        <v>0</v>
      </c>
      <c r="AO103" s="3">
        <f>IF(Closed_Ports!AJ96="z","z",IF(AO$11&lt;2000,INDEX('Data;_Historical_Data'!$H$12:$AK$518,MATCH(Working!$E103,'Data;_Historical_Data'!$J$12:$J$518,0),MATCH(Working!AO$11,'Data;_Historical_Data'!$H$11:$AK$11)),SUMIFS('Data;_Minor_Ports'!$K$59:$K$999999,'Data;_Minor_Ports'!$F$59:$F$999999,$F103,'Data;_Minor_Ports'!$E$59:$E$999999,AO$70,'Data;_Minor_Ports'!$J$59:$J$999999,#REF!)))</f>
        <v>0</v>
      </c>
      <c r="AP103" s="3">
        <f>IF(Closed_Ports!AK96="z","z",IF(AP$11&lt;2000,INDEX('Data;_Historical_Data'!$H$12:$AK$518,MATCH(Working!$E103,'Data;_Historical_Data'!$J$12:$J$518,0),MATCH(Working!AP$11,'Data;_Historical_Data'!$H$11:$AK$11)),SUMIFS('Data;_Minor_Ports'!$K$59:$K$999999,'Data;_Minor_Ports'!$F$59:$F$999999,$F103,'Data;_Minor_Ports'!$E$59:$E$999999,AP$70,'Data;_Minor_Ports'!$J$59:$J$999999,#REF!)))</f>
        <v>0</v>
      </c>
      <c r="AQ103" s="3">
        <f>IF(Closed_Ports!AL96="z","z",IF(AQ$11&lt;2000,INDEX('Data;_Historical_Data'!$H$12:$AK$518,MATCH(Working!$E103,'Data;_Historical_Data'!$J$12:$J$518,0),MATCH(Working!AQ$11,'Data;_Historical_Data'!$H$11:$AK$11)),SUMIFS('Data;_Minor_Ports'!$K$59:$K$999999,'Data;_Minor_Ports'!$F$59:$F$999999,$F103,'Data;_Minor_Ports'!$E$59:$E$999999,AQ$70,'Data;_Minor_Ports'!$J$59:$J$999999,#REF!)))</f>
        <v>0</v>
      </c>
      <c r="AR103" s="3">
        <f>IF(Closed_Ports!AM96="z","z",IF(AR$11&lt;2000,INDEX('Data;_Historical_Data'!$H$12:$AK$518,MATCH(Working!$E103,'Data;_Historical_Data'!$J$12:$J$518,0),MATCH(Working!AR$11,'Data;_Historical_Data'!$H$11:$AK$11)),SUMIFS('Data;_Minor_Ports'!$K$59:$K$999999,'Data;_Minor_Ports'!$F$59:$F$999999,$F103,'Data;_Minor_Ports'!$E$59:$E$999999,AR$70,'Data;_Minor_Ports'!$J$59:$J$999999,#REF!)))</f>
        <v>0</v>
      </c>
      <c r="AS103" s="3" t="str">
        <f>IF(Closed_Ports!AN96="z","z",IF(AS$11&lt;2000,INDEX('Data;_Historical_Data'!$H$12:$AK$518,MATCH(Working!$E103,'Data;_Historical_Data'!$J$12:$J$518,0),MATCH(Working!AS$11,'Data;_Historical_Data'!$H$11:$AK$11)),SUMIFS('Data;_Minor_Ports'!$K$59:$K$999999,'Data;_Minor_Ports'!$F$59:$F$999999,$F103,'Data;_Minor_Ports'!$E$59:$E$999999,AS$70,'Data;_Minor_Ports'!$J$59:$J$999999,#REF!)))</f>
        <v>z</v>
      </c>
      <c r="AT103" s="3" t="str">
        <f>IF(Closed_Ports!AO96="z","z",IF(AT$11&lt;2000,INDEX('Data;_Historical_Data'!$H$12:$AK$518,MATCH(Working!$E103,'Data;_Historical_Data'!$J$12:$J$518,0),MATCH(Working!AT$11,'Data;_Historical_Data'!$H$11:$AK$11)),SUMIFS('Data;_Minor_Ports'!$K$59:$K$999999,'Data;_Minor_Ports'!$F$59:$F$999999,$F103,'Data;_Minor_Ports'!$E$59:$E$999999,AT$70,'Data;_Minor_Ports'!$J$59:$J$999999,#REF!)))</f>
        <v>z</v>
      </c>
      <c r="AU103" s="3" t="str">
        <f>IF(Closed_Ports!AP96="z","z",IF(AU$11&lt;2000,INDEX('Data;_Historical_Data'!$H$12:$AK$518,MATCH(Working!$E103,'Data;_Historical_Data'!$J$12:$J$518,0),MATCH(Working!AU$11,'Data;_Historical_Data'!$H$11:$AK$11)),SUMIFS('Data;_Minor_Ports'!$K$59:$K$999999,'Data;_Minor_Ports'!$F$59:$F$999999,$F103,'Data;_Minor_Ports'!$E$59:$E$999999,AU$70,'Data;_Minor_Ports'!$J$59:$J$999999,#REF!)))</f>
        <v>z</v>
      </c>
      <c r="AV103" s="3" t="str">
        <f>IF(Closed_Ports!AQ96="z","z",IF(AV$11&lt;2000,INDEX('Data;_Historical_Data'!$H$12:$AK$518,MATCH(Working!$E103,'Data;_Historical_Data'!$J$12:$J$518,0),MATCH(Working!AV$11,'Data;_Historical_Data'!$H$11:$AK$11)),SUMIFS('Data;_Minor_Ports'!$K$59:$K$999999,'Data;_Minor_Ports'!$F$59:$F$999999,$F103,'Data;_Minor_Ports'!$E$59:$E$999999,AV$70,'Data;_Minor_Ports'!$J$59:$J$999999,#REF!)))</f>
        <v>z</v>
      </c>
      <c r="AW103" s="3" t="str">
        <f>IF(Closed_Ports!AR96="z","z",IF(AW$11&lt;2000,INDEX('Data;_Historical_Data'!$H$12:$AK$518,MATCH(Working!$E103,'Data;_Historical_Data'!$J$12:$J$518,0),MATCH(Working!AW$11,'Data;_Historical_Data'!$H$11:$AK$11)),SUMIFS('Data;_Minor_Ports'!$K$59:$K$999999,'Data;_Minor_Ports'!$F$59:$F$999999,$F103,'Data;_Minor_Ports'!$E$59:$E$999999,AW$70,'Data;_Minor_Ports'!$J$59:$J$999999,#REF!)))</f>
        <v>z</v>
      </c>
      <c r="AX103" s="3" t="str">
        <f>IF(Closed_Ports!AS96="z","z",IF(AX$11&lt;2000,INDEX('Data;_Historical_Data'!$H$12:$AK$518,MATCH(Working!$E103,'Data;_Historical_Data'!$J$12:$J$518,0),MATCH(Working!AX$11,'Data;_Historical_Data'!$H$11:$AK$11)),SUMIFS('Data;_Minor_Ports'!$K$59:$K$999999,'Data;_Minor_Ports'!$F$59:$F$999999,$F103,'Data;_Minor_Ports'!$E$59:$E$999999,AX$70,'Data;_Minor_Ports'!$J$59:$J$999999,#REF!)))</f>
        <v>z</v>
      </c>
      <c r="AY103" s="3" t="str">
        <f>IF(Closed_Ports!AT96="z","z",IF(AY$11&lt;2000,INDEX('Data;_Historical_Data'!$H$12:$AK$518,MATCH(Working!$E103,'Data;_Historical_Data'!$J$12:$J$518,0),MATCH(Working!AY$11,'Data;_Historical_Data'!$H$11:$AK$11)),SUMIFS('Data;_Minor_Ports'!$K$59:$K$999999,'Data;_Minor_Ports'!$F$59:$F$999999,$F103,'Data;_Minor_Ports'!$E$59:$E$999999,AY$70,'Data;_Minor_Ports'!$J$59:$J$999999,#REF!)))</f>
        <v>z</v>
      </c>
      <c r="AZ103" s="3" t="str">
        <f>IF(Closed_Ports!AU96="z","z",IF(AZ$11&lt;2000,INDEX('Data;_Historical_Data'!$H$12:$AK$518,MATCH(Working!$E103,'Data;_Historical_Data'!$J$12:$J$518,0),MATCH(Working!AZ$11,'Data;_Historical_Data'!$H$11:$AK$11)),SUMIFS('Data;_Minor_Ports'!$K$59:$K$999999,'Data;_Minor_Ports'!$F$59:$F$999999,$F103,'Data;_Minor_Ports'!$E$59:$E$999999,AZ$70,'Data;_Minor_Ports'!$J$59:$J$999999,#REF!)))</f>
        <v>z</v>
      </c>
      <c r="BA103" s="3" t="str">
        <f>IF(Closed_Ports!AV96="z","z",IF(BA$11&lt;2000,INDEX('Data;_Historical_Data'!$H$12:$AK$518,MATCH(Working!$E103,'Data;_Historical_Data'!$J$12:$J$518,0),MATCH(Working!BA$11,'Data;_Historical_Data'!$H$11:$AK$11)),SUMIFS('Data;_Minor_Ports'!$K$59:$K$999999,'Data;_Minor_Ports'!$F$59:$F$999999,$F103,'Data;_Minor_Ports'!$E$59:$E$999999,BA$70,'Data;_Minor_Ports'!$J$59:$J$999999,#REF!)))</f>
        <v>z</v>
      </c>
      <c r="BB103" s="3" t="str">
        <f>IF(Closed_Ports!AW96="z","z",IF(BB$11&lt;2000,INDEX('Data;_Historical_Data'!$H$12:$AK$518,MATCH(Working!$E103,'Data;_Historical_Data'!$J$12:$J$518,0),MATCH(Working!BB$11,'Data;_Historical_Data'!$H$11:$AK$11)),SUMIFS('Data;_Minor_Ports'!$K$59:$K$999999,'Data;_Minor_Ports'!$F$59:$F$999999,$F103,'Data;_Minor_Ports'!$E$59:$E$999999,BB$70,'Data;_Minor_Ports'!$J$59:$J$999999,#REF!)))</f>
        <v>z</v>
      </c>
      <c r="BC103" s="3" t="str">
        <f>IF(Closed_Ports!AX96="z","z",IF(BC$11&lt;2000,INDEX('Data;_Historical_Data'!$H$12:$AK$518,MATCH(Working!$E103,'Data;_Historical_Data'!$J$12:$J$518,0),MATCH(Working!BC$11,'Data;_Historical_Data'!$H$11:$AK$11)),SUMIFS('Data;_Minor_Ports'!$K$59:$K$999999,'Data;_Minor_Ports'!$F$59:$F$999999,$F103,'Data;_Minor_Ports'!$E$59:$E$999999,BC$70,'Data;_Minor_Ports'!$J$59:$J$999999,#REF!)))</f>
        <v>z</v>
      </c>
      <c r="BD103" s="3" t="str">
        <f>IF(Closed_Ports!AY96="z","z",IF(BD$11&lt;2000,INDEX('Data;_Historical_Data'!$H$12:$AK$518,MATCH(Working!$E103,'Data;_Historical_Data'!$J$12:$J$518,0),MATCH(Working!BD$11,'Data;_Historical_Data'!$H$11:$AK$11)),SUMIFS('Data;_Minor_Ports'!$K$59:$K$999999,'Data;_Minor_Ports'!$F$59:$F$999999,$F103,'Data;_Minor_Ports'!$E$59:$E$999999,BD$70,'Data;_Minor_Ports'!$J$59:$J$999999,#REF!)))</f>
        <v>z</v>
      </c>
      <c r="BE103" s="3" t="str">
        <f>IF(Closed_Ports!AZ96="z","z",IF(BE$11&lt;2000,INDEX('Data;_Historical_Data'!$H$12:$AK$518,MATCH(Working!$E103,'Data;_Historical_Data'!$J$12:$J$518,0),MATCH(Working!BE$11,'Data;_Historical_Data'!$H$11:$AK$11)),SUMIFS('Data;_Minor_Ports'!$K$59:$K$999999,'Data;_Minor_Ports'!$F$59:$F$999999,$F103,'Data;_Minor_Ports'!$E$59:$E$999999,BE$70,'Data;_Minor_Ports'!$J$59:$J$999999,#REF!)))</f>
        <v>z</v>
      </c>
      <c r="BF103" s="3" t="str">
        <f>IF(Closed_Ports!BA96="z","z",IF(BF$11&lt;2000,INDEX('Data;_Historical_Data'!$H$12:$AK$518,MATCH(Working!$E103,'Data;_Historical_Data'!$J$12:$J$518,0),MATCH(Working!BF$11,'Data;_Historical_Data'!$H$11:$AK$11)),SUMIFS('Data;_Minor_Ports'!$K$59:$K$999999,'Data;_Minor_Ports'!$F$59:$F$999999,$F103,'Data;_Minor_Ports'!$E$59:$E$999999,BF$70,'Data;_Minor_Ports'!$J$59:$J$999999,#REF!)))</f>
        <v>z</v>
      </c>
      <c r="BG103" s="3" t="str">
        <f>IF(Closed_Ports!BB96="z","z",IF(BG$11&lt;2000,INDEX('Data;_Historical_Data'!$H$12:$AK$518,MATCH(Working!$E103,'Data;_Historical_Data'!$J$12:$J$518,0),MATCH(Working!BG$11,'Data;_Historical_Data'!$H$11:$AK$11)),SUMIFS('Data;_Minor_Ports'!$K$59:$K$999999,'Data;_Minor_Ports'!$F$59:$F$999999,$F103,'Data;_Minor_Ports'!$E$59:$E$999999,BG$70,'Data;_Minor_Ports'!$J$59:$J$999999,#REF!)))</f>
        <v>z</v>
      </c>
      <c r="BH103" s="3" t="str">
        <f>IF(Closed_Ports!BC96="z","z",IF(BH$11&lt;2000,INDEX('Data;_Historical_Data'!$H$12:$AK$518,MATCH(Working!$E103,'Data;_Historical_Data'!$J$12:$J$518,0),MATCH(Working!BH$11,'Data;_Historical_Data'!$H$11:$AK$11)),SUMIFS('Data;_Minor_Ports'!$K$59:$K$999999,'Data;_Minor_Ports'!$F$59:$F$999999,$F103,'Data;_Minor_Ports'!$E$59:$E$999999,BH$70,'Data;_Minor_Ports'!$J$59:$J$999999,#REF!)))</f>
        <v>z</v>
      </c>
      <c r="BI103" s="3" t="str">
        <f>IF(Closed_Ports!BD96="z","z",IF(BI$11&lt;2000,INDEX('Data;_Historical_Data'!$H$12:$AK$518,MATCH(Working!$E103,'Data;_Historical_Data'!$J$12:$J$518,0),MATCH(Working!BI$11,'Data;_Historical_Data'!$H$11:$AK$11)),SUMIFS('Data;_Minor_Ports'!$K$59:$K$999999,'Data;_Minor_Ports'!$F$59:$F$999999,$F103,'Data;_Minor_Ports'!$E$59:$E$999999,BI$70,'Data;_Minor_Ports'!$J$59:$J$999999,#REF!)))</f>
        <v>z</v>
      </c>
      <c r="BJ103" s="44" t="e">
        <f t="shared" ref="BJ103:BJ134" si="8">(BI103-BH103)/BH103</f>
        <v>#VALUE!</v>
      </c>
      <c r="BK103" s="45" t="e">
        <f t="shared" ref="BK103:BK134" si="9">BI103-BH103</f>
        <v>#VALUE!</v>
      </c>
    </row>
    <row r="104" spans="5:63" x14ac:dyDescent="0.25">
      <c r="E104" s="22" t="e">
        <f>CONCATENATE(#REF!,Working!H104)</f>
        <v>#REF!</v>
      </c>
      <c r="F104" s="22" t="s">
        <v>376</v>
      </c>
      <c r="G104" s="22" t="s">
        <v>308</v>
      </c>
      <c r="H104" s="2" t="s">
        <v>97</v>
      </c>
      <c r="I104" s="2" t="s">
        <v>21</v>
      </c>
      <c r="J104" s="42" t="s">
        <v>66</v>
      </c>
      <c r="K104" s="3" t="e">
        <f>IF(Closed_Ports!F97="z","z",IF(K$11&lt;2000,INDEX('Data;_Historical_Data'!$H$12:$AK$518,MATCH(Working!$E104,'Data;_Historical_Data'!$J$12:$J$518,0),MATCH(Working!K$11,'Data;_Historical_Data'!$H$11:$AK$11)),SUMIFS('Data;_Minor_Ports'!$K$59:$K$999999,'Data;_Minor_Ports'!$F$59:$F$999999,$F104,'Data;_Minor_Ports'!$E$59:$E$999999,K$70,'Data;_Minor_Ports'!$J$59:$J$999999,#REF!)))</f>
        <v>#REF!</v>
      </c>
      <c r="L104" s="3" t="str">
        <f>IF(Closed_Ports!G97="z","z",IF(L$11&lt;2000,INDEX('Data;_Historical_Data'!$H$12:$AK$518,MATCH(Working!$E104,'Data;_Historical_Data'!$J$12:$J$518,0),MATCH(Working!L$11,'Data;_Historical_Data'!$H$11:$AK$11)),SUMIFS('Data;_Minor_Ports'!$K$59:$K$999999,'Data;_Minor_Ports'!$F$59:$F$999999,$F104,'Data;_Minor_Ports'!$E$59:$E$999999,L$70,'Data;_Minor_Ports'!$J$59:$J$999999,#REF!)))</f>
        <v>z</v>
      </c>
      <c r="M104" s="3" t="e">
        <f>IF(Closed_Ports!H97="z","z",IF(M$11&lt;2000,INDEX('Data;_Historical_Data'!$H$12:$AK$518,MATCH(Working!$E104,'Data;_Historical_Data'!$J$12:$J$518,0),MATCH(Working!M$11,'Data;_Historical_Data'!$H$11:$AK$11)),SUMIFS('Data;_Minor_Ports'!$K$59:$K$999999,'Data;_Minor_Ports'!$F$59:$F$999999,$F104,'Data;_Minor_Ports'!$E$59:$E$999999,M$70,'Data;_Minor_Ports'!$J$59:$J$999999,#REF!)))</f>
        <v>#REF!</v>
      </c>
      <c r="N104" s="3" t="e">
        <f>IF(Closed_Ports!I97="z","z",IF(N$11&lt;2000,INDEX('Data;_Historical_Data'!$H$12:$AK$518,MATCH(Working!$E104,'Data;_Historical_Data'!$J$12:$J$518,0),MATCH(Working!N$11,'Data;_Historical_Data'!$H$11:$AK$11)),SUMIFS('Data;_Minor_Ports'!$K$59:$K$999999,'Data;_Minor_Ports'!$F$59:$F$999999,$F104,'Data;_Minor_Ports'!$E$59:$E$999999,N$70,'Data;_Minor_Ports'!$J$59:$J$999999,#REF!)))</f>
        <v>#REF!</v>
      </c>
      <c r="O104" s="3" t="e">
        <f>IF(Closed_Ports!J97="z","z",IF(O$11&lt;2000,INDEX('Data;_Historical_Data'!$H$12:$AK$518,MATCH(Working!$E104,'Data;_Historical_Data'!$J$12:$J$518,0),MATCH(Working!O$11,'Data;_Historical_Data'!$H$11:$AK$11)),SUMIFS('Data;_Minor_Ports'!$K$59:$K$999999,'Data;_Minor_Ports'!$F$59:$F$999999,$F104,'Data;_Minor_Ports'!$E$59:$E$999999,O$70,'Data;_Minor_Ports'!$J$59:$J$999999,#REF!)))</f>
        <v>#REF!</v>
      </c>
      <c r="P104" s="3" t="e">
        <f>IF(Closed_Ports!K97="z","z",IF(P$11&lt;2000,INDEX('Data;_Historical_Data'!$H$12:$AK$518,MATCH(Working!$E104,'Data;_Historical_Data'!$J$12:$J$518,0),MATCH(Working!P$11,'Data;_Historical_Data'!$H$11:$AK$11)),SUMIFS('Data;_Minor_Ports'!$K$59:$K$999999,'Data;_Minor_Ports'!$F$59:$F$999999,$F104,'Data;_Minor_Ports'!$E$59:$E$999999,P$70,'Data;_Minor_Ports'!$J$59:$J$999999,#REF!)))</f>
        <v>#REF!</v>
      </c>
      <c r="Q104" s="3" t="e">
        <f>IF(Closed_Ports!L97="z","z",IF(Q$11&lt;2000,INDEX('Data;_Historical_Data'!$H$12:$AK$518,MATCH(Working!$E104,'Data;_Historical_Data'!$J$12:$J$518,0),MATCH(Working!Q$11,'Data;_Historical_Data'!$H$11:$AK$11)),SUMIFS('Data;_Minor_Ports'!$K$59:$K$999999,'Data;_Minor_Ports'!$F$59:$F$999999,$F104,'Data;_Minor_Ports'!$E$59:$E$999999,Q$70,'Data;_Minor_Ports'!$J$59:$J$999999,#REF!)))</f>
        <v>#REF!</v>
      </c>
      <c r="R104" s="3" t="e">
        <f>IF(Closed_Ports!M97="z","z",IF(R$11&lt;2000,INDEX('Data;_Historical_Data'!$H$12:$AK$518,MATCH(Working!$E104,'Data;_Historical_Data'!$J$12:$J$518,0),MATCH(Working!R$11,'Data;_Historical_Data'!$H$11:$AK$11)),SUMIFS('Data;_Minor_Ports'!$K$59:$K$999999,'Data;_Minor_Ports'!$F$59:$F$999999,$F104,'Data;_Minor_Ports'!$E$59:$E$999999,R$70,'Data;_Minor_Ports'!$J$59:$J$999999,#REF!)))</f>
        <v>#REF!</v>
      </c>
      <c r="S104" s="3" t="e">
        <f>IF(Closed_Ports!N97="z","z",IF(S$11&lt;2000,INDEX('Data;_Historical_Data'!$H$12:$AK$518,MATCH(Working!$E104,'Data;_Historical_Data'!$J$12:$J$518,0),MATCH(Working!S$11,'Data;_Historical_Data'!$H$11:$AK$11)),SUMIFS('Data;_Minor_Ports'!$K$59:$K$999999,'Data;_Minor_Ports'!$F$59:$F$999999,$F104,'Data;_Minor_Ports'!$E$59:$E$999999,S$70,'Data;_Minor_Ports'!$J$59:$J$999999,#REF!)))</f>
        <v>#REF!</v>
      </c>
      <c r="T104" s="3" t="e">
        <f>IF(Closed_Ports!O97="z","z",IF(T$11&lt;2000,INDEX('Data;_Historical_Data'!$H$12:$AK$518,MATCH(Working!$E104,'Data;_Historical_Data'!$J$12:$J$518,0),MATCH(Working!T$11,'Data;_Historical_Data'!$H$11:$AK$11)),SUMIFS('Data;_Minor_Ports'!$K$59:$K$999999,'Data;_Minor_Ports'!$F$59:$F$999999,$F104,'Data;_Minor_Ports'!$E$59:$E$999999,T$70,'Data;_Minor_Ports'!$J$59:$J$999999,#REF!)))</f>
        <v>#REF!</v>
      </c>
      <c r="U104" s="3" t="e">
        <f>IF(Closed_Ports!P97="z","z",IF(U$11&lt;2000,INDEX('Data;_Historical_Data'!$H$12:$AK$518,MATCH(Working!$E104,'Data;_Historical_Data'!$J$12:$J$518,0),MATCH(Working!U$11,'Data;_Historical_Data'!$H$11:$AK$11)),SUMIFS('Data;_Minor_Ports'!$K$59:$K$999999,'Data;_Minor_Ports'!$F$59:$F$999999,$F104,'Data;_Minor_Ports'!$E$59:$E$999999,U$70,'Data;_Minor_Ports'!$J$59:$J$999999,#REF!)))</f>
        <v>#REF!</v>
      </c>
      <c r="V104" s="3" t="e">
        <f>IF(Closed_Ports!Q97="z","z",IF(V$11&lt;2000,INDEX('Data;_Historical_Data'!$H$12:$AK$518,MATCH(Working!$E104,'Data;_Historical_Data'!$J$12:$J$518,0),MATCH(Working!V$11,'Data;_Historical_Data'!$H$11:$AK$11)),SUMIFS('Data;_Minor_Ports'!$K$59:$K$999999,'Data;_Minor_Ports'!$F$59:$F$999999,$F104,'Data;_Minor_Ports'!$E$59:$E$999999,V$70,'Data;_Minor_Ports'!$J$59:$J$999999,#REF!)))</f>
        <v>#REF!</v>
      </c>
      <c r="W104" s="3" t="e">
        <f>IF(Closed_Ports!R97="z","z",IF(W$11&lt;2000,INDEX('Data;_Historical_Data'!$H$12:$AK$518,MATCH(Working!$E104,'Data;_Historical_Data'!$J$12:$J$518,0),MATCH(Working!W$11,'Data;_Historical_Data'!$H$11:$AK$11)),SUMIFS('Data;_Minor_Ports'!$K$59:$K$999999,'Data;_Minor_Ports'!$F$59:$F$999999,$F104,'Data;_Minor_Ports'!$E$59:$E$999999,W$70,'Data;_Minor_Ports'!$J$59:$J$999999,#REF!)))</f>
        <v>#REF!</v>
      </c>
      <c r="X104" s="3" t="e">
        <f>IF(Closed_Ports!S97="z","z",IF(X$11&lt;2000,INDEX('Data;_Historical_Data'!$H$12:$AK$518,MATCH(Working!$E104,'Data;_Historical_Data'!$J$12:$J$518,0),MATCH(Working!X$11,'Data;_Historical_Data'!$H$11:$AK$11)),SUMIFS('Data;_Minor_Ports'!$K$59:$K$999999,'Data;_Minor_Ports'!$F$59:$F$999999,$F104,'Data;_Minor_Ports'!$E$59:$E$999999,X$70,'Data;_Minor_Ports'!$J$59:$J$999999,#REF!)))</f>
        <v>#REF!</v>
      </c>
      <c r="Y104" s="3" t="e">
        <f>IF(Closed_Ports!T97="z","z",IF(Y$11&lt;2000,INDEX('Data;_Historical_Data'!$H$12:$AK$518,MATCH(Working!$E104,'Data;_Historical_Data'!$J$12:$J$518,0),MATCH(Working!Y$11,'Data;_Historical_Data'!$H$11:$AK$11)),SUMIFS('Data;_Minor_Ports'!$K$59:$K$999999,'Data;_Minor_Ports'!$F$59:$F$999999,$F104,'Data;_Minor_Ports'!$E$59:$E$999999,Y$70,'Data;_Minor_Ports'!$J$59:$J$999999,#REF!)))</f>
        <v>#REF!</v>
      </c>
      <c r="Z104" s="3" t="e">
        <f>IF(Closed_Ports!U97="z","z",IF(Z$11&lt;2000,INDEX('Data;_Historical_Data'!$H$12:$AK$518,MATCH(Working!$E104,'Data;_Historical_Data'!$J$12:$J$518,0),MATCH(Working!Z$11,'Data;_Historical_Data'!$H$11:$AK$11)),SUMIFS('Data;_Minor_Ports'!$K$59:$K$999999,'Data;_Minor_Ports'!$F$59:$F$999999,$F104,'Data;_Minor_Ports'!$E$59:$E$999999,Z$70,'Data;_Minor_Ports'!$J$59:$J$999999,#REF!)))</f>
        <v>#REF!</v>
      </c>
      <c r="AA104" s="3" t="e">
        <f>IF(Closed_Ports!V97="z","z",IF(AA$11&lt;2000,INDEX('Data;_Historical_Data'!$H$12:$AK$518,MATCH(Working!$E104,'Data;_Historical_Data'!$J$12:$J$518,0),MATCH(Working!AA$11,'Data;_Historical_Data'!$H$11:$AK$11)),SUMIFS('Data;_Minor_Ports'!$K$59:$K$999999,'Data;_Minor_Ports'!$F$59:$F$999999,$F104,'Data;_Minor_Ports'!$E$59:$E$999999,AA$70,'Data;_Minor_Ports'!$J$59:$J$999999,#REF!)))</f>
        <v>#REF!</v>
      </c>
      <c r="AB104" s="3" t="e">
        <f>IF(Closed_Ports!W97="z","z",IF(AB$11&lt;2000,INDEX('Data;_Historical_Data'!$H$12:$AK$518,MATCH(Working!$E104,'Data;_Historical_Data'!$J$12:$J$518,0),MATCH(Working!AB$11,'Data;_Historical_Data'!$H$11:$AK$11)),SUMIFS('Data;_Minor_Ports'!$K$59:$K$999999,'Data;_Minor_Ports'!$F$59:$F$999999,$F104,'Data;_Minor_Ports'!$E$59:$E$999999,AB$70,'Data;_Minor_Ports'!$J$59:$J$999999,#REF!)))</f>
        <v>#REF!</v>
      </c>
      <c r="AC104" s="3" t="e">
        <f>IF(Closed_Ports!X97="z","z",IF(AC$11&lt;2000,INDEX('Data;_Historical_Data'!$H$12:$AK$518,MATCH(Working!$E104,'Data;_Historical_Data'!$J$12:$J$518,0),MATCH(Working!AC$11,'Data;_Historical_Data'!$H$11:$AK$11)),SUMIFS('Data;_Minor_Ports'!$K$59:$K$999999,'Data;_Minor_Ports'!$F$59:$F$999999,$F104,'Data;_Minor_Ports'!$E$59:$E$999999,AC$70,'Data;_Minor_Ports'!$J$59:$J$999999,#REF!)))</f>
        <v>#REF!</v>
      </c>
      <c r="AD104" s="3" t="e">
        <f>IF(Closed_Ports!Y97="z","z",IF(AD$11&lt;2000,INDEX('Data;_Historical_Data'!$H$12:$AK$518,MATCH(Working!$E104,'Data;_Historical_Data'!$J$12:$J$518,0),MATCH(Working!AD$11,'Data;_Historical_Data'!$H$11:$AK$11)),SUMIFS('Data;_Minor_Ports'!$K$59:$K$999999,'Data;_Minor_Ports'!$F$59:$F$999999,$F104,'Data;_Minor_Ports'!$E$59:$E$999999,AD$70,'Data;_Minor_Ports'!$J$59:$J$999999,#REF!)))</f>
        <v>#REF!</v>
      </c>
      <c r="AE104" s="3" t="e">
        <f>IF(Closed_Ports!Z97="z","z",IF(AE$11&lt;2000,INDEX('Data;_Historical_Data'!$H$12:$AK$518,MATCH(Working!$E104,'Data;_Historical_Data'!$J$12:$J$518,0),MATCH(Working!AE$11,'Data;_Historical_Data'!$H$11:$AK$11)),SUMIFS('Data;_Minor_Ports'!$K$59:$K$999999,'Data;_Minor_Ports'!$F$59:$F$999999,$F104,'Data;_Minor_Ports'!$E$59:$E$999999,AE$70,'Data;_Minor_Ports'!$J$59:$J$999999,#REF!)))</f>
        <v>#REF!</v>
      </c>
      <c r="AF104" s="3" t="e">
        <f>IF(Closed_Ports!AA97="z","z",IF(AF$11&lt;2000,INDEX('Data;_Historical_Data'!$H$12:$AK$518,MATCH(Working!$E104,'Data;_Historical_Data'!$J$12:$J$518,0),MATCH(Working!AF$11,'Data;_Historical_Data'!$H$11:$AK$11)),SUMIFS('Data;_Minor_Ports'!$K$59:$K$999999,'Data;_Minor_Ports'!$F$59:$F$999999,$F104,'Data;_Minor_Ports'!$E$59:$E$999999,AF$70,'Data;_Minor_Ports'!$J$59:$J$999999,#REF!)))</f>
        <v>#REF!</v>
      </c>
      <c r="AG104" s="3" t="e">
        <f>IF(Closed_Ports!AB97="z","z",IF(AG$11&lt;2000,INDEX('Data;_Historical_Data'!$H$12:$AK$518,MATCH(Working!$E104,'Data;_Historical_Data'!$J$12:$J$518,0),MATCH(Working!AG$11,'Data;_Historical_Data'!$H$11:$AK$11)),SUMIFS('Data;_Minor_Ports'!$K$59:$K$999999,'Data;_Minor_Ports'!$F$59:$F$999999,$F104,'Data;_Minor_Ports'!$E$59:$E$999999,AG$70,'Data;_Minor_Ports'!$J$59:$J$999999,#REF!)))</f>
        <v>#REF!</v>
      </c>
      <c r="AH104" s="3" t="e">
        <f>IF(Closed_Ports!AC97="z","z",IF(AH$11&lt;2000,INDEX('Data;_Historical_Data'!$H$12:$AK$518,MATCH(Working!$E104,'Data;_Historical_Data'!$J$12:$J$518,0),MATCH(Working!AH$11,'Data;_Historical_Data'!$H$11:$AK$11)),SUMIFS('Data;_Minor_Ports'!$K$59:$K$999999,'Data;_Minor_Ports'!$F$59:$F$999999,$F104,'Data;_Minor_Ports'!$E$59:$E$999999,AH$70,'Data;_Minor_Ports'!$J$59:$J$999999,#REF!)))</f>
        <v>#REF!</v>
      </c>
      <c r="AI104" s="3" t="e">
        <f>IF(Closed_Ports!AD97="z","z",IF(AI$11&lt;2000,INDEX('Data;_Historical_Data'!$H$12:$AK$518,MATCH(Working!$E104,'Data;_Historical_Data'!$J$12:$J$518,0),MATCH(Working!AI$11,'Data;_Historical_Data'!$H$11:$AK$11)),SUMIFS('Data;_Minor_Ports'!$K$59:$K$999999,'Data;_Minor_Ports'!$F$59:$F$999999,$F104,'Data;_Minor_Ports'!$E$59:$E$999999,AI$70,'Data;_Minor_Ports'!$J$59:$J$999999,#REF!)))</f>
        <v>#REF!</v>
      </c>
      <c r="AJ104" s="3" t="e">
        <f>IF(Closed_Ports!AE97="z","z",IF(AJ$11&lt;2000,INDEX('Data;_Historical_Data'!$H$12:$AK$518,MATCH(Working!$E104,'Data;_Historical_Data'!$J$12:$J$518,0),MATCH(Working!AJ$11,'Data;_Historical_Data'!$H$11:$AK$11)),SUMIFS('Data;_Minor_Ports'!$K$59:$K$999999,'Data;_Minor_Ports'!$F$59:$F$999999,$F104,'Data;_Minor_Ports'!$E$59:$E$999999,AJ$70,'Data;_Minor_Ports'!$J$59:$J$999999,#REF!)))</f>
        <v>#REF!</v>
      </c>
      <c r="AK104" s="3" t="e">
        <f>IF(Closed_Ports!AF97="z","z",IF(AK$11&lt;2000,INDEX('Data;_Historical_Data'!$H$12:$AK$518,MATCH(Working!$E104,'Data;_Historical_Data'!$J$12:$J$518,0),MATCH(Working!AK$11,'Data;_Historical_Data'!$H$11:$AK$11)),SUMIFS('Data;_Minor_Ports'!$K$59:$K$999999,'Data;_Minor_Ports'!$F$59:$F$999999,$F104,'Data;_Minor_Ports'!$E$59:$E$999999,AK$70,'Data;_Minor_Ports'!$J$59:$J$999999,#REF!)))</f>
        <v>#REF!</v>
      </c>
      <c r="AL104" s="49">
        <f>IF(Closed_Ports!AG97="z","z",IF(AL$11&lt;2000,INDEX('Data;_Historical_Data'!$H$12:$AK$518,MATCH(Working!$E104,'Data;_Historical_Data'!$J$12:$J$518,0),MATCH(Working!AL$11,'Data;_Historical_Data'!$H$11:$AK$11)),SUMIFS('Data;_Minor_Ports'!$K$59:$K$999999,'Data;_Minor_Ports'!$F$59:$F$999999,$F104,'Data;_Minor_Ports'!$E$59:$E$999999,AL$70,'Data;_Minor_Ports'!$J$59:$J$999999,#REF!)))</f>
        <v>0</v>
      </c>
      <c r="AM104" s="3">
        <f>IF(Closed_Ports!AH97="z","z",IF(AM$11&lt;2000,INDEX('Data;_Historical_Data'!$H$12:$AK$518,MATCH(Working!$E104,'Data;_Historical_Data'!$J$12:$J$518,0),MATCH(Working!AM$11,'Data;_Historical_Data'!$H$11:$AK$11)),SUMIFS('Data;_Minor_Ports'!$K$59:$K$999999,'Data;_Minor_Ports'!$F$59:$F$999999,$F104,'Data;_Minor_Ports'!$E$59:$E$999999,AM$70,'Data;_Minor_Ports'!$J$59:$J$999999,#REF!)))</f>
        <v>0</v>
      </c>
      <c r="AN104" s="3">
        <f>IF(Closed_Ports!AI97="z","z",IF(AN$11&lt;2000,INDEX('Data;_Historical_Data'!$H$12:$AK$518,MATCH(Working!$E104,'Data;_Historical_Data'!$J$12:$J$518,0),MATCH(Working!AN$11,'Data;_Historical_Data'!$H$11:$AK$11)),SUMIFS('Data;_Minor_Ports'!$K$59:$K$999999,'Data;_Minor_Ports'!$F$59:$F$999999,$F104,'Data;_Minor_Ports'!$E$59:$E$999999,AN$70,'Data;_Minor_Ports'!$J$59:$J$999999,#REF!)))</f>
        <v>0</v>
      </c>
      <c r="AO104" s="3">
        <f>IF(Closed_Ports!AJ97="z","z",IF(AO$11&lt;2000,INDEX('Data;_Historical_Data'!$H$12:$AK$518,MATCH(Working!$E104,'Data;_Historical_Data'!$J$12:$J$518,0),MATCH(Working!AO$11,'Data;_Historical_Data'!$H$11:$AK$11)),SUMIFS('Data;_Minor_Ports'!$K$59:$K$999999,'Data;_Minor_Ports'!$F$59:$F$999999,$F104,'Data;_Minor_Ports'!$E$59:$E$999999,AO$70,'Data;_Minor_Ports'!$J$59:$J$999999,#REF!)))</f>
        <v>0</v>
      </c>
      <c r="AP104" s="3">
        <f>IF(Closed_Ports!AK97="z","z",IF(AP$11&lt;2000,INDEX('Data;_Historical_Data'!$H$12:$AK$518,MATCH(Working!$E104,'Data;_Historical_Data'!$J$12:$J$518,0),MATCH(Working!AP$11,'Data;_Historical_Data'!$H$11:$AK$11)),SUMIFS('Data;_Minor_Ports'!$K$59:$K$999999,'Data;_Minor_Ports'!$F$59:$F$999999,$F104,'Data;_Minor_Ports'!$E$59:$E$999999,AP$70,'Data;_Minor_Ports'!$J$59:$J$999999,#REF!)))</f>
        <v>0</v>
      </c>
      <c r="AQ104" s="3">
        <f>IF(Closed_Ports!AL97="z","z",IF(AQ$11&lt;2000,INDEX('Data;_Historical_Data'!$H$12:$AK$518,MATCH(Working!$E104,'Data;_Historical_Data'!$J$12:$J$518,0),MATCH(Working!AQ$11,'Data;_Historical_Data'!$H$11:$AK$11)),SUMIFS('Data;_Minor_Ports'!$K$59:$K$999999,'Data;_Minor_Ports'!$F$59:$F$999999,$F104,'Data;_Minor_Ports'!$E$59:$E$999999,AQ$70,'Data;_Minor_Ports'!$J$59:$J$999999,#REF!)))</f>
        <v>0</v>
      </c>
      <c r="AR104" s="3">
        <f>IF(Closed_Ports!AM97="z","z",IF(AR$11&lt;2000,INDEX('Data;_Historical_Data'!$H$12:$AK$518,MATCH(Working!$E104,'Data;_Historical_Data'!$J$12:$J$518,0),MATCH(Working!AR$11,'Data;_Historical_Data'!$H$11:$AK$11)),SUMIFS('Data;_Minor_Ports'!$K$59:$K$999999,'Data;_Minor_Ports'!$F$59:$F$999999,$F104,'Data;_Minor_Ports'!$E$59:$E$999999,AR$70,'Data;_Minor_Ports'!$J$59:$J$999999,#REF!)))</f>
        <v>0</v>
      </c>
      <c r="AS104" s="3">
        <f>IF(Closed_Ports!AN97="z","z",IF(AS$11&lt;2000,INDEX('Data;_Historical_Data'!$H$12:$AK$518,MATCH(Working!$E104,'Data;_Historical_Data'!$J$12:$J$518,0),MATCH(Working!AS$11,'Data;_Historical_Data'!$H$11:$AK$11)),SUMIFS('Data;_Minor_Ports'!$K$59:$K$999999,'Data;_Minor_Ports'!$F$59:$F$999999,$F104,'Data;_Minor_Ports'!$E$59:$E$999999,AS$70,'Data;_Minor_Ports'!$J$59:$J$999999,#REF!)))</f>
        <v>0</v>
      </c>
      <c r="AT104" s="3" t="str">
        <f>IF(Closed_Ports!AO97="z","z",IF(AT$11&lt;2000,INDEX('Data;_Historical_Data'!$H$12:$AK$518,MATCH(Working!$E104,'Data;_Historical_Data'!$J$12:$J$518,0),MATCH(Working!AT$11,'Data;_Historical_Data'!$H$11:$AK$11)),SUMIFS('Data;_Minor_Ports'!$K$59:$K$999999,'Data;_Minor_Ports'!$F$59:$F$999999,$F104,'Data;_Minor_Ports'!$E$59:$E$999999,AT$70,'Data;_Minor_Ports'!$J$59:$J$999999,#REF!)))</f>
        <v>z</v>
      </c>
      <c r="AU104" s="3" t="str">
        <f>IF(Closed_Ports!AP97="z","z",IF(AU$11&lt;2000,INDEX('Data;_Historical_Data'!$H$12:$AK$518,MATCH(Working!$E104,'Data;_Historical_Data'!$J$12:$J$518,0),MATCH(Working!AU$11,'Data;_Historical_Data'!$H$11:$AK$11)),SUMIFS('Data;_Minor_Ports'!$K$59:$K$999999,'Data;_Minor_Ports'!$F$59:$F$999999,$F104,'Data;_Minor_Ports'!$E$59:$E$999999,AU$70,'Data;_Minor_Ports'!$J$59:$J$999999,#REF!)))</f>
        <v>z</v>
      </c>
      <c r="AV104" s="3" t="str">
        <f>IF(Closed_Ports!AQ97="z","z",IF(AV$11&lt;2000,INDEX('Data;_Historical_Data'!$H$12:$AK$518,MATCH(Working!$E104,'Data;_Historical_Data'!$J$12:$J$518,0),MATCH(Working!AV$11,'Data;_Historical_Data'!$H$11:$AK$11)),SUMIFS('Data;_Minor_Ports'!$K$59:$K$999999,'Data;_Minor_Ports'!$F$59:$F$999999,$F104,'Data;_Minor_Ports'!$E$59:$E$999999,AV$70,'Data;_Minor_Ports'!$J$59:$J$999999,#REF!)))</f>
        <v>z</v>
      </c>
      <c r="AW104" s="3" t="str">
        <f>IF(Closed_Ports!AR97="z","z",IF(AW$11&lt;2000,INDEX('Data;_Historical_Data'!$H$12:$AK$518,MATCH(Working!$E104,'Data;_Historical_Data'!$J$12:$J$518,0),MATCH(Working!AW$11,'Data;_Historical_Data'!$H$11:$AK$11)),SUMIFS('Data;_Minor_Ports'!$K$59:$K$999999,'Data;_Minor_Ports'!$F$59:$F$999999,$F104,'Data;_Minor_Ports'!$E$59:$E$999999,AW$70,'Data;_Minor_Ports'!$J$59:$J$999999,#REF!)))</f>
        <v>z</v>
      </c>
      <c r="AX104" s="3" t="str">
        <f>IF(Closed_Ports!AS97="z","z",IF(AX$11&lt;2000,INDEX('Data;_Historical_Data'!$H$12:$AK$518,MATCH(Working!$E104,'Data;_Historical_Data'!$J$12:$J$518,0),MATCH(Working!AX$11,'Data;_Historical_Data'!$H$11:$AK$11)),SUMIFS('Data;_Minor_Ports'!$K$59:$K$999999,'Data;_Minor_Ports'!$F$59:$F$999999,$F104,'Data;_Minor_Ports'!$E$59:$E$999999,AX$70,'Data;_Minor_Ports'!$J$59:$J$999999,#REF!)))</f>
        <v>z</v>
      </c>
      <c r="AY104" s="3" t="str">
        <f>IF(Closed_Ports!AT97="z","z",IF(AY$11&lt;2000,INDEX('Data;_Historical_Data'!$H$12:$AK$518,MATCH(Working!$E104,'Data;_Historical_Data'!$J$12:$J$518,0),MATCH(Working!AY$11,'Data;_Historical_Data'!$H$11:$AK$11)),SUMIFS('Data;_Minor_Ports'!$K$59:$K$999999,'Data;_Minor_Ports'!$F$59:$F$999999,$F104,'Data;_Minor_Ports'!$E$59:$E$999999,AY$70,'Data;_Minor_Ports'!$J$59:$J$999999,#REF!)))</f>
        <v>z</v>
      </c>
      <c r="AZ104" s="3" t="str">
        <f>IF(Closed_Ports!AU97="z","z",IF(AZ$11&lt;2000,INDEX('Data;_Historical_Data'!$H$12:$AK$518,MATCH(Working!$E104,'Data;_Historical_Data'!$J$12:$J$518,0),MATCH(Working!AZ$11,'Data;_Historical_Data'!$H$11:$AK$11)),SUMIFS('Data;_Minor_Ports'!$K$59:$K$999999,'Data;_Minor_Ports'!$F$59:$F$999999,$F104,'Data;_Minor_Ports'!$E$59:$E$999999,AZ$70,'Data;_Minor_Ports'!$J$59:$J$999999,#REF!)))</f>
        <v>z</v>
      </c>
      <c r="BA104" s="3" t="str">
        <f>IF(Closed_Ports!AV97="z","z",IF(BA$11&lt;2000,INDEX('Data;_Historical_Data'!$H$12:$AK$518,MATCH(Working!$E104,'Data;_Historical_Data'!$J$12:$J$518,0),MATCH(Working!BA$11,'Data;_Historical_Data'!$H$11:$AK$11)),SUMIFS('Data;_Minor_Ports'!$K$59:$K$999999,'Data;_Minor_Ports'!$F$59:$F$999999,$F104,'Data;_Minor_Ports'!$E$59:$E$999999,BA$70,'Data;_Minor_Ports'!$J$59:$J$999999,#REF!)))</f>
        <v>z</v>
      </c>
      <c r="BB104" s="3" t="str">
        <f>IF(Closed_Ports!AW97="z","z",IF(BB$11&lt;2000,INDEX('Data;_Historical_Data'!$H$12:$AK$518,MATCH(Working!$E104,'Data;_Historical_Data'!$J$12:$J$518,0),MATCH(Working!BB$11,'Data;_Historical_Data'!$H$11:$AK$11)),SUMIFS('Data;_Minor_Ports'!$K$59:$K$999999,'Data;_Minor_Ports'!$F$59:$F$999999,$F104,'Data;_Minor_Ports'!$E$59:$E$999999,BB$70,'Data;_Minor_Ports'!$J$59:$J$999999,#REF!)))</f>
        <v>z</v>
      </c>
      <c r="BC104" s="3" t="str">
        <f>IF(Closed_Ports!AX97="z","z",IF(BC$11&lt;2000,INDEX('Data;_Historical_Data'!$H$12:$AK$518,MATCH(Working!$E104,'Data;_Historical_Data'!$J$12:$J$518,0),MATCH(Working!BC$11,'Data;_Historical_Data'!$H$11:$AK$11)),SUMIFS('Data;_Minor_Ports'!$K$59:$K$999999,'Data;_Minor_Ports'!$F$59:$F$999999,$F104,'Data;_Minor_Ports'!$E$59:$E$999999,BC$70,'Data;_Minor_Ports'!$J$59:$J$999999,#REF!)))</f>
        <v>z</v>
      </c>
      <c r="BD104" s="3" t="str">
        <f>IF(Closed_Ports!AY97="z","z",IF(BD$11&lt;2000,INDEX('Data;_Historical_Data'!$H$12:$AK$518,MATCH(Working!$E104,'Data;_Historical_Data'!$J$12:$J$518,0),MATCH(Working!BD$11,'Data;_Historical_Data'!$H$11:$AK$11)),SUMIFS('Data;_Minor_Ports'!$K$59:$K$999999,'Data;_Minor_Ports'!$F$59:$F$999999,$F104,'Data;_Minor_Ports'!$E$59:$E$999999,BD$70,'Data;_Minor_Ports'!$J$59:$J$999999,#REF!)))</f>
        <v>z</v>
      </c>
      <c r="BE104" s="3" t="str">
        <f>IF(Closed_Ports!AZ97="z","z",IF(BE$11&lt;2000,INDEX('Data;_Historical_Data'!$H$12:$AK$518,MATCH(Working!$E104,'Data;_Historical_Data'!$J$12:$J$518,0),MATCH(Working!BE$11,'Data;_Historical_Data'!$H$11:$AK$11)),SUMIFS('Data;_Minor_Ports'!$K$59:$K$999999,'Data;_Minor_Ports'!$F$59:$F$999999,$F104,'Data;_Minor_Ports'!$E$59:$E$999999,BE$70,'Data;_Minor_Ports'!$J$59:$J$999999,#REF!)))</f>
        <v>z</v>
      </c>
      <c r="BF104" s="3" t="str">
        <f>IF(Closed_Ports!BA97="z","z",IF(BF$11&lt;2000,INDEX('Data;_Historical_Data'!$H$12:$AK$518,MATCH(Working!$E104,'Data;_Historical_Data'!$J$12:$J$518,0),MATCH(Working!BF$11,'Data;_Historical_Data'!$H$11:$AK$11)),SUMIFS('Data;_Minor_Ports'!$K$59:$K$999999,'Data;_Minor_Ports'!$F$59:$F$999999,$F104,'Data;_Minor_Ports'!$E$59:$E$999999,BF$70,'Data;_Minor_Ports'!$J$59:$J$999999,#REF!)))</f>
        <v>z</v>
      </c>
      <c r="BG104" s="3" t="str">
        <f>IF(Closed_Ports!BB97="z","z",IF(BG$11&lt;2000,INDEX('Data;_Historical_Data'!$H$12:$AK$518,MATCH(Working!$E104,'Data;_Historical_Data'!$J$12:$J$518,0),MATCH(Working!BG$11,'Data;_Historical_Data'!$H$11:$AK$11)),SUMIFS('Data;_Minor_Ports'!$K$59:$K$999999,'Data;_Minor_Ports'!$F$59:$F$999999,$F104,'Data;_Minor_Ports'!$E$59:$E$999999,BG$70,'Data;_Minor_Ports'!$J$59:$J$999999,#REF!)))</f>
        <v>z</v>
      </c>
      <c r="BH104" s="3" t="str">
        <f>IF(Closed_Ports!BC97="z","z",IF(BH$11&lt;2000,INDEX('Data;_Historical_Data'!$H$12:$AK$518,MATCH(Working!$E104,'Data;_Historical_Data'!$J$12:$J$518,0),MATCH(Working!BH$11,'Data;_Historical_Data'!$H$11:$AK$11)),SUMIFS('Data;_Minor_Ports'!$K$59:$K$999999,'Data;_Minor_Ports'!$F$59:$F$999999,$F104,'Data;_Minor_Ports'!$E$59:$E$999999,BH$70,'Data;_Minor_Ports'!$J$59:$J$999999,#REF!)))</f>
        <v>z</v>
      </c>
      <c r="BI104" s="3" t="str">
        <f>IF(Closed_Ports!BD97="z","z",IF(BI$11&lt;2000,INDEX('Data;_Historical_Data'!$H$12:$AK$518,MATCH(Working!$E104,'Data;_Historical_Data'!$J$12:$J$518,0),MATCH(Working!BI$11,'Data;_Historical_Data'!$H$11:$AK$11)),SUMIFS('Data;_Minor_Ports'!$K$59:$K$999999,'Data;_Minor_Ports'!$F$59:$F$999999,$F104,'Data;_Minor_Ports'!$E$59:$E$999999,BI$70,'Data;_Minor_Ports'!$J$59:$J$999999,#REF!)))</f>
        <v>z</v>
      </c>
      <c r="BJ104" s="44" t="e">
        <f t="shared" si="8"/>
        <v>#VALUE!</v>
      </c>
      <c r="BK104" s="45" t="e">
        <f t="shared" si="9"/>
        <v>#VALUE!</v>
      </c>
    </row>
    <row r="105" spans="5:63" x14ac:dyDescent="0.25">
      <c r="E105" s="22" t="e">
        <f>CONCATENATE(#REF!,Working!H105)</f>
        <v>#REF!</v>
      </c>
      <c r="F105" s="22" t="s">
        <v>378</v>
      </c>
      <c r="G105" s="22" t="s">
        <v>308</v>
      </c>
      <c r="H105" s="2" t="s">
        <v>98</v>
      </c>
      <c r="I105" s="2" t="s">
        <v>193</v>
      </c>
      <c r="J105" s="42" t="s">
        <v>66</v>
      </c>
      <c r="K105" s="3" t="str">
        <f>IF(Closed_Ports!F98="z","z",IF(K$11&lt;2000,INDEX('Data;_Historical_Data'!$H$12:$AK$518,MATCH(Working!$E105,'Data;_Historical_Data'!$J$12:$J$518,0),MATCH(Working!K$11,'Data;_Historical_Data'!$H$11:$AK$11)),SUMIFS('Data;_Minor_Ports'!$K$59:$K$999999,'Data;_Minor_Ports'!$F$59:$F$999999,$F105,'Data;_Minor_Ports'!$E$59:$E$999999,K$70,'Data;_Minor_Ports'!$J$59:$J$999999,#REF!)))</f>
        <v>z</v>
      </c>
      <c r="L105" s="3" t="str">
        <f>IF(Closed_Ports!G98="z","z",IF(L$11&lt;2000,INDEX('Data;_Historical_Data'!$H$12:$AK$518,MATCH(Working!$E105,'Data;_Historical_Data'!$J$12:$J$518,0),MATCH(Working!L$11,'Data;_Historical_Data'!$H$11:$AK$11)),SUMIFS('Data;_Minor_Ports'!$K$59:$K$999999,'Data;_Minor_Ports'!$F$59:$F$999999,$F105,'Data;_Minor_Ports'!$E$59:$E$999999,L$70,'Data;_Minor_Ports'!$J$59:$J$999999,#REF!)))</f>
        <v>z</v>
      </c>
      <c r="M105" s="3" t="str">
        <f>IF(Closed_Ports!H98="z","z",IF(M$11&lt;2000,INDEX('Data;_Historical_Data'!$H$12:$AK$518,MATCH(Working!$E105,'Data;_Historical_Data'!$J$12:$J$518,0),MATCH(Working!M$11,'Data;_Historical_Data'!$H$11:$AK$11)),SUMIFS('Data;_Minor_Ports'!$K$59:$K$999999,'Data;_Minor_Ports'!$F$59:$F$999999,$F105,'Data;_Minor_Ports'!$E$59:$E$999999,M$70,'Data;_Minor_Ports'!$J$59:$J$999999,#REF!)))</f>
        <v>z</v>
      </c>
      <c r="N105" s="3" t="str">
        <f>IF(Closed_Ports!I98="z","z",IF(N$11&lt;2000,INDEX('Data;_Historical_Data'!$H$12:$AK$518,MATCH(Working!$E105,'Data;_Historical_Data'!$J$12:$J$518,0),MATCH(Working!N$11,'Data;_Historical_Data'!$H$11:$AK$11)),SUMIFS('Data;_Minor_Ports'!$K$59:$K$999999,'Data;_Minor_Ports'!$F$59:$F$999999,$F105,'Data;_Minor_Ports'!$E$59:$E$999999,N$70,'Data;_Minor_Ports'!$J$59:$J$999999,#REF!)))</f>
        <v>z</v>
      </c>
      <c r="O105" s="3" t="str">
        <f>IF(Closed_Ports!J98="z","z",IF(O$11&lt;2000,INDEX('Data;_Historical_Data'!$H$12:$AK$518,MATCH(Working!$E105,'Data;_Historical_Data'!$J$12:$J$518,0),MATCH(Working!O$11,'Data;_Historical_Data'!$H$11:$AK$11)),SUMIFS('Data;_Minor_Ports'!$K$59:$K$999999,'Data;_Minor_Ports'!$F$59:$F$999999,$F105,'Data;_Minor_Ports'!$E$59:$E$999999,O$70,'Data;_Minor_Ports'!$J$59:$J$999999,#REF!)))</f>
        <v>z</v>
      </c>
      <c r="P105" s="3" t="str">
        <f>IF(Closed_Ports!K98="z","z",IF(P$11&lt;2000,INDEX('Data;_Historical_Data'!$H$12:$AK$518,MATCH(Working!$E105,'Data;_Historical_Data'!$J$12:$J$518,0),MATCH(Working!P$11,'Data;_Historical_Data'!$H$11:$AK$11)),SUMIFS('Data;_Minor_Ports'!$K$59:$K$999999,'Data;_Minor_Ports'!$F$59:$F$999999,$F105,'Data;_Minor_Ports'!$E$59:$E$999999,P$70,'Data;_Minor_Ports'!$J$59:$J$999999,#REF!)))</f>
        <v>z</v>
      </c>
      <c r="Q105" s="3" t="str">
        <f>IF(Closed_Ports!L98="z","z",IF(Q$11&lt;2000,INDEX('Data;_Historical_Data'!$H$12:$AK$518,MATCH(Working!$E105,'Data;_Historical_Data'!$J$12:$J$518,0),MATCH(Working!Q$11,'Data;_Historical_Data'!$H$11:$AK$11)),SUMIFS('Data;_Minor_Ports'!$K$59:$K$999999,'Data;_Minor_Ports'!$F$59:$F$999999,$F105,'Data;_Minor_Ports'!$E$59:$E$999999,Q$70,'Data;_Minor_Ports'!$J$59:$J$999999,#REF!)))</f>
        <v>z</v>
      </c>
      <c r="R105" s="3" t="str">
        <f>IF(Closed_Ports!M98="z","z",IF(R$11&lt;2000,INDEX('Data;_Historical_Data'!$H$12:$AK$518,MATCH(Working!$E105,'Data;_Historical_Data'!$J$12:$J$518,0),MATCH(Working!R$11,'Data;_Historical_Data'!$H$11:$AK$11)),SUMIFS('Data;_Minor_Ports'!$K$59:$K$999999,'Data;_Minor_Ports'!$F$59:$F$999999,$F105,'Data;_Minor_Ports'!$E$59:$E$999999,R$70,'Data;_Minor_Ports'!$J$59:$J$999999,#REF!)))</f>
        <v>z</v>
      </c>
      <c r="S105" s="3" t="str">
        <f>IF(Closed_Ports!N98="z","z",IF(S$11&lt;2000,INDEX('Data;_Historical_Data'!$H$12:$AK$518,MATCH(Working!$E105,'Data;_Historical_Data'!$J$12:$J$518,0),MATCH(Working!S$11,'Data;_Historical_Data'!$H$11:$AK$11)),SUMIFS('Data;_Minor_Ports'!$K$59:$K$999999,'Data;_Minor_Ports'!$F$59:$F$999999,$F105,'Data;_Minor_Ports'!$E$59:$E$999999,S$70,'Data;_Minor_Ports'!$J$59:$J$999999,#REF!)))</f>
        <v>z</v>
      </c>
      <c r="T105" s="3" t="e">
        <f>IF(Closed_Ports!O98="z","z",IF(T$11&lt;2000,INDEX('Data;_Historical_Data'!$H$12:$AK$518,MATCH(Working!$E105,'Data;_Historical_Data'!$J$12:$J$518,0),MATCH(Working!T$11,'Data;_Historical_Data'!$H$11:$AK$11)),SUMIFS('Data;_Minor_Ports'!$K$59:$K$999999,'Data;_Minor_Ports'!$F$59:$F$999999,$F105,'Data;_Minor_Ports'!$E$59:$E$999999,T$70,'Data;_Minor_Ports'!$J$59:$J$999999,#REF!)))</f>
        <v>#REF!</v>
      </c>
      <c r="U105" s="3" t="e">
        <f>IF(Closed_Ports!P98="z","z",IF(U$11&lt;2000,INDEX('Data;_Historical_Data'!$H$12:$AK$518,MATCH(Working!$E105,'Data;_Historical_Data'!$J$12:$J$518,0),MATCH(Working!U$11,'Data;_Historical_Data'!$H$11:$AK$11)),SUMIFS('Data;_Minor_Ports'!$K$59:$K$999999,'Data;_Minor_Ports'!$F$59:$F$999999,$F105,'Data;_Minor_Ports'!$E$59:$E$999999,U$70,'Data;_Minor_Ports'!$J$59:$J$999999,#REF!)))</f>
        <v>#REF!</v>
      </c>
      <c r="V105" s="3" t="e">
        <f>IF(Closed_Ports!Q98="z","z",IF(V$11&lt;2000,INDEX('Data;_Historical_Data'!$H$12:$AK$518,MATCH(Working!$E105,'Data;_Historical_Data'!$J$12:$J$518,0),MATCH(Working!V$11,'Data;_Historical_Data'!$H$11:$AK$11)),SUMIFS('Data;_Minor_Ports'!$K$59:$K$999999,'Data;_Minor_Ports'!$F$59:$F$999999,$F105,'Data;_Minor_Ports'!$E$59:$E$999999,V$70,'Data;_Minor_Ports'!$J$59:$J$999999,#REF!)))</f>
        <v>#REF!</v>
      </c>
      <c r="W105" s="3" t="e">
        <f>IF(Closed_Ports!R98="z","z",IF(W$11&lt;2000,INDEX('Data;_Historical_Data'!$H$12:$AK$518,MATCH(Working!$E105,'Data;_Historical_Data'!$J$12:$J$518,0),MATCH(Working!W$11,'Data;_Historical_Data'!$H$11:$AK$11)),SUMIFS('Data;_Minor_Ports'!$K$59:$K$999999,'Data;_Minor_Ports'!$F$59:$F$999999,$F105,'Data;_Minor_Ports'!$E$59:$E$999999,W$70,'Data;_Minor_Ports'!$J$59:$J$999999,#REF!)))</f>
        <v>#REF!</v>
      </c>
      <c r="X105" s="3" t="e">
        <f>IF(Closed_Ports!S98="z","z",IF(X$11&lt;2000,INDEX('Data;_Historical_Data'!$H$12:$AK$518,MATCH(Working!$E105,'Data;_Historical_Data'!$J$12:$J$518,0),MATCH(Working!X$11,'Data;_Historical_Data'!$H$11:$AK$11)),SUMIFS('Data;_Minor_Ports'!$K$59:$K$999999,'Data;_Minor_Ports'!$F$59:$F$999999,$F105,'Data;_Minor_Ports'!$E$59:$E$999999,X$70,'Data;_Minor_Ports'!$J$59:$J$999999,#REF!)))</f>
        <v>#REF!</v>
      </c>
      <c r="Y105" s="3" t="e">
        <f>IF(Closed_Ports!T98="z","z",IF(Y$11&lt;2000,INDEX('Data;_Historical_Data'!$H$12:$AK$518,MATCH(Working!$E105,'Data;_Historical_Data'!$J$12:$J$518,0),MATCH(Working!Y$11,'Data;_Historical_Data'!$H$11:$AK$11)),SUMIFS('Data;_Minor_Ports'!$K$59:$K$999999,'Data;_Minor_Ports'!$F$59:$F$999999,$F105,'Data;_Minor_Ports'!$E$59:$E$999999,Y$70,'Data;_Minor_Ports'!$J$59:$J$999999,#REF!)))</f>
        <v>#REF!</v>
      </c>
      <c r="Z105" s="3" t="e">
        <f>IF(Closed_Ports!U98="z","z",IF(Z$11&lt;2000,INDEX('Data;_Historical_Data'!$H$12:$AK$518,MATCH(Working!$E105,'Data;_Historical_Data'!$J$12:$J$518,0),MATCH(Working!Z$11,'Data;_Historical_Data'!$H$11:$AK$11)),SUMIFS('Data;_Minor_Ports'!$K$59:$K$999999,'Data;_Minor_Ports'!$F$59:$F$999999,$F105,'Data;_Minor_Ports'!$E$59:$E$999999,Z$70,'Data;_Minor_Ports'!$J$59:$J$999999,#REF!)))</f>
        <v>#REF!</v>
      </c>
      <c r="AA105" s="3" t="e">
        <f>IF(Closed_Ports!V98="z","z",IF(AA$11&lt;2000,INDEX('Data;_Historical_Data'!$H$12:$AK$518,MATCH(Working!$E105,'Data;_Historical_Data'!$J$12:$J$518,0),MATCH(Working!AA$11,'Data;_Historical_Data'!$H$11:$AK$11)),SUMIFS('Data;_Minor_Ports'!$K$59:$K$999999,'Data;_Minor_Ports'!$F$59:$F$999999,$F105,'Data;_Minor_Ports'!$E$59:$E$999999,AA$70,'Data;_Minor_Ports'!$J$59:$J$999999,#REF!)))</f>
        <v>#REF!</v>
      </c>
      <c r="AB105" s="3" t="e">
        <f>IF(Closed_Ports!W98="z","z",IF(AB$11&lt;2000,INDEX('Data;_Historical_Data'!$H$12:$AK$518,MATCH(Working!$E105,'Data;_Historical_Data'!$J$12:$J$518,0),MATCH(Working!AB$11,'Data;_Historical_Data'!$H$11:$AK$11)),SUMIFS('Data;_Minor_Ports'!$K$59:$K$999999,'Data;_Minor_Ports'!$F$59:$F$999999,$F105,'Data;_Minor_Ports'!$E$59:$E$999999,AB$70,'Data;_Minor_Ports'!$J$59:$J$999999,#REF!)))</f>
        <v>#REF!</v>
      </c>
      <c r="AC105" s="3" t="e">
        <f>IF(Closed_Ports!X98="z","z",IF(AC$11&lt;2000,INDEX('Data;_Historical_Data'!$H$12:$AK$518,MATCH(Working!$E105,'Data;_Historical_Data'!$J$12:$J$518,0),MATCH(Working!AC$11,'Data;_Historical_Data'!$H$11:$AK$11)),SUMIFS('Data;_Minor_Ports'!$K$59:$K$999999,'Data;_Minor_Ports'!$F$59:$F$999999,$F105,'Data;_Minor_Ports'!$E$59:$E$999999,AC$70,'Data;_Minor_Ports'!$J$59:$J$999999,#REF!)))</f>
        <v>#REF!</v>
      </c>
      <c r="AD105" s="3" t="e">
        <f>IF(Closed_Ports!Y98="z","z",IF(AD$11&lt;2000,INDEX('Data;_Historical_Data'!$H$12:$AK$518,MATCH(Working!$E105,'Data;_Historical_Data'!$J$12:$J$518,0),MATCH(Working!AD$11,'Data;_Historical_Data'!$H$11:$AK$11)),SUMIFS('Data;_Minor_Ports'!$K$59:$K$999999,'Data;_Minor_Ports'!$F$59:$F$999999,$F105,'Data;_Minor_Ports'!$E$59:$E$999999,AD$70,'Data;_Minor_Ports'!$J$59:$J$999999,#REF!)))</f>
        <v>#REF!</v>
      </c>
      <c r="AE105" s="3" t="e">
        <f>IF(Closed_Ports!Z98="z","z",IF(AE$11&lt;2000,INDEX('Data;_Historical_Data'!$H$12:$AK$518,MATCH(Working!$E105,'Data;_Historical_Data'!$J$12:$J$518,0),MATCH(Working!AE$11,'Data;_Historical_Data'!$H$11:$AK$11)),SUMIFS('Data;_Minor_Ports'!$K$59:$K$999999,'Data;_Minor_Ports'!$F$59:$F$999999,$F105,'Data;_Minor_Ports'!$E$59:$E$999999,AE$70,'Data;_Minor_Ports'!$J$59:$J$999999,#REF!)))</f>
        <v>#REF!</v>
      </c>
      <c r="AF105" s="3" t="e">
        <f>IF(Closed_Ports!AA98="z","z",IF(AF$11&lt;2000,INDEX('Data;_Historical_Data'!$H$12:$AK$518,MATCH(Working!$E105,'Data;_Historical_Data'!$J$12:$J$518,0),MATCH(Working!AF$11,'Data;_Historical_Data'!$H$11:$AK$11)),SUMIFS('Data;_Minor_Ports'!$K$59:$K$999999,'Data;_Minor_Ports'!$F$59:$F$999999,$F105,'Data;_Minor_Ports'!$E$59:$E$999999,AF$70,'Data;_Minor_Ports'!$J$59:$J$999999,#REF!)))</f>
        <v>#REF!</v>
      </c>
      <c r="AG105" s="3" t="e">
        <f>IF(Closed_Ports!AB98="z","z",IF(AG$11&lt;2000,INDEX('Data;_Historical_Data'!$H$12:$AK$518,MATCH(Working!$E105,'Data;_Historical_Data'!$J$12:$J$518,0),MATCH(Working!AG$11,'Data;_Historical_Data'!$H$11:$AK$11)),SUMIFS('Data;_Minor_Ports'!$K$59:$K$999999,'Data;_Minor_Ports'!$F$59:$F$999999,$F105,'Data;_Minor_Ports'!$E$59:$E$999999,AG$70,'Data;_Minor_Ports'!$J$59:$J$999999,#REF!)))</f>
        <v>#REF!</v>
      </c>
      <c r="AH105" s="3" t="e">
        <f>IF(Closed_Ports!AC98="z","z",IF(AH$11&lt;2000,INDEX('Data;_Historical_Data'!$H$12:$AK$518,MATCH(Working!$E105,'Data;_Historical_Data'!$J$12:$J$518,0),MATCH(Working!AH$11,'Data;_Historical_Data'!$H$11:$AK$11)),SUMIFS('Data;_Minor_Ports'!$K$59:$K$999999,'Data;_Minor_Ports'!$F$59:$F$999999,$F105,'Data;_Minor_Ports'!$E$59:$E$999999,AH$70,'Data;_Minor_Ports'!$J$59:$J$999999,#REF!)))</f>
        <v>#REF!</v>
      </c>
      <c r="AI105" s="3" t="e">
        <f>IF(Closed_Ports!AD98="z","z",IF(AI$11&lt;2000,INDEX('Data;_Historical_Data'!$H$12:$AK$518,MATCH(Working!$E105,'Data;_Historical_Data'!$J$12:$J$518,0),MATCH(Working!AI$11,'Data;_Historical_Data'!$H$11:$AK$11)),SUMIFS('Data;_Minor_Ports'!$K$59:$K$999999,'Data;_Minor_Ports'!$F$59:$F$999999,$F105,'Data;_Minor_Ports'!$E$59:$E$999999,AI$70,'Data;_Minor_Ports'!$J$59:$J$999999,#REF!)))</f>
        <v>#REF!</v>
      </c>
      <c r="AJ105" s="3" t="e">
        <f>IF(Closed_Ports!AE98="z","z",IF(AJ$11&lt;2000,INDEX('Data;_Historical_Data'!$H$12:$AK$518,MATCH(Working!$E105,'Data;_Historical_Data'!$J$12:$J$518,0),MATCH(Working!AJ$11,'Data;_Historical_Data'!$H$11:$AK$11)),SUMIFS('Data;_Minor_Ports'!$K$59:$K$999999,'Data;_Minor_Ports'!$F$59:$F$999999,$F105,'Data;_Minor_Ports'!$E$59:$E$999999,AJ$70,'Data;_Minor_Ports'!$J$59:$J$999999,#REF!)))</f>
        <v>#REF!</v>
      </c>
      <c r="AK105" s="3" t="e">
        <f>IF(Closed_Ports!AF98="z","z",IF(AK$11&lt;2000,INDEX('Data;_Historical_Data'!$H$12:$AK$518,MATCH(Working!$E105,'Data;_Historical_Data'!$J$12:$J$518,0),MATCH(Working!AK$11,'Data;_Historical_Data'!$H$11:$AK$11)),SUMIFS('Data;_Minor_Ports'!$K$59:$K$999999,'Data;_Minor_Ports'!$F$59:$F$999999,$F105,'Data;_Minor_Ports'!$E$59:$E$999999,AK$70,'Data;_Minor_Ports'!$J$59:$J$999999,#REF!)))</f>
        <v>#REF!</v>
      </c>
      <c r="AL105" s="49">
        <f>IF(Closed_Ports!AG98="z","z",IF(AL$11&lt;2000,INDEX('Data;_Historical_Data'!$H$12:$AK$518,MATCH(Working!$E105,'Data;_Historical_Data'!$J$12:$J$518,0),MATCH(Working!AL$11,'Data;_Historical_Data'!$H$11:$AK$11)),SUMIFS('Data;_Minor_Ports'!$K$59:$K$999999,'Data;_Minor_Ports'!$F$59:$F$999999,$F105,'Data;_Minor_Ports'!$E$59:$E$999999,AL$70,'Data;_Minor_Ports'!$J$59:$J$999999,#REF!)))</f>
        <v>0</v>
      </c>
      <c r="AM105" s="3">
        <f>IF(Closed_Ports!AH98="z","z",IF(AM$11&lt;2000,INDEX('Data;_Historical_Data'!$H$12:$AK$518,MATCH(Working!$E105,'Data;_Historical_Data'!$J$12:$J$518,0),MATCH(Working!AM$11,'Data;_Historical_Data'!$H$11:$AK$11)),SUMIFS('Data;_Minor_Ports'!$K$59:$K$999999,'Data;_Minor_Ports'!$F$59:$F$999999,$F105,'Data;_Minor_Ports'!$E$59:$E$999999,AM$70,'Data;_Minor_Ports'!$J$59:$J$999999,#REF!)))</f>
        <v>0</v>
      </c>
      <c r="AN105" s="3" t="str">
        <f>IF(Closed_Ports!AI98="z","z",IF(AN$11&lt;2000,INDEX('Data;_Historical_Data'!$H$12:$AK$518,MATCH(Working!$E105,'Data;_Historical_Data'!$J$12:$J$518,0),MATCH(Working!AN$11,'Data;_Historical_Data'!$H$11:$AK$11)),SUMIFS('Data;_Minor_Ports'!$K$59:$K$999999,'Data;_Minor_Ports'!$F$59:$F$999999,$F105,'Data;_Minor_Ports'!$E$59:$E$999999,AN$70,'Data;_Minor_Ports'!$J$59:$J$999999,#REF!)))</f>
        <v>z</v>
      </c>
      <c r="AO105" s="3" t="str">
        <f>IF(Closed_Ports!AJ98="z","z",IF(AO$11&lt;2000,INDEX('Data;_Historical_Data'!$H$12:$AK$518,MATCH(Working!$E105,'Data;_Historical_Data'!$J$12:$J$518,0),MATCH(Working!AO$11,'Data;_Historical_Data'!$H$11:$AK$11)),SUMIFS('Data;_Minor_Ports'!$K$59:$K$999999,'Data;_Minor_Ports'!$F$59:$F$999999,$F105,'Data;_Minor_Ports'!$E$59:$E$999999,AO$70,'Data;_Minor_Ports'!$J$59:$J$999999,#REF!)))</f>
        <v>z</v>
      </c>
      <c r="AP105" s="3" t="str">
        <f>IF(Closed_Ports!AK98="z","z",IF(AP$11&lt;2000,INDEX('Data;_Historical_Data'!$H$12:$AK$518,MATCH(Working!$E105,'Data;_Historical_Data'!$J$12:$J$518,0),MATCH(Working!AP$11,'Data;_Historical_Data'!$H$11:$AK$11)),SUMIFS('Data;_Minor_Ports'!$K$59:$K$999999,'Data;_Minor_Ports'!$F$59:$F$999999,$F105,'Data;_Minor_Ports'!$E$59:$E$999999,AP$70,'Data;_Minor_Ports'!$J$59:$J$999999,#REF!)))</f>
        <v>z</v>
      </c>
      <c r="AQ105" s="3" t="str">
        <f>IF(Closed_Ports!AL98="z","z",IF(AQ$11&lt;2000,INDEX('Data;_Historical_Data'!$H$12:$AK$518,MATCH(Working!$E105,'Data;_Historical_Data'!$J$12:$J$518,0),MATCH(Working!AQ$11,'Data;_Historical_Data'!$H$11:$AK$11)),SUMIFS('Data;_Minor_Ports'!$K$59:$K$999999,'Data;_Minor_Ports'!$F$59:$F$999999,$F105,'Data;_Minor_Ports'!$E$59:$E$999999,AQ$70,'Data;_Minor_Ports'!$J$59:$J$999999,#REF!)))</f>
        <v>z</v>
      </c>
      <c r="AR105" s="3" t="str">
        <f>IF(Closed_Ports!AM98="z","z",IF(AR$11&lt;2000,INDEX('Data;_Historical_Data'!$H$12:$AK$518,MATCH(Working!$E105,'Data;_Historical_Data'!$J$12:$J$518,0),MATCH(Working!AR$11,'Data;_Historical_Data'!$H$11:$AK$11)),SUMIFS('Data;_Minor_Ports'!$K$59:$K$999999,'Data;_Minor_Ports'!$F$59:$F$999999,$F105,'Data;_Minor_Ports'!$E$59:$E$999999,AR$70,'Data;_Minor_Ports'!$J$59:$J$999999,#REF!)))</f>
        <v>z</v>
      </c>
      <c r="AS105" s="3" t="str">
        <f>IF(Closed_Ports!AN98="z","z",IF(AS$11&lt;2000,INDEX('Data;_Historical_Data'!$H$12:$AK$518,MATCH(Working!$E105,'Data;_Historical_Data'!$J$12:$J$518,0),MATCH(Working!AS$11,'Data;_Historical_Data'!$H$11:$AK$11)),SUMIFS('Data;_Minor_Ports'!$K$59:$K$999999,'Data;_Minor_Ports'!$F$59:$F$999999,$F105,'Data;_Minor_Ports'!$E$59:$E$999999,AS$70,'Data;_Minor_Ports'!$J$59:$J$999999,#REF!)))</f>
        <v>z</v>
      </c>
      <c r="AT105" s="3" t="str">
        <f>IF(Closed_Ports!AO98="z","z",IF(AT$11&lt;2000,INDEX('Data;_Historical_Data'!$H$12:$AK$518,MATCH(Working!$E105,'Data;_Historical_Data'!$J$12:$J$518,0),MATCH(Working!AT$11,'Data;_Historical_Data'!$H$11:$AK$11)),SUMIFS('Data;_Minor_Ports'!$K$59:$K$999999,'Data;_Minor_Ports'!$F$59:$F$999999,$F105,'Data;_Minor_Ports'!$E$59:$E$999999,AT$70,'Data;_Minor_Ports'!$J$59:$J$999999,#REF!)))</f>
        <v>z</v>
      </c>
      <c r="AU105" s="3" t="str">
        <f>IF(Closed_Ports!AP98="z","z",IF(AU$11&lt;2000,INDEX('Data;_Historical_Data'!$H$12:$AK$518,MATCH(Working!$E105,'Data;_Historical_Data'!$J$12:$J$518,0),MATCH(Working!AU$11,'Data;_Historical_Data'!$H$11:$AK$11)),SUMIFS('Data;_Minor_Ports'!$K$59:$K$999999,'Data;_Minor_Ports'!$F$59:$F$999999,$F105,'Data;_Minor_Ports'!$E$59:$E$999999,AU$70,'Data;_Minor_Ports'!$J$59:$J$999999,#REF!)))</f>
        <v>z</v>
      </c>
      <c r="AV105" s="3" t="str">
        <f>IF(Closed_Ports!AQ98="z","z",IF(AV$11&lt;2000,INDEX('Data;_Historical_Data'!$H$12:$AK$518,MATCH(Working!$E105,'Data;_Historical_Data'!$J$12:$J$518,0),MATCH(Working!AV$11,'Data;_Historical_Data'!$H$11:$AK$11)),SUMIFS('Data;_Minor_Ports'!$K$59:$K$999999,'Data;_Minor_Ports'!$F$59:$F$999999,$F105,'Data;_Minor_Ports'!$E$59:$E$999999,AV$70,'Data;_Minor_Ports'!$J$59:$J$999999,#REF!)))</f>
        <v>z</v>
      </c>
      <c r="AW105" s="3" t="str">
        <f>IF(Closed_Ports!AR98="z","z",IF(AW$11&lt;2000,INDEX('Data;_Historical_Data'!$H$12:$AK$518,MATCH(Working!$E105,'Data;_Historical_Data'!$J$12:$J$518,0),MATCH(Working!AW$11,'Data;_Historical_Data'!$H$11:$AK$11)),SUMIFS('Data;_Minor_Ports'!$K$59:$K$999999,'Data;_Minor_Ports'!$F$59:$F$999999,$F105,'Data;_Minor_Ports'!$E$59:$E$999999,AW$70,'Data;_Minor_Ports'!$J$59:$J$999999,#REF!)))</f>
        <v>z</v>
      </c>
      <c r="AX105" s="3" t="str">
        <f>IF(Closed_Ports!AS98="z","z",IF(AX$11&lt;2000,INDEX('Data;_Historical_Data'!$H$12:$AK$518,MATCH(Working!$E105,'Data;_Historical_Data'!$J$12:$J$518,0),MATCH(Working!AX$11,'Data;_Historical_Data'!$H$11:$AK$11)),SUMIFS('Data;_Minor_Ports'!$K$59:$K$999999,'Data;_Minor_Ports'!$F$59:$F$999999,$F105,'Data;_Minor_Ports'!$E$59:$E$999999,AX$70,'Data;_Minor_Ports'!$J$59:$J$999999,#REF!)))</f>
        <v>z</v>
      </c>
      <c r="AY105" s="3" t="str">
        <f>IF(Closed_Ports!AT98="z","z",IF(AY$11&lt;2000,INDEX('Data;_Historical_Data'!$H$12:$AK$518,MATCH(Working!$E105,'Data;_Historical_Data'!$J$12:$J$518,0),MATCH(Working!AY$11,'Data;_Historical_Data'!$H$11:$AK$11)),SUMIFS('Data;_Minor_Ports'!$K$59:$K$999999,'Data;_Minor_Ports'!$F$59:$F$999999,$F105,'Data;_Minor_Ports'!$E$59:$E$999999,AY$70,'Data;_Minor_Ports'!$J$59:$J$999999,#REF!)))</f>
        <v>z</v>
      </c>
      <c r="AZ105" s="3" t="str">
        <f>IF(Closed_Ports!AU98="z","z",IF(AZ$11&lt;2000,INDEX('Data;_Historical_Data'!$H$12:$AK$518,MATCH(Working!$E105,'Data;_Historical_Data'!$J$12:$J$518,0),MATCH(Working!AZ$11,'Data;_Historical_Data'!$H$11:$AK$11)),SUMIFS('Data;_Minor_Ports'!$K$59:$K$999999,'Data;_Minor_Ports'!$F$59:$F$999999,$F105,'Data;_Minor_Ports'!$E$59:$E$999999,AZ$70,'Data;_Minor_Ports'!$J$59:$J$999999,#REF!)))</f>
        <v>z</v>
      </c>
      <c r="BA105" s="3" t="str">
        <f>IF(Closed_Ports!AV98="z","z",IF(BA$11&lt;2000,INDEX('Data;_Historical_Data'!$H$12:$AK$518,MATCH(Working!$E105,'Data;_Historical_Data'!$J$12:$J$518,0),MATCH(Working!BA$11,'Data;_Historical_Data'!$H$11:$AK$11)),SUMIFS('Data;_Minor_Ports'!$K$59:$K$999999,'Data;_Minor_Ports'!$F$59:$F$999999,$F105,'Data;_Minor_Ports'!$E$59:$E$999999,BA$70,'Data;_Minor_Ports'!$J$59:$J$999999,#REF!)))</f>
        <v>z</v>
      </c>
      <c r="BB105" s="3" t="str">
        <f>IF(Closed_Ports!AW98="z","z",IF(BB$11&lt;2000,INDEX('Data;_Historical_Data'!$H$12:$AK$518,MATCH(Working!$E105,'Data;_Historical_Data'!$J$12:$J$518,0),MATCH(Working!BB$11,'Data;_Historical_Data'!$H$11:$AK$11)),SUMIFS('Data;_Minor_Ports'!$K$59:$K$999999,'Data;_Minor_Ports'!$F$59:$F$999999,$F105,'Data;_Minor_Ports'!$E$59:$E$999999,BB$70,'Data;_Minor_Ports'!$J$59:$J$999999,#REF!)))</f>
        <v>z</v>
      </c>
      <c r="BC105" s="3" t="str">
        <f>IF(Closed_Ports!AX98="z","z",IF(BC$11&lt;2000,INDEX('Data;_Historical_Data'!$H$12:$AK$518,MATCH(Working!$E105,'Data;_Historical_Data'!$J$12:$J$518,0),MATCH(Working!BC$11,'Data;_Historical_Data'!$H$11:$AK$11)),SUMIFS('Data;_Minor_Ports'!$K$59:$K$999999,'Data;_Minor_Ports'!$F$59:$F$999999,$F105,'Data;_Minor_Ports'!$E$59:$E$999999,BC$70,'Data;_Minor_Ports'!$J$59:$J$999999,#REF!)))</f>
        <v>z</v>
      </c>
      <c r="BD105" s="3" t="str">
        <f>IF(Closed_Ports!AY98="z","z",IF(BD$11&lt;2000,INDEX('Data;_Historical_Data'!$H$12:$AK$518,MATCH(Working!$E105,'Data;_Historical_Data'!$J$12:$J$518,0),MATCH(Working!BD$11,'Data;_Historical_Data'!$H$11:$AK$11)),SUMIFS('Data;_Minor_Ports'!$K$59:$K$999999,'Data;_Minor_Ports'!$F$59:$F$999999,$F105,'Data;_Minor_Ports'!$E$59:$E$999999,BD$70,'Data;_Minor_Ports'!$J$59:$J$999999,#REF!)))</f>
        <v>z</v>
      </c>
      <c r="BE105" s="3" t="str">
        <f>IF(Closed_Ports!AZ98="z","z",IF(BE$11&lt;2000,INDEX('Data;_Historical_Data'!$H$12:$AK$518,MATCH(Working!$E105,'Data;_Historical_Data'!$J$12:$J$518,0),MATCH(Working!BE$11,'Data;_Historical_Data'!$H$11:$AK$11)),SUMIFS('Data;_Minor_Ports'!$K$59:$K$999999,'Data;_Minor_Ports'!$F$59:$F$999999,$F105,'Data;_Minor_Ports'!$E$59:$E$999999,BE$70,'Data;_Minor_Ports'!$J$59:$J$999999,#REF!)))</f>
        <v>z</v>
      </c>
      <c r="BF105" s="3" t="str">
        <f>IF(Closed_Ports!BA98="z","z",IF(BF$11&lt;2000,INDEX('Data;_Historical_Data'!$H$12:$AK$518,MATCH(Working!$E105,'Data;_Historical_Data'!$J$12:$J$518,0),MATCH(Working!BF$11,'Data;_Historical_Data'!$H$11:$AK$11)),SUMIFS('Data;_Minor_Ports'!$K$59:$K$999999,'Data;_Minor_Ports'!$F$59:$F$999999,$F105,'Data;_Minor_Ports'!$E$59:$E$999999,BF$70,'Data;_Minor_Ports'!$J$59:$J$999999,#REF!)))</f>
        <v>z</v>
      </c>
      <c r="BG105" s="3" t="str">
        <f>IF(Closed_Ports!BB98="z","z",IF(BG$11&lt;2000,INDEX('Data;_Historical_Data'!$H$12:$AK$518,MATCH(Working!$E105,'Data;_Historical_Data'!$J$12:$J$518,0),MATCH(Working!BG$11,'Data;_Historical_Data'!$H$11:$AK$11)),SUMIFS('Data;_Minor_Ports'!$K$59:$K$999999,'Data;_Minor_Ports'!$F$59:$F$999999,$F105,'Data;_Minor_Ports'!$E$59:$E$999999,BG$70,'Data;_Minor_Ports'!$J$59:$J$999999,#REF!)))</f>
        <v>z</v>
      </c>
      <c r="BH105" s="3" t="str">
        <f>IF(Closed_Ports!BC98="z","z",IF(BH$11&lt;2000,INDEX('Data;_Historical_Data'!$H$12:$AK$518,MATCH(Working!$E105,'Data;_Historical_Data'!$J$12:$J$518,0),MATCH(Working!BH$11,'Data;_Historical_Data'!$H$11:$AK$11)),SUMIFS('Data;_Minor_Ports'!$K$59:$K$999999,'Data;_Minor_Ports'!$F$59:$F$999999,$F105,'Data;_Minor_Ports'!$E$59:$E$999999,BH$70,'Data;_Minor_Ports'!$J$59:$J$999999,#REF!)))</f>
        <v>z</v>
      </c>
      <c r="BI105" s="3" t="str">
        <f>IF(Closed_Ports!BD98="z","z",IF(BI$11&lt;2000,INDEX('Data;_Historical_Data'!$H$12:$AK$518,MATCH(Working!$E105,'Data;_Historical_Data'!$J$12:$J$518,0),MATCH(Working!BI$11,'Data;_Historical_Data'!$H$11:$AK$11)),SUMIFS('Data;_Minor_Ports'!$K$59:$K$999999,'Data;_Minor_Ports'!$F$59:$F$999999,$F105,'Data;_Minor_Ports'!$E$59:$E$999999,BI$70,'Data;_Minor_Ports'!$J$59:$J$999999,#REF!)))</f>
        <v>z</v>
      </c>
      <c r="BJ105" s="44" t="e">
        <f t="shared" si="8"/>
        <v>#VALUE!</v>
      </c>
      <c r="BK105" s="45" t="e">
        <f t="shared" si="9"/>
        <v>#VALUE!</v>
      </c>
    </row>
    <row r="106" spans="5:63" x14ac:dyDescent="0.25">
      <c r="E106" s="22" t="e">
        <f>CONCATENATE(#REF!,Working!H106)</f>
        <v>#REF!</v>
      </c>
      <c r="F106" s="22" t="s">
        <v>380</v>
      </c>
      <c r="G106" s="22" t="s">
        <v>308</v>
      </c>
      <c r="H106" s="2" t="s">
        <v>99</v>
      </c>
      <c r="I106" s="2" t="s">
        <v>9</v>
      </c>
      <c r="J106" s="42" t="s">
        <v>66</v>
      </c>
      <c r="K106" s="3" t="str">
        <f>IF(Closed_Ports!F99="z","z",IF(K$11&lt;2000,INDEX('Data;_Historical_Data'!$H$12:$AK$518,MATCH(Working!$E106,'Data;_Historical_Data'!$J$12:$J$518,0),MATCH(Working!K$11,'Data;_Historical_Data'!$H$11:$AK$11)),SUMIFS('Data;_Minor_Ports'!$K$59:$K$999999,'Data;_Minor_Ports'!$F$59:$F$999999,$F106,'Data;_Minor_Ports'!$E$59:$E$999999,K$70,'Data;_Minor_Ports'!$J$59:$J$999999,#REF!)))</f>
        <v>z</v>
      </c>
      <c r="L106" s="3" t="str">
        <f>IF(Closed_Ports!G99="z","z",IF(L$11&lt;2000,INDEX('Data;_Historical_Data'!$H$12:$AK$518,MATCH(Working!$E106,'Data;_Historical_Data'!$J$12:$J$518,0),MATCH(Working!L$11,'Data;_Historical_Data'!$H$11:$AK$11)),SUMIFS('Data;_Minor_Ports'!$K$59:$K$999999,'Data;_Minor_Ports'!$F$59:$F$999999,$F106,'Data;_Minor_Ports'!$E$59:$E$999999,L$70,'Data;_Minor_Ports'!$J$59:$J$999999,#REF!)))</f>
        <v>z</v>
      </c>
      <c r="M106" s="3" t="str">
        <f>IF(Closed_Ports!H99="z","z",IF(M$11&lt;2000,INDEX('Data;_Historical_Data'!$H$12:$AK$518,MATCH(Working!$E106,'Data;_Historical_Data'!$J$12:$J$518,0),MATCH(Working!M$11,'Data;_Historical_Data'!$H$11:$AK$11)),SUMIFS('Data;_Minor_Ports'!$K$59:$K$999999,'Data;_Minor_Ports'!$F$59:$F$999999,$F106,'Data;_Minor_Ports'!$E$59:$E$999999,M$70,'Data;_Minor_Ports'!$J$59:$J$999999,#REF!)))</f>
        <v>z</v>
      </c>
      <c r="N106" s="3" t="str">
        <f>IF(Closed_Ports!I99="z","z",IF(N$11&lt;2000,INDEX('Data;_Historical_Data'!$H$12:$AK$518,MATCH(Working!$E106,'Data;_Historical_Data'!$J$12:$J$518,0),MATCH(Working!N$11,'Data;_Historical_Data'!$H$11:$AK$11)),SUMIFS('Data;_Minor_Ports'!$K$59:$K$999999,'Data;_Minor_Ports'!$F$59:$F$999999,$F106,'Data;_Minor_Ports'!$E$59:$E$999999,N$70,'Data;_Minor_Ports'!$J$59:$J$999999,#REF!)))</f>
        <v>z</v>
      </c>
      <c r="O106" s="3" t="str">
        <f>IF(Closed_Ports!J99="z","z",IF(O$11&lt;2000,INDEX('Data;_Historical_Data'!$H$12:$AK$518,MATCH(Working!$E106,'Data;_Historical_Data'!$J$12:$J$518,0),MATCH(Working!O$11,'Data;_Historical_Data'!$H$11:$AK$11)),SUMIFS('Data;_Minor_Ports'!$K$59:$K$999999,'Data;_Minor_Ports'!$F$59:$F$999999,$F106,'Data;_Minor_Ports'!$E$59:$E$999999,O$70,'Data;_Minor_Ports'!$J$59:$J$999999,#REF!)))</f>
        <v>z</v>
      </c>
      <c r="P106" s="3" t="str">
        <f>IF(Closed_Ports!K99="z","z",IF(P$11&lt;2000,INDEX('Data;_Historical_Data'!$H$12:$AK$518,MATCH(Working!$E106,'Data;_Historical_Data'!$J$12:$J$518,0),MATCH(Working!P$11,'Data;_Historical_Data'!$H$11:$AK$11)),SUMIFS('Data;_Minor_Ports'!$K$59:$K$999999,'Data;_Minor_Ports'!$F$59:$F$999999,$F106,'Data;_Minor_Ports'!$E$59:$E$999999,P$70,'Data;_Minor_Ports'!$J$59:$J$999999,#REF!)))</f>
        <v>z</v>
      </c>
      <c r="Q106" s="3" t="str">
        <f>IF(Closed_Ports!L99="z","z",IF(Q$11&lt;2000,INDEX('Data;_Historical_Data'!$H$12:$AK$518,MATCH(Working!$E106,'Data;_Historical_Data'!$J$12:$J$518,0),MATCH(Working!Q$11,'Data;_Historical_Data'!$H$11:$AK$11)),SUMIFS('Data;_Minor_Ports'!$K$59:$K$999999,'Data;_Minor_Ports'!$F$59:$F$999999,$F106,'Data;_Minor_Ports'!$E$59:$E$999999,Q$70,'Data;_Minor_Ports'!$J$59:$J$999999,#REF!)))</f>
        <v>z</v>
      </c>
      <c r="R106" s="3" t="str">
        <f>IF(Closed_Ports!M99="z","z",IF(R$11&lt;2000,INDEX('Data;_Historical_Data'!$H$12:$AK$518,MATCH(Working!$E106,'Data;_Historical_Data'!$J$12:$J$518,0),MATCH(Working!R$11,'Data;_Historical_Data'!$H$11:$AK$11)),SUMIFS('Data;_Minor_Ports'!$K$59:$K$999999,'Data;_Minor_Ports'!$F$59:$F$999999,$F106,'Data;_Minor_Ports'!$E$59:$E$999999,R$70,'Data;_Minor_Ports'!$J$59:$J$999999,#REF!)))</f>
        <v>z</v>
      </c>
      <c r="S106" s="3" t="str">
        <f>IF(Closed_Ports!N99="z","z",IF(S$11&lt;2000,INDEX('Data;_Historical_Data'!$H$12:$AK$518,MATCH(Working!$E106,'Data;_Historical_Data'!$J$12:$J$518,0),MATCH(Working!S$11,'Data;_Historical_Data'!$H$11:$AK$11)),SUMIFS('Data;_Minor_Ports'!$K$59:$K$999999,'Data;_Minor_Ports'!$F$59:$F$999999,$F106,'Data;_Minor_Ports'!$E$59:$E$999999,S$70,'Data;_Minor_Ports'!$J$59:$J$999999,#REF!)))</f>
        <v>z</v>
      </c>
      <c r="T106" s="3" t="e">
        <f>IF(Closed_Ports!O99="z","z",IF(T$11&lt;2000,INDEX('Data;_Historical_Data'!$H$12:$AK$518,MATCH(Working!$E106,'Data;_Historical_Data'!$J$12:$J$518,0),MATCH(Working!T$11,'Data;_Historical_Data'!$H$11:$AK$11)),SUMIFS('Data;_Minor_Ports'!$K$59:$K$999999,'Data;_Minor_Ports'!$F$59:$F$999999,$F106,'Data;_Minor_Ports'!$E$59:$E$999999,T$70,'Data;_Minor_Ports'!$J$59:$J$999999,#REF!)))</f>
        <v>#REF!</v>
      </c>
      <c r="U106" s="3" t="e">
        <f>IF(Closed_Ports!P99="z","z",IF(U$11&lt;2000,INDEX('Data;_Historical_Data'!$H$12:$AK$518,MATCH(Working!$E106,'Data;_Historical_Data'!$J$12:$J$518,0),MATCH(Working!U$11,'Data;_Historical_Data'!$H$11:$AK$11)),SUMIFS('Data;_Minor_Ports'!$K$59:$K$999999,'Data;_Minor_Ports'!$F$59:$F$999999,$F106,'Data;_Minor_Ports'!$E$59:$E$999999,U$70,'Data;_Minor_Ports'!$J$59:$J$999999,#REF!)))</f>
        <v>#REF!</v>
      </c>
      <c r="V106" s="3" t="e">
        <f>IF(Closed_Ports!Q99="z","z",IF(V$11&lt;2000,INDEX('Data;_Historical_Data'!$H$12:$AK$518,MATCH(Working!$E106,'Data;_Historical_Data'!$J$12:$J$518,0),MATCH(Working!V$11,'Data;_Historical_Data'!$H$11:$AK$11)),SUMIFS('Data;_Minor_Ports'!$K$59:$K$999999,'Data;_Minor_Ports'!$F$59:$F$999999,$F106,'Data;_Minor_Ports'!$E$59:$E$999999,V$70,'Data;_Minor_Ports'!$J$59:$J$999999,#REF!)))</f>
        <v>#REF!</v>
      </c>
      <c r="W106" s="3" t="e">
        <f>IF(Closed_Ports!R99="z","z",IF(W$11&lt;2000,INDEX('Data;_Historical_Data'!$H$12:$AK$518,MATCH(Working!$E106,'Data;_Historical_Data'!$J$12:$J$518,0),MATCH(Working!W$11,'Data;_Historical_Data'!$H$11:$AK$11)),SUMIFS('Data;_Minor_Ports'!$K$59:$K$999999,'Data;_Minor_Ports'!$F$59:$F$999999,$F106,'Data;_Minor_Ports'!$E$59:$E$999999,W$70,'Data;_Minor_Ports'!$J$59:$J$999999,#REF!)))</f>
        <v>#REF!</v>
      </c>
      <c r="X106" s="3" t="e">
        <f>IF(Closed_Ports!S99="z","z",IF(X$11&lt;2000,INDEX('Data;_Historical_Data'!$H$12:$AK$518,MATCH(Working!$E106,'Data;_Historical_Data'!$J$12:$J$518,0),MATCH(Working!X$11,'Data;_Historical_Data'!$H$11:$AK$11)),SUMIFS('Data;_Minor_Ports'!$K$59:$K$999999,'Data;_Minor_Ports'!$F$59:$F$999999,$F106,'Data;_Minor_Ports'!$E$59:$E$999999,X$70,'Data;_Minor_Ports'!$J$59:$J$999999,#REF!)))</f>
        <v>#REF!</v>
      </c>
      <c r="Y106" s="3" t="e">
        <f>IF(Closed_Ports!T99="z","z",IF(Y$11&lt;2000,INDEX('Data;_Historical_Data'!$H$12:$AK$518,MATCH(Working!$E106,'Data;_Historical_Data'!$J$12:$J$518,0),MATCH(Working!Y$11,'Data;_Historical_Data'!$H$11:$AK$11)),SUMIFS('Data;_Minor_Ports'!$K$59:$K$999999,'Data;_Minor_Ports'!$F$59:$F$999999,$F106,'Data;_Minor_Ports'!$E$59:$E$999999,Y$70,'Data;_Minor_Ports'!$J$59:$J$999999,#REF!)))</f>
        <v>#REF!</v>
      </c>
      <c r="Z106" s="3" t="e">
        <f>IF(Closed_Ports!U99="z","z",IF(Z$11&lt;2000,INDEX('Data;_Historical_Data'!$H$12:$AK$518,MATCH(Working!$E106,'Data;_Historical_Data'!$J$12:$J$518,0),MATCH(Working!Z$11,'Data;_Historical_Data'!$H$11:$AK$11)),SUMIFS('Data;_Minor_Ports'!$K$59:$K$999999,'Data;_Minor_Ports'!$F$59:$F$999999,$F106,'Data;_Minor_Ports'!$E$59:$E$999999,Z$70,'Data;_Minor_Ports'!$J$59:$J$999999,#REF!)))</f>
        <v>#REF!</v>
      </c>
      <c r="AA106" s="3" t="e">
        <f>IF(Closed_Ports!V99="z","z",IF(AA$11&lt;2000,INDEX('Data;_Historical_Data'!$H$12:$AK$518,MATCH(Working!$E106,'Data;_Historical_Data'!$J$12:$J$518,0),MATCH(Working!AA$11,'Data;_Historical_Data'!$H$11:$AK$11)),SUMIFS('Data;_Minor_Ports'!$K$59:$K$999999,'Data;_Minor_Ports'!$F$59:$F$999999,$F106,'Data;_Minor_Ports'!$E$59:$E$999999,AA$70,'Data;_Minor_Ports'!$J$59:$J$999999,#REF!)))</f>
        <v>#REF!</v>
      </c>
      <c r="AB106" s="3" t="e">
        <f>IF(Closed_Ports!W99="z","z",IF(AB$11&lt;2000,INDEX('Data;_Historical_Data'!$H$12:$AK$518,MATCH(Working!$E106,'Data;_Historical_Data'!$J$12:$J$518,0),MATCH(Working!AB$11,'Data;_Historical_Data'!$H$11:$AK$11)),SUMIFS('Data;_Minor_Ports'!$K$59:$K$999999,'Data;_Minor_Ports'!$F$59:$F$999999,$F106,'Data;_Minor_Ports'!$E$59:$E$999999,AB$70,'Data;_Minor_Ports'!$J$59:$J$999999,#REF!)))</f>
        <v>#REF!</v>
      </c>
      <c r="AC106" s="3" t="e">
        <f>IF(Closed_Ports!X99="z","z",IF(AC$11&lt;2000,INDEX('Data;_Historical_Data'!$H$12:$AK$518,MATCH(Working!$E106,'Data;_Historical_Data'!$J$12:$J$518,0),MATCH(Working!AC$11,'Data;_Historical_Data'!$H$11:$AK$11)),SUMIFS('Data;_Minor_Ports'!$K$59:$K$999999,'Data;_Minor_Ports'!$F$59:$F$999999,$F106,'Data;_Minor_Ports'!$E$59:$E$999999,AC$70,'Data;_Minor_Ports'!$J$59:$J$999999,#REF!)))</f>
        <v>#REF!</v>
      </c>
      <c r="AD106" s="3" t="e">
        <f>IF(Closed_Ports!Y99="z","z",IF(AD$11&lt;2000,INDEX('Data;_Historical_Data'!$H$12:$AK$518,MATCH(Working!$E106,'Data;_Historical_Data'!$J$12:$J$518,0),MATCH(Working!AD$11,'Data;_Historical_Data'!$H$11:$AK$11)),SUMIFS('Data;_Minor_Ports'!$K$59:$K$999999,'Data;_Minor_Ports'!$F$59:$F$999999,$F106,'Data;_Minor_Ports'!$E$59:$E$999999,AD$70,'Data;_Minor_Ports'!$J$59:$J$999999,#REF!)))</f>
        <v>#REF!</v>
      </c>
      <c r="AE106" s="3" t="e">
        <f>IF(Closed_Ports!Z99="z","z",IF(AE$11&lt;2000,INDEX('Data;_Historical_Data'!$H$12:$AK$518,MATCH(Working!$E106,'Data;_Historical_Data'!$J$12:$J$518,0),MATCH(Working!AE$11,'Data;_Historical_Data'!$H$11:$AK$11)),SUMIFS('Data;_Minor_Ports'!$K$59:$K$999999,'Data;_Minor_Ports'!$F$59:$F$999999,$F106,'Data;_Minor_Ports'!$E$59:$E$999999,AE$70,'Data;_Minor_Ports'!$J$59:$J$999999,#REF!)))</f>
        <v>#REF!</v>
      </c>
      <c r="AF106" s="3" t="e">
        <f>IF(Closed_Ports!AA99="z","z",IF(AF$11&lt;2000,INDEX('Data;_Historical_Data'!$H$12:$AK$518,MATCH(Working!$E106,'Data;_Historical_Data'!$J$12:$J$518,0),MATCH(Working!AF$11,'Data;_Historical_Data'!$H$11:$AK$11)),SUMIFS('Data;_Minor_Ports'!$K$59:$K$999999,'Data;_Minor_Ports'!$F$59:$F$999999,$F106,'Data;_Minor_Ports'!$E$59:$E$999999,AF$70,'Data;_Minor_Ports'!$J$59:$J$999999,#REF!)))</f>
        <v>#REF!</v>
      </c>
      <c r="AG106" s="3" t="e">
        <f>IF(Closed_Ports!AB99="z","z",IF(AG$11&lt;2000,INDEX('Data;_Historical_Data'!$H$12:$AK$518,MATCH(Working!$E106,'Data;_Historical_Data'!$J$12:$J$518,0),MATCH(Working!AG$11,'Data;_Historical_Data'!$H$11:$AK$11)),SUMIFS('Data;_Minor_Ports'!$K$59:$K$999999,'Data;_Minor_Ports'!$F$59:$F$999999,$F106,'Data;_Minor_Ports'!$E$59:$E$999999,AG$70,'Data;_Minor_Ports'!$J$59:$J$999999,#REF!)))</f>
        <v>#REF!</v>
      </c>
      <c r="AH106" s="3" t="e">
        <f>IF(Closed_Ports!AC99="z","z",IF(AH$11&lt;2000,INDEX('Data;_Historical_Data'!$H$12:$AK$518,MATCH(Working!$E106,'Data;_Historical_Data'!$J$12:$J$518,0),MATCH(Working!AH$11,'Data;_Historical_Data'!$H$11:$AK$11)),SUMIFS('Data;_Minor_Ports'!$K$59:$K$999999,'Data;_Minor_Ports'!$F$59:$F$999999,$F106,'Data;_Minor_Ports'!$E$59:$E$999999,AH$70,'Data;_Minor_Ports'!$J$59:$J$999999,#REF!)))</f>
        <v>#REF!</v>
      </c>
      <c r="AI106" s="3" t="e">
        <f>IF(Closed_Ports!AD99="z","z",IF(AI$11&lt;2000,INDEX('Data;_Historical_Data'!$H$12:$AK$518,MATCH(Working!$E106,'Data;_Historical_Data'!$J$12:$J$518,0),MATCH(Working!AI$11,'Data;_Historical_Data'!$H$11:$AK$11)),SUMIFS('Data;_Minor_Ports'!$K$59:$K$999999,'Data;_Minor_Ports'!$F$59:$F$999999,$F106,'Data;_Minor_Ports'!$E$59:$E$999999,AI$70,'Data;_Minor_Ports'!$J$59:$J$999999,#REF!)))</f>
        <v>#REF!</v>
      </c>
      <c r="AJ106" s="3" t="e">
        <f>IF(Closed_Ports!AE99="z","z",IF(AJ$11&lt;2000,INDEX('Data;_Historical_Data'!$H$12:$AK$518,MATCH(Working!$E106,'Data;_Historical_Data'!$J$12:$J$518,0),MATCH(Working!AJ$11,'Data;_Historical_Data'!$H$11:$AK$11)),SUMIFS('Data;_Minor_Ports'!$K$59:$K$999999,'Data;_Minor_Ports'!$F$59:$F$999999,$F106,'Data;_Minor_Ports'!$E$59:$E$999999,AJ$70,'Data;_Minor_Ports'!$J$59:$J$999999,#REF!)))</f>
        <v>#REF!</v>
      </c>
      <c r="AK106" s="3" t="e">
        <f>IF(Closed_Ports!AF99="z","z",IF(AK$11&lt;2000,INDEX('Data;_Historical_Data'!$H$12:$AK$518,MATCH(Working!$E106,'Data;_Historical_Data'!$J$12:$J$518,0),MATCH(Working!AK$11,'Data;_Historical_Data'!$H$11:$AK$11)),SUMIFS('Data;_Minor_Ports'!$K$59:$K$999999,'Data;_Minor_Ports'!$F$59:$F$999999,$F106,'Data;_Minor_Ports'!$E$59:$E$999999,AK$70,'Data;_Minor_Ports'!$J$59:$J$999999,#REF!)))</f>
        <v>#REF!</v>
      </c>
      <c r="AL106" s="49">
        <f>IF(Closed_Ports!AG99="z","z",IF(AL$11&lt;2000,INDEX('Data;_Historical_Data'!$H$12:$AK$518,MATCH(Working!$E106,'Data;_Historical_Data'!$J$12:$J$518,0),MATCH(Working!AL$11,'Data;_Historical_Data'!$H$11:$AK$11)),SUMIFS('Data;_Minor_Ports'!$K$59:$K$999999,'Data;_Minor_Ports'!$F$59:$F$999999,$F106,'Data;_Minor_Ports'!$E$59:$E$999999,AL$70,'Data;_Minor_Ports'!$J$59:$J$999999,#REF!)))</f>
        <v>0</v>
      </c>
      <c r="AM106" s="3">
        <f>IF(Closed_Ports!AH99="z","z",IF(AM$11&lt;2000,INDEX('Data;_Historical_Data'!$H$12:$AK$518,MATCH(Working!$E106,'Data;_Historical_Data'!$J$12:$J$518,0),MATCH(Working!AM$11,'Data;_Historical_Data'!$H$11:$AK$11)),SUMIFS('Data;_Minor_Ports'!$K$59:$K$999999,'Data;_Minor_Ports'!$F$59:$F$999999,$F106,'Data;_Minor_Ports'!$E$59:$E$999999,AM$70,'Data;_Minor_Ports'!$J$59:$J$999999,#REF!)))</f>
        <v>0</v>
      </c>
      <c r="AN106" s="3">
        <f>IF(Closed_Ports!AI99="z","z",IF(AN$11&lt;2000,INDEX('Data;_Historical_Data'!$H$12:$AK$518,MATCH(Working!$E106,'Data;_Historical_Data'!$J$12:$J$518,0),MATCH(Working!AN$11,'Data;_Historical_Data'!$H$11:$AK$11)),SUMIFS('Data;_Minor_Ports'!$K$59:$K$999999,'Data;_Minor_Ports'!$F$59:$F$999999,$F106,'Data;_Minor_Ports'!$E$59:$E$999999,AN$70,'Data;_Minor_Ports'!$J$59:$J$999999,#REF!)))</f>
        <v>0</v>
      </c>
      <c r="AO106" s="3">
        <f>IF(Closed_Ports!AJ99="z","z",IF(AO$11&lt;2000,INDEX('Data;_Historical_Data'!$H$12:$AK$518,MATCH(Working!$E106,'Data;_Historical_Data'!$J$12:$J$518,0),MATCH(Working!AO$11,'Data;_Historical_Data'!$H$11:$AK$11)),SUMIFS('Data;_Minor_Ports'!$K$59:$K$999999,'Data;_Minor_Ports'!$F$59:$F$999999,$F106,'Data;_Minor_Ports'!$E$59:$E$999999,AO$70,'Data;_Minor_Ports'!$J$59:$J$999999,#REF!)))</f>
        <v>0</v>
      </c>
      <c r="AP106" s="3">
        <f>IF(Closed_Ports!AK99="z","z",IF(AP$11&lt;2000,INDEX('Data;_Historical_Data'!$H$12:$AK$518,MATCH(Working!$E106,'Data;_Historical_Data'!$J$12:$J$518,0),MATCH(Working!AP$11,'Data;_Historical_Data'!$H$11:$AK$11)),SUMIFS('Data;_Minor_Ports'!$K$59:$K$999999,'Data;_Minor_Ports'!$F$59:$F$999999,$F106,'Data;_Minor_Ports'!$E$59:$E$999999,AP$70,'Data;_Minor_Ports'!$J$59:$J$999999,#REF!)))</f>
        <v>0</v>
      </c>
      <c r="AQ106" s="3">
        <f>IF(Closed_Ports!AL99="z","z",IF(AQ$11&lt;2000,INDEX('Data;_Historical_Data'!$H$12:$AK$518,MATCH(Working!$E106,'Data;_Historical_Data'!$J$12:$J$518,0),MATCH(Working!AQ$11,'Data;_Historical_Data'!$H$11:$AK$11)),SUMIFS('Data;_Minor_Ports'!$K$59:$K$999999,'Data;_Minor_Ports'!$F$59:$F$999999,$F106,'Data;_Minor_Ports'!$E$59:$E$999999,AQ$70,'Data;_Minor_Ports'!$J$59:$J$999999,#REF!)))</f>
        <v>0</v>
      </c>
      <c r="AR106" s="3">
        <f>IF(Closed_Ports!AM99="z","z",IF(AR$11&lt;2000,INDEX('Data;_Historical_Data'!$H$12:$AK$518,MATCH(Working!$E106,'Data;_Historical_Data'!$J$12:$J$518,0),MATCH(Working!AR$11,'Data;_Historical_Data'!$H$11:$AK$11)),SUMIFS('Data;_Minor_Ports'!$K$59:$K$999999,'Data;_Minor_Ports'!$F$59:$F$999999,$F106,'Data;_Minor_Ports'!$E$59:$E$999999,AR$70,'Data;_Minor_Ports'!$J$59:$J$999999,#REF!)))</f>
        <v>0</v>
      </c>
      <c r="AS106" s="3">
        <f>IF(Closed_Ports!AN99="z","z",IF(AS$11&lt;2000,INDEX('Data;_Historical_Data'!$H$12:$AK$518,MATCH(Working!$E106,'Data;_Historical_Data'!$J$12:$J$518,0),MATCH(Working!AS$11,'Data;_Historical_Data'!$H$11:$AK$11)),SUMIFS('Data;_Minor_Ports'!$K$59:$K$999999,'Data;_Minor_Ports'!$F$59:$F$999999,$F106,'Data;_Minor_Ports'!$E$59:$E$999999,AS$70,'Data;_Minor_Ports'!$J$59:$J$999999,#REF!)))</f>
        <v>0</v>
      </c>
      <c r="AT106" s="3">
        <f>IF(Closed_Ports!AO99="z","z",IF(AT$11&lt;2000,INDEX('Data;_Historical_Data'!$H$12:$AK$518,MATCH(Working!$E106,'Data;_Historical_Data'!$J$12:$J$518,0),MATCH(Working!AT$11,'Data;_Historical_Data'!$H$11:$AK$11)),SUMIFS('Data;_Minor_Ports'!$K$59:$K$999999,'Data;_Minor_Ports'!$F$59:$F$999999,$F106,'Data;_Minor_Ports'!$E$59:$E$999999,AT$70,'Data;_Minor_Ports'!$J$59:$J$999999,#REF!)))</f>
        <v>0</v>
      </c>
      <c r="AU106" s="3">
        <f>IF(Closed_Ports!AP99="z","z",IF(AU$11&lt;2000,INDEX('Data;_Historical_Data'!$H$12:$AK$518,MATCH(Working!$E106,'Data;_Historical_Data'!$J$12:$J$518,0),MATCH(Working!AU$11,'Data;_Historical_Data'!$H$11:$AK$11)),SUMIFS('Data;_Minor_Ports'!$K$59:$K$999999,'Data;_Minor_Ports'!$F$59:$F$999999,$F106,'Data;_Minor_Ports'!$E$59:$E$999999,AU$70,'Data;_Minor_Ports'!$J$59:$J$999999,#REF!)))</f>
        <v>0</v>
      </c>
      <c r="AV106" s="3">
        <f>IF(Closed_Ports!AQ99="z","z",IF(AV$11&lt;2000,INDEX('Data;_Historical_Data'!$H$12:$AK$518,MATCH(Working!$E106,'Data;_Historical_Data'!$J$12:$J$518,0),MATCH(Working!AV$11,'Data;_Historical_Data'!$H$11:$AK$11)),SUMIFS('Data;_Minor_Ports'!$K$59:$K$999999,'Data;_Minor_Ports'!$F$59:$F$999999,$F106,'Data;_Minor_Ports'!$E$59:$E$999999,AV$70,'Data;_Minor_Ports'!$J$59:$J$999999,#REF!)))</f>
        <v>0</v>
      </c>
      <c r="AW106" s="3">
        <f>IF(Closed_Ports!AR99="z","z",IF(AW$11&lt;2000,INDEX('Data;_Historical_Data'!$H$12:$AK$518,MATCH(Working!$E106,'Data;_Historical_Data'!$J$12:$J$518,0),MATCH(Working!AW$11,'Data;_Historical_Data'!$H$11:$AK$11)),SUMIFS('Data;_Minor_Ports'!$K$59:$K$999999,'Data;_Minor_Ports'!$F$59:$F$999999,$F106,'Data;_Minor_Ports'!$E$59:$E$999999,AW$70,'Data;_Minor_Ports'!$J$59:$J$999999,#REF!)))</f>
        <v>0</v>
      </c>
      <c r="AX106" s="3">
        <f>IF(Closed_Ports!AS99="z","z",IF(AX$11&lt;2000,INDEX('Data;_Historical_Data'!$H$12:$AK$518,MATCH(Working!$E106,'Data;_Historical_Data'!$J$12:$J$518,0),MATCH(Working!AX$11,'Data;_Historical_Data'!$H$11:$AK$11)),SUMIFS('Data;_Minor_Ports'!$K$59:$K$999999,'Data;_Minor_Ports'!$F$59:$F$999999,$F106,'Data;_Minor_Ports'!$E$59:$E$999999,AX$70,'Data;_Minor_Ports'!$J$59:$J$999999,#REF!)))</f>
        <v>0</v>
      </c>
      <c r="AY106" s="3">
        <f>IF(Closed_Ports!AT99="z","z",IF(AY$11&lt;2000,INDEX('Data;_Historical_Data'!$H$12:$AK$518,MATCH(Working!$E106,'Data;_Historical_Data'!$J$12:$J$518,0),MATCH(Working!AY$11,'Data;_Historical_Data'!$H$11:$AK$11)),SUMIFS('Data;_Minor_Ports'!$K$59:$K$999999,'Data;_Minor_Ports'!$F$59:$F$999999,$F106,'Data;_Minor_Ports'!$E$59:$E$999999,AY$70,'Data;_Minor_Ports'!$J$59:$J$999999,#REF!)))</f>
        <v>0</v>
      </c>
      <c r="AZ106" s="3">
        <f>IF(Closed_Ports!AU99="z","z",IF(AZ$11&lt;2000,INDEX('Data;_Historical_Data'!$H$12:$AK$518,MATCH(Working!$E106,'Data;_Historical_Data'!$J$12:$J$518,0),MATCH(Working!AZ$11,'Data;_Historical_Data'!$H$11:$AK$11)),SUMIFS('Data;_Minor_Ports'!$K$59:$K$999999,'Data;_Minor_Ports'!$F$59:$F$999999,$F106,'Data;_Minor_Ports'!$E$59:$E$999999,AZ$70,'Data;_Minor_Ports'!$J$59:$J$999999,#REF!)))</f>
        <v>0</v>
      </c>
      <c r="BA106" s="3">
        <f>IF(Closed_Ports!AV99="z","z",IF(BA$11&lt;2000,INDEX('Data;_Historical_Data'!$H$12:$AK$518,MATCH(Working!$E106,'Data;_Historical_Data'!$J$12:$J$518,0),MATCH(Working!BA$11,'Data;_Historical_Data'!$H$11:$AK$11)),SUMIFS('Data;_Minor_Ports'!$K$59:$K$999999,'Data;_Minor_Ports'!$F$59:$F$999999,$F106,'Data;_Minor_Ports'!$E$59:$E$999999,BA$70,'Data;_Minor_Ports'!$J$59:$J$999999,#REF!)))</f>
        <v>0</v>
      </c>
      <c r="BB106" s="3">
        <f>IF(Closed_Ports!AW99="z","z",IF(BB$11&lt;2000,INDEX('Data;_Historical_Data'!$H$12:$AK$518,MATCH(Working!$E106,'Data;_Historical_Data'!$J$12:$J$518,0),MATCH(Working!BB$11,'Data;_Historical_Data'!$H$11:$AK$11)),SUMIFS('Data;_Minor_Ports'!$K$59:$K$999999,'Data;_Minor_Ports'!$F$59:$F$999999,$F106,'Data;_Minor_Ports'!$E$59:$E$999999,BB$70,'Data;_Minor_Ports'!$J$59:$J$999999,#REF!)))</f>
        <v>0</v>
      </c>
      <c r="BC106" s="3">
        <f>IF(Closed_Ports!AX99="z","z",IF(BC$11&lt;2000,INDEX('Data;_Historical_Data'!$H$12:$AK$518,MATCH(Working!$E106,'Data;_Historical_Data'!$J$12:$J$518,0),MATCH(Working!BC$11,'Data;_Historical_Data'!$H$11:$AK$11)),SUMIFS('Data;_Minor_Ports'!$K$59:$K$999999,'Data;_Minor_Ports'!$F$59:$F$999999,$F106,'Data;_Minor_Ports'!$E$59:$E$999999,BC$70,'Data;_Minor_Ports'!$J$59:$J$999999,#REF!)))</f>
        <v>0</v>
      </c>
      <c r="BD106" s="3">
        <f>IF(Closed_Ports!AY99="z","z",IF(BD$11&lt;2000,INDEX('Data;_Historical_Data'!$H$12:$AK$518,MATCH(Working!$E106,'Data;_Historical_Data'!$J$12:$J$518,0),MATCH(Working!BD$11,'Data;_Historical_Data'!$H$11:$AK$11)),SUMIFS('Data;_Minor_Ports'!$K$59:$K$999999,'Data;_Minor_Ports'!$F$59:$F$999999,$F106,'Data;_Minor_Ports'!$E$59:$E$999999,BD$70,'Data;_Minor_Ports'!$J$59:$J$999999,#REF!)))</f>
        <v>0</v>
      </c>
      <c r="BE106" s="3">
        <f>IF(Closed_Ports!AZ99="z","z",IF(BE$11&lt;2000,INDEX('Data;_Historical_Data'!$H$12:$AK$518,MATCH(Working!$E106,'Data;_Historical_Data'!$J$12:$J$518,0),MATCH(Working!BE$11,'Data;_Historical_Data'!$H$11:$AK$11)),SUMIFS('Data;_Minor_Ports'!$K$59:$K$999999,'Data;_Minor_Ports'!$F$59:$F$999999,$F106,'Data;_Minor_Ports'!$E$59:$E$999999,BE$70,'Data;_Minor_Ports'!$J$59:$J$999999,#REF!)))</f>
        <v>0</v>
      </c>
      <c r="BF106" s="3">
        <f>IF(Closed_Ports!BA99="z","z",IF(BF$11&lt;2000,INDEX('Data;_Historical_Data'!$H$12:$AK$518,MATCH(Working!$E106,'Data;_Historical_Data'!$J$12:$J$518,0),MATCH(Working!BF$11,'Data;_Historical_Data'!$H$11:$AK$11)),SUMIFS('Data;_Minor_Ports'!$K$59:$K$999999,'Data;_Minor_Ports'!$F$59:$F$999999,$F106,'Data;_Minor_Ports'!$E$59:$E$999999,BF$70,'Data;_Minor_Ports'!$J$59:$J$999999,#REF!)))</f>
        <v>0</v>
      </c>
      <c r="BG106" s="3">
        <f>IF(Closed_Ports!BB99="z","z",IF(BG$11&lt;2000,INDEX('Data;_Historical_Data'!$H$12:$AK$518,MATCH(Working!$E106,'Data;_Historical_Data'!$J$12:$J$518,0),MATCH(Working!BG$11,'Data;_Historical_Data'!$H$11:$AK$11)),SUMIFS('Data;_Minor_Ports'!$K$59:$K$999999,'Data;_Minor_Ports'!$F$59:$F$999999,$F106,'Data;_Minor_Ports'!$E$59:$E$999999,BG$70,'Data;_Minor_Ports'!$J$59:$J$999999,#REF!)))</f>
        <v>0</v>
      </c>
      <c r="BH106" s="3">
        <f>IF(Closed_Ports!BC99="z","z",IF(BH$11&lt;2000,INDEX('Data;_Historical_Data'!$H$12:$AK$518,MATCH(Working!$E106,'Data;_Historical_Data'!$J$12:$J$518,0),MATCH(Working!BH$11,'Data;_Historical_Data'!$H$11:$AK$11)),SUMIFS('Data;_Minor_Ports'!$K$59:$K$999999,'Data;_Minor_Ports'!$F$59:$F$999999,$F106,'Data;_Minor_Ports'!$E$59:$E$999999,BH$70,'Data;_Minor_Ports'!$J$59:$J$999999,#REF!)))</f>
        <v>0</v>
      </c>
      <c r="BI106" s="3">
        <f>IF(Closed_Ports!BD99="z","z",IF(BI$11&lt;2000,INDEX('Data;_Historical_Data'!$H$12:$AK$518,MATCH(Working!$E106,'Data;_Historical_Data'!$J$12:$J$518,0),MATCH(Working!BI$11,'Data;_Historical_Data'!$H$11:$AK$11)),SUMIFS('Data;_Minor_Ports'!$K$59:$K$999999,'Data;_Minor_Ports'!$F$59:$F$999999,$F106,'Data;_Minor_Ports'!$E$59:$E$999999,BI$70,'Data;_Minor_Ports'!$J$59:$J$999999,#REF!)))</f>
        <v>0</v>
      </c>
      <c r="BJ106" s="44" t="e">
        <f t="shared" si="8"/>
        <v>#DIV/0!</v>
      </c>
      <c r="BK106" s="45">
        <f t="shared" si="9"/>
        <v>0</v>
      </c>
    </row>
    <row r="107" spans="5:63" x14ac:dyDescent="0.25">
      <c r="E107" s="22" t="e">
        <f>CONCATENATE(#REF!,Working!H107)</f>
        <v>#REF!</v>
      </c>
      <c r="F107" s="22" t="s">
        <v>382</v>
      </c>
      <c r="G107" s="22" t="s">
        <v>308</v>
      </c>
      <c r="H107" s="2" t="s">
        <v>100</v>
      </c>
      <c r="I107" s="2" t="s">
        <v>17</v>
      </c>
      <c r="J107" s="42" t="s">
        <v>66</v>
      </c>
      <c r="K107" s="3" t="str">
        <f>IF(Closed_Ports!F100="z","z",IF(K$11&lt;2000,INDEX('Data;_Historical_Data'!$H$12:$AK$518,MATCH(Working!$E107,'Data;_Historical_Data'!$J$12:$J$518,0),MATCH(Working!K$11,'Data;_Historical_Data'!$H$11:$AK$11)),SUMIFS('Data;_Minor_Ports'!$K$59:$K$999999,'Data;_Minor_Ports'!$F$59:$F$999999,$F107,'Data;_Minor_Ports'!$E$59:$E$999999,K$70,'Data;_Minor_Ports'!$J$59:$J$999999,#REF!)))</f>
        <v>z</v>
      </c>
      <c r="L107" s="3" t="str">
        <f>IF(Closed_Ports!G100="z","z",IF(L$11&lt;2000,INDEX('Data;_Historical_Data'!$H$12:$AK$518,MATCH(Working!$E107,'Data;_Historical_Data'!$J$12:$J$518,0),MATCH(Working!L$11,'Data;_Historical_Data'!$H$11:$AK$11)),SUMIFS('Data;_Minor_Ports'!$K$59:$K$999999,'Data;_Minor_Ports'!$F$59:$F$999999,$F107,'Data;_Minor_Ports'!$E$59:$E$999999,L$70,'Data;_Minor_Ports'!$J$59:$J$999999,#REF!)))</f>
        <v>z</v>
      </c>
      <c r="M107" s="3" t="str">
        <f>IF(Closed_Ports!H100="z","z",IF(M$11&lt;2000,INDEX('Data;_Historical_Data'!$H$12:$AK$518,MATCH(Working!$E107,'Data;_Historical_Data'!$J$12:$J$518,0),MATCH(Working!M$11,'Data;_Historical_Data'!$H$11:$AK$11)),SUMIFS('Data;_Minor_Ports'!$K$59:$K$999999,'Data;_Minor_Ports'!$F$59:$F$999999,$F107,'Data;_Minor_Ports'!$E$59:$E$999999,M$70,'Data;_Minor_Ports'!$J$59:$J$999999,#REF!)))</f>
        <v>z</v>
      </c>
      <c r="N107" s="3" t="str">
        <f>IF(Closed_Ports!I100="z","z",IF(N$11&lt;2000,INDEX('Data;_Historical_Data'!$H$12:$AK$518,MATCH(Working!$E107,'Data;_Historical_Data'!$J$12:$J$518,0),MATCH(Working!N$11,'Data;_Historical_Data'!$H$11:$AK$11)),SUMIFS('Data;_Minor_Ports'!$K$59:$K$999999,'Data;_Minor_Ports'!$F$59:$F$999999,$F107,'Data;_Minor_Ports'!$E$59:$E$999999,N$70,'Data;_Minor_Ports'!$J$59:$J$999999,#REF!)))</f>
        <v>z</v>
      </c>
      <c r="O107" s="3" t="str">
        <f>IF(Closed_Ports!J100="z","z",IF(O$11&lt;2000,INDEX('Data;_Historical_Data'!$H$12:$AK$518,MATCH(Working!$E107,'Data;_Historical_Data'!$J$12:$J$518,0),MATCH(Working!O$11,'Data;_Historical_Data'!$H$11:$AK$11)),SUMIFS('Data;_Minor_Ports'!$K$59:$K$999999,'Data;_Minor_Ports'!$F$59:$F$999999,$F107,'Data;_Minor_Ports'!$E$59:$E$999999,O$70,'Data;_Minor_Ports'!$J$59:$J$999999,#REF!)))</f>
        <v>z</v>
      </c>
      <c r="P107" s="3" t="str">
        <f>IF(Closed_Ports!K100="z","z",IF(P$11&lt;2000,INDEX('Data;_Historical_Data'!$H$12:$AK$518,MATCH(Working!$E107,'Data;_Historical_Data'!$J$12:$J$518,0),MATCH(Working!P$11,'Data;_Historical_Data'!$H$11:$AK$11)),SUMIFS('Data;_Minor_Ports'!$K$59:$K$999999,'Data;_Minor_Ports'!$F$59:$F$999999,$F107,'Data;_Minor_Ports'!$E$59:$E$999999,P$70,'Data;_Minor_Ports'!$J$59:$J$999999,#REF!)))</f>
        <v>z</v>
      </c>
      <c r="Q107" s="3" t="str">
        <f>IF(Closed_Ports!L100="z","z",IF(Q$11&lt;2000,INDEX('Data;_Historical_Data'!$H$12:$AK$518,MATCH(Working!$E107,'Data;_Historical_Data'!$J$12:$J$518,0),MATCH(Working!Q$11,'Data;_Historical_Data'!$H$11:$AK$11)),SUMIFS('Data;_Minor_Ports'!$K$59:$K$999999,'Data;_Minor_Ports'!$F$59:$F$999999,$F107,'Data;_Minor_Ports'!$E$59:$E$999999,Q$70,'Data;_Minor_Ports'!$J$59:$J$999999,#REF!)))</f>
        <v>z</v>
      </c>
      <c r="R107" s="3" t="str">
        <f>IF(Closed_Ports!M100="z","z",IF(R$11&lt;2000,INDEX('Data;_Historical_Data'!$H$12:$AK$518,MATCH(Working!$E107,'Data;_Historical_Data'!$J$12:$J$518,0),MATCH(Working!R$11,'Data;_Historical_Data'!$H$11:$AK$11)),SUMIFS('Data;_Minor_Ports'!$K$59:$K$999999,'Data;_Minor_Ports'!$F$59:$F$999999,$F107,'Data;_Minor_Ports'!$E$59:$E$999999,R$70,'Data;_Minor_Ports'!$J$59:$J$999999,#REF!)))</f>
        <v>z</v>
      </c>
      <c r="S107" s="3" t="str">
        <f>IF(Closed_Ports!N100="z","z",IF(S$11&lt;2000,INDEX('Data;_Historical_Data'!$H$12:$AK$518,MATCH(Working!$E107,'Data;_Historical_Data'!$J$12:$J$518,0),MATCH(Working!S$11,'Data;_Historical_Data'!$H$11:$AK$11)),SUMIFS('Data;_Minor_Ports'!$K$59:$K$999999,'Data;_Minor_Ports'!$F$59:$F$999999,$F107,'Data;_Minor_Ports'!$E$59:$E$999999,S$70,'Data;_Minor_Ports'!$J$59:$J$999999,#REF!)))</f>
        <v>z</v>
      </c>
      <c r="T107" s="3" t="e">
        <f>IF(Closed_Ports!O100="z","z",IF(T$11&lt;2000,INDEX('Data;_Historical_Data'!$H$12:$AK$518,MATCH(Working!$E107,'Data;_Historical_Data'!$J$12:$J$518,0),MATCH(Working!T$11,'Data;_Historical_Data'!$H$11:$AK$11)),SUMIFS('Data;_Minor_Ports'!$K$59:$K$999999,'Data;_Minor_Ports'!$F$59:$F$999999,$F107,'Data;_Minor_Ports'!$E$59:$E$999999,T$70,'Data;_Minor_Ports'!$J$59:$J$999999,#REF!)))</f>
        <v>#REF!</v>
      </c>
      <c r="U107" s="3" t="e">
        <f>IF(Closed_Ports!P100="z","z",IF(U$11&lt;2000,INDEX('Data;_Historical_Data'!$H$12:$AK$518,MATCH(Working!$E107,'Data;_Historical_Data'!$J$12:$J$518,0),MATCH(Working!U$11,'Data;_Historical_Data'!$H$11:$AK$11)),SUMIFS('Data;_Minor_Ports'!$K$59:$K$999999,'Data;_Minor_Ports'!$F$59:$F$999999,$F107,'Data;_Minor_Ports'!$E$59:$E$999999,U$70,'Data;_Minor_Ports'!$J$59:$J$999999,#REF!)))</f>
        <v>#REF!</v>
      </c>
      <c r="V107" s="3" t="e">
        <f>IF(Closed_Ports!Q100="z","z",IF(V$11&lt;2000,INDEX('Data;_Historical_Data'!$H$12:$AK$518,MATCH(Working!$E107,'Data;_Historical_Data'!$J$12:$J$518,0),MATCH(Working!V$11,'Data;_Historical_Data'!$H$11:$AK$11)),SUMIFS('Data;_Minor_Ports'!$K$59:$K$999999,'Data;_Minor_Ports'!$F$59:$F$999999,$F107,'Data;_Minor_Ports'!$E$59:$E$999999,V$70,'Data;_Minor_Ports'!$J$59:$J$999999,#REF!)))</f>
        <v>#REF!</v>
      </c>
      <c r="W107" s="3" t="e">
        <f>IF(Closed_Ports!R100="z","z",IF(W$11&lt;2000,INDEX('Data;_Historical_Data'!$H$12:$AK$518,MATCH(Working!$E107,'Data;_Historical_Data'!$J$12:$J$518,0),MATCH(Working!W$11,'Data;_Historical_Data'!$H$11:$AK$11)),SUMIFS('Data;_Minor_Ports'!$K$59:$K$999999,'Data;_Minor_Ports'!$F$59:$F$999999,$F107,'Data;_Minor_Ports'!$E$59:$E$999999,W$70,'Data;_Minor_Ports'!$J$59:$J$999999,#REF!)))</f>
        <v>#REF!</v>
      </c>
      <c r="X107" s="3" t="e">
        <f>IF(Closed_Ports!S100="z","z",IF(X$11&lt;2000,INDEX('Data;_Historical_Data'!$H$12:$AK$518,MATCH(Working!$E107,'Data;_Historical_Data'!$J$12:$J$518,0),MATCH(Working!X$11,'Data;_Historical_Data'!$H$11:$AK$11)),SUMIFS('Data;_Minor_Ports'!$K$59:$K$999999,'Data;_Minor_Ports'!$F$59:$F$999999,$F107,'Data;_Minor_Ports'!$E$59:$E$999999,X$70,'Data;_Minor_Ports'!$J$59:$J$999999,#REF!)))</f>
        <v>#REF!</v>
      </c>
      <c r="Y107" s="3" t="e">
        <f>IF(Closed_Ports!T100="z","z",IF(Y$11&lt;2000,INDEX('Data;_Historical_Data'!$H$12:$AK$518,MATCH(Working!$E107,'Data;_Historical_Data'!$J$12:$J$518,0),MATCH(Working!Y$11,'Data;_Historical_Data'!$H$11:$AK$11)),SUMIFS('Data;_Minor_Ports'!$K$59:$K$999999,'Data;_Minor_Ports'!$F$59:$F$999999,$F107,'Data;_Minor_Ports'!$E$59:$E$999999,Y$70,'Data;_Minor_Ports'!$J$59:$J$999999,#REF!)))</f>
        <v>#REF!</v>
      </c>
      <c r="Z107" s="3" t="e">
        <f>IF(Closed_Ports!U100="z","z",IF(Z$11&lt;2000,INDEX('Data;_Historical_Data'!$H$12:$AK$518,MATCH(Working!$E107,'Data;_Historical_Data'!$J$12:$J$518,0),MATCH(Working!Z$11,'Data;_Historical_Data'!$H$11:$AK$11)),SUMIFS('Data;_Minor_Ports'!$K$59:$K$999999,'Data;_Minor_Ports'!$F$59:$F$999999,$F107,'Data;_Minor_Ports'!$E$59:$E$999999,Z$70,'Data;_Minor_Ports'!$J$59:$J$999999,#REF!)))</f>
        <v>#REF!</v>
      </c>
      <c r="AA107" s="3" t="e">
        <f>IF(Closed_Ports!V100="z","z",IF(AA$11&lt;2000,INDEX('Data;_Historical_Data'!$H$12:$AK$518,MATCH(Working!$E107,'Data;_Historical_Data'!$J$12:$J$518,0),MATCH(Working!AA$11,'Data;_Historical_Data'!$H$11:$AK$11)),SUMIFS('Data;_Minor_Ports'!$K$59:$K$999999,'Data;_Minor_Ports'!$F$59:$F$999999,$F107,'Data;_Minor_Ports'!$E$59:$E$999999,AA$70,'Data;_Minor_Ports'!$J$59:$J$999999,#REF!)))</f>
        <v>#REF!</v>
      </c>
      <c r="AB107" s="3" t="e">
        <f>IF(Closed_Ports!W100="z","z",IF(AB$11&lt;2000,INDEX('Data;_Historical_Data'!$H$12:$AK$518,MATCH(Working!$E107,'Data;_Historical_Data'!$J$12:$J$518,0),MATCH(Working!AB$11,'Data;_Historical_Data'!$H$11:$AK$11)),SUMIFS('Data;_Minor_Ports'!$K$59:$K$999999,'Data;_Minor_Ports'!$F$59:$F$999999,$F107,'Data;_Minor_Ports'!$E$59:$E$999999,AB$70,'Data;_Minor_Ports'!$J$59:$J$999999,#REF!)))</f>
        <v>#REF!</v>
      </c>
      <c r="AC107" s="3" t="str">
        <f>IF(Closed_Ports!X100="z","z",IF(AC$11&lt;2000,INDEX('Data;_Historical_Data'!$H$12:$AK$518,MATCH(Working!$E107,'Data;_Historical_Data'!$J$12:$J$518,0),MATCH(Working!AC$11,'Data;_Historical_Data'!$H$11:$AK$11)),SUMIFS('Data;_Minor_Ports'!$K$59:$K$999999,'Data;_Minor_Ports'!$F$59:$F$999999,$F107,'Data;_Minor_Ports'!$E$59:$E$999999,AC$70,'Data;_Minor_Ports'!$J$59:$J$999999,#REF!)))</f>
        <v>z</v>
      </c>
      <c r="AD107" s="3" t="str">
        <f>IF(Closed_Ports!Y100="z","z",IF(AD$11&lt;2000,INDEX('Data;_Historical_Data'!$H$12:$AK$518,MATCH(Working!$E107,'Data;_Historical_Data'!$J$12:$J$518,0),MATCH(Working!AD$11,'Data;_Historical_Data'!$H$11:$AK$11)),SUMIFS('Data;_Minor_Ports'!$K$59:$K$999999,'Data;_Minor_Ports'!$F$59:$F$999999,$F107,'Data;_Minor_Ports'!$E$59:$E$999999,AD$70,'Data;_Minor_Ports'!$J$59:$J$999999,#REF!)))</f>
        <v>z</v>
      </c>
      <c r="AE107" s="3" t="str">
        <f>IF(Closed_Ports!Z100="z","z",IF(AE$11&lt;2000,INDEX('Data;_Historical_Data'!$H$12:$AK$518,MATCH(Working!$E107,'Data;_Historical_Data'!$J$12:$J$518,0),MATCH(Working!AE$11,'Data;_Historical_Data'!$H$11:$AK$11)),SUMIFS('Data;_Minor_Ports'!$K$59:$K$999999,'Data;_Minor_Ports'!$F$59:$F$999999,$F107,'Data;_Minor_Ports'!$E$59:$E$999999,AE$70,'Data;_Minor_Ports'!$J$59:$J$999999,#REF!)))</f>
        <v>z</v>
      </c>
      <c r="AF107" s="3" t="str">
        <f>IF(Closed_Ports!AA100="z","z",IF(AF$11&lt;2000,INDEX('Data;_Historical_Data'!$H$12:$AK$518,MATCH(Working!$E107,'Data;_Historical_Data'!$J$12:$J$518,0),MATCH(Working!AF$11,'Data;_Historical_Data'!$H$11:$AK$11)),SUMIFS('Data;_Minor_Ports'!$K$59:$K$999999,'Data;_Minor_Ports'!$F$59:$F$999999,$F107,'Data;_Minor_Ports'!$E$59:$E$999999,AF$70,'Data;_Minor_Ports'!$J$59:$J$999999,#REF!)))</f>
        <v>z</v>
      </c>
      <c r="AG107" s="3" t="str">
        <f>IF(Closed_Ports!AB100="z","z",IF(AG$11&lt;2000,INDEX('Data;_Historical_Data'!$H$12:$AK$518,MATCH(Working!$E107,'Data;_Historical_Data'!$J$12:$J$518,0),MATCH(Working!AG$11,'Data;_Historical_Data'!$H$11:$AK$11)),SUMIFS('Data;_Minor_Ports'!$K$59:$K$999999,'Data;_Minor_Ports'!$F$59:$F$999999,$F107,'Data;_Minor_Ports'!$E$59:$E$999999,AG$70,'Data;_Minor_Ports'!$J$59:$J$999999,#REF!)))</f>
        <v>z</v>
      </c>
      <c r="AH107" s="3" t="str">
        <f>IF(Closed_Ports!AC100="z","z",IF(AH$11&lt;2000,INDEX('Data;_Historical_Data'!$H$12:$AK$518,MATCH(Working!$E107,'Data;_Historical_Data'!$J$12:$J$518,0),MATCH(Working!AH$11,'Data;_Historical_Data'!$H$11:$AK$11)),SUMIFS('Data;_Minor_Ports'!$K$59:$K$999999,'Data;_Minor_Ports'!$F$59:$F$999999,$F107,'Data;_Minor_Ports'!$E$59:$E$999999,AH$70,'Data;_Minor_Ports'!$J$59:$J$999999,#REF!)))</f>
        <v>z</v>
      </c>
      <c r="AI107" s="3" t="str">
        <f>IF(Closed_Ports!AD100="z","z",IF(AI$11&lt;2000,INDEX('Data;_Historical_Data'!$H$12:$AK$518,MATCH(Working!$E107,'Data;_Historical_Data'!$J$12:$J$518,0),MATCH(Working!AI$11,'Data;_Historical_Data'!$H$11:$AK$11)),SUMIFS('Data;_Minor_Ports'!$K$59:$K$999999,'Data;_Minor_Ports'!$F$59:$F$999999,$F107,'Data;_Minor_Ports'!$E$59:$E$999999,AI$70,'Data;_Minor_Ports'!$J$59:$J$999999,#REF!)))</f>
        <v>z</v>
      </c>
      <c r="AJ107" s="3" t="str">
        <f>IF(Closed_Ports!AE100="z","z",IF(AJ$11&lt;2000,INDEX('Data;_Historical_Data'!$H$12:$AK$518,MATCH(Working!$E107,'Data;_Historical_Data'!$J$12:$J$518,0),MATCH(Working!AJ$11,'Data;_Historical_Data'!$H$11:$AK$11)),SUMIFS('Data;_Minor_Ports'!$K$59:$K$999999,'Data;_Minor_Ports'!$F$59:$F$999999,$F107,'Data;_Minor_Ports'!$E$59:$E$999999,AJ$70,'Data;_Minor_Ports'!$J$59:$J$999999,#REF!)))</f>
        <v>z</v>
      </c>
      <c r="AK107" s="3" t="str">
        <f>IF(Closed_Ports!AF100="z","z",IF(AK$11&lt;2000,INDEX('Data;_Historical_Data'!$H$12:$AK$518,MATCH(Working!$E107,'Data;_Historical_Data'!$J$12:$J$518,0),MATCH(Working!AK$11,'Data;_Historical_Data'!$H$11:$AK$11)),SUMIFS('Data;_Minor_Ports'!$K$59:$K$999999,'Data;_Minor_Ports'!$F$59:$F$999999,$F107,'Data;_Minor_Ports'!$E$59:$E$999999,AK$70,'Data;_Minor_Ports'!$J$59:$J$999999,#REF!)))</f>
        <v>z</v>
      </c>
      <c r="AL107" s="49" t="str">
        <f>IF(Closed_Ports!AG100="z","z",IF(AL$11&lt;2000,INDEX('Data;_Historical_Data'!$H$12:$AK$518,MATCH(Working!$E107,'Data;_Historical_Data'!$J$12:$J$518,0),MATCH(Working!AL$11,'Data;_Historical_Data'!$H$11:$AK$11)),SUMIFS('Data;_Minor_Ports'!$K$59:$K$999999,'Data;_Minor_Ports'!$F$59:$F$999999,$F107,'Data;_Minor_Ports'!$E$59:$E$999999,AL$70,'Data;_Minor_Ports'!$J$59:$J$999999,#REF!)))</f>
        <v>z</v>
      </c>
      <c r="AM107" s="3" t="str">
        <f>IF(Closed_Ports!AH100="z","z",IF(AM$11&lt;2000,INDEX('Data;_Historical_Data'!$H$12:$AK$518,MATCH(Working!$E107,'Data;_Historical_Data'!$J$12:$J$518,0),MATCH(Working!AM$11,'Data;_Historical_Data'!$H$11:$AK$11)),SUMIFS('Data;_Minor_Ports'!$K$59:$K$999999,'Data;_Minor_Ports'!$F$59:$F$999999,$F107,'Data;_Minor_Ports'!$E$59:$E$999999,AM$70,'Data;_Minor_Ports'!$J$59:$J$999999,#REF!)))</f>
        <v>z</v>
      </c>
      <c r="AN107" s="3" t="str">
        <f>IF(Closed_Ports!AI100="z","z",IF(AN$11&lt;2000,INDEX('Data;_Historical_Data'!$H$12:$AK$518,MATCH(Working!$E107,'Data;_Historical_Data'!$J$12:$J$518,0),MATCH(Working!AN$11,'Data;_Historical_Data'!$H$11:$AK$11)),SUMIFS('Data;_Minor_Ports'!$K$59:$K$999999,'Data;_Minor_Ports'!$F$59:$F$999999,$F107,'Data;_Minor_Ports'!$E$59:$E$999999,AN$70,'Data;_Minor_Ports'!$J$59:$J$999999,#REF!)))</f>
        <v>z</v>
      </c>
      <c r="AO107" s="3" t="str">
        <f>IF(Closed_Ports!AJ100="z","z",IF(AO$11&lt;2000,INDEX('Data;_Historical_Data'!$H$12:$AK$518,MATCH(Working!$E107,'Data;_Historical_Data'!$J$12:$J$518,0),MATCH(Working!AO$11,'Data;_Historical_Data'!$H$11:$AK$11)),SUMIFS('Data;_Minor_Ports'!$K$59:$K$999999,'Data;_Minor_Ports'!$F$59:$F$999999,$F107,'Data;_Minor_Ports'!$E$59:$E$999999,AO$70,'Data;_Minor_Ports'!$J$59:$J$999999,#REF!)))</f>
        <v>z</v>
      </c>
      <c r="AP107" s="3" t="str">
        <f>IF(Closed_Ports!AK100="z","z",IF(AP$11&lt;2000,INDEX('Data;_Historical_Data'!$H$12:$AK$518,MATCH(Working!$E107,'Data;_Historical_Data'!$J$12:$J$518,0),MATCH(Working!AP$11,'Data;_Historical_Data'!$H$11:$AK$11)),SUMIFS('Data;_Minor_Ports'!$K$59:$K$999999,'Data;_Minor_Ports'!$F$59:$F$999999,$F107,'Data;_Minor_Ports'!$E$59:$E$999999,AP$70,'Data;_Minor_Ports'!$J$59:$J$999999,#REF!)))</f>
        <v>z</v>
      </c>
      <c r="AQ107" s="3" t="str">
        <f>IF(Closed_Ports!AL100="z","z",IF(AQ$11&lt;2000,INDEX('Data;_Historical_Data'!$H$12:$AK$518,MATCH(Working!$E107,'Data;_Historical_Data'!$J$12:$J$518,0),MATCH(Working!AQ$11,'Data;_Historical_Data'!$H$11:$AK$11)),SUMIFS('Data;_Minor_Ports'!$K$59:$K$999999,'Data;_Minor_Ports'!$F$59:$F$999999,$F107,'Data;_Minor_Ports'!$E$59:$E$999999,AQ$70,'Data;_Minor_Ports'!$J$59:$J$999999,#REF!)))</f>
        <v>z</v>
      </c>
      <c r="AR107" s="3" t="str">
        <f>IF(Closed_Ports!AM100="z","z",IF(AR$11&lt;2000,INDEX('Data;_Historical_Data'!$H$12:$AK$518,MATCH(Working!$E107,'Data;_Historical_Data'!$J$12:$J$518,0),MATCH(Working!AR$11,'Data;_Historical_Data'!$H$11:$AK$11)),SUMIFS('Data;_Minor_Ports'!$K$59:$K$999999,'Data;_Minor_Ports'!$F$59:$F$999999,$F107,'Data;_Minor_Ports'!$E$59:$E$999999,AR$70,'Data;_Minor_Ports'!$J$59:$J$999999,#REF!)))</f>
        <v>z</v>
      </c>
      <c r="AS107" s="3" t="str">
        <f>IF(Closed_Ports!AN100="z","z",IF(AS$11&lt;2000,INDEX('Data;_Historical_Data'!$H$12:$AK$518,MATCH(Working!$E107,'Data;_Historical_Data'!$J$12:$J$518,0),MATCH(Working!AS$11,'Data;_Historical_Data'!$H$11:$AK$11)),SUMIFS('Data;_Minor_Ports'!$K$59:$K$999999,'Data;_Minor_Ports'!$F$59:$F$999999,$F107,'Data;_Minor_Ports'!$E$59:$E$999999,AS$70,'Data;_Minor_Ports'!$J$59:$J$999999,#REF!)))</f>
        <v>z</v>
      </c>
      <c r="AT107" s="3" t="str">
        <f>IF(Closed_Ports!AO100="z","z",IF(AT$11&lt;2000,INDEX('Data;_Historical_Data'!$H$12:$AK$518,MATCH(Working!$E107,'Data;_Historical_Data'!$J$12:$J$518,0),MATCH(Working!AT$11,'Data;_Historical_Data'!$H$11:$AK$11)),SUMIFS('Data;_Minor_Ports'!$K$59:$K$999999,'Data;_Minor_Ports'!$F$59:$F$999999,$F107,'Data;_Minor_Ports'!$E$59:$E$999999,AT$70,'Data;_Minor_Ports'!$J$59:$J$999999,#REF!)))</f>
        <v>z</v>
      </c>
      <c r="AU107" s="3" t="str">
        <f>IF(Closed_Ports!AP100="z","z",IF(AU$11&lt;2000,INDEX('Data;_Historical_Data'!$H$12:$AK$518,MATCH(Working!$E107,'Data;_Historical_Data'!$J$12:$J$518,0),MATCH(Working!AU$11,'Data;_Historical_Data'!$H$11:$AK$11)),SUMIFS('Data;_Minor_Ports'!$K$59:$K$999999,'Data;_Minor_Ports'!$F$59:$F$999999,$F107,'Data;_Minor_Ports'!$E$59:$E$999999,AU$70,'Data;_Minor_Ports'!$J$59:$J$999999,#REF!)))</f>
        <v>z</v>
      </c>
      <c r="AV107" s="3" t="str">
        <f>IF(Closed_Ports!AQ100="z","z",IF(AV$11&lt;2000,INDEX('Data;_Historical_Data'!$H$12:$AK$518,MATCH(Working!$E107,'Data;_Historical_Data'!$J$12:$J$518,0),MATCH(Working!AV$11,'Data;_Historical_Data'!$H$11:$AK$11)),SUMIFS('Data;_Minor_Ports'!$K$59:$K$999999,'Data;_Minor_Ports'!$F$59:$F$999999,$F107,'Data;_Minor_Ports'!$E$59:$E$999999,AV$70,'Data;_Minor_Ports'!$J$59:$J$999999,#REF!)))</f>
        <v>z</v>
      </c>
      <c r="AW107" s="3" t="str">
        <f>IF(Closed_Ports!AR100="z","z",IF(AW$11&lt;2000,INDEX('Data;_Historical_Data'!$H$12:$AK$518,MATCH(Working!$E107,'Data;_Historical_Data'!$J$12:$J$518,0),MATCH(Working!AW$11,'Data;_Historical_Data'!$H$11:$AK$11)),SUMIFS('Data;_Minor_Ports'!$K$59:$K$999999,'Data;_Minor_Ports'!$F$59:$F$999999,$F107,'Data;_Minor_Ports'!$E$59:$E$999999,AW$70,'Data;_Minor_Ports'!$J$59:$J$999999,#REF!)))</f>
        <v>z</v>
      </c>
      <c r="AX107" s="3" t="str">
        <f>IF(Closed_Ports!AS100="z","z",IF(AX$11&lt;2000,INDEX('Data;_Historical_Data'!$H$12:$AK$518,MATCH(Working!$E107,'Data;_Historical_Data'!$J$12:$J$518,0),MATCH(Working!AX$11,'Data;_Historical_Data'!$H$11:$AK$11)),SUMIFS('Data;_Minor_Ports'!$K$59:$K$999999,'Data;_Minor_Ports'!$F$59:$F$999999,$F107,'Data;_Minor_Ports'!$E$59:$E$999999,AX$70,'Data;_Minor_Ports'!$J$59:$J$999999,#REF!)))</f>
        <v>z</v>
      </c>
      <c r="AY107" s="3" t="str">
        <f>IF(Closed_Ports!AT100="z","z",IF(AY$11&lt;2000,INDEX('Data;_Historical_Data'!$H$12:$AK$518,MATCH(Working!$E107,'Data;_Historical_Data'!$J$12:$J$518,0),MATCH(Working!AY$11,'Data;_Historical_Data'!$H$11:$AK$11)),SUMIFS('Data;_Minor_Ports'!$K$59:$K$999999,'Data;_Minor_Ports'!$F$59:$F$999999,$F107,'Data;_Minor_Ports'!$E$59:$E$999999,AY$70,'Data;_Minor_Ports'!$J$59:$J$999999,#REF!)))</f>
        <v>z</v>
      </c>
      <c r="AZ107" s="3" t="str">
        <f>IF(Closed_Ports!AU100="z","z",IF(AZ$11&lt;2000,INDEX('Data;_Historical_Data'!$H$12:$AK$518,MATCH(Working!$E107,'Data;_Historical_Data'!$J$12:$J$518,0),MATCH(Working!AZ$11,'Data;_Historical_Data'!$H$11:$AK$11)),SUMIFS('Data;_Minor_Ports'!$K$59:$K$999999,'Data;_Minor_Ports'!$F$59:$F$999999,$F107,'Data;_Minor_Ports'!$E$59:$E$999999,AZ$70,'Data;_Minor_Ports'!$J$59:$J$999999,#REF!)))</f>
        <v>z</v>
      </c>
      <c r="BA107" s="3" t="str">
        <f>IF(Closed_Ports!AV100="z","z",IF(BA$11&lt;2000,INDEX('Data;_Historical_Data'!$H$12:$AK$518,MATCH(Working!$E107,'Data;_Historical_Data'!$J$12:$J$518,0),MATCH(Working!BA$11,'Data;_Historical_Data'!$H$11:$AK$11)),SUMIFS('Data;_Minor_Ports'!$K$59:$K$999999,'Data;_Minor_Ports'!$F$59:$F$999999,$F107,'Data;_Minor_Ports'!$E$59:$E$999999,BA$70,'Data;_Minor_Ports'!$J$59:$J$999999,#REF!)))</f>
        <v>z</v>
      </c>
      <c r="BB107" s="3" t="str">
        <f>IF(Closed_Ports!AW100="z","z",IF(BB$11&lt;2000,INDEX('Data;_Historical_Data'!$H$12:$AK$518,MATCH(Working!$E107,'Data;_Historical_Data'!$J$12:$J$518,0),MATCH(Working!BB$11,'Data;_Historical_Data'!$H$11:$AK$11)),SUMIFS('Data;_Minor_Ports'!$K$59:$K$999999,'Data;_Minor_Ports'!$F$59:$F$999999,$F107,'Data;_Minor_Ports'!$E$59:$E$999999,BB$70,'Data;_Minor_Ports'!$J$59:$J$999999,#REF!)))</f>
        <v>z</v>
      </c>
      <c r="BC107" s="3" t="str">
        <f>IF(Closed_Ports!AX100="z","z",IF(BC$11&lt;2000,INDEX('Data;_Historical_Data'!$H$12:$AK$518,MATCH(Working!$E107,'Data;_Historical_Data'!$J$12:$J$518,0),MATCH(Working!BC$11,'Data;_Historical_Data'!$H$11:$AK$11)),SUMIFS('Data;_Minor_Ports'!$K$59:$K$999999,'Data;_Minor_Ports'!$F$59:$F$999999,$F107,'Data;_Minor_Ports'!$E$59:$E$999999,BC$70,'Data;_Minor_Ports'!$J$59:$J$999999,#REF!)))</f>
        <v>z</v>
      </c>
      <c r="BD107" s="3" t="str">
        <f>IF(Closed_Ports!AY100="z","z",IF(BD$11&lt;2000,INDEX('Data;_Historical_Data'!$H$12:$AK$518,MATCH(Working!$E107,'Data;_Historical_Data'!$J$12:$J$518,0),MATCH(Working!BD$11,'Data;_Historical_Data'!$H$11:$AK$11)),SUMIFS('Data;_Minor_Ports'!$K$59:$K$999999,'Data;_Minor_Ports'!$F$59:$F$999999,$F107,'Data;_Minor_Ports'!$E$59:$E$999999,BD$70,'Data;_Minor_Ports'!$J$59:$J$999999,#REF!)))</f>
        <v>z</v>
      </c>
      <c r="BE107" s="3" t="str">
        <f>IF(Closed_Ports!AZ100="z","z",IF(BE$11&lt;2000,INDEX('Data;_Historical_Data'!$H$12:$AK$518,MATCH(Working!$E107,'Data;_Historical_Data'!$J$12:$J$518,0),MATCH(Working!BE$11,'Data;_Historical_Data'!$H$11:$AK$11)),SUMIFS('Data;_Minor_Ports'!$K$59:$K$999999,'Data;_Minor_Ports'!$F$59:$F$999999,$F107,'Data;_Minor_Ports'!$E$59:$E$999999,BE$70,'Data;_Minor_Ports'!$J$59:$J$999999,#REF!)))</f>
        <v>z</v>
      </c>
      <c r="BF107" s="3" t="str">
        <f>IF(Closed_Ports!BA100="z","z",IF(BF$11&lt;2000,INDEX('Data;_Historical_Data'!$H$12:$AK$518,MATCH(Working!$E107,'Data;_Historical_Data'!$J$12:$J$518,0),MATCH(Working!BF$11,'Data;_Historical_Data'!$H$11:$AK$11)),SUMIFS('Data;_Minor_Ports'!$K$59:$K$999999,'Data;_Minor_Ports'!$F$59:$F$999999,$F107,'Data;_Minor_Ports'!$E$59:$E$999999,BF$70,'Data;_Minor_Ports'!$J$59:$J$999999,#REF!)))</f>
        <v>z</v>
      </c>
      <c r="BG107" s="3" t="str">
        <f>IF(Closed_Ports!BB100="z","z",IF(BG$11&lt;2000,INDEX('Data;_Historical_Data'!$H$12:$AK$518,MATCH(Working!$E107,'Data;_Historical_Data'!$J$12:$J$518,0),MATCH(Working!BG$11,'Data;_Historical_Data'!$H$11:$AK$11)),SUMIFS('Data;_Minor_Ports'!$K$59:$K$999999,'Data;_Minor_Ports'!$F$59:$F$999999,$F107,'Data;_Minor_Ports'!$E$59:$E$999999,BG$70,'Data;_Minor_Ports'!$J$59:$J$999999,#REF!)))</f>
        <v>z</v>
      </c>
      <c r="BH107" s="3" t="str">
        <f>IF(Closed_Ports!BC100="z","z",IF(BH$11&lt;2000,INDEX('Data;_Historical_Data'!$H$12:$AK$518,MATCH(Working!$E107,'Data;_Historical_Data'!$J$12:$J$518,0),MATCH(Working!BH$11,'Data;_Historical_Data'!$H$11:$AK$11)),SUMIFS('Data;_Minor_Ports'!$K$59:$K$999999,'Data;_Minor_Ports'!$F$59:$F$999999,$F107,'Data;_Minor_Ports'!$E$59:$E$999999,BH$70,'Data;_Minor_Ports'!$J$59:$J$999999,#REF!)))</f>
        <v>z</v>
      </c>
      <c r="BI107" s="3" t="str">
        <f>IF(Closed_Ports!BD100="z","z",IF(BI$11&lt;2000,INDEX('Data;_Historical_Data'!$H$12:$AK$518,MATCH(Working!$E107,'Data;_Historical_Data'!$J$12:$J$518,0),MATCH(Working!BI$11,'Data;_Historical_Data'!$H$11:$AK$11)),SUMIFS('Data;_Minor_Ports'!$K$59:$K$999999,'Data;_Minor_Ports'!$F$59:$F$999999,$F107,'Data;_Minor_Ports'!$E$59:$E$999999,BI$70,'Data;_Minor_Ports'!$J$59:$J$999999,#REF!)))</f>
        <v>z</v>
      </c>
      <c r="BJ107" s="44" t="e">
        <f t="shared" si="8"/>
        <v>#VALUE!</v>
      </c>
      <c r="BK107" s="45" t="e">
        <f t="shared" si="9"/>
        <v>#VALUE!</v>
      </c>
    </row>
    <row r="108" spans="5:63" x14ac:dyDescent="0.25">
      <c r="E108" s="22" t="e">
        <f>CONCATENATE(#REF!,Working!H108)</f>
        <v>#REF!</v>
      </c>
      <c r="F108" s="22" t="s">
        <v>384</v>
      </c>
      <c r="G108" s="22" t="s">
        <v>308</v>
      </c>
      <c r="H108" s="2" t="s">
        <v>385</v>
      </c>
      <c r="I108" s="2" t="s">
        <v>27</v>
      </c>
      <c r="J108" s="42" t="s">
        <v>66</v>
      </c>
      <c r="K108" s="3" t="e">
        <f>IF(Closed_Ports!F101="z","z",IF(K$11&lt;2000,INDEX('Data;_Historical_Data'!$H$12:$AK$518,MATCH(Working!$E108,'Data;_Historical_Data'!$J$12:$J$518,0),MATCH(Working!K$11,'Data;_Historical_Data'!$H$11:$AK$11)),SUMIFS('Data;_Minor_Ports'!$K$59:$K$999999,'Data;_Minor_Ports'!$F$59:$F$999999,$F108,'Data;_Minor_Ports'!$E$59:$E$999999,K$70,'Data;_Minor_Ports'!$J$59:$J$999999,#REF!)))</f>
        <v>#REF!</v>
      </c>
      <c r="L108" s="3" t="e">
        <f>IF(Closed_Ports!G101="z","z",IF(L$11&lt;2000,INDEX('Data;_Historical_Data'!$H$12:$AK$518,MATCH(Working!$E108,'Data;_Historical_Data'!$J$12:$J$518,0),MATCH(Working!L$11,'Data;_Historical_Data'!$H$11:$AK$11)),SUMIFS('Data;_Minor_Ports'!$K$59:$K$999999,'Data;_Minor_Ports'!$F$59:$F$999999,$F108,'Data;_Minor_Ports'!$E$59:$E$999999,L$70,'Data;_Minor_Ports'!$J$59:$J$999999,#REF!)))</f>
        <v>#REF!</v>
      </c>
      <c r="M108" s="3" t="e">
        <f>IF(Closed_Ports!H101="z","z",IF(M$11&lt;2000,INDEX('Data;_Historical_Data'!$H$12:$AK$518,MATCH(Working!$E108,'Data;_Historical_Data'!$J$12:$J$518,0),MATCH(Working!M$11,'Data;_Historical_Data'!$H$11:$AK$11)),SUMIFS('Data;_Minor_Ports'!$K$59:$K$999999,'Data;_Minor_Ports'!$F$59:$F$999999,$F108,'Data;_Minor_Ports'!$E$59:$E$999999,M$70,'Data;_Minor_Ports'!$J$59:$J$999999,#REF!)))</f>
        <v>#REF!</v>
      </c>
      <c r="N108" s="3" t="e">
        <f>IF(Closed_Ports!I101="z","z",IF(N$11&lt;2000,INDEX('Data;_Historical_Data'!$H$12:$AK$518,MATCH(Working!$E108,'Data;_Historical_Data'!$J$12:$J$518,0),MATCH(Working!N$11,'Data;_Historical_Data'!$H$11:$AK$11)),SUMIFS('Data;_Minor_Ports'!$K$59:$K$999999,'Data;_Minor_Ports'!$F$59:$F$999999,$F108,'Data;_Minor_Ports'!$E$59:$E$999999,N$70,'Data;_Minor_Ports'!$J$59:$J$999999,#REF!)))</f>
        <v>#REF!</v>
      </c>
      <c r="O108" s="3" t="e">
        <f>IF(Closed_Ports!J101="z","z",IF(O$11&lt;2000,INDEX('Data;_Historical_Data'!$H$12:$AK$518,MATCH(Working!$E108,'Data;_Historical_Data'!$J$12:$J$518,0),MATCH(Working!O$11,'Data;_Historical_Data'!$H$11:$AK$11)),SUMIFS('Data;_Minor_Ports'!$K$59:$K$999999,'Data;_Minor_Ports'!$F$59:$F$999999,$F108,'Data;_Minor_Ports'!$E$59:$E$999999,O$70,'Data;_Minor_Ports'!$J$59:$J$999999,#REF!)))</f>
        <v>#REF!</v>
      </c>
      <c r="P108" s="3" t="e">
        <f>IF(Closed_Ports!K101="z","z",IF(P$11&lt;2000,INDEX('Data;_Historical_Data'!$H$12:$AK$518,MATCH(Working!$E108,'Data;_Historical_Data'!$J$12:$J$518,0),MATCH(Working!P$11,'Data;_Historical_Data'!$H$11:$AK$11)),SUMIFS('Data;_Minor_Ports'!$K$59:$K$999999,'Data;_Minor_Ports'!$F$59:$F$999999,$F108,'Data;_Minor_Ports'!$E$59:$E$999999,P$70,'Data;_Minor_Ports'!$J$59:$J$999999,#REF!)))</f>
        <v>#REF!</v>
      </c>
      <c r="Q108" s="3" t="e">
        <f>IF(Closed_Ports!L101="z","z",IF(Q$11&lt;2000,INDEX('Data;_Historical_Data'!$H$12:$AK$518,MATCH(Working!$E108,'Data;_Historical_Data'!$J$12:$J$518,0),MATCH(Working!Q$11,'Data;_Historical_Data'!$H$11:$AK$11)),SUMIFS('Data;_Minor_Ports'!$K$59:$K$999999,'Data;_Minor_Ports'!$F$59:$F$999999,$F108,'Data;_Minor_Ports'!$E$59:$E$999999,Q$70,'Data;_Minor_Ports'!$J$59:$J$999999,#REF!)))</f>
        <v>#REF!</v>
      </c>
      <c r="R108" s="3" t="e">
        <f>IF(Closed_Ports!M101="z","z",IF(R$11&lt;2000,INDEX('Data;_Historical_Data'!$H$12:$AK$518,MATCH(Working!$E108,'Data;_Historical_Data'!$J$12:$J$518,0),MATCH(Working!R$11,'Data;_Historical_Data'!$H$11:$AK$11)),SUMIFS('Data;_Minor_Ports'!$K$59:$K$999999,'Data;_Minor_Ports'!$F$59:$F$999999,$F108,'Data;_Minor_Ports'!$E$59:$E$999999,R$70,'Data;_Minor_Ports'!$J$59:$J$999999,#REF!)))</f>
        <v>#REF!</v>
      </c>
      <c r="S108" s="3" t="e">
        <f>IF(Closed_Ports!N101="z","z",IF(S$11&lt;2000,INDEX('Data;_Historical_Data'!$H$12:$AK$518,MATCH(Working!$E108,'Data;_Historical_Data'!$J$12:$J$518,0),MATCH(Working!S$11,'Data;_Historical_Data'!$H$11:$AK$11)),SUMIFS('Data;_Minor_Ports'!$K$59:$K$999999,'Data;_Minor_Ports'!$F$59:$F$999999,$F108,'Data;_Minor_Ports'!$E$59:$E$999999,S$70,'Data;_Minor_Ports'!$J$59:$J$999999,#REF!)))</f>
        <v>#REF!</v>
      </c>
      <c r="T108" s="3" t="e">
        <f>IF(Closed_Ports!O101="z","z",IF(T$11&lt;2000,INDEX('Data;_Historical_Data'!$H$12:$AK$518,MATCH(Working!$E108,'Data;_Historical_Data'!$J$12:$J$518,0),MATCH(Working!T$11,'Data;_Historical_Data'!$H$11:$AK$11)),SUMIFS('Data;_Minor_Ports'!$K$59:$K$999999,'Data;_Minor_Ports'!$F$59:$F$999999,$F108,'Data;_Minor_Ports'!$E$59:$E$999999,T$70,'Data;_Minor_Ports'!$J$59:$J$999999,#REF!)))</f>
        <v>#REF!</v>
      </c>
      <c r="U108" s="3" t="e">
        <f>IF(Closed_Ports!P101="z","z",IF(U$11&lt;2000,INDEX('Data;_Historical_Data'!$H$12:$AK$518,MATCH(Working!$E108,'Data;_Historical_Data'!$J$12:$J$518,0),MATCH(Working!U$11,'Data;_Historical_Data'!$H$11:$AK$11)),SUMIFS('Data;_Minor_Ports'!$K$59:$K$999999,'Data;_Minor_Ports'!$F$59:$F$999999,$F108,'Data;_Minor_Ports'!$E$59:$E$999999,U$70,'Data;_Minor_Ports'!$J$59:$J$999999,#REF!)))</f>
        <v>#REF!</v>
      </c>
      <c r="V108" s="3" t="e">
        <f>IF(Closed_Ports!Q101="z","z",IF(V$11&lt;2000,INDEX('Data;_Historical_Data'!$H$12:$AK$518,MATCH(Working!$E108,'Data;_Historical_Data'!$J$12:$J$518,0),MATCH(Working!V$11,'Data;_Historical_Data'!$H$11:$AK$11)),SUMIFS('Data;_Minor_Ports'!$K$59:$K$999999,'Data;_Minor_Ports'!$F$59:$F$999999,$F108,'Data;_Minor_Ports'!$E$59:$E$999999,V$70,'Data;_Minor_Ports'!$J$59:$J$999999,#REF!)))</f>
        <v>#REF!</v>
      </c>
      <c r="W108" s="3" t="e">
        <f>IF(Closed_Ports!R101="z","z",IF(W$11&lt;2000,INDEX('Data;_Historical_Data'!$H$12:$AK$518,MATCH(Working!$E108,'Data;_Historical_Data'!$J$12:$J$518,0),MATCH(Working!W$11,'Data;_Historical_Data'!$H$11:$AK$11)),SUMIFS('Data;_Minor_Ports'!$K$59:$K$999999,'Data;_Minor_Ports'!$F$59:$F$999999,$F108,'Data;_Minor_Ports'!$E$59:$E$999999,W$70,'Data;_Minor_Ports'!$J$59:$J$999999,#REF!)))</f>
        <v>#REF!</v>
      </c>
      <c r="X108" s="3" t="e">
        <f>IF(Closed_Ports!S101="z","z",IF(X$11&lt;2000,INDEX('Data;_Historical_Data'!$H$12:$AK$518,MATCH(Working!$E108,'Data;_Historical_Data'!$J$12:$J$518,0),MATCH(Working!X$11,'Data;_Historical_Data'!$H$11:$AK$11)),SUMIFS('Data;_Minor_Ports'!$K$59:$K$999999,'Data;_Minor_Ports'!$F$59:$F$999999,$F108,'Data;_Minor_Ports'!$E$59:$E$999999,X$70,'Data;_Minor_Ports'!$J$59:$J$999999,#REF!)))</f>
        <v>#REF!</v>
      </c>
      <c r="Y108" s="3" t="e">
        <f>IF(Closed_Ports!T101="z","z",IF(Y$11&lt;2000,INDEX('Data;_Historical_Data'!$H$12:$AK$518,MATCH(Working!$E108,'Data;_Historical_Data'!$J$12:$J$518,0),MATCH(Working!Y$11,'Data;_Historical_Data'!$H$11:$AK$11)),SUMIFS('Data;_Minor_Ports'!$K$59:$K$999999,'Data;_Minor_Ports'!$F$59:$F$999999,$F108,'Data;_Minor_Ports'!$E$59:$E$999999,Y$70,'Data;_Minor_Ports'!$J$59:$J$999999,#REF!)))</f>
        <v>#REF!</v>
      </c>
      <c r="Z108" s="3" t="e">
        <f>IF(Closed_Ports!U101="z","z",IF(Z$11&lt;2000,INDEX('Data;_Historical_Data'!$H$12:$AK$518,MATCH(Working!$E108,'Data;_Historical_Data'!$J$12:$J$518,0),MATCH(Working!Z$11,'Data;_Historical_Data'!$H$11:$AK$11)),SUMIFS('Data;_Minor_Ports'!$K$59:$K$999999,'Data;_Minor_Ports'!$F$59:$F$999999,$F108,'Data;_Minor_Ports'!$E$59:$E$999999,Z$70,'Data;_Minor_Ports'!$J$59:$J$999999,#REF!)))</f>
        <v>#REF!</v>
      </c>
      <c r="AA108" s="3" t="e">
        <f>IF(Closed_Ports!V101="z","z",IF(AA$11&lt;2000,INDEX('Data;_Historical_Data'!$H$12:$AK$518,MATCH(Working!$E108,'Data;_Historical_Data'!$J$12:$J$518,0),MATCH(Working!AA$11,'Data;_Historical_Data'!$H$11:$AK$11)),SUMIFS('Data;_Minor_Ports'!$K$59:$K$999999,'Data;_Minor_Ports'!$F$59:$F$999999,$F108,'Data;_Minor_Ports'!$E$59:$E$999999,AA$70,'Data;_Minor_Ports'!$J$59:$J$999999,#REF!)))</f>
        <v>#REF!</v>
      </c>
      <c r="AB108" s="3" t="e">
        <f>IF(Closed_Ports!W101="z","z",IF(AB$11&lt;2000,INDEX('Data;_Historical_Data'!$H$12:$AK$518,MATCH(Working!$E108,'Data;_Historical_Data'!$J$12:$J$518,0),MATCH(Working!AB$11,'Data;_Historical_Data'!$H$11:$AK$11)),SUMIFS('Data;_Minor_Ports'!$K$59:$K$999999,'Data;_Minor_Ports'!$F$59:$F$999999,$F108,'Data;_Minor_Ports'!$E$59:$E$999999,AB$70,'Data;_Minor_Ports'!$J$59:$J$999999,#REF!)))</f>
        <v>#REF!</v>
      </c>
      <c r="AC108" s="3" t="e">
        <f>IF(Closed_Ports!X101="z","z",IF(AC$11&lt;2000,INDEX('Data;_Historical_Data'!$H$12:$AK$518,MATCH(Working!$E108,'Data;_Historical_Data'!$J$12:$J$518,0),MATCH(Working!AC$11,'Data;_Historical_Data'!$H$11:$AK$11)),SUMIFS('Data;_Minor_Ports'!$K$59:$K$999999,'Data;_Minor_Ports'!$F$59:$F$999999,$F108,'Data;_Minor_Ports'!$E$59:$E$999999,AC$70,'Data;_Minor_Ports'!$J$59:$J$999999,#REF!)))</f>
        <v>#REF!</v>
      </c>
      <c r="AD108" s="3" t="e">
        <f>IF(Closed_Ports!Y101="z","z",IF(AD$11&lt;2000,INDEX('Data;_Historical_Data'!$H$12:$AK$518,MATCH(Working!$E108,'Data;_Historical_Data'!$J$12:$J$518,0),MATCH(Working!AD$11,'Data;_Historical_Data'!$H$11:$AK$11)),SUMIFS('Data;_Minor_Ports'!$K$59:$K$999999,'Data;_Minor_Ports'!$F$59:$F$999999,$F108,'Data;_Minor_Ports'!$E$59:$E$999999,AD$70,'Data;_Minor_Ports'!$J$59:$J$999999,#REF!)))</f>
        <v>#REF!</v>
      </c>
      <c r="AE108" s="3" t="e">
        <f>IF(Closed_Ports!Z101="z","z",IF(AE$11&lt;2000,INDEX('Data;_Historical_Data'!$H$12:$AK$518,MATCH(Working!$E108,'Data;_Historical_Data'!$J$12:$J$518,0),MATCH(Working!AE$11,'Data;_Historical_Data'!$H$11:$AK$11)),SUMIFS('Data;_Minor_Ports'!$K$59:$K$999999,'Data;_Minor_Ports'!$F$59:$F$999999,$F108,'Data;_Minor_Ports'!$E$59:$E$999999,AE$70,'Data;_Minor_Ports'!$J$59:$J$999999,#REF!)))</f>
        <v>#REF!</v>
      </c>
      <c r="AF108" s="3" t="e">
        <f>IF(Closed_Ports!AA101="z","z",IF(AF$11&lt;2000,INDEX('Data;_Historical_Data'!$H$12:$AK$518,MATCH(Working!$E108,'Data;_Historical_Data'!$J$12:$J$518,0),MATCH(Working!AF$11,'Data;_Historical_Data'!$H$11:$AK$11)),SUMIFS('Data;_Minor_Ports'!$K$59:$K$999999,'Data;_Minor_Ports'!$F$59:$F$999999,$F108,'Data;_Minor_Ports'!$E$59:$E$999999,AF$70,'Data;_Minor_Ports'!$J$59:$J$999999,#REF!)))</f>
        <v>#REF!</v>
      </c>
      <c r="AG108" s="3" t="e">
        <f>IF(Closed_Ports!AB101="z","z",IF(AG$11&lt;2000,INDEX('Data;_Historical_Data'!$H$12:$AK$518,MATCH(Working!$E108,'Data;_Historical_Data'!$J$12:$J$518,0),MATCH(Working!AG$11,'Data;_Historical_Data'!$H$11:$AK$11)),SUMIFS('Data;_Minor_Ports'!$K$59:$K$999999,'Data;_Minor_Ports'!$F$59:$F$999999,$F108,'Data;_Minor_Ports'!$E$59:$E$999999,AG$70,'Data;_Minor_Ports'!$J$59:$J$999999,#REF!)))</f>
        <v>#REF!</v>
      </c>
      <c r="AH108" s="3" t="e">
        <f>IF(Closed_Ports!AC101="z","z",IF(AH$11&lt;2000,INDEX('Data;_Historical_Data'!$H$12:$AK$518,MATCH(Working!$E108,'Data;_Historical_Data'!$J$12:$J$518,0),MATCH(Working!AH$11,'Data;_Historical_Data'!$H$11:$AK$11)),SUMIFS('Data;_Minor_Ports'!$K$59:$K$999999,'Data;_Minor_Ports'!$F$59:$F$999999,$F108,'Data;_Minor_Ports'!$E$59:$E$999999,AH$70,'Data;_Minor_Ports'!$J$59:$J$999999,#REF!)))</f>
        <v>#REF!</v>
      </c>
      <c r="AI108" s="3" t="e">
        <f>IF(Closed_Ports!AD101="z","z",IF(AI$11&lt;2000,INDEX('Data;_Historical_Data'!$H$12:$AK$518,MATCH(Working!$E108,'Data;_Historical_Data'!$J$12:$J$518,0),MATCH(Working!AI$11,'Data;_Historical_Data'!$H$11:$AK$11)),SUMIFS('Data;_Minor_Ports'!$K$59:$K$999999,'Data;_Minor_Ports'!$F$59:$F$999999,$F108,'Data;_Minor_Ports'!$E$59:$E$999999,AI$70,'Data;_Minor_Ports'!$J$59:$J$999999,#REF!)))</f>
        <v>#REF!</v>
      </c>
      <c r="AJ108" s="3" t="e">
        <f>IF(Closed_Ports!AE101="z","z",IF(AJ$11&lt;2000,INDEX('Data;_Historical_Data'!$H$12:$AK$518,MATCH(Working!$E108,'Data;_Historical_Data'!$J$12:$J$518,0),MATCH(Working!AJ$11,'Data;_Historical_Data'!$H$11:$AK$11)),SUMIFS('Data;_Minor_Ports'!$K$59:$K$999999,'Data;_Minor_Ports'!$F$59:$F$999999,$F108,'Data;_Minor_Ports'!$E$59:$E$999999,AJ$70,'Data;_Minor_Ports'!$J$59:$J$999999,#REF!)))</f>
        <v>#REF!</v>
      </c>
      <c r="AK108" s="3" t="e">
        <f>IF(Closed_Ports!AF101="z","z",IF(AK$11&lt;2000,INDEX('Data;_Historical_Data'!$H$12:$AK$518,MATCH(Working!$E108,'Data;_Historical_Data'!$J$12:$J$518,0),MATCH(Working!AK$11,'Data;_Historical_Data'!$H$11:$AK$11)),SUMIFS('Data;_Minor_Ports'!$K$59:$K$999999,'Data;_Minor_Ports'!$F$59:$F$999999,$F108,'Data;_Minor_Ports'!$E$59:$E$999999,AK$70,'Data;_Minor_Ports'!$J$59:$J$999999,#REF!)))</f>
        <v>#REF!</v>
      </c>
      <c r="AL108" s="49">
        <f>IF(Closed_Ports!AG101="z","z",IF(AL$11&lt;2000,INDEX('Data;_Historical_Data'!$H$12:$AK$518,MATCH(Working!$E108,'Data;_Historical_Data'!$J$12:$J$518,0),MATCH(Working!AL$11,'Data;_Historical_Data'!$H$11:$AK$11)),SUMIFS('Data;_Minor_Ports'!$K$59:$K$999999,'Data;_Minor_Ports'!$F$59:$F$999999,$F108,'Data;_Minor_Ports'!$E$59:$E$999999,AL$70,'Data;_Minor_Ports'!$J$59:$J$999999,#REF!)))</f>
        <v>0</v>
      </c>
      <c r="AM108" s="3">
        <f>IF(Closed_Ports!AH101="z","z",IF(AM$11&lt;2000,INDEX('Data;_Historical_Data'!$H$12:$AK$518,MATCH(Working!$E108,'Data;_Historical_Data'!$J$12:$J$518,0),MATCH(Working!AM$11,'Data;_Historical_Data'!$H$11:$AK$11)),SUMIFS('Data;_Minor_Ports'!$K$59:$K$999999,'Data;_Minor_Ports'!$F$59:$F$999999,$F108,'Data;_Minor_Ports'!$E$59:$E$999999,AM$70,'Data;_Minor_Ports'!$J$59:$J$999999,#REF!)))</f>
        <v>0</v>
      </c>
      <c r="AN108" s="3">
        <f>IF(Closed_Ports!AI101="z","z",IF(AN$11&lt;2000,INDEX('Data;_Historical_Data'!$H$12:$AK$518,MATCH(Working!$E108,'Data;_Historical_Data'!$J$12:$J$518,0),MATCH(Working!AN$11,'Data;_Historical_Data'!$H$11:$AK$11)),SUMIFS('Data;_Minor_Ports'!$K$59:$K$999999,'Data;_Minor_Ports'!$F$59:$F$999999,$F108,'Data;_Minor_Ports'!$E$59:$E$999999,AN$70,'Data;_Minor_Ports'!$J$59:$J$999999,#REF!)))</f>
        <v>0</v>
      </c>
      <c r="AO108" s="3">
        <f>IF(Closed_Ports!AJ101="z","z",IF(AO$11&lt;2000,INDEX('Data;_Historical_Data'!$H$12:$AK$518,MATCH(Working!$E108,'Data;_Historical_Data'!$J$12:$J$518,0),MATCH(Working!AO$11,'Data;_Historical_Data'!$H$11:$AK$11)),SUMIFS('Data;_Minor_Ports'!$K$59:$K$999999,'Data;_Minor_Ports'!$F$59:$F$999999,$F108,'Data;_Minor_Ports'!$E$59:$E$999999,AO$70,'Data;_Minor_Ports'!$J$59:$J$999999,#REF!)))</f>
        <v>0</v>
      </c>
      <c r="AP108" s="3">
        <f>IF(Closed_Ports!AK101="z","z",IF(AP$11&lt;2000,INDEX('Data;_Historical_Data'!$H$12:$AK$518,MATCH(Working!$E108,'Data;_Historical_Data'!$J$12:$J$518,0),MATCH(Working!AP$11,'Data;_Historical_Data'!$H$11:$AK$11)),SUMIFS('Data;_Minor_Ports'!$K$59:$K$999999,'Data;_Minor_Ports'!$F$59:$F$999999,$F108,'Data;_Minor_Ports'!$E$59:$E$999999,AP$70,'Data;_Minor_Ports'!$J$59:$J$999999,#REF!)))</f>
        <v>0</v>
      </c>
      <c r="AQ108" s="3">
        <f>IF(Closed_Ports!AL101="z","z",IF(AQ$11&lt;2000,INDEX('Data;_Historical_Data'!$H$12:$AK$518,MATCH(Working!$E108,'Data;_Historical_Data'!$J$12:$J$518,0),MATCH(Working!AQ$11,'Data;_Historical_Data'!$H$11:$AK$11)),SUMIFS('Data;_Minor_Ports'!$K$59:$K$999999,'Data;_Minor_Ports'!$F$59:$F$999999,$F108,'Data;_Minor_Ports'!$E$59:$E$999999,AQ$70,'Data;_Minor_Ports'!$J$59:$J$999999,#REF!)))</f>
        <v>0</v>
      </c>
      <c r="AR108" s="3">
        <f>IF(Closed_Ports!AM101="z","z",IF(AR$11&lt;2000,INDEX('Data;_Historical_Data'!$H$12:$AK$518,MATCH(Working!$E108,'Data;_Historical_Data'!$J$12:$J$518,0),MATCH(Working!AR$11,'Data;_Historical_Data'!$H$11:$AK$11)),SUMIFS('Data;_Minor_Ports'!$K$59:$K$999999,'Data;_Minor_Ports'!$F$59:$F$999999,$F108,'Data;_Minor_Ports'!$E$59:$E$999999,AR$70,'Data;_Minor_Ports'!$J$59:$J$999999,#REF!)))</f>
        <v>0</v>
      </c>
      <c r="AS108" s="3">
        <f>IF(Closed_Ports!AN101="z","z",IF(AS$11&lt;2000,INDEX('Data;_Historical_Data'!$H$12:$AK$518,MATCH(Working!$E108,'Data;_Historical_Data'!$J$12:$J$518,0),MATCH(Working!AS$11,'Data;_Historical_Data'!$H$11:$AK$11)),SUMIFS('Data;_Minor_Ports'!$K$59:$K$999999,'Data;_Minor_Ports'!$F$59:$F$999999,$F108,'Data;_Minor_Ports'!$E$59:$E$999999,AS$70,'Data;_Minor_Ports'!$J$59:$J$999999,#REF!)))</f>
        <v>0</v>
      </c>
      <c r="AT108" s="3">
        <f>IF(Closed_Ports!AO101="z","z",IF(AT$11&lt;2000,INDEX('Data;_Historical_Data'!$H$12:$AK$518,MATCH(Working!$E108,'Data;_Historical_Data'!$J$12:$J$518,0),MATCH(Working!AT$11,'Data;_Historical_Data'!$H$11:$AK$11)),SUMIFS('Data;_Minor_Ports'!$K$59:$K$999999,'Data;_Minor_Ports'!$F$59:$F$999999,$F108,'Data;_Minor_Ports'!$E$59:$E$999999,AT$70,'Data;_Minor_Ports'!$J$59:$J$999999,#REF!)))</f>
        <v>0</v>
      </c>
      <c r="AU108" s="3">
        <f>IF(Closed_Ports!AP101="z","z",IF(AU$11&lt;2000,INDEX('Data;_Historical_Data'!$H$12:$AK$518,MATCH(Working!$E108,'Data;_Historical_Data'!$J$12:$J$518,0),MATCH(Working!AU$11,'Data;_Historical_Data'!$H$11:$AK$11)),SUMIFS('Data;_Minor_Ports'!$K$59:$K$999999,'Data;_Minor_Ports'!$F$59:$F$999999,$F108,'Data;_Minor_Ports'!$E$59:$E$999999,AU$70,'Data;_Minor_Ports'!$J$59:$J$999999,#REF!)))</f>
        <v>0</v>
      </c>
      <c r="AV108" s="3">
        <f>IF(Closed_Ports!AQ101="z","z",IF(AV$11&lt;2000,INDEX('Data;_Historical_Data'!$H$12:$AK$518,MATCH(Working!$E108,'Data;_Historical_Data'!$J$12:$J$518,0),MATCH(Working!AV$11,'Data;_Historical_Data'!$H$11:$AK$11)),SUMIFS('Data;_Minor_Ports'!$K$59:$K$999999,'Data;_Minor_Ports'!$F$59:$F$999999,$F108,'Data;_Minor_Ports'!$E$59:$E$999999,AV$70,'Data;_Minor_Ports'!$J$59:$J$999999,#REF!)))</f>
        <v>0</v>
      </c>
      <c r="AW108" s="3">
        <f>IF(Closed_Ports!AR101="z","z",IF(AW$11&lt;2000,INDEX('Data;_Historical_Data'!$H$12:$AK$518,MATCH(Working!$E108,'Data;_Historical_Data'!$J$12:$J$518,0),MATCH(Working!AW$11,'Data;_Historical_Data'!$H$11:$AK$11)),SUMIFS('Data;_Minor_Ports'!$K$59:$K$999999,'Data;_Minor_Ports'!$F$59:$F$999999,$F108,'Data;_Minor_Ports'!$E$59:$E$999999,AW$70,'Data;_Minor_Ports'!$J$59:$J$999999,#REF!)))</f>
        <v>0</v>
      </c>
      <c r="AX108" s="3">
        <f>IF(Closed_Ports!AS101="z","z",IF(AX$11&lt;2000,INDEX('Data;_Historical_Data'!$H$12:$AK$518,MATCH(Working!$E108,'Data;_Historical_Data'!$J$12:$J$518,0),MATCH(Working!AX$11,'Data;_Historical_Data'!$H$11:$AK$11)),SUMIFS('Data;_Minor_Ports'!$K$59:$K$999999,'Data;_Minor_Ports'!$F$59:$F$999999,$F108,'Data;_Minor_Ports'!$E$59:$E$999999,AX$70,'Data;_Minor_Ports'!$J$59:$J$999999,#REF!)))</f>
        <v>0</v>
      </c>
      <c r="AY108" s="3">
        <f>IF(Closed_Ports!AT101="z","z",IF(AY$11&lt;2000,INDEX('Data;_Historical_Data'!$H$12:$AK$518,MATCH(Working!$E108,'Data;_Historical_Data'!$J$12:$J$518,0),MATCH(Working!AY$11,'Data;_Historical_Data'!$H$11:$AK$11)),SUMIFS('Data;_Minor_Ports'!$K$59:$K$999999,'Data;_Minor_Ports'!$F$59:$F$999999,$F108,'Data;_Minor_Ports'!$E$59:$E$999999,AY$70,'Data;_Minor_Ports'!$J$59:$J$999999,#REF!)))</f>
        <v>0</v>
      </c>
      <c r="AZ108" s="3">
        <f>IF(Closed_Ports!AU101="z","z",IF(AZ$11&lt;2000,INDEX('Data;_Historical_Data'!$H$12:$AK$518,MATCH(Working!$E108,'Data;_Historical_Data'!$J$12:$J$518,0),MATCH(Working!AZ$11,'Data;_Historical_Data'!$H$11:$AK$11)),SUMIFS('Data;_Minor_Ports'!$K$59:$K$999999,'Data;_Minor_Ports'!$F$59:$F$999999,$F108,'Data;_Minor_Ports'!$E$59:$E$999999,AZ$70,'Data;_Minor_Ports'!$J$59:$J$999999,#REF!)))</f>
        <v>0</v>
      </c>
      <c r="BA108" s="3">
        <f>IF(Closed_Ports!AV101="z","z",IF(BA$11&lt;2000,INDEX('Data;_Historical_Data'!$H$12:$AK$518,MATCH(Working!$E108,'Data;_Historical_Data'!$J$12:$J$518,0),MATCH(Working!BA$11,'Data;_Historical_Data'!$H$11:$AK$11)),SUMIFS('Data;_Minor_Ports'!$K$59:$K$999999,'Data;_Minor_Ports'!$F$59:$F$999999,$F108,'Data;_Minor_Ports'!$E$59:$E$999999,BA$70,'Data;_Minor_Ports'!$J$59:$J$999999,#REF!)))</f>
        <v>0</v>
      </c>
      <c r="BB108" s="3">
        <f>IF(Closed_Ports!AW101="z","z",IF(BB$11&lt;2000,INDEX('Data;_Historical_Data'!$H$12:$AK$518,MATCH(Working!$E108,'Data;_Historical_Data'!$J$12:$J$518,0),MATCH(Working!BB$11,'Data;_Historical_Data'!$H$11:$AK$11)),SUMIFS('Data;_Minor_Ports'!$K$59:$K$999999,'Data;_Minor_Ports'!$F$59:$F$999999,$F108,'Data;_Minor_Ports'!$E$59:$E$999999,BB$70,'Data;_Minor_Ports'!$J$59:$J$999999,#REF!)))</f>
        <v>0</v>
      </c>
      <c r="BC108" s="3">
        <f>IF(Closed_Ports!AX101="z","z",IF(BC$11&lt;2000,INDEX('Data;_Historical_Data'!$H$12:$AK$518,MATCH(Working!$E108,'Data;_Historical_Data'!$J$12:$J$518,0),MATCH(Working!BC$11,'Data;_Historical_Data'!$H$11:$AK$11)),SUMIFS('Data;_Minor_Ports'!$K$59:$K$999999,'Data;_Minor_Ports'!$F$59:$F$999999,$F108,'Data;_Minor_Ports'!$E$59:$E$999999,BC$70,'Data;_Minor_Ports'!$J$59:$J$999999,#REF!)))</f>
        <v>0</v>
      </c>
      <c r="BD108" s="3">
        <f>IF(Closed_Ports!AY101="z","z",IF(BD$11&lt;2000,INDEX('Data;_Historical_Data'!$H$12:$AK$518,MATCH(Working!$E108,'Data;_Historical_Data'!$J$12:$J$518,0),MATCH(Working!BD$11,'Data;_Historical_Data'!$H$11:$AK$11)),SUMIFS('Data;_Minor_Ports'!$K$59:$K$999999,'Data;_Minor_Ports'!$F$59:$F$999999,$F108,'Data;_Minor_Ports'!$E$59:$E$999999,BD$70,'Data;_Minor_Ports'!$J$59:$J$999999,#REF!)))</f>
        <v>0</v>
      </c>
      <c r="BE108" s="3">
        <f>IF(Closed_Ports!AZ101="z","z",IF(BE$11&lt;2000,INDEX('Data;_Historical_Data'!$H$12:$AK$518,MATCH(Working!$E108,'Data;_Historical_Data'!$J$12:$J$518,0),MATCH(Working!BE$11,'Data;_Historical_Data'!$H$11:$AK$11)),SUMIFS('Data;_Minor_Ports'!$K$59:$K$999999,'Data;_Minor_Ports'!$F$59:$F$999999,$F108,'Data;_Minor_Ports'!$E$59:$E$999999,BE$70,'Data;_Minor_Ports'!$J$59:$J$999999,#REF!)))</f>
        <v>0</v>
      </c>
      <c r="BF108" s="3">
        <f>IF(Closed_Ports!BA101="z","z",IF(BF$11&lt;2000,INDEX('Data;_Historical_Data'!$H$12:$AK$518,MATCH(Working!$E108,'Data;_Historical_Data'!$J$12:$J$518,0),MATCH(Working!BF$11,'Data;_Historical_Data'!$H$11:$AK$11)),SUMIFS('Data;_Minor_Ports'!$K$59:$K$999999,'Data;_Minor_Ports'!$F$59:$F$999999,$F108,'Data;_Minor_Ports'!$E$59:$E$999999,BF$70,'Data;_Minor_Ports'!$J$59:$J$999999,#REF!)))</f>
        <v>0</v>
      </c>
      <c r="BG108" s="3">
        <f>IF(Closed_Ports!BB101="z","z",IF(BG$11&lt;2000,INDEX('Data;_Historical_Data'!$H$12:$AK$518,MATCH(Working!$E108,'Data;_Historical_Data'!$J$12:$J$518,0),MATCH(Working!BG$11,'Data;_Historical_Data'!$H$11:$AK$11)),SUMIFS('Data;_Minor_Ports'!$K$59:$K$999999,'Data;_Minor_Ports'!$F$59:$F$999999,$F108,'Data;_Minor_Ports'!$E$59:$E$999999,BG$70,'Data;_Minor_Ports'!$J$59:$J$999999,#REF!)))</f>
        <v>0</v>
      </c>
      <c r="BH108" s="3">
        <f>IF(Closed_Ports!BC101="z","z",IF(BH$11&lt;2000,INDEX('Data;_Historical_Data'!$H$12:$AK$518,MATCH(Working!$E108,'Data;_Historical_Data'!$J$12:$J$518,0),MATCH(Working!BH$11,'Data;_Historical_Data'!$H$11:$AK$11)),SUMIFS('Data;_Minor_Ports'!$K$59:$K$999999,'Data;_Minor_Ports'!$F$59:$F$999999,$F108,'Data;_Minor_Ports'!$E$59:$E$999999,BH$70,'Data;_Minor_Ports'!$J$59:$J$999999,#REF!)))</f>
        <v>0</v>
      </c>
      <c r="BI108" s="3">
        <f>IF(Closed_Ports!BD101="z","z",IF(BI$11&lt;2000,INDEX('Data;_Historical_Data'!$H$12:$AK$518,MATCH(Working!$E108,'Data;_Historical_Data'!$J$12:$J$518,0),MATCH(Working!BI$11,'Data;_Historical_Data'!$H$11:$AK$11)),SUMIFS('Data;_Minor_Ports'!$K$59:$K$999999,'Data;_Minor_Ports'!$F$59:$F$999999,$F108,'Data;_Minor_Ports'!$E$59:$E$999999,BI$70,'Data;_Minor_Ports'!$J$59:$J$999999,#REF!)))</f>
        <v>0</v>
      </c>
      <c r="BJ108" s="44" t="e">
        <f t="shared" si="8"/>
        <v>#DIV/0!</v>
      </c>
      <c r="BK108" s="45">
        <f t="shared" si="9"/>
        <v>0</v>
      </c>
    </row>
    <row r="109" spans="5:63" x14ac:dyDescent="0.25">
      <c r="E109" s="22" t="e">
        <f>CONCATENATE(#REF!,Working!H109)</f>
        <v>#REF!</v>
      </c>
      <c r="F109" s="22" t="s">
        <v>387</v>
      </c>
      <c r="G109" s="22" t="s">
        <v>308</v>
      </c>
      <c r="H109" s="2" t="s">
        <v>388</v>
      </c>
      <c r="I109" s="2" t="s">
        <v>9</v>
      </c>
      <c r="J109" s="42" t="s">
        <v>66</v>
      </c>
      <c r="K109" s="3" t="str">
        <f>IF(Closed_Ports!F102="z","z",IF(K$11&lt;2000,INDEX('Data;_Historical_Data'!$H$12:$AK$518,MATCH(Working!$E109,'Data;_Historical_Data'!$J$12:$J$518,0),MATCH(Working!K$11,'Data;_Historical_Data'!$H$11:$AK$11)),SUMIFS('Data;_Minor_Ports'!$K$59:$K$999999,'Data;_Minor_Ports'!$F$59:$F$999999,$F109,'Data;_Minor_Ports'!$E$59:$E$999999,K$70,'Data;_Minor_Ports'!$J$59:$J$999999,#REF!)))</f>
        <v>z</v>
      </c>
      <c r="L109" s="3" t="str">
        <f>IF(Closed_Ports!G102="z","z",IF(L$11&lt;2000,INDEX('Data;_Historical_Data'!$H$12:$AK$518,MATCH(Working!$E109,'Data;_Historical_Data'!$J$12:$J$518,0),MATCH(Working!L$11,'Data;_Historical_Data'!$H$11:$AK$11)),SUMIFS('Data;_Minor_Ports'!$K$59:$K$999999,'Data;_Minor_Ports'!$F$59:$F$999999,$F109,'Data;_Minor_Ports'!$E$59:$E$999999,L$70,'Data;_Minor_Ports'!$J$59:$J$999999,#REF!)))</f>
        <v>z</v>
      </c>
      <c r="M109" s="3" t="str">
        <f>IF(Closed_Ports!H102="z","z",IF(M$11&lt;2000,INDEX('Data;_Historical_Data'!$H$12:$AK$518,MATCH(Working!$E109,'Data;_Historical_Data'!$J$12:$J$518,0),MATCH(Working!M$11,'Data;_Historical_Data'!$H$11:$AK$11)),SUMIFS('Data;_Minor_Ports'!$K$59:$K$999999,'Data;_Minor_Ports'!$F$59:$F$999999,$F109,'Data;_Minor_Ports'!$E$59:$E$999999,M$70,'Data;_Minor_Ports'!$J$59:$J$999999,#REF!)))</f>
        <v>z</v>
      </c>
      <c r="N109" s="3" t="str">
        <f>IF(Closed_Ports!I102="z","z",IF(N$11&lt;2000,INDEX('Data;_Historical_Data'!$H$12:$AK$518,MATCH(Working!$E109,'Data;_Historical_Data'!$J$12:$J$518,0),MATCH(Working!N$11,'Data;_Historical_Data'!$H$11:$AK$11)),SUMIFS('Data;_Minor_Ports'!$K$59:$K$999999,'Data;_Minor_Ports'!$F$59:$F$999999,$F109,'Data;_Minor_Ports'!$E$59:$E$999999,N$70,'Data;_Minor_Ports'!$J$59:$J$999999,#REF!)))</f>
        <v>z</v>
      </c>
      <c r="O109" s="3" t="str">
        <f>IF(Closed_Ports!J102="z","z",IF(O$11&lt;2000,INDEX('Data;_Historical_Data'!$H$12:$AK$518,MATCH(Working!$E109,'Data;_Historical_Data'!$J$12:$J$518,0),MATCH(Working!O$11,'Data;_Historical_Data'!$H$11:$AK$11)),SUMIFS('Data;_Minor_Ports'!$K$59:$K$999999,'Data;_Minor_Ports'!$F$59:$F$999999,$F109,'Data;_Minor_Ports'!$E$59:$E$999999,O$70,'Data;_Minor_Ports'!$J$59:$J$999999,#REF!)))</f>
        <v>z</v>
      </c>
      <c r="P109" s="3" t="str">
        <f>IF(Closed_Ports!K102="z","z",IF(P$11&lt;2000,INDEX('Data;_Historical_Data'!$H$12:$AK$518,MATCH(Working!$E109,'Data;_Historical_Data'!$J$12:$J$518,0),MATCH(Working!P$11,'Data;_Historical_Data'!$H$11:$AK$11)),SUMIFS('Data;_Minor_Ports'!$K$59:$K$999999,'Data;_Minor_Ports'!$F$59:$F$999999,$F109,'Data;_Minor_Ports'!$E$59:$E$999999,P$70,'Data;_Minor_Ports'!$J$59:$J$999999,#REF!)))</f>
        <v>z</v>
      </c>
      <c r="Q109" s="3" t="str">
        <f>IF(Closed_Ports!L102="z","z",IF(Q$11&lt;2000,INDEX('Data;_Historical_Data'!$H$12:$AK$518,MATCH(Working!$E109,'Data;_Historical_Data'!$J$12:$J$518,0),MATCH(Working!Q$11,'Data;_Historical_Data'!$H$11:$AK$11)),SUMIFS('Data;_Minor_Ports'!$K$59:$K$999999,'Data;_Minor_Ports'!$F$59:$F$999999,$F109,'Data;_Minor_Ports'!$E$59:$E$999999,Q$70,'Data;_Minor_Ports'!$J$59:$J$999999,#REF!)))</f>
        <v>z</v>
      </c>
      <c r="R109" s="3" t="str">
        <f>IF(Closed_Ports!M102="z","z",IF(R$11&lt;2000,INDEX('Data;_Historical_Data'!$H$12:$AK$518,MATCH(Working!$E109,'Data;_Historical_Data'!$J$12:$J$518,0),MATCH(Working!R$11,'Data;_Historical_Data'!$H$11:$AK$11)),SUMIFS('Data;_Minor_Ports'!$K$59:$K$999999,'Data;_Minor_Ports'!$F$59:$F$999999,$F109,'Data;_Minor_Ports'!$E$59:$E$999999,R$70,'Data;_Minor_Ports'!$J$59:$J$999999,#REF!)))</f>
        <v>z</v>
      </c>
      <c r="S109" s="3" t="str">
        <f>IF(Closed_Ports!N102="z","z",IF(S$11&lt;2000,INDEX('Data;_Historical_Data'!$H$12:$AK$518,MATCH(Working!$E109,'Data;_Historical_Data'!$J$12:$J$518,0),MATCH(Working!S$11,'Data;_Historical_Data'!$H$11:$AK$11)),SUMIFS('Data;_Minor_Ports'!$K$59:$K$999999,'Data;_Minor_Ports'!$F$59:$F$999999,$F109,'Data;_Minor_Ports'!$E$59:$E$999999,S$70,'Data;_Minor_Ports'!$J$59:$J$999999,#REF!)))</f>
        <v>z</v>
      </c>
      <c r="T109" s="3" t="str">
        <f>IF(Closed_Ports!O102="z","z",IF(T$11&lt;2000,INDEX('Data;_Historical_Data'!$H$12:$AK$518,MATCH(Working!$E109,'Data;_Historical_Data'!$J$12:$J$518,0),MATCH(Working!T$11,'Data;_Historical_Data'!$H$11:$AK$11)),SUMIFS('Data;_Minor_Ports'!$K$59:$K$999999,'Data;_Minor_Ports'!$F$59:$F$999999,$F109,'Data;_Minor_Ports'!$E$59:$E$999999,T$70,'Data;_Minor_Ports'!$J$59:$J$999999,#REF!)))</f>
        <v>z</v>
      </c>
      <c r="U109" s="3" t="str">
        <f>IF(Closed_Ports!P102="z","z",IF(U$11&lt;2000,INDEX('Data;_Historical_Data'!$H$12:$AK$518,MATCH(Working!$E109,'Data;_Historical_Data'!$J$12:$J$518,0),MATCH(Working!U$11,'Data;_Historical_Data'!$H$11:$AK$11)),SUMIFS('Data;_Minor_Ports'!$K$59:$K$999999,'Data;_Minor_Ports'!$F$59:$F$999999,$F109,'Data;_Minor_Ports'!$E$59:$E$999999,U$70,'Data;_Minor_Ports'!$J$59:$J$999999,#REF!)))</f>
        <v>z</v>
      </c>
      <c r="V109" s="3" t="str">
        <f>IF(Closed_Ports!Q102="z","z",IF(V$11&lt;2000,INDEX('Data;_Historical_Data'!$H$12:$AK$518,MATCH(Working!$E109,'Data;_Historical_Data'!$J$12:$J$518,0),MATCH(Working!V$11,'Data;_Historical_Data'!$H$11:$AK$11)),SUMIFS('Data;_Minor_Ports'!$K$59:$K$999999,'Data;_Minor_Ports'!$F$59:$F$999999,$F109,'Data;_Minor_Ports'!$E$59:$E$999999,V$70,'Data;_Minor_Ports'!$J$59:$J$999999,#REF!)))</f>
        <v>z</v>
      </c>
      <c r="W109" s="3" t="str">
        <f>IF(Closed_Ports!R102="z","z",IF(W$11&lt;2000,INDEX('Data;_Historical_Data'!$H$12:$AK$518,MATCH(Working!$E109,'Data;_Historical_Data'!$J$12:$J$518,0),MATCH(Working!W$11,'Data;_Historical_Data'!$H$11:$AK$11)),SUMIFS('Data;_Minor_Ports'!$K$59:$K$999999,'Data;_Minor_Ports'!$F$59:$F$999999,$F109,'Data;_Minor_Ports'!$E$59:$E$999999,W$70,'Data;_Minor_Ports'!$J$59:$J$999999,#REF!)))</f>
        <v>z</v>
      </c>
      <c r="X109" s="3" t="str">
        <f>IF(Closed_Ports!S102="z","z",IF(X$11&lt;2000,INDEX('Data;_Historical_Data'!$H$12:$AK$518,MATCH(Working!$E109,'Data;_Historical_Data'!$J$12:$J$518,0),MATCH(Working!X$11,'Data;_Historical_Data'!$H$11:$AK$11)),SUMIFS('Data;_Minor_Ports'!$K$59:$K$999999,'Data;_Minor_Ports'!$F$59:$F$999999,$F109,'Data;_Minor_Ports'!$E$59:$E$999999,X$70,'Data;_Minor_Ports'!$J$59:$J$999999,#REF!)))</f>
        <v>z</v>
      </c>
      <c r="Y109" s="3" t="str">
        <f>IF(Closed_Ports!T102="z","z",IF(Y$11&lt;2000,INDEX('Data;_Historical_Data'!$H$12:$AK$518,MATCH(Working!$E109,'Data;_Historical_Data'!$J$12:$J$518,0),MATCH(Working!Y$11,'Data;_Historical_Data'!$H$11:$AK$11)),SUMIFS('Data;_Minor_Ports'!$K$59:$K$999999,'Data;_Minor_Ports'!$F$59:$F$999999,$F109,'Data;_Minor_Ports'!$E$59:$E$999999,Y$70,'Data;_Minor_Ports'!$J$59:$J$999999,#REF!)))</f>
        <v>z</v>
      </c>
      <c r="Z109" s="3" t="str">
        <f>IF(Closed_Ports!U102="z","z",IF(Z$11&lt;2000,INDEX('Data;_Historical_Data'!$H$12:$AK$518,MATCH(Working!$E109,'Data;_Historical_Data'!$J$12:$J$518,0),MATCH(Working!Z$11,'Data;_Historical_Data'!$H$11:$AK$11)),SUMIFS('Data;_Minor_Ports'!$K$59:$K$999999,'Data;_Minor_Ports'!$F$59:$F$999999,$F109,'Data;_Minor_Ports'!$E$59:$E$999999,Z$70,'Data;_Minor_Ports'!$J$59:$J$999999,#REF!)))</f>
        <v>z</v>
      </c>
      <c r="AA109" s="3" t="str">
        <f>IF(Closed_Ports!V102="z","z",IF(AA$11&lt;2000,INDEX('Data;_Historical_Data'!$H$12:$AK$518,MATCH(Working!$E109,'Data;_Historical_Data'!$J$12:$J$518,0),MATCH(Working!AA$11,'Data;_Historical_Data'!$H$11:$AK$11)),SUMIFS('Data;_Minor_Ports'!$K$59:$K$999999,'Data;_Minor_Ports'!$F$59:$F$999999,$F109,'Data;_Minor_Ports'!$E$59:$E$999999,AA$70,'Data;_Minor_Ports'!$J$59:$J$999999,#REF!)))</f>
        <v>z</v>
      </c>
      <c r="AB109" s="3" t="str">
        <f>IF(Closed_Ports!W102="z","z",IF(AB$11&lt;2000,INDEX('Data;_Historical_Data'!$H$12:$AK$518,MATCH(Working!$E109,'Data;_Historical_Data'!$J$12:$J$518,0),MATCH(Working!AB$11,'Data;_Historical_Data'!$H$11:$AK$11)),SUMIFS('Data;_Minor_Ports'!$K$59:$K$999999,'Data;_Minor_Ports'!$F$59:$F$999999,$F109,'Data;_Minor_Ports'!$E$59:$E$999999,AB$70,'Data;_Minor_Ports'!$J$59:$J$999999,#REF!)))</f>
        <v>z</v>
      </c>
      <c r="AC109" s="3" t="str">
        <f>IF(Closed_Ports!X102="z","z",IF(AC$11&lt;2000,INDEX('Data;_Historical_Data'!$H$12:$AK$518,MATCH(Working!$E109,'Data;_Historical_Data'!$J$12:$J$518,0),MATCH(Working!AC$11,'Data;_Historical_Data'!$H$11:$AK$11)),SUMIFS('Data;_Minor_Ports'!$K$59:$K$999999,'Data;_Minor_Ports'!$F$59:$F$999999,$F109,'Data;_Minor_Ports'!$E$59:$E$999999,AC$70,'Data;_Minor_Ports'!$J$59:$J$999999,#REF!)))</f>
        <v>z</v>
      </c>
      <c r="AD109" s="3" t="str">
        <f>IF(Closed_Ports!Y102="z","z",IF(AD$11&lt;2000,INDEX('Data;_Historical_Data'!$H$12:$AK$518,MATCH(Working!$E109,'Data;_Historical_Data'!$J$12:$J$518,0),MATCH(Working!AD$11,'Data;_Historical_Data'!$H$11:$AK$11)),SUMIFS('Data;_Minor_Ports'!$K$59:$K$999999,'Data;_Minor_Ports'!$F$59:$F$999999,$F109,'Data;_Minor_Ports'!$E$59:$E$999999,AD$70,'Data;_Minor_Ports'!$J$59:$J$999999,#REF!)))</f>
        <v>z</v>
      </c>
      <c r="AE109" s="3" t="str">
        <f>IF(Closed_Ports!Z102="z","z",IF(AE$11&lt;2000,INDEX('Data;_Historical_Data'!$H$12:$AK$518,MATCH(Working!$E109,'Data;_Historical_Data'!$J$12:$J$518,0),MATCH(Working!AE$11,'Data;_Historical_Data'!$H$11:$AK$11)),SUMIFS('Data;_Minor_Ports'!$K$59:$K$999999,'Data;_Minor_Ports'!$F$59:$F$999999,$F109,'Data;_Minor_Ports'!$E$59:$E$999999,AE$70,'Data;_Minor_Ports'!$J$59:$J$999999,#REF!)))</f>
        <v>z</v>
      </c>
      <c r="AF109" s="3" t="str">
        <f>IF(Closed_Ports!AA102="z","z",IF(AF$11&lt;2000,INDEX('Data;_Historical_Data'!$H$12:$AK$518,MATCH(Working!$E109,'Data;_Historical_Data'!$J$12:$J$518,0),MATCH(Working!AF$11,'Data;_Historical_Data'!$H$11:$AK$11)),SUMIFS('Data;_Minor_Ports'!$K$59:$K$999999,'Data;_Minor_Ports'!$F$59:$F$999999,$F109,'Data;_Minor_Ports'!$E$59:$E$999999,AF$70,'Data;_Minor_Ports'!$J$59:$J$999999,#REF!)))</f>
        <v>z</v>
      </c>
      <c r="AG109" s="3" t="str">
        <f>IF(Closed_Ports!AB102="z","z",IF(AG$11&lt;2000,INDEX('Data;_Historical_Data'!$H$12:$AK$518,MATCH(Working!$E109,'Data;_Historical_Data'!$J$12:$J$518,0),MATCH(Working!AG$11,'Data;_Historical_Data'!$H$11:$AK$11)),SUMIFS('Data;_Minor_Ports'!$K$59:$K$999999,'Data;_Minor_Ports'!$F$59:$F$999999,$F109,'Data;_Minor_Ports'!$E$59:$E$999999,AG$70,'Data;_Minor_Ports'!$J$59:$J$999999,#REF!)))</f>
        <v>z</v>
      </c>
      <c r="AH109" s="3" t="str">
        <f>IF(Closed_Ports!AC102="z","z",IF(AH$11&lt;2000,INDEX('Data;_Historical_Data'!$H$12:$AK$518,MATCH(Working!$E109,'Data;_Historical_Data'!$J$12:$J$518,0),MATCH(Working!AH$11,'Data;_Historical_Data'!$H$11:$AK$11)),SUMIFS('Data;_Minor_Ports'!$K$59:$K$999999,'Data;_Minor_Ports'!$F$59:$F$999999,$F109,'Data;_Minor_Ports'!$E$59:$E$999999,AH$70,'Data;_Minor_Ports'!$J$59:$J$999999,#REF!)))</f>
        <v>z</v>
      </c>
      <c r="AI109" s="3" t="str">
        <f>IF(Closed_Ports!AD102="z","z",IF(AI$11&lt;2000,INDEX('Data;_Historical_Data'!$H$12:$AK$518,MATCH(Working!$E109,'Data;_Historical_Data'!$J$12:$J$518,0),MATCH(Working!AI$11,'Data;_Historical_Data'!$H$11:$AK$11)),SUMIFS('Data;_Minor_Ports'!$K$59:$K$999999,'Data;_Minor_Ports'!$F$59:$F$999999,$F109,'Data;_Minor_Ports'!$E$59:$E$999999,AI$70,'Data;_Minor_Ports'!$J$59:$J$999999,#REF!)))</f>
        <v>z</v>
      </c>
      <c r="AJ109" s="3" t="str">
        <f>IF(Closed_Ports!AE102="z","z",IF(AJ$11&lt;2000,INDEX('Data;_Historical_Data'!$H$12:$AK$518,MATCH(Working!$E109,'Data;_Historical_Data'!$J$12:$J$518,0),MATCH(Working!AJ$11,'Data;_Historical_Data'!$H$11:$AK$11)),SUMIFS('Data;_Minor_Ports'!$K$59:$K$999999,'Data;_Minor_Ports'!$F$59:$F$999999,$F109,'Data;_Minor_Ports'!$E$59:$E$999999,AJ$70,'Data;_Minor_Ports'!$J$59:$J$999999,#REF!)))</f>
        <v>z</v>
      </c>
      <c r="AK109" s="3" t="str">
        <f>IF(Closed_Ports!AF102="z","z",IF(AK$11&lt;2000,INDEX('Data;_Historical_Data'!$H$12:$AK$518,MATCH(Working!$E109,'Data;_Historical_Data'!$J$12:$J$518,0),MATCH(Working!AK$11,'Data;_Historical_Data'!$H$11:$AK$11)),SUMIFS('Data;_Minor_Ports'!$K$59:$K$999999,'Data;_Minor_Ports'!$F$59:$F$999999,$F109,'Data;_Minor_Ports'!$E$59:$E$999999,AK$70,'Data;_Minor_Ports'!$J$59:$J$999999,#REF!)))</f>
        <v>z</v>
      </c>
      <c r="AL109" s="49" t="str">
        <f>IF(Closed_Ports!AG102="z","z",IF(AL$11&lt;2000,INDEX('Data;_Historical_Data'!$H$12:$AK$518,MATCH(Working!$E109,'Data;_Historical_Data'!$J$12:$J$518,0),MATCH(Working!AL$11,'Data;_Historical_Data'!$H$11:$AK$11)),SUMIFS('Data;_Minor_Ports'!$K$59:$K$999999,'Data;_Minor_Ports'!$F$59:$F$999999,$F109,'Data;_Minor_Ports'!$E$59:$E$999999,AL$70,'Data;_Minor_Ports'!$J$59:$J$999999,#REF!)))</f>
        <v>z</v>
      </c>
      <c r="AM109" s="3" t="str">
        <f>IF(Closed_Ports!AH102="z","z",IF(AM$11&lt;2000,INDEX('Data;_Historical_Data'!$H$12:$AK$518,MATCH(Working!$E109,'Data;_Historical_Data'!$J$12:$J$518,0),MATCH(Working!AM$11,'Data;_Historical_Data'!$H$11:$AK$11)),SUMIFS('Data;_Minor_Ports'!$K$59:$K$999999,'Data;_Minor_Ports'!$F$59:$F$999999,$F109,'Data;_Minor_Ports'!$E$59:$E$999999,AM$70,'Data;_Minor_Ports'!$J$59:$J$999999,#REF!)))</f>
        <v>z</v>
      </c>
      <c r="AN109" s="3">
        <f>IF(Closed_Ports!AI102="z","z",IF(AN$11&lt;2000,INDEX('Data;_Historical_Data'!$H$12:$AK$518,MATCH(Working!$E109,'Data;_Historical_Data'!$J$12:$J$518,0),MATCH(Working!AN$11,'Data;_Historical_Data'!$H$11:$AK$11)),SUMIFS('Data;_Minor_Ports'!$K$59:$K$999999,'Data;_Minor_Ports'!$F$59:$F$999999,$F109,'Data;_Minor_Ports'!$E$59:$E$999999,AN$70,'Data;_Minor_Ports'!$J$59:$J$999999,#REF!)))</f>
        <v>0</v>
      </c>
      <c r="AO109" s="3">
        <f>IF(Closed_Ports!AJ102="z","z",IF(AO$11&lt;2000,INDEX('Data;_Historical_Data'!$H$12:$AK$518,MATCH(Working!$E109,'Data;_Historical_Data'!$J$12:$J$518,0),MATCH(Working!AO$11,'Data;_Historical_Data'!$H$11:$AK$11)),SUMIFS('Data;_Minor_Ports'!$K$59:$K$999999,'Data;_Minor_Ports'!$F$59:$F$999999,$F109,'Data;_Minor_Ports'!$E$59:$E$999999,AO$70,'Data;_Minor_Ports'!$J$59:$J$999999,#REF!)))</f>
        <v>0</v>
      </c>
      <c r="AP109" s="3">
        <f>IF(Closed_Ports!AK102="z","z",IF(AP$11&lt;2000,INDEX('Data;_Historical_Data'!$H$12:$AK$518,MATCH(Working!$E109,'Data;_Historical_Data'!$J$12:$J$518,0),MATCH(Working!AP$11,'Data;_Historical_Data'!$H$11:$AK$11)),SUMIFS('Data;_Minor_Ports'!$K$59:$K$999999,'Data;_Minor_Ports'!$F$59:$F$999999,$F109,'Data;_Minor_Ports'!$E$59:$E$999999,AP$70,'Data;_Minor_Ports'!$J$59:$J$999999,#REF!)))</f>
        <v>0</v>
      </c>
      <c r="AQ109" s="3">
        <f>IF(Closed_Ports!AL102="z","z",IF(AQ$11&lt;2000,INDEX('Data;_Historical_Data'!$H$12:$AK$518,MATCH(Working!$E109,'Data;_Historical_Data'!$J$12:$J$518,0),MATCH(Working!AQ$11,'Data;_Historical_Data'!$H$11:$AK$11)),SUMIFS('Data;_Minor_Ports'!$K$59:$K$999999,'Data;_Minor_Ports'!$F$59:$F$999999,$F109,'Data;_Minor_Ports'!$E$59:$E$999999,AQ$70,'Data;_Minor_Ports'!$J$59:$J$999999,#REF!)))</f>
        <v>0</v>
      </c>
      <c r="AR109" s="3">
        <f>IF(Closed_Ports!AM102="z","z",IF(AR$11&lt;2000,INDEX('Data;_Historical_Data'!$H$12:$AK$518,MATCH(Working!$E109,'Data;_Historical_Data'!$J$12:$J$518,0),MATCH(Working!AR$11,'Data;_Historical_Data'!$H$11:$AK$11)),SUMIFS('Data;_Minor_Ports'!$K$59:$K$999999,'Data;_Minor_Ports'!$F$59:$F$999999,$F109,'Data;_Minor_Ports'!$E$59:$E$999999,AR$70,'Data;_Minor_Ports'!$J$59:$J$999999,#REF!)))</f>
        <v>0</v>
      </c>
      <c r="AS109" s="3">
        <f>IF(Closed_Ports!AN102="z","z",IF(AS$11&lt;2000,INDEX('Data;_Historical_Data'!$H$12:$AK$518,MATCH(Working!$E109,'Data;_Historical_Data'!$J$12:$J$518,0),MATCH(Working!AS$11,'Data;_Historical_Data'!$H$11:$AK$11)),SUMIFS('Data;_Minor_Ports'!$K$59:$K$999999,'Data;_Minor_Ports'!$F$59:$F$999999,$F109,'Data;_Minor_Ports'!$E$59:$E$999999,AS$70,'Data;_Minor_Ports'!$J$59:$J$999999,#REF!)))</f>
        <v>0</v>
      </c>
      <c r="AT109" s="3">
        <f>IF(Closed_Ports!AO102="z","z",IF(AT$11&lt;2000,INDEX('Data;_Historical_Data'!$H$12:$AK$518,MATCH(Working!$E109,'Data;_Historical_Data'!$J$12:$J$518,0),MATCH(Working!AT$11,'Data;_Historical_Data'!$H$11:$AK$11)),SUMIFS('Data;_Minor_Ports'!$K$59:$K$999999,'Data;_Minor_Ports'!$F$59:$F$999999,$F109,'Data;_Minor_Ports'!$E$59:$E$999999,AT$70,'Data;_Minor_Ports'!$J$59:$J$999999,#REF!)))</f>
        <v>0</v>
      </c>
      <c r="AU109" s="3">
        <f>IF(Closed_Ports!AP102="z","z",IF(AU$11&lt;2000,INDEX('Data;_Historical_Data'!$H$12:$AK$518,MATCH(Working!$E109,'Data;_Historical_Data'!$J$12:$J$518,0),MATCH(Working!AU$11,'Data;_Historical_Data'!$H$11:$AK$11)),SUMIFS('Data;_Minor_Ports'!$K$59:$K$999999,'Data;_Minor_Ports'!$F$59:$F$999999,$F109,'Data;_Minor_Ports'!$E$59:$E$999999,AU$70,'Data;_Minor_Ports'!$J$59:$J$999999,#REF!)))</f>
        <v>0</v>
      </c>
      <c r="AV109" s="3">
        <f>IF(Closed_Ports!AQ102="z","z",IF(AV$11&lt;2000,INDEX('Data;_Historical_Data'!$H$12:$AK$518,MATCH(Working!$E109,'Data;_Historical_Data'!$J$12:$J$518,0),MATCH(Working!AV$11,'Data;_Historical_Data'!$H$11:$AK$11)),SUMIFS('Data;_Minor_Ports'!$K$59:$K$999999,'Data;_Minor_Ports'!$F$59:$F$999999,$F109,'Data;_Minor_Ports'!$E$59:$E$999999,AV$70,'Data;_Minor_Ports'!$J$59:$J$999999,#REF!)))</f>
        <v>0</v>
      </c>
      <c r="AW109" s="3">
        <f>IF(Closed_Ports!AR102="z","z",IF(AW$11&lt;2000,INDEX('Data;_Historical_Data'!$H$12:$AK$518,MATCH(Working!$E109,'Data;_Historical_Data'!$J$12:$J$518,0),MATCH(Working!AW$11,'Data;_Historical_Data'!$H$11:$AK$11)),SUMIFS('Data;_Minor_Ports'!$K$59:$K$999999,'Data;_Minor_Ports'!$F$59:$F$999999,$F109,'Data;_Minor_Ports'!$E$59:$E$999999,AW$70,'Data;_Minor_Ports'!$J$59:$J$999999,#REF!)))</f>
        <v>0</v>
      </c>
      <c r="AX109" s="3">
        <f>IF(Closed_Ports!AS102="z","z",IF(AX$11&lt;2000,INDEX('Data;_Historical_Data'!$H$12:$AK$518,MATCH(Working!$E109,'Data;_Historical_Data'!$J$12:$J$518,0),MATCH(Working!AX$11,'Data;_Historical_Data'!$H$11:$AK$11)),SUMIFS('Data;_Minor_Ports'!$K$59:$K$999999,'Data;_Minor_Ports'!$F$59:$F$999999,$F109,'Data;_Minor_Ports'!$E$59:$E$999999,AX$70,'Data;_Minor_Ports'!$J$59:$J$999999,#REF!)))</f>
        <v>0</v>
      </c>
      <c r="AY109" s="3">
        <f>IF(Closed_Ports!AT102="z","z",IF(AY$11&lt;2000,INDEX('Data;_Historical_Data'!$H$12:$AK$518,MATCH(Working!$E109,'Data;_Historical_Data'!$J$12:$J$518,0),MATCH(Working!AY$11,'Data;_Historical_Data'!$H$11:$AK$11)),SUMIFS('Data;_Minor_Ports'!$K$59:$K$999999,'Data;_Minor_Ports'!$F$59:$F$999999,$F109,'Data;_Minor_Ports'!$E$59:$E$999999,AY$70,'Data;_Minor_Ports'!$J$59:$J$999999,#REF!)))</f>
        <v>0</v>
      </c>
      <c r="AZ109" s="3">
        <f>IF(Closed_Ports!AU102="z","z",IF(AZ$11&lt;2000,INDEX('Data;_Historical_Data'!$H$12:$AK$518,MATCH(Working!$E109,'Data;_Historical_Data'!$J$12:$J$518,0),MATCH(Working!AZ$11,'Data;_Historical_Data'!$H$11:$AK$11)),SUMIFS('Data;_Minor_Ports'!$K$59:$K$999999,'Data;_Minor_Ports'!$F$59:$F$999999,$F109,'Data;_Minor_Ports'!$E$59:$E$999999,AZ$70,'Data;_Minor_Ports'!$J$59:$J$999999,#REF!)))</f>
        <v>0</v>
      </c>
      <c r="BA109" s="3">
        <f>IF(Closed_Ports!AV102="z","z",IF(BA$11&lt;2000,INDEX('Data;_Historical_Data'!$H$12:$AK$518,MATCH(Working!$E109,'Data;_Historical_Data'!$J$12:$J$518,0),MATCH(Working!BA$11,'Data;_Historical_Data'!$H$11:$AK$11)),SUMIFS('Data;_Minor_Ports'!$K$59:$K$999999,'Data;_Minor_Ports'!$F$59:$F$999999,$F109,'Data;_Minor_Ports'!$E$59:$E$999999,BA$70,'Data;_Minor_Ports'!$J$59:$J$999999,#REF!)))</f>
        <v>0</v>
      </c>
      <c r="BB109" s="3">
        <f>IF(Closed_Ports!AW102="z","z",IF(BB$11&lt;2000,INDEX('Data;_Historical_Data'!$H$12:$AK$518,MATCH(Working!$E109,'Data;_Historical_Data'!$J$12:$J$518,0),MATCH(Working!BB$11,'Data;_Historical_Data'!$H$11:$AK$11)),SUMIFS('Data;_Minor_Ports'!$K$59:$K$999999,'Data;_Minor_Ports'!$F$59:$F$999999,$F109,'Data;_Minor_Ports'!$E$59:$E$999999,BB$70,'Data;_Minor_Ports'!$J$59:$J$999999,#REF!)))</f>
        <v>0</v>
      </c>
      <c r="BC109" s="3">
        <f>IF(Closed_Ports!AX102="z","z",IF(BC$11&lt;2000,INDEX('Data;_Historical_Data'!$H$12:$AK$518,MATCH(Working!$E109,'Data;_Historical_Data'!$J$12:$J$518,0),MATCH(Working!BC$11,'Data;_Historical_Data'!$H$11:$AK$11)),SUMIFS('Data;_Minor_Ports'!$K$59:$K$999999,'Data;_Minor_Ports'!$F$59:$F$999999,$F109,'Data;_Minor_Ports'!$E$59:$E$999999,BC$70,'Data;_Minor_Ports'!$J$59:$J$999999,#REF!)))</f>
        <v>0</v>
      </c>
      <c r="BD109" s="3">
        <f>IF(Closed_Ports!AY102="z","z",IF(BD$11&lt;2000,INDEX('Data;_Historical_Data'!$H$12:$AK$518,MATCH(Working!$E109,'Data;_Historical_Data'!$J$12:$J$518,0),MATCH(Working!BD$11,'Data;_Historical_Data'!$H$11:$AK$11)),SUMIFS('Data;_Minor_Ports'!$K$59:$K$999999,'Data;_Minor_Ports'!$F$59:$F$999999,$F109,'Data;_Minor_Ports'!$E$59:$E$999999,BD$70,'Data;_Minor_Ports'!$J$59:$J$999999,#REF!)))</f>
        <v>0</v>
      </c>
      <c r="BE109" s="3">
        <f>IF(Closed_Ports!AZ102="z","z",IF(BE$11&lt;2000,INDEX('Data;_Historical_Data'!$H$12:$AK$518,MATCH(Working!$E109,'Data;_Historical_Data'!$J$12:$J$518,0),MATCH(Working!BE$11,'Data;_Historical_Data'!$H$11:$AK$11)),SUMIFS('Data;_Minor_Ports'!$K$59:$K$999999,'Data;_Minor_Ports'!$F$59:$F$999999,$F109,'Data;_Minor_Ports'!$E$59:$E$999999,BE$70,'Data;_Minor_Ports'!$J$59:$J$999999,#REF!)))</f>
        <v>0</v>
      </c>
      <c r="BF109" s="3">
        <f>IF(Closed_Ports!BA102="z","z",IF(BF$11&lt;2000,INDEX('Data;_Historical_Data'!$H$12:$AK$518,MATCH(Working!$E109,'Data;_Historical_Data'!$J$12:$J$518,0),MATCH(Working!BF$11,'Data;_Historical_Data'!$H$11:$AK$11)),SUMIFS('Data;_Minor_Ports'!$K$59:$K$999999,'Data;_Minor_Ports'!$F$59:$F$999999,$F109,'Data;_Minor_Ports'!$E$59:$E$999999,BF$70,'Data;_Minor_Ports'!$J$59:$J$999999,#REF!)))</f>
        <v>0</v>
      </c>
      <c r="BG109" s="3">
        <f>IF(Closed_Ports!BB102="z","z",IF(BG$11&lt;2000,INDEX('Data;_Historical_Data'!$H$12:$AK$518,MATCH(Working!$E109,'Data;_Historical_Data'!$J$12:$J$518,0),MATCH(Working!BG$11,'Data;_Historical_Data'!$H$11:$AK$11)),SUMIFS('Data;_Minor_Ports'!$K$59:$K$999999,'Data;_Minor_Ports'!$F$59:$F$999999,$F109,'Data;_Minor_Ports'!$E$59:$E$999999,BG$70,'Data;_Minor_Ports'!$J$59:$J$999999,#REF!)))</f>
        <v>0</v>
      </c>
      <c r="BH109" s="3">
        <f>IF(Closed_Ports!BC102="z","z",IF(BH$11&lt;2000,INDEX('Data;_Historical_Data'!$H$12:$AK$518,MATCH(Working!$E109,'Data;_Historical_Data'!$J$12:$J$518,0),MATCH(Working!BH$11,'Data;_Historical_Data'!$H$11:$AK$11)),SUMIFS('Data;_Minor_Ports'!$K$59:$K$999999,'Data;_Minor_Ports'!$F$59:$F$999999,$F109,'Data;_Minor_Ports'!$E$59:$E$999999,BH$70,'Data;_Minor_Ports'!$J$59:$J$999999,#REF!)))</f>
        <v>0</v>
      </c>
      <c r="BI109" s="3">
        <f>IF(Closed_Ports!BD102="z","z",IF(BI$11&lt;2000,INDEX('Data;_Historical_Data'!$H$12:$AK$518,MATCH(Working!$E109,'Data;_Historical_Data'!$J$12:$J$518,0),MATCH(Working!BI$11,'Data;_Historical_Data'!$H$11:$AK$11)),SUMIFS('Data;_Minor_Ports'!$K$59:$K$999999,'Data;_Minor_Ports'!$F$59:$F$999999,$F109,'Data;_Minor_Ports'!$E$59:$E$999999,BI$70,'Data;_Minor_Ports'!$J$59:$J$999999,#REF!)))</f>
        <v>0</v>
      </c>
      <c r="BJ109" s="44" t="e">
        <f t="shared" si="8"/>
        <v>#DIV/0!</v>
      </c>
      <c r="BK109" s="45">
        <f t="shared" si="9"/>
        <v>0</v>
      </c>
    </row>
    <row r="110" spans="5:63" x14ac:dyDescent="0.25">
      <c r="E110" s="22" t="e">
        <f>CONCATENATE(#REF!,Working!H110)</f>
        <v>#REF!</v>
      </c>
      <c r="F110" s="22" t="s">
        <v>390</v>
      </c>
      <c r="G110" s="22" t="s">
        <v>308</v>
      </c>
      <c r="H110" s="2" t="s">
        <v>101</v>
      </c>
      <c r="I110" s="2" t="s">
        <v>17</v>
      </c>
      <c r="J110" s="42" t="s">
        <v>66</v>
      </c>
      <c r="K110" s="3" t="str">
        <f>IF(Closed_Ports!F103="z","z",IF(K$11&lt;2000,INDEX('Data;_Historical_Data'!$H$12:$AK$518,MATCH(Working!$E110,'Data;_Historical_Data'!$J$12:$J$518,0),MATCH(Working!K$11,'Data;_Historical_Data'!$H$11:$AK$11)),SUMIFS('Data;_Minor_Ports'!$K$59:$K$999999,'Data;_Minor_Ports'!$F$59:$F$999999,$F110,'Data;_Minor_Ports'!$E$59:$E$999999,K$70,'Data;_Minor_Ports'!$J$59:$J$999999,#REF!)))</f>
        <v>z</v>
      </c>
      <c r="L110" s="3" t="str">
        <f>IF(Closed_Ports!G103="z","z",IF(L$11&lt;2000,INDEX('Data;_Historical_Data'!$H$12:$AK$518,MATCH(Working!$E110,'Data;_Historical_Data'!$J$12:$J$518,0),MATCH(Working!L$11,'Data;_Historical_Data'!$H$11:$AK$11)),SUMIFS('Data;_Minor_Ports'!$K$59:$K$999999,'Data;_Minor_Ports'!$F$59:$F$999999,$F110,'Data;_Minor_Ports'!$E$59:$E$999999,L$70,'Data;_Minor_Ports'!$J$59:$J$999999,#REF!)))</f>
        <v>z</v>
      </c>
      <c r="M110" s="3" t="str">
        <f>IF(Closed_Ports!H103="z","z",IF(M$11&lt;2000,INDEX('Data;_Historical_Data'!$H$12:$AK$518,MATCH(Working!$E110,'Data;_Historical_Data'!$J$12:$J$518,0),MATCH(Working!M$11,'Data;_Historical_Data'!$H$11:$AK$11)),SUMIFS('Data;_Minor_Ports'!$K$59:$K$999999,'Data;_Minor_Ports'!$F$59:$F$999999,$F110,'Data;_Minor_Ports'!$E$59:$E$999999,M$70,'Data;_Minor_Ports'!$J$59:$J$999999,#REF!)))</f>
        <v>z</v>
      </c>
      <c r="N110" s="3" t="str">
        <f>IF(Closed_Ports!I103="z","z",IF(N$11&lt;2000,INDEX('Data;_Historical_Data'!$H$12:$AK$518,MATCH(Working!$E110,'Data;_Historical_Data'!$J$12:$J$518,0),MATCH(Working!N$11,'Data;_Historical_Data'!$H$11:$AK$11)),SUMIFS('Data;_Minor_Ports'!$K$59:$K$999999,'Data;_Minor_Ports'!$F$59:$F$999999,$F110,'Data;_Minor_Ports'!$E$59:$E$999999,N$70,'Data;_Minor_Ports'!$J$59:$J$999999,#REF!)))</f>
        <v>z</v>
      </c>
      <c r="O110" s="3" t="str">
        <f>IF(Closed_Ports!J103="z","z",IF(O$11&lt;2000,INDEX('Data;_Historical_Data'!$H$12:$AK$518,MATCH(Working!$E110,'Data;_Historical_Data'!$J$12:$J$518,0),MATCH(Working!O$11,'Data;_Historical_Data'!$H$11:$AK$11)),SUMIFS('Data;_Minor_Ports'!$K$59:$K$999999,'Data;_Minor_Ports'!$F$59:$F$999999,$F110,'Data;_Minor_Ports'!$E$59:$E$999999,O$70,'Data;_Minor_Ports'!$J$59:$J$999999,#REF!)))</f>
        <v>z</v>
      </c>
      <c r="P110" s="3" t="str">
        <f>IF(Closed_Ports!K103="z","z",IF(P$11&lt;2000,INDEX('Data;_Historical_Data'!$H$12:$AK$518,MATCH(Working!$E110,'Data;_Historical_Data'!$J$12:$J$518,0),MATCH(Working!P$11,'Data;_Historical_Data'!$H$11:$AK$11)),SUMIFS('Data;_Minor_Ports'!$K$59:$K$999999,'Data;_Minor_Ports'!$F$59:$F$999999,$F110,'Data;_Minor_Ports'!$E$59:$E$999999,P$70,'Data;_Minor_Ports'!$J$59:$J$999999,#REF!)))</f>
        <v>z</v>
      </c>
      <c r="Q110" s="3" t="str">
        <f>IF(Closed_Ports!L103="z","z",IF(Q$11&lt;2000,INDEX('Data;_Historical_Data'!$H$12:$AK$518,MATCH(Working!$E110,'Data;_Historical_Data'!$J$12:$J$518,0),MATCH(Working!Q$11,'Data;_Historical_Data'!$H$11:$AK$11)),SUMIFS('Data;_Minor_Ports'!$K$59:$K$999999,'Data;_Minor_Ports'!$F$59:$F$999999,$F110,'Data;_Minor_Ports'!$E$59:$E$999999,Q$70,'Data;_Minor_Ports'!$J$59:$J$999999,#REF!)))</f>
        <v>z</v>
      </c>
      <c r="R110" s="3" t="str">
        <f>IF(Closed_Ports!M103="z","z",IF(R$11&lt;2000,INDEX('Data;_Historical_Data'!$H$12:$AK$518,MATCH(Working!$E110,'Data;_Historical_Data'!$J$12:$J$518,0),MATCH(Working!R$11,'Data;_Historical_Data'!$H$11:$AK$11)),SUMIFS('Data;_Minor_Ports'!$K$59:$K$999999,'Data;_Minor_Ports'!$F$59:$F$999999,$F110,'Data;_Minor_Ports'!$E$59:$E$999999,R$70,'Data;_Minor_Ports'!$J$59:$J$999999,#REF!)))</f>
        <v>z</v>
      </c>
      <c r="S110" s="3" t="str">
        <f>IF(Closed_Ports!N103="z","z",IF(S$11&lt;2000,INDEX('Data;_Historical_Data'!$H$12:$AK$518,MATCH(Working!$E110,'Data;_Historical_Data'!$J$12:$J$518,0),MATCH(Working!S$11,'Data;_Historical_Data'!$H$11:$AK$11)),SUMIFS('Data;_Minor_Ports'!$K$59:$K$999999,'Data;_Minor_Ports'!$F$59:$F$999999,$F110,'Data;_Minor_Ports'!$E$59:$E$999999,S$70,'Data;_Minor_Ports'!$J$59:$J$999999,#REF!)))</f>
        <v>z</v>
      </c>
      <c r="T110" s="3" t="e">
        <f>IF(Closed_Ports!O103="z","z",IF(T$11&lt;2000,INDEX('Data;_Historical_Data'!$H$12:$AK$518,MATCH(Working!$E110,'Data;_Historical_Data'!$J$12:$J$518,0),MATCH(Working!T$11,'Data;_Historical_Data'!$H$11:$AK$11)),SUMIFS('Data;_Minor_Ports'!$K$59:$K$999999,'Data;_Minor_Ports'!$F$59:$F$999999,$F110,'Data;_Minor_Ports'!$E$59:$E$999999,T$70,'Data;_Minor_Ports'!$J$59:$J$999999,#REF!)))</f>
        <v>#REF!</v>
      </c>
      <c r="U110" s="3" t="e">
        <f>IF(Closed_Ports!P103="z","z",IF(U$11&lt;2000,INDEX('Data;_Historical_Data'!$H$12:$AK$518,MATCH(Working!$E110,'Data;_Historical_Data'!$J$12:$J$518,0),MATCH(Working!U$11,'Data;_Historical_Data'!$H$11:$AK$11)),SUMIFS('Data;_Minor_Ports'!$K$59:$K$999999,'Data;_Minor_Ports'!$F$59:$F$999999,$F110,'Data;_Minor_Ports'!$E$59:$E$999999,U$70,'Data;_Minor_Ports'!$J$59:$J$999999,#REF!)))</f>
        <v>#REF!</v>
      </c>
      <c r="V110" s="3" t="e">
        <f>IF(Closed_Ports!Q103="z","z",IF(V$11&lt;2000,INDEX('Data;_Historical_Data'!$H$12:$AK$518,MATCH(Working!$E110,'Data;_Historical_Data'!$J$12:$J$518,0),MATCH(Working!V$11,'Data;_Historical_Data'!$H$11:$AK$11)),SUMIFS('Data;_Minor_Ports'!$K$59:$K$999999,'Data;_Minor_Ports'!$F$59:$F$999999,$F110,'Data;_Minor_Ports'!$E$59:$E$999999,V$70,'Data;_Minor_Ports'!$J$59:$J$999999,#REF!)))</f>
        <v>#REF!</v>
      </c>
      <c r="W110" s="3" t="e">
        <f>IF(Closed_Ports!R103="z","z",IF(W$11&lt;2000,INDEX('Data;_Historical_Data'!$H$12:$AK$518,MATCH(Working!$E110,'Data;_Historical_Data'!$J$12:$J$518,0),MATCH(Working!W$11,'Data;_Historical_Data'!$H$11:$AK$11)),SUMIFS('Data;_Minor_Ports'!$K$59:$K$999999,'Data;_Minor_Ports'!$F$59:$F$999999,$F110,'Data;_Minor_Ports'!$E$59:$E$999999,W$70,'Data;_Minor_Ports'!$J$59:$J$999999,#REF!)))</f>
        <v>#REF!</v>
      </c>
      <c r="X110" s="3" t="e">
        <f>IF(Closed_Ports!S103="z","z",IF(X$11&lt;2000,INDEX('Data;_Historical_Data'!$H$12:$AK$518,MATCH(Working!$E110,'Data;_Historical_Data'!$J$12:$J$518,0),MATCH(Working!X$11,'Data;_Historical_Data'!$H$11:$AK$11)),SUMIFS('Data;_Minor_Ports'!$K$59:$K$999999,'Data;_Minor_Ports'!$F$59:$F$999999,$F110,'Data;_Minor_Ports'!$E$59:$E$999999,X$70,'Data;_Minor_Ports'!$J$59:$J$999999,#REF!)))</f>
        <v>#REF!</v>
      </c>
      <c r="Y110" s="3" t="e">
        <f>IF(Closed_Ports!T103="z","z",IF(Y$11&lt;2000,INDEX('Data;_Historical_Data'!$H$12:$AK$518,MATCH(Working!$E110,'Data;_Historical_Data'!$J$12:$J$518,0),MATCH(Working!Y$11,'Data;_Historical_Data'!$H$11:$AK$11)),SUMIFS('Data;_Minor_Ports'!$K$59:$K$999999,'Data;_Minor_Ports'!$F$59:$F$999999,$F110,'Data;_Minor_Ports'!$E$59:$E$999999,Y$70,'Data;_Minor_Ports'!$J$59:$J$999999,#REF!)))</f>
        <v>#REF!</v>
      </c>
      <c r="Z110" s="3" t="e">
        <f>IF(Closed_Ports!U103="z","z",IF(Z$11&lt;2000,INDEX('Data;_Historical_Data'!$H$12:$AK$518,MATCH(Working!$E110,'Data;_Historical_Data'!$J$12:$J$518,0),MATCH(Working!Z$11,'Data;_Historical_Data'!$H$11:$AK$11)),SUMIFS('Data;_Minor_Ports'!$K$59:$K$999999,'Data;_Minor_Ports'!$F$59:$F$999999,$F110,'Data;_Minor_Ports'!$E$59:$E$999999,Z$70,'Data;_Minor_Ports'!$J$59:$J$999999,#REF!)))</f>
        <v>#REF!</v>
      </c>
      <c r="AA110" s="3" t="e">
        <f>IF(Closed_Ports!V103="z","z",IF(AA$11&lt;2000,INDEX('Data;_Historical_Data'!$H$12:$AK$518,MATCH(Working!$E110,'Data;_Historical_Data'!$J$12:$J$518,0),MATCH(Working!AA$11,'Data;_Historical_Data'!$H$11:$AK$11)),SUMIFS('Data;_Minor_Ports'!$K$59:$K$999999,'Data;_Minor_Ports'!$F$59:$F$999999,$F110,'Data;_Minor_Ports'!$E$59:$E$999999,AA$70,'Data;_Minor_Ports'!$J$59:$J$999999,#REF!)))</f>
        <v>#REF!</v>
      </c>
      <c r="AB110" s="3" t="e">
        <f>IF(Closed_Ports!W103="z","z",IF(AB$11&lt;2000,INDEX('Data;_Historical_Data'!$H$12:$AK$518,MATCH(Working!$E110,'Data;_Historical_Data'!$J$12:$J$518,0),MATCH(Working!AB$11,'Data;_Historical_Data'!$H$11:$AK$11)),SUMIFS('Data;_Minor_Ports'!$K$59:$K$999999,'Data;_Minor_Ports'!$F$59:$F$999999,$F110,'Data;_Minor_Ports'!$E$59:$E$999999,AB$70,'Data;_Minor_Ports'!$J$59:$J$999999,#REF!)))</f>
        <v>#REF!</v>
      </c>
      <c r="AC110" s="3" t="e">
        <f>IF(Closed_Ports!X103="z","z",IF(AC$11&lt;2000,INDEX('Data;_Historical_Data'!$H$12:$AK$518,MATCH(Working!$E110,'Data;_Historical_Data'!$J$12:$J$518,0),MATCH(Working!AC$11,'Data;_Historical_Data'!$H$11:$AK$11)),SUMIFS('Data;_Minor_Ports'!$K$59:$K$999999,'Data;_Minor_Ports'!$F$59:$F$999999,$F110,'Data;_Minor_Ports'!$E$59:$E$999999,AC$70,'Data;_Minor_Ports'!$J$59:$J$999999,#REF!)))</f>
        <v>#REF!</v>
      </c>
      <c r="AD110" s="3" t="e">
        <f>IF(Closed_Ports!Y103="z","z",IF(AD$11&lt;2000,INDEX('Data;_Historical_Data'!$H$12:$AK$518,MATCH(Working!$E110,'Data;_Historical_Data'!$J$12:$J$518,0),MATCH(Working!AD$11,'Data;_Historical_Data'!$H$11:$AK$11)),SUMIFS('Data;_Minor_Ports'!$K$59:$K$999999,'Data;_Minor_Ports'!$F$59:$F$999999,$F110,'Data;_Minor_Ports'!$E$59:$E$999999,AD$70,'Data;_Minor_Ports'!$J$59:$J$999999,#REF!)))</f>
        <v>#REF!</v>
      </c>
      <c r="AE110" s="3" t="e">
        <f>IF(Closed_Ports!Z103="z","z",IF(AE$11&lt;2000,INDEX('Data;_Historical_Data'!$H$12:$AK$518,MATCH(Working!$E110,'Data;_Historical_Data'!$J$12:$J$518,0),MATCH(Working!AE$11,'Data;_Historical_Data'!$H$11:$AK$11)),SUMIFS('Data;_Minor_Ports'!$K$59:$K$999999,'Data;_Minor_Ports'!$F$59:$F$999999,$F110,'Data;_Minor_Ports'!$E$59:$E$999999,AE$70,'Data;_Minor_Ports'!$J$59:$J$999999,#REF!)))</f>
        <v>#REF!</v>
      </c>
      <c r="AF110" s="3" t="e">
        <f>IF(Closed_Ports!AA103="z","z",IF(AF$11&lt;2000,INDEX('Data;_Historical_Data'!$H$12:$AK$518,MATCH(Working!$E110,'Data;_Historical_Data'!$J$12:$J$518,0),MATCH(Working!AF$11,'Data;_Historical_Data'!$H$11:$AK$11)),SUMIFS('Data;_Minor_Ports'!$K$59:$K$999999,'Data;_Minor_Ports'!$F$59:$F$999999,$F110,'Data;_Minor_Ports'!$E$59:$E$999999,AF$70,'Data;_Minor_Ports'!$J$59:$J$999999,#REF!)))</f>
        <v>#REF!</v>
      </c>
      <c r="AG110" s="3" t="e">
        <f>IF(Closed_Ports!AB103="z","z",IF(AG$11&lt;2000,INDEX('Data;_Historical_Data'!$H$12:$AK$518,MATCH(Working!$E110,'Data;_Historical_Data'!$J$12:$J$518,0),MATCH(Working!AG$11,'Data;_Historical_Data'!$H$11:$AK$11)),SUMIFS('Data;_Minor_Ports'!$K$59:$K$999999,'Data;_Minor_Ports'!$F$59:$F$999999,$F110,'Data;_Minor_Ports'!$E$59:$E$999999,AG$70,'Data;_Minor_Ports'!$J$59:$J$999999,#REF!)))</f>
        <v>#REF!</v>
      </c>
      <c r="AH110" s="3" t="e">
        <f>IF(Closed_Ports!AC103="z","z",IF(AH$11&lt;2000,INDEX('Data;_Historical_Data'!$H$12:$AK$518,MATCH(Working!$E110,'Data;_Historical_Data'!$J$12:$J$518,0),MATCH(Working!AH$11,'Data;_Historical_Data'!$H$11:$AK$11)),SUMIFS('Data;_Minor_Ports'!$K$59:$K$999999,'Data;_Minor_Ports'!$F$59:$F$999999,$F110,'Data;_Minor_Ports'!$E$59:$E$999999,AH$70,'Data;_Minor_Ports'!$J$59:$J$999999,#REF!)))</f>
        <v>#REF!</v>
      </c>
      <c r="AI110" s="3" t="e">
        <f>IF(Closed_Ports!AD103="z","z",IF(AI$11&lt;2000,INDEX('Data;_Historical_Data'!$H$12:$AK$518,MATCH(Working!$E110,'Data;_Historical_Data'!$J$12:$J$518,0),MATCH(Working!AI$11,'Data;_Historical_Data'!$H$11:$AK$11)),SUMIFS('Data;_Minor_Ports'!$K$59:$K$999999,'Data;_Minor_Ports'!$F$59:$F$999999,$F110,'Data;_Minor_Ports'!$E$59:$E$999999,AI$70,'Data;_Minor_Ports'!$J$59:$J$999999,#REF!)))</f>
        <v>#REF!</v>
      </c>
      <c r="AJ110" s="3" t="e">
        <f>IF(Closed_Ports!AE103="z","z",IF(AJ$11&lt;2000,INDEX('Data;_Historical_Data'!$H$12:$AK$518,MATCH(Working!$E110,'Data;_Historical_Data'!$J$12:$J$518,0),MATCH(Working!AJ$11,'Data;_Historical_Data'!$H$11:$AK$11)),SUMIFS('Data;_Minor_Ports'!$K$59:$K$999999,'Data;_Minor_Ports'!$F$59:$F$999999,$F110,'Data;_Minor_Ports'!$E$59:$E$999999,AJ$70,'Data;_Minor_Ports'!$J$59:$J$999999,#REF!)))</f>
        <v>#REF!</v>
      </c>
      <c r="AK110" s="3" t="e">
        <f>IF(Closed_Ports!AF103="z","z",IF(AK$11&lt;2000,INDEX('Data;_Historical_Data'!$H$12:$AK$518,MATCH(Working!$E110,'Data;_Historical_Data'!$J$12:$J$518,0),MATCH(Working!AK$11,'Data;_Historical_Data'!$H$11:$AK$11)),SUMIFS('Data;_Minor_Ports'!$K$59:$K$999999,'Data;_Minor_Ports'!$F$59:$F$999999,$F110,'Data;_Minor_Ports'!$E$59:$E$999999,AK$70,'Data;_Minor_Ports'!$J$59:$J$999999,#REF!)))</f>
        <v>#REF!</v>
      </c>
      <c r="AL110" s="49">
        <f>IF(Closed_Ports!AG103="z","z",IF(AL$11&lt;2000,INDEX('Data;_Historical_Data'!$H$12:$AK$518,MATCH(Working!$E110,'Data;_Historical_Data'!$J$12:$J$518,0),MATCH(Working!AL$11,'Data;_Historical_Data'!$H$11:$AK$11)),SUMIFS('Data;_Minor_Ports'!$K$59:$K$999999,'Data;_Minor_Ports'!$F$59:$F$999999,$F110,'Data;_Minor_Ports'!$E$59:$E$999999,AL$70,'Data;_Minor_Ports'!$J$59:$J$999999,#REF!)))</f>
        <v>0</v>
      </c>
      <c r="AM110" s="3" t="str">
        <f>IF(Closed_Ports!AH103="z","z",IF(AM$11&lt;2000,INDEX('Data;_Historical_Data'!$H$12:$AK$518,MATCH(Working!$E110,'Data;_Historical_Data'!$J$12:$J$518,0),MATCH(Working!AM$11,'Data;_Historical_Data'!$H$11:$AK$11)),SUMIFS('Data;_Minor_Ports'!$K$59:$K$999999,'Data;_Minor_Ports'!$F$59:$F$999999,$F110,'Data;_Minor_Ports'!$E$59:$E$999999,AM$70,'Data;_Minor_Ports'!$J$59:$J$999999,#REF!)))</f>
        <v>z</v>
      </c>
      <c r="AN110" s="3" t="str">
        <f>IF(Closed_Ports!AI103="z","z",IF(AN$11&lt;2000,INDEX('Data;_Historical_Data'!$H$12:$AK$518,MATCH(Working!$E110,'Data;_Historical_Data'!$J$12:$J$518,0),MATCH(Working!AN$11,'Data;_Historical_Data'!$H$11:$AK$11)),SUMIFS('Data;_Minor_Ports'!$K$59:$K$999999,'Data;_Minor_Ports'!$F$59:$F$999999,$F110,'Data;_Minor_Ports'!$E$59:$E$999999,AN$70,'Data;_Minor_Ports'!$J$59:$J$999999,#REF!)))</f>
        <v>z</v>
      </c>
      <c r="AO110" s="3" t="str">
        <f>IF(Closed_Ports!AJ103="z","z",IF(AO$11&lt;2000,INDEX('Data;_Historical_Data'!$H$12:$AK$518,MATCH(Working!$E110,'Data;_Historical_Data'!$J$12:$J$518,0),MATCH(Working!AO$11,'Data;_Historical_Data'!$H$11:$AK$11)),SUMIFS('Data;_Minor_Ports'!$K$59:$K$999999,'Data;_Minor_Ports'!$F$59:$F$999999,$F110,'Data;_Minor_Ports'!$E$59:$E$999999,AO$70,'Data;_Minor_Ports'!$J$59:$J$999999,#REF!)))</f>
        <v>z</v>
      </c>
      <c r="AP110" s="3" t="str">
        <f>IF(Closed_Ports!AK103="z","z",IF(AP$11&lt;2000,INDEX('Data;_Historical_Data'!$H$12:$AK$518,MATCH(Working!$E110,'Data;_Historical_Data'!$J$12:$J$518,0),MATCH(Working!AP$11,'Data;_Historical_Data'!$H$11:$AK$11)),SUMIFS('Data;_Minor_Ports'!$K$59:$K$999999,'Data;_Minor_Ports'!$F$59:$F$999999,$F110,'Data;_Minor_Ports'!$E$59:$E$999999,AP$70,'Data;_Minor_Ports'!$J$59:$J$999999,#REF!)))</f>
        <v>z</v>
      </c>
      <c r="AQ110" s="3" t="str">
        <f>IF(Closed_Ports!AL103="z","z",IF(AQ$11&lt;2000,INDEX('Data;_Historical_Data'!$H$12:$AK$518,MATCH(Working!$E110,'Data;_Historical_Data'!$J$12:$J$518,0),MATCH(Working!AQ$11,'Data;_Historical_Data'!$H$11:$AK$11)),SUMIFS('Data;_Minor_Ports'!$K$59:$K$999999,'Data;_Minor_Ports'!$F$59:$F$999999,$F110,'Data;_Minor_Ports'!$E$59:$E$999999,AQ$70,'Data;_Minor_Ports'!$J$59:$J$999999,#REF!)))</f>
        <v>z</v>
      </c>
      <c r="AR110" s="3" t="str">
        <f>IF(Closed_Ports!AM103="z","z",IF(AR$11&lt;2000,INDEX('Data;_Historical_Data'!$H$12:$AK$518,MATCH(Working!$E110,'Data;_Historical_Data'!$J$12:$J$518,0),MATCH(Working!AR$11,'Data;_Historical_Data'!$H$11:$AK$11)),SUMIFS('Data;_Minor_Ports'!$K$59:$K$999999,'Data;_Minor_Ports'!$F$59:$F$999999,$F110,'Data;_Minor_Ports'!$E$59:$E$999999,AR$70,'Data;_Minor_Ports'!$J$59:$J$999999,#REF!)))</f>
        <v>z</v>
      </c>
      <c r="AS110" s="3" t="str">
        <f>IF(Closed_Ports!AN103="z","z",IF(AS$11&lt;2000,INDEX('Data;_Historical_Data'!$H$12:$AK$518,MATCH(Working!$E110,'Data;_Historical_Data'!$J$12:$J$518,0),MATCH(Working!AS$11,'Data;_Historical_Data'!$H$11:$AK$11)),SUMIFS('Data;_Minor_Ports'!$K$59:$K$999999,'Data;_Minor_Ports'!$F$59:$F$999999,$F110,'Data;_Minor_Ports'!$E$59:$E$999999,AS$70,'Data;_Minor_Ports'!$J$59:$J$999999,#REF!)))</f>
        <v>z</v>
      </c>
      <c r="AT110" s="3" t="str">
        <f>IF(Closed_Ports!AO103="z","z",IF(AT$11&lt;2000,INDEX('Data;_Historical_Data'!$H$12:$AK$518,MATCH(Working!$E110,'Data;_Historical_Data'!$J$12:$J$518,0),MATCH(Working!AT$11,'Data;_Historical_Data'!$H$11:$AK$11)),SUMIFS('Data;_Minor_Ports'!$K$59:$K$999999,'Data;_Minor_Ports'!$F$59:$F$999999,$F110,'Data;_Minor_Ports'!$E$59:$E$999999,AT$70,'Data;_Minor_Ports'!$J$59:$J$999999,#REF!)))</f>
        <v>z</v>
      </c>
      <c r="AU110" s="3" t="str">
        <f>IF(Closed_Ports!AP103="z","z",IF(AU$11&lt;2000,INDEX('Data;_Historical_Data'!$H$12:$AK$518,MATCH(Working!$E110,'Data;_Historical_Data'!$J$12:$J$518,0),MATCH(Working!AU$11,'Data;_Historical_Data'!$H$11:$AK$11)),SUMIFS('Data;_Minor_Ports'!$K$59:$K$999999,'Data;_Minor_Ports'!$F$59:$F$999999,$F110,'Data;_Minor_Ports'!$E$59:$E$999999,AU$70,'Data;_Minor_Ports'!$J$59:$J$999999,#REF!)))</f>
        <v>z</v>
      </c>
      <c r="AV110" s="3" t="str">
        <f>IF(Closed_Ports!AQ103="z","z",IF(AV$11&lt;2000,INDEX('Data;_Historical_Data'!$H$12:$AK$518,MATCH(Working!$E110,'Data;_Historical_Data'!$J$12:$J$518,0),MATCH(Working!AV$11,'Data;_Historical_Data'!$H$11:$AK$11)),SUMIFS('Data;_Minor_Ports'!$K$59:$K$999999,'Data;_Minor_Ports'!$F$59:$F$999999,$F110,'Data;_Minor_Ports'!$E$59:$E$999999,AV$70,'Data;_Minor_Ports'!$J$59:$J$999999,#REF!)))</f>
        <v>z</v>
      </c>
      <c r="AW110" s="3" t="str">
        <f>IF(Closed_Ports!AR103="z","z",IF(AW$11&lt;2000,INDEX('Data;_Historical_Data'!$H$12:$AK$518,MATCH(Working!$E110,'Data;_Historical_Data'!$J$12:$J$518,0),MATCH(Working!AW$11,'Data;_Historical_Data'!$H$11:$AK$11)),SUMIFS('Data;_Minor_Ports'!$K$59:$K$999999,'Data;_Minor_Ports'!$F$59:$F$999999,$F110,'Data;_Minor_Ports'!$E$59:$E$999999,AW$70,'Data;_Minor_Ports'!$J$59:$J$999999,#REF!)))</f>
        <v>z</v>
      </c>
      <c r="AX110" s="3" t="str">
        <f>IF(Closed_Ports!AS103="z","z",IF(AX$11&lt;2000,INDEX('Data;_Historical_Data'!$H$12:$AK$518,MATCH(Working!$E110,'Data;_Historical_Data'!$J$12:$J$518,0),MATCH(Working!AX$11,'Data;_Historical_Data'!$H$11:$AK$11)),SUMIFS('Data;_Minor_Ports'!$K$59:$K$999999,'Data;_Minor_Ports'!$F$59:$F$999999,$F110,'Data;_Minor_Ports'!$E$59:$E$999999,AX$70,'Data;_Minor_Ports'!$J$59:$J$999999,#REF!)))</f>
        <v>z</v>
      </c>
      <c r="AY110" s="3" t="str">
        <f>IF(Closed_Ports!AT103="z","z",IF(AY$11&lt;2000,INDEX('Data;_Historical_Data'!$H$12:$AK$518,MATCH(Working!$E110,'Data;_Historical_Data'!$J$12:$J$518,0),MATCH(Working!AY$11,'Data;_Historical_Data'!$H$11:$AK$11)),SUMIFS('Data;_Minor_Ports'!$K$59:$K$999999,'Data;_Minor_Ports'!$F$59:$F$999999,$F110,'Data;_Minor_Ports'!$E$59:$E$999999,AY$70,'Data;_Minor_Ports'!$J$59:$J$999999,#REF!)))</f>
        <v>z</v>
      </c>
      <c r="AZ110" s="3" t="str">
        <f>IF(Closed_Ports!AU103="z","z",IF(AZ$11&lt;2000,INDEX('Data;_Historical_Data'!$H$12:$AK$518,MATCH(Working!$E110,'Data;_Historical_Data'!$J$12:$J$518,0),MATCH(Working!AZ$11,'Data;_Historical_Data'!$H$11:$AK$11)),SUMIFS('Data;_Minor_Ports'!$K$59:$K$999999,'Data;_Minor_Ports'!$F$59:$F$999999,$F110,'Data;_Minor_Ports'!$E$59:$E$999999,AZ$70,'Data;_Minor_Ports'!$J$59:$J$999999,#REF!)))</f>
        <v>z</v>
      </c>
      <c r="BA110" s="3" t="str">
        <f>IF(Closed_Ports!AV103="z","z",IF(BA$11&lt;2000,INDEX('Data;_Historical_Data'!$H$12:$AK$518,MATCH(Working!$E110,'Data;_Historical_Data'!$J$12:$J$518,0),MATCH(Working!BA$11,'Data;_Historical_Data'!$H$11:$AK$11)),SUMIFS('Data;_Minor_Ports'!$K$59:$K$999999,'Data;_Minor_Ports'!$F$59:$F$999999,$F110,'Data;_Minor_Ports'!$E$59:$E$999999,BA$70,'Data;_Minor_Ports'!$J$59:$J$999999,#REF!)))</f>
        <v>z</v>
      </c>
      <c r="BB110" s="3" t="str">
        <f>IF(Closed_Ports!AW103="z","z",IF(BB$11&lt;2000,INDEX('Data;_Historical_Data'!$H$12:$AK$518,MATCH(Working!$E110,'Data;_Historical_Data'!$J$12:$J$518,0),MATCH(Working!BB$11,'Data;_Historical_Data'!$H$11:$AK$11)),SUMIFS('Data;_Minor_Ports'!$K$59:$K$999999,'Data;_Minor_Ports'!$F$59:$F$999999,$F110,'Data;_Minor_Ports'!$E$59:$E$999999,BB$70,'Data;_Minor_Ports'!$J$59:$J$999999,#REF!)))</f>
        <v>z</v>
      </c>
      <c r="BC110" s="3" t="str">
        <f>IF(Closed_Ports!AX103="z","z",IF(BC$11&lt;2000,INDEX('Data;_Historical_Data'!$H$12:$AK$518,MATCH(Working!$E110,'Data;_Historical_Data'!$J$12:$J$518,0),MATCH(Working!BC$11,'Data;_Historical_Data'!$H$11:$AK$11)),SUMIFS('Data;_Minor_Ports'!$K$59:$K$999999,'Data;_Minor_Ports'!$F$59:$F$999999,$F110,'Data;_Minor_Ports'!$E$59:$E$999999,BC$70,'Data;_Minor_Ports'!$J$59:$J$999999,#REF!)))</f>
        <v>z</v>
      </c>
      <c r="BD110" s="3" t="str">
        <f>IF(Closed_Ports!AY103="z","z",IF(BD$11&lt;2000,INDEX('Data;_Historical_Data'!$H$12:$AK$518,MATCH(Working!$E110,'Data;_Historical_Data'!$J$12:$J$518,0),MATCH(Working!BD$11,'Data;_Historical_Data'!$H$11:$AK$11)),SUMIFS('Data;_Minor_Ports'!$K$59:$K$999999,'Data;_Minor_Ports'!$F$59:$F$999999,$F110,'Data;_Minor_Ports'!$E$59:$E$999999,BD$70,'Data;_Minor_Ports'!$J$59:$J$999999,#REF!)))</f>
        <v>z</v>
      </c>
      <c r="BE110" s="3" t="str">
        <f>IF(Closed_Ports!AZ103="z","z",IF(BE$11&lt;2000,INDEX('Data;_Historical_Data'!$H$12:$AK$518,MATCH(Working!$E110,'Data;_Historical_Data'!$J$12:$J$518,0),MATCH(Working!BE$11,'Data;_Historical_Data'!$H$11:$AK$11)),SUMIFS('Data;_Minor_Ports'!$K$59:$K$999999,'Data;_Minor_Ports'!$F$59:$F$999999,$F110,'Data;_Minor_Ports'!$E$59:$E$999999,BE$70,'Data;_Minor_Ports'!$J$59:$J$999999,#REF!)))</f>
        <v>z</v>
      </c>
      <c r="BF110" s="3" t="str">
        <f>IF(Closed_Ports!BA103="z","z",IF(BF$11&lt;2000,INDEX('Data;_Historical_Data'!$H$12:$AK$518,MATCH(Working!$E110,'Data;_Historical_Data'!$J$12:$J$518,0),MATCH(Working!BF$11,'Data;_Historical_Data'!$H$11:$AK$11)),SUMIFS('Data;_Minor_Ports'!$K$59:$K$999999,'Data;_Minor_Ports'!$F$59:$F$999999,$F110,'Data;_Minor_Ports'!$E$59:$E$999999,BF$70,'Data;_Minor_Ports'!$J$59:$J$999999,#REF!)))</f>
        <v>z</v>
      </c>
      <c r="BG110" s="3" t="str">
        <f>IF(Closed_Ports!BB103="z","z",IF(BG$11&lt;2000,INDEX('Data;_Historical_Data'!$H$12:$AK$518,MATCH(Working!$E110,'Data;_Historical_Data'!$J$12:$J$518,0),MATCH(Working!BG$11,'Data;_Historical_Data'!$H$11:$AK$11)),SUMIFS('Data;_Minor_Ports'!$K$59:$K$999999,'Data;_Minor_Ports'!$F$59:$F$999999,$F110,'Data;_Minor_Ports'!$E$59:$E$999999,BG$70,'Data;_Minor_Ports'!$J$59:$J$999999,#REF!)))</f>
        <v>z</v>
      </c>
      <c r="BH110" s="3" t="str">
        <f>IF(Closed_Ports!BC103="z","z",IF(BH$11&lt;2000,INDEX('Data;_Historical_Data'!$H$12:$AK$518,MATCH(Working!$E110,'Data;_Historical_Data'!$J$12:$J$518,0),MATCH(Working!BH$11,'Data;_Historical_Data'!$H$11:$AK$11)),SUMIFS('Data;_Minor_Ports'!$K$59:$K$999999,'Data;_Minor_Ports'!$F$59:$F$999999,$F110,'Data;_Minor_Ports'!$E$59:$E$999999,BH$70,'Data;_Minor_Ports'!$J$59:$J$999999,#REF!)))</f>
        <v>z</v>
      </c>
      <c r="BI110" s="3" t="str">
        <f>IF(Closed_Ports!BD103="z","z",IF(BI$11&lt;2000,INDEX('Data;_Historical_Data'!$H$12:$AK$518,MATCH(Working!$E110,'Data;_Historical_Data'!$J$12:$J$518,0),MATCH(Working!BI$11,'Data;_Historical_Data'!$H$11:$AK$11)),SUMIFS('Data;_Minor_Ports'!$K$59:$K$999999,'Data;_Minor_Ports'!$F$59:$F$999999,$F110,'Data;_Minor_Ports'!$E$59:$E$999999,BI$70,'Data;_Minor_Ports'!$J$59:$J$999999,#REF!)))</f>
        <v>z</v>
      </c>
      <c r="BJ110" s="44" t="e">
        <f t="shared" si="8"/>
        <v>#VALUE!</v>
      </c>
      <c r="BK110" s="45" t="e">
        <f t="shared" si="9"/>
        <v>#VALUE!</v>
      </c>
    </row>
    <row r="111" spans="5:63" x14ac:dyDescent="0.25">
      <c r="E111" s="22" t="e">
        <f>CONCATENATE(#REF!,Working!H111)</f>
        <v>#REF!</v>
      </c>
      <c r="F111" s="22" t="s">
        <v>392</v>
      </c>
      <c r="G111" s="22" t="s">
        <v>308</v>
      </c>
      <c r="H111" s="2" t="s">
        <v>102</v>
      </c>
      <c r="I111" s="2" t="s">
        <v>30</v>
      </c>
      <c r="J111" s="42" t="s">
        <v>66</v>
      </c>
      <c r="K111" s="3" t="str">
        <f>IF(Closed_Ports!F104="z","z",IF(K$11&lt;2000,INDEX('Data;_Historical_Data'!$H$12:$AK$518,MATCH(Working!$E111,'Data;_Historical_Data'!$J$12:$J$518,0),MATCH(Working!K$11,'Data;_Historical_Data'!$H$11:$AK$11)),SUMIFS('Data;_Minor_Ports'!$K$59:$K$999999,'Data;_Minor_Ports'!$F$59:$F$999999,$F111,'Data;_Minor_Ports'!$E$59:$E$999999,K$70,'Data;_Minor_Ports'!$J$59:$J$999999,#REF!)))</f>
        <v>z</v>
      </c>
      <c r="L111" s="3" t="str">
        <f>IF(Closed_Ports!G104="z","z",IF(L$11&lt;2000,INDEX('Data;_Historical_Data'!$H$12:$AK$518,MATCH(Working!$E111,'Data;_Historical_Data'!$J$12:$J$518,0),MATCH(Working!L$11,'Data;_Historical_Data'!$H$11:$AK$11)),SUMIFS('Data;_Minor_Ports'!$K$59:$K$999999,'Data;_Minor_Ports'!$F$59:$F$999999,$F111,'Data;_Minor_Ports'!$E$59:$E$999999,L$70,'Data;_Minor_Ports'!$J$59:$J$999999,#REF!)))</f>
        <v>z</v>
      </c>
      <c r="M111" s="3" t="str">
        <f>IF(Closed_Ports!H104="z","z",IF(M$11&lt;2000,INDEX('Data;_Historical_Data'!$H$12:$AK$518,MATCH(Working!$E111,'Data;_Historical_Data'!$J$12:$J$518,0),MATCH(Working!M$11,'Data;_Historical_Data'!$H$11:$AK$11)),SUMIFS('Data;_Minor_Ports'!$K$59:$K$999999,'Data;_Minor_Ports'!$F$59:$F$999999,$F111,'Data;_Minor_Ports'!$E$59:$E$999999,M$70,'Data;_Minor_Ports'!$J$59:$J$999999,#REF!)))</f>
        <v>z</v>
      </c>
      <c r="N111" s="3" t="str">
        <f>IF(Closed_Ports!I104="z","z",IF(N$11&lt;2000,INDEX('Data;_Historical_Data'!$H$12:$AK$518,MATCH(Working!$E111,'Data;_Historical_Data'!$J$12:$J$518,0),MATCH(Working!N$11,'Data;_Historical_Data'!$H$11:$AK$11)),SUMIFS('Data;_Minor_Ports'!$K$59:$K$999999,'Data;_Minor_Ports'!$F$59:$F$999999,$F111,'Data;_Minor_Ports'!$E$59:$E$999999,N$70,'Data;_Minor_Ports'!$J$59:$J$999999,#REF!)))</f>
        <v>z</v>
      </c>
      <c r="O111" s="3" t="str">
        <f>IF(Closed_Ports!J104="z","z",IF(O$11&lt;2000,INDEX('Data;_Historical_Data'!$H$12:$AK$518,MATCH(Working!$E111,'Data;_Historical_Data'!$J$12:$J$518,0),MATCH(Working!O$11,'Data;_Historical_Data'!$H$11:$AK$11)),SUMIFS('Data;_Minor_Ports'!$K$59:$K$999999,'Data;_Minor_Ports'!$F$59:$F$999999,$F111,'Data;_Minor_Ports'!$E$59:$E$999999,O$70,'Data;_Minor_Ports'!$J$59:$J$999999,#REF!)))</f>
        <v>z</v>
      </c>
      <c r="P111" s="3" t="str">
        <f>IF(Closed_Ports!K104="z","z",IF(P$11&lt;2000,INDEX('Data;_Historical_Data'!$H$12:$AK$518,MATCH(Working!$E111,'Data;_Historical_Data'!$J$12:$J$518,0),MATCH(Working!P$11,'Data;_Historical_Data'!$H$11:$AK$11)),SUMIFS('Data;_Minor_Ports'!$K$59:$K$999999,'Data;_Minor_Ports'!$F$59:$F$999999,$F111,'Data;_Minor_Ports'!$E$59:$E$999999,P$70,'Data;_Minor_Ports'!$J$59:$J$999999,#REF!)))</f>
        <v>z</v>
      </c>
      <c r="Q111" s="3" t="str">
        <f>IF(Closed_Ports!L104="z","z",IF(Q$11&lt;2000,INDEX('Data;_Historical_Data'!$H$12:$AK$518,MATCH(Working!$E111,'Data;_Historical_Data'!$J$12:$J$518,0),MATCH(Working!Q$11,'Data;_Historical_Data'!$H$11:$AK$11)),SUMIFS('Data;_Minor_Ports'!$K$59:$K$999999,'Data;_Minor_Ports'!$F$59:$F$999999,$F111,'Data;_Minor_Ports'!$E$59:$E$999999,Q$70,'Data;_Minor_Ports'!$J$59:$J$999999,#REF!)))</f>
        <v>z</v>
      </c>
      <c r="R111" s="3" t="str">
        <f>IF(Closed_Ports!M104="z","z",IF(R$11&lt;2000,INDEX('Data;_Historical_Data'!$H$12:$AK$518,MATCH(Working!$E111,'Data;_Historical_Data'!$J$12:$J$518,0),MATCH(Working!R$11,'Data;_Historical_Data'!$H$11:$AK$11)),SUMIFS('Data;_Minor_Ports'!$K$59:$K$999999,'Data;_Minor_Ports'!$F$59:$F$999999,$F111,'Data;_Minor_Ports'!$E$59:$E$999999,R$70,'Data;_Minor_Ports'!$J$59:$J$999999,#REF!)))</f>
        <v>z</v>
      </c>
      <c r="S111" s="3" t="str">
        <f>IF(Closed_Ports!N104="z","z",IF(S$11&lt;2000,INDEX('Data;_Historical_Data'!$H$12:$AK$518,MATCH(Working!$E111,'Data;_Historical_Data'!$J$12:$J$518,0),MATCH(Working!S$11,'Data;_Historical_Data'!$H$11:$AK$11)),SUMIFS('Data;_Minor_Ports'!$K$59:$K$999999,'Data;_Minor_Ports'!$F$59:$F$999999,$F111,'Data;_Minor_Ports'!$E$59:$E$999999,S$70,'Data;_Minor_Ports'!$J$59:$J$999999,#REF!)))</f>
        <v>z</v>
      </c>
      <c r="T111" s="3" t="e">
        <f>IF(Closed_Ports!O104="z","z",IF(T$11&lt;2000,INDEX('Data;_Historical_Data'!$H$12:$AK$518,MATCH(Working!$E111,'Data;_Historical_Data'!$J$12:$J$518,0),MATCH(Working!T$11,'Data;_Historical_Data'!$H$11:$AK$11)),SUMIFS('Data;_Minor_Ports'!$K$59:$K$999999,'Data;_Minor_Ports'!$F$59:$F$999999,$F111,'Data;_Minor_Ports'!$E$59:$E$999999,T$70,'Data;_Minor_Ports'!$J$59:$J$999999,#REF!)))</f>
        <v>#REF!</v>
      </c>
      <c r="U111" s="3" t="e">
        <f>IF(Closed_Ports!P104="z","z",IF(U$11&lt;2000,INDEX('Data;_Historical_Data'!$H$12:$AK$518,MATCH(Working!$E111,'Data;_Historical_Data'!$J$12:$J$518,0),MATCH(Working!U$11,'Data;_Historical_Data'!$H$11:$AK$11)),SUMIFS('Data;_Minor_Ports'!$K$59:$K$999999,'Data;_Minor_Ports'!$F$59:$F$999999,$F111,'Data;_Minor_Ports'!$E$59:$E$999999,U$70,'Data;_Minor_Ports'!$J$59:$J$999999,#REF!)))</f>
        <v>#REF!</v>
      </c>
      <c r="V111" s="3" t="e">
        <f>IF(Closed_Ports!Q104="z","z",IF(V$11&lt;2000,INDEX('Data;_Historical_Data'!$H$12:$AK$518,MATCH(Working!$E111,'Data;_Historical_Data'!$J$12:$J$518,0),MATCH(Working!V$11,'Data;_Historical_Data'!$H$11:$AK$11)),SUMIFS('Data;_Minor_Ports'!$K$59:$K$999999,'Data;_Minor_Ports'!$F$59:$F$999999,$F111,'Data;_Minor_Ports'!$E$59:$E$999999,V$70,'Data;_Minor_Ports'!$J$59:$J$999999,#REF!)))</f>
        <v>#REF!</v>
      </c>
      <c r="W111" s="3" t="e">
        <f>IF(Closed_Ports!R104="z","z",IF(W$11&lt;2000,INDEX('Data;_Historical_Data'!$H$12:$AK$518,MATCH(Working!$E111,'Data;_Historical_Data'!$J$12:$J$518,0),MATCH(Working!W$11,'Data;_Historical_Data'!$H$11:$AK$11)),SUMIFS('Data;_Minor_Ports'!$K$59:$K$999999,'Data;_Minor_Ports'!$F$59:$F$999999,$F111,'Data;_Minor_Ports'!$E$59:$E$999999,W$70,'Data;_Minor_Ports'!$J$59:$J$999999,#REF!)))</f>
        <v>#REF!</v>
      </c>
      <c r="X111" s="3" t="e">
        <f>IF(Closed_Ports!S104="z","z",IF(X$11&lt;2000,INDEX('Data;_Historical_Data'!$H$12:$AK$518,MATCH(Working!$E111,'Data;_Historical_Data'!$J$12:$J$518,0),MATCH(Working!X$11,'Data;_Historical_Data'!$H$11:$AK$11)),SUMIFS('Data;_Minor_Ports'!$K$59:$K$999999,'Data;_Minor_Ports'!$F$59:$F$999999,$F111,'Data;_Minor_Ports'!$E$59:$E$999999,X$70,'Data;_Minor_Ports'!$J$59:$J$999999,#REF!)))</f>
        <v>#REF!</v>
      </c>
      <c r="Y111" s="3" t="e">
        <f>IF(Closed_Ports!T104="z","z",IF(Y$11&lt;2000,INDEX('Data;_Historical_Data'!$H$12:$AK$518,MATCH(Working!$E111,'Data;_Historical_Data'!$J$12:$J$518,0),MATCH(Working!Y$11,'Data;_Historical_Data'!$H$11:$AK$11)),SUMIFS('Data;_Minor_Ports'!$K$59:$K$999999,'Data;_Minor_Ports'!$F$59:$F$999999,$F111,'Data;_Minor_Ports'!$E$59:$E$999999,Y$70,'Data;_Minor_Ports'!$J$59:$J$999999,#REF!)))</f>
        <v>#REF!</v>
      </c>
      <c r="Z111" s="3" t="str">
        <f>IF(Closed_Ports!U104="z","z",IF(Z$11&lt;2000,INDEX('Data;_Historical_Data'!$H$12:$AK$518,MATCH(Working!$E111,'Data;_Historical_Data'!$J$12:$J$518,0),MATCH(Working!Z$11,'Data;_Historical_Data'!$H$11:$AK$11)),SUMIFS('Data;_Minor_Ports'!$K$59:$K$999999,'Data;_Minor_Ports'!$F$59:$F$999999,$F111,'Data;_Minor_Ports'!$E$59:$E$999999,Z$70,'Data;_Minor_Ports'!$J$59:$J$999999,#REF!)))</f>
        <v>z</v>
      </c>
      <c r="AA111" s="3" t="str">
        <f>IF(Closed_Ports!V104="z","z",IF(AA$11&lt;2000,INDEX('Data;_Historical_Data'!$H$12:$AK$518,MATCH(Working!$E111,'Data;_Historical_Data'!$J$12:$J$518,0),MATCH(Working!AA$11,'Data;_Historical_Data'!$H$11:$AK$11)),SUMIFS('Data;_Minor_Ports'!$K$59:$K$999999,'Data;_Minor_Ports'!$F$59:$F$999999,$F111,'Data;_Minor_Ports'!$E$59:$E$999999,AA$70,'Data;_Minor_Ports'!$J$59:$J$999999,#REF!)))</f>
        <v>z</v>
      </c>
      <c r="AB111" s="3" t="str">
        <f>IF(Closed_Ports!W104="z","z",IF(AB$11&lt;2000,INDEX('Data;_Historical_Data'!$H$12:$AK$518,MATCH(Working!$E111,'Data;_Historical_Data'!$J$12:$J$518,0),MATCH(Working!AB$11,'Data;_Historical_Data'!$H$11:$AK$11)),SUMIFS('Data;_Minor_Ports'!$K$59:$K$999999,'Data;_Minor_Ports'!$F$59:$F$999999,$F111,'Data;_Minor_Ports'!$E$59:$E$999999,AB$70,'Data;_Minor_Ports'!$J$59:$J$999999,#REF!)))</f>
        <v>z</v>
      </c>
      <c r="AC111" s="3" t="str">
        <f>IF(Closed_Ports!X104="z","z",IF(AC$11&lt;2000,INDEX('Data;_Historical_Data'!$H$12:$AK$518,MATCH(Working!$E111,'Data;_Historical_Data'!$J$12:$J$518,0),MATCH(Working!AC$11,'Data;_Historical_Data'!$H$11:$AK$11)),SUMIFS('Data;_Minor_Ports'!$K$59:$K$999999,'Data;_Minor_Ports'!$F$59:$F$999999,$F111,'Data;_Minor_Ports'!$E$59:$E$999999,AC$70,'Data;_Minor_Ports'!$J$59:$J$999999,#REF!)))</f>
        <v>z</v>
      </c>
      <c r="AD111" s="3" t="str">
        <f>IF(Closed_Ports!Y104="z","z",IF(AD$11&lt;2000,INDEX('Data;_Historical_Data'!$H$12:$AK$518,MATCH(Working!$E111,'Data;_Historical_Data'!$J$12:$J$518,0),MATCH(Working!AD$11,'Data;_Historical_Data'!$H$11:$AK$11)),SUMIFS('Data;_Minor_Ports'!$K$59:$K$999999,'Data;_Minor_Ports'!$F$59:$F$999999,$F111,'Data;_Minor_Ports'!$E$59:$E$999999,AD$70,'Data;_Minor_Ports'!$J$59:$J$999999,#REF!)))</f>
        <v>z</v>
      </c>
      <c r="AE111" s="3" t="str">
        <f>IF(Closed_Ports!Z104="z","z",IF(AE$11&lt;2000,INDEX('Data;_Historical_Data'!$H$12:$AK$518,MATCH(Working!$E111,'Data;_Historical_Data'!$J$12:$J$518,0),MATCH(Working!AE$11,'Data;_Historical_Data'!$H$11:$AK$11)),SUMIFS('Data;_Minor_Ports'!$K$59:$K$999999,'Data;_Minor_Ports'!$F$59:$F$999999,$F111,'Data;_Minor_Ports'!$E$59:$E$999999,AE$70,'Data;_Minor_Ports'!$J$59:$J$999999,#REF!)))</f>
        <v>z</v>
      </c>
      <c r="AF111" s="3" t="str">
        <f>IF(Closed_Ports!AA104="z","z",IF(AF$11&lt;2000,INDEX('Data;_Historical_Data'!$H$12:$AK$518,MATCH(Working!$E111,'Data;_Historical_Data'!$J$12:$J$518,0),MATCH(Working!AF$11,'Data;_Historical_Data'!$H$11:$AK$11)),SUMIFS('Data;_Minor_Ports'!$K$59:$K$999999,'Data;_Minor_Ports'!$F$59:$F$999999,$F111,'Data;_Minor_Ports'!$E$59:$E$999999,AF$70,'Data;_Minor_Ports'!$J$59:$J$999999,#REF!)))</f>
        <v>z</v>
      </c>
      <c r="AG111" s="3" t="str">
        <f>IF(Closed_Ports!AB104="z","z",IF(AG$11&lt;2000,INDEX('Data;_Historical_Data'!$H$12:$AK$518,MATCH(Working!$E111,'Data;_Historical_Data'!$J$12:$J$518,0),MATCH(Working!AG$11,'Data;_Historical_Data'!$H$11:$AK$11)),SUMIFS('Data;_Minor_Ports'!$K$59:$K$999999,'Data;_Minor_Ports'!$F$59:$F$999999,$F111,'Data;_Minor_Ports'!$E$59:$E$999999,AG$70,'Data;_Minor_Ports'!$J$59:$J$999999,#REF!)))</f>
        <v>z</v>
      </c>
      <c r="AH111" s="3" t="str">
        <f>IF(Closed_Ports!AC104="z","z",IF(AH$11&lt;2000,INDEX('Data;_Historical_Data'!$H$12:$AK$518,MATCH(Working!$E111,'Data;_Historical_Data'!$J$12:$J$518,0),MATCH(Working!AH$11,'Data;_Historical_Data'!$H$11:$AK$11)),SUMIFS('Data;_Minor_Ports'!$K$59:$K$999999,'Data;_Minor_Ports'!$F$59:$F$999999,$F111,'Data;_Minor_Ports'!$E$59:$E$999999,AH$70,'Data;_Minor_Ports'!$J$59:$J$999999,#REF!)))</f>
        <v>z</v>
      </c>
      <c r="AI111" s="3" t="str">
        <f>IF(Closed_Ports!AD104="z","z",IF(AI$11&lt;2000,INDEX('Data;_Historical_Data'!$H$12:$AK$518,MATCH(Working!$E111,'Data;_Historical_Data'!$J$12:$J$518,0),MATCH(Working!AI$11,'Data;_Historical_Data'!$H$11:$AK$11)),SUMIFS('Data;_Minor_Ports'!$K$59:$K$999999,'Data;_Minor_Ports'!$F$59:$F$999999,$F111,'Data;_Minor_Ports'!$E$59:$E$999999,AI$70,'Data;_Minor_Ports'!$J$59:$J$999999,#REF!)))</f>
        <v>z</v>
      </c>
      <c r="AJ111" s="3" t="str">
        <f>IF(Closed_Ports!AE104="z","z",IF(AJ$11&lt;2000,INDEX('Data;_Historical_Data'!$H$12:$AK$518,MATCH(Working!$E111,'Data;_Historical_Data'!$J$12:$J$518,0),MATCH(Working!AJ$11,'Data;_Historical_Data'!$H$11:$AK$11)),SUMIFS('Data;_Minor_Ports'!$K$59:$K$999999,'Data;_Minor_Ports'!$F$59:$F$999999,$F111,'Data;_Minor_Ports'!$E$59:$E$999999,AJ$70,'Data;_Minor_Ports'!$J$59:$J$999999,#REF!)))</f>
        <v>z</v>
      </c>
      <c r="AK111" s="3" t="str">
        <f>IF(Closed_Ports!AF104="z","z",IF(AK$11&lt;2000,INDEX('Data;_Historical_Data'!$H$12:$AK$518,MATCH(Working!$E111,'Data;_Historical_Data'!$J$12:$J$518,0),MATCH(Working!AK$11,'Data;_Historical_Data'!$H$11:$AK$11)),SUMIFS('Data;_Minor_Ports'!$K$59:$K$999999,'Data;_Minor_Ports'!$F$59:$F$999999,$F111,'Data;_Minor_Ports'!$E$59:$E$999999,AK$70,'Data;_Minor_Ports'!$J$59:$J$999999,#REF!)))</f>
        <v>z</v>
      </c>
      <c r="AL111" s="49" t="str">
        <f>IF(Closed_Ports!AG104="z","z",IF(AL$11&lt;2000,INDEX('Data;_Historical_Data'!$H$12:$AK$518,MATCH(Working!$E111,'Data;_Historical_Data'!$J$12:$J$518,0),MATCH(Working!AL$11,'Data;_Historical_Data'!$H$11:$AK$11)),SUMIFS('Data;_Minor_Ports'!$K$59:$K$999999,'Data;_Minor_Ports'!$F$59:$F$999999,$F111,'Data;_Minor_Ports'!$E$59:$E$999999,AL$70,'Data;_Minor_Ports'!$J$59:$J$999999,#REF!)))</f>
        <v>z</v>
      </c>
      <c r="AM111" s="3" t="str">
        <f>IF(Closed_Ports!AH104="z","z",IF(AM$11&lt;2000,INDEX('Data;_Historical_Data'!$H$12:$AK$518,MATCH(Working!$E111,'Data;_Historical_Data'!$J$12:$J$518,0),MATCH(Working!AM$11,'Data;_Historical_Data'!$H$11:$AK$11)),SUMIFS('Data;_Minor_Ports'!$K$59:$K$999999,'Data;_Minor_Ports'!$F$59:$F$999999,$F111,'Data;_Minor_Ports'!$E$59:$E$999999,AM$70,'Data;_Minor_Ports'!$J$59:$J$999999,#REF!)))</f>
        <v>z</v>
      </c>
      <c r="AN111" s="3" t="str">
        <f>IF(Closed_Ports!AI104="z","z",IF(AN$11&lt;2000,INDEX('Data;_Historical_Data'!$H$12:$AK$518,MATCH(Working!$E111,'Data;_Historical_Data'!$J$12:$J$518,0),MATCH(Working!AN$11,'Data;_Historical_Data'!$H$11:$AK$11)),SUMIFS('Data;_Minor_Ports'!$K$59:$K$999999,'Data;_Minor_Ports'!$F$59:$F$999999,$F111,'Data;_Minor_Ports'!$E$59:$E$999999,AN$70,'Data;_Minor_Ports'!$J$59:$J$999999,#REF!)))</f>
        <v>z</v>
      </c>
      <c r="AO111" s="3" t="str">
        <f>IF(Closed_Ports!AJ104="z","z",IF(AO$11&lt;2000,INDEX('Data;_Historical_Data'!$H$12:$AK$518,MATCH(Working!$E111,'Data;_Historical_Data'!$J$12:$J$518,0),MATCH(Working!AO$11,'Data;_Historical_Data'!$H$11:$AK$11)),SUMIFS('Data;_Minor_Ports'!$K$59:$K$999999,'Data;_Minor_Ports'!$F$59:$F$999999,$F111,'Data;_Minor_Ports'!$E$59:$E$999999,AO$70,'Data;_Minor_Ports'!$J$59:$J$999999,#REF!)))</f>
        <v>z</v>
      </c>
      <c r="AP111" s="3" t="str">
        <f>IF(Closed_Ports!AK104="z","z",IF(AP$11&lt;2000,INDEX('Data;_Historical_Data'!$H$12:$AK$518,MATCH(Working!$E111,'Data;_Historical_Data'!$J$12:$J$518,0),MATCH(Working!AP$11,'Data;_Historical_Data'!$H$11:$AK$11)),SUMIFS('Data;_Minor_Ports'!$K$59:$K$999999,'Data;_Minor_Ports'!$F$59:$F$999999,$F111,'Data;_Minor_Ports'!$E$59:$E$999999,AP$70,'Data;_Minor_Ports'!$J$59:$J$999999,#REF!)))</f>
        <v>z</v>
      </c>
      <c r="AQ111" s="3" t="str">
        <f>IF(Closed_Ports!AL104="z","z",IF(AQ$11&lt;2000,INDEX('Data;_Historical_Data'!$H$12:$AK$518,MATCH(Working!$E111,'Data;_Historical_Data'!$J$12:$J$518,0),MATCH(Working!AQ$11,'Data;_Historical_Data'!$H$11:$AK$11)),SUMIFS('Data;_Minor_Ports'!$K$59:$K$999999,'Data;_Minor_Ports'!$F$59:$F$999999,$F111,'Data;_Minor_Ports'!$E$59:$E$999999,AQ$70,'Data;_Minor_Ports'!$J$59:$J$999999,#REF!)))</f>
        <v>z</v>
      </c>
      <c r="AR111" s="3" t="str">
        <f>IF(Closed_Ports!AM104="z","z",IF(AR$11&lt;2000,INDEX('Data;_Historical_Data'!$H$12:$AK$518,MATCH(Working!$E111,'Data;_Historical_Data'!$J$12:$J$518,0),MATCH(Working!AR$11,'Data;_Historical_Data'!$H$11:$AK$11)),SUMIFS('Data;_Minor_Ports'!$K$59:$K$999999,'Data;_Minor_Ports'!$F$59:$F$999999,$F111,'Data;_Minor_Ports'!$E$59:$E$999999,AR$70,'Data;_Minor_Ports'!$J$59:$J$999999,#REF!)))</f>
        <v>z</v>
      </c>
      <c r="AS111" s="3" t="str">
        <f>IF(Closed_Ports!AN104="z","z",IF(AS$11&lt;2000,INDEX('Data;_Historical_Data'!$H$12:$AK$518,MATCH(Working!$E111,'Data;_Historical_Data'!$J$12:$J$518,0),MATCH(Working!AS$11,'Data;_Historical_Data'!$H$11:$AK$11)),SUMIFS('Data;_Minor_Ports'!$K$59:$K$999999,'Data;_Minor_Ports'!$F$59:$F$999999,$F111,'Data;_Minor_Ports'!$E$59:$E$999999,AS$70,'Data;_Minor_Ports'!$J$59:$J$999999,#REF!)))</f>
        <v>z</v>
      </c>
      <c r="AT111" s="3" t="str">
        <f>IF(Closed_Ports!AO104="z","z",IF(AT$11&lt;2000,INDEX('Data;_Historical_Data'!$H$12:$AK$518,MATCH(Working!$E111,'Data;_Historical_Data'!$J$12:$J$518,0),MATCH(Working!AT$11,'Data;_Historical_Data'!$H$11:$AK$11)),SUMIFS('Data;_Minor_Ports'!$K$59:$K$999999,'Data;_Minor_Ports'!$F$59:$F$999999,$F111,'Data;_Minor_Ports'!$E$59:$E$999999,AT$70,'Data;_Minor_Ports'!$J$59:$J$999999,#REF!)))</f>
        <v>z</v>
      </c>
      <c r="AU111" s="3" t="str">
        <f>IF(Closed_Ports!AP104="z","z",IF(AU$11&lt;2000,INDEX('Data;_Historical_Data'!$H$12:$AK$518,MATCH(Working!$E111,'Data;_Historical_Data'!$J$12:$J$518,0),MATCH(Working!AU$11,'Data;_Historical_Data'!$H$11:$AK$11)),SUMIFS('Data;_Minor_Ports'!$K$59:$K$999999,'Data;_Minor_Ports'!$F$59:$F$999999,$F111,'Data;_Minor_Ports'!$E$59:$E$999999,AU$70,'Data;_Minor_Ports'!$J$59:$J$999999,#REF!)))</f>
        <v>z</v>
      </c>
      <c r="AV111" s="3" t="str">
        <f>IF(Closed_Ports!AQ104="z","z",IF(AV$11&lt;2000,INDEX('Data;_Historical_Data'!$H$12:$AK$518,MATCH(Working!$E111,'Data;_Historical_Data'!$J$12:$J$518,0),MATCH(Working!AV$11,'Data;_Historical_Data'!$H$11:$AK$11)),SUMIFS('Data;_Minor_Ports'!$K$59:$K$999999,'Data;_Minor_Ports'!$F$59:$F$999999,$F111,'Data;_Minor_Ports'!$E$59:$E$999999,AV$70,'Data;_Minor_Ports'!$J$59:$J$999999,#REF!)))</f>
        <v>z</v>
      </c>
      <c r="AW111" s="3" t="str">
        <f>IF(Closed_Ports!AR104="z","z",IF(AW$11&lt;2000,INDEX('Data;_Historical_Data'!$H$12:$AK$518,MATCH(Working!$E111,'Data;_Historical_Data'!$J$12:$J$518,0),MATCH(Working!AW$11,'Data;_Historical_Data'!$H$11:$AK$11)),SUMIFS('Data;_Minor_Ports'!$K$59:$K$999999,'Data;_Minor_Ports'!$F$59:$F$999999,$F111,'Data;_Minor_Ports'!$E$59:$E$999999,AW$70,'Data;_Minor_Ports'!$J$59:$J$999999,#REF!)))</f>
        <v>z</v>
      </c>
      <c r="AX111" s="3" t="str">
        <f>IF(Closed_Ports!AS104="z","z",IF(AX$11&lt;2000,INDEX('Data;_Historical_Data'!$H$12:$AK$518,MATCH(Working!$E111,'Data;_Historical_Data'!$J$12:$J$518,0),MATCH(Working!AX$11,'Data;_Historical_Data'!$H$11:$AK$11)),SUMIFS('Data;_Minor_Ports'!$K$59:$K$999999,'Data;_Minor_Ports'!$F$59:$F$999999,$F111,'Data;_Minor_Ports'!$E$59:$E$999999,AX$70,'Data;_Minor_Ports'!$J$59:$J$999999,#REF!)))</f>
        <v>z</v>
      </c>
      <c r="AY111" s="3" t="str">
        <f>IF(Closed_Ports!AT104="z","z",IF(AY$11&lt;2000,INDEX('Data;_Historical_Data'!$H$12:$AK$518,MATCH(Working!$E111,'Data;_Historical_Data'!$J$12:$J$518,0),MATCH(Working!AY$11,'Data;_Historical_Data'!$H$11:$AK$11)),SUMIFS('Data;_Minor_Ports'!$K$59:$K$999999,'Data;_Minor_Ports'!$F$59:$F$999999,$F111,'Data;_Minor_Ports'!$E$59:$E$999999,AY$70,'Data;_Minor_Ports'!$J$59:$J$999999,#REF!)))</f>
        <v>z</v>
      </c>
      <c r="AZ111" s="3" t="str">
        <f>IF(Closed_Ports!AU104="z","z",IF(AZ$11&lt;2000,INDEX('Data;_Historical_Data'!$H$12:$AK$518,MATCH(Working!$E111,'Data;_Historical_Data'!$J$12:$J$518,0),MATCH(Working!AZ$11,'Data;_Historical_Data'!$H$11:$AK$11)),SUMIFS('Data;_Minor_Ports'!$K$59:$K$999999,'Data;_Minor_Ports'!$F$59:$F$999999,$F111,'Data;_Minor_Ports'!$E$59:$E$999999,AZ$70,'Data;_Minor_Ports'!$J$59:$J$999999,#REF!)))</f>
        <v>z</v>
      </c>
      <c r="BA111" s="3" t="str">
        <f>IF(Closed_Ports!AV104="z","z",IF(BA$11&lt;2000,INDEX('Data;_Historical_Data'!$H$12:$AK$518,MATCH(Working!$E111,'Data;_Historical_Data'!$J$12:$J$518,0),MATCH(Working!BA$11,'Data;_Historical_Data'!$H$11:$AK$11)),SUMIFS('Data;_Minor_Ports'!$K$59:$K$999999,'Data;_Minor_Ports'!$F$59:$F$999999,$F111,'Data;_Minor_Ports'!$E$59:$E$999999,BA$70,'Data;_Minor_Ports'!$J$59:$J$999999,#REF!)))</f>
        <v>z</v>
      </c>
      <c r="BB111" s="3" t="str">
        <f>IF(Closed_Ports!AW104="z","z",IF(BB$11&lt;2000,INDEX('Data;_Historical_Data'!$H$12:$AK$518,MATCH(Working!$E111,'Data;_Historical_Data'!$J$12:$J$518,0),MATCH(Working!BB$11,'Data;_Historical_Data'!$H$11:$AK$11)),SUMIFS('Data;_Minor_Ports'!$K$59:$K$999999,'Data;_Minor_Ports'!$F$59:$F$999999,$F111,'Data;_Minor_Ports'!$E$59:$E$999999,BB$70,'Data;_Minor_Ports'!$J$59:$J$999999,#REF!)))</f>
        <v>z</v>
      </c>
      <c r="BC111" s="3" t="str">
        <f>IF(Closed_Ports!AX104="z","z",IF(BC$11&lt;2000,INDEX('Data;_Historical_Data'!$H$12:$AK$518,MATCH(Working!$E111,'Data;_Historical_Data'!$J$12:$J$518,0),MATCH(Working!BC$11,'Data;_Historical_Data'!$H$11:$AK$11)),SUMIFS('Data;_Minor_Ports'!$K$59:$K$999999,'Data;_Minor_Ports'!$F$59:$F$999999,$F111,'Data;_Minor_Ports'!$E$59:$E$999999,BC$70,'Data;_Minor_Ports'!$J$59:$J$999999,#REF!)))</f>
        <v>z</v>
      </c>
      <c r="BD111" s="3" t="str">
        <f>IF(Closed_Ports!AY104="z","z",IF(BD$11&lt;2000,INDEX('Data;_Historical_Data'!$H$12:$AK$518,MATCH(Working!$E111,'Data;_Historical_Data'!$J$12:$J$518,0),MATCH(Working!BD$11,'Data;_Historical_Data'!$H$11:$AK$11)),SUMIFS('Data;_Minor_Ports'!$K$59:$K$999999,'Data;_Minor_Ports'!$F$59:$F$999999,$F111,'Data;_Minor_Ports'!$E$59:$E$999999,BD$70,'Data;_Minor_Ports'!$J$59:$J$999999,#REF!)))</f>
        <v>z</v>
      </c>
      <c r="BE111" s="3" t="str">
        <f>IF(Closed_Ports!AZ104="z","z",IF(BE$11&lt;2000,INDEX('Data;_Historical_Data'!$H$12:$AK$518,MATCH(Working!$E111,'Data;_Historical_Data'!$J$12:$J$518,0),MATCH(Working!BE$11,'Data;_Historical_Data'!$H$11:$AK$11)),SUMIFS('Data;_Minor_Ports'!$K$59:$K$999999,'Data;_Minor_Ports'!$F$59:$F$999999,$F111,'Data;_Minor_Ports'!$E$59:$E$999999,BE$70,'Data;_Minor_Ports'!$J$59:$J$999999,#REF!)))</f>
        <v>z</v>
      </c>
      <c r="BF111" s="3" t="str">
        <f>IF(Closed_Ports!BA104="z","z",IF(BF$11&lt;2000,INDEX('Data;_Historical_Data'!$H$12:$AK$518,MATCH(Working!$E111,'Data;_Historical_Data'!$J$12:$J$518,0),MATCH(Working!BF$11,'Data;_Historical_Data'!$H$11:$AK$11)),SUMIFS('Data;_Minor_Ports'!$K$59:$K$999999,'Data;_Minor_Ports'!$F$59:$F$999999,$F111,'Data;_Minor_Ports'!$E$59:$E$999999,BF$70,'Data;_Minor_Ports'!$J$59:$J$999999,#REF!)))</f>
        <v>z</v>
      </c>
      <c r="BG111" s="3" t="str">
        <f>IF(Closed_Ports!BB104="z","z",IF(BG$11&lt;2000,INDEX('Data;_Historical_Data'!$H$12:$AK$518,MATCH(Working!$E111,'Data;_Historical_Data'!$J$12:$J$518,0),MATCH(Working!BG$11,'Data;_Historical_Data'!$H$11:$AK$11)),SUMIFS('Data;_Minor_Ports'!$K$59:$K$999999,'Data;_Minor_Ports'!$F$59:$F$999999,$F111,'Data;_Minor_Ports'!$E$59:$E$999999,BG$70,'Data;_Minor_Ports'!$J$59:$J$999999,#REF!)))</f>
        <v>z</v>
      </c>
      <c r="BH111" s="3" t="str">
        <f>IF(Closed_Ports!BC104="z","z",IF(BH$11&lt;2000,INDEX('Data;_Historical_Data'!$H$12:$AK$518,MATCH(Working!$E111,'Data;_Historical_Data'!$J$12:$J$518,0),MATCH(Working!BH$11,'Data;_Historical_Data'!$H$11:$AK$11)),SUMIFS('Data;_Minor_Ports'!$K$59:$K$999999,'Data;_Minor_Ports'!$F$59:$F$999999,$F111,'Data;_Minor_Ports'!$E$59:$E$999999,BH$70,'Data;_Minor_Ports'!$J$59:$J$999999,#REF!)))</f>
        <v>z</v>
      </c>
      <c r="BI111" s="3" t="str">
        <f>IF(Closed_Ports!BD104="z","z",IF(BI$11&lt;2000,INDEX('Data;_Historical_Data'!$H$12:$AK$518,MATCH(Working!$E111,'Data;_Historical_Data'!$J$12:$J$518,0),MATCH(Working!BI$11,'Data;_Historical_Data'!$H$11:$AK$11)),SUMIFS('Data;_Minor_Ports'!$K$59:$K$999999,'Data;_Minor_Ports'!$F$59:$F$999999,$F111,'Data;_Minor_Ports'!$E$59:$E$999999,BI$70,'Data;_Minor_Ports'!$J$59:$J$999999,#REF!)))</f>
        <v>z</v>
      </c>
      <c r="BJ111" s="44" t="e">
        <f t="shared" si="8"/>
        <v>#VALUE!</v>
      </c>
      <c r="BK111" s="45" t="e">
        <f t="shared" si="9"/>
        <v>#VALUE!</v>
      </c>
    </row>
    <row r="112" spans="5:63" x14ac:dyDescent="0.25">
      <c r="E112" s="22" t="e">
        <f>CONCATENATE(#REF!,Working!H112)</f>
        <v>#REF!</v>
      </c>
      <c r="F112" s="22" t="s">
        <v>394</v>
      </c>
      <c r="G112" s="22" t="s">
        <v>308</v>
      </c>
      <c r="H112" s="2" t="s">
        <v>103</v>
      </c>
      <c r="I112" s="2" t="s">
        <v>30</v>
      </c>
      <c r="J112" s="42" t="s">
        <v>66</v>
      </c>
      <c r="K112" s="3" t="str">
        <f>IF(Closed_Ports!F105="z","z",IF(K$11&lt;2000,INDEX('Data;_Historical_Data'!$H$12:$AK$518,MATCH(Working!$E112,'Data;_Historical_Data'!$J$12:$J$518,0),MATCH(Working!K$11,'Data;_Historical_Data'!$H$11:$AK$11)),SUMIFS('Data;_Minor_Ports'!$K$59:$K$999999,'Data;_Minor_Ports'!$F$59:$F$999999,$F112,'Data;_Minor_Ports'!$E$59:$E$999999,K$70,'Data;_Minor_Ports'!$J$59:$J$999999,#REF!)))</f>
        <v>z</v>
      </c>
      <c r="L112" s="3" t="str">
        <f>IF(Closed_Ports!G105="z","z",IF(L$11&lt;2000,INDEX('Data;_Historical_Data'!$H$12:$AK$518,MATCH(Working!$E112,'Data;_Historical_Data'!$J$12:$J$518,0),MATCH(Working!L$11,'Data;_Historical_Data'!$H$11:$AK$11)),SUMIFS('Data;_Minor_Ports'!$K$59:$K$999999,'Data;_Minor_Ports'!$F$59:$F$999999,$F112,'Data;_Minor_Ports'!$E$59:$E$999999,L$70,'Data;_Minor_Ports'!$J$59:$J$999999,#REF!)))</f>
        <v>z</v>
      </c>
      <c r="M112" s="3" t="str">
        <f>IF(Closed_Ports!H105="z","z",IF(M$11&lt;2000,INDEX('Data;_Historical_Data'!$H$12:$AK$518,MATCH(Working!$E112,'Data;_Historical_Data'!$J$12:$J$518,0),MATCH(Working!M$11,'Data;_Historical_Data'!$H$11:$AK$11)),SUMIFS('Data;_Minor_Ports'!$K$59:$K$999999,'Data;_Minor_Ports'!$F$59:$F$999999,$F112,'Data;_Minor_Ports'!$E$59:$E$999999,M$70,'Data;_Minor_Ports'!$J$59:$J$999999,#REF!)))</f>
        <v>z</v>
      </c>
      <c r="N112" s="3" t="str">
        <f>IF(Closed_Ports!I105="z","z",IF(N$11&lt;2000,INDEX('Data;_Historical_Data'!$H$12:$AK$518,MATCH(Working!$E112,'Data;_Historical_Data'!$J$12:$J$518,0),MATCH(Working!N$11,'Data;_Historical_Data'!$H$11:$AK$11)),SUMIFS('Data;_Minor_Ports'!$K$59:$K$999999,'Data;_Minor_Ports'!$F$59:$F$999999,$F112,'Data;_Minor_Ports'!$E$59:$E$999999,N$70,'Data;_Minor_Ports'!$J$59:$J$999999,#REF!)))</f>
        <v>z</v>
      </c>
      <c r="O112" s="3" t="str">
        <f>IF(Closed_Ports!J105="z","z",IF(O$11&lt;2000,INDEX('Data;_Historical_Data'!$H$12:$AK$518,MATCH(Working!$E112,'Data;_Historical_Data'!$J$12:$J$518,0),MATCH(Working!O$11,'Data;_Historical_Data'!$H$11:$AK$11)),SUMIFS('Data;_Minor_Ports'!$K$59:$K$999999,'Data;_Minor_Ports'!$F$59:$F$999999,$F112,'Data;_Minor_Ports'!$E$59:$E$999999,O$70,'Data;_Minor_Ports'!$J$59:$J$999999,#REF!)))</f>
        <v>z</v>
      </c>
      <c r="P112" s="3" t="str">
        <f>IF(Closed_Ports!K105="z","z",IF(P$11&lt;2000,INDEX('Data;_Historical_Data'!$H$12:$AK$518,MATCH(Working!$E112,'Data;_Historical_Data'!$J$12:$J$518,0),MATCH(Working!P$11,'Data;_Historical_Data'!$H$11:$AK$11)),SUMIFS('Data;_Minor_Ports'!$K$59:$K$999999,'Data;_Minor_Ports'!$F$59:$F$999999,$F112,'Data;_Minor_Ports'!$E$59:$E$999999,P$70,'Data;_Minor_Ports'!$J$59:$J$999999,#REF!)))</f>
        <v>z</v>
      </c>
      <c r="Q112" s="3" t="str">
        <f>IF(Closed_Ports!L105="z","z",IF(Q$11&lt;2000,INDEX('Data;_Historical_Data'!$H$12:$AK$518,MATCH(Working!$E112,'Data;_Historical_Data'!$J$12:$J$518,0),MATCH(Working!Q$11,'Data;_Historical_Data'!$H$11:$AK$11)),SUMIFS('Data;_Minor_Ports'!$K$59:$K$999999,'Data;_Minor_Ports'!$F$59:$F$999999,$F112,'Data;_Minor_Ports'!$E$59:$E$999999,Q$70,'Data;_Minor_Ports'!$J$59:$J$999999,#REF!)))</f>
        <v>z</v>
      </c>
      <c r="R112" s="3" t="str">
        <f>IF(Closed_Ports!M105="z","z",IF(R$11&lt;2000,INDEX('Data;_Historical_Data'!$H$12:$AK$518,MATCH(Working!$E112,'Data;_Historical_Data'!$J$12:$J$518,0),MATCH(Working!R$11,'Data;_Historical_Data'!$H$11:$AK$11)),SUMIFS('Data;_Minor_Ports'!$K$59:$K$999999,'Data;_Minor_Ports'!$F$59:$F$999999,$F112,'Data;_Minor_Ports'!$E$59:$E$999999,R$70,'Data;_Minor_Ports'!$J$59:$J$999999,#REF!)))</f>
        <v>z</v>
      </c>
      <c r="S112" s="3" t="str">
        <f>IF(Closed_Ports!N105="z","z",IF(S$11&lt;2000,INDEX('Data;_Historical_Data'!$H$12:$AK$518,MATCH(Working!$E112,'Data;_Historical_Data'!$J$12:$J$518,0),MATCH(Working!S$11,'Data;_Historical_Data'!$H$11:$AK$11)),SUMIFS('Data;_Minor_Ports'!$K$59:$K$999999,'Data;_Minor_Ports'!$F$59:$F$999999,$F112,'Data;_Minor_Ports'!$E$59:$E$999999,S$70,'Data;_Minor_Ports'!$J$59:$J$999999,#REF!)))</f>
        <v>z</v>
      </c>
      <c r="T112" s="3" t="str">
        <f>IF(Closed_Ports!O105="z","z",IF(T$11&lt;2000,INDEX('Data;_Historical_Data'!$H$12:$AK$518,MATCH(Working!$E112,'Data;_Historical_Data'!$J$12:$J$518,0),MATCH(Working!T$11,'Data;_Historical_Data'!$H$11:$AK$11)),SUMIFS('Data;_Minor_Ports'!$K$59:$K$999999,'Data;_Minor_Ports'!$F$59:$F$999999,$F112,'Data;_Minor_Ports'!$E$59:$E$999999,T$70,'Data;_Minor_Ports'!$J$59:$J$999999,#REF!)))</f>
        <v>z</v>
      </c>
      <c r="U112" s="3" t="str">
        <f>IF(Closed_Ports!P105="z","z",IF(U$11&lt;2000,INDEX('Data;_Historical_Data'!$H$12:$AK$518,MATCH(Working!$E112,'Data;_Historical_Data'!$J$12:$J$518,0),MATCH(Working!U$11,'Data;_Historical_Data'!$H$11:$AK$11)),SUMIFS('Data;_Minor_Ports'!$K$59:$K$999999,'Data;_Minor_Ports'!$F$59:$F$999999,$F112,'Data;_Minor_Ports'!$E$59:$E$999999,U$70,'Data;_Minor_Ports'!$J$59:$J$999999,#REF!)))</f>
        <v>z</v>
      </c>
      <c r="V112" s="3" t="str">
        <f>IF(Closed_Ports!Q105="z","z",IF(V$11&lt;2000,INDEX('Data;_Historical_Data'!$H$12:$AK$518,MATCH(Working!$E112,'Data;_Historical_Data'!$J$12:$J$518,0),MATCH(Working!V$11,'Data;_Historical_Data'!$H$11:$AK$11)),SUMIFS('Data;_Minor_Ports'!$K$59:$K$999999,'Data;_Minor_Ports'!$F$59:$F$999999,$F112,'Data;_Minor_Ports'!$E$59:$E$999999,V$70,'Data;_Minor_Ports'!$J$59:$J$999999,#REF!)))</f>
        <v>z</v>
      </c>
      <c r="W112" s="3" t="str">
        <f>IF(Closed_Ports!R105="z","z",IF(W$11&lt;2000,INDEX('Data;_Historical_Data'!$H$12:$AK$518,MATCH(Working!$E112,'Data;_Historical_Data'!$J$12:$J$518,0),MATCH(Working!W$11,'Data;_Historical_Data'!$H$11:$AK$11)),SUMIFS('Data;_Minor_Ports'!$K$59:$K$999999,'Data;_Minor_Ports'!$F$59:$F$999999,$F112,'Data;_Minor_Ports'!$E$59:$E$999999,W$70,'Data;_Minor_Ports'!$J$59:$J$999999,#REF!)))</f>
        <v>z</v>
      </c>
      <c r="X112" s="3" t="str">
        <f>IF(Closed_Ports!S105="z","z",IF(X$11&lt;2000,INDEX('Data;_Historical_Data'!$H$12:$AK$518,MATCH(Working!$E112,'Data;_Historical_Data'!$J$12:$J$518,0),MATCH(Working!X$11,'Data;_Historical_Data'!$H$11:$AK$11)),SUMIFS('Data;_Minor_Ports'!$K$59:$K$999999,'Data;_Minor_Ports'!$F$59:$F$999999,$F112,'Data;_Minor_Ports'!$E$59:$E$999999,X$70,'Data;_Minor_Ports'!$J$59:$J$999999,#REF!)))</f>
        <v>z</v>
      </c>
      <c r="Y112" s="3" t="str">
        <f>IF(Closed_Ports!T105="z","z",IF(Y$11&lt;2000,INDEX('Data;_Historical_Data'!$H$12:$AK$518,MATCH(Working!$E112,'Data;_Historical_Data'!$J$12:$J$518,0),MATCH(Working!Y$11,'Data;_Historical_Data'!$H$11:$AK$11)),SUMIFS('Data;_Minor_Ports'!$K$59:$K$999999,'Data;_Minor_Ports'!$F$59:$F$999999,$F112,'Data;_Minor_Ports'!$E$59:$E$999999,Y$70,'Data;_Minor_Ports'!$J$59:$J$999999,#REF!)))</f>
        <v>z</v>
      </c>
      <c r="Z112" s="3" t="str">
        <f>IF(Closed_Ports!U105="z","z",IF(Z$11&lt;2000,INDEX('Data;_Historical_Data'!$H$12:$AK$518,MATCH(Working!$E112,'Data;_Historical_Data'!$J$12:$J$518,0),MATCH(Working!Z$11,'Data;_Historical_Data'!$H$11:$AK$11)),SUMIFS('Data;_Minor_Ports'!$K$59:$K$999999,'Data;_Minor_Ports'!$F$59:$F$999999,$F112,'Data;_Minor_Ports'!$E$59:$E$999999,Z$70,'Data;_Minor_Ports'!$J$59:$J$999999,#REF!)))</f>
        <v>z</v>
      </c>
      <c r="AA112" s="3" t="str">
        <f>IF(Closed_Ports!V105="z","z",IF(AA$11&lt;2000,INDEX('Data;_Historical_Data'!$H$12:$AK$518,MATCH(Working!$E112,'Data;_Historical_Data'!$J$12:$J$518,0),MATCH(Working!AA$11,'Data;_Historical_Data'!$H$11:$AK$11)),SUMIFS('Data;_Minor_Ports'!$K$59:$K$999999,'Data;_Minor_Ports'!$F$59:$F$999999,$F112,'Data;_Minor_Ports'!$E$59:$E$999999,AA$70,'Data;_Minor_Ports'!$J$59:$J$999999,#REF!)))</f>
        <v>z</v>
      </c>
      <c r="AB112" s="3" t="str">
        <f>IF(Closed_Ports!W105="z","z",IF(AB$11&lt;2000,INDEX('Data;_Historical_Data'!$H$12:$AK$518,MATCH(Working!$E112,'Data;_Historical_Data'!$J$12:$J$518,0),MATCH(Working!AB$11,'Data;_Historical_Data'!$H$11:$AK$11)),SUMIFS('Data;_Minor_Ports'!$K$59:$K$999999,'Data;_Minor_Ports'!$F$59:$F$999999,$F112,'Data;_Minor_Ports'!$E$59:$E$999999,AB$70,'Data;_Minor_Ports'!$J$59:$J$999999,#REF!)))</f>
        <v>z</v>
      </c>
      <c r="AC112" s="3" t="str">
        <f>IF(Closed_Ports!X105="z","z",IF(AC$11&lt;2000,INDEX('Data;_Historical_Data'!$H$12:$AK$518,MATCH(Working!$E112,'Data;_Historical_Data'!$J$12:$J$518,0),MATCH(Working!AC$11,'Data;_Historical_Data'!$H$11:$AK$11)),SUMIFS('Data;_Minor_Ports'!$K$59:$K$999999,'Data;_Minor_Ports'!$F$59:$F$999999,$F112,'Data;_Minor_Ports'!$E$59:$E$999999,AC$70,'Data;_Minor_Ports'!$J$59:$J$999999,#REF!)))</f>
        <v>z</v>
      </c>
      <c r="AD112" s="3" t="str">
        <f>IF(Closed_Ports!Y105="z","z",IF(AD$11&lt;2000,INDEX('Data;_Historical_Data'!$H$12:$AK$518,MATCH(Working!$E112,'Data;_Historical_Data'!$J$12:$J$518,0),MATCH(Working!AD$11,'Data;_Historical_Data'!$H$11:$AK$11)),SUMIFS('Data;_Minor_Ports'!$K$59:$K$999999,'Data;_Minor_Ports'!$F$59:$F$999999,$F112,'Data;_Minor_Ports'!$E$59:$E$999999,AD$70,'Data;_Minor_Ports'!$J$59:$J$999999,#REF!)))</f>
        <v>z</v>
      </c>
      <c r="AE112" s="3" t="str">
        <f>IF(Closed_Ports!Z105="z","z",IF(AE$11&lt;2000,INDEX('Data;_Historical_Data'!$H$12:$AK$518,MATCH(Working!$E112,'Data;_Historical_Data'!$J$12:$J$518,0),MATCH(Working!AE$11,'Data;_Historical_Data'!$H$11:$AK$11)),SUMIFS('Data;_Minor_Ports'!$K$59:$K$999999,'Data;_Minor_Ports'!$F$59:$F$999999,$F112,'Data;_Minor_Ports'!$E$59:$E$999999,AE$70,'Data;_Minor_Ports'!$J$59:$J$999999,#REF!)))</f>
        <v>z</v>
      </c>
      <c r="AF112" s="3" t="str">
        <f>IF(Closed_Ports!AA105="z","z",IF(AF$11&lt;2000,INDEX('Data;_Historical_Data'!$H$12:$AK$518,MATCH(Working!$E112,'Data;_Historical_Data'!$J$12:$J$518,0),MATCH(Working!AF$11,'Data;_Historical_Data'!$H$11:$AK$11)),SUMIFS('Data;_Minor_Ports'!$K$59:$K$999999,'Data;_Minor_Ports'!$F$59:$F$999999,$F112,'Data;_Minor_Ports'!$E$59:$E$999999,AF$70,'Data;_Minor_Ports'!$J$59:$J$999999,#REF!)))</f>
        <v>z</v>
      </c>
      <c r="AG112" s="3" t="str">
        <f>IF(Closed_Ports!AB105="z","z",IF(AG$11&lt;2000,INDEX('Data;_Historical_Data'!$H$12:$AK$518,MATCH(Working!$E112,'Data;_Historical_Data'!$J$12:$J$518,0),MATCH(Working!AG$11,'Data;_Historical_Data'!$H$11:$AK$11)),SUMIFS('Data;_Minor_Ports'!$K$59:$K$999999,'Data;_Minor_Ports'!$F$59:$F$999999,$F112,'Data;_Minor_Ports'!$E$59:$E$999999,AG$70,'Data;_Minor_Ports'!$J$59:$J$999999,#REF!)))</f>
        <v>z</v>
      </c>
      <c r="AH112" s="3" t="str">
        <f>IF(Closed_Ports!AC105="z","z",IF(AH$11&lt;2000,INDEX('Data;_Historical_Data'!$H$12:$AK$518,MATCH(Working!$E112,'Data;_Historical_Data'!$J$12:$J$518,0),MATCH(Working!AH$11,'Data;_Historical_Data'!$H$11:$AK$11)),SUMIFS('Data;_Minor_Ports'!$K$59:$K$999999,'Data;_Minor_Ports'!$F$59:$F$999999,$F112,'Data;_Minor_Ports'!$E$59:$E$999999,AH$70,'Data;_Minor_Ports'!$J$59:$J$999999,#REF!)))</f>
        <v>z</v>
      </c>
      <c r="AI112" s="3" t="str">
        <f>IF(Closed_Ports!AD105="z","z",IF(AI$11&lt;2000,INDEX('Data;_Historical_Data'!$H$12:$AK$518,MATCH(Working!$E112,'Data;_Historical_Data'!$J$12:$J$518,0),MATCH(Working!AI$11,'Data;_Historical_Data'!$H$11:$AK$11)),SUMIFS('Data;_Minor_Ports'!$K$59:$K$999999,'Data;_Minor_Ports'!$F$59:$F$999999,$F112,'Data;_Minor_Ports'!$E$59:$E$999999,AI$70,'Data;_Minor_Ports'!$J$59:$J$999999,#REF!)))</f>
        <v>z</v>
      </c>
      <c r="AJ112" s="3" t="str">
        <f>IF(Closed_Ports!AE105="z","z",IF(AJ$11&lt;2000,INDEX('Data;_Historical_Data'!$H$12:$AK$518,MATCH(Working!$E112,'Data;_Historical_Data'!$J$12:$J$518,0),MATCH(Working!AJ$11,'Data;_Historical_Data'!$H$11:$AK$11)),SUMIFS('Data;_Minor_Ports'!$K$59:$K$999999,'Data;_Minor_Ports'!$F$59:$F$999999,$F112,'Data;_Minor_Ports'!$E$59:$E$999999,AJ$70,'Data;_Minor_Ports'!$J$59:$J$999999,#REF!)))</f>
        <v>z</v>
      </c>
      <c r="AK112" s="3" t="str">
        <f>IF(Closed_Ports!AF105="z","z",IF(AK$11&lt;2000,INDEX('Data;_Historical_Data'!$H$12:$AK$518,MATCH(Working!$E112,'Data;_Historical_Data'!$J$12:$J$518,0),MATCH(Working!AK$11,'Data;_Historical_Data'!$H$11:$AK$11)),SUMIFS('Data;_Minor_Ports'!$K$59:$K$999999,'Data;_Minor_Ports'!$F$59:$F$999999,$F112,'Data;_Minor_Ports'!$E$59:$E$999999,AK$70,'Data;_Minor_Ports'!$J$59:$J$999999,#REF!)))</f>
        <v>z</v>
      </c>
      <c r="AL112" s="49" t="str">
        <f>IF(Closed_Ports!AG105="z","z",IF(AL$11&lt;2000,INDEX('Data;_Historical_Data'!$H$12:$AK$518,MATCH(Working!$E112,'Data;_Historical_Data'!$J$12:$J$518,0),MATCH(Working!AL$11,'Data;_Historical_Data'!$H$11:$AK$11)),SUMIFS('Data;_Minor_Ports'!$K$59:$K$999999,'Data;_Minor_Ports'!$F$59:$F$999999,$F112,'Data;_Minor_Ports'!$E$59:$E$999999,AL$70,'Data;_Minor_Ports'!$J$59:$J$999999,#REF!)))</f>
        <v>z</v>
      </c>
      <c r="AM112" s="3" t="str">
        <f>IF(Closed_Ports!AH105="z","z",IF(AM$11&lt;2000,INDEX('Data;_Historical_Data'!$H$12:$AK$518,MATCH(Working!$E112,'Data;_Historical_Data'!$J$12:$J$518,0),MATCH(Working!AM$11,'Data;_Historical_Data'!$H$11:$AK$11)),SUMIFS('Data;_Minor_Ports'!$K$59:$K$999999,'Data;_Minor_Ports'!$F$59:$F$999999,$F112,'Data;_Minor_Ports'!$E$59:$E$999999,AM$70,'Data;_Minor_Ports'!$J$59:$J$999999,#REF!)))</f>
        <v>z</v>
      </c>
      <c r="AN112" s="3" t="str">
        <f>IF(Closed_Ports!AI105="z","z",IF(AN$11&lt;2000,INDEX('Data;_Historical_Data'!$H$12:$AK$518,MATCH(Working!$E112,'Data;_Historical_Data'!$J$12:$J$518,0),MATCH(Working!AN$11,'Data;_Historical_Data'!$H$11:$AK$11)),SUMIFS('Data;_Minor_Ports'!$K$59:$K$999999,'Data;_Minor_Ports'!$F$59:$F$999999,$F112,'Data;_Minor_Ports'!$E$59:$E$999999,AN$70,'Data;_Minor_Ports'!$J$59:$J$999999,#REF!)))</f>
        <v>z</v>
      </c>
      <c r="AO112" s="3" t="str">
        <f>IF(Closed_Ports!AJ105="z","z",IF(AO$11&lt;2000,INDEX('Data;_Historical_Data'!$H$12:$AK$518,MATCH(Working!$E112,'Data;_Historical_Data'!$J$12:$J$518,0),MATCH(Working!AO$11,'Data;_Historical_Data'!$H$11:$AK$11)),SUMIFS('Data;_Minor_Ports'!$K$59:$K$999999,'Data;_Minor_Ports'!$F$59:$F$999999,$F112,'Data;_Minor_Ports'!$E$59:$E$999999,AO$70,'Data;_Minor_Ports'!$J$59:$J$999999,#REF!)))</f>
        <v>z</v>
      </c>
      <c r="AP112" s="3" t="str">
        <f>IF(Closed_Ports!AK105="z","z",IF(AP$11&lt;2000,INDEX('Data;_Historical_Data'!$H$12:$AK$518,MATCH(Working!$E112,'Data;_Historical_Data'!$J$12:$J$518,0),MATCH(Working!AP$11,'Data;_Historical_Data'!$H$11:$AK$11)),SUMIFS('Data;_Minor_Ports'!$K$59:$K$999999,'Data;_Minor_Ports'!$F$59:$F$999999,$F112,'Data;_Minor_Ports'!$E$59:$E$999999,AP$70,'Data;_Minor_Ports'!$J$59:$J$999999,#REF!)))</f>
        <v>z</v>
      </c>
      <c r="AQ112" s="3" t="str">
        <f>IF(Closed_Ports!AL105="z","z",IF(AQ$11&lt;2000,INDEX('Data;_Historical_Data'!$H$12:$AK$518,MATCH(Working!$E112,'Data;_Historical_Data'!$J$12:$J$518,0),MATCH(Working!AQ$11,'Data;_Historical_Data'!$H$11:$AK$11)),SUMIFS('Data;_Minor_Ports'!$K$59:$K$999999,'Data;_Minor_Ports'!$F$59:$F$999999,$F112,'Data;_Minor_Ports'!$E$59:$E$999999,AQ$70,'Data;_Minor_Ports'!$J$59:$J$999999,#REF!)))</f>
        <v>z</v>
      </c>
      <c r="AR112" s="3" t="str">
        <f>IF(Closed_Ports!AM105="z","z",IF(AR$11&lt;2000,INDEX('Data;_Historical_Data'!$H$12:$AK$518,MATCH(Working!$E112,'Data;_Historical_Data'!$J$12:$J$518,0),MATCH(Working!AR$11,'Data;_Historical_Data'!$H$11:$AK$11)),SUMIFS('Data;_Minor_Ports'!$K$59:$K$999999,'Data;_Minor_Ports'!$F$59:$F$999999,$F112,'Data;_Minor_Ports'!$E$59:$E$999999,AR$70,'Data;_Minor_Ports'!$J$59:$J$999999,#REF!)))</f>
        <v>z</v>
      </c>
      <c r="AS112" s="3" t="str">
        <f>IF(Closed_Ports!AN105="z","z",IF(AS$11&lt;2000,INDEX('Data;_Historical_Data'!$H$12:$AK$518,MATCH(Working!$E112,'Data;_Historical_Data'!$J$12:$J$518,0),MATCH(Working!AS$11,'Data;_Historical_Data'!$H$11:$AK$11)),SUMIFS('Data;_Minor_Ports'!$K$59:$K$999999,'Data;_Minor_Ports'!$F$59:$F$999999,$F112,'Data;_Minor_Ports'!$E$59:$E$999999,AS$70,'Data;_Minor_Ports'!$J$59:$J$999999,#REF!)))</f>
        <v>z</v>
      </c>
      <c r="AT112" s="3" t="str">
        <f>IF(Closed_Ports!AO105="z","z",IF(AT$11&lt;2000,INDEX('Data;_Historical_Data'!$H$12:$AK$518,MATCH(Working!$E112,'Data;_Historical_Data'!$J$12:$J$518,0),MATCH(Working!AT$11,'Data;_Historical_Data'!$H$11:$AK$11)),SUMIFS('Data;_Minor_Ports'!$K$59:$K$999999,'Data;_Minor_Ports'!$F$59:$F$999999,$F112,'Data;_Minor_Ports'!$E$59:$E$999999,AT$70,'Data;_Minor_Ports'!$J$59:$J$999999,#REF!)))</f>
        <v>z</v>
      </c>
      <c r="AU112" s="3">
        <f>IF(Closed_Ports!AP105="z","z",IF(AU$11&lt;2000,INDEX('Data;_Historical_Data'!$H$12:$AK$518,MATCH(Working!$E112,'Data;_Historical_Data'!$J$12:$J$518,0),MATCH(Working!AU$11,'Data;_Historical_Data'!$H$11:$AK$11)),SUMIFS('Data;_Minor_Ports'!$K$59:$K$999999,'Data;_Minor_Ports'!$F$59:$F$999999,$F112,'Data;_Minor_Ports'!$E$59:$E$999999,AU$70,'Data;_Minor_Ports'!$J$59:$J$999999,#REF!)))</f>
        <v>0</v>
      </c>
      <c r="AV112" s="3">
        <f>IF(Closed_Ports!AQ105="z","z",IF(AV$11&lt;2000,INDEX('Data;_Historical_Data'!$H$12:$AK$518,MATCH(Working!$E112,'Data;_Historical_Data'!$J$12:$J$518,0),MATCH(Working!AV$11,'Data;_Historical_Data'!$H$11:$AK$11)),SUMIFS('Data;_Minor_Ports'!$K$59:$K$999999,'Data;_Minor_Ports'!$F$59:$F$999999,$F112,'Data;_Minor_Ports'!$E$59:$E$999999,AV$70,'Data;_Minor_Ports'!$J$59:$J$999999,#REF!)))</f>
        <v>0</v>
      </c>
      <c r="AW112" s="3">
        <f>IF(Closed_Ports!AR105="z","z",IF(AW$11&lt;2000,INDEX('Data;_Historical_Data'!$H$12:$AK$518,MATCH(Working!$E112,'Data;_Historical_Data'!$J$12:$J$518,0),MATCH(Working!AW$11,'Data;_Historical_Data'!$H$11:$AK$11)),SUMIFS('Data;_Minor_Ports'!$K$59:$K$999999,'Data;_Minor_Ports'!$F$59:$F$999999,$F112,'Data;_Minor_Ports'!$E$59:$E$999999,AW$70,'Data;_Minor_Ports'!$J$59:$J$999999,#REF!)))</f>
        <v>0</v>
      </c>
      <c r="AX112" s="3">
        <f>IF(Closed_Ports!AS105="z","z",IF(AX$11&lt;2000,INDEX('Data;_Historical_Data'!$H$12:$AK$518,MATCH(Working!$E112,'Data;_Historical_Data'!$J$12:$J$518,0),MATCH(Working!AX$11,'Data;_Historical_Data'!$H$11:$AK$11)),SUMIFS('Data;_Minor_Ports'!$K$59:$K$999999,'Data;_Minor_Ports'!$F$59:$F$999999,$F112,'Data;_Minor_Ports'!$E$59:$E$999999,AX$70,'Data;_Minor_Ports'!$J$59:$J$999999,#REF!)))</f>
        <v>0</v>
      </c>
      <c r="AY112" s="3">
        <f>IF(Closed_Ports!AT105="z","z",IF(AY$11&lt;2000,INDEX('Data;_Historical_Data'!$H$12:$AK$518,MATCH(Working!$E112,'Data;_Historical_Data'!$J$12:$J$518,0),MATCH(Working!AY$11,'Data;_Historical_Data'!$H$11:$AK$11)),SUMIFS('Data;_Minor_Ports'!$K$59:$K$999999,'Data;_Minor_Ports'!$F$59:$F$999999,$F112,'Data;_Minor_Ports'!$E$59:$E$999999,AY$70,'Data;_Minor_Ports'!$J$59:$J$999999,#REF!)))</f>
        <v>0</v>
      </c>
      <c r="AZ112" s="3">
        <f>IF(Closed_Ports!AU105="z","z",IF(AZ$11&lt;2000,INDEX('Data;_Historical_Data'!$H$12:$AK$518,MATCH(Working!$E112,'Data;_Historical_Data'!$J$12:$J$518,0),MATCH(Working!AZ$11,'Data;_Historical_Data'!$H$11:$AK$11)),SUMIFS('Data;_Minor_Ports'!$K$59:$K$999999,'Data;_Minor_Ports'!$F$59:$F$999999,$F112,'Data;_Minor_Ports'!$E$59:$E$999999,AZ$70,'Data;_Minor_Ports'!$J$59:$J$999999,#REF!)))</f>
        <v>0</v>
      </c>
      <c r="BA112" s="3">
        <f>IF(Closed_Ports!AV105="z","z",IF(BA$11&lt;2000,INDEX('Data;_Historical_Data'!$H$12:$AK$518,MATCH(Working!$E112,'Data;_Historical_Data'!$J$12:$J$518,0),MATCH(Working!BA$11,'Data;_Historical_Data'!$H$11:$AK$11)),SUMIFS('Data;_Minor_Ports'!$K$59:$K$999999,'Data;_Minor_Ports'!$F$59:$F$999999,$F112,'Data;_Minor_Ports'!$E$59:$E$999999,BA$70,'Data;_Minor_Ports'!$J$59:$J$999999,#REF!)))</f>
        <v>0</v>
      </c>
      <c r="BB112" s="3">
        <f>IF(Closed_Ports!AW105="z","z",IF(BB$11&lt;2000,INDEX('Data;_Historical_Data'!$H$12:$AK$518,MATCH(Working!$E112,'Data;_Historical_Data'!$J$12:$J$518,0),MATCH(Working!BB$11,'Data;_Historical_Data'!$H$11:$AK$11)),SUMIFS('Data;_Minor_Ports'!$K$59:$K$999999,'Data;_Minor_Ports'!$F$59:$F$999999,$F112,'Data;_Minor_Ports'!$E$59:$E$999999,BB$70,'Data;_Minor_Ports'!$J$59:$J$999999,#REF!)))</f>
        <v>0</v>
      </c>
      <c r="BC112" s="3">
        <f>IF(Closed_Ports!AX105="z","z",IF(BC$11&lt;2000,INDEX('Data;_Historical_Data'!$H$12:$AK$518,MATCH(Working!$E112,'Data;_Historical_Data'!$J$12:$J$518,0),MATCH(Working!BC$11,'Data;_Historical_Data'!$H$11:$AK$11)),SUMIFS('Data;_Minor_Ports'!$K$59:$K$999999,'Data;_Minor_Ports'!$F$59:$F$999999,$F112,'Data;_Minor_Ports'!$E$59:$E$999999,BC$70,'Data;_Minor_Ports'!$J$59:$J$999999,#REF!)))</f>
        <v>0</v>
      </c>
      <c r="BD112" s="3">
        <f>IF(Closed_Ports!AY105="z","z",IF(BD$11&lt;2000,INDEX('Data;_Historical_Data'!$H$12:$AK$518,MATCH(Working!$E112,'Data;_Historical_Data'!$J$12:$J$518,0),MATCH(Working!BD$11,'Data;_Historical_Data'!$H$11:$AK$11)),SUMIFS('Data;_Minor_Ports'!$K$59:$K$999999,'Data;_Minor_Ports'!$F$59:$F$999999,$F112,'Data;_Minor_Ports'!$E$59:$E$999999,BD$70,'Data;_Minor_Ports'!$J$59:$J$999999,#REF!)))</f>
        <v>0</v>
      </c>
      <c r="BE112" s="3">
        <f>IF(Closed_Ports!AZ105="z","z",IF(BE$11&lt;2000,INDEX('Data;_Historical_Data'!$H$12:$AK$518,MATCH(Working!$E112,'Data;_Historical_Data'!$J$12:$J$518,0),MATCH(Working!BE$11,'Data;_Historical_Data'!$H$11:$AK$11)),SUMIFS('Data;_Minor_Ports'!$K$59:$K$999999,'Data;_Minor_Ports'!$F$59:$F$999999,$F112,'Data;_Minor_Ports'!$E$59:$E$999999,BE$70,'Data;_Minor_Ports'!$J$59:$J$999999,#REF!)))</f>
        <v>0</v>
      </c>
      <c r="BF112" s="3">
        <f>IF(Closed_Ports!BA105="z","z",IF(BF$11&lt;2000,INDEX('Data;_Historical_Data'!$H$12:$AK$518,MATCH(Working!$E112,'Data;_Historical_Data'!$J$12:$J$518,0),MATCH(Working!BF$11,'Data;_Historical_Data'!$H$11:$AK$11)),SUMIFS('Data;_Minor_Ports'!$K$59:$K$999999,'Data;_Minor_Ports'!$F$59:$F$999999,$F112,'Data;_Minor_Ports'!$E$59:$E$999999,BF$70,'Data;_Minor_Ports'!$J$59:$J$999999,#REF!)))</f>
        <v>0</v>
      </c>
      <c r="BG112" s="3">
        <f>IF(Closed_Ports!BB105="z","z",IF(BG$11&lt;2000,INDEX('Data;_Historical_Data'!$H$12:$AK$518,MATCH(Working!$E112,'Data;_Historical_Data'!$J$12:$J$518,0),MATCH(Working!BG$11,'Data;_Historical_Data'!$H$11:$AK$11)),SUMIFS('Data;_Minor_Ports'!$K$59:$K$999999,'Data;_Minor_Ports'!$F$59:$F$999999,$F112,'Data;_Minor_Ports'!$E$59:$E$999999,BG$70,'Data;_Minor_Ports'!$J$59:$J$999999,#REF!)))</f>
        <v>0</v>
      </c>
      <c r="BH112" s="3">
        <f>IF(Closed_Ports!BC105="z","z",IF(BH$11&lt;2000,INDEX('Data;_Historical_Data'!$H$12:$AK$518,MATCH(Working!$E112,'Data;_Historical_Data'!$J$12:$J$518,0),MATCH(Working!BH$11,'Data;_Historical_Data'!$H$11:$AK$11)),SUMIFS('Data;_Minor_Ports'!$K$59:$K$999999,'Data;_Minor_Ports'!$F$59:$F$999999,$F112,'Data;_Minor_Ports'!$E$59:$E$999999,BH$70,'Data;_Minor_Ports'!$J$59:$J$999999,#REF!)))</f>
        <v>0</v>
      </c>
      <c r="BI112" s="3">
        <f>IF(Closed_Ports!BD105="z","z",IF(BI$11&lt;2000,INDEX('Data;_Historical_Data'!$H$12:$AK$518,MATCH(Working!$E112,'Data;_Historical_Data'!$J$12:$J$518,0),MATCH(Working!BI$11,'Data;_Historical_Data'!$H$11:$AK$11)),SUMIFS('Data;_Minor_Ports'!$K$59:$K$999999,'Data;_Minor_Ports'!$F$59:$F$999999,$F112,'Data;_Minor_Ports'!$E$59:$E$999999,BI$70,'Data;_Minor_Ports'!$J$59:$J$999999,#REF!)))</f>
        <v>0</v>
      </c>
      <c r="BJ112" s="44" t="e">
        <f t="shared" si="8"/>
        <v>#DIV/0!</v>
      </c>
      <c r="BK112" s="45">
        <f t="shared" si="9"/>
        <v>0</v>
      </c>
    </row>
    <row r="113" spans="5:63" x14ac:dyDescent="0.25">
      <c r="E113" s="22" t="e">
        <f>CONCATENATE(#REF!,Working!H113)</f>
        <v>#REF!</v>
      </c>
      <c r="F113" s="22" t="s">
        <v>396</v>
      </c>
      <c r="G113" s="22" t="s">
        <v>308</v>
      </c>
      <c r="H113" s="2" t="s">
        <v>397</v>
      </c>
      <c r="I113" s="2" t="s">
        <v>9</v>
      </c>
      <c r="J113" s="42" t="s">
        <v>66</v>
      </c>
      <c r="K113" s="3" t="str">
        <f>IF(Closed_Ports!F106="z","z",IF(K$11&lt;2000,INDEX('Data;_Historical_Data'!$H$12:$AK$518,MATCH(Working!$E113,'Data;_Historical_Data'!$J$12:$J$518,0),MATCH(Working!K$11,'Data;_Historical_Data'!$H$11:$AK$11)),SUMIFS('Data;_Minor_Ports'!$K$59:$K$999999,'Data;_Minor_Ports'!$F$59:$F$999999,$F113,'Data;_Minor_Ports'!$E$59:$E$999999,K$70,'Data;_Minor_Ports'!$J$59:$J$999999,#REF!)))</f>
        <v>z</v>
      </c>
      <c r="L113" s="3" t="str">
        <f>IF(Closed_Ports!G106="z","z",IF(L$11&lt;2000,INDEX('Data;_Historical_Data'!$H$12:$AK$518,MATCH(Working!$E113,'Data;_Historical_Data'!$J$12:$J$518,0),MATCH(Working!L$11,'Data;_Historical_Data'!$H$11:$AK$11)),SUMIFS('Data;_Minor_Ports'!$K$59:$K$999999,'Data;_Minor_Ports'!$F$59:$F$999999,$F113,'Data;_Minor_Ports'!$E$59:$E$999999,L$70,'Data;_Minor_Ports'!$J$59:$J$999999,#REF!)))</f>
        <v>z</v>
      </c>
      <c r="M113" s="3" t="str">
        <f>IF(Closed_Ports!H106="z","z",IF(M$11&lt;2000,INDEX('Data;_Historical_Data'!$H$12:$AK$518,MATCH(Working!$E113,'Data;_Historical_Data'!$J$12:$J$518,0),MATCH(Working!M$11,'Data;_Historical_Data'!$H$11:$AK$11)),SUMIFS('Data;_Minor_Ports'!$K$59:$K$999999,'Data;_Minor_Ports'!$F$59:$F$999999,$F113,'Data;_Minor_Ports'!$E$59:$E$999999,M$70,'Data;_Minor_Ports'!$J$59:$J$999999,#REF!)))</f>
        <v>z</v>
      </c>
      <c r="N113" s="3" t="str">
        <f>IF(Closed_Ports!I106="z","z",IF(N$11&lt;2000,INDEX('Data;_Historical_Data'!$H$12:$AK$518,MATCH(Working!$E113,'Data;_Historical_Data'!$J$12:$J$518,0),MATCH(Working!N$11,'Data;_Historical_Data'!$H$11:$AK$11)),SUMIFS('Data;_Minor_Ports'!$K$59:$K$999999,'Data;_Minor_Ports'!$F$59:$F$999999,$F113,'Data;_Minor_Ports'!$E$59:$E$999999,N$70,'Data;_Minor_Ports'!$J$59:$J$999999,#REF!)))</f>
        <v>z</v>
      </c>
      <c r="O113" s="3" t="str">
        <f>IF(Closed_Ports!J106="z","z",IF(O$11&lt;2000,INDEX('Data;_Historical_Data'!$H$12:$AK$518,MATCH(Working!$E113,'Data;_Historical_Data'!$J$12:$J$518,0),MATCH(Working!O$11,'Data;_Historical_Data'!$H$11:$AK$11)),SUMIFS('Data;_Minor_Ports'!$K$59:$K$999999,'Data;_Minor_Ports'!$F$59:$F$999999,$F113,'Data;_Minor_Ports'!$E$59:$E$999999,O$70,'Data;_Minor_Ports'!$J$59:$J$999999,#REF!)))</f>
        <v>z</v>
      </c>
      <c r="P113" s="3" t="str">
        <f>IF(Closed_Ports!K106="z","z",IF(P$11&lt;2000,INDEX('Data;_Historical_Data'!$H$12:$AK$518,MATCH(Working!$E113,'Data;_Historical_Data'!$J$12:$J$518,0),MATCH(Working!P$11,'Data;_Historical_Data'!$H$11:$AK$11)),SUMIFS('Data;_Minor_Ports'!$K$59:$K$999999,'Data;_Minor_Ports'!$F$59:$F$999999,$F113,'Data;_Minor_Ports'!$E$59:$E$999999,P$70,'Data;_Minor_Ports'!$J$59:$J$999999,#REF!)))</f>
        <v>z</v>
      </c>
      <c r="Q113" s="3" t="str">
        <f>IF(Closed_Ports!L106="z","z",IF(Q$11&lt;2000,INDEX('Data;_Historical_Data'!$H$12:$AK$518,MATCH(Working!$E113,'Data;_Historical_Data'!$J$12:$J$518,0),MATCH(Working!Q$11,'Data;_Historical_Data'!$H$11:$AK$11)),SUMIFS('Data;_Minor_Ports'!$K$59:$K$999999,'Data;_Minor_Ports'!$F$59:$F$999999,$F113,'Data;_Minor_Ports'!$E$59:$E$999999,Q$70,'Data;_Minor_Ports'!$J$59:$J$999999,#REF!)))</f>
        <v>z</v>
      </c>
      <c r="R113" s="3" t="str">
        <f>IF(Closed_Ports!M106="z","z",IF(R$11&lt;2000,INDEX('Data;_Historical_Data'!$H$12:$AK$518,MATCH(Working!$E113,'Data;_Historical_Data'!$J$12:$J$518,0),MATCH(Working!R$11,'Data;_Historical_Data'!$H$11:$AK$11)),SUMIFS('Data;_Minor_Ports'!$K$59:$K$999999,'Data;_Minor_Ports'!$F$59:$F$999999,$F113,'Data;_Minor_Ports'!$E$59:$E$999999,R$70,'Data;_Minor_Ports'!$J$59:$J$999999,#REF!)))</f>
        <v>z</v>
      </c>
      <c r="S113" s="3" t="str">
        <f>IF(Closed_Ports!N106="z","z",IF(S$11&lt;2000,INDEX('Data;_Historical_Data'!$H$12:$AK$518,MATCH(Working!$E113,'Data;_Historical_Data'!$J$12:$J$518,0),MATCH(Working!S$11,'Data;_Historical_Data'!$H$11:$AK$11)),SUMIFS('Data;_Minor_Ports'!$K$59:$K$999999,'Data;_Minor_Ports'!$F$59:$F$999999,$F113,'Data;_Minor_Ports'!$E$59:$E$999999,S$70,'Data;_Minor_Ports'!$J$59:$J$999999,#REF!)))</f>
        <v>z</v>
      </c>
      <c r="T113" s="3" t="e">
        <f>IF(Closed_Ports!O106="z","z",IF(T$11&lt;2000,INDEX('Data;_Historical_Data'!$H$12:$AK$518,MATCH(Working!$E113,'Data;_Historical_Data'!$J$12:$J$518,0),MATCH(Working!T$11,'Data;_Historical_Data'!$H$11:$AK$11)),SUMIFS('Data;_Minor_Ports'!$K$59:$K$999999,'Data;_Minor_Ports'!$F$59:$F$999999,$F113,'Data;_Minor_Ports'!$E$59:$E$999999,T$70,'Data;_Minor_Ports'!$J$59:$J$999999,#REF!)))</f>
        <v>#REF!</v>
      </c>
      <c r="U113" s="3" t="e">
        <f>IF(Closed_Ports!P106="z","z",IF(U$11&lt;2000,INDEX('Data;_Historical_Data'!$H$12:$AK$518,MATCH(Working!$E113,'Data;_Historical_Data'!$J$12:$J$518,0),MATCH(Working!U$11,'Data;_Historical_Data'!$H$11:$AK$11)),SUMIFS('Data;_Minor_Ports'!$K$59:$K$999999,'Data;_Minor_Ports'!$F$59:$F$999999,$F113,'Data;_Minor_Ports'!$E$59:$E$999999,U$70,'Data;_Minor_Ports'!$J$59:$J$999999,#REF!)))</f>
        <v>#REF!</v>
      </c>
      <c r="V113" s="3" t="e">
        <f>IF(Closed_Ports!Q106="z","z",IF(V$11&lt;2000,INDEX('Data;_Historical_Data'!$H$12:$AK$518,MATCH(Working!$E113,'Data;_Historical_Data'!$J$12:$J$518,0),MATCH(Working!V$11,'Data;_Historical_Data'!$H$11:$AK$11)),SUMIFS('Data;_Minor_Ports'!$K$59:$K$999999,'Data;_Minor_Ports'!$F$59:$F$999999,$F113,'Data;_Minor_Ports'!$E$59:$E$999999,V$70,'Data;_Minor_Ports'!$J$59:$J$999999,#REF!)))</f>
        <v>#REF!</v>
      </c>
      <c r="W113" s="3" t="e">
        <f>IF(Closed_Ports!R106="z","z",IF(W$11&lt;2000,INDEX('Data;_Historical_Data'!$H$12:$AK$518,MATCH(Working!$E113,'Data;_Historical_Data'!$J$12:$J$518,0),MATCH(Working!W$11,'Data;_Historical_Data'!$H$11:$AK$11)),SUMIFS('Data;_Minor_Ports'!$K$59:$K$999999,'Data;_Minor_Ports'!$F$59:$F$999999,$F113,'Data;_Minor_Ports'!$E$59:$E$999999,W$70,'Data;_Minor_Ports'!$J$59:$J$999999,#REF!)))</f>
        <v>#REF!</v>
      </c>
      <c r="X113" s="3" t="e">
        <f>IF(Closed_Ports!S106="z","z",IF(X$11&lt;2000,INDEX('Data;_Historical_Data'!$H$12:$AK$518,MATCH(Working!$E113,'Data;_Historical_Data'!$J$12:$J$518,0),MATCH(Working!X$11,'Data;_Historical_Data'!$H$11:$AK$11)),SUMIFS('Data;_Minor_Ports'!$K$59:$K$999999,'Data;_Minor_Ports'!$F$59:$F$999999,$F113,'Data;_Minor_Ports'!$E$59:$E$999999,X$70,'Data;_Minor_Ports'!$J$59:$J$999999,#REF!)))</f>
        <v>#REF!</v>
      </c>
      <c r="Y113" s="3" t="e">
        <f>IF(Closed_Ports!T106="z","z",IF(Y$11&lt;2000,INDEX('Data;_Historical_Data'!$H$12:$AK$518,MATCH(Working!$E113,'Data;_Historical_Data'!$J$12:$J$518,0),MATCH(Working!Y$11,'Data;_Historical_Data'!$H$11:$AK$11)),SUMIFS('Data;_Minor_Ports'!$K$59:$K$999999,'Data;_Minor_Ports'!$F$59:$F$999999,$F113,'Data;_Minor_Ports'!$E$59:$E$999999,Y$70,'Data;_Minor_Ports'!$J$59:$J$999999,#REF!)))</f>
        <v>#REF!</v>
      </c>
      <c r="Z113" s="3" t="e">
        <f>IF(Closed_Ports!U106="z","z",IF(Z$11&lt;2000,INDEX('Data;_Historical_Data'!$H$12:$AK$518,MATCH(Working!$E113,'Data;_Historical_Data'!$J$12:$J$518,0),MATCH(Working!Z$11,'Data;_Historical_Data'!$H$11:$AK$11)),SUMIFS('Data;_Minor_Ports'!$K$59:$K$999999,'Data;_Minor_Ports'!$F$59:$F$999999,$F113,'Data;_Minor_Ports'!$E$59:$E$999999,Z$70,'Data;_Minor_Ports'!$J$59:$J$999999,#REF!)))</f>
        <v>#REF!</v>
      </c>
      <c r="AA113" s="3" t="e">
        <f>IF(Closed_Ports!V106="z","z",IF(AA$11&lt;2000,INDEX('Data;_Historical_Data'!$H$12:$AK$518,MATCH(Working!$E113,'Data;_Historical_Data'!$J$12:$J$518,0),MATCH(Working!AA$11,'Data;_Historical_Data'!$H$11:$AK$11)),SUMIFS('Data;_Minor_Ports'!$K$59:$K$999999,'Data;_Minor_Ports'!$F$59:$F$999999,$F113,'Data;_Minor_Ports'!$E$59:$E$999999,AA$70,'Data;_Minor_Ports'!$J$59:$J$999999,#REF!)))</f>
        <v>#REF!</v>
      </c>
      <c r="AB113" s="3" t="e">
        <f>IF(Closed_Ports!W106="z","z",IF(AB$11&lt;2000,INDEX('Data;_Historical_Data'!$H$12:$AK$518,MATCH(Working!$E113,'Data;_Historical_Data'!$J$12:$J$518,0),MATCH(Working!AB$11,'Data;_Historical_Data'!$H$11:$AK$11)),SUMIFS('Data;_Minor_Ports'!$K$59:$K$999999,'Data;_Minor_Ports'!$F$59:$F$999999,$F113,'Data;_Minor_Ports'!$E$59:$E$999999,AB$70,'Data;_Minor_Ports'!$J$59:$J$999999,#REF!)))</f>
        <v>#REF!</v>
      </c>
      <c r="AC113" s="3" t="e">
        <f>IF(Closed_Ports!X106="z","z",IF(AC$11&lt;2000,INDEX('Data;_Historical_Data'!$H$12:$AK$518,MATCH(Working!$E113,'Data;_Historical_Data'!$J$12:$J$518,0),MATCH(Working!AC$11,'Data;_Historical_Data'!$H$11:$AK$11)),SUMIFS('Data;_Minor_Ports'!$K$59:$K$999999,'Data;_Minor_Ports'!$F$59:$F$999999,$F113,'Data;_Minor_Ports'!$E$59:$E$999999,AC$70,'Data;_Minor_Ports'!$J$59:$J$999999,#REF!)))</f>
        <v>#REF!</v>
      </c>
      <c r="AD113" s="3" t="e">
        <f>IF(Closed_Ports!Y106="z","z",IF(AD$11&lt;2000,INDEX('Data;_Historical_Data'!$H$12:$AK$518,MATCH(Working!$E113,'Data;_Historical_Data'!$J$12:$J$518,0),MATCH(Working!AD$11,'Data;_Historical_Data'!$H$11:$AK$11)),SUMIFS('Data;_Minor_Ports'!$K$59:$K$999999,'Data;_Minor_Ports'!$F$59:$F$999999,$F113,'Data;_Minor_Ports'!$E$59:$E$999999,AD$70,'Data;_Minor_Ports'!$J$59:$J$999999,#REF!)))</f>
        <v>#REF!</v>
      </c>
      <c r="AE113" s="3" t="e">
        <f>IF(Closed_Ports!Z106="z","z",IF(AE$11&lt;2000,INDEX('Data;_Historical_Data'!$H$12:$AK$518,MATCH(Working!$E113,'Data;_Historical_Data'!$J$12:$J$518,0),MATCH(Working!AE$11,'Data;_Historical_Data'!$H$11:$AK$11)),SUMIFS('Data;_Minor_Ports'!$K$59:$K$999999,'Data;_Minor_Ports'!$F$59:$F$999999,$F113,'Data;_Minor_Ports'!$E$59:$E$999999,AE$70,'Data;_Minor_Ports'!$J$59:$J$999999,#REF!)))</f>
        <v>#REF!</v>
      </c>
      <c r="AF113" s="3" t="e">
        <f>IF(Closed_Ports!AA106="z","z",IF(AF$11&lt;2000,INDEX('Data;_Historical_Data'!$H$12:$AK$518,MATCH(Working!$E113,'Data;_Historical_Data'!$J$12:$J$518,0),MATCH(Working!AF$11,'Data;_Historical_Data'!$H$11:$AK$11)),SUMIFS('Data;_Minor_Ports'!$K$59:$K$999999,'Data;_Minor_Ports'!$F$59:$F$999999,$F113,'Data;_Minor_Ports'!$E$59:$E$999999,AF$70,'Data;_Minor_Ports'!$J$59:$J$999999,#REF!)))</f>
        <v>#REF!</v>
      </c>
      <c r="AG113" s="3" t="e">
        <f>IF(Closed_Ports!AB106="z","z",IF(AG$11&lt;2000,INDEX('Data;_Historical_Data'!$H$12:$AK$518,MATCH(Working!$E113,'Data;_Historical_Data'!$J$12:$J$518,0),MATCH(Working!AG$11,'Data;_Historical_Data'!$H$11:$AK$11)),SUMIFS('Data;_Minor_Ports'!$K$59:$K$999999,'Data;_Minor_Ports'!$F$59:$F$999999,$F113,'Data;_Minor_Ports'!$E$59:$E$999999,AG$70,'Data;_Minor_Ports'!$J$59:$J$999999,#REF!)))</f>
        <v>#REF!</v>
      </c>
      <c r="AH113" s="3" t="e">
        <f>IF(Closed_Ports!AC106="z","z",IF(AH$11&lt;2000,INDEX('Data;_Historical_Data'!$H$12:$AK$518,MATCH(Working!$E113,'Data;_Historical_Data'!$J$12:$J$518,0),MATCH(Working!AH$11,'Data;_Historical_Data'!$H$11:$AK$11)),SUMIFS('Data;_Minor_Ports'!$K$59:$K$999999,'Data;_Minor_Ports'!$F$59:$F$999999,$F113,'Data;_Minor_Ports'!$E$59:$E$999999,AH$70,'Data;_Minor_Ports'!$J$59:$J$999999,#REF!)))</f>
        <v>#REF!</v>
      </c>
      <c r="AI113" s="3" t="e">
        <f>IF(Closed_Ports!AD106="z","z",IF(AI$11&lt;2000,INDEX('Data;_Historical_Data'!$H$12:$AK$518,MATCH(Working!$E113,'Data;_Historical_Data'!$J$12:$J$518,0),MATCH(Working!AI$11,'Data;_Historical_Data'!$H$11:$AK$11)),SUMIFS('Data;_Minor_Ports'!$K$59:$K$999999,'Data;_Minor_Ports'!$F$59:$F$999999,$F113,'Data;_Minor_Ports'!$E$59:$E$999999,AI$70,'Data;_Minor_Ports'!$J$59:$J$999999,#REF!)))</f>
        <v>#REF!</v>
      </c>
      <c r="AJ113" s="3" t="e">
        <f>IF(Closed_Ports!AE106="z","z",IF(AJ$11&lt;2000,INDEX('Data;_Historical_Data'!$H$12:$AK$518,MATCH(Working!$E113,'Data;_Historical_Data'!$J$12:$J$518,0),MATCH(Working!AJ$11,'Data;_Historical_Data'!$H$11:$AK$11)),SUMIFS('Data;_Minor_Ports'!$K$59:$K$999999,'Data;_Minor_Ports'!$F$59:$F$999999,$F113,'Data;_Minor_Ports'!$E$59:$E$999999,AJ$70,'Data;_Minor_Ports'!$J$59:$J$999999,#REF!)))</f>
        <v>#REF!</v>
      </c>
      <c r="AK113" s="3" t="e">
        <f>IF(Closed_Ports!AF106="z","z",IF(AK$11&lt;2000,INDEX('Data;_Historical_Data'!$H$12:$AK$518,MATCH(Working!$E113,'Data;_Historical_Data'!$J$12:$J$518,0),MATCH(Working!AK$11,'Data;_Historical_Data'!$H$11:$AK$11)),SUMIFS('Data;_Minor_Ports'!$K$59:$K$999999,'Data;_Minor_Ports'!$F$59:$F$999999,$F113,'Data;_Minor_Ports'!$E$59:$E$999999,AK$70,'Data;_Minor_Ports'!$J$59:$J$999999,#REF!)))</f>
        <v>#REF!</v>
      </c>
      <c r="AL113" s="49">
        <f>IF(Closed_Ports!AG106="z","z",IF(AL$11&lt;2000,INDEX('Data;_Historical_Data'!$H$12:$AK$518,MATCH(Working!$E113,'Data;_Historical_Data'!$J$12:$J$518,0),MATCH(Working!AL$11,'Data;_Historical_Data'!$H$11:$AK$11)),SUMIFS('Data;_Minor_Ports'!$K$59:$K$999999,'Data;_Minor_Ports'!$F$59:$F$999999,$F113,'Data;_Minor_Ports'!$E$59:$E$999999,AL$70,'Data;_Minor_Ports'!$J$59:$J$999999,#REF!)))</f>
        <v>0</v>
      </c>
      <c r="AM113" s="3">
        <f>IF(Closed_Ports!AH106="z","z",IF(AM$11&lt;2000,INDEX('Data;_Historical_Data'!$H$12:$AK$518,MATCH(Working!$E113,'Data;_Historical_Data'!$J$12:$J$518,0),MATCH(Working!AM$11,'Data;_Historical_Data'!$H$11:$AK$11)),SUMIFS('Data;_Minor_Ports'!$K$59:$K$999999,'Data;_Minor_Ports'!$F$59:$F$999999,$F113,'Data;_Minor_Ports'!$E$59:$E$999999,AM$70,'Data;_Minor_Ports'!$J$59:$J$999999,#REF!)))</f>
        <v>0</v>
      </c>
      <c r="AN113" s="3">
        <f>IF(Closed_Ports!AI106="z","z",IF(AN$11&lt;2000,INDEX('Data;_Historical_Data'!$H$12:$AK$518,MATCH(Working!$E113,'Data;_Historical_Data'!$J$12:$J$518,0),MATCH(Working!AN$11,'Data;_Historical_Data'!$H$11:$AK$11)),SUMIFS('Data;_Minor_Ports'!$K$59:$K$999999,'Data;_Minor_Ports'!$F$59:$F$999999,$F113,'Data;_Minor_Ports'!$E$59:$E$999999,AN$70,'Data;_Minor_Ports'!$J$59:$J$999999,#REF!)))</f>
        <v>0</v>
      </c>
      <c r="AO113" s="3">
        <f>IF(Closed_Ports!AJ106="z","z",IF(AO$11&lt;2000,INDEX('Data;_Historical_Data'!$H$12:$AK$518,MATCH(Working!$E113,'Data;_Historical_Data'!$J$12:$J$518,0),MATCH(Working!AO$11,'Data;_Historical_Data'!$H$11:$AK$11)),SUMIFS('Data;_Minor_Ports'!$K$59:$K$999999,'Data;_Minor_Ports'!$F$59:$F$999999,$F113,'Data;_Minor_Ports'!$E$59:$E$999999,AO$70,'Data;_Minor_Ports'!$J$59:$J$999999,#REF!)))</f>
        <v>0</v>
      </c>
      <c r="AP113" s="3">
        <f>IF(Closed_Ports!AK106="z","z",IF(AP$11&lt;2000,INDEX('Data;_Historical_Data'!$H$12:$AK$518,MATCH(Working!$E113,'Data;_Historical_Data'!$J$12:$J$518,0),MATCH(Working!AP$11,'Data;_Historical_Data'!$H$11:$AK$11)),SUMIFS('Data;_Minor_Ports'!$K$59:$K$999999,'Data;_Minor_Ports'!$F$59:$F$999999,$F113,'Data;_Minor_Ports'!$E$59:$E$999999,AP$70,'Data;_Minor_Ports'!$J$59:$J$999999,#REF!)))</f>
        <v>0</v>
      </c>
      <c r="AQ113" s="3">
        <f>IF(Closed_Ports!AL106="z","z",IF(AQ$11&lt;2000,INDEX('Data;_Historical_Data'!$H$12:$AK$518,MATCH(Working!$E113,'Data;_Historical_Data'!$J$12:$J$518,0),MATCH(Working!AQ$11,'Data;_Historical_Data'!$H$11:$AK$11)),SUMIFS('Data;_Minor_Ports'!$K$59:$K$999999,'Data;_Minor_Ports'!$F$59:$F$999999,$F113,'Data;_Minor_Ports'!$E$59:$E$999999,AQ$70,'Data;_Minor_Ports'!$J$59:$J$999999,#REF!)))</f>
        <v>0</v>
      </c>
      <c r="AR113" s="3">
        <f>IF(Closed_Ports!AM106="z","z",IF(AR$11&lt;2000,INDEX('Data;_Historical_Data'!$H$12:$AK$518,MATCH(Working!$E113,'Data;_Historical_Data'!$J$12:$J$518,0),MATCH(Working!AR$11,'Data;_Historical_Data'!$H$11:$AK$11)),SUMIFS('Data;_Minor_Ports'!$K$59:$K$999999,'Data;_Minor_Ports'!$F$59:$F$999999,$F113,'Data;_Minor_Ports'!$E$59:$E$999999,AR$70,'Data;_Minor_Ports'!$J$59:$J$999999,#REF!)))</f>
        <v>0</v>
      </c>
      <c r="AS113" s="3">
        <f>IF(Closed_Ports!AN106="z","z",IF(AS$11&lt;2000,INDEX('Data;_Historical_Data'!$H$12:$AK$518,MATCH(Working!$E113,'Data;_Historical_Data'!$J$12:$J$518,0),MATCH(Working!AS$11,'Data;_Historical_Data'!$H$11:$AK$11)),SUMIFS('Data;_Minor_Ports'!$K$59:$K$999999,'Data;_Minor_Ports'!$F$59:$F$999999,$F113,'Data;_Minor_Ports'!$E$59:$E$999999,AS$70,'Data;_Minor_Ports'!$J$59:$J$999999,#REF!)))</f>
        <v>0</v>
      </c>
      <c r="AT113" s="3">
        <f>IF(Closed_Ports!AO106="z","z",IF(AT$11&lt;2000,INDEX('Data;_Historical_Data'!$H$12:$AK$518,MATCH(Working!$E113,'Data;_Historical_Data'!$J$12:$J$518,0),MATCH(Working!AT$11,'Data;_Historical_Data'!$H$11:$AK$11)),SUMIFS('Data;_Minor_Ports'!$K$59:$K$999999,'Data;_Minor_Ports'!$F$59:$F$999999,$F113,'Data;_Minor_Ports'!$E$59:$E$999999,AT$70,'Data;_Minor_Ports'!$J$59:$J$999999,#REF!)))</f>
        <v>0</v>
      </c>
      <c r="AU113" s="3">
        <f>IF(Closed_Ports!AP106="z","z",IF(AU$11&lt;2000,INDEX('Data;_Historical_Data'!$H$12:$AK$518,MATCH(Working!$E113,'Data;_Historical_Data'!$J$12:$J$518,0),MATCH(Working!AU$11,'Data;_Historical_Data'!$H$11:$AK$11)),SUMIFS('Data;_Minor_Ports'!$K$59:$K$999999,'Data;_Minor_Ports'!$F$59:$F$999999,$F113,'Data;_Minor_Ports'!$E$59:$E$999999,AU$70,'Data;_Minor_Ports'!$J$59:$J$999999,#REF!)))</f>
        <v>0</v>
      </c>
      <c r="AV113" s="3">
        <f>IF(Closed_Ports!AQ106="z","z",IF(AV$11&lt;2000,INDEX('Data;_Historical_Data'!$H$12:$AK$518,MATCH(Working!$E113,'Data;_Historical_Data'!$J$12:$J$518,0),MATCH(Working!AV$11,'Data;_Historical_Data'!$H$11:$AK$11)),SUMIFS('Data;_Minor_Ports'!$K$59:$K$999999,'Data;_Minor_Ports'!$F$59:$F$999999,$F113,'Data;_Minor_Ports'!$E$59:$E$999999,AV$70,'Data;_Minor_Ports'!$J$59:$J$999999,#REF!)))</f>
        <v>0</v>
      </c>
      <c r="AW113" s="3">
        <f>IF(Closed_Ports!AR106="z","z",IF(AW$11&lt;2000,INDEX('Data;_Historical_Data'!$H$12:$AK$518,MATCH(Working!$E113,'Data;_Historical_Data'!$J$12:$J$518,0),MATCH(Working!AW$11,'Data;_Historical_Data'!$H$11:$AK$11)),SUMIFS('Data;_Minor_Ports'!$K$59:$K$999999,'Data;_Minor_Ports'!$F$59:$F$999999,$F113,'Data;_Minor_Ports'!$E$59:$E$999999,AW$70,'Data;_Minor_Ports'!$J$59:$J$999999,#REF!)))</f>
        <v>0</v>
      </c>
      <c r="AX113" s="3">
        <f>IF(Closed_Ports!AS106="z","z",IF(AX$11&lt;2000,INDEX('Data;_Historical_Data'!$H$12:$AK$518,MATCH(Working!$E113,'Data;_Historical_Data'!$J$12:$J$518,0),MATCH(Working!AX$11,'Data;_Historical_Data'!$H$11:$AK$11)),SUMIFS('Data;_Minor_Ports'!$K$59:$K$999999,'Data;_Minor_Ports'!$F$59:$F$999999,$F113,'Data;_Minor_Ports'!$E$59:$E$999999,AX$70,'Data;_Minor_Ports'!$J$59:$J$999999,#REF!)))</f>
        <v>0</v>
      </c>
      <c r="AY113" s="3">
        <f>IF(Closed_Ports!AT106="z","z",IF(AY$11&lt;2000,INDEX('Data;_Historical_Data'!$H$12:$AK$518,MATCH(Working!$E113,'Data;_Historical_Data'!$J$12:$J$518,0),MATCH(Working!AY$11,'Data;_Historical_Data'!$H$11:$AK$11)),SUMIFS('Data;_Minor_Ports'!$K$59:$K$999999,'Data;_Minor_Ports'!$F$59:$F$999999,$F113,'Data;_Minor_Ports'!$E$59:$E$999999,AY$70,'Data;_Minor_Ports'!$J$59:$J$999999,#REF!)))</f>
        <v>0</v>
      </c>
      <c r="AZ113" s="3">
        <f>IF(Closed_Ports!AU106="z","z",IF(AZ$11&lt;2000,INDEX('Data;_Historical_Data'!$H$12:$AK$518,MATCH(Working!$E113,'Data;_Historical_Data'!$J$12:$J$518,0),MATCH(Working!AZ$11,'Data;_Historical_Data'!$H$11:$AK$11)),SUMIFS('Data;_Minor_Ports'!$K$59:$K$999999,'Data;_Minor_Ports'!$F$59:$F$999999,$F113,'Data;_Minor_Ports'!$E$59:$E$999999,AZ$70,'Data;_Minor_Ports'!$J$59:$J$999999,#REF!)))</f>
        <v>0</v>
      </c>
      <c r="BA113" s="3">
        <f>IF(Closed_Ports!AV106="z","z",IF(BA$11&lt;2000,INDEX('Data;_Historical_Data'!$H$12:$AK$518,MATCH(Working!$E113,'Data;_Historical_Data'!$J$12:$J$518,0),MATCH(Working!BA$11,'Data;_Historical_Data'!$H$11:$AK$11)),SUMIFS('Data;_Minor_Ports'!$K$59:$K$999999,'Data;_Minor_Ports'!$F$59:$F$999999,$F113,'Data;_Minor_Ports'!$E$59:$E$999999,BA$70,'Data;_Minor_Ports'!$J$59:$J$999999,#REF!)))</f>
        <v>0</v>
      </c>
      <c r="BB113" s="3">
        <f>IF(Closed_Ports!AW106="z","z",IF(BB$11&lt;2000,INDEX('Data;_Historical_Data'!$H$12:$AK$518,MATCH(Working!$E113,'Data;_Historical_Data'!$J$12:$J$518,0),MATCH(Working!BB$11,'Data;_Historical_Data'!$H$11:$AK$11)),SUMIFS('Data;_Minor_Ports'!$K$59:$K$999999,'Data;_Minor_Ports'!$F$59:$F$999999,$F113,'Data;_Minor_Ports'!$E$59:$E$999999,BB$70,'Data;_Minor_Ports'!$J$59:$J$999999,#REF!)))</f>
        <v>0</v>
      </c>
      <c r="BC113" s="3">
        <f>IF(Closed_Ports!AX106="z","z",IF(BC$11&lt;2000,INDEX('Data;_Historical_Data'!$H$12:$AK$518,MATCH(Working!$E113,'Data;_Historical_Data'!$J$12:$J$518,0),MATCH(Working!BC$11,'Data;_Historical_Data'!$H$11:$AK$11)),SUMIFS('Data;_Minor_Ports'!$K$59:$K$999999,'Data;_Minor_Ports'!$F$59:$F$999999,$F113,'Data;_Minor_Ports'!$E$59:$E$999999,BC$70,'Data;_Minor_Ports'!$J$59:$J$999999,#REF!)))</f>
        <v>0</v>
      </c>
      <c r="BD113" s="3">
        <f>IF(Closed_Ports!AY106="z","z",IF(BD$11&lt;2000,INDEX('Data;_Historical_Data'!$H$12:$AK$518,MATCH(Working!$E113,'Data;_Historical_Data'!$J$12:$J$518,0),MATCH(Working!BD$11,'Data;_Historical_Data'!$H$11:$AK$11)),SUMIFS('Data;_Minor_Ports'!$K$59:$K$999999,'Data;_Minor_Ports'!$F$59:$F$999999,$F113,'Data;_Minor_Ports'!$E$59:$E$999999,BD$70,'Data;_Minor_Ports'!$J$59:$J$999999,#REF!)))</f>
        <v>0</v>
      </c>
      <c r="BE113" s="3">
        <f>IF(Closed_Ports!AZ106="z","z",IF(BE$11&lt;2000,INDEX('Data;_Historical_Data'!$H$12:$AK$518,MATCH(Working!$E113,'Data;_Historical_Data'!$J$12:$J$518,0),MATCH(Working!BE$11,'Data;_Historical_Data'!$H$11:$AK$11)),SUMIFS('Data;_Minor_Ports'!$K$59:$K$999999,'Data;_Minor_Ports'!$F$59:$F$999999,$F113,'Data;_Minor_Ports'!$E$59:$E$999999,BE$70,'Data;_Minor_Ports'!$J$59:$J$999999,#REF!)))</f>
        <v>0</v>
      </c>
      <c r="BF113" s="3">
        <f>IF(Closed_Ports!BA106="z","z",IF(BF$11&lt;2000,INDEX('Data;_Historical_Data'!$H$12:$AK$518,MATCH(Working!$E113,'Data;_Historical_Data'!$J$12:$J$518,0),MATCH(Working!BF$11,'Data;_Historical_Data'!$H$11:$AK$11)),SUMIFS('Data;_Minor_Ports'!$K$59:$K$999999,'Data;_Minor_Ports'!$F$59:$F$999999,$F113,'Data;_Minor_Ports'!$E$59:$E$999999,BF$70,'Data;_Minor_Ports'!$J$59:$J$999999,#REF!)))</f>
        <v>0</v>
      </c>
      <c r="BG113" s="3">
        <f>IF(Closed_Ports!BB106="z","z",IF(BG$11&lt;2000,INDEX('Data;_Historical_Data'!$H$12:$AK$518,MATCH(Working!$E113,'Data;_Historical_Data'!$J$12:$J$518,0),MATCH(Working!BG$11,'Data;_Historical_Data'!$H$11:$AK$11)),SUMIFS('Data;_Minor_Ports'!$K$59:$K$999999,'Data;_Minor_Ports'!$F$59:$F$999999,$F113,'Data;_Minor_Ports'!$E$59:$E$999999,BG$70,'Data;_Minor_Ports'!$J$59:$J$999999,#REF!)))</f>
        <v>0</v>
      </c>
      <c r="BH113" s="3">
        <f>IF(Closed_Ports!BC106="z","z",IF(BH$11&lt;2000,INDEX('Data;_Historical_Data'!$H$12:$AK$518,MATCH(Working!$E113,'Data;_Historical_Data'!$J$12:$J$518,0),MATCH(Working!BH$11,'Data;_Historical_Data'!$H$11:$AK$11)),SUMIFS('Data;_Minor_Ports'!$K$59:$K$999999,'Data;_Minor_Ports'!$F$59:$F$999999,$F113,'Data;_Minor_Ports'!$E$59:$E$999999,BH$70,'Data;_Minor_Ports'!$J$59:$J$999999,#REF!)))</f>
        <v>0</v>
      </c>
      <c r="BI113" s="3">
        <f>IF(Closed_Ports!BD106="z","z",IF(BI$11&lt;2000,INDEX('Data;_Historical_Data'!$H$12:$AK$518,MATCH(Working!$E113,'Data;_Historical_Data'!$J$12:$J$518,0),MATCH(Working!BI$11,'Data;_Historical_Data'!$H$11:$AK$11)),SUMIFS('Data;_Minor_Ports'!$K$59:$K$999999,'Data;_Minor_Ports'!$F$59:$F$999999,$F113,'Data;_Minor_Ports'!$E$59:$E$999999,BI$70,'Data;_Minor_Ports'!$J$59:$J$999999,#REF!)))</f>
        <v>0</v>
      </c>
      <c r="BJ113" s="44" t="e">
        <f t="shared" si="8"/>
        <v>#DIV/0!</v>
      </c>
      <c r="BK113" s="45">
        <f t="shared" si="9"/>
        <v>0</v>
      </c>
    </row>
    <row r="114" spans="5:63" x14ac:dyDescent="0.25">
      <c r="E114" s="22" t="e">
        <f>CONCATENATE(#REF!,Working!H114)</f>
        <v>#REF!</v>
      </c>
      <c r="F114" s="22" t="s">
        <v>399</v>
      </c>
      <c r="G114" s="22" t="s">
        <v>308</v>
      </c>
      <c r="H114" s="2" t="s">
        <v>104</v>
      </c>
      <c r="I114" s="2" t="s">
        <v>9</v>
      </c>
      <c r="J114" s="42" t="s">
        <v>66</v>
      </c>
      <c r="K114" s="3" t="e">
        <f>IF(Closed_Ports!F107="z","z",IF(K$11&lt;2000,INDEX('Data;_Historical_Data'!$H$12:$AK$518,MATCH(Working!$E114,'Data;_Historical_Data'!$J$12:$J$518,0),MATCH(Working!K$11,'Data;_Historical_Data'!$H$11:$AK$11)),SUMIFS('Data;_Minor_Ports'!$K$59:$K$999999,'Data;_Minor_Ports'!$F$59:$F$999999,$F114,'Data;_Minor_Ports'!$E$59:$E$999999,K$70,'Data;_Minor_Ports'!$J$59:$J$999999,#REF!)))</f>
        <v>#REF!</v>
      </c>
      <c r="L114" s="3" t="e">
        <f>IF(Closed_Ports!G107="z","z",IF(L$11&lt;2000,INDEX('Data;_Historical_Data'!$H$12:$AK$518,MATCH(Working!$E114,'Data;_Historical_Data'!$J$12:$J$518,0),MATCH(Working!L$11,'Data;_Historical_Data'!$H$11:$AK$11)),SUMIFS('Data;_Minor_Ports'!$K$59:$K$999999,'Data;_Minor_Ports'!$F$59:$F$999999,$F114,'Data;_Minor_Ports'!$E$59:$E$999999,L$70,'Data;_Minor_Ports'!$J$59:$J$999999,#REF!)))</f>
        <v>#REF!</v>
      </c>
      <c r="M114" s="3" t="e">
        <f>IF(Closed_Ports!H107="z","z",IF(M$11&lt;2000,INDEX('Data;_Historical_Data'!$H$12:$AK$518,MATCH(Working!$E114,'Data;_Historical_Data'!$J$12:$J$518,0),MATCH(Working!M$11,'Data;_Historical_Data'!$H$11:$AK$11)),SUMIFS('Data;_Minor_Ports'!$K$59:$K$999999,'Data;_Minor_Ports'!$F$59:$F$999999,$F114,'Data;_Minor_Ports'!$E$59:$E$999999,M$70,'Data;_Minor_Ports'!$J$59:$J$999999,#REF!)))</f>
        <v>#REF!</v>
      </c>
      <c r="N114" s="3" t="e">
        <f>IF(Closed_Ports!I107="z","z",IF(N$11&lt;2000,INDEX('Data;_Historical_Data'!$H$12:$AK$518,MATCH(Working!$E114,'Data;_Historical_Data'!$J$12:$J$518,0),MATCH(Working!N$11,'Data;_Historical_Data'!$H$11:$AK$11)),SUMIFS('Data;_Minor_Ports'!$K$59:$K$999999,'Data;_Minor_Ports'!$F$59:$F$999999,$F114,'Data;_Minor_Ports'!$E$59:$E$999999,N$70,'Data;_Minor_Ports'!$J$59:$J$999999,#REF!)))</f>
        <v>#REF!</v>
      </c>
      <c r="O114" s="3" t="e">
        <f>IF(Closed_Ports!J107="z","z",IF(O$11&lt;2000,INDEX('Data;_Historical_Data'!$H$12:$AK$518,MATCH(Working!$E114,'Data;_Historical_Data'!$J$12:$J$518,0),MATCH(Working!O$11,'Data;_Historical_Data'!$H$11:$AK$11)),SUMIFS('Data;_Minor_Ports'!$K$59:$K$999999,'Data;_Minor_Ports'!$F$59:$F$999999,$F114,'Data;_Minor_Ports'!$E$59:$E$999999,O$70,'Data;_Minor_Ports'!$J$59:$J$999999,#REF!)))</f>
        <v>#REF!</v>
      </c>
      <c r="P114" s="3" t="e">
        <f>IF(Closed_Ports!K107="z","z",IF(P$11&lt;2000,INDEX('Data;_Historical_Data'!$H$12:$AK$518,MATCH(Working!$E114,'Data;_Historical_Data'!$J$12:$J$518,0),MATCH(Working!P$11,'Data;_Historical_Data'!$H$11:$AK$11)),SUMIFS('Data;_Minor_Ports'!$K$59:$K$999999,'Data;_Minor_Ports'!$F$59:$F$999999,$F114,'Data;_Minor_Ports'!$E$59:$E$999999,P$70,'Data;_Minor_Ports'!$J$59:$J$999999,#REF!)))</f>
        <v>#REF!</v>
      </c>
      <c r="Q114" s="3" t="e">
        <f>IF(Closed_Ports!L107="z","z",IF(Q$11&lt;2000,INDEX('Data;_Historical_Data'!$H$12:$AK$518,MATCH(Working!$E114,'Data;_Historical_Data'!$J$12:$J$518,0),MATCH(Working!Q$11,'Data;_Historical_Data'!$H$11:$AK$11)),SUMIFS('Data;_Minor_Ports'!$K$59:$K$999999,'Data;_Minor_Ports'!$F$59:$F$999999,$F114,'Data;_Minor_Ports'!$E$59:$E$999999,Q$70,'Data;_Minor_Ports'!$J$59:$J$999999,#REF!)))</f>
        <v>#REF!</v>
      </c>
      <c r="R114" s="3" t="e">
        <f>IF(Closed_Ports!M107="z","z",IF(R$11&lt;2000,INDEX('Data;_Historical_Data'!$H$12:$AK$518,MATCH(Working!$E114,'Data;_Historical_Data'!$J$12:$J$518,0),MATCH(Working!R$11,'Data;_Historical_Data'!$H$11:$AK$11)),SUMIFS('Data;_Minor_Ports'!$K$59:$K$999999,'Data;_Minor_Ports'!$F$59:$F$999999,$F114,'Data;_Minor_Ports'!$E$59:$E$999999,R$70,'Data;_Minor_Ports'!$J$59:$J$999999,#REF!)))</f>
        <v>#REF!</v>
      </c>
      <c r="S114" s="3" t="e">
        <f>IF(Closed_Ports!N107="z","z",IF(S$11&lt;2000,INDEX('Data;_Historical_Data'!$H$12:$AK$518,MATCH(Working!$E114,'Data;_Historical_Data'!$J$12:$J$518,0),MATCH(Working!S$11,'Data;_Historical_Data'!$H$11:$AK$11)),SUMIFS('Data;_Minor_Ports'!$K$59:$K$999999,'Data;_Minor_Ports'!$F$59:$F$999999,$F114,'Data;_Minor_Ports'!$E$59:$E$999999,S$70,'Data;_Minor_Ports'!$J$59:$J$999999,#REF!)))</f>
        <v>#REF!</v>
      </c>
      <c r="T114" s="3" t="e">
        <f>IF(Closed_Ports!O107="z","z",IF(T$11&lt;2000,INDEX('Data;_Historical_Data'!$H$12:$AK$518,MATCH(Working!$E114,'Data;_Historical_Data'!$J$12:$J$518,0),MATCH(Working!T$11,'Data;_Historical_Data'!$H$11:$AK$11)),SUMIFS('Data;_Minor_Ports'!$K$59:$K$999999,'Data;_Minor_Ports'!$F$59:$F$999999,$F114,'Data;_Minor_Ports'!$E$59:$E$999999,T$70,'Data;_Minor_Ports'!$J$59:$J$999999,#REF!)))</f>
        <v>#REF!</v>
      </c>
      <c r="U114" s="3" t="e">
        <f>IF(Closed_Ports!P107="z","z",IF(U$11&lt;2000,INDEX('Data;_Historical_Data'!$H$12:$AK$518,MATCH(Working!$E114,'Data;_Historical_Data'!$J$12:$J$518,0),MATCH(Working!U$11,'Data;_Historical_Data'!$H$11:$AK$11)),SUMIFS('Data;_Minor_Ports'!$K$59:$K$999999,'Data;_Minor_Ports'!$F$59:$F$999999,$F114,'Data;_Minor_Ports'!$E$59:$E$999999,U$70,'Data;_Minor_Ports'!$J$59:$J$999999,#REF!)))</f>
        <v>#REF!</v>
      </c>
      <c r="V114" s="3" t="e">
        <f>IF(Closed_Ports!Q107="z","z",IF(V$11&lt;2000,INDEX('Data;_Historical_Data'!$H$12:$AK$518,MATCH(Working!$E114,'Data;_Historical_Data'!$J$12:$J$518,0),MATCH(Working!V$11,'Data;_Historical_Data'!$H$11:$AK$11)),SUMIFS('Data;_Minor_Ports'!$K$59:$K$999999,'Data;_Minor_Ports'!$F$59:$F$999999,$F114,'Data;_Minor_Ports'!$E$59:$E$999999,V$70,'Data;_Minor_Ports'!$J$59:$J$999999,#REF!)))</f>
        <v>#REF!</v>
      </c>
      <c r="W114" s="3" t="e">
        <f>IF(Closed_Ports!R107="z","z",IF(W$11&lt;2000,INDEX('Data;_Historical_Data'!$H$12:$AK$518,MATCH(Working!$E114,'Data;_Historical_Data'!$J$12:$J$518,0),MATCH(Working!W$11,'Data;_Historical_Data'!$H$11:$AK$11)),SUMIFS('Data;_Minor_Ports'!$K$59:$K$999999,'Data;_Minor_Ports'!$F$59:$F$999999,$F114,'Data;_Minor_Ports'!$E$59:$E$999999,W$70,'Data;_Minor_Ports'!$J$59:$J$999999,#REF!)))</f>
        <v>#REF!</v>
      </c>
      <c r="X114" s="3" t="e">
        <f>IF(Closed_Ports!S107="z","z",IF(X$11&lt;2000,INDEX('Data;_Historical_Data'!$H$12:$AK$518,MATCH(Working!$E114,'Data;_Historical_Data'!$J$12:$J$518,0),MATCH(Working!X$11,'Data;_Historical_Data'!$H$11:$AK$11)),SUMIFS('Data;_Minor_Ports'!$K$59:$K$999999,'Data;_Minor_Ports'!$F$59:$F$999999,$F114,'Data;_Minor_Ports'!$E$59:$E$999999,X$70,'Data;_Minor_Ports'!$J$59:$J$999999,#REF!)))</f>
        <v>#REF!</v>
      </c>
      <c r="Y114" s="3" t="e">
        <f>IF(Closed_Ports!T107="z","z",IF(Y$11&lt;2000,INDEX('Data;_Historical_Data'!$H$12:$AK$518,MATCH(Working!$E114,'Data;_Historical_Data'!$J$12:$J$518,0),MATCH(Working!Y$11,'Data;_Historical_Data'!$H$11:$AK$11)),SUMIFS('Data;_Minor_Ports'!$K$59:$K$999999,'Data;_Minor_Ports'!$F$59:$F$999999,$F114,'Data;_Minor_Ports'!$E$59:$E$999999,Y$70,'Data;_Minor_Ports'!$J$59:$J$999999,#REF!)))</f>
        <v>#REF!</v>
      </c>
      <c r="Z114" s="3" t="e">
        <f>IF(Closed_Ports!U107="z","z",IF(Z$11&lt;2000,INDEX('Data;_Historical_Data'!$H$12:$AK$518,MATCH(Working!$E114,'Data;_Historical_Data'!$J$12:$J$518,0),MATCH(Working!Z$11,'Data;_Historical_Data'!$H$11:$AK$11)),SUMIFS('Data;_Minor_Ports'!$K$59:$K$999999,'Data;_Minor_Ports'!$F$59:$F$999999,$F114,'Data;_Minor_Ports'!$E$59:$E$999999,Z$70,'Data;_Minor_Ports'!$J$59:$J$999999,#REF!)))</f>
        <v>#REF!</v>
      </c>
      <c r="AA114" s="3" t="e">
        <f>IF(Closed_Ports!V107="z","z",IF(AA$11&lt;2000,INDEX('Data;_Historical_Data'!$H$12:$AK$518,MATCH(Working!$E114,'Data;_Historical_Data'!$J$12:$J$518,0),MATCH(Working!AA$11,'Data;_Historical_Data'!$H$11:$AK$11)),SUMIFS('Data;_Minor_Ports'!$K$59:$K$999999,'Data;_Minor_Ports'!$F$59:$F$999999,$F114,'Data;_Minor_Ports'!$E$59:$E$999999,AA$70,'Data;_Minor_Ports'!$J$59:$J$999999,#REF!)))</f>
        <v>#REF!</v>
      </c>
      <c r="AB114" s="3" t="e">
        <f>IF(Closed_Ports!W107="z","z",IF(AB$11&lt;2000,INDEX('Data;_Historical_Data'!$H$12:$AK$518,MATCH(Working!$E114,'Data;_Historical_Data'!$J$12:$J$518,0),MATCH(Working!AB$11,'Data;_Historical_Data'!$H$11:$AK$11)),SUMIFS('Data;_Minor_Ports'!$K$59:$K$999999,'Data;_Minor_Ports'!$F$59:$F$999999,$F114,'Data;_Minor_Ports'!$E$59:$E$999999,AB$70,'Data;_Minor_Ports'!$J$59:$J$999999,#REF!)))</f>
        <v>#REF!</v>
      </c>
      <c r="AC114" s="3" t="e">
        <f>IF(Closed_Ports!X107="z","z",IF(AC$11&lt;2000,INDEX('Data;_Historical_Data'!$H$12:$AK$518,MATCH(Working!$E114,'Data;_Historical_Data'!$J$12:$J$518,0),MATCH(Working!AC$11,'Data;_Historical_Data'!$H$11:$AK$11)),SUMIFS('Data;_Minor_Ports'!$K$59:$K$999999,'Data;_Minor_Ports'!$F$59:$F$999999,$F114,'Data;_Minor_Ports'!$E$59:$E$999999,AC$70,'Data;_Minor_Ports'!$J$59:$J$999999,#REF!)))</f>
        <v>#REF!</v>
      </c>
      <c r="AD114" s="3" t="e">
        <f>IF(Closed_Ports!Y107="z","z",IF(AD$11&lt;2000,INDEX('Data;_Historical_Data'!$H$12:$AK$518,MATCH(Working!$E114,'Data;_Historical_Data'!$J$12:$J$518,0),MATCH(Working!AD$11,'Data;_Historical_Data'!$H$11:$AK$11)),SUMIFS('Data;_Minor_Ports'!$K$59:$K$999999,'Data;_Minor_Ports'!$F$59:$F$999999,$F114,'Data;_Minor_Ports'!$E$59:$E$999999,AD$70,'Data;_Minor_Ports'!$J$59:$J$999999,#REF!)))</f>
        <v>#REF!</v>
      </c>
      <c r="AE114" s="3" t="e">
        <f>IF(Closed_Ports!Z107="z","z",IF(AE$11&lt;2000,INDEX('Data;_Historical_Data'!$H$12:$AK$518,MATCH(Working!$E114,'Data;_Historical_Data'!$J$12:$J$518,0),MATCH(Working!AE$11,'Data;_Historical_Data'!$H$11:$AK$11)),SUMIFS('Data;_Minor_Ports'!$K$59:$K$999999,'Data;_Minor_Ports'!$F$59:$F$999999,$F114,'Data;_Minor_Ports'!$E$59:$E$999999,AE$70,'Data;_Minor_Ports'!$J$59:$J$999999,#REF!)))</f>
        <v>#REF!</v>
      </c>
      <c r="AF114" s="3" t="e">
        <f>IF(Closed_Ports!AA107="z","z",IF(AF$11&lt;2000,INDEX('Data;_Historical_Data'!$H$12:$AK$518,MATCH(Working!$E114,'Data;_Historical_Data'!$J$12:$J$518,0),MATCH(Working!AF$11,'Data;_Historical_Data'!$H$11:$AK$11)),SUMIFS('Data;_Minor_Ports'!$K$59:$K$999999,'Data;_Minor_Ports'!$F$59:$F$999999,$F114,'Data;_Minor_Ports'!$E$59:$E$999999,AF$70,'Data;_Minor_Ports'!$J$59:$J$999999,#REF!)))</f>
        <v>#REF!</v>
      </c>
      <c r="AG114" s="3" t="e">
        <f>IF(Closed_Ports!AB107="z","z",IF(AG$11&lt;2000,INDEX('Data;_Historical_Data'!$H$12:$AK$518,MATCH(Working!$E114,'Data;_Historical_Data'!$J$12:$J$518,0),MATCH(Working!AG$11,'Data;_Historical_Data'!$H$11:$AK$11)),SUMIFS('Data;_Minor_Ports'!$K$59:$K$999999,'Data;_Minor_Ports'!$F$59:$F$999999,$F114,'Data;_Minor_Ports'!$E$59:$E$999999,AG$70,'Data;_Minor_Ports'!$J$59:$J$999999,#REF!)))</f>
        <v>#REF!</v>
      </c>
      <c r="AH114" s="3" t="e">
        <f>IF(Closed_Ports!AC107="z","z",IF(AH$11&lt;2000,INDEX('Data;_Historical_Data'!$H$12:$AK$518,MATCH(Working!$E114,'Data;_Historical_Data'!$J$12:$J$518,0),MATCH(Working!AH$11,'Data;_Historical_Data'!$H$11:$AK$11)),SUMIFS('Data;_Minor_Ports'!$K$59:$K$999999,'Data;_Minor_Ports'!$F$59:$F$999999,$F114,'Data;_Minor_Ports'!$E$59:$E$999999,AH$70,'Data;_Minor_Ports'!$J$59:$J$999999,#REF!)))</f>
        <v>#REF!</v>
      </c>
      <c r="AI114" s="3" t="e">
        <f>IF(Closed_Ports!AD107="z","z",IF(AI$11&lt;2000,INDEX('Data;_Historical_Data'!$H$12:$AK$518,MATCH(Working!$E114,'Data;_Historical_Data'!$J$12:$J$518,0),MATCH(Working!AI$11,'Data;_Historical_Data'!$H$11:$AK$11)),SUMIFS('Data;_Minor_Ports'!$K$59:$K$999999,'Data;_Minor_Ports'!$F$59:$F$999999,$F114,'Data;_Minor_Ports'!$E$59:$E$999999,AI$70,'Data;_Minor_Ports'!$J$59:$J$999999,#REF!)))</f>
        <v>#REF!</v>
      </c>
      <c r="AJ114" s="3" t="e">
        <f>IF(Closed_Ports!AE107="z","z",IF(AJ$11&lt;2000,INDEX('Data;_Historical_Data'!$H$12:$AK$518,MATCH(Working!$E114,'Data;_Historical_Data'!$J$12:$J$518,0),MATCH(Working!AJ$11,'Data;_Historical_Data'!$H$11:$AK$11)),SUMIFS('Data;_Minor_Ports'!$K$59:$K$999999,'Data;_Minor_Ports'!$F$59:$F$999999,$F114,'Data;_Minor_Ports'!$E$59:$E$999999,AJ$70,'Data;_Minor_Ports'!$J$59:$J$999999,#REF!)))</f>
        <v>#REF!</v>
      </c>
      <c r="AK114" s="3" t="e">
        <f>IF(Closed_Ports!AF107="z","z",IF(AK$11&lt;2000,INDEX('Data;_Historical_Data'!$H$12:$AK$518,MATCH(Working!$E114,'Data;_Historical_Data'!$J$12:$J$518,0),MATCH(Working!AK$11,'Data;_Historical_Data'!$H$11:$AK$11)),SUMIFS('Data;_Minor_Ports'!$K$59:$K$999999,'Data;_Minor_Ports'!$F$59:$F$999999,$F114,'Data;_Minor_Ports'!$E$59:$E$999999,AK$70,'Data;_Minor_Ports'!$J$59:$J$999999,#REF!)))</f>
        <v>#REF!</v>
      </c>
      <c r="AL114" s="49">
        <f>IF(Closed_Ports!AG107="z","z",IF(AL$11&lt;2000,INDEX('Data;_Historical_Data'!$H$12:$AK$518,MATCH(Working!$E114,'Data;_Historical_Data'!$J$12:$J$518,0),MATCH(Working!AL$11,'Data;_Historical_Data'!$H$11:$AK$11)),SUMIFS('Data;_Minor_Ports'!$K$59:$K$999999,'Data;_Minor_Ports'!$F$59:$F$999999,$F114,'Data;_Minor_Ports'!$E$59:$E$999999,AL$70,'Data;_Minor_Ports'!$J$59:$J$999999,#REF!)))</f>
        <v>0</v>
      </c>
      <c r="AM114" s="3">
        <f>IF(Closed_Ports!AH107="z","z",IF(AM$11&lt;2000,INDEX('Data;_Historical_Data'!$H$12:$AK$518,MATCH(Working!$E114,'Data;_Historical_Data'!$J$12:$J$518,0),MATCH(Working!AM$11,'Data;_Historical_Data'!$H$11:$AK$11)),SUMIFS('Data;_Minor_Ports'!$K$59:$K$999999,'Data;_Minor_Ports'!$F$59:$F$999999,$F114,'Data;_Minor_Ports'!$E$59:$E$999999,AM$70,'Data;_Minor_Ports'!$J$59:$J$999999,#REF!)))</f>
        <v>0</v>
      </c>
      <c r="AN114" s="3">
        <f>IF(Closed_Ports!AI107="z","z",IF(AN$11&lt;2000,INDEX('Data;_Historical_Data'!$H$12:$AK$518,MATCH(Working!$E114,'Data;_Historical_Data'!$J$12:$J$518,0),MATCH(Working!AN$11,'Data;_Historical_Data'!$H$11:$AK$11)),SUMIFS('Data;_Minor_Ports'!$K$59:$K$999999,'Data;_Minor_Ports'!$F$59:$F$999999,$F114,'Data;_Minor_Ports'!$E$59:$E$999999,AN$70,'Data;_Minor_Ports'!$J$59:$J$999999,#REF!)))</f>
        <v>0</v>
      </c>
      <c r="AO114" s="3">
        <f>IF(Closed_Ports!AJ107="z","z",IF(AO$11&lt;2000,INDEX('Data;_Historical_Data'!$H$12:$AK$518,MATCH(Working!$E114,'Data;_Historical_Data'!$J$12:$J$518,0),MATCH(Working!AO$11,'Data;_Historical_Data'!$H$11:$AK$11)),SUMIFS('Data;_Minor_Ports'!$K$59:$K$999999,'Data;_Minor_Ports'!$F$59:$F$999999,$F114,'Data;_Minor_Ports'!$E$59:$E$999999,AO$70,'Data;_Minor_Ports'!$J$59:$J$999999,#REF!)))</f>
        <v>0</v>
      </c>
      <c r="AP114" s="3">
        <f>IF(Closed_Ports!AK107="z","z",IF(AP$11&lt;2000,INDEX('Data;_Historical_Data'!$H$12:$AK$518,MATCH(Working!$E114,'Data;_Historical_Data'!$J$12:$J$518,0),MATCH(Working!AP$11,'Data;_Historical_Data'!$H$11:$AK$11)),SUMIFS('Data;_Minor_Ports'!$K$59:$K$999999,'Data;_Minor_Ports'!$F$59:$F$999999,$F114,'Data;_Minor_Ports'!$E$59:$E$999999,AP$70,'Data;_Minor_Ports'!$J$59:$J$999999,#REF!)))</f>
        <v>0</v>
      </c>
      <c r="AQ114" s="3">
        <f>IF(Closed_Ports!AL107="z","z",IF(AQ$11&lt;2000,INDEX('Data;_Historical_Data'!$H$12:$AK$518,MATCH(Working!$E114,'Data;_Historical_Data'!$J$12:$J$518,0),MATCH(Working!AQ$11,'Data;_Historical_Data'!$H$11:$AK$11)),SUMIFS('Data;_Minor_Ports'!$K$59:$K$999999,'Data;_Minor_Ports'!$F$59:$F$999999,$F114,'Data;_Minor_Ports'!$E$59:$E$999999,AQ$70,'Data;_Minor_Ports'!$J$59:$J$999999,#REF!)))</f>
        <v>0</v>
      </c>
      <c r="AR114" s="3">
        <f>IF(Closed_Ports!AM107="z","z",IF(AR$11&lt;2000,INDEX('Data;_Historical_Data'!$H$12:$AK$518,MATCH(Working!$E114,'Data;_Historical_Data'!$J$12:$J$518,0),MATCH(Working!AR$11,'Data;_Historical_Data'!$H$11:$AK$11)),SUMIFS('Data;_Minor_Ports'!$K$59:$K$999999,'Data;_Minor_Ports'!$F$59:$F$999999,$F114,'Data;_Minor_Ports'!$E$59:$E$999999,AR$70,'Data;_Minor_Ports'!$J$59:$J$999999,#REF!)))</f>
        <v>0</v>
      </c>
      <c r="AS114" s="3">
        <f>IF(Closed_Ports!AN107="z","z",IF(AS$11&lt;2000,INDEX('Data;_Historical_Data'!$H$12:$AK$518,MATCH(Working!$E114,'Data;_Historical_Data'!$J$12:$J$518,0),MATCH(Working!AS$11,'Data;_Historical_Data'!$H$11:$AK$11)),SUMIFS('Data;_Minor_Ports'!$K$59:$K$999999,'Data;_Minor_Ports'!$F$59:$F$999999,$F114,'Data;_Minor_Ports'!$E$59:$E$999999,AS$70,'Data;_Minor_Ports'!$J$59:$J$999999,#REF!)))</f>
        <v>0</v>
      </c>
      <c r="AT114" s="3">
        <f>IF(Closed_Ports!AO107="z","z",IF(AT$11&lt;2000,INDEX('Data;_Historical_Data'!$H$12:$AK$518,MATCH(Working!$E114,'Data;_Historical_Data'!$J$12:$J$518,0),MATCH(Working!AT$11,'Data;_Historical_Data'!$H$11:$AK$11)),SUMIFS('Data;_Minor_Ports'!$K$59:$K$999999,'Data;_Minor_Ports'!$F$59:$F$999999,$F114,'Data;_Minor_Ports'!$E$59:$E$999999,AT$70,'Data;_Minor_Ports'!$J$59:$J$999999,#REF!)))</f>
        <v>0</v>
      </c>
      <c r="AU114" s="3">
        <f>IF(Closed_Ports!AP107="z","z",IF(AU$11&lt;2000,INDEX('Data;_Historical_Data'!$H$12:$AK$518,MATCH(Working!$E114,'Data;_Historical_Data'!$J$12:$J$518,0),MATCH(Working!AU$11,'Data;_Historical_Data'!$H$11:$AK$11)),SUMIFS('Data;_Minor_Ports'!$K$59:$K$999999,'Data;_Minor_Ports'!$F$59:$F$999999,$F114,'Data;_Minor_Ports'!$E$59:$E$999999,AU$70,'Data;_Minor_Ports'!$J$59:$J$999999,#REF!)))</f>
        <v>0</v>
      </c>
      <c r="AV114" s="3">
        <f>IF(Closed_Ports!AQ107="z","z",IF(AV$11&lt;2000,INDEX('Data;_Historical_Data'!$H$12:$AK$518,MATCH(Working!$E114,'Data;_Historical_Data'!$J$12:$J$518,0),MATCH(Working!AV$11,'Data;_Historical_Data'!$H$11:$AK$11)),SUMIFS('Data;_Minor_Ports'!$K$59:$K$999999,'Data;_Minor_Ports'!$F$59:$F$999999,$F114,'Data;_Minor_Ports'!$E$59:$E$999999,AV$70,'Data;_Minor_Ports'!$J$59:$J$999999,#REF!)))</f>
        <v>0</v>
      </c>
      <c r="AW114" s="3">
        <f>IF(Closed_Ports!AR107="z","z",IF(AW$11&lt;2000,INDEX('Data;_Historical_Data'!$H$12:$AK$518,MATCH(Working!$E114,'Data;_Historical_Data'!$J$12:$J$518,0),MATCH(Working!AW$11,'Data;_Historical_Data'!$H$11:$AK$11)),SUMIFS('Data;_Minor_Ports'!$K$59:$K$999999,'Data;_Minor_Ports'!$F$59:$F$999999,$F114,'Data;_Minor_Ports'!$E$59:$E$999999,AW$70,'Data;_Minor_Ports'!$J$59:$J$999999,#REF!)))</f>
        <v>0</v>
      </c>
      <c r="AX114" s="3">
        <f>IF(Closed_Ports!AS107="z","z",IF(AX$11&lt;2000,INDEX('Data;_Historical_Data'!$H$12:$AK$518,MATCH(Working!$E114,'Data;_Historical_Data'!$J$12:$J$518,0),MATCH(Working!AX$11,'Data;_Historical_Data'!$H$11:$AK$11)),SUMIFS('Data;_Minor_Ports'!$K$59:$K$999999,'Data;_Minor_Ports'!$F$59:$F$999999,$F114,'Data;_Minor_Ports'!$E$59:$E$999999,AX$70,'Data;_Minor_Ports'!$J$59:$J$999999,#REF!)))</f>
        <v>0</v>
      </c>
      <c r="AY114" s="3">
        <f>IF(Closed_Ports!AT107="z","z",IF(AY$11&lt;2000,INDEX('Data;_Historical_Data'!$H$12:$AK$518,MATCH(Working!$E114,'Data;_Historical_Data'!$J$12:$J$518,0),MATCH(Working!AY$11,'Data;_Historical_Data'!$H$11:$AK$11)),SUMIFS('Data;_Minor_Ports'!$K$59:$K$999999,'Data;_Minor_Ports'!$F$59:$F$999999,$F114,'Data;_Minor_Ports'!$E$59:$E$999999,AY$70,'Data;_Minor_Ports'!$J$59:$J$999999,#REF!)))</f>
        <v>0</v>
      </c>
      <c r="AZ114" s="3">
        <f>IF(Closed_Ports!AU107="z","z",IF(AZ$11&lt;2000,INDEX('Data;_Historical_Data'!$H$12:$AK$518,MATCH(Working!$E114,'Data;_Historical_Data'!$J$12:$J$518,0),MATCH(Working!AZ$11,'Data;_Historical_Data'!$H$11:$AK$11)),SUMIFS('Data;_Minor_Ports'!$K$59:$K$999999,'Data;_Minor_Ports'!$F$59:$F$999999,$F114,'Data;_Minor_Ports'!$E$59:$E$999999,AZ$70,'Data;_Minor_Ports'!$J$59:$J$999999,#REF!)))</f>
        <v>0</v>
      </c>
      <c r="BA114" s="3">
        <f>IF(Closed_Ports!AV107="z","z",IF(BA$11&lt;2000,INDEX('Data;_Historical_Data'!$H$12:$AK$518,MATCH(Working!$E114,'Data;_Historical_Data'!$J$12:$J$518,0),MATCH(Working!BA$11,'Data;_Historical_Data'!$H$11:$AK$11)),SUMIFS('Data;_Minor_Ports'!$K$59:$K$999999,'Data;_Minor_Ports'!$F$59:$F$999999,$F114,'Data;_Minor_Ports'!$E$59:$E$999999,BA$70,'Data;_Minor_Ports'!$J$59:$J$999999,#REF!)))</f>
        <v>0</v>
      </c>
      <c r="BB114" s="3">
        <f>IF(Closed_Ports!AW107="z","z",IF(BB$11&lt;2000,INDEX('Data;_Historical_Data'!$H$12:$AK$518,MATCH(Working!$E114,'Data;_Historical_Data'!$J$12:$J$518,0),MATCH(Working!BB$11,'Data;_Historical_Data'!$H$11:$AK$11)),SUMIFS('Data;_Minor_Ports'!$K$59:$K$999999,'Data;_Minor_Ports'!$F$59:$F$999999,$F114,'Data;_Minor_Ports'!$E$59:$E$999999,BB$70,'Data;_Minor_Ports'!$J$59:$J$999999,#REF!)))</f>
        <v>0</v>
      </c>
      <c r="BC114" s="3">
        <f>IF(Closed_Ports!AX107="z","z",IF(BC$11&lt;2000,INDEX('Data;_Historical_Data'!$H$12:$AK$518,MATCH(Working!$E114,'Data;_Historical_Data'!$J$12:$J$518,0),MATCH(Working!BC$11,'Data;_Historical_Data'!$H$11:$AK$11)),SUMIFS('Data;_Minor_Ports'!$K$59:$K$999999,'Data;_Minor_Ports'!$F$59:$F$999999,$F114,'Data;_Minor_Ports'!$E$59:$E$999999,BC$70,'Data;_Minor_Ports'!$J$59:$J$999999,#REF!)))</f>
        <v>0</v>
      </c>
      <c r="BD114" s="3">
        <f>IF(Closed_Ports!AY107="z","z",IF(BD$11&lt;2000,INDEX('Data;_Historical_Data'!$H$12:$AK$518,MATCH(Working!$E114,'Data;_Historical_Data'!$J$12:$J$518,0),MATCH(Working!BD$11,'Data;_Historical_Data'!$H$11:$AK$11)),SUMIFS('Data;_Minor_Ports'!$K$59:$K$999999,'Data;_Minor_Ports'!$F$59:$F$999999,$F114,'Data;_Minor_Ports'!$E$59:$E$999999,BD$70,'Data;_Minor_Ports'!$J$59:$J$999999,#REF!)))</f>
        <v>0</v>
      </c>
      <c r="BE114" s="3">
        <f>IF(Closed_Ports!AZ107="z","z",IF(BE$11&lt;2000,INDEX('Data;_Historical_Data'!$H$12:$AK$518,MATCH(Working!$E114,'Data;_Historical_Data'!$J$12:$J$518,0),MATCH(Working!BE$11,'Data;_Historical_Data'!$H$11:$AK$11)),SUMIFS('Data;_Minor_Ports'!$K$59:$K$999999,'Data;_Minor_Ports'!$F$59:$F$999999,$F114,'Data;_Minor_Ports'!$E$59:$E$999999,BE$70,'Data;_Minor_Ports'!$J$59:$J$999999,#REF!)))</f>
        <v>0</v>
      </c>
      <c r="BF114" s="3">
        <f>IF(Closed_Ports!BA107="z","z",IF(BF$11&lt;2000,INDEX('Data;_Historical_Data'!$H$12:$AK$518,MATCH(Working!$E114,'Data;_Historical_Data'!$J$12:$J$518,0),MATCH(Working!BF$11,'Data;_Historical_Data'!$H$11:$AK$11)),SUMIFS('Data;_Minor_Ports'!$K$59:$K$999999,'Data;_Minor_Ports'!$F$59:$F$999999,$F114,'Data;_Minor_Ports'!$E$59:$E$999999,BF$70,'Data;_Minor_Ports'!$J$59:$J$999999,#REF!)))</f>
        <v>0</v>
      </c>
      <c r="BG114" s="3">
        <f>IF(Closed_Ports!BB107="z","z",IF(BG$11&lt;2000,INDEX('Data;_Historical_Data'!$H$12:$AK$518,MATCH(Working!$E114,'Data;_Historical_Data'!$J$12:$J$518,0),MATCH(Working!BG$11,'Data;_Historical_Data'!$H$11:$AK$11)),SUMIFS('Data;_Minor_Ports'!$K$59:$K$999999,'Data;_Minor_Ports'!$F$59:$F$999999,$F114,'Data;_Minor_Ports'!$E$59:$E$999999,BG$70,'Data;_Minor_Ports'!$J$59:$J$999999,#REF!)))</f>
        <v>0</v>
      </c>
      <c r="BH114" s="3">
        <f>IF(Closed_Ports!BC107="z","z",IF(BH$11&lt;2000,INDEX('Data;_Historical_Data'!$H$12:$AK$518,MATCH(Working!$E114,'Data;_Historical_Data'!$J$12:$J$518,0),MATCH(Working!BH$11,'Data;_Historical_Data'!$H$11:$AK$11)),SUMIFS('Data;_Minor_Ports'!$K$59:$K$999999,'Data;_Minor_Ports'!$F$59:$F$999999,$F114,'Data;_Minor_Ports'!$E$59:$E$999999,BH$70,'Data;_Minor_Ports'!$J$59:$J$999999,#REF!)))</f>
        <v>0</v>
      </c>
      <c r="BI114" s="3">
        <f>IF(Closed_Ports!BD107="z","z",IF(BI$11&lt;2000,INDEX('Data;_Historical_Data'!$H$12:$AK$518,MATCH(Working!$E114,'Data;_Historical_Data'!$J$12:$J$518,0),MATCH(Working!BI$11,'Data;_Historical_Data'!$H$11:$AK$11)),SUMIFS('Data;_Minor_Ports'!$K$59:$K$999999,'Data;_Minor_Ports'!$F$59:$F$999999,$F114,'Data;_Minor_Ports'!$E$59:$E$999999,BI$70,'Data;_Minor_Ports'!$J$59:$J$999999,#REF!)))</f>
        <v>0</v>
      </c>
      <c r="BJ114" s="44" t="e">
        <f t="shared" si="8"/>
        <v>#DIV/0!</v>
      </c>
      <c r="BK114" s="45">
        <f t="shared" si="9"/>
        <v>0</v>
      </c>
    </row>
    <row r="115" spans="5:63" x14ac:dyDescent="0.25">
      <c r="E115" s="22" t="e">
        <f>CONCATENATE(#REF!,Working!H115)</f>
        <v>#REF!</v>
      </c>
      <c r="F115" s="22" t="s">
        <v>401</v>
      </c>
      <c r="G115" s="22" t="s">
        <v>308</v>
      </c>
      <c r="H115" s="2" t="s">
        <v>105</v>
      </c>
      <c r="I115" s="2" t="s">
        <v>17</v>
      </c>
      <c r="J115" s="42" t="s">
        <v>66</v>
      </c>
      <c r="K115" s="3" t="str">
        <f>IF(Closed_Ports!F108="z","z",IF(K$11&lt;2000,INDEX('Data;_Historical_Data'!$H$12:$AK$518,MATCH(Working!$E115,'Data;_Historical_Data'!$J$12:$J$518,0),MATCH(Working!K$11,'Data;_Historical_Data'!$H$11:$AK$11)),SUMIFS('Data;_Minor_Ports'!$K$59:$K$999999,'Data;_Minor_Ports'!$F$59:$F$999999,$F115,'Data;_Minor_Ports'!$E$59:$E$999999,K$70,'Data;_Minor_Ports'!$J$59:$J$999999,#REF!)))</f>
        <v>z</v>
      </c>
      <c r="L115" s="3" t="str">
        <f>IF(Closed_Ports!G108="z","z",IF(L$11&lt;2000,INDEX('Data;_Historical_Data'!$H$12:$AK$518,MATCH(Working!$E115,'Data;_Historical_Data'!$J$12:$J$518,0),MATCH(Working!L$11,'Data;_Historical_Data'!$H$11:$AK$11)),SUMIFS('Data;_Minor_Ports'!$K$59:$K$999999,'Data;_Minor_Ports'!$F$59:$F$999999,$F115,'Data;_Minor_Ports'!$E$59:$E$999999,L$70,'Data;_Minor_Ports'!$J$59:$J$999999,#REF!)))</f>
        <v>z</v>
      </c>
      <c r="M115" s="3" t="str">
        <f>IF(Closed_Ports!H108="z","z",IF(M$11&lt;2000,INDEX('Data;_Historical_Data'!$H$12:$AK$518,MATCH(Working!$E115,'Data;_Historical_Data'!$J$12:$J$518,0),MATCH(Working!M$11,'Data;_Historical_Data'!$H$11:$AK$11)),SUMIFS('Data;_Minor_Ports'!$K$59:$K$999999,'Data;_Minor_Ports'!$F$59:$F$999999,$F115,'Data;_Minor_Ports'!$E$59:$E$999999,M$70,'Data;_Minor_Ports'!$J$59:$J$999999,#REF!)))</f>
        <v>z</v>
      </c>
      <c r="N115" s="3" t="str">
        <f>IF(Closed_Ports!I108="z","z",IF(N$11&lt;2000,INDEX('Data;_Historical_Data'!$H$12:$AK$518,MATCH(Working!$E115,'Data;_Historical_Data'!$J$12:$J$518,0),MATCH(Working!N$11,'Data;_Historical_Data'!$H$11:$AK$11)),SUMIFS('Data;_Minor_Ports'!$K$59:$K$999999,'Data;_Minor_Ports'!$F$59:$F$999999,$F115,'Data;_Minor_Ports'!$E$59:$E$999999,N$70,'Data;_Minor_Ports'!$J$59:$J$999999,#REF!)))</f>
        <v>z</v>
      </c>
      <c r="O115" s="3" t="str">
        <f>IF(Closed_Ports!J108="z","z",IF(O$11&lt;2000,INDEX('Data;_Historical_Data'!$H$12:$AK$518,MATCH(Working!$E115,'Data;_Historical_Data'!$J$12:$J$518,0),MATCH(Working!O$11,'Data;_Historical_Data'!$H$11:$AK$11)),SUMIFS('Data;_Minor_Ports'!$K$59:$K$999999,'Data;_Minor_Ports'!$F$59:$F$999999,$F115,'Data;_Minor_Ports'!$E$59:$E$999999,O$70,'Data;_Minor_Ports'!$J$59:$J$999999,#REF!)))</f>
        <v>z</v>
      </c>
      <c r="P115" s="3" t="str">
        <f>IF(Closed_Ports!K108="z","z",IF(P$11&lt;2000,INDEX('Data;_Historical_Data'!$H$12:$AK$518,MATCH(Working!$E115,'Data;_Historical_Data'!$J$12:$J$518,0),MATCH(Working!P$11,'Data;_Historical_Data'!$H$11:$AK$11)),SUMIFS('Data;_Minor_Ports'!$K$59:$K$999999,'Data;_Minor_Ports'!$F$59:$F$999999,$F115,'Data;_Minor_Ports'!$E$59:$E$999999,P$70,'Data;_Minor_Ports'!$J$59:$J$999999,#REF!)))</f>
        <v>z</v>
      </c>
      <c r="Q115" s="3" t="str">
        <f>IF(Closed_Ports!L108="z","z",IF(Q$11&lt;2000,INDEX('Data;_Historical_Data'!$H$12:$AK$518,MATCH(Working!$E115,'Data;_Historical_Data'!$J$12:$J$518,0),MATCH(Working!Q$11,'Data;_Historical_Data'!$H$11:$AK$11)),SUMIFS('Data;_Minor_Ports'!$K$59:$K$999999,'Data;_Minor_Ports'!$F$59:$F$999999,$F115,'Data;_Minor_Ports'!$E$59:$E$999999,Q$70,'Data;_Minor_Ports'!$J$59:$J$999999,#REF!)))</f>
        <v>z</v>
      </c>
      <c r="R115" s="3" t="str">
        <f>IF(Closed_Ports!M108="z","z",IF(R$11&lt;2000,INDEX('Data;_Historical_Data'!$H$12:$AK$518,MATCH(Working!$E115,'Data;_Historical_Data'!$J$12:$J$518,0),MATCH(Working!R$11,'Data;_Historical_Data'!$H$11:$AK$11)),SUMIFS('Data;_Minor_Ports'!$K$59:$K$999999,'Data;_Minor_Ports'!$F$59:$F$999999,$F115,'Data;_Minor_Ports'!$E$59:$E$999999,R$70,'Data;_Minor_Ports'!$J$59:$J$999999,#REF!)))</f>
        <v>z</v>
      </c>
      <c r="S115" s="3" t="str">
        <f>IF(Closed_Ports!N108="z","z",IF(S$11&lt;2000,INDEX('Data;_Historical_Data'!$H$12:$AK$518,MATCH(Working!$E115,'Data;_Historical_Data'!$J$12:$J$518,0),MATCH(Working!S$11,'Data;_Historical_Data'!$H$11:$AK$11)),SUMIFS('Data;_Minor_Ports'!$K$59:$K$999999,'Data;_Minor_Ports'!$F$59:$F$999999,$F115,'Data;_Minor_Ports'!$E$59:$E$999999,S$70,'Data;_Minor_Ports'!$J$59:$J$999999,#REF!)))</f>
        <v>z</v>
      </c>
      <c r="T115" s="3" t="e">
        <f>IF(Closed_Ports!O108="z","z",IF(T$11&lt;2000,INDEX('Data;_Historical_Data'!$H$12:$AK$518,MATCH(Working!$E115,'Data;_Historical_Data'!$J$12:$J$518,0),MATCH(Working!T$11,'Data;_Historical_Data'!$H$11:$AK$11)),SUMIFS('Data;_Minor_Ports'!$K$59:$K$999999,'Data;_Minor_Ports'!$F$59:$F$999999,$F115,'Data;_Minor_Ports'!$E$59:$E$999999,T$70,'Data;_Minor_Ports'!$J$59:$J$999999,#REF!)))</f>
        <v>#REF!</v>
      </c>
      <c r="U115" s="3" t="e">
        <f>IF(Closed_Ports!P108="z","z",IF(U$11&lt;2000,INDEX('Data;_Historical_Data'!$H$12:$AK$518,MATCH(Working!$E115,'Data;_Historical_Data'!$J$12:$J$518,0),MATCH(Working!U$11,'Data;_Historical_Data'!$H$11:$AK$11)),SUMIFS('Data;_Minor_Ports'!$K$59:$K$999999,'Data;_Minor_Ports'!$F$59:$F$999999,$F115,'Data;_Minor_Ports'!$E$59:$E$999999,U$70,'Data;_Minor_Ports'!$J$59:$J$999999,#REF!)))</f>
        <v>#REF!</v>
      </c>
      <c r="V115" s="3" t="e">
        <f>IF(Closed_Ports!Q108="z","z",IF(V$11&lt;2000,INDEX('Data;_Historical_Data'!$H$12:$AK$518,MATCH(Working!$E115,'Data;_Historical_Data'!$J$12:$J$518,0),MATCH(Working!V$11,'Data;_Historical_Data'!$H$11:$AK$11)),SUMIFS('Data;_Minor_Ports'!$K$59:$K$999999,'Data;_Minor_Ports'!$F$59:$F$999999,$F115,'Data;_Minor_Ports'!$E$59:$E$999999,V$70,'Data;_Minor_Ports'!$J$59:$J$999999,#REF!)))</f>
        <v>#REF!</v>
      </c>
      <c r="W115" s="3" t="e">
        <f>IF(Closed_Ports!R108="z","z",IF(W$11&lt;2000,INDEX('Data;_Historical_Data'!$H$12:$AK$518,MATCH(Working!$E115,'Data;_Historical_Data'!$J$12:$J$518,0),MATCH(Working!W$11,'Data;_Historical_Data'!$H$11:$AK$11)),SUMIFS('Data;_Minor_Ports'!$K$59:$K$999999,'Data;_Minor_Ports'!$F$59:$F$999999,$F115,'Data;_Minor_Ports'!$E$59:$E$999999,W$70,'Data;_Minor_Ports'!$J$59:$J$999999,#REF!)))</f>
        <v>#REF!</v>
      </c>
      <c r="X115" s="3" t="e">
        <f>IF(Closed_Ports!S108="z","z",IF(X$11&lt;2000,INDEX('Data;_Historical_Data'!$H$12:$AK$518,MATCH(Working!$E115,'Data;_Historical_Data'!$J$12:$J$518,0),MATCH(Working!X$11,'Data;_Historical_Data'!$H$11:$AK$11)),SUMIFS('Data;_Minor_Ports'!$K$59:$K$999999,'Data;_Minor_Ports'!$F$59:$F$999999,$F115,'Data;_Minor_Ports'!$E$59:$E$999999,X$70,'Data;_Minor_Ports'!$J$59:$J$999999,#REF!)))</f>
        <v>#REF!</v>
      </c>
      <c r="Y115" s="3" t="e">
        <f>IF(Closed_Ports!T108="z","z",IF(Y$11&lt;2000,INDEX('Data;_Historical_Data'!$H$12:$AK$518,MATCH(Working!$E115,'Data;_Historical_Data'!$J$12:$J$518,0),MATCH(Working!Y$11,'Data;_Historical_Data'!$H$11:$AK$11)),SUMIFS('Data;_Minor_Ports'!$K$59:$K$999999,'Data;_Minor_Ports'!$F$59:$F$999999,$F115,'Data;_Minor_Ports'!$E$59:$E$999999,Y$70,'Data;_Minor_Ports'!$J$59:$J$999999,#REF!)))</f>
        <v>#REF!</v>
      </c>
      <c r="Z115" s="3" t="e">
        <f>IF(Closed_Ports!U108="z","z",IF(Z$11&lt;2000,INDEX('Data;_Historical_Data'!$H$12:$AK$518,MATCH(Working!$E115,'Data;_Historical_Data'!$J$12:$J$518,0),MATCH(Working!Z$11,'Data;_Historical_Data'!$H$11:$AK$11)),SUMIFS('Data;_Minor_Ports'!$K$59:$K$999999,'Data;_Minor_Ports'!$F$59:$F$999999,$F115,'Data;_Minor_Ports'!$E$59:$E$999999,Z$70,'Data;_Minor_Ports'!$J$59:$J$999999,#REF!)))</f>
        <v>#REF!</v>
      </c>
      <c r="AA115" s="3" t="e">
        <f>IF(Closed_Ports!V108="z","z",IF(AA$11&lt;2000,INDEX('Data;_Historical_Data'!$H$12:$AK$518,MATCH(Working!$E115,'Data;_Historical_Data'!$J$12:$J$518,0),MATCH(Working!AA$11,'Data;_Historical_Data'!$H$11:$AK$11)),SUMIFS('Data;_Minor_Ports'!$K$59:$K$999999,'Data;_Minor_Ports'!$F$59:$F$999999,$F115,'Data;_Minor_Ports'!$E$59:$E$999999,AA$70,'Data;_Minor_Ports'!$J$59:$J$999999,#REF!)))</f>
        <v>#REF!</v>
      </c>
      <c r="AB115" s="3" t="e">
        <f>IF(Closed_Ports!W108="z","z",IF(AB$11&lt;2000,INDEX('Data;_Historical_Data'!$H$12:$AK$518,MATCH(Working!$E115,'Data;_Historical_Data'!$J$12:$J$518,0),MATCH(Working!AB$11,'Data;_Historical_Data'!$H$11:$AK$11)),SUMIFS('Data;_Minor_Ports'!$K$59:$K$999999,'Data;_Minor_Ports'!$F$59:$F$999999,$F115,'Data;_Minor_Ports'!$E$59:$E$999999,AB$70,'Data;_Minor_Ports'!$J$59:$J$999999,#REF!)))</f>
        <v>#REF!</v>
      </c>
      <c r="AC115" s="3" t="str">
        <f>IF(Closed_Ports!X108="z","z",IF(AC$11&lt;2000,INDEX('Data;_Historical_Data'!$H$12:$AK$518,MATCH(Working!$E115,'Data;_Historical_Data'!$J$12:$J$518,0),MATCH(Working!AC$11,'Data;_Historical_Data'!$H$11:$AK$11)),SUMIFS('Data;_Minor_Ports'!$K$59:$K$999999,'Data;_Minor_Ports'!$F$59:$F$999999,$F115,'Data;_Minor_Ports'!$E$59:$E$999999,AC$70,'Data;_Minor_Ports'!$J$59:$J$999999,#REF!)))</f>
        <v>z</v>
      </c>
      <c r="AD115" s="3" t="str">
        <f>IF(Closed_Ports!Y108="z","z",IF(AD$11&lt;2000,INDEX('Data;_Historical_Data'!$H$12:$AK$518,MATCH(Working!$E115,'Data;_Historical_Data'!$J$12:$J$518,0),MATCH(Working!AD$11,'Data;_Historical_Data'!$H$11:$AK$11)),SUMIFS('Data;_Minor_Ports'!$K$59:$K$999999,'Data;_Minor_Ports'!$F$59:$F$999999,$F115,'Data;_Minor_Ports'!$E$59:$E$999999,AD$70,'Data;_Minor_Ports'!$J$59:$J$999999,#REF!)))</f>
        <v>z</v>
      </c>
      <c r="AE115" s="3" t="str">
        <f>IF(Closed_Ports!Z108="z","z",IF(AE$11&lt;2000,INDEX('Data;_Historical_Data'!$H$12:$AK$518,MATCH(Working!$E115,'Data;_Historical_Data'!$J$12:$J$518,0),MATCH(Working!AE$11,'Data;_Historical_Data'!$H$11:$AK$11)),SUMIFS('Data;_Minor_Ports'!$K$59:$K$999999,'Data;_Minor_Ports'!$F$59:$F$999999,$F115,'Data;_Minor_Ports'!$E$59:$E$999999,AE$70,'Data;_Minor_Ports'!$J$59:$J$999999,#REF!)))</f>
        <v>z</v>
      </c>
      <c r="AF115" s="3" t="str">
        <f>IF(Closed_Ports!AA108="z","z",IF(AF$11&lt;2000,INDEX('Data;_Historical_Data'!$H$12:$AK$518,MATCH(Working!$E115,'Data;_Historical_Data'!$J$12:$J$518,0),MATCH(Working!AF$11,'Data;_Historical_Data'!$H$11:$AK$11)),SUMIFS('Data;_Minor_Ports'!$K$59:$K$999999,'Data;_Minor_Ports'!$F$59:$F$999999,$F115,'Data;_Minor_Ports'!$E$59:$E$999999,AF$70,'Data;_Minor_Ports'!$J$59:$J$999999,#REF!)))</f>
        <v>z</v>
      </c>
      <c r="AG115" s="3" t="str">
        <f>IF(Closed_Ports!AB108="z","z",IF(AG$11&lt;2000,INDEX('Data;_Historical_Data'!$H$12:$AK$518,MATCH(Working!$E115,'Data;_Historical_Data'!$J$12:$J$518,0),MATCH(Working!AG$11,'Data;_Historical_Data'!$H$11:$AK$11)),SUMIFS('Data;_Minor_Ports'!$K$59:$K$999999,'Data;_Minor_Ports'!$F$59:$F$999999,$F115,'Data;_Minor_Ports'!$E$59:$E$999999,AG$70,'Data;_Minor_Ports'!$J$59:$J$999999,#REF!)))</f>
        <v>z</v>
      </c>
      <c r="AH115" s="3" t="str">
        <f>IF(Closed_Ports!AC108="z","z",IF(AH$11&lt;2000,INDEX('Data;_Historical_Data'!$H$12:$AK$518,MATCH(Working!$E115,'Data;_Historical_Data'!$J$12:$J$518,0),MATCH(Working!AH$11,'Data;_Historical_Data'!$H$11:$AK$11)),SUMIFS('Data;_Minor_Ports'!$K$59:$K$999999,'Data;_Minor_Ports'!$F$59:$F$999999,$F115,'Data;_Minor_Ports'!$E$59:$E$999999,AH$70,'Data;_Minor_Ports'!$J$59:$J$999999,#REF!)))</f>
        <v>z</v>
      </c>
      <c r="AI115" s="3" t="str">
        <f>IF(Closed_Ports!AD108="z","z",IF(AI$11&lt;2000,INDEX('Data;_Historical_Data'!$H$12:$AK$518,MATCH(Working!$E115,'Data;_Historical_Data'!$J$12:$J$518,0),MATCH(Working!AI$11,'Data;_Historical_Data'!$H$11:$AK$11)),SUMIFS('Data;_Minor_Ports'!$K$59:$K$999999,'Data;_Minor_Ports'!$F$59:$F$999999,$F115,'Data;_Minor_Ports'!$E$59:$E$999999,AI$70,'Data;_Minor_Ports'!$J$59:$J$999999,#REF!)))</f>
        <v>z</v>
      </c>
      <c r="AJ115" s="3" t="str">
        <f>IF(Closed_Ports!AE108="z","z",IF(AJ$11&lt;2000,INDEX('Data;_Historical_Data'!$H$12:$AK$518,MATCH(Working!$E115,'Data;_Historical_Data'!$J$12:$J$518,0),MATCH(Working!AJ$11,'Data;_Historical_Data'!$H$11:$AK$11)),SUMIFS('Data;_Minor_Ports'!$K$59:$K$999999,'Data;_Minor_Ports'!$F$59:$F$999999,$F115,'Data;_Minor_Ports'!$E$59:$E$999999,AJ$70,'Data;_Minor_Ports'!$J$59:$J$999999,#REF!)))</f>
        <v>z</v>
      </c>
      <c r="AK115" s="3" t="str">
        <f>IF(Closed_Ports!AF108="z","z",IF(AK$11&lt;2000,INDEX('Data;_Historical_Data'!$H$12:$AK$518,MATCH(Working!$E115,'Data;_Historical_Data'!$J$12:$J$518,0),MATCH(Working!AK$11,'Data;_Historical_Data'!$H$11:$AK$11)),SUMIFS('Data;_Minor_Ports'!$K$59:$K$999999,'Data;_Minor_Ports'!$F$59:$F$999999,$F115,'Data;_Minor_Ports'!$E$59:$E$999999,AK$70,'Data;_Minor_Ports'!$J$59:$J$999999,#REF!)))</f>
        <v>z</v>
      </c>
      <c r="AL115" s="49" t="str">
        <f>IF(Closed_Ports!AG108="z","z",IF(AL$11&lt;2000,INDEX('Data;_Historical_Data'!$H$12:$AK$518,MATCH(Working!$E115,'Data;_Historical_Data'!$J$12:$J$518,0),MATCH(Working!AL$11,'Data;_Historical_Data'!$H$11:$AK$11)),SUMIFS('Data;_Minor_Ports'!$K$59:$K$999999,'Data;_Minor_Ports'!$F$59:$F$999999,$F115,'Data;_Minor_Ports'!$E$59:$E$999999,AL$70,'Data;_Minor_Ports'!$J$59:$J$999999,#REF!)))</f>
        <v>z</v>
      </c>
      <c r="AM115" s="3" t="str">
        <f>IF(Closed_Ports!AH108="z","z",IF(AM$11&lt;2000,INDEX('Data;_Historical_Data'!$H$12:$AK$518,MATCH(Working!$E115,'Data;_Historical_Data'!$J$12:$J$518,0),MATCH(Working!AM$11,'Data;_Historical_Data'!$H$11:$AK$11)),SUMIFS('Data;_Minor_Ports'!$K$59:$K$999999,'Data;_Minor_Ports'!$F$59:$F$999999,$F115,'Data;_Minor_Ports'!$E$59:$E$999999,AM$70,'Data;_Minor_Ports'!$J$59:$J$999999,#REF!)))</f>
        <v>z</v>
      </c>
      <c r="AN115" s="3" t="str">
        <f>IF(Closed_Ports!AI108="z","z",IF(AN$11&lt;2000,INDEX('Data;_Historical_Data'!$H$12:$AK$518,MATCH(Working!$E115,'Data;_Historical_Data'!$J$12:$J$518,0),MATCH(Working!AN$11,'Data;_Historical_Data'!$H$11:$AK$11)),SUMIFS('Data;_Minor_Ports'!$K$59:$K$999999,'Data;_Minor_Ports'!$F$59:$F$999999,$F115,'Data;_Minor_Ports'!$E$59:$E$999999,AN$70,'Data;_Minor_Ports'!$J$59:$J$999999,#REF!)))</f>
        <v>z</v>
      </c>
      <c r="AO115" s="3" t="str">
        <f>IF(Closed_Ports!AJ108="z","z",IF(AO$11&lt;2000,INDEX('Data;_Historical_Data'!$H$12:$AK$518,MATCH(Working!$E115,'Data;_Historical_Data'!$J$12:$J$518,0),MATCH(Working!AO$11,'Data;_Historical_Data'!$H$11:$AK$11)),SUMIFS('Data;_Minor_Ports'!$K$59:$K$999999,'Data;_Minor_Ports'!$F$59:$F$999999,$F115,'Data;_Minor_Ports'!$E$59:$E$999999,AO$70,'Data;_Minor_Ports'!$J$59:$J$999999,#REF!)))</f>
        <v>z</v>
      </c>
      <c r="AP115" s="3" t="str">
        <f>IF(Closed_Ports!AK108="z","z",IF(AP$11&lt;2000,INDEX('Data;_Historical_Data'!$H$12:$AK$518,MATCH(Working!$E115,'Data;_Historical_Data'!$J$12:$J$518,0),MATCH(Working!AP$11,'Data;_Historical_Data'!$H$11:$AK$11)),SUMIFS('Data;_Minor_Ports'!$K$59:$K$999999,'Data;_Minor_Ports'!$F$59:$F$999999,$F115,'Data;_Minor_Ports'!$E$59:$E$999999,AP$70,'Data;_Minor_Ports'!$J$59:$J$999999,#REF!)))</f>
        <v>z</v>
      </c>
      <c r="AQ115" s="3" t="str">
        <f>IF(Closed_Ports!AL108="z","z",IF(AQ$11&lt;2000,INDEX('Data;_Historical_Data'!$H$12:$AK$518,MATCH(Working!$E115,'Data;_Historical_Data'!$J$12:$J$518,0),MATCH(Working!AQ$11,'Data;_Historical_Data'!$H$11:$AK$11)),SUMIFS('Data;_Minor_Ports'!$K$59:$K$999999,'Data;_Minor_Ports'!$F$59:$F$999999,$F115,'Data;_Minor_Ports'!$E$59:$E$999999,AQ$70,'Data;_Minor_Ports'!$J$59:$J$999999,#REF!)))</f>
        <v>z</v>
      </c>
      <c r="AR115" s="3" t="str">
        <f>IF(Closed_Ports!AM108="z","z",IF(AR$11&lt;2000,INDEX('Data;_Historical_Data'!$H$12:$AK$518,MATCH(Working!$E115,'Data;_Historical_Data'!$J$12:$J$518,0),MATCH(Working!AR$11,'Data;_Historical_Data'!$H$11:$AK$11)),SUMIFS('Data;_Minor_Ports'!$K$59:$K$999999,'Data;_Minor_Ports'!$F$59:$F$999999,$F115,'Data;_Minor_Ports'!$E$59:$E$999999,AR$70,'Data;_Minor_Ports'!$J$59:$J$999999,#REF!)))</f>
        <v>z</v>
      </c>
      <c r="AS115" s="3" t="str">
        <f>IF(Closed_Ports!AN108="z","z",IF(AS$11&lt;2000,INDEX('Data;_Historical_Data'!$H$12:$AK$518,MATCH(Working!$E115,'Data;_Historical_Data'!$J$12:$J$518,0),MATCH(Working!AS$11,'Data;_Historical_Data'!$H$11:$AK$11)),SUMIFS('Data;_Minor_Ports'!$K$59:$K$999999,'Data;_Minor_Ports'!$F$59:$F$999999,$F115,'Data;_Minor_Ports'!$E$59:$E$999999,AS$70,'Data;_Minor_Ports'!$J$59:$J$999999,#REF!)))</f>
        <v>z</v>
      </c>
      <c r="AT115" s="3" t="str">
        <f>IF(Closed_Ports!AO108="z","z",IF(AT$11&lt;2000,INDEX('Data;_Historical_Data'!$H$12:$AK$518,MATCH(Working!$E115,'Data;_Historical_Data'!$J$12:$J$518,0),MATCH(Working!AT$11,'Data;_Historical_Data'!$H$11:$AK$11)),SUMIFS('Data;_Minor_Ports'!$K$59:$K$999999,'Data;_Minor_Ports'!$F$59:$F$999999,$F115,'Data;_Minor_Ports'!$E$59:$E$999999,AT$70,'Data;_Minor_Ports'!$J$59:$J$999999,#REF!)))</f>
        <v>z</v>
      </c>
      <c r="AU115" s="3" t="str">
        <f>IF(Closed_Ports!AP108="z","z",IF(AU$11&lt;2000,INDEX('Data;_Historical_Data'!$H$12:$AK$518,MATCH(Working!$E115,'Data;_Historical_Data'!$J$12:$J$518,0),MATCH(Working!AU$11,'Data;_Historical_Data'!$H$11:$AK$11)),SUMIFS('Data;_Minor_Ports'!$K$59:$K$999999,'Data;_Minor_Ports'!$F$59:$F$999999,$F115,'Data;_Minor_Ports'!$E$59:$E$999999,AU$70,'Data;_Minor_Ports'!$J$59:$J$999999,#REF!)))</f>
        <v>z</v>
      </c>
      <c r="AV115" s="3" t="str">
        <f>IF(Closed_Ports!AQ108="z","z",IF(AV$11&lt;2000,INDEX('Data;_Historical_Data'!$H$12:$AK$518,MATCH(Working!$E115,'Data;_Historical_Data'!$J$12:$J$518,0),MATCH(Working!AV$11,'Data;_Historical_Data'!$H$11:$AK$11)),SUMIFS('Data;_Minor_Ports'!$K$59:$K$999999,'Data;_Minor_Ports'!$F$59:$F$999999,$F115,'Data;_Minor_Ports'!$E$59:$E$999999,AV$70,'Data;_Minor_Ports'!$J$59:$J$999999,#REF!)))</f>
        <v>z</v>
      </c>
      <c r="AW115" s="3" t="str">
        <f>IF(Closed_Ports!AR108="z","z",IF(AW$11&lt;2000,INDEX('Data;_Historical_Data'!$H$12:$AK$518,MATCH(Working!$E115,'Data;_Historical_Data'!$J$12:$J$518,0),MATCH(Working!AW$11,'Data;_Historical_Data'!$H$11:$AK$11)),SUMIFS('Data;_Minor_Ports'!$K$59:$K$999999,'Data;_Minor_Ports'!$F$59:$F$999999,$F115,'Data;_Minor_Ports'!$E$59:$E$999999,AW$70,'Data;_Minor_Ports'!$J$59:$J$999999,#REF!)))</f>
        <v>z</v>
      </c>
      <c r="AX115" s="3" t="str">
        <f>IF(Closed_Ports!AS108="z","z",IF(AX$11&lt;2000,INDEX('Data;_Historical_Data'!$H$12:$AK$518,MATCH(Working!$E115,'Data;_Historical_Data'!$J$12:$J$518,0),MATCH(Working!AX$11,'Data;_Historical_Data'!$H$11:$AK$11)),SUMIFS('Data;_Minor_Ports'!$K$59:$K$999999,'Data;_Minor_Ports'!$F$59:$F$999999,$F115,'Data;_Minor_Ports'!$E$59:$E$999999,AX$70,'Data;_Minor_Ports'!$J$59:$J$999999,#REF!)))</f>
        <v>z</v>
      </c>
      <c r="AY115" s="3" t="str">
        <f>IF(Closed_Ports!AT108="z","z",IF(AY$11&lt;2000,INDEX('Data;_Historical_Data'!$H$12:$AK$518,MATCH(Working!$E115,'Data;_Historical_Data'!$J$12:$J$518,0),MATCH(Working!AY$11,'Data;_Historical_Data'!$H$11:$AK$11)),SUMIFS('Data;_Minor_Ports'!$K$59:$K$999999,'Data;_Minor_Ports'!$F$59:$F$999999,$F115,'Data;_Minor_Ports'!$E$59:$E$999999,AY$70,'Data;_Minor_Ports'!$J$59:$J$999999,#REF!)))</f>
        <v>z</v>
      </c>
      <c r="AZ115" s="3" t="str">
        <f>IF(Closed_Ports!AU108="z","z",IF(AZ$11&lt;2000,INDEX('Data;_Historical_Data'!$H$12:$AK$518,MATCH(Working!$E115,'Data;_Historical_Data'!$J$12:$J$518,0),MATCH(Working!AZ$11,'Data;_Historical_Data'!$H$11:$AK$11)),SUMIFS('Data;_Minor_Ports'!$K$59:$K$999999,'Data;_Minor_Ports'!$F$59:$F$999999,$F115,'Data;_Minor_Ports'!$E$59:$E$999999,AZ$70,'Data;_Minor_Ports'!$J$59:$J$999999,#REF!)))</f>
        <v>z</v>
      </c>
      <c r="BA115" s="3" t="str">
        <f>IF(Closed_Ports!AV108="z","z",IF(BA$11&lt;2000,INDEX('Data;_Historical_Data'!$H$12:$AK$518,MATCH(Working!$E115,'Data;_Historical_Data'!$J$12:$J$518,0),MATCH(Working!BA$11,'Data;_Historical_Data'!$H$11:$AK$11)),SUMIFS('Data;_Minor_Ports'!$K$59:$K$999999,'Data;_Minor_Ports'!$F$59:$F$999999,$F115,'Data;_Minor_Ports'!$E$59:$E$999999,BA$70,'Data;_Minor_Ports'!$J$59:$J$999999,#REF!)))</f>
        <v>z</v>
      </c>
      <c r="BB115" s="3" t="str">
        <f>IF(Closed_Ports!AW108="z","z",IF(BB$11&lt;2000,INDEX('Data;_Historical_Data'!$H$12:$AK$518,MATCH(Working!$E115,'Data;_Historical_Data'!$J$12:$J$518,0),MATCH(Working!BB$11,'Data;_Historical_Data'!$H$11:$AK$11)),SUMIFS('Data;_Minor_Ports'!$K$59:$K$999999,'Data;_Minor_Ports'!$F$59:$F$999999,$F115,'Data;_Minor_Ports'!$E$59:$E$999999,BB$70,'Data;_Minor_Ports'!$J$59:$J$999999,#REF!)))</f>
        <v>z</v>
      </c>
      <c r="BC115" s="3" t="str">
        <f>IF(Closed_Ports!AX108="z","z",IF(BC$11&lt;2000,INDEX('Data;_Historical_Data'!$H$12:$AK$518,MATCH(Working!$E115,'Data;_Historical_Data'!$J$12:$J$518,0),MATCH(Working!BC$11,'Data;_Historical_Data'!$H$11:$AK$11)),SUMIFS('Data;_Minor_Ports'!$K$59:$K$999999,'Data;_Minor_Ports'!$F$59:$F$999999,$F115,'Data;_Minor_Ports'!$E$59:$E$999999,BC$70,'Data;_Minor_Ports'!$J$59:$J$999999,#REF!)))</f>
        <v>z</v>
      </c>
      <c r="BD115" s="3" t="str">
        <f>IF(Closed_Ports!AY108="z","z",IF(BD$11&lt;2000,INDEX('Data;_Historical_Data'!$H$12:$AK$518,MATCH(Working!$E115,'Data;_Historical_Data'!$J$12:$J$518,0),MATCH(Working!BD$11,'Data;_Historical_Data'!$H$11:$AK$11)),SUMIFS('Data;_Minor_Ports'!$K$59:$K$999999,'Data;_Minor_Ports'!$F$59:$F$999999,$F115,'Data;_Minor_Ports'!$E$59:$E$999999,BD$70,'Data;_Minor_Ports'!$J$59:$J$999999,#REF!)))</f>
        <v>z</v>
      </c>
      <c r="BE115" s="3" t="str">
        <f>IF(Closed_Ports!AZ108="z","z",IF(BE$11&lt;2000,INDEX('Data;_Historical_Data'!$H$12:$AK$518,MATCH(Working!$E115,'Data;_Historical_Data'!$J$12:$J$518,0),MATCH(Working!BE$11,'Data;_Historical_Data'!$H$11:$AK$11)),SUMIFS('Data;_Minor_Ports'!$K$59:$K$999999,'Data;_Minor_Ports'!$F$59:$F$999999,$F115,'Data;_Minor_Ports'!$E$59:$E$999999,BE$70,'Data;_Minor_Ports'!$J$59:$J$999999,#REF!)))</f>
        <v>z</v>
      </c>
      <c r="BF115" s="3" t="str">
        <f>IF(Closed_Ports!BA108="z","z",IF(BF$11&lt;2000,INDEX('Data;_Historical_Data'!$H$12:$AK$518,MATCH(Working!$E115,'Data;_Historical_Data'!$J$12:$J$518,0),MATCH(Working!BF$11,'Data;_Historical_Data'!$H$11:$AK$11)),SUMIFS('Data;_Minor_Ports'!$K$59:$K$999999,'Data;_Minor_Ports'!$F$59:$F$999999,$F115,'Data;_Minor_Ports'!$E$59:$E$999999,BF$70,'Data;_Minor_Ports'!$J$59:$J$999999,#REF!)))</f>
        <v>z</v>
      </c>
      <c r="BG115" s="3" t="str">
        <f>IF(Closed_Ports!BB108="z","z",IF(BG$11&lt;2000,INDEX('Data;_Historical_Data'!$H$12:$AK$518,MATCH(Working!$E115,'Data;_Historical_Data'!$J$12:$J$518,0),MATCH(Working!BG$11,'Data;_Historical_Data'!$H$11:$AK$11)),SUMIFS('Data;_Minor_Ports'!$K$59:$K$999999,'Data;_Minor_Ports'!$F$59:$F$999999,$F115,'Data;_Minor_Ports'!$E$59:$E$999999,BG$70,'Data;_Minor_Ports'!$J$59:$J$999999,#REF!)))</f>
        <v>z</v>
      </c>
      <c r="BH115" s="3" t="str">
        <f>IF(Closed_Ports!BC108="z","z",IF(BH$11&lt;2000,INDEX('Data;_Historical_Data'!$H$12:$AK$518,MATCH(Working!$E115,'Data;_Historical_Data'!$J$12:$J$518,0),MATCH(Working!BH$11,'Data;_Historical_Data'!$H$11:$AK$11)),SUMIFS('Data;_Minor_Ports'!$K$59:$K$999999,'Data;_Minor_Ports'!$F$59:$F$999999,$F115,'Data;_Minor_Ports'!$E$59:$E$999999,BH$70,'Data;_Minor_Ports'!$J$59:$J$999999,#REF!)))</f>
        <v>z</v>
      </c>
      <c r="BI115" s="3" t="str">
        <f>IF(Closed_Ports!BD108="z","z",IF(BI$11&lt;2000,INDEX('Data;_Historical_Data'!$H$12:$AK$518,MATCH(Working!$E115,'Data;_Historical_Data'!$J$12:$J$518,0),MATCH(Working!BI$11,'Data;_Historical_Data'!$H$11:$AK$11)),SUMIFS('Data;_Minor_Ports'!$K$59:$K$999999,'Data;_Minor_Ports'!$F$59:$F$999999,$F115,'Data;_Minor_Ports'!$E$59:$E$999999,BI$70,'Data;_Minor_Ports'!$J$59:$J$999999,#REF!)))</f>
        <v>z</v>
      </c>
      <c r="BJ115" s="44" t="e">
        <f t="shared" si="8"/>
        <v>#VALUE!</v>
      </c>
      <c r="BK115" s="45" t="e">
        <f t="shared" si="9"/>
        <v>#VALUE!</v>
      </c>
    </row>
    <row r="116" spans="5:63" x14ac:dyDescent="0.25">
      <c r="E116" s="22" t="e">
        <f>CONCATENATE(#REF!,Working!H116)</f>
        <v>#REF!</v>
      </c>
      <c r="F116" s="22" t="s">
        <v>403</v>
      </c>
      <c r="G116" s="22" t="s">
        <v>308</v>
      </c>
      <c r="H116" s="2" t="s">
        <v>106</v>
      </c>
      <c r="I116" s="2" t="s">
        <v>12</v>
      </c>
      <c r="J116" s="42" t="s">
        <v>66</v>
      </c>
      <c r="K116" s="3" t="str">
        <f>IF(Closed_Ports!F109="z","z",IF(K$11&lt;2000,INDEX('Data;_Historical_Data'!$H$12:$AK$518,MATCH(Working!$E116,'Data;_Historical_Data'!$J$12:$J$518,0),MATCH(Working!K$11,'Data;_Historical_Data'!$H$11:$AK$11)),SUMIFS('Data;_Minor_Ports'!$K$59:$K$999999,'Data;_Minor_Ports'!$F$59:$F$999999,$F116,'Data;_Minor_Ports'!$E$59:$E$999999,K$70,'Data;_Minor_Ports'!$J$59:$J$999999,#REF!)))</f>
        <v>z</v>
      </c>
      <c r="L116" s="3" t="str">
        <f>IF(Closed_Ports!G109="z","z",IF(L$11&lt;2000,INDEX('Data;_Historical_Data'!$H$12:$AK$518,MATCH(Working!$E116,'Data;_Historical_Data'!$J$12:$J$518,0),MATCH(Working!L$11,'Data;_Historical_Data'!$H$11:$AK$11)),SUMIFS('Data;_Minor_Ports'!$K$59:$K$999999,'Data;_Minor_Ports'!$F$59:$F$999999,$F116,'Data;_Minor_Ports'!$E$59:$E$999999,L$70,'Data;_Minor_Ports'!$J$59:$J$999999,#REF!)))</f>
        <v>z</v>
      </c>
      <c r="M116" s="3" t="str">
        <f>IF(Closed_Ports!H109="z","z",IF(M$11&lt;2000,INDEX('Data;_Historical_Data'!$H$12:$AK$518,MATCH(Working!$E116,'Data;_Historical_Data'!$J$12:$J$518,0),MATCH(Working!M$11,'Data;_Historical_Data'!$H$11:$AK$11)),SUMIFS('Data;_Minor_Ports'!$K$59:$K$999999,'Data;_Minor_Ports'!$F$59:$F$999999,$F116,'Data;_Minor_Ports'!$E$59:$E$999999,M$70,'Data;_Minor_Ports'!$J$59:$J$999999,#REF!)))</f>
        <v>z</v>
      </c>
      <c r="N116" s="3" t="str">
        <f>IF(Closed_Ports!I109="z","z",IF(N$11&lt;2000,INDEX('Data;_Historical_Data'!$H$12:$AK$518,MATCH(Working!$E116,'Data;_Historical_Data'!$J$12:$J$518,0),MATCH(Working!N$11,'Data;_Historical_Data'!$H$11:$AK$11)),SUMIFS('Data;_Minor_Ports'!$K$59:$K$999999,'Data;_Minor_Ports'!$F$59:$F$999999,$F116,'Data;_Minor_Ports'!$E$59:$E$999999,N$70,'Data;_Minor_Ports'!$J$59:$J$999999,#REF!)))</f>
        <v>z</v>
      </c>
      <c r="O116" s="3" t="str">
        <f>IF(Closed_Ports!J109="z","z",IF(O$11&lt;2000,INDEX('Data;_Historical_Data'!$H$12:$AK$518,MATCH(Working!$E116,'Data;_Historical_Data'!$J$12:$J$518,0),MATCH(Working!O$11,'Data;_Historical_Data'!$H$11:$AK$11)),SUMIFS('Data;_Minor_Ports'!$K$59:$K$999999,'Data;_Minor_Ports'!$F$59:$F$999999,$F116,'Data;_Minor_Ports'!$E$59:$E$999999,O$70,'Data;_Minor_Ports'!$J$59:$J$999999,#REF!)))</f>
        <v>z</v>
      </c>
      <c r="P116" s="3" t="str">
        <f>IF(Closed_Ports!K109="z","z",IF(P$11&lt;2000,INDEX('Data;_Historical_Data'!$H$12:$AK$518,MATCH(Working!$E116,'Data;_Historical_Data'!$J$12:$J$518,0),MATCH(Working!P$11,'Data;_Historical_Data'!$H$11:$AK$11)),SUMIFS('Data;_Minor_Ports'!$K$59:$K$999999,'Data;_Minor_Ports'!$F$59:$F$999999,$F116,'Data;_Minor_Ports'!$E$59:$E$999999,P$70,'Data;_Minor_Ports'!$J$59:$J$999999,#REF!)))</f>
        <v>z</v>
      </c>
      <c r="Q116" s="3" t="str">
        <f>IF(Closed_Ports!L109="z","z",IF(Q$11&lt;2000,INDEX('Data;_Historical_Data'!$H$12:$AK$518,MATCH(Working!$E116,'Data;_Historical_Data'!$J$12:$J$518,0),MATCH(Working!Q$11,'Data;_Historical_Data'!$H$11:$AK$11)),SUMIFS('Data;_Minor_Ports'!$K$59:$K$999999,'Data;_Minor_Ports'!$F$59:$F$999999,$F116,'Data;_Minor_Ports'!$E$59:$E$999999,Q$70,'Data;_Minor_Ports'!$J$59:$J$999999,#REF!)))</f>
        <v>z</v>
      </c>
      <c r="R116" s="3" t="str">
        <f>IF(Closed_Ports!M109="z","z",IF(R$11&lt;2000,INDEX('Data;_Historical_Data'!$H$12:$AK$518,MATCH(Working!$E116,'Data;_Historical_Data'!$J$12:$J$518,0),MATCH(Working!R$11,'Data;_Historical_Data'!$H$11:$AK$11)),SUMIFS('Data;_Minor_Ports'!$K$59:$K$999999,'Data;_Minor_Ports'!$F$59:$F$999999,$F116,'Data;_Minor_Ports'!$E$59:$E$999999,R$70,'Data;_Minor_Ports'!$J$59:$J$999999,#REF!)))</f>
        <v>z</v>
      </c>
      <c r="S116" s="3" t="str">
        <f>IF(Closed_Ports!N109="z","z",IF(S$11&lt;2000,INDEX('Data;_Historical_Data'!$H$12:$AK$518,MATCH(Working!$E116,'Data;_Historical_Data'!$J$12:$J$518,0),MATCH(Working!S$11,'Data;_Historical_Data'!$H$11:$AK$11)),SUMIFS('Data;_Minor_Ports'!$K$59:$K$999999,'Data;_Minor_Ports'!$F$59:$F$999999,$F116,'Data;_Minor_Ports'!$E$59:$E$999999,S$70,'Data;_Minor_Ports'!$J$59:$J$999999,#REF!)))</f>
        <v>z</v>
      </c>
      <c r="T116" s="3" t="str">
        <f>IF(Closed_Ports!O109="z","z",IF(T$11&lt;2000,INDEX('Data;_Historical_Data'!$H$12:$AK$518,MATCH(Working!$E116,'Data;_Historical_Data'!$J$12:$J$518,0),MATCH(Working!T$11,'Data;_Historical_Data'!$H$11:$AK$11)),SUMIFS('Data;_Minor_Ports'!$K$59:$K$999999,'Data;_Minor_Ports'!$F$59:$F$999999,$F116,'Data;_Minor_Ports'!$E$59:$E$999999,T$70,'Data;_Minor_Ports'!$J$59:$J$999999,#REF!)))</f>
        <v>z</v>
      </c>
      <c r="U116" s="3" t="str">
        <f>IF(Closed_Ports!P109="z","z",IF(U$11&lt;2000,INDEX('Data;_Historical_Data'!$H$12:$AK$518,MATCH(Working!$E116,'Data;_Historical_Data'!$J$12:$J$518,0),MATCH(Working!U$11,'Data;_Historical_Data'!$H$11:$AK$11)),SUMIFS('Data;_Minor_Ports'!$K$59:$K$999999,'Data;_Minor_Ports'!$F$59:$F$999999,$F116,'Data;_Minor_Ports'!$E$59:$E$999999,U$70,'Data;_Minor_Ports'!$J$59:$J$999999,#REF!)))</f>
        <v>z</v>
      </c>
      <c r="V116" s="3" t="str">
        <f>IF(Closed_Ports!Q109="z","z",IF(V$11&lt;2000,INDEX('Data;_Historical_Data'!$H$12:$AK$518,MATCH(Working!$E116,'Data;_Historical_Data'!$J$12:$J$518,0),MATCH(Working!V$11,'Data;_Historical_Data'!$H$11:$AK$11)),SUMIFS('Data;_Minor_Ports'!$K$59:$K$999999,'Data;_Minor_Ports'!$F$59:$F$999999,$F116,'Data;_Minor_Ports'!$E$59:$E$999999,V$70,'Data;_Minor_Ports'!$J$59:$J$999999,#REF!)))</f>
        <v>z</v>
      </c>
      <c r="W116" s="3" t="str">
        <f>IF(Closed_Ports!R109="z","z",IF(W$11&lt;2000,INDEX('Data;_Historical_Data'!$H$12:$AK$518,MATCH(Working!$E116,'Data;_Historical_Data'!$J$12:$J$518,0),MATCH(Working!W$11,'Data;_Historical_Data'!$H$11:$AK$11)),SUMIFS('Data;_Minor_Ports'!$K$59:$K$999999,'Data;_Minor_Ports'!$F$59:$F$999999,$F116,'Data;_Minor_Ports'!$E$59:$E$999999,W$70,'Data;_Minor_Ports'!$J$59:$J$999999,#REF!)))</f>
        <v>z</v>
      </c>
      <c r="X116" s="3" t="str">
        <f>IF(Closed_Ports!S109="z","z",IF(X$11&lt;2000,INDEX('Data;_Historical_Data'!$H$12:$AK$518,MATCH(Working!$E116,'Data;_Historical_Data'!$J$12:$J$518,0),MATCH(Working!X$11,'Data;_Historical_Data'!$H$11:$AK$11)),SUMIFS('Data;_Minor_Ports'!$K$59:$K$999999,'Data;_Minor_Ports'!$F$59:$F$999999,$F116,'Data;_Minor_Ports'!$E$59:$E$999999,X$70,'Data;_Minor_Ports'!$J$59:$J$999999,#REF!)))</f>
        <v>z</v>
      </c>
      <c r="Y116" s="3" t="str">
        <f>IF(Closed_Ports!T109="z","z",IF(Y$11&lt;2000,INDEX('Data;_Historical_Data'!$H$12:$AK$518,MATCH(Working!$E116,'Data;_Historical_Data'!$J$12:$J$518,0),MATCH(Working!Y$11,'Data;_Historical_Data'!$H$11:$AK$11)),SUMIFS('Data;_Minor_Ports'!$K$59:$K$999999,'Data;_Minor_Ports'!$F$59:$F$999999,$F116,'Data;_Minor_Ports'!$E$59:$E$999999,Y$70,'Data;_Minor_Ports'!$J$59:$J$999999,#REF!)))</f>
        <v>z</v>
      </c>
      <c r="Z116" s="3" t="e">
        <f>IF(Closed_Ports!U109="z","z",IF(Z$11&lt;2000,INDEX('Data;_Historical_Data'!$H$12:$AK$518,MATCH(Working!$E116,'Data;_Historical_Data'!$J$12:$J$518,0),MATCH(Working!Z$11,'Data;_Historical_Data'!$H$11:$AK$11)),SUMIFS('Data;_Minor_Ports'!$K$59:$K$999999,'Data;_Minor_Ports'!$F$59:$F$999999,$F116,'Data;_Minor_Ports'!$E$59:$E$999999,Z$70,'Data;_Minor_Ports'!$J$59:$J$999999,#REF!)))</f>
        <v>#REF!</v>
      </c>
      <c r="AA116" s="3" t="e">
        <f>IF(Closed_Ports!V109="z","z",IF(AA$11&lt;2000,INDEX('Data;_Historical_Data'!$H$12:$AK$518,MATCH(Working!$E116,'Data;_Historical_Data'!$J$12:$J$518,0),MATCH(Working!AA$11,'Data;_Historical_Data'!$H$11:$AK$11)),SUMIFS('Data;_Minor_Ports'!$K$59:$K$999999,'Data;_Minor_Ports'!$F$59:$F$999999,$F116,'Data;_Minor_Ports'!$E$59:$E$999999,AA$70,'Data;_Minor_Ports'!$J$59:$J$999999,#REF!)))</f>
        <v>#REF!</v>
      </c>
      <c r="AB116" s="3" t="e">
        <f>IF(Closed_Ports!W109="z","z",IF(AB$11&lt;2000,INDEX('Data;_Historical_Data'!$H$12:$AK$518,MATCH(Working!$E116,'Data;_Historical_Data'!$J$12:$J$518,0),MATCH(Working!AB$11,'Data;_Historical_Data'!$H$11:$AK$11)),SUMIFS('Data;_Minor_Ports'!$K$59:$K$999999,'Data;_Minor_Ports'!$F$59:$F$999999,$F116,'Data;_Minor_Ports'!$E$59:$E$999999,AB$70,'Data;_Minor_Ports'!$J$59:$J$999999,#REF!)))</f>
        <v>#REF!</v>
      </c>
      <c r="AC116" s="3" t="str">
        <f>IF(Closed_Ports!X109="z","z",IF(AC$11&lt;2000,INDEX('Data;_Historical_Data'!$H$12:$AK$518,MATCH(Working!$E116,'Data;_Historical_Data'!$J$12:$J$518,0),MATCH(Working!AC$11,'Data;_Historical_Data'!$H$11:$AK$11)),SUMIFS('Data;_Minor_Ports'!$K$59:$K$999999,'Data;_Minor_Ports'!$F$59:$F$999999,$F116,'Data;_Minor_Ports'!$E$59:$E$999999,AC$70,'Data;_Minor_Ports'!$J$59:$J$999999,#REF!)))</f>
        <v>z</v>
      </c>
      <c r="AD116" s="3" t="str">
        <f>IF(Closed_Ports!Y109="z","z",IF(AD$11&lt;2000,INDEX('Data;_Historical_Data'!$H$12:$AK$518,MATCH(Working!$E116,'Data;_Historical_Data'!$J$12:$J$518,0),MATCH(Working!AD$11,'Data;_Historical_Data'!$H$11:$AK$11)),SUMIFS('Data;_Minor_Ports'!$K$59:$K$999999,'Data;_Minor_Ports'!$F$59:$F$999999,$F116,'Data;_Minor_Ports'!$E$59:$E$999999,AD$70,'Data;_Minor_Ports'!$J$59:$J$999999,#REF!)))</f>
        <v>z</v>
      </c>
      <c r="AE116" s="3" t="str">
        <f>IF(Closed_Ports!Z109="z","z",IF(AE$11&lt;2000,INDEX('Data;_Historical_Data'!$H$12:$AK$518,MATCH(Working!$E116,'Data;_Historical_Data'!$J$12:$J$518,0),MATCH(Working!AE$11,'Data;_Historical_Data'!$H$11:$AK$11)),SUMIFS('Data;_Minor_Ports'!$K$59:$K$999999,'Data;_Minor_Ports'!$F$59:$F$999999,$F116,'Data;_Minor_Ports'!$E$59:$E$999999,AE$70,'Data;_Minor_Ports'!$J$59:$J$999999,#REF!)))</f>
        <v>z</v>
      </c>
      <c r="AF116" s="3" t="str">
        <f>IF(Closed_Ports!AA109="z","z",IF(AF$11&lt;2000,INDEX('Data;_Historical_Data'!$H$12:$AK$518,MATCH(Working!$E116,'Data;_Historical_Data'!$J$12:$J$518,0),MATCH(Working!AF$11,'Data;_Historical_Data'!$H$11:$AK$11)),SUMIFS('Data;_Minor_Ports'!$K$59:$K$999999,'Data;_Minor_Ports'!$F$59:$F$999999,$F116,'Data;_Minor_Ports'!$E$59:$E$999999,AF$70,'Data;_Minor_Ports'!$J$59:$J$999999,#REF!)))</f>
        <v>z</v>
      </c>
      <c r="AG116" s="3" t="str">
        <f>IF(Closed_Ports!AB109="z","z",IF(AG$11&lt;2000,INDEX('Data;_Historical_Data'!$H$12:$AK$518,MATCH(Working!$E116,'Data;_Historical_Data'!$J$12:$J$518,0),MATCH(Working!AG$11,'Data;_Historical_Data'!$H$11:$AK$11)),SUMIFS('Data;_Minor_Ports'!$K$59:$K$999999,'Data;_Minor_Ports'!$F$59:$F$999999,$F116,'Data;_Minor_Ports'!$E$59:$E$999999,AG$70,'Data;_Minor_Ports'!$J$59:$J$999999,#REF!)))</f>
        <v>z</v>
      </c>
      <c r="AH116" s="3" t="str">
        <f>IF(Closed_Ports!AC109="z","z",IF(AH$11&lt;2000,INDEX('Data;_Historical_Data'!$H$12:$AK$518,MATCH(Working!$E116,'Data;_Historical_Data'!$J$12:$J$518,0),MATCH(Working!AH$11,'Data;_Historical_Data'!$H$11:$AK$11)),SUMIFS('Data;_Minor_Ports'!$K$59:$K$999999,'Data;_Minor_Ports'!$F$59:$F$999999,$F116,'Data;_Minor_Ports'!$E$59:$E$999999,AH$70,'Data;_Minor_Ports'!$J$59:$J$999999,#REF!)))</f>
        <v>z</v>
      </c>
      <c r="AI116" s="3" t="str">
        <f>IF(Closed_Ports!AD109="z","z",IF(AI$11&lt;2000,INDEX('Data;_Historical_Data'!$H$12:$AK$518,MATCH(Working!$E116,'Data;_Historical_Data'!$J$12:$J$518,0),MATCH(Working!AI$11,'Data;_Historical_Data'!$H$11:$AK$11)),SUMIFS('Data;_Minor_Ports'!$K$59:$K$999999,'Data;_Minor_Ports'!$F$59:$F$999999,$F116,'Data;_Minor_Ports'!$E$59:$E$999999,AI$70,'Data;_Minor_Ports'!$J$59:$J$999999,#REF!)))</f>
        <v>z</v>
      </c>
      <c r="AJ116" s="3" t="str">
        <f>IF(Closed_Ports!AE109="z","z",IF(AJ$11&lt;2000,INDEX('Data;_Historical_Data'!$H$12:$AK$518,MATCH(Working!$E116,'Data;_Historical_Data'!$J$12:$J$518,0),MATCH(Working!AJ$11,'Data;_Historical_Data'!$H$11:$AK$11)),SUMIFS('Data;_Minor_Ports'!$K$59:$K$999999,'Data;_Minor_Ports'!$F$59:$F$999999,$F116,'Data;_Minor_Ports'!$E$59:$E$999999,AJ$70,'Data;_Minor_Ports'!$J$59:$J$999999,#REF!)))</f>
        <v>z</v>
      </c>
      <c r="AK116" s="3" t="str">
        <f>IF(Closed_Ports!AF109="z","z",IF(AK$11&lt;2000,INDEX('Data;_Historical_Data'!$H$12:$AK$518,MATCH(Working!$E116,'Data;_Historical_Data'!$J$12:$J$518,0),MATCH(Working!AK$11,'Data;_Historical_Data'!$H$11:$AK$11)),SUMIFS('Data;_Minor_Ports'!$K$59:$K$999999,'Data;_Minor_Ports'!$F$59:$F$999999,$F116,'Data;_Minor_Ports'!$E$59:$E$999999,AK$70,'Data;_Minor_Ports'!$J$59:$J$999999,#REF!)))</f>
        <v>z</v>
      </c>
      <c r="AL116" s="49" t="str">
        <f>IF(Closed_Ports!AG109="z","z",IF(AL$11&lt;2000,INDEX('Data;_Historical_Data'!$H$12:$AK$518,MATCH(Working!$E116,'Data;_Historical_Data'!$J$12:$J$518,0),MATCH(Working!AL$11,'Data;_Historical_Data'!$H$11:$AK$11)),SUMIFS('Data;_Minor_Ports'!$K$59:$K$999999,'Data;_Minor_Ports'!$F$59:$F$999999,$F116,'Data;_Minor_Ports'!$E$59:$E$999999,AL$70,'Data;_Minor_Ports'!$J$59:$J$999999,#REF!)))</f>
        <v>z</v>
      </c>
      <c r="AM116" s="3" t="str">
        <f>IF(Closed_Ports!AH109="z","z",IF(AM$11&lt;2000,INDEX('Data;_Historical_Data'!$H$12:$AK$518,MATCH(Working!$E116,'Data;_Historical_Data'!$J$12:$J$518,0),MATCH(Working!AM$11,'Data;_Historical_Data'!$H$11:$AK$11)),SUMIFS('Data;_Minor_Ports'!$K$59:$K$999999,'Data;_Minor_Ports'!$F$59:$F$999999,$F116,'Data;_Minor_Ports'!$E$59:$E$999999,AM$70,'Data;_Minor_Ports'!$J$59:$J$999999,#REF!)))</f>
        <v>z</v>
      </c>
      <c r="AN116" s="3" t="str">
        <f>IF(Closed_Ports!AI109="z","z",IF(AN$11&lt;2000,INDEX('Data;_Historical_Data'!$H$12:$AK$518,MATCH(Working!$E116,'Data;_Historical_Data'!$J$12:$J$518,0),MATCH(Working!AN$11,'Data;_Historical_Data'!$H$11:$AK$11)),SUMIFS('Data;_Minor_Ports'!$K$59:$K$999999,'Data;_Minor_Ports'!$F$59:$F$999999,$F116,'Data;_Minor_Ports'!$E$59:$E$999999,AN$70,'Data;_Minor_Ports'!$J$59:$J$999999,#REF!)))</f>
        <v>z</v>
      </c>
      <c r="AO116" s="3" t="str">
        <f>IF(Closed_Ports!AJ109="z","z",IF(AO$11&lt;2000,INDEX('Data;_Historical_Data'!$H$12:$AK$518,MATCH(Working!$E116,'Data;_Historical_Data'!$J$12:$J$518,0),MATCH(Working!AO$11,'Data;_Historical_Data'!$H$11:$AK$11)),SUMIFS('Data;_Minor_Ports'!$K$59:$K$999999,'Data;_Minor_Ports'!$F$59:$F$999999,$F116,'Data;_Minor_Ports'!$E$59:$E$999999,AO$70,'Data;_Minor_Ports'!$J$59:$J$999999,#REF!)))</f>
        <v>z</v>
      </c>
      <c r="AP116" s="3" t="str">
        <f>IF(Closed_Ports!AK109="z","z",IF(AP$11&lt;2000,INDEX('Data;_Historical_Data'!$H$12:$AK$518,MATCH(Working!$E116,'Data;_Historical_Data'!$J$12:$J$518,0),MATCH(Working!AP$11,'Data;_Historical_Data'!$H$11:$AK$11)),SUMIFS('Data;_Minor_Ports'!$K$59:$K$999999,'Data;_Minor_Ports'!$F$59:$F$999999,$F116,'Data;_Minor_Ports'!$E$59:$E$999999,AP$70,'Data;_Minor_Ports'!$J$59:$J$999999,#REF!)))</f>
        <v>z</v>
      </c>
      <c r="AQ116" s="3" t="str">
        <f>IF(Closed_Ports!AL109="z","z",IF(AQ$11&lt;2000,INDEX('Data;_Historical_Data'!$H$12:$AK$518,MATCH(Working!$E116,'Data;_Historical_Data'!$J$12:$J$518,0),MATCH(Working!AQ$11,'Data;_Historical_Data'!$H$11:$AK$11)),SUMIFS('Data;_Minor_Ports'!$K$59:$K$999999,'Data;_Minor_Ports'!$F$59:$F$999999,$F116,'Data;_Minor_Ports'!$E$59:$E$999999,AQ$70,'Data;_Minor_Ports'!$J$59:$J$999999,#REF!)))</f>
        <v>z</v>
      </c>
      <c r="AR116" s="3" t="str">
        <f>IF(Closed_Ports!AM109="z","z",IF(AR$11&lt;2000,INDEX('Data;_Historical_Data'!$H$12:$AK$518,MATCH(Working!$E116,'Data;_Historical_Data'!$J$12:$J$518,0),MATCH(Working!AR$11,'Data;_Historical_Data'!$H$11:$AK$11)),SUMIFS('Data;_Minor_Ports'!$K$59:$K$999999,'Data;_Minor_Ports'!$F$59:$F$999999,$F116,'Data;_Minor_Ports'!$E$59:$E$999999,AR$70,'Data;_Minor_Ports'!$J$59:$J$999999,#REF!)))</f>
        <v>z</v>
      </c>
      <c r="AS116" s="3" t="str">
        <f>IF(Closed_Ports!AN109="z","z",IF(AS$11&lt;2000,INDEX('Data;_Historical_Data'!$H$12:$AK$518,MATCH(Working!$E116,'Data;_Historical_Data'!$J$12:$J$518,0),MATCH(Working!AS$11,'Data;_Historical_Data'!$H$11:$AK$11)),SUMIFS('Data;_Minor_Ports'!$K$59:$K$999999,'Data;_Minor_Ports'!$F$59:$F$999999,$F116,'Data;_Minor_Ports'!$E$59:$E$999999,AS$70,'Data;_Minor_Ports'!$J$59:$J$999999,#REF!)))</f>
        <v>z</v>
      </c>
      <c r="AT116" s="3" t="str">
        <f>IF(Closed_Ports!AO109="z","z",IF(AT$11&lt;2000,INDEX('Data;_Historical_Data'!$H$12:$AK$518,MATCH(Working!$E116,'Data;_Historical_Data'!$J$12:$J$518,0),MATCH(Working!AT$11,'Data;_Historical_Data'!$H$11:$AK$11)),SUMIFS('Data;_Minor_Ports'!$K$59:$K$999999,'Data;_Minor_Ports'!$F$59:$F$999999,$F116,'Data;_Minor_Ports'!$E$59:$E$999999,AT$70,'Data;_Minor_Ports'!$J$59:$J$999999,#REF!)))</f>
        <v>z</v>
      </c>
      <c r="AU116" s="3" t="str">
        <f>IF(Closed_Ports!AP109="z","z",IF(AU$11&lt;2000,INDEX('Data;_Historical_Data'!$H$12:$AK$518,MATCH(Working!$E116,'Data;_Historical_Data'!$J$12:$J$518,0),MATCH(Working!AU$11,'Data;_Historical_Data'!$H$11:$AK$11)),SUMIFS('Data;_Minor_Ports'!$K$59:$K$999999,'Data;_Minor_Ports'!$F$59:$F$999999,$F116,'Data;_Minor_Ports'!$E$59:$E$999999,AU$70,'Data;_Minor_Ports'!$J$59:$J$999999,#REF!)))</f>
        <v>z</v>
      </c>
      <c r="AV116" s="3" t="str">
        <f>IF(Closed_Ports!AQ109="z","z",IF(AV$11&lt;2000,INDEX('Data;_Historical_Data'!$H$12:$AK$518,MATCH(Working!$E116,'Data;_Historical_Data'!$J$12:$J$518,0),MATCH(Working!AV$11,'Data;_Historical_Data'!$H$11:$AK$11)),SUMIFS('Data;_Minor_Ports'!$K$59:$K$999999,'Data;_Minor_Ports'!$F$59:$F$999999,$F116,'Data;_Minor_Ports'!$E$59:$E$999999,AV$70,'Data;_Minor_Ports'!$J$59:$J$999999,#REF!)))</f>
        <v>z</v>
      </c>
      <c r="AW116" s="3" t="str">
        <f>IF(Closed_Ports!AR109="z","z",IF(AW$11&lt;2000,INDEX('Data;_Historical_Data'!$H$12:$AK$518,MATCH(Working!$E116,'Data;_Historical_Data'!$J$12:$J$518,0),MATCH(Working!AW$11,'Data;_Historical_Data'!$H$11:$AK$11)),SUMIFS('Data;_Minor_Ports'!$K$59:$K$999999,'Data;_Minor_Ports'!$F$59:$F$999999,$F116,'Data;_Minor_Ports'!$E$59:$E$999999,AW$70,'Data;_Minor_Ports'!$J$59:$J$999999,#REF!)))</f>
        <v>z</v>
      </c>
      <c r="AX116" s="3" t="str">
        <f>IF(Closed_Ports!AS109="z","z",IF(AX$11&lt;2000,INDEX('Data;_Historical_Data'!$H$12:$AK$518,MATCH(Working!$E116,'Data;_Historical_Data'!$J$12:$J$518,0),MATCH(Working!AX$11,'Data;_Historical_Data'!$H$11:$AK$11)),SUMIFS('Data;_Minor_Ports'!$K$59:$K$999999,'Data;_Minor_Ports'!$F$59:$F$999999,$F116,'Data;_Minor_Ports'!$E$59:$E$999999,AX$70,'Data;_Minor_Ports'!$J$59:$J$999999,#REF!)))</f>
        <v>z</v>
      </c>
      <c r="AY116" s="3" t="str">
        <f>IF(Closed_Ports!AT109="z","z",IF(AY$11&lt;2000,INDEX('Data;_Historical_Data'!$H$12:$AK$518,MATCH(Working!$E116,'Data;_Historical_Data'!$J$12:$J$518,0),MATCH(Working!AY$11,'Data;_Historical_Data'!$H$11:$AK$11)),SUMIFS('Data;_Minor_Ports'!$K$59:$K$999999,'Data;_Minor_Ports'!$F$59:$F$999999,$F116,'Data;_Minor_Ports'!$E$59:$E$999999,AY$70,'Data;_Minor_Ports'!$J$59:$J$999999,#REF!)))</f>
        <v>z</v>
      </c>
      <c r="AZ116" s="3" t="str">
        <f>IF(Closed_Ports!AU109="z","z",IF(AZ$11&lt;2000,INDEX('Data;_Historical_Data'!$H$12:$AK$518,MATCH(Working!$E116,'Data;_Historical_Data'!$J$12:$J$518,0),MATCH(Working!AZ$11,'Data;_Historical_Data'!$H$11:$AK$11)),SUMIFS('Data;_Minor_Ports'!$K$59:$K$999999,'Data;_Minor_Ports'!$F$59:$F$999999,$F116,'Data;_Minor_Ports'!$E$59:$E$999999,AZ$70,'Data;_Minor_Ports'!$J$59:$J$999999,#REF!)))</f>
        <v>z</v>
      </c>
      <c r="BA116" s="3" t="str">
        <f>IF(Closed_Ports!AV109="z","z",IF(BA$11&lt;2000,INDEX('Data;_Historical_Data'!$H$12:$AK$518,MATCH(Working!$E116,'Data;_Historical_Data'!$J$12:$J$518,0),MATCH(Working!BA$11,'Data;_Historical_Data'!$H$11:$AK$11)),SUMIFS('Data;_Minor_Ports'!$K$59:$K$999999,'Data;_Minor_Ports'!$F$59:$F$999999,$F116,'Data;_Minor_Ports'!$E$59:$E$999999,BA$70,'Data;_Minor_Ports'!$J$59:$J$999999,#REF!)))</f>
        <v>z</v>
      </c>
      <c r="BB116" s="3" t="str">
        <f>IF(Closed_Ports!AW109="z","z",IF(BB$11&lt;2000,INDEX('Data;_Historical_Data'!$H$12:$AK$518,MATCH(Working!$E116,'Data;_Historical_Data'!$J$12:$J$518,0),MATCH(Working!BB$11,'Data;_Historical_Data'!$H$11:$AK$11)),SUMIFS('Data;_Minor_Ports'!$K$59:$K$999999,'Data;_Minor_Ports'!$F$59:$F$999999,$F116,'Data;_Minor_Ports'!$E$59:$E$999999,BB$70,'Data;_Minor_Ports'!$J$59:$J$999999,#REF!)))</f>
        <v>z</v>
      </c>
      <c r="BC116" s="3" t="str">
        <f>IF(Closed_Ports!AX109="z","z",IF(BC$11&lt;2000,INDEX('Data;_Historical_Data'!$H$12:$AK$518,MATCH(Working!$E116,'Data;_Historical_Data'!$J$12:$J$518,0),MATCH(Working!BC$11,'Data;_Historical_Data'!$H$11:$AK$11)),SUMIFS('Data;_Minor_Ports'!$K$59:$K$999999,'Data;_Minor_Ports'!$F$59:$F$999999,$F116,'Data;_Minor_Ports'!$E$59:$E$999999,BC$70,'Data;_Minor_Ports'!$J$59:$J$999999,#REF!)))</f>
        <v>z</v>
      </c>
      <c r="BD116" s="3" t="str">
        <f>IF(Closed_Ports!AY109="z","z",IF(BD$11&lt;2000,INDEX('Data;_Historical_Data'!$H$12:$AK$518,MATCH(Working!$E116,'Data;_Historical_Data'!$J$12:$J$518,0),MATCH(Working!BD$11,'Data;_Historical_Data'!$H$11:$AK$11)),SUMIFS('Data;_Minor_Ports'!$K$59:$K$999999,'Data;_Minor_Ports'!$F$59:$F$999999,$F116,'Data;_Minor_Ports'!$E$59:$E$999999,BD$70,'Data;_Minor_Ports'!$J$59:$J$999999,#REF!)))</f>
        <v>z</v>
      </c>
      <c r="BE116" s="3" t="str">
        <f>IF(Closed_Ports!AZ109="z","z",IF(BE$11&lt;2000,INDEX('Data;_Historical_Data'!$H$12:$AK$518,MATCH(Working!$E116,'Data;_Historical_Data'!$J$12:$J$518,0),MATCH(Working!BE$11,'Data;_Historical_Data'!$H$11:$AK$11)),SUMIFS('Data;_Minor_Ports'!$K$59:$K$999999,'Data;_Minor_Ports'!$F$59:$F$999999,$F116,'Data;_Minor_Ports'!$E$59:$E$999999,BE$70,'Data;_Minor_Ports'!$J$59:$J$999999,#REF!)))</f>
        <v>z</v>
      </c>
      <c r="BF116" s="3" t="str">
        <f>IF(Closed_Ports!BA109="z","z",IF(BF$11&lt;2000,INDEX('Data;_Historical_Data'!$H$12:$AK$518,MATCH(Working!$E116,'Data;_Historical_Data'!$J$12:$J$518,0),MATCH(Working!BF$11,'Data;_Historical_Data'!$H$11:$AK$11)),SUMIFS('Data;_Minor_Ports'!$K$59:$K$999999,'Data;_Minor_Ports'!$F$59:$F$999999,$F116,'Data;_Minor_Ports'!$E$59:$E$999999,BF$70,'Data;_Minor_Ports'!$J$59:$J$999999,#REF!)))</f>
        <v>z</v>
      </c>
      <c r="BG116" s="3" t="str">
        <f>IF(Closed_Ports!BB109="z","z",IF(BG$11&lt;2000,INDEX('Data;_Historical_Data'!$H$12:$AK$518,MATCH(Working!$E116,'Data;_Historical_Data'!$J$12:$J$518,0),MATCH(Working!BG$11,'Data;_Historical_Data'!$H$11:$AK$11)),SUMIFS('Data;_Minor_Ports'!$K$59:$K$999999,'Data;_Minor_Ports'!$F$59:$F$999999,$F116,'Data;_Minor_Ports'!$E$59:$E$999999,BG$70,'Data;_Minor_Ports'!$J$59:$J$999999,#REF!)))</f>
        <v>z</v>
      </c>
      <c r="BH116" s="3" t="str">
        <f>IF(Closed_Ports!BC109="z","z",IF(BH$11&lt;2000,INDEX('Data;_Historical_Data'!$H$12:$AK$518,MATCH(Working!$E116,'Data;_Historical_Data'!$J$12:$J$518,0),MATCH(Working!BH$11,'Data;_Historical_Data'!$H$11:$AK$11)),SUMIFS('Data;_Minor_Ports'!$K$59:$K$999999,'Data;_Minor_Ports'!$F$59:$F$999999,$F116,'Data;_Minor_Ports'!$E$59:$E$999999,BH$70,'Data;_Minor_Ports'!$J$59:$J$999999,#REF!)))</f>
        <v>z</v>
      </c>
      <c r="BI116" s="3" t="str">
        <f>IF(Closed_Ports!BD109="z","z",IF(BI$11&lt;2000,INDEX('Data;_Historical_Data'!$H$12:$AK$518,MATCH(Working!$E116,'Data;_Historical_Data'!$J$12:$J$518,0),MATCH(Working!BI$11,'Data;_Historical_Data'!$H$11:$AK$11)),SUMIFS('Data;_Minor_Ports'!$K$59:$K$999999,'Data;_Minor_Ports'!$F$59:$F$999999,$F116,'Data;_Minor_Ports'!$E$59:$E$999999,BI$70,'Data;_Minor_Ports'!$J$59:$J$999999,#REF!)))</f>
        <v>z</v>
      </c>
      <c r="BJ116" s="44" t="e">
        <f t="shared" si="8"/>
        <v>#VALUE!</v>
      </c>
      <c r="BK116" s="45" t="e">
        <f t="shared" si="9"/>
        <v>#VALUE!</v>
      </c>
    </row>
    <row r="117" spans="5:63" x14ac:dyDescent="0.25">
      <c r="E117" s="22" t="e">
        <f>CONCATENATE(#REF!,Working!H117)</f>
        <v>#REF!</v>
      </c>
      <c r="F117" s="22" t="s">
        <v>405</v>
      </c>
      <c r="G117" s="22" t="s">
        <v>308</v>
      </c>
      <c r="H117" s="2" t="s">
        <v>107</v>
      </c>
      <c r="I117" s="2" t="s">
        <v>12</v>
      </c>
      <c r="J117" s="42" t="s">
        <v>66</v>
      </c>
      <c r="K117" s="3" t="str">
        <f>IF(Closed_Ports!F110="z","z",IF(K$11&lt;2000,INDEX('Data;_Historical_Data'!$H$12:$AK$518,MATCH(Working!$E117,'Data;_Historical_Data'!$J$12:$J$518,0),MATCH(Working!K$11,'Data;_Historical_Data'!$H$11:$AK$11)),SUMIFS('Data;_Minor_Ports'!$K$59:$K$999999,'Data;_Minor_Ports'!$F$59:$F$999999,$F117,'Data;_Minor_Ports'!$E$59:$E$999999,K$70,'Data;_Minor_Ports'!$J$59:$J$999999,#REF!)))</f>
        <v>z</v>
      </c>
      <c r="L117" s="3" t="str">
        <f>IF(Closed_Ports!G110="z","z",IF(L$11&lt;2000,INDEX('Data;_Historical_Data'!$H$12:$AK$518,MATCH(Working!$E117,'Data;_Historical_Data'!$J$12:$J$518,0),MATCH(Working!L$11,'Data;_Historical_Data'!$H$11:$AK$11)),SUMIFS('Data;_Minor_Ports'!$K$59:$K$999999,'Data;_Minor_Ports'!$F$59:$F$999999,$F117,'Data;_Minor_Ports'!$E$59:$E$999999,L$70,'Data;_Minor_Ports'!$J$59:$J$999999,#REF!)))</f>
        <v>z</v>
      </c>
      <c r="M117" s="3" t="str">
        <f>IF(Closed_Ports!H110="z","z",IF(M$11&lt;2000,INDEX('Data;_Historical_Data'!$H$12:$AK$518,MATCH(Working!$E117,'Data;_Historical_Data'!$J$12:$J$518,0),MATCH(Working!M$11,'Data;_Historical_Data'!$H$11:$AK$11)),SUMIFS('Data;_Minor_Ports'!$K$59:$K$999999,'Data;_Minor_Ports'!$F$59:$F$999999,$F117,'Data;_Minor_Ports'!$E$59:$E$999999,M$70,'Data;_Minor_Ports'!$J$59:$J$999999,#REF!)))</f>
        <v>z</v>
      </c>
      <c r="N117" s="3" t="str">
        <f>IF(Closed_Ports!I110="z","z",IF(N$11&lt;2000,INDEX('Data;_Historical_Data'!$H$12:$AK$518,MATCH(Working!$E117,'Data;_Historical_Data'!$J$12:$J$518,0),MATCH(Working!N$11,'Data;_Historical_Data'!$H$11:$AK$11)),SUMIFS('Data;_Minor_Ports'!$K$59:$K$999999,'Data;_Minor_Ports'!$F$59:$F$999999,$F117,'Data;_Minor_Ports'!$E$59:$E$999999,N$70,'Data;_Minor_Ports'!$J$59:$J$999999,#REF!)))</f>
        <v>z</v>
      </c>
      <c r="O117" s="3" t="str">
        <f>IF(Closed_Ports!J110="z","z",IF(O$11&lt;2000,INDEX('Data;_Historical_Data'!$H$12:$AK$518,MATCH(Working!$E117,'Data;_Historical_Data'!$J$12:$J$518,0),MATCH(Working!O$11,'Data;_Historical_Data'!$H$11:$AK$11)),SUMIFS('Data;_Minor_Ports'!$K$59:$K$999999,'Data;_Minor_Ports'!$F$59:$F$999999,$F117,'Data;_Minor_Ports'!$E$59:$E$999999,O$70,'Data;_Minor_Ports'!$J$59:$J$999999,#REF!)))</f>
        <v>z</v>
      </c>
      <c r="P117" s="3" t="str">
        <f>IF(Closed_Ports!K110="z","z",IF(P$11&lt;2000,INDEX('Data;_Historical_Data'!$H$12:$AK$518,MATCH(Working!$E117,'Data;_Historical_Data'!$J$12:$J$518,0),MATCH(Working!P$11,'Data;_Historical_Data'!$H$11:$AK$11)),SUMIFS('Data;_Minor_Ports'!$K$59:$K$999999,'Data;_Minor_Ports'!$F$59:$F$999999,$F117,'Data;_Minor_Ports'!$E$59:$E$999999,P$70,'Data;_Minor_Ports'!$J$59:$J$999999,#REF!)))</f>
        <v>z</v>
      </c>
      <c r="Q117" s="3" t="str">
        <f>IF(Closed_Ports!L110="z","z",IF(Q$11&lt;2000,INDEX('Data;_Historical_Data'!$H$12:$AK$518,MATCH(Working!$E117,'Data;_Historical_Data'!$J$12:$J$518,0),MATCH(Working!Q$11,'Data;_Historical_Data'!$H$11:$AK$11)),SUMIFS('Data;_Minor_Ports'!$K$59:$K$999999,'Data;_Minor_Ports'!$F$59:$F$999999,$F117,'Data;_Minor_Ports'!$E$59:$E$999999,Q$70,'Data;_Minor_Ports'!$J$59:$J$999999,#REF!)))</f>
        <v>z</v>
      </c>
      <c r="R117" s="3" t="str">
        <f>IF(Closed_Ports!M110="z","z",IF(R$11&lt;2000,INDEX('Data;_Historical_Data'!$H$12:$AK$518,MATCH(Working!$E117,'Data;_Historical_Data'!$J$12:$J$518,0),MATCH(Working!R$11,'Data;_Historical_Data'!$H$11:$AK$11)),SUMIFS('Data;_Minor_Ports'!$K$59:$K$999999,'Data;_Minor_Ports'!$F$59:$F$999999,$F117,'Data;_Minor_Ports'!$E$59:$E$999999,R$70,'Data;_Minor_Ports'!$J$59:$J$999999,#REF!)))</f>
        <v>z</v>
      </c>
      <c r="S117" s="3" t="str">
        <f>IF(Closed_Ports!N110="z","z",IF(S$11&lt;2000,INDEX('Data;_Historical_Data'!$H$12:$AK$518,MATCH(Working!$E117,'Data;_Historical_Data'!$J$12:$J$518,0),MATCH(Working!S$11,'Data;_Historical_Data'!$H$11:$AK$11)),SUMIFS('Data;_Minor_Ports'!$K$59:$K$999999,'Data;_Minor_Ports'!$F$59:$F$999999,$F117,'Data;_Minor_Ports'!$E$59:$E$999999,S$70,'Data;_Minor_Ports'!$J$59:$J$999999,#REF!)))</f>
        <v>z</v>
      </c>
      <c r="T117" s="3" t="str">
        <f>IF(Closed_Ports!O110="z","z",IF(T$11&lt;2000,INDEX('Data;_Historical_Data'!$H$12:$AK$518,MATCH(Working!$E117,'Data;_Historical_Data'!$J$12:$J$518,0),MATCH(Working!T$11,'Data;_Historical_Data'!$H$11:$AK$11)),SUMIFS('Data;_Minor_Ports'!$K$59:$K$999999,'Data;_Minor_Ports'!$F$59:$F$999999,$F117,'Data;_Minor_Ports'!$E$59:$E$999999,T$70,'Data;_Minor_Ports'!$J$59:$J$999999,#REF!)))</f>
        <v>z</v>
      </c>
      <c r="U117" s="3" t="str">
        <f>IF(Closed_Ports!P110="z","z",IF(U$11&lt;2000,INDEX('Data;_Historical_Data'!$H$12:$AK$518,MATCH(Working!$E117,'Data;_Historical_Data'!$J$12:$J$518,0),MATCH(Working!U$11,'Data;_Historical_Data'!$H$11:$AK$11)),SUMIFS('Data;_Minor_Ports'!$K$59:$K$999999,'Data;_Minor_Ports'!$F$59:$F$999999,$F117,'Data;_Minor_Ports'!$E$59:$E$999999,U$70,'Data;_Minor_Ports'!$J$59:$J$999999,#REF!)))</f>
        <v>z</v>
      </c>
      <c r="V117" s="3" t="str">
        <f>IF(Closed_Ports!Q110="z","z",IF(V$11&lt;2000,INDEX('Data;_Historical_Data'!$H$12:$AK$518,MATCH(Working!$E117,'Data;_Historical_Data'!$J$12:$J$518,0),MATCH(Working!V$11,'Data;_Historical_Data'!$H$11:$AK$11)),SUMIFS('Data;_Minor_Ports'!$K$59:$K$999999,'Data;_Minor_Ports'!$F$59:$F$999999,$F117,'Data;_Minor_Ports'!$E$59:$E$999999,V$70,'Data;_Minor_Ports'!$J$59:$J$999999,#REF!)))</f>
        <v>z</v>
      </c>
      <c r="W117" s="3" t="str">
        <f>IF(Closed_Ports!R110="z","z",IF(W$11&lt;2000,INDEX('Data;_Historical_Data'!$H$12:$AK$518,MATCH(Working!$E117,'Data;_Historical_Data'!$J$12:$J$518,0),MATCH(Working!W$11,'Data;_Historical_Data'!$H$11:$AK$11)),SUMIFS('Data;_Minor_Ports'!$K$59:$K$999999,'Data;_Minor_Ports'!$F$59:$F$999999,$F117,'Data;_Minor_Ports'!$E$59:$E$999999,W$70,'Data;_Minor_Ports'!$J$59:$J$999999,#REF!)))</f>
        <v>z</v>
      </c>
      <c r="X117" s="3" t="str">
        <f>IF(Closed_Ports!S110="z","z",IF(X$11&lt;2000,INDEX('Data;_Historical_Data'!$H$12:$AK$518,MATCH(Working!$E117,'Data;_Historical_Data'!$J$12:$J$518,0),MATCH(Working!X$11,'Data;_Historical_Data'!$H$11:$AK$11)),SUMIFS('Data;_Minor_Ports'!$K$59:$K$999999,'Data;_Minor_Ports'!$F$59:$F$999999,$F117,'Data;_Minor_Ports'!$E$59:$E$999999,X$70,'Data;_Minor_Ports'!$J$59:$J$999999,#REF!)))</f>
        <v>z</v>
      </c>
      <c r="Y117" s="3" t="str">
        <f>IF(Closed_Ports!T110="z","z",IF(Y$11&lt;2000,INDEX('Data;_Historical_Data'!$H$12:$AK$518,MATCH(Working!$E117,'Data;_Historical_Data'!$J$12:$J$518,0),MATCH(Working!Y$11,'Data;_Historical_Data'!$H$11:$AK$11)),SUMIFS('Data;_Minor_Ports'!$K$59:$K$999999,'Data;_Minor_Ports'!$F$59:$F$999999,$F117,'Data;_Minor_Ports'!$E$59:$E$999999,Y$70,'Data;_Minor_Ports'!$J$59:$J$999999,#REF!)))</f>
        <v>z</v>
      </c>
      <c r="Z117" s="3" t="e">
        <f>IF(Closed_Ports!U110="z","z",IF(Z$11&lt;2000,INDEX('Data;_Historical_Data'!$H$12:$AK$518,MATCH(Working!$E117,'Data;_Historical_Data'!$J$12:$J$518,0),MATCH(Working!Z$11,'Data;_Historical_Data'!$H$11:$AK$11)),SUMIFS('Data;_Minor_Ports'!$K$59:$K$999999,'Data;_Minor_Ports'!$F$59:$F$999999,$F117,'Data;_Minor_Ports'!$E$59:$E$999999,Z$70,'Data;_Minor_Ports'!$J$59:$J$999999,#REF!)))</f>
        <v>#REF!</v>
      </c>
      <c r="AA117" s="3" t="e">
        <f>IF(Closed_Ports!V110="z","z",IF(AA$11&lt;2000,INDEX('Data;_Historical_Data'!$H$12:$AK$518,MATCH(Working!$E117,'Data;_Historical_Data'!$J$12:$J$518,0),MATCH(Working!AA$11,'Data;_Historical_Data'!$H$11:$AK$11)),SUMIFS('Data;_Minor_Ports'!$K$59:$K$999999,'Data;_Minor_Ports'!$F$59:$F$999999,$F117,'Data;_Minor_Ports'!$E$59:$E$999999,AA$70,'Data;_Minor_Ports'!$J$59:$J$999999,#REF!)))</f>
        <v>#REF!</v>
      </c>
      <c r="AB117" s="3" t="e">
        <f>IF(Closed_Ports!W110="z","z",IF(AB$11&lt;2000,INDEX('Data;_Historical_Data'!$H$12:$AK$518,MATCH(Working!$E117,'Data;_Historical_Data'!$J$12:$J$518,0),MATCH(Working!AB$11,'Data;_Historical_Data'!$H$11:$AK$11)),SUMIFS('Data;_Minor_Ports'!$K$59:$K$999999,'Data;_Minor_Ports'!$F$59:$F$999999,$F117,'Data;_Minor_Ports'!$E$59:$E$999999,AB$70,'Data;_Minor_Ports'!$J$59:$J$999999,#REF!)))</f>
        <v>#REF!</v>
      </c>
      <c r="AC117" s="3" t="e">
        <f>IF(Closed_Ports!X110="z","z",IF(AC$11&lt;2000,INDEX('Data;_Historical_Data'!$H$12:$AK$518,MATCH(Working!$E117,'Data;_Historical_Data'!$J$12:$J$518,0),MATCH(Working!AC$11,'Data;_Historical_Data'!$H$11:$AK$11)),SUMIFS('Data;_Minor_Ports'!$K$59:$K$999999,'Data;_Minor_Ports'!$F$59:$F$999999,$F117,'Data;_Minor_Ports'!$E$59:$E$999999,AC$70,'Data;_Minor_Ports'!$J$59:$J$999999,#REF!)))</f>
        <v>#REF!</v>
      </c>
      <c r="AD117" s="3" t="e">
        <f>IF(Closed_Ports!Y110="z","z",IF(AD$11&lt;2000,INDEX('Data;_Historical_Data'!$H$12:$AK$518,MATCH(Working!$E117,'Data;_Historical_Data'!$J$12:$J$518,0),MATCH(Working!AD$11,'Data;_Historical_Data'!$H$11:$AK$11)),SUMIFS('Data;_Minor_Ports'!$K$59:$K$999999,'Data;_Minor_Ports'!$F$59:$F$999999,$F117,'Data;_Minor_Ports'!$E$59:$E$999999,AD$70,'Data;_Minor_Ports'!$J$59:$J$999999,#REF!)))</f>
        <v>#REF!</v>
      </c>
      <c r="AE117" s="3" t="e">
        <f>IF(Closed_Ports!Z110="z","z",IF(AE$11&lt;2000,INDEX('Data;_Historical_Data'!$H$12:$AK$518,MATCH(Working!$E117,'Data;_Historical_Data'!$J$12:$J$518,0),MATCH(Working!AE$11,'Data;_Historical_Data'!$H$11:$AK$11)),SUMIFS('Data;_Minor_Ports'!$K$59:$K$999999,'Data;_Minor_Ports'!$F$59:$F$999999,$F117,'Data;_Minor_Ports'!$E$59:$E$999999,AE$70,'Data;_Minor_Ports'!$J$59:$J$999999,#REF!)))</f>
        <v>#REF!</v>
      </c>
      <c r="AF117" s="3" t="e">
        <f>IF(Closed_Ports!AA110="z","z",IF(AF$11&lt;2000,INDEX('Data;_Historical_Data'!$H$12:$AK$518,MATCH(Working!$E117,'Data;_Historical_Data'!$J$12:$J$518,0),MATCH(Working!AF$11,'Data;_Historical_Data'!$H$11:$AK$11)),SUMIFS('Data;_Minor_Ports'!$K$59:$K$999999,'Data;_Minor_Ports'!$F$59:$F$999999,$F117,'Data;_Minor_Ports'!$E$59:$E$999999,AF$70,'Data;_Minor_Ports'!$J$59:$J$999999,#REF!)))</f>
        <v>#REF!</v>
      </c>
      <c r="AG117" s="3" t="e">
        <f>IF(Closed_Ports!AB110="z","z",IF(AG$11&lt;2000,INDEX('Data;_Historical_Data'!$H$12:$AK$518,MATCH(Working!$E117,'Data;_Historical_Data'!$J$12:$J$518,0),MATCH(Working!AG$11,'Data;_Historical_Data'!$H$11:$AK$11)),SUMIFS('Data;_Minor_Ports'!$K$59:$K$999999,'Data;_Minor_Ports'!$F$59:$F$999999,$F117,'Data;_Minor_Ports'!$E$59:$E$999999,AG$70,'Data;_Minor_Ports'!$J$59:$J$999999,#REF!)))</f>
        <v>#REF!</v>
      </c>
      <c r="AH117" s="3" t="e">
        <f>IF(Closed_Ports!AC110="z","z",IF(AH$11&lt;2000,INDEX('Data;_Historical_Data'!$H$12:$AK$518,MATCH(Working!$E117,'Data;_Historical_Data'!$J$12:$J$518,0),MATCH(Working!AH$11,'Data;_Historical_Data'!$H$11:$AK$11)),SUMIFS('Data;_Minor_Ports'!$K$59:$K$999999,'Data;_Minor_Ports'!$F$59:$F$999999,$F117,'Data;_Minor_Ports'!$E$59:$E$999999,AH$70,'Data;_Minor_Ports'!$J$59:$J$999999,#REF!)))</f>
        <v>#REF!</v>
      </c>
      <c r="AI117" s="3" t="e">
        <f>IF(Closed_Ports!AD110="z","z",IF(AI$11&lt;2000,INDEX('Data;_Historical_Data'!$H$12:$AK$518,MATCH(Working!$E117,'Data;_Historical_Data'!$J$12:$J$518,0),MATCH(Working!AI$11,'Data;_Historical_Data'!$H$11:$AK$11)),SUMIFS('Data;_Minor_Ports'!$K$59:$K$999999,'Data;_Minor_Ports'!$F$59:$F$999999,$F117,'Data;_Minor_Ports'!$E$59:$E$999999,AI$70,'Data;_Minor_Ports'!$J$59:$J$999999,#REF!)))</f>
        <v>#REF!</v>
      </c>
      <c r="AJ117" s="3" t="e">
        <f>IF(Closed_Ports!AE110="z","z",IF(AJ$11&lt;2000,INDEX('Data;_Historical_Data'!$H$12:$AK$518,MATCH(Working!$E117,'Data;_Historical_Data'!$J$12:$J$518,0),MATCH(Working!AJ$11,'Data;_Historical_Data'!$H$11:$AK$11)),SUMIFS('Data;_Minor_Ports'!$K$59:$K$999999,'Data;_Minor_Ports'!$F$59:$F$999999,$F117,'Data;_Minor_Ports'!$E$59:$E$999999,AJ$70,'Data;_Minor_Ports'!$J$59:$J$999999,#REF!)))</f>
        <v>#REF!</v>
      </c>
      <c r="AK117" s="3" t="e">
        <f>IF(Closed_Ports!AF110="z","z",IF(AK$11&lt;2000,INDEX('Data;_Historical_Data'!$H$12:$AK$518,MATCH(Working!$E117,'Data;_Historical_Data'!$J$12:$J$518,0),MATCH(Working!AK$11,'Data;_Historical_Data'!$H$11:$AK$11)),SUMIFS('Data;_Minor_Ports'!$K$59:$K$999999,'Data;_Minor_Ports'!$F$59:$F$999999,$F117,'Data;_Minor_Ports'!$E$59:$E$999999,AK$70,'Data;_Minor_Ports'!$J$59:$J$999999,#REF!)))</f>
        <v>#REF!</v>
      </c>
      <c r="AL117" s="49">
        <f>IF(Closed_Ports!AG110="z","z",IF(AL$11&lt;2000,INDEX('Data;_Historical_Data'!$H$12:$AK$518,MATCH(Working!$E117,'Data;_Historical_Data'!$J$12:$J$518,0),MATCH(Working!AL$11,'Data;_Historical_Data'!$H$11:$AK$11)),SUMIFS('Data;_Minor_Ports'!$K$59:$K$999999,'Data;_Minor_Ports'!$F$59:$F$999999,$F117,'Data;_Minor_Ports'!$E$59:$E$999999,AL$70,'Data;_Minor_Ports'!$J$59:$J$999999,#REF!)))</f>
        <v>0</v>
      </c>
      <c r="AM117" s="3">
        <f>IF(Closed_Ports!AH110="z","z",IF(AM$11&lt;2000,INDEX('Data;_Historical_Data'!$H$12:$AK$518,MATCH(Working!$E117,'Data;_Historical_Data'!$J$12:$J$518,0),MATCH(Working!AM$11,'Data;_Historical_Data'!$H$11:$AK$11)),SUMIFS('Data;_Minor_Ports'!$K$59:$K$999999,'Data;_Minor_Ports'!$F$59:$F$999999,$F117,'Data;_Minor_Ports'!$E$59:$E$999999,AM$70,'Data;_Minor_Ports'!$J$59:$J$999999,#REF!)))</f>
        <v>0</v>
      </c>
      <c r="AN117" s="3">
        <f>IF(Closed_Ports!AI110="z","z",IF(AN$11&lt;2000,INDEX('Data;_Historical_Data'!$H$12:$AK$518,MATCH(Working!$E117,'Data;_Historical_Data'!$J$12:$J$518,0),MATCH(Working!AN$11,'Data;_Historical_Data'!$H$11:$AK$11)),SUMIFS('Data;_Minor_Ports'!$K$59:$K$999999,'Data;_Minor_Ports'!$F$59:$F$999999,$F117,'Data;_Minor_Ports'!$E$59:$E$999999,AN$70,'Data;_Minor_Ports'!$J$59:$J$999999,#REF!)))</f>
        <v>0</v>
      </c>
      <c r="AO117" s="3">
        <f>IF(Closed_Ports!AJ110="z","z",IF(AO$11&lt;2000,INDEX('Data;_Historical_Data'!$H$12:$AK$518,MATCH(Working!$E117,'Data;_Historical_Data'!$J$12:$J$518,0),MATCH(Working!AO$11,'Data;_Historical_Data'!$H$11:$AK$11)),SUMIFS('Data;_Minor_Ports'!$K$59:$K$999999,'Data;_Minor_Ports'!$F$59:$F$999999,$F117,'Data;_Minor_Ports'!$E$59:$E$999999,AO$70,'Data;_Minor_Ports'!$J$59:$J$999999,#REF!)))</f>
        <v>0</v>
      </c>
      <c r="AP117" s="3">
        <f>IF(Closed_Ports!AK110="z","z",IF(AP$11&lt;2000,INDEX('Data;_Historical_Data'!$H$12:$AK$518,MATCH(Working!$E117,'Data;_Historical_Data'!$J$12:$J$518,0),MATCH(Working!AP$11,'Data;_Historical_Data'!$H$11:$AK$11)),SUMIFS('Data;_Minor_Ports'!$K$59:$K$999999,'Data;_Minor_Ports'!$F$59:$F$999999,$F117,'Data;_Minor_Ports'!$E$59:$E$999999,AP$70,'Data;_Minor_Ports'!$J$59:$J$999999,#REF!)))</f>
        <v>0</v>
      </c>
      <c r="AQ117" s="3">
        <f>IF(Closed_Ports!AL110="z","z",IF(AQ$11&lt;2000,INDEX('Data;_Historical_Data'!$H$12:$AK$518,MATCH(Working!$E117,'Data;_Historical_Data'!$J$12:$J$518,0),MATCH(Working!AQ$11,'Data;_Historical_Data'!$H$11:$AK$11)),SUMIFS('Data;_Minor_Ports'!$K$59:$K$999999,'Data;_Minor_Ports'!$F$59:$F$999999,$F117,'Data;_Minor_Ports'!$E$59:$E$999999,AQ$70,'Data;_Minor_Ports'!$J$59:$J$999999,#REF!)))</f>
        <v>0</v>
      </c>
      <c r="AR117" s="3">
        <f>IF(Closed_Ports!AM110="z","z",IF(AR$11&lt;2000,INDEX('Data;_Historical_Data'!$H$12:$AK$518,MATCH(Working!$E117,'Data;_Historical_Data'!$J$12:$J$518,0),MATCH(Working!AR$11,'Data;_Historical_Data'!$H$11:$AK$11)),SUMIFS('Data;_Minor_Ports'!$K$59:$K$999999,'Data;_Minor_Ports'!$F$59:$F$999999,$F117,'Data;_Minor_Ports'!$E$59:$E$999999,AR$70,'Data;_Minor_Ports'!$J$59:$J$999999,#REF!)))</f>
        <v>0</v>
      </c>
      <c r="AS117" s="3">
        <f>IF(Closed_Ports!AN110="z","z",IF(AS$11&lt;2000,INDEX('Data;_Historical_Data'!$H$12:$AK$518,MATCH(Working!$E117,'Data;_Historical_Data'!$J$12:$J$518,0),MATCH(Working!AS$11,'Data;_Historical_Data'!$H$11:$AK$11)),SUMIFS('Data;_Minor_Ports'!$K$59:$K$999999,'Data;_Minor_Ports'!$F$59:$F$999999,$F117,'Data;_Minor_Ports'!$E$59:$E$999999,AS$70,'Data;_Minor_Ports'!$J$59:$J$999999,#REF!)))</f>
        <v>0</v>
      </c>
      <c r="AT117" s="3">
        <f>IF(Closed_Ports!AO110="z","z",IF(AT$11&lt;2000,INDEX('Data;_Historical_Data'!$H$12:$AK$518,MATCH(Working!$E117,'Data;_Historical_Data'!$J$12:$J$518,0),MATCH(Working!AT$11,'Data;_Historical_Data'!$H$11:$AK$11)),SUMIFS('Data;_Minor_Ports'!$K$59:$K$999999,'Data;_Minor_Ports'!$F$59:$F$999999,$F117,'Data;_Minor_Ports'!$E$59:$E$999999,AT$70,'Data;_Minor_Ports'!$J$59:$J$999999,#REF!)))</f>
        <v>0</v>
      </c>
      <c r="AU117" s="3">
        <f>IF(Closed_Ports!AP110="z","z",IF(AU$11&lt;2000,INDEX('Data;_Historical_Data'!$H$12:$AK$518,MATCH(Working!$E117,'Data;_Historical_Data'!$J$12:$J$518,0),MATCH(Working!AU$11,'Data;_Historical_Data'!$H$11:$AK$11)),SUMIFS('Data;_Minor_Ports'!$K$59:$K$999999,'Data;_Minor_Ports'!$F$59:$F$999999,$F117,'Data;_Minor_Ports'!$E$59:$E$999999,AU$70,'Data;_Minor_Ports'!$J$59:$J$999999,#REF!)))</f>
        <v>0</v>
      </c>
      <c r="AV117" s="3">
        <f>IF(Closed_Ports!AQ110="z","z",IF(AV$11&lt;2000,INDEX('Data;_Historical_Data'!$H$12:$AK$518,MATCH(Working!$E117,'Data;_Historical_Data'!$J$12:$J$518,0),MATCH(Working!AV$11,'Data;_Historical_Data'!$H$11:$AK$11)),SUMIFS('Data;_Minor_Ports'!$K$59:$K$999999,'Data;_Minor_Ports'!$F$59:$F$999999,$F117,'Data;_Minor_Ports'!$E$59:$E$999999,AV$70,'Data;_Minor_Ports'!$J$59:$J$999999,#REF!)))</f>
        <v>0</v>
      </c>
      <c r="AW117" s="3">
        <f>IF(Closed_Ports!AR110="z","z",IF(AW$11&lt;2000,INDEX('Data;_Historical_Data'!$H$12:$AK$518,MATCH(Working!$E117,'Data;_Historical_Data'!$J$12:$J$518,0),MATCH(Working!AW$11,'Data;_Historical_Data'!$H$11:$AK$11)),SUMIFS('Data;_Minor_Ports'!$K$59:$K$999999,'Data;_Minor_Ports'!$F$59:$F$999999,$F117,'Data;_Minor_Ports'!$E$59:$E$999999,AW$70,'Data;_Minor_Ports'!$J$59:$J$999999,#REF!)))</f>
        <v>0</v>
      </c>
      <c r="AX117" s="3">
        <f>IF(Closed_Ports!AS110="z","z",IF(AX$11&lt;2000,INDEX('Data;_Historical_Data'!$H$12:$AK$518,MATCH(Working!$E117,'Data;_Historical_Data'!$J$12:$J$518,0),MATCH(Working!AX$11,'Data;_Historical_Data'!$H$11:$AK$11)),SUMIFS('Data;_Minor_Ports'!$K$59:$K$999999,'Data;_Minor_Ports'!$F$59:$F$999999,$F117,'Data;_Minor_Ports'!$E$59:$E$999999,AX$70,'Data;_Minor_Ports'!$J$59:$J$999999,#REF!)))</f>
        <v>0</v>
      </c>
      <c r="AY117" s="3">
        <f>IF(Closed_Ports!AT110="z","z",IF(AY$11&lt;2000,INDEX('Data;_Historical_Data'!$H$12:$AK$518,MATCH(Working!$E117,'Data;_Historical_Data'!$J$12:$J$518,0),MATCH(Working!AY$11,'Data;_Historical_Data'!$H$11:$AK$11)),SUMIFS('Data;_Minor_Ports'!$K$59:$K$999999,'Data;_Minor_Ports'!$F$59:$F$999999,$F117,'Data;_Minor_Ports'!$E$59:$E$999999,AY$70,'Data;_Minor_Ports'!$J$59:$J$999999,#REF!)))</f>
        <v>0</v>
      </c>
      <c r="AZ117" s="3">
        <f>IF(Closed_Ports!AU110="z","z",IF(AZ$11&lt;2000,INDEX('Data;_Historical_Data'!$H$12:$AK$518,MATCH(Working!$E117,'Data;_Historical_Data'!$J$12:$J$518,0),MATCH(Working!AZ$11,'Data;_Historical_Data'!$H$11:$AK$11)),SUMIFS('Data;_Minor_Ports'!$K$59:$K$999999,'Data;_Minor_Ports'!$F$59:$F$999999,$F117,'Data;_Minor_Ports'!$E$59:$E$999999,AZ$70,'Data;_Minor_Ports'!$J$59:$J$999999,#REF!)))</f>
        <v>0</v>
      </c>
      <c r="BA117" s="3">
        <f>IF(Closed_Ports!AV110="z","z",IF(BA$11&lt;2000,INDEX('Data;_Historical_Data'!$H$12:$AK$518,MATCH(Working!$E117,'Data;_Historical_Data'!$J$12:$J$518,0),MATCH(Working!BA$11,'Data;_Historical_Data'!$H$11:$AK$11)),SUMIFS('Data;_Minor_Ports'!$K$59:$K$999999,'Data;_Minor_Ports'!$F$59:$F$999999,$F117,'Data;_Minor_Ports'!$E$59:$E$999999,BA$70,'Data;_Minor_Ports'!$J$59:$J$999999,#REF!)))</f>
        <v>0</v>
      </c>
      <c r="BB117" s="3">
        <f>IF(Closed_Ports!AW110="z","z",IF(BB$11&lt;2000,INDEX('Data;_Historical_Data'!$H$12:$AK$518,MATCH(Working!$E117,'Data;_Historical_Data'!$J$12:$J$518,0),MATCH(Working!BB$11,'Data;_Historical_Data'!$H$11:$AK$11)),SUMIFS('Data;_Minor_Ports'!$K$59:$K$999999,'Data;_Minor_Ports'!$F$59:$F$999999,$F117,'Data;_Minor_Ports'!$E$59:$E$999999,BB$70,'Data;_Minor_Ports'!$J$59:$J$999999,#REF!)))</f>
        <v>0</v>
      </c>
      <c r="BC117" s="3">
        <f>IF(Closed_Ports!AX110="z","z",IF(BC$11&lt;2000,INDEX('Data;_Historical_Data'!$H$12:$AK$518,MATCH(Working!$E117,'Data;_Historical_Data'!$J$12:$J$518,0),MATCH(Working!BC$11,'Data;_Historical_Data'!$H$11:$AK$11)),SUMIFS('Data;_Minor_Ports'!$K$59:$K$999999,'Data;_Minor_Ports'!$F$59:$F$999999,$F117,'Data;_Minor_Ports'!$E$59:$E$999999,BC$70,'Data;_Minor_Ports'!$J$59:$J$999999,#REF!)))</f>
        <v>0</v>
      </c>
      <c r="BD117" s="3">
        <f>IF(Closed_Ports!AY110="z","z",IF(BD$11&lt;2000,INDEX('Data;_Historical_Data'!$H$12:$AK$518,MATCH(Working!$E117,'Data;_Historical_Data'!$J$12:$J$518,0),MATCH(Working!BD$11,'Data;_Historical_Data'!$H$11:$AK$11)),SUMIFS('Data;_Minor_Ports'!$K$59:$K$999999,'Data;_Minor_Ports'!$F$59:$F$999999,$F117,'Data;_Minor_Ports'!$E$59:$E$999999,BD$70,'Data;_Minor_Ports'!$J$59:$J$999999,#REF!)))</f>
        <v>0</v>
      </c>
      <c r="BE117" s="3">
        <f>IF(Closed_Ports!AZ110="z","z",IF(BE$11&lt;2000,INDEX('Data;_Historical_Data'!$H$12:$AK$518,MATCH(Working!$E117,'Data;_Historical_Data'!$J$12:$J$518,0),MATCH(Working!BE$11,'Data;_Historical_Data'!$H$11:$AK$11)),SUMIFS('Data;_Minor_Ports'!$K$59:$K$999999,'Data;_Minor_Ports'!$F$59:$F$999999,$F117,'Data;_Minor_Ports'!$E$59:$E$999999,BE$70,'Data;_Minor_Ports'!$J$59:$J$999999,#REF!)))</f>
        <v>0</v>
      </c>
      <c r="BF117" s="3">
        <f>IF(Closed_Ports!BA110="z","z",IF(BF$11&lt;2000,INDEX('Data;_Historical_Data'!$H$12:$AK$518,MATCH(Working!$E117,'Data;_Historical_Data'!$J$12:$J$518,0),MATCH(Working!BF$11,'Data;_Historical_Data'!$H$11:$AK$11)),SUMIFS('Data;_Minor_Ports'!$K$59:$K$999999,'Data;_Minor_Ports'!$F$59:$F$999999,$F117,'Data;_Minor_Ports'!$E$59:$E$999999,BF$70,'Data;_Minor_Ports'!$J$59:$J$999999,#REF!)))</f>
        <v>0</v>
      </c>
      <c r="BG117" s="3">
        <f>IF(Closed_Ports!BB110="z","z",IF(BG$11&lt;2000,INDEX('Data;_Historical_Data'!$H$12:$AK$518,MATCH(Working!$E117,'Data;_Historical_Data'!$J$12:$J$518,0),MATCH(Working!BG$11,'Data;_Historical_Data'!$H$11:$AK$11)),SUMIFS('Data;_Minor_Ports'!$K$59:$K$999999,'Data;_Minor_Ports'!$F$59:$F$999999,$F117,'Data;_Minor_Ports'!$E$59:$E$999999,BG$70,'Data;_Minor_Ports'!$J$59:$J$999999,#REF!)))</f>
        <v>0</v>
      </c>
      <c r="BH117" s="3">
        <f>IF(Closed_Ports!BC110="z","z",IF(BH$11&lt;2000,INDEX('Data;_Historical_Data'!$H$12:$AK$518,MATCH(Working!$E117,'Data;_Historical_Data'!$J$12:$J$518,0),MATCH(Working!BH$11,'Data;_Historical_Data'!$H$11:$AK$11)),SUMIFS('Data;_Minor_Ports'!$K$59:$K$999999,'Data;_Minor_Ports'!$F$59:$F$999999,$F117,'Data;_Minor_Ports'!$E$59:$E$999999,BH$70,'Data;_Minor_Ports'!$J$59:$J$999999,#REF!)))</f>
        <v>0</v>
      </c>
      <c r="BI117" s="3">
        <f>IF(Closed_Ports!BD110="z","z",IF(BI$11&lt;2000,INDEX('Data;_Historical_Data'!$H$12:$AK$518,MATCH(Working!$E117,'Data;_Historical_Data'!$J$12:$J$518,0),MATCH(Working!BI$11,'Data;_Historical_Data'!$H$11:$AK$11)),SUMIFS('Data;_Minor_Ports'!$K$59:$K$999999,'Data;_Minor_Ports'!$F$59:$F$999999,$F117,'Data;_Minor_Ports'!$E$59:$E$999999,BI$70,'Data;_Minor_Ports'!$J$59:$J$999999,#REF!)))</f>
        <v>0</v>
      </c>
      <c r="BJ117" s="44" t="e">
        <f t="shared" si="8"/>
        <v>#DIV/0!</v>
      </c>
      <c r="BK117" s="45">
        <f t="shared" si="9"/>
        <v>0</v>
      </c>
    </row>
    <row r="118" spans="5:63" x14ac:dyDescent="0.25">
      <c r="E118" s="22" t="e">
        <f>CONCATENATE(#REF!,Working!H118)</f>
        <v>#REF!</v>
      </c>
      <c r="F118" s="22" t="s">
        <v>407</v>
      </c>
      <c r="G118" s="22" t="s">
        <v>308</v>
      </c>
      <c r="H118" s="2" t="s">
        <v>408</v>
      </c>
      <c r="I118" s="2" t="s">
        <v>193</v>
      </c>
      <c r="J118" s="42" t="s">
        <v>66</v>
      </c>
      <c r="K118" s="3" t="e">
        <f>IF(Closed_Ports!F111="z","z",IF(K$11&lt;2000,INDEX('Data;_Historical_Data'!$H$12:$AK$518,MATCH(Working!$E118,'Data;_Historical_Data'!$J$12:$J$518,0),MATCH(Working!K$11,'Data;_Historical_Data'!$H$11:$AK$11)),SUMIFS('Data;_Minor_Ports'!$K$59:$K$999999,'Data;_Minor_Ports'!$F$59:$F$999999,$F118,'Data;_Minor_Ports'!$E$59:$E$999999,K$70,'Data;_Minor_Ports'!$J$59:$J$999999,#REF!)))</f>
        <v>#REF!</v>
      </c>
      <c r="L118" s="3" t="e">
        <f>IF(Closed_Ports!G111="z","z",IF(L$11&lt;2000,INDEX('Data;_Historical_Data'!$H$12:$AK$518,MATCH(Working!$E118,'Data;_Historical_Data'!$J$12:$J$518,0),MATCH(Working!L$11,'Data;_Historical_Data'!$H$11:$AK$11)),SUMIFS('Data;_Minor_Ports'!$K$59:$K$999999,'Data;_Minor_Ports'!$F$59:$F$999999,$F118,'Data;_Minor_Ports'!$E$59:$E$999999,L$70,'Data;_Minor_Ports'!$J$59:$J$999999,#REF!)))</f>
        <v>#REF!</v>
      </c>
      <c r="M118" s="3" t="e">
        <f>IF(Closed_Ports!H111="z","z",IF(M$11&lt;2000,INDEX('Data;_Historical_Data'!$H$12:$AK$518,MATCH(Working!$E118,'Data;_Historical_Data'!$J$12:$J$518,0),MATCH(Working!M$11,'Data;_Historical_Data'!$H$11:$AK$11)),SUMIFS('Data;_Minor_Ports'!$K$59:$K$999999,'Data;_Minor_Ports'!$F$59:$F$999999,$F118,'Data;_Minor_Ports'!$E$59:$E$999999,M$70,'Data;_Minor_Ports'!$J$59:$J$999999,#REF!)))</f>
        <v>#REF!</v>
      </c>
      <c r="N118" s="3" t="e">
        <f>IF(Closed_Ports!I111="z","z",IF(N$11&lt;2000,INDEX('Data;_Historical_Data'!$H$12:$AK$518,MATCH(Working!$E118,'Data;_Historical_Data'!$J$12:$J$518,0),MATCH(Working!N$11,'Data;_Historical_Data'!$H$11:$AK$11)),SUMIFS('Data;_Minor_Ports'!$K$59:$K$999999,'Data;_Minor_Ports'!$F$59:$F$999999,$F118,'Data;_Minor_Ports'!$E$59:$E$999999,N$70,'Data;_Minor_Ports'!$J$59:$J$999999,#REF!)))</f>
        <v>#REF!</v>
      </c>
      <c r="O118" s="3" t="e">
        <f>IF(Closed_Ports!J111="z","z",IF(O$11&lt;2000,INDEX('Data;_Historical_Data'!$H$12:$AK$518,MATCH(Working!$E118,'Data;_Historical_Data'!$J$12:$J$518,0),MATCH(Working!O$11,'Data;_Historical_Data'!$H$11:$AK$11)),SUMIFS('Data;_Minor_Ports'!$K$59:$K$999999,'Data;_Minor_Ports'!$F$59:$F$999999,$F118,'Data;_Minor_Ports'!$E$59:$E$999999,O$70,'Data;_Minor_Ports'!$J$59:$J$999999,#REF!)))</f>
        <v>#REF!</v>
      </c>
      <c r="P118" s="3" t="e">
        <f>IF(Closed_Ports!K111="z","z",IF(P$11&lt;2000,INDEX('Data;_Historical_Data'!$H$12:$AK$518,MATCH(Working!$E118,'Data;_Historical_Data'!$J$12:$J$518,0),MATCH(Working!P$11,'Data;_Historical_Data'!$H$11:$AK$11)),SUMIFS('Data;_Minor_Ports'!$K$59:$K$999999,'Data;_Minor_Ports'!$F$59:$F$999999,$F118,'Data;_Minor_Ports'!$E$59:$E$999999,P$70,'Data;_Minor_Ports'!$J$59:$J$999999,#REF!)))</f>
        <v>#REF!</v>
      </c>
      <c r="Q118" s="3" t="e">
        <f>IF(Closed_Ports!L111="z","z",IF(Q$11&lt;2000,INDEX('Data;_Historical_Data'!$H$12:$AK$518,MATCH(Working!$E118,'Data;_Historical_Data'!$J$12:$J$518,0),MATCH(Working!Q$11,'Data;_Historical_Data'!$H$11:$AK$11)),SUMIFS('Data;_Minor_Ports'!$K$59:$K$999999,'Data;_Minor_Ports'!$F$59:$F$999999,$F118,'Data;_Minor_Ports'!$E$59:$E$999999,Q$70,'Data;_Minor_Ports'!$J$59:$J$999999,#REF!)))</f>
        <v>#REF!</v>
      </c>
      <c r="R118" s="3" t="e">
        <f>IF(Closed_Ports!M111="z","z",IF(R$11&lt;2000,INDEX('Data;_Historical_Data'!$H$12:$AK$518,MATCH(Working!$E118,'Data;_Historical_Data'!$J$12:$J$518,0),MATCH(Working!R$11,'Data;_Historical_Data'!$H$11:$AK$11)),SUMIFS('Data;_Minor_Ports'!$K$59:$K$999999,'Data;_Minor_Ports'!$F$59:$F$999999,$F118,'Data;_Minor_Ports'!$E$59:$E$999999,R$70,'Data;_Minor_Ports'!$J$59:$J$999999,#REF!)))</f>
        <v>#REF!</v>
      </c>
      <c r="S118" s="3" t="e">
        <f>IF(Closed_Ports!N111="z","z",IF(S$11&lt;2000,INDEX('Data;_Historical_Data'!$H$12:$AK$518,MATCH(Working!$E118,'Data;_Historical_Data'!$J$12:$J$518,0),MATCH(Working!S$11,'Data;_Historical_Data'!$H$11:$AK$11)),SUMIFS('Data;_Minor_Ports'!$K$59:$K$999999,'Data;_Minor_Ports'!$F$59:$F$999999,$F118,'Data;_Minor_Ports'!$E$59:$E$999999,S$70,'Data;_Minor_Ports'!$J$59:$J$999999,#REF!)))</f>
        <v>#REF!</v>
      </c>
      <c r="T118" s="3" t="e">
        <f>IF(Closed_Ports!O111="z","z",IF(T$11&lt;2000,INDEX('Data;_Historical_Data'!$H$12:$AK$518,MATCH(Working!$E118,'Data;_Historical_Data'!$J$12:$J$518,0),MATCH(Working!T$11,'Data;_Historical_Data'!$H$11:$AK$11)),SUMIFS('Data;_Minor_Ports'!$K$59:$K$999999,'Data;_Minor_Ports'!$F$59:$F$999999,$F118,'Data;_Minor_Ports'!$E$59:$E$999999,T$70,'Data;_Minor_Ports'!$J$59:$J$999999,#REF!)))</f>
        <v>#REF!</v>
      </c>
      <c r="U118" s="3" t="e">
        <f>IF(Closed_Ports!P111="z","z",IF(U$11&lt;2000,INDEX('Data;_Historical_Data'!$H$12:$AK$518,MATCH(Working!$E118,'Data;_Historical_Data'!$J$12:$J$518,0),MATCH(Working!U$11,'Data;_Historical_Data'!$H$11:$AK$11)),SUMIFS('Data;_Minor_Ports'!$K$59:$K$999999,'Data;_Minor_Ports'!$F$59:$F$999999,$F118,'Data;_Minor_Ports'!$E$59:$E$999999,U$70,'Data;_Minor_Ports'!$J$59:$J$999999,#REF!)))</f>
        <v>#REF!</v>
      </c>
      <c r="V118" s="3" t="e">
        <f>IF(Closed_Ports!Q111="z","z",IF(V$11&lt;2000,INDEX('Data;_Historical_Data'!$H$12:$AK$518,MATCH(Working!$E118,'Data;_Historical_Data'!$J$12:$J$518,0),MATCH(Working!V$11,'Data;_Historical_Data'!$H$11:$AK$11)),SUMIFS('Data;_Minor_Ports'!$K$59:$K$999999,'Data;_Minor_Ports'!$F$59:$F$999999,$F118,'Data;_Minor_Ports'!$E$59:$E$999999,V$70,'Data;_Minor_Ports'!$J$59:$J$999999,#REF!)))</f>
        <v>#REF!</v>
      </c>
      <c r="W118" s="3" t="e">
        <f>IF(Closed_Ports!R111="z","z",IF(W$11&lt;2000,INDEX('Data;_Historical_Data'!$H$12:$AK$518,MATCH(Working!$E118,'Data;_Historical_Data'!$J$12:$J$518,0),MATCH(Working!W$11,'Data;_Historical_Data'!$H$11:$AK$11)),SUMIFS('Data;_Minor_Ports'!$K$59:$K$999999,'Data;_Minor_Ports'!$F$59:$F$999999,$F118,'Data;_Minor_Ports'!$E$59:$E$999999,W$70,'Data;_Minor_Ports'!$J$59:$J$999999,#REF!)))</f>
        <v>#REF!</v>
      </c>
      <c r="X118" s="3" t="e">
        <f>IF(Closed_Ports!S111="z","z",IF(X$11&lt;2000,INDEX('Data;_Historical_Data'!$H$12:$AK$518,MATCH(Working!$E118,'Data;_Historical_Data'!$J$12:$J$518,0),MATCH(Working!X$11,'Data;_Historical_Data'!$H$11:$AK$11)),SUMIFS('Data;_Minor_Ports'!$K$59:$K$999999,'Data;_Minor_Ports'!$F$59:$F$999999,$F118,'Data;_Minor_Ports'!$E$59:$E$999999,X$70,'Data;_Minor_Ports'!$J$59:$J$999999,#REF!)))</f>
        <v>#REF!</v>
      </c>
      <c r="Y118" s="3" t="e">
        <f>IF(Closed_Ports!T111="z","z",IF(Y$11&lt;2000,INDEX('Data;_Historical_Data'!$H$12:$AK$518,MATCH(Working!$E118,'Data;_Historical_Data'!$J$12:$J$518,0),MATCH(Working!Y$11,'Data;_Historical_Data'!$H$11:$AK$11)),SUMIFS('Data;_Minor_Ports'!$K$59:$K$999999,'Data;_Minor_Ports'!$F$59:$F$999999,$F118,'Data;_Minor_Ports'!$E$59:$E$999999,Y$70,'Data;_Minor_Ports'!$J$59:$J$999999,#REF!)))</f>
        <v>#REF!</v>
      </c>
      <c r="Z118" s="3" t="e">
        <f>IF(Closed_Ports!U111="z","z",IF(Z$11&lt;2000,INDEX('Data;_Historical_Data'!$H$12:$AK$518,MATCH(Working!$E118,'Data;_Historical_Data'!$J$12:$J$518,0),MATCH(Working!Z$11,'Data;_Historical_Data'!$H$11:$AK$11)),SUMIFS('Data;_Minor_Ports'!$K$59:$K$999999,'Data;_Minor_Ports'!$F$59:$F$999999,$F118,'Data;_Minor_Ports'!$E$59:$E$999999,Z$70,'Data;_Minor_Ports'!$J$59:$J$999999,#REF!)))</f>
        <v>#REF!</v>
      </c>
      <c r="AA118" s="3" t="e">
        <f>IF(Closed_Ports!V111="z","z",IF(AA$11&lt;2000,INDEX('Data;_Historical_Data'!$H$12:$AK$518,MATCH(Working!$E118,'Data;_Historical_Data'!$J$12:$J$518,0),MATCH(Working!AA$11,'Data;_Historical_Data'!$H$11:$AK$11)),SUMIFS('Data;_Minor_Ports'!$K$59:$K$999999,'Data;_Minor_Ports'!$F$59:$F$999999,$F118,'Data;_Minor_Ports'!$E$59:$E$999999,AA$70,'Data;_Minor_Ports'!$J$59:$J$999999,#REF!)))</f>
        <v>#REF!</v>
      </c>
      <c r="AB118" s="3" t="e">
        <f>IF(Closed_Ports!W111="z","z",IF(AB$11&lt;2000,INDEX('Data;_Historical_Data'!$H$12:$AK$518,MATCH(Working!$E118,'Data;_Historical_Data'!$J$12:$J$518,0),MATCH(Working!AB$11,'Data;_Historical_Data'!$H$11:$AK$11)),SUMIFS('Data;_Minor_Ports'!$K$59:$K$999999,'Data;_Minor_Ports'!$F$59:$F$999999,$F118,'Data;_Minor_Ports'!$E$59:$E$999999,AB$70,'Data;_Minor_Ports'!$J$59:$J$999999,#REF!)))</f>
        <v>#REF!</v>
      </c>
      <c r="AC118" s="3" t="e">
        <f>IF(Closed_Ports!X111="z","z",IF(AC$11&lt;2000,INDEX('Data;_Historical_Data'!$H$12:$AK$518,MATCH(Working!$E118,'Data;_Historical_Data'!$J$12:$J$518,0),MATCH(Working!AC$11,'Data;_Historical_Data'!$H$11:$AK$11)),SUMIFS('Data;_Minor_Ports'!$K$59:$K$999999,'Data;_Minor_Ports'!$F$59:$F$999999,$F118,'Data;_Minor_Ports'!$E$59:$E$999999,AC$70,'Data;_Minor_Ports'!$J$59:$J$999999,#REF!)))</f>
        <v>#REF!</v>
      </c>
      <c r="AD118" s="3" t="e">
        <f>IF(Closed_Ports!Y111="z","z",IF(AD$11&lt;2000,INDEX('Data;_Historical_Data'!$H$12:$AK$518,MATCH(Working!$E118,'Data;_Historical_Data'!$J$12:$J$518,0),MATCH(Working!AD$11,'Data;_Historical_Data'!$H$11:$AK$11)),SUMIFS('Data;_Minor_Ports'!$K$59:$K$999999,'Data;_Minor_Ports'!$F$59:$F$999999,$F118,'Data;_Minor_Ports'!$E$59:$E$999999,AD$70,'Data;_Minor_Ports'!$J$59:$J$999999,#REF!)))</f>
        <v>#REF!</v>
      </c>
      <c r="AE118" s="3" t="e">
        <f>IF(Closed_Ports!Z111="z","z",IF(AE$11&lt;2000,INDEX('Data;_Historical_Data'!$H$12:$AK$518,MATCH(Working!$E118,'Data;_Historical_Data'!$J$12:$J$518,0),MATCH(Working!AE$11,'Data;_Historical_Data'!$H$11:$AK$11)),SUMIFS('Data;_Minor_Ports'!$K$59:$K$999999,'Data;_Minor_Ports'!$F$59:$F$999999,$F118,'Data;_Minor_Ports'!$E$59:$E$999999,AE$70,'Data;_Minor_Ports'!$J$59:$J$999999,#REF!)))</f>
        <v>#REF!</v>
      </c>
      <c r="AF118" s="3" t="e">
        <f>IF(Closed_Ports!AA111="z","z",IF(AF$11&lt;2000,INDEX('Data;_Historical_Data'!$H$12:$AK$518,MATCH(Working!$E118,'Data;_Historical_Data'!$J$12:$J$518,0),MATCH(Working!AF$11,'Data;_Historical_Data'!$H$11:$AK$11)),SUMIFS('Data;_Minor_Ports'!$K$59:$K$999999,'Data;_Minor_Ports'!$F$59:$F$999999,$F118,'Data;_Minor_Ports'!$E$59:$E$999999,AF$70,'Data;_Minor_Ports'!$J$59:$J$999999,#REF!)))</f>
        <v>#REF!</v>
      </c>
      <c r="AG118" s="3" t="e">
        <f>IF(Closed_Ports!AB111="z","z",IF(AG$11&lt;2000,INDEX('Data;_Historical_Data'!$H$12:$AK$518,MATCH(Working!$E118,'Data;_Historical_Data'!$J$12:$J$518,0),MATCH(Working!AG$11,'Data;_Historical_Data'!$H$11:$AK$11)),SUMIFS('Data;_Minor_Ports'!$K$59:$K$999999,'Data;_Minor_Ports'!$F$59:$F$999999,$F118,'Data;_Minor_Ports'!$E$59:$E$999999,AG$70,'Data;_Minor_Ports'!$J$59:$J$999999,#REF!)))</f>
        <v>#REF!</v>
      </c>
      <c r="AH118" s="3" t="e">
        <f>IF(Closed_Ports!AC111="z","z",IF(AH$11&lt;2000,INDEX('Data;_Historical_Data'!$H$12:$AK$518,MATCH(Working!$E118,'Data;_Historical_Data'!$J$12:$J$518,0),MATCH(Working!AH$11,'Data;_Historical_Data'!$H$11:$AK$11)),SUMIFS('Data;_Minor_Ports'!$K$59:$K$999999,'Data;_Minor_Ports'!$F$59:$F$999999,$F118,'Data;_Minor_Ports'!$E$59:$E$999999,AH$70,'Data;_Minor_Ports'!$J$59:$J$999999,#REF!)))</f>
        <v>#REF!</v>
      </c>
      <c r="AI118" s="3" t="e">
        <f>IF(Closed_Ports!AD111="z","z",IF(AI$11&lt;2000,INDEX('Data;_Historical_Data'!$H$12:$AK$518,MATCH(Working!$E118,'Data;_Historical_Data'!$J$12:$J$518,0),MATCH(Working!AI$11,'Data;_Historical_Data'!$H$11:$AK$11)),SUMIFS('Data;_Minor_Ports'!$K$59:$K$999999,'Data;_Minor_Ports'!$F$59:$F$999999,$F118,'Data;_Minor_Ports'!$E$59:$E$999999,AI$70,'Data;_Minor_Ports'!$J$59:$J$999999,#REF!)))</f>
        <v>#REF!</v>
      </c>
      <c r="AJ118" s="3" t="e">
        <f>IF(Closed_Ports!AE111="z","z",IF(AJ$11&lt;2000,INDEX('Data;_Historical_Data'!$H$12:$AK$518,MATCH(Working!$E118,'Data;_Historical_Data'!$J$12:$J$518,0),MATCH(Working!AJ$11,'Data;_Historical_Data'!$H$11:$AK$11)),SUMIFS('Data;_Minor_Ports'!$K$59:$K$999999,'Data;_Minor_Ports'!$F$59:$F$999999,$F118,'Data;_Minor_Ports'!$E$59:$E$999999,AJ$70,'Data;_Minor_Ports'!$J$59:$J$999999,#REF!)))</f>
        <v>#REF!</v>
      </c>
      <c r="AK118" s="3" t="e">
        <f>IF(Closed_Ports!AF111="z","z",IF(AK$11&lt;2000,INDEX('Data;_Historical_Data'!$H$12:$AK$518,MATCH(Working!$E118,'Data;_Historical_Data'!$J$12:$J$518,0),MATCH(Working!AK$11,'Data;_Historical_Data'!$H$11:$AK$11)),SUMIFS('Data;_Minor_Ports'!$K$59:$K$999999,'Data;_Minor_Ports'!$F$59:$F$999999,$F118,'Data;_Minor_Ports'!$E$59:$E$999999,AK$70,'Data;_Minor_Ports'!$J$59:$J$999999,#REF!)))</f>
        <v>#REF!</v>
      </c>
      <c r="AL118" s="49">
        <f>IF(Closed_Ports!AG111="z","z",IF(AL$11&lt;2000,INDEX('Data;_Historical_Data'!$H$12:$AK$518,MATCH(Working!$E118,'Data;_Historical_Data'!$J$12:$J$518,0),MATCH(Working!AL$11,'Data;_Historical_Data'!$H$11:$AK$11)),SUMIFS('Data;_Minor_Ports'!$K$59:$K$999999,'Data;_Minor_Ports'!$F$59:$F$999999,$F118,'Data;_Minor_Ports'!$E$59:$E$999999,AL$70,'Data;_Minor_Ports'!$J$59:$J$999999,#REF!)))</f>
        <v>0</v>
      </c>
      <c r="AM118" s="3">
        <f>IF(Closed_Ports!AH111="z","z",IF(AM$11&lt;2000,INDEX('Data;_Historical_Data'!$H$12:$AK$518,MATCH(Working!$E118,'Data;_Historical_Data'!$J$12:$J$518,0),MATCH(Working!AM$11,'Data;_Historical_Data'!$H$11:$AK$11)),SUMIFS('Data;_Minor_Ports'!$K$59:$K$999999,'Data;_Minor_Ports'!$F$59:$F$999999,$F118,'Data;_Minor_Ports'!$E$59:$E$999999,AM$70,'Data;_Minor_Ports'!$J$59:$J$999999,#REF!)))</f>
        <v>0</v>
      </c>
      <c r="AN118" s="3">
        <f>IF(Closed_Ports!AI111="z","z",IF(AN$11&lt;2000,INDEX('Data;_Historical_Data'!$H$12:$AK$518,MATCH(Working!$E118,'Data;_Historical_Data'!$J$12:$J$518,0),MATCH(Working!AN$11,'Data;_Historical_Data'!$H$11:$AK$11)),SUMIFS('Data;_Minor_Ports'!$K$59:$K$999999,'Data;_Minor_Ports'!$F$59:$F$999999,$F118,'Data;_Minor_Ports'!$E$59:$E$999999,AN$70,'Data;_Minor_Ports'!$J$59:$J$999999,#REF!)))</f>
        <v>0</v>
      </c>
      <c r="AO118" s="3">
        <f>IF(Closed_Ports!AJ111="z","z",IF(AO$11&lt;2000,INDEX('Data;_Historical_Data'!$H$12:$AK$518,MATCH(Working!$E118,'Data;_Historical_Data'!$J$12:$J$518,0),MATCH(Working!AO$11,'Data;_Historical_Data'!$H$11:$AK$11)),SUMIFS('Data;_Minor_Ports'!$K$59:$K$999999,'Data;_Minor_Ports'!$F$59:$F$999999,$F118,'Data;_Minor_Ports'!$E$59:$E$999999,AO$70,'Data;_Minor_Ports'!$J$59:$J$999999,#REF!)))</f>
        <v>0</v>
      </c>
      <c r="AP118" s="3">
        <f>IF(Closed_Ports!AK111="z","z",IF(AP$11&lt;2000,INDEX('Data;_Historical_Data'!$H$12:$AK$518,MATCH(Working!$E118,'Data;_Historical_Data'!$J$12:$J$518,0),MATCH(Working!AP$11,'Data;_Historical_Data'!$H$11:$AK$11)),SUMIFS('Data;_Minor_Ports'!$K$59:$K$999999,'Data;_Minor_Ports'!$F$59:$F$999999,$F118,'Data;_Minor_Ports'!$E$59:$E$999999,AP$70,'Data;_Minor_Ports'!$J$59:$J$999999,#REF!)))</f>
        <v>0</v>
      </c>
      <c r="AQ118" s="3">
        <f>IF(Closed_Ports!AL111="z","z",IF(AQ$11&lt;2000,INDEX('Data;_Historical_Data'!$H$12:$AK$518,MATCH(Working!$E118,'Data;_Historical_Data'!$J$12:$J$518,0),MATCH(Working!AQ$11,'Data;_Historical_Data'!$H$11:$AK$11)),SUMIFS('Data;_Minor_Ports'!$K$59:$K$999999,'Data;_Minor_Ports'!$F$59:$F$999999,$F118,'Data;_Minor_Ports'!$E$59:$E$999999,AQ$70,'Data;_Minor_Ports'!$J$59:$J$999999,#REF!)))</f>
        <v>0</v>
      </c>
      <c r="AR118" s="3">
        <f>IF(Closed_Ports!AM111="z","z",IF(AR$11&lt;2000,INDEX('Data;_Historical_Data'!$H$12:$AK$518,MATCH(Working!$E118,'Data;_Historical_Data'!$J$12:$J$518,0),MATCH(Working!AR$11,'Data;_Historical_Data'!$H$11:$AK$11)),SUMIFS('Data;_Minor_Ports'!$K$59:$K$999999,'Data;_Minor_Ports'!$F$59:$F$999999,$F118,'Data;_Minor_Ports'!$E$59:$E$999999,AR$70,'Data;_Minor_Ports'!$J$59:$J$999999,#REF!)))</f>
        <v>0</v>
      </c>
      <c r="AS118" s="3">
        <f>IF(Closed_Ports!AN111="z","z",IF(AS$11&lt;2000,INDEX('Data;_Historical_Data'!$H$12:$AK$518,MATCH(Working!$E118,'Data;_Historical_Data'!$J$12:$J$518,0),MATCH(Working!AS$11,'Data;_Historical_Data'!$H$11:$AK$11)),SUMIFS('Data;_Minor_Ports'!$K$59:$K$999999,'Data;_Minor_Ports'!$F$59:$F$999999,$F118,'Data;_Minor_Ports'!$E$59:$E$999999,AS$70,'Data;_Minor_Ports'!$J$59:$J$999999,#REF!)))</f>
        <v>0</v>
      </c>
      <c r="AT118" s="3">
        <f>IF(Closed_Ports!AO111="z","z",IF(AT$11&lt;2000,INDEX('Data;_Historical_Data'!$H$12:$AK$518,MATCH(Working!$E118,'Data;_Historical_Data'!$J$12:$J$518,0),MATCH(Working!AT$11,'Data;_Historical_Data'!$H$11:$AK$11)),SUMIFS('Data;_Minor_Ports'!$K$59:$K$999999,'Data;_Minor_Ports'!$F$59:$F$999999,$F118,'Data;_Minor_Ports'!$E$59:$E$999999,AT$70,'Data;_Minor_Ports'!$J$59:$J$999999,#REF!)))</f>
        <v>0</v>
      </c>
      <c r="AU118" s="3">
        <f>IF(Closed_Ports!AP111="z","z",IF(AU$11&lt;2000,INDEX('Data;_Historical_Data'!$H$12:$AK$518,MATCH(Working!$E118,'Data;_Historical_Data'!$J$12:$J$518,0),MATCH(Working!AU$11,'Data;_Historical_Data'!$H$11:$AK$11)),SUMIFS('Data;_Minor_Ports'!$K$59:$K$999999,'Data;_Minor_Ports'!$F$59:$F$999999,$F118,'Data;_Minor_Ports'!$E$59:$E$999999,AU$70,'Data;_Minor_Ports'!$J$59:$J$999999,#REF!)))</f>
        <v>0</v>
      </c>
      <c r="AV118" s="3">
        <f>IF(Closed_Ports!AQ111="z","z",IF(AV$11&lt;2000,INDEX('Data;_Historical_Data'!$H$12:$AK$518,MATCH(Working!$E118,'Data;_Historical_Data'!$J$12:$J$518,0),MATCH(Working!AV$11,'Data;_Historical_Data'!$H$11:$AK$11)),SUMIFS('Data;_Minor_Ports'!$K$59:$K$999999,'Data;_Minor_Ports'!$F$59:$F$999999,$F118,'Data;_Minor_Ports'!$E$59:$E$999999,AV$70,'Data;_Minor_Ports'!$J$59:$J$999999,#REF!)))</f>
        <v>0</v>
      </c>
      <c r="AW118" s="3">
        <f>IF(Closed_Ports!AR111="z","z",IF(AW$11&lt;2000,INDEX('Data;_Historical_Data'!$H$12:$AK$518,MATCH(Working!$E118,'Data;_Historical_Data'!$J$12:$J$518,0),MATCH(Working!AW$11,'Data;_Historical_Data'!$H$11:$AK$11)),SUMIFS('Data;_Minor_Ports'!$K$59:$K$999999,'Data;_Minor_Ports'!$F$59:$F$999999,$F118,'Data;_Minor_Ports'!$E$59:$E$999999,AW$70,'Data;_Minor_Ports'!$J$59:$J$999999,#REF!)))</f>
        <v>0</v>
      </c>
      <c r="AX118" s="3">
        <f>IF(Closed_Ports!AS111="z","z",IF(AX$11&lt;2000,INDEX('Data;_Historical_Data'!$H$12:$AK$518,MATCH(Working!$E118,'Data;_Historical_Data'!$J$12:$J$518,0),MATCH(Working!AX$11,'Data;_Historical_Data'!$H$11:$AK$11)),SUMIFS('Data;_Minor_Ports'!$K$59:$K$999999,'Data;_Minor_Ports'!$F$59:$F$999999,$F118,'Data;_Minor_Ports'!$E$59:$E$999999,AX$70,'Data;_Minor_Ports'!$J$59:$J$999999,#REF!)))</f>
        <v>0</v>
      </c>
      <c r="AY118" s="3">
        <f>IF(Closed_Ports!AT111="z","z",IF(AY$11&lt;2000,INDEX('Data;_Historical_Data'!$H$12:$AK$518,MATCH(Working!$E118,'Data;_Historical_Data'!$J$12:$J$518,0),MATCH(Working!AY$11,'Data;_Historical_Data'!$H$11:$AK$11)),SUMIFS('Data;_Minor_Ports'!$K$59:$K$999999,'Data;_Minor_Ports'!$F$59:$F$999999,$F118,'Data;_Minor_Ports'!$E$59:$E$999999,AY$70,'Data;_Minor_Ports'!$J$59:$J$999999,#REF!)))</f>
        <v>0</v>
      </c>
      <c r="AZ118" s="3">
        <f>IF(Closed_Ports!AU111="z","z",IF(AZ$11&lt;2000,INDEX('Data;_Historical_Data'!$H$12:$AK$518,MATCH(Working!$E118,'Data;_Historical_Data'!$J$12:$J$518,0),MATCH(Working!AZ$11,'Data;_Historical_Data'!$H$11:$AK$11)),SUMIFS('Data;_Minor_Ports'!$K$59:$K$999999,'Data;_Minor_Ports'!$F$59:$F$999999,$F118,'Data;_Minor_Ports'!$E$59:$E$999999,AZ$70,'Data;_Minor_Ports'!$J$59:$J$999999,#REF!)))</f>
        <v>0</v>
      </c>
      <c r="BA118" s="3">
        <f>IF(Closed_Ports!AV111="z","z",IF(BA$11&lt;2000,INDEX('Data;_Historical_Data'!$H$12:$AK$518,MATCH(Working!$E118,'Data;_Historical_Data'!$J$12:$J$518,0),MATCH(Working!BA$11,'Data;_Historical_Data'!$H$11:$AK$11)),SUMIFS('Data;_Minor_Ports'!$K$59:$K$999999,'Data;_Minor_Ports'!$F$59:$F$999999,$F118,'Data;_Minor_Ports'!$E$59:$E$999999,BA$70,'Data;_Minor_Ports'!$J$59:$J$999999,#REF!)))</f>
        <v>0</v>
      </c>
      <c r="BB118" s="3">
        <f>IF(Closed_Ports!AW111="z","z",IF(BB$11&lt;2000,INDEX('Data;_Historical_Data'!$H$12:$AK$518,MATCH(Working!$E118,'Data;_Historical_Data'!$J$12:$J$518,0),MATCH(Working!BB$11,'Data;_Historical_Data'!$H$11:$AK$11)),SUMIFS('Data;_Minor_Ports'!$K$59:$K$999999,'Data;_Minor_Ports'!$F$59:$F$999999,$F118,'Data;_Minor_Ports'!$E$59:$E$999999,BB$70,'Data;_Minor_Ports'!$J$59:$J$999999,#REF!)))</f>
        <v>0</v>
      </c>
      <c r="BC118" s="3">
        <f>IF(Closed_Ports!AX111="z","z",IF(BC$11&lt;2000,INDEX('Data;_Historical_Data'!$H$12:$AK$518,MATCH(Working!$E118,'Data;_Historical_Data'!$J$12:$J$518,0),MATCH(Working!BC$11,'Data;_Historical_Data'!$H$11:$AK$11)),SUMIFS('Data;_Minor_Ports'!$K$59:$K$999999,'Data;_Minor_Ports'!$F$59:$F$999999,$F118,'Data;_Minor_Ports'!$E$59:$E$999999,BC$70,'Data;_Minor_Ports'!$J$59:$J$999999,#REF!)))</f>
        <v>0</v>
      </c>
      <c r="BD118" s="3">
        <f>IF(Closed_Ports!AY111="z","z",IF(BD$11&lt;2000,INDEX('Data;_Historical_Data'!$H$12:$AK$518,MATCH(Working!$E118,'Data;_Historical_Data'!$J$12:$J$518,0),MATCH(Working!BD$11,'Data;_Historical_Data'!$H$11:$AK$11)),SUMIFS('Data;_Minor_Ports'!$K$59:$K$999999,'Data;_Minor_Ports'!$F$59:$F$999999,$F118,'Data;_Minor_Ports'!$E$59:$E$999999,BD$70,'Data;_Minor_Ports'!$J$59:$J$999999,#REF!)))</f>
        <v>0</v>
      </c>
      <c r="BE118" s="3">
        <f>IF(Closed_Ports!AZ111="z","z",IF(BE$11&lt;2000,INDEX('Data;_Historical_Data'!$H$12:$AK$518,MATCH(Working!$E118,'Data;_Historical_Data'!$J$12:$J$518,0),MATCH(Working!BE$11,'Data;_Historical_Data'!$H$11:$AK$11)),SUMIFS('Data;_Minor_Ports'!$K$59:$K$999999,'Data;_Minor_Ports'!$F$59:$F$999999,$F118,'Data;_Minor_Ports'!$E$59:$E$999999,BE$70,'Data;_Minor_Ports'!$J$59:$J$999999,#REF!)))</f>
        <v>0</v>
      </c>
      <c r="BF118" s="3">
        <f>IF(Closed_Ports!BA111="z","z",IF(BF$11&lt;2000,INDEX('Data;_Historical_Data'!$H$12:$AK$518,MATCH(Working!$E118,'Data;_Historical_Data'!$J$12:$J$518,0),MATCH(Working!BF$11,'Data;_Historical_Data'!$H$11:$AK$11)),SUMIFS('Data;_Minor_Ports'!$K$59:$K$999999,'Data;_Minor_Ports'!$F$59:$F$999999,$F118,'Data;_Minor_Ports'!$E$59:$E$999999,BF$70,'Data;_Minor_Ports'!$J$59:$J$999999,#REF!)))</f>
        <v>0</v>
      </c>
      <c r="BG118" s="3">
        <f>IF(Closed_Ports!BB111="z","z",IF(BG$11&lt;2000,INDEX('Data;_Historical_Data'!$H$12:$AK$518,MATCH(Working!$E118,'Data;_Historical_Data'!$J$12:$J$518,0),MATCH(Working!BG$11,'Data;_Historical_Data'!$H$11:$AK$11)),SUMIFS('Data;_Minor_Ports'!$K$59:$K$999999,'Data;_Minor_Ports'!$F$59:$F$999999,$F118,'Data;_Minor_Ports'!$E$59:$E$999999,BG$70,'Data;_Minor_Ports'!$J$59:$J$999999,#REF!)))</f>
        <v>0</v>
      </c>
      <c r="BH118" s="3">
        <f>IF(Closed_Ports!BC111="z","z",IF(BH$11&lt;2000,INDEX('Data;_Historical_Data'!$H$12:$AK$518,MATCH(Working!$E118,'Data;_Historical_Data'!$J$12:$J$518,0),MATCH(Working!BH$11,'Data;_Historical_Data'!$H$11:$AK$11)),SUMIFS('Data;_Minor_Ports'!$K$59:$K$999999,'Data;_Minor_Ports'!$F$59:$F$999999,$F118,'Data;_Minor_Ports'!$E$59:$E$999999,BH$70,'Data;_Minor_Ports'!$J$59:$J$999999,#REF!)))</f>
        <v>0</v>
      </c>
      <c r="BI118" s="3">
        <f>IF(Closed_Ports!BD111="z","z",IF(BI$11&lt;2000,INDEX('Data;_Historical_Data'!$H$12:$AK$518,MATCH(Working!$E118,'Data;_Historical_Data'!$J$12:$J$518,0),MATCH(Working!BI$11,'Data;_Historical_Data'!$H$11:$AK$11)),SUMIFS('Data;_Minor_Ports'!$K$59:$K$999999,'Data;_Minor_Ports'!$F$59:$F$999999,$F118,'Data;_Minor_Ports'!$E$59:$E$999999,BI$70,'Data;_Minor_Ports'!$J$59:$J$999999,#REF!)))</f>
        <v>0</v>
      </c>
      <c r="BJ118" s="44" t="e">
        <f t="shared" si="8"/>
        <v>#DIV/0!</v>
      </c>
      <c r="BK118" s="45">
        <f t="shared" si="9"/>
        <v>0</v>
      </c>
    </row>
    <row r="119" spans="5:63" x14ac:dyDescent="0.25">
      <c r="E119" s="22" t="e">
        <f>CONCATENATE(#REF!,Working!H119)</f>
        <v>#REF!</v>
      </c>
      <c r="F119" s="22" t="s">
        <v>410</v>
      </c>
      <c r="G119" s="22" t="s">
        <v>308</v>
      </c>
      <c r="H119" s="2" t="s">
        <v>108</v>
      </c>
      <c r="I119" s="2" t="s">
        <v>17</v>
      </c>
      <c r="J119" s="42" t="s">
        <v>66</v>
      </c>
      <c r="K119" s="3" t="str">
        <f>IF(Closed_Ports!F112="z","z",IF(K$11&lt;2000,INDEX('Data;_Historical_Data'!$H$12:$AK$518,MATCH(Working!$E119,'Data;_Historical_Data'!$J$12:$J$518,0),MATCH(Working!K$11,'Data;_Historical_Data'!$H$11:$AK$11)),SUMIFS('Data;_Minor_Ports'!$K$59:$K$999999,'Data;_Minor_Ports'!$F$59:$F$999999,$F119,'Data;_Minor_Ports'!$E$59:$E$999999,K$70,'Data;_Minor_Ports'!$J$59:$J$999999,#REF!)))</f>
        <v>z</v>
      </c>
      <c r="L119" s="3" t="str">
        <f>IF(Closed_Ports!G112="z","z",IF(L$11&lt;2000,INDEX('Data;_Historical_Data'!$H$12:$AK$518,MATCH(Working!$E119,'Data;_Historical_Data'!$J$12:$J$518,0),MATCH(Working!L$11,'Data;_Historical_Data'!$H$11:$AK$11)),SUMIFS('Data;_Minor_Ports'!$K$59:$K$999999,'Data;_Minor_Ports'!$F$59:$F$999999,$F119,'Data;_Minor_Ports'!$E$59:$E$999999,L$70,'Data;_Minor_Ports'!$J$59:$J$999999,#REF!)))</f>
        <v>z</v>
      </c>
      <c r="M119" s="3" t="str">
        <f>IF(Closed_Ports!H112="z","z",IF(M$11&lt;2000,INDEX('Data;_Historical_Data'!$H$12:$AK$518,MATCH(Working!$E119,'Data;_Historical_Data'!$J$12:$J$518,0),MATCH(Working!M$11,'Data;_Historical_Data'!$H$11:$AK$11)),SUMIFS('Data;_Minor_Ports'!$K$59:$K$999999,'Data;_Minor_Ports'!$F$59:$F$999999,$F119,'Data;_Minor_Ports'!$E$59:$E$999999,M$70,'Data;_Minor_Ports'!$J$59:$J$999999,#REF!)))</f>
        <v>z</v>
      </c>
      <c r="N119" s="3" t="str">
        <f>IF(Closed_Ports!I112="z","z",IF(N$11&lt;2000,INDEX('Data;_Historical_Data'!$H$12:$AK$518,MATCH(Working!$E119,'Data;_Historical_Data'!$J$12:$J$518,0),MATCH(Working!N$11,'Data;_Historical_Data'!$H$11:$AK$11)),SUMIFS('Data;_Minor_Ports'!$K$59:$K$999999,'Data;_Minor_Ports'!$F$59:$F$999999,$F119,'Data;_Minor_Ports'!$E$59:$E$999999,N$70,'Data;_Minor_Ports'!$J$59:$J$999999,#REF!)))</f>
        <v>z</v>
      </c>
      <c r="O119" s="3" t="str">
        <f>IF(Closed_Ports!J112="z","z",IF(O$11&lt;2000,INDEX('Data;_Historical_Data'!$H$12:$AK$518,MATCH(Working!$E119,'Data;_Historical_Data'!$J$12:$J$518,0),MATCH(Working!O$11,'Data;_Historical_Data'!$H$11:$AK$11)),SUMIFS('Data;_Minor_Ports'!$K$59:$K$999999,'Data;_Minor_Ports'!$F$59:$F$999999,$F119,'Data;_Minor_Ports'!$E$59:$E$999999,O$70,'Data;_Minor_Ports'!$J$59:$J$999999,#REF!)))</f>
        <v>z</v>
      </c>
      <c r="P119" s="3" t="str">
        <f>IF(Closed_Ports!K112="z","z",IF(P$11&lt;2000,INDEX('Data;_Historical_Data'!$H$12:$AK$518,MATCH(Working!$E119,'Data;_Historical_Data'!$J$12:$J$518,0),MATCH(Working!P$11,'Data;_Historical_Data'!$H$11:$AK$11)),SUMIFS('Data;_Minor_Ports'!$K$59:$K$999999,'Data;_Minor_Ports'!$F$59:$F$999999,$F119,'Data;_Minor_Ports'!$E$59:$E$999999,P$70,'Data;_Minor_Ports'!$J$59:$J$999999,#REF!)))</f>
        <v>z</v>
      </c>
      <c r="Q119" s="3" t="str">
        <f>IF(Closed_Ports!L112="z","z",IF(Q$11&lt;2000,INDEX('Data;_Historical_Data'!$H$12:$AK$518,MATCH(Working!$E119,'Data;_Historical_Data'!$J$12:$J$518,0),MATCH(Working!Q$11,'Data;_Historical_Data'!$H$11:$AK$11)),SUMIFS('Data;_Minor_Ports'!$K$59:$K$999999,'Data;_Minor_Ports'!$F$59:$F$999999,$F119,'Data;_Minor_Ports'!$E$59:$E$999999,Q$70,'Data;_Minor_Ports'!$J$59:$J$999999,#REF!)))</f>
        <v>z</v>
      </c>
      <c r="R119" s="3" t="str">
        <f>IF(Closed_Ports!M112="z","z",IF(R$11&lt;2000,INDEX('Data;_Historical_Data'!$H$12:$AK$518,MATCH(Working!$E119,'Data;_Historical_Data'!$J$12:$J$518,0),MATCH(Working!R$11,'Data;_Historical_Data'!$H$11:$AK$11)),SUMIFS('Data;_Minor_Ports'!$K$59:$K$999999,'Data;_Minor_Ports'!$F$59:$F$999999,$F119,'Data;_Minor_Ports'!$E$59:$E$999999,R$70,'Data;_Minor_Ports'!$J$59:$J$999999,#REF!)))</f>
        <v>z</v>
      </c>
      <c r="S119" s="3" t="str">
        <f>IF(Closed_Ports!N112="z","z",IF(S$11&lt;2000,INDEX('Data;_Historical_Data'!$H$12:$AK$518,MATCH(Working!$E119,'Data;_Historical_Data'!$J$12:$J$518,0),MATCH(Working!S$11,'Data;_Historical_Data'!$H$11:$AK$11)),SUMIFS('Data;_Minor_Ports'!$K$59:$K$999999,'Data;_Minor_Ports'!$F$59:$F$999999,$F119,'Data;_Minor_Ports'!$E$59:$E$999999,S$70,'Data;_Minor_Ports'!$J$59:$J$999999,#REF!)))</f>
        <v>z</v>
      </c>
      <c r="T119" s="3" t="str">
        <f>IF(Closed_Ports!O112="z","z",IF(T$11&lt;2000,INDEX('Data;_Historical_Data'!$H$12:$AK$518,MATCH(Working!$E119,'Data;_Historical_Data'!$J$12:$J$518,0),MATCH(Working!T$11,'Data;_Historical_Data'!$H$11:$AK$11)),SUMIFS('Data;_Minor_Ports'!$K$59:$K$999999,'Data;_Minor_Ports'!$F$59:$F$999999,$F119,'Data;_Minor_Ports'!$E$59:$E$999999,T$70,'Data;_Minor_Ports'!$J$59:$J$999999,#REF!)))</f>
        <v>z</v>
      </c>
      <c r="U119" s="3" t="str">
        <f>IF(Closed_Ports!P112="z","z",IF(U$11&lt;2000,INDEX('Data;_Historical_Data'!$H$12:$AK$518,MATCH(Working!$E119,'Data;_Historical_Data'!$J$12:$J$518,0),MATCH(Working!U$11,'Data;_Historical_Data'!$H$11:$AK$11)),SUMIFS('Data;_Minor_Ports'!$K$59:$K$999999,'Data;_Minor_Ports'!$F$59:$F$999999,$F119,'Data;_Minor_Ports'!$E$59:$E$999999,U$70,'Data;_Minor_Ports'!$J$59:$J$999999,#REF!)))</f>
        <v>z</v>
      </c>
      <c r="V119" s="3" t="str">
        <f>IF(Closed_Ports!Q112="z","z",IF(V$11&lt;2000,INDEX('Data;_Historical_Data'!$H$12:$AK$518,MATCH(Working!$E119,'Data;_Historical_Data'!$J$12:$J$518,0),MATCH(Working!V$11,'Data;_Historical_Data'!$H$11:$AK$11)),SUMIFS('Data;_Minor_Ports'!$K$59:$K$999999,'Data;_Minor_Ports'!$F$59:$F$999999,$F119,'Data;_Minor_Ports'!$E$59:$E$999999,V$70,'Data;_Minor_Ports'!$J$59:$J$999999,#REF!)))</f>
        <v>z</v>
      </c>
      <c r="W119" s="3" t="str">
        <f>IF(Closed_Ports!R112="z","z",IF(W$11&lt;2000,INDEX('Data;_Historical_Data'!$H$12:$AK$518,MATCH(Working!$E119,'Data;_Historical_Data'!$J$12:$J$518,0),MATCH(Working!W$11,'Data;_Historical_Data'!$H$11:$AK$11)),SUMIFS('Data;_Minor_Ports'!$K$59:$K$999999,'Data;_Minor_Ports'!$F$59:$F$999999,$F119,'Data;_Minor_Ports'!$E$59:$E$999999,W$70,'Data;_Minor_Ports'!$J$59:$J$999999,#REF!)))</f>
        <v>z</v>
      </c>
      <c r="X119" s="3" t="str">
        <f>IF(Closed_Ports!S112="z","z",IF(X$11&lt;2000,INDEX('Data;_Historical_Data'!$H$12:$AK$518,MATCH(Working!$E119,'Data;_Historical_Data'!$J$12:$J$518,0),MATCH(Working!X$11,'Data;_Historical_Data'!$H$11:$AK$11)),SUMIFS('Data;_Minor_Ports'!$K$59:$K$999999,'Data;_Minor_Ports'!$F$59:$F$999999,$F119,'Data;_Minor_Ports'!$E$59:$E$999999,X$70,'Data;_Minor_Ports'!$J$59:$J$999999,#REF!)))</f>
        <v>z</v>
      </c>
      <c r="Y119" s="3" t="e">
        <f>IF(Closed_Ports!T112="z","z",IF(Y$11&lt;2000,INDEX('Data;_Historical_Data'!$H$12:$AK$518,MATCH(Working!$E119,'Data;_Historical_Data'!$J$12:$J$518,0),MATCH(Working!Y$11,'Data;_Historical_Data'!$H$11:$AK$11)),SUMIFS('Data;_Minor_Ports'!$K$59:$K$999999,'Data;_Minor_Ports'!$F$59:$F$999999,$F119,'Data;_Minor_Ports'!$E$59:$E$999999,Y$70,'Data;_Minor_Ports'!$J$59:$J$999999,#REF!)))</f>
        <v>#REF!</v>
      </c>
      <c r="Z119" s="3" t="e">
        <f>IF(Closed_Ports!U112="z","z",IF(Z$11&lt;2000,INDEX('Data;_Historical_Data'!$H$12:$AK$518,MATCH(Working!$E119,'Data;_Historical_Data'!$J$12:$J$518,0),MATCH(Working!Z$11,'Data;_Historical_Data'!$H$11:$AK$11)),SUMIFS('Data;_Minor_Ports'!$K$59:$K$999999,'Data;_Minor_Ports'!$F$59:$F$999999,$F119,'Data;_Minor_Ports'!$E$59:$E$999999,Z$70,'Data;_Minor_Ports'!$J$59:$J$999999,#REF!)))</f>
        <v>#REF!</v>
      </c>
      <c r="AA119" s="3" t="e">
        <f>IF(Closed_Ports!V112="z","z",IF(AA$11&lt;2000,INDEX('Data;_Historical_Data'!$H$12:$AK$518,MATCH(Working!$E119,'Data;_Historical_Data'!$J$12:$J$518,0),MATCH(Working!AA$11,'Data;_Historical_Data'!$H$11:$AK$11)),SUMIFS('Data;_Minor_Ports'!$K$59:$K$999999,'Data;_Minor_Ports'!$F$59:$F$999999,$F119,'Data;_Minor_Ports'!$E$59:$E$999999,AA$70,'Data;_Minor_Ports'!$J$59:$J$999999,#REF!)))</f>
        <v>#REF!</v>
      </c>
      <c r="AB119" s="3" t="e">
        <f>IF(Closed_Ports!W112="z","z",IF(AB$11&lt;2000,INDEX('Data;_Historical_Data'!$H$12:$AK$518,MATCH(Working!$E119,'Data;_Historical_Data'!$J$12:$J$518,0),MATCH(Working!AB$11,'Data;_Historical_Data'!$H$11:$AK$11)),SUMIFS('Data;_Minor_Ports'!$K$59:$K$999999,'Data;_Minor_Ports'!$F$59:$F$999999,$F119,'Data;_Minor_Ports'!$E$59:$E$999999,AB$70,'Data;_Minor_Ports'!$J$59:$J$999999,#REF!)))</f>
        <v>#REF!</v>
      </c>
      <c r="AC119" s="3" t="e">
        <f>IF(Closed_Ports!X112="z","z",IF(AC$11&lt;2000,INDEX('Data;_Historical_Data'!$H$12:$AK$518,MATCH(Working!$E119,'Data;_Historical_Data'!$J$12:$J$518,0),MATCH(Working!AC$11,'Data;_Historical_Data'!$H$11:$AK$11)),SUMIFS('Data;_Minor_Ports'!$K$59:$K$999999,'Data;_Minor_Ports'!$F$59:$F$999999,$F119,'Data;_Minor_Ports'!$E$59:$E$999999,AC$70,'Data;_Minor_Ports'!$J$59:$J$999999,#REF!)))</f>
        <v>#REF!</v>
      </c>
      <c r="AD119" s="3" t="str">
        <f>IF(Closed_Ports!Y112="z","z",IF(AD$11&lt;2000,INDEX('Data;_Historical_Data'!$H$12:$AK$518,MATCH(Working!$E119,'Data;_Historical_Data'!$J$12:$J$518,0),MATCH(Working!AD$11,'Data;_Historical_Data'!$H$11:$AK$11)),SUMIFS('Data;_Minor_Ports'!$K$59:$K$999999,'Data;_Minor_Ports'!$F$59:$F$999999,$F119,'Data;_Minor_Ports'!$E$59:$E$999999,AD$70,'Data;_Minor_Ports'!$J$59:$J$999999,#REF!)))</f>
        <v>z</v>
      </c>
      <c r="AE119" s="3" t="str">
        <f>IF(Closed_Ports!Z112="z","z",IF(AE$11&lt;2000,INDEX('Data;_Historical_Data'!$H$12:$AK$518,MATCH(Working!$E119,'Data;_Historical_Data'!$J$12:$J$518,0),MATCH(Working!AE$11,'Data;_Historical_Data'!$H$11:$AK$11)),SUMIFS('Data;_Minor_Ports'!$K$59:$K$999999,'Data;_Minor_Ports'!$F$59:$F$999999,$F119,'Data;_Minor_Ports'!$E$59:$E$999999,AE$70,'Data;_Minor_Ports'!$J$59:$J$999999,#REF!)))</f>
        <v>z</v>
      </c>
      <c r="AF119" s="3" t="str">
        <f>IF(Closed_Ports!AA112="z","z",IF(AF$11&lt;2000,INDEX('Data;_Historical_Data'!$H$12:$AK$518,MATCH(Working!$E119,'Data;_Historical_Data'!$J$12:$J$518,0),MATCH(Working!AF$11,'Data;_Historical_Data'!$H$11:$AK$11)),SUMIFS('Data;_Minor_Ports'!$K$59:$K$999999,'Data;_Minor_Ports'!$F$59:$F$999999,$F119,'Data;_Minor_Ports'!$E$59:$E$999999,AF$70,'Data;_Minor_Ports'!$J$59:$J$999999,#REF!)))</f>
        <v>z</v>
      </c>
      <c r="AG119" s="3" t="str">
        <f>IF(Closed_Ports!AB112="z","z",IF(AG$11&lt;2000,INDEX('Data;_Historical_Data'!$H$12:$AK$518,MATCH(Working!$E119,'Data;_Historical_Data'!$J$12:$J$518,0),MATCH(Working!AG$11,'Data;_Historical_Data'!$H$11:$AK$11)),SUMIFS('Data;_Minor_Ports'!$K$59:$K$999999,'Data;_Minor_Ports'!$F$59:$F$999999,$F119,'Data;_Minor_Ports'!$E$59:$E$999999,AG$70,'Data;_Minor_Ports'!$J$59:$J$999999,#REF!)))</f>
        <v>z</v>
      </c>
      <c r="AH119" s="3" t="str">
        <f>IF(Closed_Ports!AC112="z","z",IF(AH$11&lt;2000,INDEX('Data;_Historical_Data'!$H$12:$AK$518,MATCH(Working!$E119,'Data;_Historical_Data'!$J$12:$J$518,0),MATCH(Working!AH$11,'Data;_Historical_Data'!$H$11:$AK$11)),SUMIFS('Data;_Minor_Ports'!$K$59:$K$999999,'Data;_Minor_Ports'!$F$59:$F$999999,$F119,'Data;_Minor_Ports'!$E$59:$E$999999,AH$70,'Data;_Minor_Ports'!$J$59:$J$999999,#REF!)))</f>
        <v>z</v>
      </c>
      <c r="AI119" s="3" t="str">
        <f>IF(Closed_Ports!AD112="z","z",IF(AI$11&lt;2000,INDEX('Data;_Historical_Data'!$H$12:$AK$518,MATCH(Working!$E119,'Data;_Historical_Data'!$J$12:$J$518,0),MATCH(Working!AI$11,'Data;_Historical_Data'!$H$11:$AK$11)),SUMIFS('Data;_Minor_Ports'!$K$59:$K$999999,'Data;_Minor_Ports'!$F$59:$F$999999,$F119,'Data;_Minor_Ports'!$E$59:$E$999999,AI$70,'Data;_Minor_Ports'!$J$59:$J$999999,#REF!)))</f>
        <v>z</v>
      </c>
      <c r="AJ119" s="3" t="str">
        <f>IF(Closed_Ports!AE112="z","z",IF(AJ$11&lt;2000,INDEX('Data;_Historical_Data'!$H$12:$AK$518,MATCH(Working!$E119,'Data;_Historical_Data'!$J$12:$J$518,0),MATCH(Working!AJ$11,'Data;_Historical_Data'!$H$11:$AK$11)),SUMIFS('Data;_Minor_Ports'!$K$59:$K$999999,'Data;_Minor_Ports'!$F$59:$F$999999,$F119,'Data;_Minor_Ports'!$E$59:$E$999999,AJ$70,'Data;_Minor_Ports'!$J$59:$J$999999,#REF!)))</f>
        <v>z</v>
      </c>
      <c r="AK119" s="3" t="str">
        <f>IF(Closed_Ports!AF112="z","z",IF(AK$11&lt;2000,INDEX('Data;_Historical_Data'!$H$12:$AK$518,MATCH(Working!$E119,'Data;_Historical_Data'!$J$12:$J$518,0),MATCH(Working!AK$11,'Data;_Historical_Data'!$H$11:$AK$11)),SUMIFS('Data;_Minor_Ports'!$K$59:$K$999999,'Data;_Minor_Ports'!$F$59:$F$999999,$F119,'Data;_Minor_Ports'!$E$59:$E$999999,AK$70,'Data;_Minor_Ports'!$J$59:$J$999999,#REF!)))</f>
        <v>z</v>
      </c>
      <c r="AL119" s="49" t="str">
        <f>IF(Closed_Ports!AG112="z","z",IF(AL$11&lt;2000,INDEX('Data;_Historical_Data'!$H$12:$AK$518,MATCH(Working!$E119,'Data;_Historical_Data'!$J$12:$J$518,0),MATCH(Working!AL$11,'Data;_Historical_Data'!$H$11:$AK$11)),SUMIFS('Data;_Minor_Ports'!$K$59:$K$999999,'Data;_Minor_Ports'!$F$59:$F$999999,$F119,'Data;_Minor_Ports'!$E$59:$E$999999,AL$70,'Data;_Minor_Ports'!$J$59:$J$999999,#REF!)))</f>
        <v>z</v>
      </c>
      <c r="AM119" s="3" t="str">
        <f>IF(Closed_Ports!AH112="z","z",IF(AM$11&lt;2000,INDEX('Data;_Historical_Data'!$H$12:$AK$518,MATCH(Working!$E119,'Data;_Historical_Data'!$J$12:$J$518,0),MATCH(Working!AM$11,'Data;_Historical_Data'!$H$11:$AK$11)),SUMIFS('Data;_Minor_Ports'!$K$59:$K$999999,'Data;_Minor_Ports'!$F$59:$F$999999,$F119,'Data;_Minor_Ports'!$E$59:$E$999999,AM$70,'Data;_Minor_Ports'!$J$59:$J$999999,#REF!)))</f>
        <v>z</v>
      </c>
      <c r="AN119" s="3" t="str">
        <f>IF(Closed_Ports!AI112="z","z",IF(AN$11&lt;2000,INDEX('Data;_Historical_Data'!$H$12:$AK$518,MATCH(Working!$E119,'Data;_Historical_Data'!$J$12:$J$518,0),MATCH(Working!AN$11,'Data;_Historical_Data'!$H$11:$AK$11)),SUMIFS('Data;_Minor_Ports'!$K$59:$K$999999,'Data;_Minor_Ports'!$F$59:$F$999999,$F119,'Data;_Minor_Ports'!$E$59:$E$999999,AN$70,'Data;_Minor_Ports'!$J$59:$J$999999,#REF!)))</f>
        <v>z</v>
      </c>
      <c r="AO119" s="3" t="str">
        <f>IF(Closed_Ports!AJ112="z","z",IF(AO$11&lt;2000,INDEX('Data;_Historical_Data'!$H$12:$AK$518,MATCH(Working!$E119,'Data;_Historical_Data'!$J$12:$J$518,0),MATCH(Working!AO$11,'Data;_Historical_Data'!$H$11:$AK$11)),SUMIFS('Data;_Minor_Ports'!$K$59:$K$999999,'Data;_Minor_Ports'!$F$59:$F$999999,$F119,'Data;_Minor_Ports'!$E$59:$E$999999,AO$70,'Data;_Minor_Ports'!$J$59:$J$999999,#REF!)))</f>
        <v>z</v>
      </c>
      <c r="AP119" s="3" t="str">
        <f>IF(Closed_Ports!AK112="z","z",IF(AP$11&lt;2000,INDEX('Data;_Historical_Data'!$H$12:$AK$518,MATCH(Working!$E119,'Data;_Historical_Data'!$J$12:$J$518,0),MATCH(Working!AP$11,'Data;_Historical_Data'!$H$11:$AK$11)),SUMIFS('Data;_Minor_Ports'!$K$59:$K$999999,'Data;_Minor_Ports'!$F$59:$F$999999,$F119,'Data;_Minor_Ports'!$E$59:$E$999999,AP$70,'Data;_Minor_Ports'!$J$59:$J$999999,#REF!)))</f>
        <v>z</v>
      </c>
      <c r="AQ119" s="3" t="str">
        <f>IF(Closed_Ports!AL112="z","z",IF(AQ$11&lt;2000,INDEX('Data;_Historical_Data'!$H$12:$AK$518,MATCH(Working!$E119,'Data;_Historical_Data'!$J$12:$J$518,0),MATCH(Working!AQ$11,'Data;_Historical_Data'!$H$11:$AK$11)),SUMIFS('Data;_Minor_Ports'!$K$59:$K$999999,'Data;_Minor_Ports'!$F$59:$F$999999,$F119,'Data;_Minor_Ports'!$E$59:$E$999999,AQ$70,'Data;_Minor_Ports'!$J$59:$J$999999,#REF!)))</f>
        <v>z</v>
      </c>
      <c r="AR119" s="3" t="str">
        <f>IF(Closed_Ports!AM112="z","z",IF(AR$11&lt;2000,INDEX('Data;_Historical_Data'!$H$12:$AK$518,MATCH(Working!$E119,'Data;_Historical_Data'!$J$12:$J$518,0),MATCH(Working!AR$11,'Data;_Historical_Data'!$H$11:$AK$11)),SUMIFS('Data;_Minor_Ports'!$K$59:$K$999999,'Data;_Minor_Ports'!$F$59:$F$999999,$F119,'Data;_Minor_Ports'!$E$59:$E$999999,AR$70,'Data;_Minor_Ports'!$J$59:$J$999999,#REF!)))</f>
        <v>z</v>
      </c>
      <c r="AS119" s="3" t="str">
        <f>IF(Closed_Ports!AN112="z","z",IF(AS$11&lt;2000,INDEX('Data;_Historical_Data'!$H$12:$AK$518,MATCH(Working!$E119,'Data;_Historical_Data'!$J$12:$J$518,0),MATCH(Working!AS$11,'Data;_Historical_Data'!$H$11:$AK$11)),SUMIFS('Data;_Minor_Ports'!$K$59:$K$999999,'Data;_Minor_Ports'!$F$59:$F$999999,$F119,'Data;_Minor_Ports'!$E$59:$E$999999,AS$70,'Data;_Minor_Ports'!$J$59:$J$999999,#REF!)))</f>
        <v>z</v>
      </c>
      <c r="AT119" s="3" t="str">
        <f>IF(Closed_Ports!AO112="z","z",IF(AT$11&lt;2000,INDEX('Data;_Historical_Data'!$H$12:$AK$518,MATCH(Working!$E119,'Data;_Historical_Data'!$J$12:$J$518,0),MATCH(Working!AT$11,'Data;_Historical_Data'!$H$11:$AK$11)),SUMIFS('Data;_Minor_Ports'!$K$59:$K$999999,'Data;_Minor_Ports'!$F$59:$F$999999,$F119,'Data;_Minor_Ports'!$E$59:$E$999999,AT$70,'Data;_Minor_Ports'!$J$59:$J$999999,#REF!)))</f>
        <v>z</v>
      </c>
      <c r="AU119" s="3" t="str">
        <f>IF(Closed_Ports!AP112="z","z",IF(AU$11&lt;2000,INDEX('Data;_Historical_Data'!$H$12:$AK$518,MATCH(Working!$E119,'Data;_Historical_Data'!$J$12:$J$518,0),MATCH(Working!AU$11,'Data;_Historical_Data'!$H$11:$AK$11)),SUMIFS('Data;_Minor_Ports'!$K$59:$K$999999,'Data;_Minor_Ports'!$F$59:$F$999999,$F119,'Data;_Minor_Ports'!$E$59:$E$999999,AU$70,'Data;_Minor_Ports'!$J$59:$J$999999,#REF!)))</f>
        <v>z</v>
      </c>
      <c r="AV119" s="3" t="str">
        <f>IF(Closed_Ports!AQ112="z","z",IF(AV$11&lt;2000,INDEX('Data;_Historical_Data'!$H$12:$AK$518,MATCH(Working!$E119,'Data;_Historical_Data'!$J$12:$J$518,0),MATCH(Working!AV$11,'Data;_Historical_Data'!$H$11:$AK$11)),SUMIFS('Data;_Minor_Ports'!$K$59:$K$999999,'Data;_Minor_Ports'!$F$59:$F$999999,$F119,'Data;_Minor_Ports'!$E$59:$E$999999,AV$70,'Data;_Minor_Ports'!$J$59:$J$999999,#REF!)))</f>
        <v>z</v>
      </c>
      <c r="AW119" s="3" t="str">
        <f>IF(Closed_Ports!AR112="z","z",IF(AW$11&lt;2000,INDEX('Data;_Historical_Data'!$H$12:$AK$518,MATCH(Working!$E119,'Data;_Historical_Data'!$J$12:$J$518,0),MATCH(Working!AW$11,'Data;_Historical_Data'!$H$11:$AK$11)),SUMIFS('Data;_Minor_Ports'!$K$59:$K$999999,'Data;_Minor_Ports'!$F$59:$F$999999,$F119,'Data;_Minor_Ports'!$E$59:$E$999999,AW$70,'Data;_Minor_Ports'!$J$59:$J$999999,#REF!)))</f>
        <v>z</v>
      </c>
      <c r="AX119" s="3" t="str">
        <f>IF(Closed_Ports!AS112="z","z",IF(AX$11&lt;2000,INDEX('Data;_Historical_Data'!$H$12:$AK$518,MATCH(Working!$E119,'Data;_Historical_Data'!$J$12:$J$518,0),MATCH(Working!AX$11,'Data;_Historical_Data'!$H$11:$AK$11)),SUMIFS('Data;_Minor_Ports'!$K$59:$K$999999,'Data;_Minor_Ports'!$F$59:$F$999999,$F119,'Data;_Minor_Ports'!$E$59:$E$999999,AX$70,'Data;_Minor_Ports'!$J$59:$J$999999,#REF!)))</f>
        <v>z</v>
      </c>
      <c r="AY119" s="3" t="str">
        <f>IF(Closed_Ports!AT112="z","z",IF(AY$11&lt;2000,INDEX('Data;_Historical_Data'!$H$12:$AK$518,MATCH(Working!$E119,'Data;_Historical_Data'!$J$12:$J$518,0),MATCH(Working!AY$11,'Data;_Historical_Data'!$H$11:$AK$11)),SUMIFS('Data;_Minor_Ports'!$K$59:$K$999999,'Data;_Minor_Ports'!$F$59:$F$999999,$F119,'Data;_Minor_Ports'!$E$59:$E$999999,AY$70,'Data;_Minor_Ports'!$J$59:$J$999999,#REF!)))</f>
        <v>z</v>
      </c>
      <c r="AZ119" s="3" t="str">
        <f>IF(Closed_Ports!AU112="z","z",IF(AZ$11&lt;2000,INDEX('Data;_Historical_Data'!$H$12:$AK$518,MATCH(Working!$E119,'Data;_Historical_Data'!$J$12:$J$518,0),MATCH(Working!AZ$11,'Data;_Historical_Data'!$H$11:$AK$11)),SUMIFS('Data;_Minor_Ports'!$K$59:$K$999999,'Data;_Minor_Ports'!$F$59:$F$999999,$F119,'Data;_Minor_Ports'!$E$59:$E$999999,AZ$70,'Data;_Minor_Ports'!$J$59:$J$999999,#REF!)))</f>
        <v>z</v>
      </c>
      <c r="BA119" s="3" t="str">
        <f>IF(Closed_Ports!AV112="z","z",IF(BA$11&lt;2000,INDEX('Data;_Historical_Data'!$H$12:$AK$518,MATCH(Working!$E119,'Data;_Historical_Data'!$J$12:$J$518,0),MATCH(Working!BA$11,'Data;_Historical_Data'!$H$11:$AK$11)),SUMIFS('Data;_Minor_Ports'!$K$59:$K$999999,'Data;_Minor_Ports'!$F$59:$F$999999,$F119,'Data;_Minor_Ports'!$E$59:$E$999999,BA$70,'Data;_Minor_Ports'!$J$59:$J$999999,#REF!)))</f>
        <v>z</v>
      </c>
      <c r="BB119" s="3" t="str">
        <f>IF(Closed_Ports!AW112="z","z",IF(BB$11&lt;2000,INDEX('Data;_Historical_Data'!$H$12:$AK$518,MATCH(Working!$E119,'Data;_Historical_Data'!$J$12:$J$518,0),MATCH(Working!BB$11,'Data;_Historical_Data'!$H$11:$AK$11)),SUMIFS('Data;_Minor_Ports'!$K$59:$K$999999,'Data;_Minor_Ports'!$F$59:$F$999999,$F119,'Data;_Minor_Ports'!$E$59:$E$999999,BB$70,'Data;_Minor_Ports'!$J$59:$J$999999,#REF!)))</f>
        <v>z</v>
      </c>
      <c r="BC119" s="3" t="str">
        <f>IF(Closed_Ports!AX112="z","z",IF(BC$11&lt;2000,INDEX('Data;_Historical_Data'!$H$12:$AK$518,MATCH(Working!$E119,'Data;_Historical_Data'!$J$12:$J$518,0),MATCH(Working!BC$11,'Data;_Historical_Data'!$H$11:$AK$11)),SUMIFS('Data;_Minor_Ports'!$K$59:$K$999999,'Data;_Minor_Ports'!$F$59:$F$999999,$F119,'Data;_Minor_Ports'!$E$59:$E$999999,BC$70,'Data;_Minor_Ports'!$J$59:$J$999999,#REF!)))</f>
        <v>z</v>
      </c>
      <c r="BD119" s="3" t="str">
        <f>IF(Closed_Ports!AY112="z","z",IF(BD$11&lt;2000,INDEX('Data;_Historical_Data'!$H$12:$AK$518,MATCH(Working!$E119,'Data;_Historical_Data'!$J$12:$J$518,0),MATCH(Working!BD$11,'Data;_Historical_Data'!$H$11:$AK$11)),SUMIFS('Data;_Minor_Ports'!$K$59:$K$999999,'Data;_Minor_Ports'!$F$59:$F$999999,$F119,'Data;_Minor_Ports'!$E$59:$E$999999,BD$70,'Data;_Minor_Ports'!$J$59:$J$999999,#REF!)))</f>
        <v>z</v>
      </c>
      <c r="BE119" s="3" t="str">
        <f>IF(Closed_Ports!AZ112="z","z",IF(BE$11&lt;2000,INDEX('Data;_Historical_Data'!$H$12:$AK$518,MATCH(Working!$E119,'Data;_Historical_Data'!$J$12:$J$518,0),MATCH(Working!BE$11,'Data;_Historical_Data'!$H$11:$AK$11)),SUMIFS('Data;_Minor_Ports'!$K$59:$K$999999,'Data;_Minor_Ports'!$F$59:$F$999999,$F119,'Data;_Minor_Ports'!$E$59:$E$999999,BE$70,'Data;_Minor_Ports'!$J$59:$J$999999,#REF!)))</f>
        <v>z</v>
      </c>
      <c r="BF119" s="3" t="str">
        <f>IF(Closed_Ports!BA112="z","z",IF(BF$11&lt;2000,INDEX('Data;_Historical_Data'!$H$12:$AK$518,MATCH(Working!$E119,'Data;_Historical_Data'!$J$12:$J$518,0),MATCH(Working!BF$11,'Data;_Historical_Data'!$H$11:$AK$11)),SUMIFS('Data;_Minor_Ports'!$K$59:$K$999999,'Data;_Minor_Ports'!$F$59:$F$999999,$F119,'Data;_Minor_Ports'!$E$59:$E$999999,BF$70,'Data;_Minor_Ports'!$J$59:$J$999999,#REF!)))</f>
        <v>z</v>
      </c>
      <c r="BG119" s="3" t="str">
        <f>IF(Closed_Ports!BB112="z","z",IF(BG$11&lt;2000,INDEX('Data;_Historical_Data'!$H$12:$AK$518,MATCH(Working!$E119,'Data;_Historical_Data'!$J$12:$J$518,0),MATCH(Working!BG$11,'Data;_Historical_Data'!$H$11:$AK$11)),SUMIFS('Data;_Minor_Ports'!$K$59:$K$999999,'Data;_Minor_Ports'!$F$59:$F$999999,$F119,'Data;_Minor_Ports'!$E$59:$E$999999,BG$70,'Data;_Minor_Ports'!$J$59:$J$999999,#REF!)))</f>
        <v>z</v>
      </c>
      <c r="BH119" s="3" t="str">
        <f>IF(Closed_Ports!BC112="z","z",IF(BH$11&lt;2000,INDEX('Data;_Historical_Data'!$H$12:$AK$518,MATCH(Working!$E119,'Data;_Historical_Data'!$J$12:$J$518,0),MATCH(Working!BH$11,'Data;_Historical_Data'!$H$11:$AK$11)),SUMIFS('Data;_Minor_Ports'!$K$59:$K$999999,'Data;_Minor_Ports'!$F$59:$F$999999,$F119,'Data;_Minor_Ports'!$E$59:$E$999999,BH$70,'Data;_Minor_Ports'!$J$59:$J$999999,#REF!)))</f>
        <v>z</v>
      </c>
      <c r="BI119" s="3" t="str">
        <f>IF(Closed_Ports!BD112="z","z",IF(BI$11&lt;2000,INDEX('Data;_Historical_Data'!$H$12:$AK$518,MATCH(Working!$E119,'Data;_Historical_Data'!$J$12:$J$518,0),MATCH(Working!BI$11,'Data;_Historical_Data'!$H$11:$AK$11)),SUMIFS('Data;_Minor_Ports'!$K$59:$K$999999,'Data;_Minor_Ports'!$F$59:$F$999999,$F119,'Data;_Minor_Ports'!$E$59:$E$999999,BI$70,'Data;_Minor_Ports'!$J$59:$J$999999,#REF!)))</f>
        <v>z</v>
      </c>
      <c r="BJ119" s="44" t="e">
        <f t="shared" si="8"/>
        <v>#VALUE!</v>
      </c>
      <c r="BK119" s="45" t="e">
        <f t="shared" si="9"/>
        <v>#VALUE!</v>
      </c>
    </row>
    <row r="120" spans="5:63" x14ac:dyDescent="0.25">
      <c r="E120" s="22" t="e">
        <f>CONCATENATE(#REF!,Working!H120)</f>
        <v>#REF!</v>
      </c>
      <c r="F120" s="22" t="s">
        <v>412</v>
      </c>
      <c r="G120" s="22" t="s">
        <v>308</v>
      </c>
      <c r="H120" s="2" t="s">
        <v>109</v>
      </c>
      <c r="I120" s="2" t="s">
        <v>17</v>
      </c>
      <c r="J120" s="42" t="s">
        <v>66</v>
      </c>
      <c r="K120" s="3" t="str">
        <f>IF(Closed_Ports!F113="z","z",IF(K$11&lt;2000,INDEX('Data;_Historical_Data'!$H$12:$AK$518,MATCH(Working!$E120,'Data;_Historical_Data'!$J$12:$J$518,0),MATCH(Working!K$11,'Data;_Historical_Data'!$H$11:$AK$11)),IF(K$70&gt;2018,SUMIFS('Data;_Minor_Ports'!$K$59:$K$999999,'Data;_Minor_Ports'!$F$59:$F$999999,"GBKYL",'Data;_Minor_Ports'!$E$59:$E$999999,K$70,'Data;_Minor_Ports'!$J$59:$J$999999,#REF!),SUMIFS('Data;_Minor_Ports'!$K$59:$K$999999,'Data;_Minor_Ports'!$F$59:$F$999999,$F120,'Data;_Minor_Ports'!$E$59:$E$999999,K$70,'Data;_Minor_Ports'!$J$59:$J$999999,#REF!))))</f>
        <v>z</v>
      </c>
      <c r="L120" s="3" t="str">
        <f>IF(Closed_Ports!G113="z","z",IF(L$11&lt;2000,INDEX('Data;_Historical_Data'!$H$12:$AK$518,MATCH(Working!$E120,'Data;_Historical_Data'!$J$12:$J$518,0),MATCH(Working!L$11,'Data;_Historical_Data'!$H$11:$AK$11)),IF(L$70&gt;2018,SUMIFS('Data;_Minor_Ports'!$K$59:$K$999999,'Data;_Minor_Ports'!$F$59:$F$999999,"GBKYL",'Data;_Minor_Ports'!$E$59:$E$999999,L$70,'Data;_Minor_Ports'!$J$59:$J$999999,#REF!),SUMIFS('Data;_Minor_Ports'!$K$59:$K$999999,'Data;_Minor_Ports'!$F$59:$F$999999,$F120,'Data;_Minor_Ports'!$E$59:$E$999999,L$70,'Data;_Minor_Ports'!$J$59:$J$999999,#REF!))))</f>
        <v>z</v>
      </c>
      <c r="M120" s="3" t="str">
        <f>IF(Closed_Ports!H113="z","z",IF(M$11&lt;2000,INDEX('Data;_Historical_Data'!$H$12:$AK$518,MATCH(Working!$E120,'Data;_Historical_Data'!$J$12:$J$518,0),MATCH(Working!M$11,'Data;_Historical_Data'!$H$11:$AK$11)),IF(M$70&gt;2018,SUMIFS('Data;_Minor_Ports'!$K$59:$K$999999,'Data;_Minor_Ports'!$F$59:$F$999999,"GBKYL",'Data;_Minor_Ports'!$E$59:$E$999999,M$70,'Data;_Minor_Ports'!$J$59:$J$999999,#REF!),SUMIFS('Data;_Minor_Ports'!$K$59:$K$999999,'Data;_Minor_Ports'!$F$59:$F$999999,$F120,'Data;_Minor_Ports'!$E$59:$E$999999,M$70,'Data;_Minor_Ports'!$J$59:$J$999999,#REF!))))</f>
        <v>z</v>
      </c>
      <c r="N120" s="3" t="str">
        <f>IF(Closed_Ports!I113="z","z",IF(N$11&lt;2000,INDEX('Data;_Historical_Data'!$H$12:$AK$518,MATCH(Working!$E120,'Data;_Historical_Data'!$J$12:$J$518,0),MATCH(Working!N$11,'Data;_Historical_Data'!$H$11:$AK$11)),IF(N$70&gt;2018,SUMIFS('Data;_Minor_Ports'!$K$59:$K$999999,'Data;_Minor_Ports'!$F$59:$F$999999,"GBKYL",'Data;_Minor_Ports'!$E$59:$E$999999,N$70,'Data;_Minor_Ports'!$J$59:$J$999999,#REF!),SUMIFS('Data;_Minor_Ports'!$K$59:$K$999999,'Data;_Minor_Ports'!$F$59:$F$999999,$F120,'Data;_Minor_Ports'!$E$59:$E$999999,N$70,'Data;_Minor_Ports'!$J$59:$J$999999,#REF!))))</f>
        <v>z</v>
      </c>
      <c r="O120" s="3" t="str">
        <f>IF(Closed_Ports!J113="z","z",IF(O$11&lt;2000,INDEX('Data;_Historical_Data'!$H$12:$AK$518,MATCH(Working!$E120,'Data;_Historical_Data'!$J$12:$J$518,0),MATCH(Working!O$11,'Data;_Historical_Data'!$H$11:$AK$11)),IF(O$70&gt;2018,SUMIFS('Data;_Minor_Ports'!$K$59:$K$999999,'Data;_Minor_Ports'!$F$59:$F$999999,"GBKYL",'Data;_Minor_Ports'!$E$59:$E$999999,O$70,'Data;_Minor_Ports'!$J$59:$J$999999,#REF!),SUMIFS('Data;_Minor_Ports'!$K$59:$K$999999,'Data;_Minor_Ports'!$F$59:$F$999999,$F120,'Data;_Minor_Ports'!$E$59:$E$999999,O$70,'Data;_Minor_Ports'!$J$59:$J$999999,#REF!))))</f>
        <v>z</v>
      </c>
      <c r="P120" s="3" t="str">
        <f>IF(Closed_Ports!K113="z","z",IF(P$11&lt;2000,INDEX('Data;_Historical_Data'!$H$12:$AK$518,MATCH(Working!$E120,'Data;_Historical_Data'!$J$12:$J$518,0),MATCH(Working!P$11,'Data;_Historical_Data'!$H$11:$AK$11)),IF(P$70&gt;2018,SUMIFS('Data;_Minor_Ports'!$K$59:$K$999999,'Data;_Minor_Ports'!$F$59:$F$999999,"GBKYL",'Data;_Minor_Ports'!$E$59:$E$999999,P$70,'Data;_Minor_Ports'!$J$59:$J$999999,#REF!),SUMIFS('Data;_Minor_Ports'!$K$59:$K$999999,'Data;_Minor_Ports'!$F$59:$F$999999,$F120,'Data;_Minor_Ports'!$E$59:$E$999999,P$70,'Data;_Minor_Ports'!$J$59:$J$999999,#REF!))))</f>
        <v>z</v>
      </c>
      <c r="Q120" s="3" t="str">
        <f>IF(Closed_Ports!L113="z","z",IF(Q$11&lt;2000,INDEX('Data;_Historical_Data'!$H$12:$AK$518,MATCH(Working!$E120,'Data;_Historical_Data'!$J$12:$J$518,0),MATCH(Working!Q$11,'Data;_Historical_Data'!$H$11:$AK$11)),IF(Q$70&gt;2018,SUMIFS('Data;_Minor_Ports'!$K$59:$K$999999,'Data;_Minor_Ports'!$F$59:$F$999999,"GBKYL",'Data;_Minor_Ports'!$E$59:$E$999999,Q$70,'Data;_Minor_Ports'!$J$59:$J$999999,#REF!),SUMIFS('Data;_Minor_Ports'!$K$59:$K$999999,'Data;_Minor_Ports'!$F$59:$F$999999,$F120,'Data;_Minor_Ports'!$E$59:$E$999999,Q$70,'Data;_Minor_Ports'!$J$59:$J$999999,#REF!))))</f>
        <v>z</v>
      </c>
      <c r="R120" s="3" t="str">
        <f>IF(Closed_Ports!M113="z","z",IF(R$11&lt;2000,INDEX('Data;_Historical_Data'!$H$12:$AK$518,MATCH(Working!$E120,'Data;_Historical_Data'!$J$12:$J$518,0),MATCH(Working!R$11,'Data;_Historical_Data'!$H$11:$AK$11)),IF(R$70&gt;2018,SUMIFS('Data;_Minor_Ports'!$K$59:$K$999999,'Data;_Minor_Ports'!$F$59:$F$999999,"GBKYL",'Data;_Minor_Ports'!$E$59:$E$999999,R$70,'Data;_Minor_Ports'!$J$59:$J$999999,#REF!),SUMIFS('Data;_Minor_Ports'!$K$59:$K$999999,'Data;_Minor_Ports'!$F$59:$F$999999,$F120,'Data;_Minor_Ports'!$E$59:$E$999999,R$70,'Data;_Minor_Ports'!$J$59:$J$999999,#REF!))))</f>
        <v>z</v>
      </c>
      <c r="S120" s="3" t="str">
        <f>IF(Closed_Ports!N113="z","z",IF(S$11&lt;2000,INDEX('Data;_Historical_Data'!$H$12:$AK$518,MATCH(Working!$E120,'Data;_Historical_Data'!$J$12:$J$518,0),MATCH(Working!S$11,'Data;_Historical_Data'!$H$11:$AK$11)),IF(S$70&gt;2018,SUMIFS('Data;_Minor_Ports'!$K$59:$K$999999,'Data;_Minor_Ports'!$F$59:$F$999999,"GBKYL",'Data;_Minor_Ports'!$E$59:$E$999999,S$70,'Data;_Minor_Ports'!$J$59:$J$999999,#REF!),SUMIFS('Data;_Minor_Ports'!$K$59:$K$999999,'Data;_Minor_Ports'!$F$59:$F$999999,$F120,'Data;_Minor_Ports'!$E$59:$E$999999,S$70,'Data;_Minor_Ports'!$J$59:$J$999999,#REF!))))</f>
        <v>z</v>
      </c>
      <c r="T120" s="3" t="str">
        <f>IF(Closed_Ports!O113="z","z",IF(T$11&lt;2000,INDEX('Data;_Historical_Data'!$H$12:$AK$518,MATCH(Working!$E120,'Data;_Historical_Data'!$J$12:$J$518,0),MATCH(Working!T$11,'Data;_Historical_Data'!$H$11:$AK$11)),IF(T$70&gt;2018,SUMIFS('Data;_Minor_Ports'!$K$59:$K$999999,'Data;_Minor_Ports'!$F$59:$F$999999,"GBKYL",'Data;_Minor_Ports'!$E$59:$E$999999,T$70,'Data;_Minor_Ports'!$J$59:$J$999999,#REF!),SUMIFS('Data;_Minor_Ports'!$K$59:$K$999999,'Data;_Minor_Ports'!$F$59:$F$999999,$F120,'Data;_Minor_Ports'!$E$59:$E$999999,T$70,'Data;_Minor_Ports'!$J$59:$J$999999,#REF!))))</f>
        <v>z</v>
      </c>
      <c r="U120" s="3" t="str">
        <f>IF(Closed_Ports!P113="z","z",IF(U$11&lt;2000,INDEX('Data;_Historical_Data'!$H$12:$AK$518,MATCH(Working!$E120,'Data;_Historical_Data'!$J$12:$J$518,0),MATCH(Working!U$11,'Data;_Historical_Data'!$H$11:$AK$11)),IF(U$70&gt;2018,SUMIFS('Data;_Minor_Ports'!$K$59:$K$999999,'Data;_Minor_Ports'!$F$59:$F$999999,"GBKYL",'Data;_Minor_Ports'!$E$59:$E$999999,U$70,'Data;_Minor_Ports'!$J$59:$J$999999,#REF!),SUMIFS('Data;_Minor_Ports'!$K$59:$K$999999,'Data;_Minor_Ports'!$F$59:$F$999999,$F120,'Data;_Minor_Ports'!$E$59:$E$999999,U$70,'Data;_Minor_Ports'!$J$59:$J$999999,#REF!))))</f>
        <v>z</v>
      </c>
      <c r="V120" s="3" t="str">
        <f>IF(Closed_Ports!Q113="z","z",IF(V$11&lt;2000,INDEX('Data;_Historical_Data'!$H$12:$AK$518,MATCH(Working!$E120,'Data;_Historical_Data'!$J$12:$J$518,0),MATCH(Working!V$11,'Data;_Historical_Data'!$H$11:$AK$11)),IF(V$70&gt;2018,SUMIFS('Data;_Minor_Ports'!$K$59:$K$999999,'Data;_Minor_Ports'!$F$59:$F$999999,"GBKYL",'Data;_Minor_Ports'!$E$59:$E$999999,V$70,'Data;_Minor_Ports'!$J$59:$J$999999,#REF!),SUMIFS('Data;_Minor_Ports'!$K$59:$K$999999,'Data;_Minor_Ports'!$F$59:$F$999999,$F120,'Data;_Minor_Ports'!$E$59:$E$999999,V$70,'Data;_Minor_Ports'!$J$59:$J$999999,#REF!))))</f>
        <v>z</v>
      </c>
      <c r="W120" s="3" t="str">
        <f>IF(Closed_Ports!R113="z","z",IF(W$11&lt;2000,INDEX('Data;_Historical_Data'!$H$12:$AK$518,MATCH(Working!$E120,'Data;_Historical_Data'!$J$12:$J$518,0),MATCH(Working!W$11,'Data;_Historical_Data'!$H$11:$AK$11)),IF(W$70&gt;2018,SUMIFS('Data;_Minor_Ports'!$K$59:$K$999999,'Data;_Minor_Ports'!$F$59:$F$999999,"GBKYL",'Data;_Minor_Ports'!$E$59:$E$999999,W$70,'Data;_Minor_Ports'!$J$59:$J$999999,#REF!),SUMIFS('Data;_Minor_Ports'!$K$59:$K$999999,'Data;_Minor_Ports'!$F$59:$F$999999,$F120,'Data;_Minor_Ports'!$E$59:$E$999999,W$70,'Data;_Minor_Ports'!$J$59:$J$999999,#REF!))))</f>
        <v>z</v>
      </c>
      <c r="X120" s="3" t="str">
        <f>IF(Closed_Ports!S113="z","z",IF(X$11&lt;2000,INDEX('Data;_Historical_Data'!$H$12:$AK$518,MATCH(Working!$E120,'Data;_Historical_Data'!$J$12:$J$518,0),MATCH(Working!X$11,'Data;_Historical_Data'!$H$11:$AK$11)),IF(X$70&gt;2018,SUMIFS('Data;_Minor_Ports'!$K$59:$K$999999,'Data;_Minor_Ports'!$F$59:$F$999999,"GBKYL",'Data;_Minor_Ports'!$E$59:$E$999999,X$70,'Data;_Minor_Ports'!$J$59:$J$999999,#REF!),SUMIFS('Data;_Minor_Ports'!$K$59:$K$999999,'Data;_Minor_Ports'!$F$59:$F$999999,$F120,'Data;_Minor_Ports'!$E$59:$E$999999,X$70,'Data;_Minor_Ports'!$J$59:$J$999999,#REF!))))</f>
        <v>z</v>
      </c>
      <c r="Y120" s="3" t="str">
        <f>IF(Closed_Ports!T113="z","z",IF(Y$11&lt;2000,INDEX('Data;_Historical_Data'!$H$12:$AK$518,MATCH(Working!$E120,'Data;_Historical_Data'!$J$12:$J$518,0),MATCH(Working!Y$11,'Data;_Historical_Data'!$H$11:$AK$11)),IF(Y$70&gt;2018,SUMIFS('Data;_Minor_Ports'!$K$59:$K$999999,'Data;_Minor_Ports'!$F$59:$F$999999,"GBKYL",'Data;_Minor_Ports'!$E$59:$E$999999,Y$70,'Data;_Minor_Ports'!$J$59:$J$999999,#REF!),SUMIFS('Data;_Minor_Ports'!$K$59:$K$999999,'Data;_Minor_Ports'!$F$59:$F$999999,$F120,'Data;_Minor_Ports'!$E$59:$E$999999,Y$70,'Data;_Minor_Ports'!$J$59:$J$999999,#REF!))))</f>
        <v>z</v>
      </c>
      <c r="Z120" s="3" t="str">
        <f>IF(Closed_Ports!U113="z","z",IF(Z$11&lt;2000,INDEX('Data;_Historical_Data'!$H$12:$AK$518,MATCH(Working!$E120,'Data;_Historical_Data'!$J$12:$J$518,0),MATCH(Working!Z$11,'Data;_Historical_Data'!$H$11:$AK$11)),IF(Z$70&gt;2018,SUMIFS('Data;_Minor_Ports'!$K$59:$K$999999,'Data;_Minor_Ports'!$F$59:$F$999999,"GBKYL",'Data;_Minor_Ports'!$E$59:$E$999999,Z$70,'Data;_Minor_Ports'!$J$59:$J$999999,#REF!),SUMIFS('Data;_Minor_Ports'!$K$59:$K$999999,'Data;_Minor_Ports'!$F$59:$F$999999,$F120,'Data;_Minor_Ports'!$E$59:$E$999999,Z$70,'Data;_Minor_Ports'!$J$59:$J$999999,#REF!))))</f>
        <v>z</v>
      </c>
      <c r="AA120" s="3" t="str">
        <f>IF(Closed_Ports!V113="z","z",IF(AA$11&lt;2000,INDEX('Data;_Historical_Data'!$H$12:$AK$518,MATCH(Working!$E120,'Data;_Historical_Data'!$J$12:$J$518,0),MATCH(Working!AA$11,'Data;_Historical_Data'!$H$11:$AK$11)),IF(AA$70&gt;2018,SUMIFS('Data;_Minor_Ports'!$K$59:$K$999999,'Data;_Minor_Ports'!$F$59:$F$999999,"GBKYL",'Data;_Minor_Ports'!$E$59:$E$999999,AA$70,'Data;_Minor_Ports'!$J$59:$J$999999,#REF!),SUMIFS('Data;_Minor_Ports'!$K$59:$K$999999,'Data;_Minor_Ports'!$F$59:$F$999999,$F120,'Data;_Minor_Ports'!$E$59:$E$999999,AA$70,'Data;_Minor_Ports'!$J$59:$J$999999,#REF!))))</f>
        <v>z</v>
      </c>
      <c r="AB120" s="3" t="str">
        <f>IF(Closed_Ports!W113="z","z",IF(AB$11&lt;2000,INDEX('Data;_Historical_Data'!$H$12:$AK$518,MATCH(Working!$E120,'Data;_Historical_Data'!$J$12:$J$518,0),MATCH(Working!AB$11,'Data;_Historical_Data'!$H$11:$AK$11)),IF(AB$70&gt;2018,SUMIFS('Data;_Minor_Ports'!$K$59:$K$999999,'Data;_Minor_Ports'!$F$59:$F$999999,"GBKYL",'Data;_Minor_Ports'!$E$59:$E$999999,AB$70,'Data;_Minor_Ports'!$J$59:$J$999999,#REF!),SUMIFS('Data;_Minor_Ports'!$K$59:$K$999999,'Data;_Minor_Ports'!$F$59:$F$999999,$F120,'Data;_Minor_Ports'!$E$59:$E$999999,AB$70,'Data;_Minor_Ports'!$J$59:$J$999999,#REF!))))</f>
        <v>z</v>
      </c>
      <c r="AC120" s="3" t="str">
        <f>IF(Closed_Ports!X113="z","z",IF(AC$11&lt;2000,INDEX('Data;_Historical_Data'!$H$12:$AK$518,MATCH(Working!$E120,'Data;_Historical_Data'!$J$12:$J$518,0),MATCH(Working!AC$11,'Data;_Historical_Data'!$H$11:$AK$11)),IF(AC$70&gt;2018,SUMIFS('Data;_Minor_Ports'!$K$59:$K$999999,'Data;_Minor_Ports'!$F$59:$F$999999,"GBKYL",'Data;_Minor_Ports'!$E$59:$E$999999,AC$70,'Data;_Minor_Ports'!$J$59:$J$999999,#REF!),SUMIFS('Data;_Minor_Ports'!$K$59:$K$999999,'Data;_Minor_Ports'!$F$59:$F$999999,$F120,'Data;_Minor_Ports'!$E$59:$E$999999,AC$70,'Data;_Minor_Ports'!$J$59:$J$999999,#REF!))))</f>
        <v>z</v>
      </c>
      <c r="AD120" s="3" t="str">
        <f>IF(Closed_Ports!Y113="z","z",IF(AD$11&lt;2000,INDEX('Data;_Historical_Data'!$H$12:$AK$518,MATCH(Working!$E120,'Data;_Historical_Data'!$J$12:$J$518,0),MATCH(Working!AD$11,'Data;_Historical_Data'!$H$11:$AK$11)),IF(AD$70&gt;2018,SUMIFS('Data;_Minor_Ports'!$K$59:$K$999999,'Data;_Minor_Ports'!$F$59:$F$999999,"GBKYL",'Data;_Minor_Ports'!$E$59:$E$999999,AD$70,'Data;_Minor_Ports'!$J$59:$J$999999,#REF!),SUMIFS('Data;_Minor_Ports'!$K$59:$K$999999,'Data;_Minor_Ports'!$F$59:$F$999999,$F120,'Data;_Minor_Ports'!$E$59:$E$999999,AD$70,'Data;_Minor_Ports'!$J$59:$J$999999,#REF!))))</f>
        <v>z</v>
      </c>
      <c r="AE120" s="3" t="str">
        <f>IF(Closed_Ports!Z113="z","z",IF(AE$11&lt;2000,INDEX('Data;_Historical_Data'!$H$12:$AK$518,MATCH(Working!$E120,'Data;_Historical_Data'!$J$12:$J$518,0),MATCH(Working!AE$11,'Data;_Historical_Data'!$H$11:$AK$11)),IF(AE$70&gt;2018,SUMIFS('Data;_Minor_Ports'!$K$59:$K$999999,'Data;_Minor_Ports'!$F$59:$F$999999,"GBKYL",'Data;_Minor_Ports'!$E$59:$E$999999,AE$70,'Data;_Minor_Ports'!$J$59:$J$999999,#REF!),SUMIFS('Data;_Minor_Ports'!$K$59:$K$999999,'Data;_Minor_Ports'!$F$59:$F$999999,$F120,'Data;_Minor_Ports'!$E$59:$E$999999,AE$70,'Data;_Minor_Ports'!$J$59:$J$999999,#REF!))))</f>
        <v>z</v>
      </c>
      <c r="AF120" s="3" t="str">
        <f>IF(Closed_Ports!AA113="z","z",IF(AF$11&lt;2000,INDEX('Data;_Historical_Data'!$H$12:$AK$518,MATCH(Working!$E120,'Data;_Historical_Data'!$J$12:$J$518,0),MATCH(Working!AF$11,'Data;_Historical_Data'!$H$11:$AK$11)),IF(AF$70&gt;2018,SUMIFS('Data;_Minor_Ports'!$K$59:$K$999999,'Data;_Minor_Ports'!$F$59:$F$999999,"GBKYL",'Data;_Minor_Ports'!$E$59:$E$999999,AF$70,'Data;_Minor_Ports'!$J$59:$J$999999,#REF!),SUMIFS('Data;_Minor_Ports'!$K$59:$K$999999,'Data;_Minor_Ports'!$F$59:$F$999999,$F120,'Data;_Minor_Ports'!$E$59:$E$999999,AF$70,'Data;_Minor_Ports'!$J$59:$J$999999,#REF!))))</f>
        <v>z</v>
      </c>
      <c r="AG120" s="3" t="str">
        <f>IF(Closed_Ports!AB113="z","z",IF(AG$11&lt;2000,INDEX('Data;_Historical_Data'!$H$12:$AK$518,MATCH(Working!$E120,'Data;_Historical_Data'!$J$12:$J$518,0),MATCH(Working!AG$11,'Data;_Historical_Data'!$H$11:$AK$11)),IF(AG$70&gt;2018,SUMIFS('Data;_Minor_Ports'!$K$59:$K$999999,'Data;_Minor_Ports'!$F$59:$F$999999,"GBKYL",'Data;_Minor_Ports'!$E$59:$E$999999,AG$70,'Data;_Minor_Ports'!$J$59:$J$999999,#REF!),SUMIFS('Data;_Minor_Ports'!$K$59:$K$999999,'Data;_Minor_Ports'!$F$59:$F$999999,$F120,'Data;_Minor_Ports'!$E$59:$E$999999,AG$70,'Data;_Minor_Ports'!$J$59:$J$999999,#REF!))))</f>
        <v>z</v>
      </c>
      <c r="AH120" s="3" t="str">
        <f>IF(Closed_Ports!AC113="z","z",IF(AH$11&lt;2000,INDEX('Data;_Historical_Data'!$H$12:$AK$518,MATCH(Working!$E120,'Data;_Historical_Data'!$J$12:$J$518,0),MATCH(Working!AH$11,'Data;_Historical_Data'!$H$11:$AK$11)),IF(AH$70&gt;2018,SUMIFS('Data;_Minor_Ports'!$K$59:$K$999999,'Data;_Minor_Ports'!$F$59:$F$999999,"GBKYL",'Data;_Minor_Ports'!$E$59:$E$999999,AH$70,'Data;_Minor_Ports'!$J$59:$J$999999,#REF!),SUMIFS('Data;_Minor_Ports'!$K$59:$K$999999,'Data;_Minor_Ports'!$F$59:$F$999999,$F120,'Data;_Minor_Ports'!$E$59:$E$999999,AH$70,'Data;_Minor_Ports'!$J$59:$J$999999,#REF!))))</f>
        <v>z</v>
      </c>
      <c r="AI120" s="3" t="str">
        <f>IF(Closed_Ports!AD113="z","z",IF(AI$11&lt;2000,INDEX('Data;_Historical_Data'!$H$12:$AK$518,MATCH(Working!$E120,'Data;_Historical_Data'!$J$12:$J$518,0),MATCH(Working!AI$11,'Data;_Historical_Data'!$H$11:$AK$11)),IF(AI$70&gt;2018,SUMIFS('Data;_Minor_Ports'!$K$59:$K$999999,'Data;_Minor_Ports'!$F$59:$F$999999,"GBKYL",'Data;_Minor_Ports'!$E$59:$E$999999,AI$70,'Data;_Minor_Ports'!$J$59:$J$999999,#REF!),SUMIFS('Data;_Minor_Ports'!$K$59:$K$999999,'Data;_Minor_Ports'!$F$59:$F$999999,$F120,'Data;_Minor_Ports'!$E$59:$E$999999,AI$70,'Data;_Minor_Ports'!$J$59:$J$999999,#REF!))))</f>
        <v>z</v>
      </c>
      <c r="AJ120" s="3" t="str">
        <f>IF(Closed_Ports!AE113="z","z",IF(AJ$11&lt;2000,INDEX('Data;_Historical_Data'!$H$12:$AK$518,MATCH(Working!$E120,'Data;_Historical_Data'!$J$12:$J$518,0),MATCH(Working!AJ$11,'Data;_Historical_Data'!$H$11:$AK$11)),IF(AJ$70&gt;2018,SUMIFS('Data;_Minor_Ports'!$K$59:$K$999999,'Data;_Minor_Ports'!$F$59:$F$999999,"GBKYL",'Data;_Minor_Ports'!$E$59:$E$999999,AJ$70,'Data;_Minor_Ports'!$J$59:$J$999999,#REF!),SUMIFS('Data;_Minor_Ports'!$K$59:$K$999999,'Data;_Minor_Ports'!$F$59:$F$999999,$F120,'Data;_Minor_Ports'!$E$59:$E$999999,AJ$70,'Data;_Minor_Ports'!$J$59:$J$999999,#REF!))))</f>
        <v>z</v>
      </c>
      <c r="AK120" s="3" t="str">
        <f>IF(Closed_Ports!AF113="z","z",IF(AK$11&lt;2000,INDEX('Data;_Historical_Data'!$H$12:$AK$518,MATCH(Working!$E120,'Data;_Historical_Data'!$J$12:$J$518,0),MATCH(Working!AK$11,'Data;_Historical_Data'!$H$11:$AK$11)),IF(AK$70&gt;2018,SUMIFS('Data;_Minor_Ports'!$K$59:$K$999999,'Data;_Minor_Ports'!$F$59:$F$999999,"GBKYL",'Data;_Minor_Ports'!$E$59:$E$999999,AK$70,'Data;_Minor_Ports'!$J$59:$J$999999,#REF!),SUMIFS('Data;_Minor_Ports'!$K$59:$K$999999,'Data;_Minor_Ports'!$F$59:$F$999999,$F120,'Data;_Minor_Ports'!$E$59:$E$999999,AK$70,'Data;_Minor_Ports'!$J$59:$J$999999,#REF!))))</f>
        <v>z</v>
      </c>
      <c r="AL120" s="49" t="str">
        <f>IF(Closed_Ports!AG113="z","z",IF(AL$11&lt;2000,INDEX('Data;_Historical_Data'!$H$12:$AK$518,MATCH(Working!$E120,'Data;_Historical_Data'!$J$12:$J$518,0),MATCH(Working!AL$11,'Data;_Historical_Data'!$H$11:$AK$11)),IF(AL$70&gt;2018,SUMIFS('Data;_Minor_Ports'!$K$59:$K$999999,'Data;_Minor_Ports'!$F$59:$F$999999,"GBKYL",'Data;_Minor_Ports'!$E$59:$E$999999,AL$70,'Data;_Minor_Ports'!$J$59:$J$999999,#REF!),SUMIFS('Data;_Minor_Ports'!$K$59:$K$999999,'Data;_Minor_Ports'!$F$59:$F$999999,$F120,'Data;_Minor_Ports'!$E$59:$E$999999,AL$70,'Data;_Minor_Ports'!$J$59:$J$999999,#REF!))))</f>
        <v>z</v>
      </c>
      <c r="AM120" s="3" t="str">
        <f>IF(Closed_Ports!AH113="z","z",IF(AM$11&lt;2000,INDEX('Data;_Historical_Data'!$H$12:$AK$518,MATCH(Working!$E120,'Data;_Historical_Data'!$J$12:$J$518,0),MATCH(Working!AM$11,'Data;_Historical_Data'!$H$11:$AK$11)),IF(AM$70&gt;2018,SUMIFS('Data;_Minor_Ports'!$K$59:$K$999999,'Data;_Minor_Ports'!$F$59:$F$999999,"GBKYL",'Data;_Minor_Ports'!$E$59:$E$999999,AM$70,'Data;_Minor_Ports'!$J$59:$J$999999,#REF!),SUMIFS('Data;_Minor_Ports'!$K$59:$K$999999,'Data;_Minor_Ports'!$F$59:$F$999999,$F120,'Data;_Minor_Ports'!$E$59:$E$999999,AM$70,'Data;_Minor_Ports'!$J$59:$J$999999,#REF!))))</f>
        <v>z</v>
      </c>
      <c r="AN120" s="3" t="str">
        <f>IF(Closed_Ports!AI113="z","z",IF(AN$11&lt;2000,INDEX('Data;_Historical_Data'!$H$12:$AK$518,MATCH(Working!$E120,'Data;_Historical_Data'!$J$12:$J$518,0),MATCH(Working!AN$11,'Data;_Historical_Data'!$H$11:$AK$11)),IF(AN$70&gt;2018,SUMIFS('Data;_Minor_Ports'!$K$59:$K$999999,'Data;_Minor_Ports'!$F$59:$F$999999,"GBKYL",'Data;_Minor_Ports'!$E$59:$E$999999,AN$70,'Data;_Minor_Ports'!$J$59:$J$999999,#REF!),SUMIFS('Data;_Minor_Ports'!$K$59:$K$999999,'Data;_Minor_Ports'!$F$59:$F$999999,$F120,'Data;_Minor_Ports'!$E$59:$E$999999,AN$70,'Data;_Minor_Ports'!$J$59:$J$999999,#REF!))))</f>
        <v>z</v>
      </c>
      <c r="AO120" s="3" t="str">
        <f>IF(Closed_Ports!AJ113="z","z",IF(AO$11&lt;2000,INDEX('Data;_Historical_Data'!$H$12:$AK$518,MATCH(Working!$E120,'Data;_Historical_Data'!$J$12:$J$518,0),MATCH(Working!AO$11,'Data;_Historical_Data'!$H$11:$AK$11)),IF(AO$70&gt;2018,SUMIFS('Data;_Minor_Ports'!$K$59:$K$999999,'Data;_Minor_Ports'!$F$59:$F$999999,"GBKYL",'Data;_Minor_Ports'!$E$59:$E$999999,AO$70,'Data;_Minor_Ports'!$J$59:$J$999999,#REF!),SUMIFS('Data;_Minor_Ports'!$K$59:$K$999999,'Data;_Minor_Ports'!$F$59:$F$999999,$F120,'Data;_Minor_Ports'!$E$59:$E$999999,AO$70,'Data;_Minor_Ports'!$J$59:$J$999999,#REF!))))</f>
        <v>z</v>
      </c>
      <c r="AP120" s="3" t="str">
        <f>IF(Closed_Ports!AK113="z","z",IF(AP$11&lt;2000,INDEX('Data;_Historical_Data'!$H$12:$AK$518,MATCH(Working!$E120,'Data;_Historical_Data'!$J$12:$J$518,0),MATCH(Working!AP$11,'Data;_Historical_Data'!$H$11:$AK$11)),IF(AP$70&gt;2018,SUMIFS('Data;_Minor_Ports'!$K$59:$K$999999,'Data;_Minor_Ports'!$F$59:$F$999999,"GBKYL",'Data;_Minor_Ports'!$E$59:$E$999999,AP$70,'Data;_Minor_Ports'!$J$59:$J$999999,#REF!),SUMIFS('Data;_Minor_Ports'!$K$59:$K$999999,'Data;_Minor_Ports'!$F$59:$F$999999,$F120,'Data;_Minor_Ports'!$E$59:$E$999999,AP$70,'Data;_Minor_Ports'!$J$59:$J$999999,#REF!))))</f>
        <v>z</v>
      </c>
      <c r="AQ120" s="3" t="str">
        <f>IF(Closed_Ports!AL113="z","z",IF(AQ$11&lt;2000,INDEX('Data;_Historical_Data'!$H$12:$AK$518,MATCH(Working!$E120,'Data;_Historical_Data'!$J$12:$J$518,0),MATCH(Working!AQ$11,'Data;_Historical_Data'!$H$11:$AK$11)),IF(AQ$70&gt;2018,SUMIFS('Data;_Minor_Ports'!$K$59:$K$999999,'Data;_Minor_Ports'!$F$59:$F$999999,"GBKYL",'Data;_Minor_Ports'!$E$59:$E$999999,AQ$70,'Data;_Minor_Ports'!$J$59:$J$999999,#REF!),SUMIFS('Data;_Minor_Ports'!$K$59:$K$999999,'Data;_Minor_Ports'!$F$59:$F$999999,$F120,'Data;_Minor_Ports'!$E$59:$E$999999,AQ$70,'Data;_Minor_Ports'!$J$59:$J$999999,#REF!))))</f>
        <v>z</v>
      </c>
      <c r="AR120" s="3" t="str">
        <f>IF(Closed_Ports!AM113="z","z",IF(AR$11&lt;2000,INDEX('Data;_Historical_Data'!$H$12:$AK$518,MATCH(Working!$E120,'Data;_Historical_Data'!$J$12:$J$518,0),MATCH(Working!AR$11,'Data;_Historical_Data'!$H$11:$AK$11)),IF(AR$70&gt;2018,SUMIFS('Data;_Minor_Ports'!$K$59:$K$999999,'Data;_Minor_Ports'!$F$59:$F$999999,"GBKYL",'Data;_Minor_Ports'!$E$59:$E$999999,AR$70,'Data;_Minor_Ports'!$J$59:$J$999999,#REF!),SUMIFS('Data;_Minor_Ports'!$K$59:$K$999999,'Data;_Minor_Ports'!$F$59:$F$999999,$F120,'Data;_Minor_Ports'!$E$59:$E$999999,AR$70,'Data;_Minor_Ports'!$J$59:$J$999999,#REF!))))</f>
        <v>z</v>
      </c>
      <c r="AS120" s="3" t="str">
        <f>IF(Closed_Ports!AN113="z","z",IF(AS$11&lt;2000,INDEX('Data;_Historical_Data'!$H$12:$AK$518,MATCH(Working!$E120,'Data;_Historical_Data'!$J$12:$J$518,0),MATCH(Working!AS$11,'Data;_Historical_Data'!$H$11:$AK$11)),IF(AS$70&gt;2018,SUMIFS('Data;_Minor_Ports'!$K$59:$K$999999,'Data;_Minor_Ports'!$F$59:$F$999999,"GBKYL",'Data;_Minor_Ports'!$E$59:$E$999999,AS$70,'Data;_Minor_Ports'!$J$59:$J$999999,#REF!),SUMIFS('Data;_Minor_Ports'!$K$59:$K$999999,'Data;_Minor_Ports'!$F$59:$F$999999,$F120,'Data;_Minor_Ports'!$E$59:$E$999999,AS$70,'Data;_Minor_Ports'!$J$59:$J$999999,#REF!))))</f>
        <v>z</v>
      </c>
      <c r="AT120" s="3" t="str">
        <f>IF(Closed_Ports!AO113="z","z",IF(AT$11&lt;2000,INDEX('Data;_Historical_Data'!$H$12:$AK$518,MATCH(Working!$E120,'Data;_Historical_Data'!$J$12:$J$518,0),MATCH(Working!AT$11,'Data;_Historical_Data'!$H$11:$AK$11)),IF(AT$70&gt;2018,SUMIFS('Data;_Minor_Ports'!$K$59:$K$999999,'Data;_Minor_Ports'!$F$59:$F$999999,"GBKYL",'Data;_Minor_Ports'!$E$59:$E$999999,AT$70,'Data;_Minor_Ports'!$J$59:$J$999999,#REF!),SUMIFS('Data;_Minor_Ports'!$K$59:$K$999999,'Data;_Minor_Ports'!$F$59:$F$999999,$F120,'Data;_Minor_Ports'!$E$59:$E$999999,AT$70,'Data;_Minor_Ports'!$J$59:$J$999999,#REF!))))</f>
        <v>z</v>
      </c>
      <c r="AU120" s="3" t="str">
        <f>IF(Closed_Ports!AP113="z","z",IF(AU$11&lt;2000,INDEX('Data;_Historical_Data'!$H$12:$AK$518,MATCH(Working!$E120,'Data;_Historical_Data'!$J$12:$J$518,0),MATCH(Working!AU$11,'Data;_Historical_Data'!$H$11:$AK$11)),IF(AU$70&gt;2018,SUMIFS('Data;_Minor_Ports'!$K$59:$K$999999,'Data;_Minor_Ports'!$F$59:$F$999999,"GBKYL",'Data;_Minor_Ports'!$E$59:$E$999999,AU$70,'Data;_Minor_Ports'!$J$59:$J$999999,#REF!),SUMIFS('Data;_Minor_Ports'!$K$59:$K$999999,'Data;_Minor_Ports'!$F$59:$F$999999,$F120,'Data;_Minor_Ports'!$E$59:$E$999999,AU$70,'Data;_Minor_Ports'!$J$59:$J$999999,#REF!))))</f>
        <v>z</v>
      </c>
      <c r="AV120" s="3">
        <f>IF(Closed_Ports!AQ113="z","z",IF(AV$11&lt;2000,INDEX('Data;_Historical_Data'!$H$12:$AK$518,MATCH(Working!$E120,'Data;_Historical_Data'!$J$12:$J$518,0),MATCH(Working!AV$11,'Data;_Historical_Data'!$H$11:$AK$11)),IF(AV$70&gt;2018,SUMIFS('Data;_Minor_Ports'!$K$59:$K$999999,'Data;_Minor_Ports'!$F$59:$F$999999,"GBKYL",'Data;_Minor_Ports'!$E$59:$E$999999,AV$70,'Data;_Minor_Ports'!$J$59:$J$999999,#REF!),SUMIFS('Data;_Minor_Ports'!$K$59:$K$999999,'Data;_Minor_Ports'!$F$59:$F$999999,$F120,'Data;_Minor_Ports'!$E$59:$E$999999,AV$70,'Data;_Minor_Ports'!$J$59:$J$999999,#REF!))))</f>
        <v>0</v>
      </c>
      <c r="AW120" s="3">
        <f>IF(Closed_Ports!AR113="z","z",IF(AW$11&lt;2000,INDEX('Data;_Historical_Data'!$H$12:$AK$518,MATCH(Working!$E120,'Data;_Historical_Data'!$J$12:$J$518,0),MATCH(Working!AW$11,'Data;_Historical_Data'!$H$11:$AK$11)),IF(AW$70&gt;2018,SUMIFS('Data;_Minor_Ports'!$K$59:$K$999999,'Data;_Minor_Ports'!$F$59:$F$999999,"GBKYL",'Data;_Minor_Ports'!$E$59:$E$999999,AW$70,'Data;_Minor_Ports'!$J$59:$J$999999,#REF!),SUMIFS('Data;_Minor_Ports'!$K$59:$K$999999,'Data;_Minor_Ports'!$F$59:$F$999999,$F120,'Data;_Minor_Ports'!$E$59:$E$999999,AW$70,'Data;_Minor_Ports'!$J$59:$J$999999,#REF!))))</f>
        <v>0</v>
      </c>
      <c r="AX120" s="3">
        <f>IF(Closed_Ports!AS113="z","z",IF(AX$11&lt;2000,INDEX('Data;_Historical_Data'!$H$12:$AK$518,MATCH(Working!$E120,'Data;_Historical_Data'!$J$12:$J$518,0),MATCH(Working!AX$11,'Data;_Historical_Data'!$H$11:$AK$11)),IF(AX$70&gt;2018,SUMIFS('Data;_Minor_Ports'!$K$59:$K$999999,'Data;_Minor_Ports'!$F$59:$F$999999,"GBKYL",'Data;_Minor_Ports'!$E$59:$E$999999,AX$70,'Data;_Minor_Ports'!$J$59:$J$999999,#REF!),SUMIFS('Data;_Minor_Ports'!$K$59:$K$999999,'Data;_Minor_Ports'!$F$59:$F$999999,$F120,'Data;_Minor_Ports'!$E$59:$E$999999,AX$70,'Data;_Minor_Ports'!$J$59:$J$999999,#REF!))))</f>
        <v>0</v>
      </c>
      <c r="AY120" s="3">
        <f>IF(Closed_Ports!AT113="z","z",IF(AY$11&lt;2000,INDEX('Data;_Historical_Data'!$H$12:$AK$518,MATCH(Working!$E120,'Data;_Historical_Data'!$J$12:$J$518,0),MATCH(Working!AY$11,'Data;_Historical_Data'!$H$11:$AK$11)),IF(AY$70&gt;2018,SUMIFS('Data;_Minor_Ports'!$K$59:$K$999999,'Data;_Minor_Ports'!$F$59:$F$999999,"GBKYL",'Data;_Minor_Ports'!$E$59:$E$999999,AY$70,'Data;_Minor_Ports'!$J$59:$J$999999,#REF!),SUMIFS('Data;_Minor_Ports'!$K$59:$K$999999,'Data;_Minor_Ports'!$F$59:$F$999999,$F120,'Data;_Minor_Ports'!$E$59:$E$999999,AY$70,'Data;_Minor_Ports'!$J$59:$J$999999,#REF!))))</f>
        <v>0</v>
      </c>
      <c r="AZ120" s="3">
        <f>IF(Closed_Ports!AU113="z","z",IF(AZ$11&lt;2000,INDEX('Data;_Historical_Data'!$H$12:$AK$518,MATCH(Working!$E120,'Data;_Historical_Data'!$J$12:$J$518,0),MATCH(Working!AZ$11,'Data;_Historical_Data'!$H$11:$AK$11)),IF(AZ$70&gt;2018,SUMIFS('Data;_Minor_Ports'!$K$59:$K$999999,'Data;_Minor_Ports'!$F$59:$F$999999,"GBKYL",'Data;_Minor_Ports'!$E$59:$E$999999,AZ$70,'Data;_Minor_Ports'!$J$59:$J$999999,#REF!),SUMIFS('Data;_Minor_Ports'!$K$59:$K$999999,'Data;_Minor_Ports'!$F$59:$F$999999,$F120,'Data;_Minor_Ports'!$E$59:$E$999999,AZ$70,'Data;_Minor_Ports'!$J$59:$J$999999,#REF!))))</f>
        <v>0</v>
      </c>
      <c r="BA120" s="3">
        <f>IF(Closed_Ports!AV113="z","z",IF(BA$11&lt;2000,INDEX('Data;_Historical_Data'!$H$12:$AK$518,MATCH(Working!$E120,'Data;_Historical_Data'!$J$12:$J$518,0),MATCH(Working!BA$11,'Data;_Historical_Data'!$H$11:$AK$11)),IF(BA$70&gt;2018,SUMIFS('Data;_Minor_Ports'!$K$59:$K$999999,'Data;_Minor_Ports'!$F$59:$F$999999,"GBKYL",'Data;_Minor_Ports'!$E$59:$E$999999,BA$70,'Data;_Minor_Ports'!$J$59:$J$999999,#REF!),SUMIFS('Data;_Minor_Ports'!$K$59:$K$999999,'Data;_Minor_Ports'!$F$59:$F$999999,$F120,'Data;_Minor_Ports'!$E$59:$E$999999,BA$70,'Data;_Minor_Ports'!$J$59:$J$999999,#REF!))))</f>
        <v>0</v>
      </c>
      <c r="BB120" s="3">
        <f>IF(Closed_Ports!AW113="z","z",IF(BB$11&lt;2000,INDEX('Data;_Historical_Data'!$H$12:$AK$518,MATCH(Working!$E120,'Data;_Historical_Data'!$J$12:$J$518,0),MATCH(Working!BB$11,'Data;_Historical_Data'!$H$11:$AK$11)),IF(BB$70&gt;2018,SUMIFS('Data;_Minor_Ports'!$K$59:$K$999999,'Data;_Minor_Ports'!$F$59:$F$999999,"GBKYL",'Data;_Minor_Ports'!$E$59:$E$999999,BB$70,'Data;_Minor_Ports'!$J$59:$J$999999,#REF!),SUMIFS('Data;_Minor_Ports'!$K$59:$K$999999,'Data;_Minor_Ports'!$F$59:$F$999999,$F120,'Data;_Minor_Ports'!$E$59:$E$999999,BB$70,'Data;_Minor_Ports'!$J$59:$J$999999,#REF!))))</f>
        <v>0</v>
      </c>
      <c r="BC120" s="3">
        <f>IF(Closed_Ports!AX113="z","z",IF(BC$11&lt;2000,INDEX('Data;_Historical_Data'!$H$12:$AK$518,MATCH(Working!$E120,'Data;_Historical_Data'!$J$12:$J$518,0),MATCH(Working!BC$11,'Data;_Historical_Data'!$H$11:$AK$11)),IF(BC$70&gt;2018,SUMIFS('Data;_Minor_Ports'!$K$59:$K$999999,'Data;_Minor_Ports'!$F$59:$F$999999,"GBKYL",'Data;_Minor_Ports'!$E$59:$E$999999,BC$70,'Data;_Minor_Ports'!$J$59:$J$999999,#REF!),SUMIFS('Data;_Minor_Ports'!$K$59:$K$999999,'Data;_Minor_Ports'!$F$59:$F$999999,$F120,'Data;_Minor_Ports'!$E$59:$E$999999,BC$70,'Data;_Minor_Ports'!$J$59:$J$999999,#REF!))))</f>
        <v>0</v>
      </c>
      <c r="BD120" s="3">
        <f>IF(Closed_Ports!AY113="z","z",IF(BD$11&lt;2000,INDEX('Data;_Historical_Data'!$H$12:$AK$518,MATCH(Working!$E120,'Data;_Historical_Data'!$J$12:$J$518,0),MATCH(Working!BD$11,'Data;_Historical_Data'!$H$11:$AK$11)),IF(BD$70&gt;2018,SUMIFS('Data;_Minor_Ports'!$K$59:$K$999999,'Data;_Minor_Ports'!$F$59:$F$999999,"GBKYL",'Data;_Minor_Ports'!$E$59:$E$999999,BD$70,'Data;_Minor_Ports'!$J$59:$J$999999,#REF!),SUMIFS('Data;_Minor_Ports'!$K$59:$K$999999,'Data;_Minor_Ports'!$F$59:$F$999999,$F120,'Data;_Minor_Ports'!$E$59:$E$999999,BD$70,'Data;_Minor_Ports'!$J$59:$J$999999,#REF!))))</f>
        <v>0</v>
      </c>
      <c r="BE120" s="3">
        <f>IF(Closed_Ports!AZ113="z","z",IF(BE$11&lt;2000,INDEX('Data;_Historical_Data'!$H$12:$AK$518,MATCH(Working!$E120,'Data;_Historical_Data'!$J$12:$J$518,0),MATCH(Working!BE$11,'Data;_Historical_Data'!$H$11:$AK$11)),IF(BE$70&gt;2018,SUMIFS('Data;_Minor_Ports'!$K$59:$K$999999,'Data;_Minor_Ports'!$F$59:$F$999999,"GBKYL",'Data;_Minor_Ports'!$E$59:$E$999999,BE$70,'Data;_Minor_Ports'!$J$59:$J$999999,#REF!),SUMIFS('Data;_Minor_Ports'!$K$59:$K$999999,'Data;_Minor_Ports'!$F$59:$F$999999,$F120,'Data;_Minor_Ports'!$E$59:$E$999999,BE$70,'Data;_Minor_Ports'!$J$59:$J$999999,#REF!))))</f>
        <v>0</v>
      </c>
      <c r="BF120" s="3">
        <f>IF(Closed_Ports!BA113="z","z",IF(BF$11&lt;2000,INDEX('Data;_Historical_Data'!$H$12:$AK$518,MATCH(Working!$E120,'Data;_Historical_Data'!$J$12:$J$518,0),MATCH(Working!BF$11,'Data;_Historical_Data'!$H$11:$AK$11)),IF(BF$70&gt;2018,SUMIFS('Data;_Minor_Ports'!$K$59:$K$999999,'Data;_Minor_Ports'!$F$59:$F$999999,"GBKYL",'Data;_Minor_Ports'!$E$59:$E$999999,BF$70,'Data;_Minor_Ports'!$J$59:$J$999999,#REF!),SUMIFS('Data;_Minor_Ports'!$K$59:$K$999999,'Data;_Minor_Ports'!$F$59:$F$999999,$F120,'Data;_Minor_Ports'!$E$59:$E$999999,BF$70,'Data;_Minor_Ports'!$J$59:$J$999999,#REF!))))</f>
        <v>0</v>
      </c>
      <c r="BG120" s="3">
        <f>IF(Closed_Ports!BB113="z","z",IF(BG$11&lt;2000,INDEX('Data;_Historical_Data'!$H$12:$AK$518,MATCH(Working!$E120,'Data;_Historical_Data'!$J$12:$J$518,0),MATCH(Working!BG$11,'Data;_Historical_Data'!$H$11:$AK$11)),IF(BG$70&gt;2018,SUMIFS('Data;_Minor_Ports'!$K$59:$K$999999,'Data;_Minor_Ports'!$F$59:$F$999999,"GBKYL",'Data;_Minor_Ports'!$E$59:$E$999999,BG$70,'Data;_Minor_Ports'!$J$59:$J$999999,#REF!),SUMIFS('Data;_Minor_Ports'!$K$59:$K$999999,'Data;_Minor_Ports'!$F$59:$F$999999,$F120,'Data;_Minor_Ports'!$E$59:$E$999999,BG$70,'Data;_Minor_Ports'!$J$59:$J$999999,#REF!))))</f>
        <v>0</v>
      </c>
      <c r="BH120" s="3">
        <f>IF(Closed_Ports!BC113="z","z",IF(BH$11&lt;2000,INDEX('Data;_Historical_Data'!$H$12:$AK$518,MATCH(Working!$E120,'Data;_Historical_Data'!$J$12:$J$518,0),MATCH(Working!BH$11,'Data;_Historical_Data'!$H$11:$AK$11)),IF(BH$70&gt;2018,SUMIFS('Data;_Minor_Ports'!$K$59:$K$999999,'Data;_Minor_Ports'!$F$59:$F$999999,"GBKYL",'Data;_Minor_Ports'!$E$59:$E$999999,BH$70,'Data;_Minor_Ports'!$J$59:$J$999999,#REF!),SUMIFS('Data;_Minor_Ports'!$K$59:$K$999999,'Data;_Minor_Ports'!$F$59:$F$999999,$F120,'Data;_Minor_Ports'!$E$59:$E$999999,BH$70,'Data;_Minor_Ports'!$J$59:$J$999999,#REF!))))</f>
        <v>0</v>
      </c>
      <c r="BI120" s="3">
        <f>IF(Closed_Ports!BD113="z","z",IF(BI$11&lt;2000,INDEX('Data;_Historical_Data'!$H$12:$AK$518,MATCH(Working!$E120,'Data;_Historical_Data'!$J$12:$J$518,0),MATCH(Working!BI$11,'Data;_Historical_Data'!$H$11:$AK$11)),SUMIFS('Data;_Minor_Ports'!$K$59:$K$999999,'Data;_Minor_Ports'!$F$59:$F$999999,$F120,'Data;_Minor_Ports'!$E$59:$E$999999,BI$70,'Data;_Minor_Ports'!$J$59:$J$999999,#REF!)))</f>
        <v>0</v>
      </c>
      <c r="BJ120" s="44" t="e">
        <f t="shared" si="8"/>
        <v>#DIV/0!</v>
      </c>
      <c r="BK120" s="45">
        <f t="shared" si="9"/>
        <v>0</v>
      </c>
    </row>
    <row r="121" spans="5:63" x14ac:dyDescent="0.25">
      <c r="E121" s="22" t="e">
        <f>CONCATENATE(#REF!,Working!H121)</f>
        <v>#REF!</v>
      </c>
      <c r="F121" s="22" t="s">
        <v>414</v>
      </c>
      <c r="G121" s="22" t="s">
        <v>308</v>
      </c>
      <c r="H121" s="2" t="s">
        <v>110</v>
      </c>
      <c r="I121" s="2" t="s">
        <v>27</v>
      </c>
      <c r="J121" s="42" t="s">
        <v>66</v>
      </c>
      <c r="K121" s="3" t="str">
        <f>IF(Closed_Ports!F114="z","z",IF(K$11&lt;2000,INDEX('Data;_Historical_Data'!$H$12:$AK$518,MATCH(Working!$E121,'Data;_Historical_Data'!$J$12:$J$518,0),MATCH(Working!K$11,'Data;_Historical_Data'!$H$11:$AK$11)),SUMIFS('Data;_Minor_Ports'!$K$59:$K$999999,'Data;_Minor_Ports'!$F$59:$F$999999,$F121,'Data;_Minor_Ports'!$E$59:$E$999999,K$70,'Data;_Minor_Ports'!$J$59:$J$999999,#REF!)))</f>
        <v>z</v>
      </c>
      <c r="L121" s="3" t="e">
        <f>IF(Closed_Ports!G114="z","z",IF(L$11&lt;2000,INDEX('Data;_Historical_Data'!$H$12:$AK$518,MATCH(Working!$E121,'Data;_Historical_Data'!$J$12:$J$518,0),MATCH(Working!L$11,'Data;_Historical_Data'!$H$11:$AK$11)),SUMIFS('Data;_Minor_Ports'!$K$59:$K$999999,'Data;_Minor_Ports'!$F$59:$F$999999,$F121,'Data;_Minor_Ports'!$E$59:$E$999999,L$70,'Data;_Minor_Ports'!$J$59:$J$999999,#REF!)))</f>
        <v>#REF!</v>
      </c>
      <c r="M121" s="3" t="e">
        <f>IF(Closed_Ports!H114="z","z",IF(M$11&lt;2000,INDEX('Data;_Historical_Data'!$H$12:$AK$518,MATCH(Working!$E121,'Data;_Historical_Data'!$J$12:$J$518,0),MATCH(Working!M$11,'Data;_Historical_Data'!$H$11:$AK$11)),SUMIFS('Data;_Minor_Ports'!$K$59:$K$999999,'Data;_Minor_Ports'!$F$59:$F$999999,$F121,'Data;_Minor_Ports'!$E$59:$E$999999,M$70,'Data;_Minor_Ports'!$J$59:$J$999999,#REF!)))</f>
        <v>#REF!</v>
      </c>
      <c r="N121" s="3" t="e">
        <f>IF(Closed_Ports!I114="z","z",IF(N$11&lt;2000,INDEX('Data;_Historical_Data'!$H$12:$AK$518,MATCH(Working!$E121,'Data;_Historical_Data'!$J$12:$J$518,0),MATCH(Working!N$11,'Data;_Historical_Data'!$H$11:$AK$11)),SUMIFS('Data;_Minor_Ports'!$K$59:$K$999999,'Data;_Minor_Ports'!$F$59:$F$999999,$F121,'Data;_Minor_Ports'!$E$59:$E$999999,N$70,'Data;_Minor_Ports'!$J$59:$J$999999,#REF!)))</f>
        <v>#REF!</v>
      </c>
      <c r="O121" s="3" t="e">
        <f>IF(Closed_Ports!J114="z","z",IF(O$11&lt;2000,INDEX('Data;_Historical_Data'!$H$12:$AK$518,MATCH(Working!$E121,'Data;_Historical_Data'!$J$12:$J$518,0),MATCH(Working!O$11,'Data;_Historical_Data'!$H$11:$AK$11)),SUMIFS('Data;_Minor_Ports'!$K$59:$K$999999,'Data;_Minor_Ports'!$F$59:$F$999999,$F121,'Data;_Minor_Ports'!$E$59:$E$999999,O$70,'Data;_Minor_Ports'!$J$59:$J$999999,#REF!)))</f>
        <v>#REF!</v>
      </c>
      <c r="P121" s="3" t="e">
        <f>IF(Closed_Ports!K114="z","z",IF(P$11&lt;2000,INDEX('Data;_Historical_Data'!$H$12:$AK$518,MATCH(Working!$E121,'Data;_Historical_Data'!$J$12:$J$518,0),MATCH(Working!P$11,'Data;_Historical_Data'!$H$11:$AK$11)),SUMIFS('Data;_Minor_Ports'!$K$59:$K$999999,'Data;_Minor_Ports'!$F$59:$F$999999,$F121,'Data;_Minor_Ports'!$E$59:$E$999999,P$70,'Data;_Minor_Ports'!$J$59:$J$999999,#REF!)))</f>
        <v>#REF!</v>
      </c>
      <c r="Q121" s="3" t="e">
        <f>IF(Closed_Ports!L114="z","z",IF(Q$11&lt;2000,INDEX('Data;_Historical_Data'!$H$12:$AK$518,MATCH(Working!$E121,'Data;_Historical_Data'!$J$12:$J$518,0),MATCH(Working!Q$11,'Data;_Historical_Data'!$H$11:$AK$11)),SUMIFS('Data;_Minor_Ports'!$K$59:$K$999999,'Data;_Minor_Ports'!$F$59:$F$999999,$F121,'Data;_Minor_Ports'!$E$59:$E$999999,Q$70,'Data;_Minor_Ports'!$J$59:$J$999999,#REF!)))</f>
        <v>#REF!</v>
      </c>
      <c r="R121" s="3" t="e">
        <f>IF(Closed_Ports!M114="z","z",IF(R$11&lt;2000,INDEX('Data;_Historical_Data'!$H$12:$AK$518,MATCH(Working!$E121,'Data;_Historical_Data'!$J$12:$J$518,0),MATCH(Working!R$11,'Data;_Historical_Data'!$H$11:$AK$11)),SUMIFS('Data;_Minor_Ports'!$K$59:$K$999999,'Data;_Minor_Ports'!$F$59:$F$999999,$F121,'Data;_Minor_Ports'!$E$59:$E$999999,R$70,'Data;_Minor_Ports'!$J$59:$J$999999,#REF!)))</f>
        <v>#REF!</v>
      </c>
      <c r="S121" s="3" t="e">
        <f>IF(Closed_Ports!N114="z","z",IF(S$11&lt;2000,INDEX('Data;_Historical_Data'!$H$12:$AK$518,MATCH(Working!$E121,'Data;_Historical_Data'!$J$12:$J$518,0),MATCH(Working!S$11,'Data;_Historical_Data'!$H$11:$AK$11)),SUMIFS('Data;_Minor_Ports'!$K$59:$K$999999,'Data;_Minor_Ports'!$F$59:$F$999999,$F121,'Data;_Minor_Ports'!$E$59:$E$999999,S$70,'Data;_Minor_Ports'!$J$59:$J$999999,#REF!)))</f>
        <v>#REF!</v>
      </c>
      <c r="T121" s="3" t="e">
        <f>IF(Closed_Ports!O114="z","z",IF(T$11&lt;2000,INDEX('Data;_Historical_Data'!$H$12:$AK$518,MATCH(Working!$E121,'Data;_Historical_Data'!$J$12:$J$518,0),MATCH(Working!T$11,'Data;_Historical_Data'!$H$11:$AK$11)),SUMIFS('Data;_Minor_Ports'!$K$59:$K$999999,'Data;_Minor_Ports'!$F$59:$F$999999,$F121,'Data;_Minor_Ports'!$E$59:$E$999999,T$70,'Data;_Minor_Ports'!$J$59:$J$999999,#REF!)))</f>
        <v>#REF!</v>
      </c>
      <c r="U121" s="3" t="e">
        <f>IF(Closed_Ports!P114="z","z",IF(U$11&lt;2000,INDEX('Data;_Historical_Data'!$H$12:$AK$518,MATCH(Working!$E121,'Data;_Historical_Data'!$J$12:$J$518,0),MATCH(Working!U$11,'Data;_Historical_Data'!$H$11:$AK$11)),SUMIFS('Data;_Minor_Ports'!$K$59:$K$999999,'Data;_Minor_Ports'!$F$59:$F$999999,$F121,'Data;_Minor_Ports'!$E$59:$E$999999,U$70,'Data;_Minor_Ports'!$J$59:$J$999999,#REF!)))</f>
        <v>#REF!</v>
      </c>
      <c r="V121" s="3" t="e">
        <f>IF(Closed_Ports!Q114="z","z",IF(V$11&lt;2000,INDEX('Data;_Historical_Data'!$H$12:$AK$518,MATCH(Working!$E121,'Data;_Historical_Data'!$J$12:$J$518,0),MATCH(Working!V$11,'Data;_Historical_Data'!$H$11:$AK$11)),SUMIFS('Data;_Minor_Ports'!$K$59:$K$999999,'Data;_Minor_Ports'!$F$59:$F$999999,$F121,'Data;_Minor_Ports'!$E$59:$E$999999,V$70,'Data;_Minor_Ports'!$J$59:$J$999999,#REF!)))</f>
        <v>#REF!</v>
      </c>
      <c r="W121" s="3" t="e">
        <f>IF(Closed_Ports!R114="z","z",IF(W$11&lt;2000,INDEX('Data;_Historical_Data'!$H$12:$AK$518,MATCH(Working!$E121,'Data;_Historical_Data'!$J$12:$J$518,0),MATCH(Working!W$11,'Data;_Historical_Data'!$H$11:$AK$11)),SUMIFS('Data;_Minor_Ports'!$K$59:$K$999999,'Data;_Minor_Ports'!$F$59:$F$999999,$F121,'Data;_Minor_Ports'!$E$59:$E$999999,W$70,'Data;_Minor_Ports'!$J$59:$J$999999,#REF!)))</f>
        <v>#REF!</v>
      </c>
      <c r="X121" s="3" t="e">
        <f>IF(Closed_Ports!S114="z","z",IF(X$11&lt;2000,INDEX('Data;_Historical_Data'!$H$12:$AK$518,MATCH(Working!$E121,'Data;_Historical_Data'!$J$12:$J$518,0),MATCH(Working!X$11,'Data;_Historical_Data'!$H$11:$AK$11)),SUMIFS('Data;_Minor_Ports'!$K$59:$K$999999,'Data;_Minor_Ports'!$F$59:$F$999999,$F121,'Data;_Minor_Ports'!$E$59:$E$999999,X$70,'Data;_Minor_Ports'!$J$59:$J$999999,#REF!)))</f>
        <v>#REF!</v>
      </c>
      <c r="Y121" s="3" t="e">
        <f>IF(Closed_Ports!T114="z","z",IF(Y$11&lt;2000,INDEX('Data;_Historical_Data'!$H$12:$AK$518,MATCH(Working!$E121,'Data;_Historical_Data'!$J$12:$J$518,0),MATCH(Working!Y$11,'Data;_Historical_Data'!$H$11:$AK$11)),SUMIFS('Data;_Minor_Ports'!$K$59:$K$999999,'Data;_Minor_Ports'!$F$59:$F$999999,$F121,'Data;_Minor_Ports'!$E$59:$E$999999,Y$70,'Data;_Minor_Ports'!$J$59:$J$999999,#REF!)))</f>
        <v>#REF!</v>
      </c>
      <c r="Z121" s="3" t="e">
        <f>IF(Closed_Ports!U114="z","z",IF(Z$11&lt;2000,INDEX('Data;_Historical_Data'!$H$12:$AK$518,MATCH(Working!$E121,'Data;_Historical_Data'!$J$12:$J$518,0),MATCH(Working!Z$11,'Data;_Historical_Data'!$H$11:$AK$11)),SUMIFS('Data;_Minor_Ports'!$K$59:$K$999999,'Data;_Minor_Ports'!$F$59:$F$999999,$F121,'Data;_Minor_Ports'!$E$59:$E$999999,Z$70,'Data;_Minor_Ports'!$J$59:$J$999999,#REF!)))</f>
        <v>#REF!</v>
      </c>
      <c r="AA121" s="3" t="e">
        <f>IF(Closed_Ports!V114="z","z",IF(AA$11&lt;2000,INDEX('Data;_Historical_Data'!$H$12:$AK$518,MATCH(Working!$E121,'Data;_Historical_Data'!$J$12:$J$518,0),MATCH(Working!AA$11,'Data;_Historical_Data'!$H$11:$AK$11)),SUMIFS('Data;_Minor_Ports'!$K$59:$K$999999,'Data;_Minor_Ports'!$F$59:$F$999999,$F121,'Data;_Minor_Ports'!$E$59:$E$999999,AA$70,'Data;_Minor_Ports'!$J$59:$J$999999,#REF!)))</f>
        <v>#REF!</v>
      </c>
      <c r="AB121" s="3" t="e">
        <f>IF(Closed_Ports!W114="z","z",IF(AB$11&lt;2000,INDEX('Data;_Historical_Data'!$H$12:$AK$518,MATCH(Working!$E121,'Data;_Historical_Data'!$J$12:$J$518,0),MATCH(Working!AB$11,'Data;_Historical_Data'!$H$11:$AK$11)),SUMIFS('Data;_Minor_Ports'!$K$59:$K$999999,'Data;_Minor_Ports'!$F$59:$F$999999,$F121,'Data;_Minor_Ports'!$E$59:$E$999999,AB$70,'Data;_Minor_Ports'!$J$59:$J$999999,#REF!)))</f>
        <v>#REF!</v>
      </c>
      <c r="AC121" s="3" t="e">
        <f>IF(Closed_Ports!X114="z","z",IF(AC$11&lt;2000,INDEX('Data;_Historical_Data'!$H$12:$AK$518,MATCH(Working!$E121,'Data;_Historical_Data'!$J$12:$J$518,0),MATCH(Working!AC$11,'Data;_Historical_Data'!$H$11:$AK$11)),SUMIFS('Data;_Minor_Ports'!$K$59:$K$999999,'Data;_Minor_Ports'!$F$59:$F$999999,$F121,'Data;_Minor_Ports'!$E$59:$E$999999,AC$70,'Data;_Minor_Ports'!$J$59:$J$999999,#REF!)))</f>
        <v>#REF!</v>
      </c>
      <c r="AD121" s="3" t="e">
        <f>IF(Closed_Ports!Y114="z","z",IF(AD$11&lt;2000,INDEX('Data;_Historical_Data'!$H$12:$AK$518,MATCH(Working!$E121,'Data;_Historical_Data'!$J$12:$J$518,0),MATCH(Working!AD$11,'Data;_Historical_Data'!$H$11:$AK$11)),SUMIFS('Data;_Minor_Ports'!$K$59:$K$999999,'Data;_Minor_Ports'!$F$59:$F$999999,$F121,'Data;_Minor_Ports'!$E$59:$E$999999,AD$70,'Data;_Minor_Ports'!$J$59:$J$999999,#REF!)))</f>
        <v>#REF!</v>
      </c>
      <c r="AE121" s="3" t="e">
        <f>IF(Closed_Ports!Z114="z","z",IF(AE$11&lt;2000,INDEX('Data;_Historical_Data'!$H$12:$AK$518,MATCH(Working!$E121,'Data;_Historical_Data'!$J$12:$J$518,0),MATCH(Working!AE$11,'Data;_Historical_Data'!$H$11:$AK$11)),SUMIFS('Data;_Minor_Ports'!$K$59:$K$999999,'Data;_Minor_Ports'!$F$59:$F$999999,$F121,'Data;_Minor_Ports'!$E$59:$E$999999,AE$70,'Data;_Minor_Ports'!$J$59:$J$999999,#REF!)))</f>
        <v>#REF!</v>
      </c>
      <c r="AF121" s="3" t="e">
        <f>IF(Closed_Ports!AA114="z","z",IF(AF$11&lt;2000,INDEX('Data;_Historical_Data'!$H$12:$AK$518,MATCH(Working!$E121,'Data;_Historical_Data'!$J$12:$J$518,0),MATCH(Working!AF$11,'Data;_Historical_Data'!$H$11:$AK$11)),SUMIFS('Data;_Minor_Ports'!$K$59:$K$999999,'Data;_Minor_Ports'!$F$59:$F$999999,$F121,'Data;_Minor_Ports'!$E$59:$E$999999,AF$70,'Data;_Minor_Ports'!$J$59:$J$999999,#REF!)))</f>
        <v>#REF!</v>
      </c>
      <c r="AG121" s="3" t="e">
        <f>IF(Closed_Ports!AB114="z","z",IF(AG$11&lt;2000,INDEX('Data;_Historical_Data'!$H$12:$AK$518,MATCH(Working!$E121,'Data;_Historical_Data'!$J$12:$J$518,0),MATCH(Working!AG$11,'Data;_Historical_Data'!$H$11:$AK$11)),SUMIFS('Data;_Minor_Ports'!$K$59:$K$999999,'Data;_Minor_Ports'!$F$59:$F$999999,$F121,'Data;_Minor_Ports'!$E$59:$E$999999,AG$70,'Data;_Minor_Ports'!$J$59:$J$999999,#REF!)))</f>
        <v>#REF!</v>
      </c>
      <c r="AH121" s="3" t="e">
        <f>IF(Closed_Ports!AC114="z","z",IF(AH$11&lt;2000,INDEX('Data;_Historical_Data'!$H$12:$AK$518,MATCH(Working!$E121,'Data;_Historical_Data'!$J$12:$J$518,0),MATCH(Working!AH$11,'Data;_Historical_Data'!$H$11:$AK$11)),SUMIFS('Data;_Minor_Ports'!$K$59:$K$999999,'Data;_Minor_Ports'!$F$59:$F$999999,$F121,'Data;_Minor_Ports'!$E$59:$E$999999,AH$70,'Data;_Minor_Ports'!$J$59:$J$999999,#REF!)))</f>
        <v>#REF!</v>
      </c>
      <c r="AI121" s="3" t="e">
        <f>IF(Closed_Ports!AD114="z","z",IF(AI$11&lt;2000,INDEX('Data;_Historical_Data'!$H$12:$AK$518,MATCH(Working!$E121,'Data;_Historical_Data'!$J$12:$J$518,0),MATCH(Working!AI$11,'Data;_Historical_Data'!$H$11:$AK$11)),SUMIFS('Data;_Minor_Ports'!$K$59:$K$999999,'Data;_Minor_Ports'!$F$59:$F$999999,$F121,'Data;_Minor_Ports'!$E$59:$E$999999,AI$70,'Data;_Minor_Ports'!$J$59:$J$999999,#REF!)))</f>
        <v>#REF!</v>
      </c>
      <c r="AJ121" s="3" t="e">
        <f>IF(Closed_Ports!AE114="z","z",IF(AJ$11&lt;2000,INDEX('Data;_Historical_Data'!$H$12:$AK$518,MATCH(Working!$E121,'Data;_Historical_Data'!$J$12:$J$518,0),MATCH(Working!AJ$11,'Data;_Historical_Data'!$H$11:$AK$11)),SUMIFS('Data;_Minor_Ports'!$K$59:$K$999999,'Data;_Minor_Ports'!$F$59:$F$999999,$F121,'Data;_Minor_Ports'!$E$59:$E$999999,AJ$70,'Data;_Minor_Ports'!$J$59:$J$999999,#REF!)))</f>
        <v>#REF!</v>
      </c>
      <c r="AK121" s="3" t="e">
        <f>IF(Closed_Ports!AF114="z","z",IF(AK$11&lt;2000,INDEX('Data;_Historical_Data'!$H$12:$AK$518,MATCH(Working!$E121,'Data;_Historical_Data'!$J$12:$J$518,0),MATCH(Working!AK$11,'Data;_Historical_Data'!$H$11:$AK$11)),SUMIFS('Data;_Minor_Ports'!$K$59:$K$999999,'Data;_Minor_Ports'!$F$59:$F$999999,$F121,'Data;_Minor_Ports'!$E$59:$E$999999,AK$70,'Data;_Minor_Ports'!$J$59:$J$999999,#REF!)))</f>
        <v>#REF!</v>
      </c>
      <c r="AL121" s="49">
        <f>IF(Closed_Ports!AG114="z","z",IF(AL$11&lt;2000,INDEX('Data;_Historical_Data'!$H$12:$AK$518,MATCH(Working!$E121,'Data;_Historical_Data'!$J$12:$J$518,0),MATCH(Working!AL$11,'Data;_Historical_Data'!$H$11:$AK$11)),SUMIFS('Data;_Minor_Ports'!$K$59:$K$999999,'Data;_Minor_Ports'!$F$59:$F$999999,$F121,'Data;_Minor_Ports'!$E$59:$E$999999,AL$70,'Data;_Minor_Ports'!$J$59:$J$999999,#REF!)))</f>
        <v>0</v>
      </c>
      <c r="AM121" s="3">
        <f>IF(Closed_Ports!AH114="z","z",IF(AM$11&lt;2000,INDEX('Data;_Historical_Data'!$H$12:$AK$518,MATCH(Working!$E121,'Data;_Historical_Data'!$J$12:$J$518,0),MATCH(Working!AM$11,'Data;_Historical_Data'!$H$11:$AK$11)),SUMIFS('Data;_Minor_Ports'!$K$59:$K$999999,'Data;_Minor_Ports'!$F$59:$F$999999,$F121,'Data;_Minor_Ports'!$E$59:$E$999999,AM$70,'Data;_Minor_Ports'!$J$59:$J$999999,#REF!)))</f>
        <v>0</v>
      </c>
      <c r="AN121" s="3">
        <f>IF(Closed_Ports!AI114="z","z",IF(AN$11&lt;2000,INDEX('Data;_Historical_Data'!$H$12:$AK$518,MATCH(Working!$E121,'Data;_Historical_Data'!$J$12:$J$518,0),MATCH(Working!AN$11,'Data;_Historical_Data'!$H$11:$AK$11)),SUMIFS('Data;_Minor_Ports'!$K$59:$K$999999,'Data;_Minor_Ports'!$F$59:$F$999999,$F121,'Data;_Minor_Ports'!$E$59:$E$999999,AN$70,'Data;_Minor_Ports'!$J$59:$J$999999,#REF!)))</f>
        <v>0</v>
      </c>
      <c r="AO121" s="3">
        <f>IF(Closed_Ports!AJ114="z","z",IF(AO$11&lt;2000,INDEX('Data;_Historical_Data'!$H$12:$AK$518,MATCH(Working!$E121,'Data;_Historical_Data'!$J$12:$J$518,0),MATCH(Working!AO$11,'Data;_Historical_Data'!$H$11:$AK$11)),SUMIFS('Data;_Minor_Ports'!$K$59:$K$999999,'Data;_Minor_Ports'!$F$59:$F$999999,$F121,'Data;_Minor_Ports'!$E$59:$E$999999,AO$70,'Data;_Minor_Ports'!$J$59:$J$999999,#REF!)))</f>
        <v>0</v>
      </c>
      <c r="AP121" s="3">
        <f>IF(Closed_Ports!AK114="z","z",IF(AP$11&lt;2000,INDEX('Data;_Historical_Data'!$H$12:$AK$518,MATCH(Working!$E121,'Data;_Historical_Data'!$J$12:$J$518,0),MATCH(Working!AP$11,'Data;_Historical_Data'!$H$11:$AK$11)),SUMIFS('Data;_Minor_Ports'!$K$59:$K$999999,'Data;_Minor_Ports'!$F$59:$F$999999,$F121,'Data;_Minor_Ports'!$E$59:$E$999999,AP$70,'Data;_Minor_Ports'!$J$59:$J$999999,#REF!)))</f>
        <v>0</v>
      </c>
      <c r="AQ121" s="3">
        <f>IF(Closed_Ports!AL114="z","z",IF(AQ$11&lt;2000,INDEX('Data;_Historical_Data'!$H$12:$AK$518,MATCH(Working!$E121,'Data;_Historical_Data'!$J$12:$J$518,0),MATCH(Working!AQ$11,'Data;_Historical_Data'!$H$11:$AK$11)),SUMIFS('Data;_Minor_Ports'!$K$59:$K$999999,'Data;_Minor_Ports'!$F$59:$F$999999,$F121,'Data;_Minor_Ports'!$E$59:$E$999999,AQ$70,'Data;_Minor_Ports'!$J$59:$J$999999,#REF!)))</f>
        <v>0</v>
      </c>
      <c r="AR121" s="3">
        <f>IF(Closed_Ports!AM114="z","z",IF(AR$11&lt;2000,INDEX('Data;_Historical_Data'!$H$12:$AK$518,MATCH(Working!$E121,'Data;_Historical_Data'!$J$12:$J$518,0),MATCH(Working!AR$11,'Data;_Historical_Data'!$H$11:$AK$11)),SUMIFS('Data;_Minor_Ports'!$K$59:$K$999999,'Data;_Minor_Ports'!$F$59:$F$999999,$F121,'Data;_Minor_Ports'!$E$59:$E$999999,AR$70,'Data;_Minor_Ports'!$J$59:$J$999999,#REF!)))</f>
        <v>0</v>
      </c>
      <c r="AS121" s="3">
        <f>IF(Closed_Ports!AN114="z","z",IF(AS$11&lt;2000,INDEX('Data;_Historical_Data'!$H$12:$AK$518,MATCH(Working!$E121,'Data;_Historical_Data'!$J$12:$J$518,0),MATCH(Working!AS$11,'Data;_Historical_Data'!$H$11:$AK$11)),SUMIFS('Data;_Minor_Ports'!$K$59:$K$999999,'Data;_Minor_Ports'!$F$59:$F$999999,$F121,'Data;_Minor_Ports'!$E$59:$E$999999,AS$70,'Data;_Minor_Ports'!$J$59:$J$999999,#REF!)))</f>
        <v>0</v>
      </c>
      <c r="AT121" s="3">
        <f>IF(Closed_Ports!AO114="z","z",IF(AT$11&lt;2000,INDEX('Data;_Historical_Data'!$H$12:$AK$518,MATCH(Working!$E121,'Data;_Historical_Data'!$J$12:$J$518,0),MATCH(Working!AT$11,'Data;_Historical_Data'!$H$11:$AK$11)),SUMIFS('Data;_Minor_Ports'!$K$59:$K$999999,'Data;_Minor_Ports'!$F$59:$F$999999,$F121,'Data;_Minor_Ports'!$E$59:$E$999999,AT$70,'Data;_Minor_Ports'!$J$59:$J$999999,#REF!)))</f>
        <v>0</v>
      </c>
      <c r="AU121" s="3">
        <f>IF(Closed_Ports!AP114="z","z",IF(AU$11&lt;2000,INDEX('Data;_Historical_Data'!$H$12:$AK$518,MATCH(Working!$E121,'Data;_Historical_Data'!$J$12:$J$518,0),MATCH(Working!AU$11,'Data;_Historical_Data'!$H$11:$AK$11)),SUMIFS('Data;_Minor_Ports'!$K$59:$K$999999,'Data;_Minor_Ports'!$F$59:$F$999999,$F121,'Data;_Minor_Ports'!$E$59:$E$999999,AU$70,'Data;_Minor_Ports'!$J$59:$J$999999,#REF!)))</f>
        <v>0</v>
      </c>
      <c r="AV121" s="3">
        <f>IF(Closed_Ports!AQ114="z","z",IF(AV$11&lt;2000,INDEX('Data;_Historical_Data'!$H$12:$AK$518,MATCH(Working!$E121,'Data;_Historical_Data'!$J$12:$J$518,0),MATCH(Working!AV$11,'Data;_Historical_Data'!$H$11:$AK$11)),SUMIFS('Data;_Minor_Ports'!$K$59:$K$999999,'Data;_Minor_Ports'!$F$59:$F$999999,$F121,'Data;_Minor_Ports'!$E$59:$E$999999,AV$70,'Data;_Minor_Ports'!$J$59:$J$999999,#REF!)))</f>
        <v>0</v>
      </c>
      <c r="AW121" s="3">
        <f>IF(Closed_Ports!AR114="z","z",IF(AW$11&lt;2000,INDEX('Data;_Historical_Data'!$H$12:$AK$518,MATCH(Working!$E121,'Data;_Historical_Data'!$J$12:$J$518,0),MATCH(Working!AW$11,'Data;_Historical_Data'!$H$11:$AK$11)),SUMIFS('Data;_Minor_Ports'!$K$59:$K$999999,'Data;_Minor_Ports'!$F$59:$F$999999,$F121,'Data;_Minor_Ports'!$E$59:$E$999999,AW$70,'Data;_Minor_Ports'!$J$59:$J$999999,#REF!)))</f>
        <v>0</v>
      </c>
      <c r="AX121" s="3">
        <f>IF(Closed_Ports!AS114="z","z",IF(AX$11&lt;2000,INDEX('Data;_Historical_Data'!$H$12:$AK$518,MATCH(Working!$E121,'Data;_Historical_Data'!$J$12:$J$518,0),MATCH(Working!AX$11,'Data;_Historical_Data'!$H$11:$AK$11)),SUMIFS('Data;_Minor_Ports'!$K$59:$K$999999,'Data;_Minor_Ports'!$F$59:$F$999999,$F121,'Data;_Minor_Ports'!$E$59:$E$999999,AX$70,'Data;_Minor_Ports'!$J$59:$J$999999,#REF!)))</f>
        <v>0</v>
      </c>
      <c r="AY121" s="3">
        <f>IF(Closed_Ports!AT114="z","z",IF(AY$11&lt;2000,INDEX('Data;_Historical_Data'!$H$12:$AK$518,MATCH(Working!$E121,'Data;_Historical_Data'!$J$12:$J$518,0),MATCH(Working!AY$11,'Data;_Historical_Data'!$H$11:$AK$11)),SUMIFS('Data;_Minor_Ports'!$K$59:$K$999999,'Data;_Minor_Ports'!$F$59:$F$999999,$F121,'Data;_Minor_Ports'!$E$59:$E$999999,AY$70,'Data;_Minor_Ports'!$J$59:$J$999999,#REF!)))</f>
        <v>0</v>
      </c>
      <c r="AZ121" s="3">
        <f>IF(Closed_Ports!AU114="z","z",IF(AZ$11&lt;2000,INDEX('Data;_Historical_Data'!$H$12:$AK$518,MATCH(Working!$E121,'Data;_Historical_Data'!$J$12:$J$518,0),MATCH(Working!AZ$11,'Data;_Historical_Data'!$H$11:$AK$11)),SUMIFS('Data;_Minor_Ports'!$K$59:$K$999999,'Data;_Minor_Ports'!$F$59:$F$999999,$F121,'Data;_Minor_Ports'!$E$59:$E$999999,AZ$70,'Data;_Minor_Ports'!$J$59:$J$999999,#REF!)))</f>
        <v>0</v>
      </c>
      <c r="BA121" s="3">
        <f>IF(Closed_Ports!AV114="z","z",IF(BA$11&lt;2000,INDEX('Data;_Historical_Data'!$H$12:$AK$518,MATCH(Working!$E121,'Data;_Historical_Data'!$J$12:$J$518,0),MATCH(Working!BA$11,'Data;_Historical_Data'!$H$11:$AK$11)),SUMIFS('Data;_Minor_Ports'!$K$59:$K$999999,'Data;_Minor_Ports'!$F$59:$F$999999,$F121,'Data;_Minor_Ports'!$E$59:$E$999999,BA$70,'Data;_Minor_Ports'!$J$59:$J$999999,#REF!)))</f>
        <v>0</v>
      </c>
      <c r="BB121" s="3">
        <f>IF(Closed_Ports!AW114="z","z",IF(BB$11&lt;2000,INDEX('Data;_Historical_Data'!$H$12:$AK$518,MATCH(Working!$E121,'Data;_Historical_Data'!$J$12:$J$518,0),MATCH(Working!BB$11,'Data;_Historical_Data'!$H$11:$AK$11)),SUMIFS('Data;_Minor_Ports'!$K$59:$K$999999,'Data;_Minor_Ports'!$F$59:$F$999999,$F121,'Data;_Minor_Ports'!$E$59:$E$999999,BB$70,'Data;_Minor_Ports'!$J$59:$J$999999,#REF!)))</f>
        <v>0</v>
      </c>
      <c r="BC121" s="3">
        <f>IF(Closed_Ports!AX114="z","z",IF(BC$11&lt;2000,INDEX('Data;_Historical_Data'!$H$12:$AK$518,MATCH(Working!$E121,'Data;_Historical_Data'!$J$12:$J$518,0),MATCH(Working!BC$11,'Data;_Historical_Data'!$H$11:$AK$11)),SUMIFS('Data;_Minor_Ports'!$K$59:$K$999999,'Data;_Minor_Ports'!$F$59:$F$999999,$F121,'Data;_Minor_Ports'!$E$59:$E$999999,BC$70,'Data;_Minor_Ports'!$J$59:$J$999999,#REF!)))</f>
        <v>0</v>
      </c>
      <c r="BD121" s="3">
        <f>IF(Closed_Ports!AY114="z","z",IF(BD$11&lt;2000,INDEX('Data;_Historical_Data'!$H$12:$AK$518,MATCH(Working!$E121,'Data;_Historical_Data'!$J$12:$J$518,0),MATCH(Working!BD$11,'Data;_Historical_Data'!$H$11:$AK$11)),SUMIFS('Data;_Minor_Ports'!$K$59:$K$999999,'Data;_Minor_Ports'!$F$59:$F$999999,$F121,'Data;_Minor_Ports'!$E$59:$E$999999,BD$70,'Data;_Minor_Ports'!$J$59:$J$999999,#REF!)))</f>
        <v>0</v>
      </c>
      <c r="BE121" s="3">
        <f>IF(Closed_Ports!AZ114="z","z",IF(BE$11&lt;2000,INDEX('Data;_Historical_Data'!$H$12:$AK$518,MATCH(Working!$E121,'Data;_Historical_Data'!$J$12:$J$518,0),MATCH(Working!BE$11,'Data;_Historical_Data'!$H$11:$AK$11)),SUMIFS('Data;_Minor_Ports'!$K$59:$K$999999,'Data;_Minor_Ports'!$F$59:$F$999999,$F121,'Data;_Minor_Ports'!$E$59:$E$999999,BE$70,'Data;_Minor_Ports'!$J$59:$J$999999,#REF!)))</f>
        <v>0</v>
      </c>
      <c r="BF121" s="3">
        <f>IF(Closed_Ports!BA114="z","z",IF(BF$11&lt;2000,INDEX('Data;_Historical_Data'!$H$12:$AK$518,MATCH(Working!$E121,'Data;_Historical_Data'!$J$12:$J$518,0),MATCH(Working!BF$11,'Data;_Historical_Data'!$H$11:$AK$11)),SUMIFS('Data;_Minor_Ports'!$K$59:$K$999999,'Data;_Minor_Ports'!$F$59:$F$999999,$F121,'Data;_Minor_Ports'!$E$59:$E$999999,BF$70,'Data;_Minor_Ports'!$J$59:$J$999999,#REF!)))</f>
        <v>0</v>
      </c>
      <c r="BG121" s="3">
        <f>IF(Closed_Ports!BB114="z","z",IF(BG$11&lt;2000,INDEX('Data;_Historical_Data'!$H$12:$AK$518,MATCH(Working!$E121,'Data;_Historical_Data'!$J$12:$J$518,0),MATCH(Working!BG$11,'Data;_Historical_Data'!$H$11:$AK$11)),SUMIFS('Data;_Minor_Ports'!$K$59:$K$999999,'Data;_Minor_Ports'!$F$59:$F$999999,$F121,'Data;_Minor_Ports'!$E$59:$E$999999,BG$70,'Data;_Minor_Ports'!$J$59:$J$999999,#REF!)))</f>
        <v>0</v>
      </c>
      <c r="BH121" s="3">
        <f>IF(Closed_Ports!BC114="z","z",IF(BH$11&lt;2000,INDEX('Data;_Historical_Data'!$H$12:$AK$518,MATCH(Working!$E121,'Data;_Historical_Data'!$J$12:$J$518,0),MATCH(Working!BH$11,'Data;_Historical_Data'!$H$11:$AK$11)),SUMIFS('Data;_Minor_Ports'!$K$59:$K$999999,'Data;_Minor_Ports'!$F$59:$F$999999,$F121,'Data;_Minor_Ports'!$E$59:$E$999999,BH$70,'Data;_Minor_Ports'!$J$59:$J$999999,#REF!)))</f>
        <v>0</v>
      </c>
      <c r="BI121" s="3">
        <f>IF(Closed_Ports!BD114="z","z",IF(BI$11&lt;2000,INDEX('Data;_Historical_Data'!$H$12:$AK$518,MATCH(Working!$E121,'Data;_Historical_Data'!$J$12:$J$518,0),MATCH(Working!BI$11,'Data;_Historical_Data'!$H$11:$AK$11)),SUMIFS('Data;_Minor_Ports'!$K$59:$K$999999,'Data;_Minor_Ports'!$F$59:$F$999999,$F121,'Data;_Minor_Ports'!$E$59:$E$999999,BI$70,'Data;_Minor_Ports'!$J$59:$J$999999,#REF!)))</f>
        <v>0</v>
      </c>
      <c r="BJ121" s="44" t="e">
        <f t="shared" si="8"/>
        <v>#DIV/0!</v>
      </c>
      <c r="BK121" s="45">
        <f t="shared" si="9"/>
        <v>0</v>
      </c>
    </row>
    <row r="122" spans="5:63" x14ac:dyDescent="0.25">
      <c r="E122" s="22" t="e">
        <f>CONCATENATE(#REF!,Working!H122)</f>
        <v>#REF!</v>
      </c>
      <c r="F122" s="22" t="s">
        <v>416</v>
      </c>
      <c r="G122" s="22" t="s">
        <v>308</v>
      </c>
      <c r="H122" s="2" t="s">
        <v>111</v>
      </c>
      <c r="I122" s="2" t="s">
        <v>12</v>
      </c>
      <c r="J122" s="42" t="s">
        <v>66</v>
      </c>
      <c r="K122" s="3" t="str">
        <f>IF(Closed_Ports!F115="z","z",IF(K$11&lt;2000,INDEX('Data;_Historical_Data'!$H$12:$AK$518,MATCH(Working!$E122,'Data;_Historical_Data'!$J$12:$J$518,0),MATCH(Working!K$11,'Data;_Historical_Data'!$H$11:$AK$11)),SUMIFS('Data;_Minor_Ports'!$K$59:$K$999999,'Data;_Minor_Ports'!$F$59:$F$999999,$F122,'Data;_Minor_Ports'!$E$59:$E$999999,K$70,'Data;_Minor_Ports'!$J$59:$J$999999,#REF!)))</f>
        <v>z</v>
      </c>
      <c r="L122" s="3" t="str">
        <f>IF(Closed_Ports!G115="z","z",IF(L$11&lt;2000,INDEX('Data;_Historical_Data'!$H$12:$AK$518,MATCH(Working!$E122,'Data;_Historical_Data'!$J$12:$J$518,0),MATCH(Working!L$11,'Data;_Historical_Data'!$H$11:$AK$11)),SUMIFS('Data;_Minor_Ports'!$K$59:$K$999999,'Data;_Minor_Ports'!$F$59:$F$999999,$F122,'Data;_Minor_Ports'!$E$59:$E$999999,L$70,'Data;_Minor_Ports'!$J$59:$J$999999,#REF!)))</f>
        <v>z</v>
      </c>
      <c r="M122" s="3" t="str">
        <f>IF(Closed_Ports!H115="z","z",IF(M$11&lt;2000,INDEX('Data;_Historical_Data'!$H$12:$AK$518,MATCH(Working!$E122,'Data;_Historical_Data'!$J$12:$J$518,0),MATCH(Working!M$11,'Data;_Historical_Data'!$H$11:$AK$11)),SUMIFS('Data;_Minor_Ports'!$K$59:$K$999999,'Data;_Minor_Ports'!$F$59:$F$999999,$F122,'Data;_Minor_Ports'!$E$59:$E$999999,M$70,'Data;_Minor_Ports'!$J$59:$J$999999,#REF!)))</f>
        <v>z</v>
      </c>
      <c r="N122" s="3" t="str">
        <f>IF(Closed_Ports!I115="z","z",IF(N$11&lt;2000,INDEX('Data;_Historical_Data'!$H$12:$AK$518,MATCH(Working!$E122,'Data;_Historical_Data'!$J$12:$J$518,0),MATCH(Working!N$11,'Data;_Historical_Data'!$H$11:$AK$11)),SUMIFS('Data;_Minor_Ports'!$K$59:$K$999999,'Data;_Minor_Ports'!$F$59:$F$999999,$F122,'Data;_Minor_Ports'!$E$59:$E$999999,N$70,'Data;_Minor_Ports'!$J$59:$J$999999,#REF!)))</f>
        <v>z</v>
      </c>
      <c r="O122" s="3" t="str">
        <f>IF(Closed_Ports!J115="z","z",IF(O$11&lt;2000,INDEX('Data;_Historical_Data'!$H$12:$AK$518,MATCH(Working!$E122,'Data;_Historical_Data'!$J$12:$J$518,0),MATCH(Working!O$11,'Data;_Historical_Data'!$H$11:$AK$11)),SUMIFS('Data;_Minor_Ports'!$K$59:$K$999999,'Data;_Minor_Ports'!$F$59:$F$999999,$F122,'Data;_Minor_Ports'!$E$59:$E$999999,O$70,'Data;_Minor_Ports'!$J$59:$J$999999,#REF!)))</f>
        <v>z</v>
      </c>
      <c r="P122" s="3" t="str">
        <f>IF(Closed_Ports!K115="z","z",IF(P$11&lt;2000,INDEX('Data;_Historical_Data'!$H$12:$AK$518,MATCH(Working!$E122,'Data;_Historical_Data'!$J$12:$J$518,0),MATCH(Working!P$11,'Data;_Historical_Data'!$H$11:$AK$11)),SUMIFS('Data;_Minor_Ports'!$K$59:$K$999999,'Data;_Minor_Ports'!$F$59:$F$999999,$F122,'Data;_Minor_Ports'!$E$59:$E$999999,P$70,'Data;_Minor_Ports'!$J$59:$J$999999,#REF!)))</f>
        <v>z</v>
      </c>
      <c r="Q122" s="3" t="str">
        <f>IF(Closed_Ports!L115="z","z",IF(Q$11&lt;2000,INDEX('Data;_Historical_Data'!$H$12:$AK$518,MATCH(Working!$E122,'Data;_Historical_Data'!$J$12:$J$518,0),MATCH(Working!Q$11,'Data;_Historical_Data'!$H$11:$AK$11)),SUMIFS('Data;_Minor_Ports'!$K$59:$K$999999,'Data;_Minor_Ports'!$F$59:$F$999999,$F122,'Data;_Minor_Ports'!$E$59:$E$999999,Q$70,'Data;_Minor_Ports'!$J$59:$J$999999,#REF!)))</f>
        <v>z</v>
      </c>
      <c r="R122" s="3" t="str">
        <f>IF(Closed_Ports!M115="z","z",IF(R$11&lt;2000,INDEX('Data;_Historical_Data'!$H$12:$AK$518,MATCH(Working!$E122,'Data;_Historical_Data'!$J$12:$J$518,0),MATCH(Working!R$11,'Data;_Historical_Data'!$H$11:$AK$11)),SUMIFS('Data;_Minor_Ports'!$K$59:$K$999999,'Data;_Minor_Ports'!$F$59:$F$999999,$F122,'Data;_Minor_Ports'!$E$59:$E$999999,R$70,'Data;_Minor_Ports'!$J$59:$J$999999,#REF!)))</f>
        <v>z</v>
      </c>
      <c r="S122" s="3" t="str">
        <f>IF(Closed_Ports!N115="z","z",IF(S$11&lt;2000,INDEX('Data;_Historical_Data'!$H$12:$AK$518,MATCH(Working!$E122,'Data;_Historical_Data'!$J$12:$J$518,0),MATCH(Working!S$11,'Data;_Historical_Data'!$H$11:$AK$11)),SUMIFS('Data;_Minor_Ports'!$K$59:$K$999999,'Data;_Minor_Ports'!$F$59:$F$999999,$F122,'Data;_Minor_Ports'!$E$59:$E$999999,S$70,'Data;_Minor_Ports'!$J$59:$J$999999,#REF!)))</f>
        <v>z</v>
      </c>
      <c r="T122" s="3" t="str">
        <f>IF(Closed_Ports!O115="z","z",IF(T$11&lt;2000,INDEX('Data;_Historical_Data'!$H$12:$AK$518,MATCH(Working!$E122,'Data;_Historical_Data'!$J$12:$J$518,0),MATCH(Working!T$11,'Data;_Historical_Data'!$H$11:$AK$11)),SUMIFS('Data;_Minor_Ports'!$K$59:$K$999999,'Data;_Minor_Ports'!$F$59:$F$999999,$F122,'Data;_Minor_Ports'!$E$59:$E$999999,T$70,'Data;_Minor_Ports'!$J$59:$J$999999,#REF!)))</f>
        <v>z</v>
      </c>
      <c r="U122" s="3" t="str">
        <f>IF(Closed_Ports!P115="z","z",IF(U$11&lt;2000,INDEX('Data;_Historical_Data'!$H$12:$AK$518,MATCH(Working!$E122,'Data;_Historical_Data'!$J$12:$J$518,0),MATCH(Working!U$11,'Data;_Historical_Data'!$H$11:$AK$11)),SUMIFS('Data;_Minor_Ports'!$K$59:$K$999999,'Data;_Minor_Ports'!$F$59:$F$999999,$F122,'Data;_Minor_Ports'!$E$59:$E$999999,U$70,'Data;_Minor_Ports'!$J$59:$J$999999,#REF!)))</f>
        <v>z</v>
      </c>
      <c r="V122" s="3" t="str">
        <f>IF(Closed_Ports!Q115="z","z",IF(V$11&lt;2000,INDEX('Data;_Historical_Data'!$H$12:$AK$518,MATCH(Working!$E122,'Data;_Historical_Data'!$J$12:$J$518,0),MATCH(Working!V$11,'Data;_Historical_Data'!$H$11:$AK$11)),SUMIFS('Data;_Minor_Ports'!$K$59:$K$999999,'Data;_Minor_Ports'!$F$59:$F$999999,$F122,'Data;_Minor_Ports'!$E$59:$E$999999,V$70,'Data;_Minor_Ports'!$J$59:$J$999999,#REF!)))</f>
        <v>z</v>
      </c>
      <c r="W122" s="3" t="str">
        <f>IF(Closed_Ports!R115="z","z",IF(W$11&lt;2000,INDEX('Data;_Historical_Data'!$H$12:$AK$518,MATCH(Working!$E122,'Data;_Historical_Data'!$J$12:$J$518,0),MATCH(Working!W$11,'Data;_Historical_Data'!$H$11:$AK$11)),SUMIFS('Data;_Minor_Ports'!$K$59:$K$999999,'Data;_Minor_Ports'!$F$59:$F$999999,$F122,'Data;_Minor_Ports'!$E$59:$E$999999,W$70,'Data;_Minor_Ports'!$J$59:$J$999999,#REF!)))</f>
        <v>z</v>
      </c>
      <c r="X122" s="3" t="str">
        <f>IF(Closed_Ports!S115="z","z",IF(X$11&lt;2000,INDEX('Data;_Historical_Data'!$H$12:$AK$518,MATCH(Working!$E122,'Data;_Historical_Data'!$J$12:$J$518,0),MATCH(Working!X$11,'Data;_Historical_Data'!$H$11:$AK$11)),SUMIFS('Data;_Minor_Ports'!$K$59:$K$999999,'Data;_Minor_Ports'!$F$59:$F$999999,$F122,'Data;_Minor_Ports'!$E$59:$E$999999,X$70,'Data;_Minor_Ports'!$J$59:$J$999999,#REF!)))</f>
        <v>z</v>
      </c>
      <c r="Y122" s="3" t="str">
        <f>IF(Closed_Ports!T115="z","z",IF(Y$11&lt;2000,INDEX('Data;_Historical_Data'!$H$12:$AK$518,MATCH(Working!$E122,'Data;_Historical_Data'!$J$12:$J$518,0),MATCH(Working!Y$11,'Data;_Historical_Data'!$H$11:$AK$11)),SUMIFS('Data;_Minor_Ports'!$K$59:$K$999999,'Data;_Minor_Ports'!$F$59:$F$999999,$F122,'Data;_Minor_Ports'!$E$59:$E$999999,Y$70,'Data;_Minor_Ports'!$J$59:$J$999999,#REF!)))</f>
        <v>z</v>
      </c>
      <c r="Z122" s="3" t="e">
        <f>IF(Closed_Ports!U115="z","z",IF(Z$11&lt;2000,INDEX('Data;_Historical_Data'!$H$12:$AK$518,MATCH(Working!$E122,'Data;_Historical_Data'!$J$12:$J$518,0),MATCH(Working!Z$11,'Data;_Historical_Data'!$H$11:$AK$11)),SUMIFS('Data;_Minor_Ports'!$K$59:$K$999999,'Data;_Minor_Ports'!$F$59:$F$999999,$F122,'Data;_Minor_Ports'!$E$59:$E$999999,Z$70,'Data;_Minor_Ports'!$J$59:$J$999999,#REF!)))</f>
        <v>#REF!</v>
      </c>
      <c r="AA122" s="3" t="e">
        <f>IF(Closed_Ports!V115="z","z",IF(AA$11&lt;2000,INDEX('Data;_Historical_Data'!$H$12:$AK$518,MATCH(Working!$E122,'Data;_Historical_Data'!$J$12:$J$518,0),MATCH(Working!AA$11,'Data;_Historical_Data'!$H$11:$AK$11)),SUMIFS('Data;_Minor_Ports'!$K$59:$K$999999,'Data;_Minor_Ports'!$F$59:$F$999999,$F122,'Data;_Minor_Ports'!$E$59:$E$999999,AA$70,'Data;_Minor_Ports'!$J$59:$J$999999,#REF!)))</f>
        <v>#REF!</v>
      </c>
      <c r="AB122" s="3" t="e">
        <f>IF(Closed_Ports!W115="z","z",IF(AB$11&lt;2000,INDEX('Data;_Historical_Data'!$H$12:$AK$518,MATCH(Working!$E122,'Data;_Historical_Data'!$J$12:$J$518,0),MATCH(Working!AB$11,'Data;_Historical_Data'!$H$11:$AK$11)),SUMIFS('Data;_Minor_Ports'!$K$59:$K$999999,'Data;_Minor_Ports'!$F$59:$F$999999,$F122,'Data;_Minor_Ports'!$E$59:$E$999999,AB$70,'Data;_Minor_Ports'!$J$59:$J$999999,#REF!)))</f>
        <v>#REF!</v>
      </c>
      <c r="AC122" s="3" t="e">
        <f>IF(Closed_Ports!X115="z","z",IF(AC$11&lt;2000,INDEX('Data;_Historical_Data'!$H$12:$AK$518,MATCH(Working!$E122,'Data;_Historical_Data'!$J$12:$J$518,0),MATCH(Working!AC$11,'Data;_Historical_Data'!$H$11:$AK$11)),SUMIFS('Data;_Minor_Ports'!$K$59:$K$999999,'Data;_Minor_Ports'!$F$59:$F$999999,$F122,'Data;_Minor_Ports'!$E$59:$E$999999,AC$70,'Data;_Minor_Ports'!$J$59:$J$999999,#REF!)))</f>
        <v>#REF!</v>
      </c>
      <c r="AD122" s="3" t="e">
        <f>IF(Closed_Ports!Y115="z","z",IF(AD$11&lt;2000,INDEX('Data;_Historical_Data'!$H$12:$AK$518,MATCH(Working!$E122,'Data;_Historical_Data'!$J$12:$J$518,0),MATCH(Working!AD$11,'Data;_Historical_Data'!$H$11:$AK$11)),SUMIFS('Data;_Minor_Ports'!$K$59:$K$999999,'Data;_Minor_Ports'!$F$59:$F$999999,$F122,'Data;_Minor_Ports'!$E$59:$E$999999,AD$70,'Data;_Minor_Ports'!$J$59:$J$999999,#REF!)))</f>
        <v>#REF!</v>
      </c>
      <c r="AE122" s="3" t="e">
        <f>IF(Closed_Ports!Z115="z","z",IF(AE$11&lt;2000,INDEX('Data;_Historical_Data'!$H$12:$AK$518,MATCH(Working!$E122,'Data;_Historical_Data'!$J$12:$J$518,0),MATCH(Working!AE$11,'Data;_Historical_Data'!$H$11:$AK$11)),SUMIFS('Data;_Minor_Ports'!$K$59:$K$999999,'Data;_Minor_Ports'!$F$59:$F$999999,$F122,'Data;_Minor_Ports'!$E$59:$E$999999,AE$70,'Data;_Minor_Ports'!$J$59:$J$999999,#REF!)))</f>
        <v>#REF!</v>
      </c>
      <c r="AF122" s="3" t="e">
        <f>IF(Closed_Ports!AA115="z","z",IF(AF$11&lt;2000,INDEX('Data;_Historical_Data'!$H$12:$AK$518,MATCH(Working!$E122,'Data;_Historical_Data'!$J$12:$J$518,0),MATCH(Working!AF$11,'Data;_Historical_Data'!$H$11:$AK$11)),SUMIFS('Data;_Minor_Ports'!$K$59:$K$999999,'Data;_Minor_Ports'!$F$59:$F$999999,$F122,'Data;_Minor_Ports'!$E$59:$E$999999,AF$70,'Data;_Minor_Ports'!$J$59:$J$999999,#REF!)))</f>
        <v>#REF!</v>
      </c>
      <c r="AG122" s="3" t="e">
        <f>IF(Closed_Ports!AB115="z","z",IF(AG$11&lt;2000,INDEX('Data;_Historical_Data'!$H$12:$AK$518,MATCH(Working!$E122,'Data;_Historical_Data'!$J$12:$J$518,0),MATCH(Working!AG$11,'Data;_Historical_Data'!$H$11:$AK$11)),SUMIFS('Data;_Minor_Ports'!$K$59:$K$999999,'Data;_Minor_Ports'!$F$59:$F$999999,$F122,'Data;_Minor_Ports'!$E$59:$E$999999,AG$70,'Data;_Minor_Ports'!$J$59:$J$999999,#REF!)))</f>
        <v>#REF!</v>
      </c>
      <c r="AH122" s="3" t="str">
        <f>IF(Closed_Ports!AC115="z","z",IF(AH$11&lt;2000,INDEX('Data;_Historical_Data'!$H$12:$AK$518,MATCH(Working!$E122,'Data;_Historical_Data'!$J$12:$J$518,0),MATCH(Working!AH$11,'Data;_Historical_Data'!$H$11:$AK$11)),SUMIFS('Data;_Minor_Ports'!$K$59:$K$999999,'Data;_Minor_Ports'!$F$59:$F$999999,$F122,'Data;_Minor_Ports'!$E$59:$E$999999,AH$70,'Data;_Minor_Ports'!$J$59:$J$999999,#REF!)))</f>
        <v>z</v>
      </c>
      <c r="AI122" s="3" t="str">
        <f>IF(Closed_Ports!AD115="z","z",IF(AI$11&lt;2000,INDEX('Data;_Historical_Data'!$H$12:$AK$518,MATCH(Working!$E122,'Data;_Historical_Data'!$J$12:$J$518,0),MATCH(Working!AI$11,'Data;_Historical_Data'!$H$11:$AK$11)),SUMIFS('Data;_Minor_Ports'!$K$59:$K$999999,'Data;_Minor_Ports'!$F$59:$F$999999,$F122,'Data;_Minor_Ports'!$E$59:$E$999999,AI$70,'Data;_Minor_Ports'!$J$59:$J$999999,#REF!)))</f>
        <v>z</v>
      </c>
      <c r="AJ122" s="3" t="str">
        <f>IF(Closed_Ports!AE115="z","z",IF(AJ$11&lt;2000,INDEX('Data;_Historical_Data'!$H$12:$AK$518,MATCH(Working!$E122,'Data;_Historical_Data'!$J$12:$J$518,0),MATCH(Working!AJ$11,'Data;_Historical_Data'!$H$11:$AK$11)),SUMIFS('Data;_Minor_Ports'!$K$59:$K$999999,'Data;_Minor_Ports'!$F$59:$F$999999,$F122,'Data;_Minor_Ports'!$E$59:$E$999999,AJ$70,'Data;_Minor_Ports'!$J$59:$J$999999,#REF!)))</f>
        <v>z</v>
      </c>
      <c r="AK122" s="3" t="str">
        <f>IF(Closed_Ports!AF115="z","z",IF(AK$11&lt;2000,INDEX('Data;_Historical_Data'!$H$12:$AK$518,MATCH(Working!$E122,'Data;_Historical_Data'!$J$12:$J$518,0),MATCH(Working!AK$11,'Data;_Historical_Data'!$H$11:$AK$11)),SUMIFS('Data;_Minor_Ports'!$K$59:$K$999999,'Data;_Minor_Ports'!$F$59:$F$999999,$F122,'Data;_Minor_Ports'!$E$59:$E$999999,AK$70,'Data;_Minor_Ports'!$J$59:$J$999999,#REF!)))</f>
        <v>z</v>
      </c>
      <c r="AL122" s="49" t="str">
        <f>IF(Closed_Ports!AG115="z","z",IF(AL$11&lt;2000,INDEX('Data;_Historical_Data'!$H$12:$AK$518,MATCH(Working!$E122,'Data;_Historical_Data'!$J$12:$J$518,0),MATCH(Working!AL$11,'Data;_Historical_Data'!$H$11:$AK$11)),SUMIFS('Data;_Minor_Ports'!$K$59:$K$999999,'Data;_Minor_Ports'!$F$59:$F$999999,$F122,'Data;_Minor_Ports'!$E$59:$E$999999,AL$70,'Data;_Minor_Ports'!$J$59:$J$999999,#REF!)))</f>
        <v>z</v>
      </c>
      <c r="AM122" s="3" t="str">
        <f>IF(Closed_Ports!AH115="z","z",IF(AM$11&lt;2000,INDEX('Data;_Historical_Data'!$H$12:$AK$518,MATCH(Working!$E122,'Data;_Historical_Data'!$J$12:$J$518,0),MATCH(Working!AM$11,'Data;_Historical_Data'!$H$11:$AK$11)),SUMIFS('Data;_Minor_Ports'!$K$59:$K$999999,'Data;_Minor_Ports'!$F$59:$F$999999,$F122,'Data;_Minor_Ports'!$E$59:$E$999999,AM$70,'Data;_Minor_Ports'!$J$59:$J$999999,#REF!)))</f>
        <v>z</v>
      </c>
      <c r="AN122" s="3" t="str">
        <f>IF(Closed_Ports!AI115="z","z",IF(AN$11&lt;2000,INDEX('Data;_Historical_Data'!$H$12:$AK$518,MATCH(Working!$E122,'Data;_Historical_Data'!$J$12:$J$518,0),MATCH(Working!AN$11,'Data;_Historical_Data'!$H$11:$AK$11)),SUMIFS('Data;_Minor_Ports'!$K$59:$K$999999,'Data;_Minor_Ports'!$F$59:$F$999999,$F122,'Data;_Minor_Ports'!$E$59:$E$999999,AN$70,'Data;_Minor_Ports'!$J$59:$J$999999,#REF!)))</f>
        <v>z</v>
      </c>
      <c r="AO122" s="3" t="str">
        <f>IF(Closed_Ports!AJ115="z","z",IF(AO$11&lt;2000,INDEX('Data;_Historical_Data'!$H$12:$AK$518,MATCH(Working!$E122,'Data;_Historical_Data'!$J$12:$J$518,0),MATCH(Working!AO$11,'Data;_Historical_Data'!$H$11:$AK$11)),SUMIFS('Data;_Minor_Ports'!$K$59:$K$999999,'Data;_Minor_Ports'!$F$59:$F$999999,$F122,'Data;_Minor_Ports'!$E$59:$E$999999,AO$70,'Data;_Minor_Ports'!$J$59:$J$999999,#REF!)))</f>
        <v>z</v>
      </c>
      <c r="AP122" s="3" t="str">
        <f>IF(Closed_Ports!AK115="z","z",IF(AP$11&lt;2000,INDEX('Data;_Historical_Data'!$H$12:$AK$518,MATCH(Working!$E122,'Data;_Historical_Data'!$J$12:$J$518,0),MATCH(Working!AP$11,'Data;_Historical_Data'!$H$11:$AK$11)),SUMIFS('Data;_Minor_Ports'!$K$59:$K$999999,'Data;_Minor_Ports'!$F$59:$F$999999,$F122,'Data;_Minor_Ports'!$E$59:$E$999999,AP$70,'Data;_Minor_Ports'!$J$59:$J$999999,#REF!)))</f>
        <v>z</v>
      </c>
      <c r="AQ122" s="3" t="str">
        <f>IF(Closed_Ports!AL115="z","z",IF(AQ$11&lt;2000,INDEX('Data;_Historical_Data'!$H$12:$AK$518,MATCH(Working!$E122,'Data;_Historical_Data'!$J$12:$J$518,0),MATCH(Working!AQ$11,'Data;_Historical_Data'!$H$11:$AK$11)),SUMIFS('Data;_Minor_Ports'!$K$59:$K$999999,'Data;_Minor_Ports'!$F$59:$F$999999,$F122,'Data;_Minor_Ports'!$E$59:$E$999999,AQ$70,'Data;_Minor_Ports'!$J$59:$J$999999,#REF!)))</f>
        <v>z</v>
      </c>
      <c r="AR122" s="3" t="str">
        <f>IF(Closed_Ports!AM115="z","z",IF(AR$11&lt;2000,INDEX('Data;_Historical_Data'!$H$12:$AK$518,MATCH(Working!$E122,'Data;_Historical_Data'!$J$12:$J$518,0),MATCH(Working!AR$11,'Data;_Historical_Data'!$H$11:$AK$11)),SUMIFS('Data;_Minor_Ports'!$K$59:$K$999999,'Data;_Minor_Ports'!$F$59:$F$999999,$F122,'Data;_Minor_Ports'!$E$59:$E$999999,AR$70,'Data;_Minor_Ports'!$J$59:$J$999999,#REF!)))</f>
        <v>z</v>
      </c>
      <c r="AS122" s="3" t="str">
        <f>IF(Closed_Ports!AN115="z","z",IF(AS$11&lt;2000,INDEX('Data;_Historical_Data'!$H$12:$AK$518,MATCH(Working!$E122,'Data;_Historical_Data'!$J$12:$J$518,0),MATCH(Working!AS$11,'Data;_Historical_Data'!$H$11:$AK$11)),SUMIFS('Data;_Minor_Ports'!$K$59:$K$999999,'Data;_Minor_Ports'!$F$59:$F$999999,$F122,'Data;_Minor_Ports'!$E$59:$E$999999,AS$70,'Data;_Minor_Ports'!$J$59:$J$999999,#REF!)))</f>
        <v>z</v>
      </c>
      <c r="AT122" s="3" t="str">
        <f>IF(Closed_Ports!AO115="z","z",IF(AT$11&lt;2000,INDEX('Data;_Historical_Data'!$H$12:$AK$518,MATCH(Working!$E122,'Data;_Historical_Data'!$J$12:$J$518,0),MATCH(Working!AT$11,'Data;_Historical_Data'!$H$11:$AK$11)),SUMIFS('Data;_Minor_Ports'!$K$59:$K$999999,'Data;_Minor_Ports'!$F$59:$F$999999,$F122,'Data;_Minor_Ports'!$E$59:$E$999999,AT$70,'Data;_Minor_Ports'!$J$59:$J$999999,#REF!)))</f>
        <v>z</v>
      </c>
      <c r="AU122" s="3" t="str">
        <f>IF(Closed_Ports!AP115="z","z",IF(AU$11&lt;2000,INDEX('Data;_Historical_Data'!$H$12:$AK$518,MATCH(Working!$E122,'Data;_Historical_Data'!$J$12:$J$518,0),MATCH(Working!AU$11,'Data;_Historical_Data'!$H$11:$AK$11)),SUMIFS('Data;_Minor_Ports'!$K$59:$K$999999,'Data;_Minor_Ports'!$F$59:$F$999999,$F122,'Data;_Minor_Ports'!$E$59:$E$999999,AU$70,'Data;_Minor_Ports'!$J$59:$J$999999,#REF!)))</f>
        <v>z</v>
      </c>
      <c r="AV122" s="3" t="str">
        <f>IF(Closed_Ports!AQ115="z","z",IF(AV$11&lt;2000,INDEX('Data;_Historical_Data'!$H$12:$AK$518,MATCH(Working!$E122,'Data;_Historical_Data'!$J$12:$J$518,0),MATCH(Working!AV$11,'Data;_Historical_Data'!$H$11:$AK$11)),SUMIFS('Data;_Minor_Ports'!$K$59:$K$999999,'Data;_Minor_Ports'!$F$59:$F$999999,$F122,'Data;_Minor_Ports'!$E$59:$E$999999,AV$70,'Data;_Minor_Ports'!$J$59:$J$999999,#REF!)))</f>
        <v>z</v>
      </c>
      <c r="AW122" s="3" t="str">
        <f>IF(Closed_Ports!AR115="z","z",IF(AW$11&lt;2000,INDEX('Data;_Historical_Data'!$H$12:$AK$518,MATCH(Working!$E122,'Data;_Historical_Data'!$J$12:$J$518,0),MATCH(Working!AW$11,'Data;_Historical_Data'!$H$11:$AK$11)),SUMIFS('Data;_Minor_Ports'!$K$59:$K$999999,'Data;_Minor_Ports'!$F$59:$F$999999,$F122,'Data;_Minor_Ports'!$E$59:$E$999999,AW$70,'Data;_Minor_Ports'!$J$59:$J$999999,#REF!)))</f>
        <v>z</v>
      </c>
      <c r="AX122" s="3" t="str">
        <f>IF(Closed_Ports!AS115="z","z",IF(AX$11&lt;2000,INDEX('Data;_Historical_Data'!$H$12:$AK$518,MATCH(Working!$E122,'Data;_Historical_Data'!$J$12:$J$518,0),MATCH(Working!AX$11,'Data;_Historical_Data'!$H$11:$AK$11)),SUMIFS('Data;_Minor_Ports'!$K$59:$K$999999,'Data;_Minor_Ports'!$F$59:$F$999999,$F122,'Data;_Minor_Ports'!$E$59:$E$999999,AX$70,'Data;_Minor_Ports'!$J$59:$J$999999,#REF!)))</f>
        <v>z</v>
      </c>
      <c r="AY122" s="3" t="str">
        <f>IF(Closed_Ports!AT115="z","z",IF(AY$11&lt;2000,INDEX('Data;_Historical_Data'!$H$12:$AK$518,MATCH(Working!$E122,'Data;_Historical_Data'!$J$12:$J$518,0),MATCH(Working!AY$11,'Data;_Historical_Data'!$H$11:$AK$11)),SUMIFS('Data;_Minor_Ports'!$K$59:$K$999999,'Data;_Minor_Ports'!$F$59:$F$999999,$F122,'Data;_Minor_Ports'!$E$59:$E$999999,AY$70,'Data;_Minor_Ports'!$J$59:$J$999999,#REF!)))</f>
        <v>z</v>
      </c>
      <c r="AZ122" s="3" t="str">
        <f>IF(Closed_Ports!AU115="z","z",IF(AZ$11&lt;2000,INDEX('Data;_Historical_Data'!$H$12:$AK$518,MATCH(Working!$E122,'Data;_Historical_Data'!$J$12:$J$518,0),MATCH(Working!AZ$11,'Data;_Historical_Data'!$H$11:$AK$11)),SUMIFS('Data;_Minor_Ports'!$K$59:$K$999999,'Data;_Minor_Ports'!$F$59:$F$999999,$F122,'Data;_Minor_Ports'!$E$59:$E$999999,AZ$70,'Data;_Minor_Ports'!$J$59:$J$999999,#REF!)))</f>
        <v>z</v>
      </c>
      <c r="BA122" s="3" t="str">
        <f>IF(Closed_Ports!AV115="z","z",IF(BA$11&lt;2000,INDEX('Data;_Historical_Data'!$H$12:$AK$518,MATCH(Working!$E122,'Data;_Historical_Data'!$J$12:$J$518,0),MATCH(Working!BA$11,'Data;_Historical_Data'!$H$11:$AK$11)),SUMIFS('Data;_Minor_Ports'!$K$59:$K$999999,'Data;_Minor_Ports'!$F$59:$F$999999,$F122,'Data;_Minor_Ports'!$E$59:$E$999999,BA$70,'Data;_Minor_Ports'!$J$59:$J$999999,#REF!)))</f>
        <v>z</v>
      </c>
      <c r="BB122" s="3" t="str">
        <f>IF(Closed_Ports!AW115="z","z",IF(BB$11&lt;2000,INDEX('Data;_Historical_Data'!$H$12:$AK$518,MATCH(Working!$E122,'Data;_Historical_Data'!$J$12:$J$518,0),MATCH(Working!BB$11,'Data;_Historical_Data'!$H$11:$AK$11)),SUMIFS('Data;_Minor_Ports'!$K$59:$K$999999,'Data;_Minor_Ports'!$F$59:$F$999999,$F122,'Data;_Minor_Ports'!$E$59:$E$999999,BB$70,'Data;_Minor_Ports'!$J$59:$J$999999,#REF!)))</f>
        <v>z</v>
      </c>
      <c r="BC122" s="3" t="str">
        <f>IF(Closed_Ports!AX115="z","z",IF(BC$11&lt;2000,INDEX('Data;_Historical_Data'!$H$12:$AK$518,MATCH(Working!$E122,'Data;_Historical_Data'!$J$12:$J$518,0),MATCH(Working!BC$11,'Data;_Historical_Data'!$H$11:$AK$11)),SUMIFS('Data;_Minor_Ports'!$K$59:$K$999999,'Data;_Minor_Ports'!$F$59:$F$999999,$F122,'Data;_Minor_Ports'!$E$59:$E$999999,BC$70,'Data;_Minor_Ports'!$J$59:$J$999999,#REF!)))</f>
        <v>z</v>
      </c>
      <c r="BD122" s="3" t="str">
        <f>IF(Closed_Ports!AY115="z","z",IF(BD$11&lt;2000,INDEX('Data;_Historical_Data'!$H$12:$AK$518,MATCH(Working!$E122,'Data;_Historical_Data'!$J$12:$J$518,0),MATCH(Working!BD$11,'Data;_Historical_Data'!$H$11:$AK$11)),SUMIFS('Data;_Minor_Ports'!$K$59:$K$999999,'Data;_Minor_Ports'!$F$59:$F$999999,$F122,'Data;_Minor_Ports'!$E$59:$E$999999,BD$70,'Data;_Minor_Ports'!$J$59:$J$999999,#REF!)))</f>
        <v>z</v>
      </c>
      <c r="BE122" s="3" t="str">
        <f>IF(Closed_Ports!AZ115="z","z",IF(BE$11&lt;2000,INDEX('Data;_Historical_Data'!$H$12:$AK$518,MATCH(Working!$E122,'Data;_Historical_Data'!$J$12:$J$518,0),MATCH(Working!BE$11,'Data;_Historical_Data'!$H$11:$AK$11)),SUMIFS('Data;_Minor_Ports'!$K$59:$K$999999,'Data;_Minor_Ports'!$F$59:$F$999999,$F122,'Data;_Minor_Ports'!$E$59:$E$999999,BE$70,'Data;_Minor_Ports'!$J$59:$J$999999,#REF!)))</f>
        <v>z</v>
      </c>
      <c r="BF122" s="3" t="str">
        <f>IF(Closed_Ports!BA115="z","z",IF(BF$11&lt;2000,INDEX('Data;_Historical_Data'!$H$12:$AK$518,MATCH(Working!$E122,'Data;_Historical_Data'!$J$12:$J$518,0),MATCH(Working!BF$11,'Data;_Historical_Data'!$H$11:$AK$11)),SUMIFS('Data;_Minor_Ports'!$K$59:$K$999999,'Data;_Minor_Ports'!$F$59:$F$999999,$F122,'Data;_Minor_Ports'!$E$59:$E$999999,BF$70,'Data;_Minor_Ports'!$J$59:$J$999999,#REF!)))</f>
        <v>z</v>
      </c>
      <c r="BG122" s="3" t="str">
        <f>IF(Closed_Ports!BB115="z","z",IF(BG$11&lt;2000,INDEX('Data;_Historical_Data'!$H$12:$AK$518,MATCH(Working!$E122,'Data;_Historical_Data'!$J$12:$J$518,0),MATCH(Working!BG$11,'Data;_Historical_Data'!$H$11:$AK$11)),SUMIFS('Data;_Minor_Ports'!$K$59:$K$999999,'Data;_Minor_Ports'!$F$59:$F$999999,$F122,'Data;_Minor_Ports'!$E$59:$E$999999,BG$70,'Data;_Minor_Ports'!$J$59:$J$999999,#REF!)))</f>
        <v>z</v>
      </c>
      <c r="BH122" s="3" t="str">
        <f>IF(Closed_Ports!BC115="z","z",IF(BH$11&lt;2000,INDEX('Data;_Historical_Data'!$H$12:$AK$518,MATCH(Working!$E122,'Data;_Historical_Data'!$J$12:$J$518,0),MATCH(Working!BH$11,'Data;_Historical_Data'!$H$11:$AK$11)),SUMIFS('Data;_Minor_Ports'!$K$59:$K$999999,'Data;_Minor_Ports'!$F$59:$F$999999,$F122,'Data;_Minor_Ports'!$E$59:$E$999999,BH$70,'Data;_Minor_Ports'!$J$59:$J$999999,#REF!)))</f>
        <v>z</v>
      </c>
      <c r="BI122" s="3" t="str">
        <f>IF(Closed_Ports!BD115="z","z",IF(BI$11&lt;2000,INDEX('Data;_Historical_Data'!$H$12:$AK$518,MATCH(Working!$E122,'Data;_Historical_Data'!$J$12:$J$518,0),MATCH(Working!BI$11,'Data;_Historical_Data'!$H$11:$AK$11)),SUMIFS('Data;_Minor_Ports'!$K$59:$K$999999,'Data;_Minor_Ports'!$F$59:$F$999999,$F122,'Data;_Minor_Ports'!$E$59:$E$999999,BI$70,'Data;_Minor_Ports'!$J$59:$J$999999,#REF!)))</f>
        <v>z</v>
      </c>
      <c r="BJ122" s="44" t="e">
        <f t="shared" si="8"/>
        <v>#VALUE!</v>
      </c>
      <c r="BK122" s="45" t="e">
        <f t="shared" si="9"/>
        <v>#VALUE!</v>
      </c>
    </row>
    <row r="123" spans="5:63" x14ac:dyDescent="0.25">
      <c r="E123" s="22" t="e">
        <f>CONCATENATE(#REF!,Working!H123)</f>
        <v>#REF!</v>
      </c>
      <c r="F123" s="22" t="s">
        <v>418</v>
      </c>
      <c r="G123" s="22" t="s">
        <v>308</v>
      </c>
      <c r="H123" s="2" t="s">
        <v>112</v>
      </c>
      <c r="I123" s="2" t="s">
        <v>9</v>
      </c>
      <c r="J123" s="42" t="s">
        <v>66</v>
      </c>
      <c r="K123" s="3" t="str">
        <f>IF(Closed_Ports!F116="z","z",IF(K$11&lt;2000,INDEX('Data;_Historical_Data'!$H$12:$AK$518,MATCH(Working!$E123,'Data;_Historical_Data'!$J$12:$J$518,0),MATCH(Working!K$11,'Data;_Historical_Data'!$H$11:$AK$11)),SUMIFS('Data;_Minor_Ports'!$K$59:$K$999999,'Data;_Minor_Ports'!$F$59:$F$999999,$F123,'Data;_Minor_Ports'!$E$59:$E$999999,K$70,'Data;_Minor_Ports'!$J$59:$J$999999,#REF!)))</f>
        <v>z</v>
      </c>
      <c r="L123" s="3" t="str">
        <f>IF(Closed_Ports!G116="z","z",IF(L$11&lt;2000,INDEX('Data;_Historical_Data'!$H$12:$AK$518,MATCH(Working!$E123,'Data;_Historical_Data'!$J$12:$J$518,0),MATCH(Working!L$11,'Data;_Historical_Data'!$H$11:$AK$11)),SUMIFS('Data;_Minor_Ports'!$K$59:$K$999999,'Data;_Minor_Ports'!$F$59:$F$999999,$F123,'Data;_Minor_Ports'!$E$59:$E$999999,L$70,'Data;_Minor_Ports'!$J$59:$J$999999,#REF!)))</f>
        <v>z</v>
      </c>
      <c r="M123" s="3" t="e">
        <f>IF(Closed_Ports!H116="z","z",IF(M$11&lt;2000,INDEX('Data;_Historical_Data'!$H$12:$AK$518,MATCH(Working!$E123,'Data;_Historical_Data'!$J$12:$J$518,0),MATCH(Working!M$11,'Data;_Historical_Data'!$H$11:$AK$11)),SUMIFS('Data;_Minor_Ports'!$K$59:$K$999999,'Data;_Minor_Ports'!$F$59:$F$999999,$F123,'Data;_Minor_Ports'!$E$59:$E$999999,M$70,'Data;_Minor_Ports'!$J$59:$J$999999,#REF!)))</f>
        <v>#REF!</v>
      </c>
      <c r="N123" s="3" t="e">
        <f>IF(Closed_Ports!I116="z","z",IF(N$11&lt;2000,INDEX('Data;_Historical_Data'!$H$12:$AK$518,MATCH(Working!$E123,'Data;_Historical_Data'!$J$12:$J$518,0),MATCH(Working!N$11,'Data;_Historical_Data'!$H$11:$AK$11)),SUMIFS('Data;_Minor_Ports'!$K$59:$K$999999,'Data;_Minor_Ports'!$F$59:$F$999999,$F123,'Data;_Minor_Ports'!$E$59:$E$999999,N$70,'Data;_Minor_Ports'!$J$59:$J$999999,#REF!)))</f>
        <v>#REF!</v>
      </c>
      <c r="O123" s="3" t="e">
        <f>IF(Closed_Ports!J116="z","z",IF(O$11&lt;2000,INDEX('Data;_Historical_Data'!$H$12:$AK$518,MATCH(Working!$E123,'Data;_Historical_Data'!$J$12:$J$518,0),MATCH(Working!O$11,'Data;_Historical_Data'!$H$11:$AK$11)),SUMIFS('Data;_Minor_Ports'!$K$59:$K$999999,'Data;_Minor_Ports'!$F$59:$F$999999,$F123,'Data;_Minor_Ports'!$E$59:$E$999999,O$70,'Data;_Minor_Ports'!$J$59:$J$999999,#REF!)))</f>
        <v>#REF!</v>
      </c>
      <c r="P123" s="3" t="e">
        <f>IF(Closed_Ports!K116="z","z",IF(P$11&lt;2000,INDEX('Data;_Historical_Data'!$H$12:$AK$518,MATCH(Working!$E123,'Data;_Historical_Data'!$J$12:$J$518,0),MATCH(Working!P$11,'Data;_Historical_Data'!$H$11:$AK$11)),SUMIFS('Data;_Minor_Ports'!$K$59:$K$999999,'Data;_Minor_Ports'!$F$59:$F$999999,$F123,'Data;_Minor_Ports'!$E$59:$E$999999,P$70,'Data;_Minor_Ports'!$J$59:$J$999999,#REF!)))</f>
        <v>#REF!</v>
      </c>
      <c r="Q123" s="3" t="e">
        <f>IF(Closed_Ports!L116="z","z",IF(Q$11&lt;2000,INDEX('Data;_Historical_Data'!$H$12:$AK$518,MATCH(Working!$E123,'Data;_Historical_Data'!$J$12:$J$518,0),MATCH(Working!Q$11,'Data;_Historical_Data'!$H$11:$AK$11)),SUMIFS('Data;_Minor_Ports'!$K$59:$K$999999,'Data;_Minor_Ports'!$F$59:$F$999999,$F123,'Data;_Minor_Ports'!$E$59:$E$999999,Q$70,'Data;_Minor_Ports'!$J$59:$J$999999,#REF!)))</f>
        <v>#REF!</v>
      </c>
      <c r="R123" s="3" t="e">
        <f>IF(Closed_Ports!M116="z","z",IF(R$11&lt;2000,INDEX('Data;_Historical_Data'!$H$12:$AK$518,MATCH(Working!$E123,'Data;_Historical_Data'!$J$12:$J$518,0),MATCH(Working!R$11,'Data;_Historical_Data'!$H$11:$AK$11)),SUMIFS('Data;_Minor_Ports'!$K$59:$K$999999,'Data;_Minor_Ports'!$F$59:$F$999999,$F123,'Data;_Minor_Ports'!$E$59:$E$999999,R$70,'Data;_Minor_Ports'!$J$59:$J$999999,#REF!)))</f>
        <v>#REF!</v>
      </c>
      <c r="S123" s="3" t="e">
        <f>IF(Closed_Ports!N116="z","z",IF(S$11&lt;2000,INDEX('Data;_Historical_Data'!$H$12:$AK$518,MATCH(Working!$E123,'Data;_Historical_Data'!$J$12:$J$518,0),MATCH(Working!S$11,'Data;_Historical_Data'!$H$11:$AK$11)),SUMIFS('Data;_Minor_Ports'!$K$59:$K$999999,'Data;_Minor_Ports'!$F$59:$F$999999,$F123,'Data;_Minor_Ports'!$E$59:$E$999999,S$70,'Data;_Minor_Ports'!$J$59:$J$999999,#REF!)))</f>
        <v>#REF!</v>
      </c>
      <c r="T123" s="3" t="e">
        <f>IF(Closed_Ports!O116="z","z",IF(T$11&lt;2000,INDEX('Data;_Historical_Data'!$H$12:$AK$518,MATCH(Working!$E123,'Data;_Historical_Data'!$J$12:$J$518,0),MATCH(Working!T$11,'Data;_Historical_Data'!$H$11:$AK$11)),SUMIFS('Data;_Minor_Ports'!$K$59:$K$999999,'Data;_Minor_Ports'!$F$59:$F$999999,$F123,'Data;_Minor_Ports'!$E$59:$E$999999,T$70,'Data;_Minor_Ports'!$J$59:$J$999999,#REF!)))</f>
        <v>#REF!</v>
      </c>
      <c r="U123" s="3" t="e">
        <f>IF(Closed_Ports!P116="z","z",IF(U$11&lt;2000,INDEX('Data;_Historical_Data'!$H$12:$AK$518,MATCH(Working!$E123,'Data;_Historical_Data'!$J$12:$J$518,0),MATCH(Working!U$11,'Data;_Historical_Data'!$H$11:$AK$11)),SUMIFS('Data;_Minor_Ports'!$K$59:$K$999999,'Data;_Minor_Ports'!$F$59:$F$999999,$F123,'Data;_Minor_Ports'!$E$59:$E$999999,U$70,'Data;_Minor_Ports'!$J$59:$J$999999,#REF!)))</f>
        <v>#REF!</v>
      </c>
      <c r="V123" s="3" t="e">
        <f>IF(Closed_Ports!Q116="z","z",IF(V$11&lt;2000,INDEX('Data;_Historical_Data'!$H$12:$AK$518,MATCH(Working!$E123,'Data;_Historical_Data'!$J$12:$J$518,0),MATCH(Working!V$11,'Data;_Historical_Data'!$H$11:$AK$11)),SUMIFS('Data;_Minor_Ports'!$K$59:$K$999999,'Data;_Minor_Ports'!$F$59:$F$999999,$F123,'Data;_Minor_Ports'!$E$59:$E$999999,V$70,'Data;_Minor_Ports'!$J$59:$J$999999,#REF!)))</f>
        <v>#REF!</v>
      </c>
      <c r="W123" s="3" t="e">
        <f>IF(Closed_Ports!R116="z","z",IF(W$11&lt;2000,INDEX('Data;_Historical_Data'!$H$12:$AK$518,MATCH(Working!$E123,'Data;_Historical_Data'!$J$12:$J$518,0),MATCH(Working!W$11,'Data;_Historical_Data'!$H$11:$AK$11)),SUMIFS('Data;_Minor_Ports'!$K$59:$K$999999,'Data;_Minor_Ports'!$F$59:$F$999999,$F123,'Data;_Minor_Ports'!$E$59:$E$999999,W$70,'Data;_Minor_Ports'!$J$59:$J$999999,#REF!)))</f>
        <v>#REF!</v>
      </c>
      <c r="X123" s="3" t="e">
        <f>IF(Closed_Ports!S116="z","z",IF(X$11&lt;2000,INDEX('Data;_Historical_Data'!$H$12:$AK$518,MATCH(Working!$E123,'Data;_Historical_Data'!$J$12:$J$518,0),MATCH(Working!X$11,'Data;_Historical_Data'!$H$11:$AK$11)),SUMIFS('Data;_Minor_Ports'!$K$59:$K$999999,'Data;_Minor_Ports'!$F$59:$F$999999,$F123,'Data;_Minor_Ports'!$E$59:$E$999999,X$70,'Data;_Minor_Ports'!$J$59:$J$999999,#REF!)))</f>
        <v>#REF!</v>
      </c>
      <c r="Y123" s="3" t="e">
        <f>IF(Closed_Ports!T116="z","z",IF(Y$11&lt;2000,INDEX('Data;_Historical_Data'!$H$12:$AK$518,MATCH(Working!$E123,'Data;_Historical_Data'!$J$12:$J$518,0),MATCH(Working!Y$11,'Data;_Historical_Data'!$H$11:$AK$11)),SUMIFS('Data;_Minor_Ports'!$K$59:$K$999999,'Data;_Minor_Ports'!$F$59:$F$999999,$F123,'Data;_Minor_Ports'!$E$59:$E$999999,Y$70,'Data;_Minor_Ports'!$J$59:$J$999999,#REF!)))</f>
        <v>#REF!</v>
      </c>
      <c r="Z123" s="3" t="e">
        <f>IF(Closed_Ports!U116="z","z",IF(Z$11&lt;2000,INDEX('Data;_Historical_Data'!$H$12:$AK$518,MATCH(Working!$E123,'Data;_Historical_Data'!$J$12:$J$518,0),MATCH(Working!Z$11,'Data;_Historical_Data'!$H$11:$AK$11)),SUMIFS('Data;_Minor_Ports'!$K$59:$K$999999,'Data;_Minor_Ports'!$F$59:$F$999999,$F123,'Data;_Minor_Ports'!$E$59:$E$999999,Z$70,'Data;_Minor_Ports'!$J$59:$J$999999,#REF!)))</f>
        <v>#REF!</v>
      </c>
      <c r="AA123" s="3" t="e">
        <f>IF(Closed_Ports!V116="z","z",IF(AA$11&lt;2000,INDEX('Data;_Historical_Data'!$H$12:$AK$518,MATCH(Working!$E123,'Data;_Historical_Data'!$J$12:$J$518,0),MATCH(Working!AA$11,'Data;_Historical_Data'!$H$11:$AK$11)),SUMIFS('Data;_Minor_Ports'!$K$59:$K$999999,'Data;_Minor_Ports'!$F$59:$F$999999,$F123,'Data;_Minor_Ports'!$E$59:$E$999999,AA$70,'Data;_Minor_Ports'!$J$59:$J$999999,#REF!)))</f>
        <v>#REF!</v>
      </c>
      <c r="AB123" s="3" t="e">
        <f>IF(Closed_Ports!W116="z","z",IF(AB$11&lt;2000,INDEX('Data;_Historical_Data'!$H$12:$AK$518,MATCH(Working!$E123,'Data;_Historical_Data'!$J$12:$J$518,0),MATCH(Working!AB$11,'Data;_Historical_Data'!$H$11:$AK$11)),SUMIFS('Data;_Minor_Ports'!$K$59:$K$999999,'Data;_Minor_Ports'!$F$59:$F$999999,$F123,'Data;_Minor_Ports'!$E$59:$E$999999,AB$70,'Data;_Minor_Ports'!$J$59:$J$999999,#REF!)))</f>
        <v>#REF!</v>
      </c>
      <c r="AC123" s="3" t="e">
        <f>IF(Closed_Ports!X116="z","z",IF(AC$11&lt;2000,INDEX('Data;_Historical_Data'!$H$12:$AK$518,MATCH(Working!$E123,'Data;_Historical_Data'!$J$12:$J$518,0),MATCH(Working!AC$11,'Data;_Historical_Data'!$H$11:$AK$11)),SUMIFS('Data;_Minor_Ports'!$K$59:$K$999999,'Data;_Minor_Ports'!$F$59:$F$999999,$F123,'Data;_Minor_Ports'!$E$59:$E$999999,AC$70,'Data;_Minor_Ports'!$J$59:$J$999999,#REF!)))</f>
        <v>#REF!</v>
      </c>
      <c r="AD123" s="3" t="e">
        <f>IF(Closed_Ports!Y116="z","z",IF(AD$11&lt;2000,INDEX('Data;_Historical_Data'!$H$12:$AK$518,MATCH(Working!$E123,'Data;_Historical_Data'!$J$12:$J$518,0),MATCH(Working!AD$11,'Data;_Historical_Data'!$H$11:$AK$11)),SUMIFS('Data;_Minor_Ports'!$K$59:$K$999999,'Data;_Minor_Ports'!$F$59:$F$999999,$F123,'Data;_Minor_Ports'!$E$59:$E$999999,AD$70,'Data;_Minor_Ports'!$J$59:$J$999999,#REF!)))</f>
        <v>#REF!</v>
      </c>
      <c r="AE123" s="3" t="e">
        <f>IF(Closed_Ports!Z116="z","z",IF(AE$11&lt;2000,INDEX('Data;_Historical_Data'!$H$12:$AK$518,MATCH(Working!$E123,'Data;_Historical_Data'!$J$12:$J$518,0),MATCH(Working!AE$11,'Data;_Historical_Data'!$H$11:$AK$11)),SUMIFS('Data;_Minor_Ports'!$K$59:$K$999999,'Data;_Minor_Ports'!$F$59:$F$999999,$F123,'Data;_Minor_Ports'!$E$59:$E$999999,AE$70,'Data;_Minor_Ports'!$J$59:$J$999999,#REF!)))</f>
        <v>#REF!</v>
      </c>
      <c r="AF123" s="3" t="e">
        <f>IF(Closed_Ports!AA116="z","z",IF(AF$11&lt;2000,INDEX('Data;_Historical_Data'!$H$12:$AK$518,MATCH(Working!$E123,'Data;_Historical_Data'!$J$12:$J$518,0),MATCH(Working!AF$11,'Data;_Historical_Data'!$H$11:$AK$11)),SUMIFS('Data;_Minor_Ports'!$K$59:$K$999999,'Data;_Minor_Ports'!$F$59:$F$999999,$F123,'Data;_Minor_Ports'!$E$59:$E$999999,AF$70,'Data;_Minor_Ports'!$J$59:$J$999999,#REF!)))</f>
        <v>#REF!</v>
      </c>
      <c r="AG123" s="3" t="e">
        <f>IF(Closed_Ports!AB116="z","z",IF(AG$11&lt;2000,INDEX('Data;_Historical_Data'!$H$12:$AK$518,MATCH(Working!$E123,'Data;_Historical_Data'!$J$12:$J$518,0),MATCH(Working!AG$11,'Data;_Historical_Data'!$H$11:$AK$11)),SUMIFS('Data;_Minor_Ports'!$K$59:$K$999999,'Data;_Minor_Ports'!$F$59:$F$999999,$F123,'Data;_Minor_Ports'!$E$59:$E$999999,AG$70,'Data;_Minor_Ports'!$J$59:$J$999999,#REF!)))</f>
        <v>#REF!</v>
      </c>
      <c r="AH123" s="3" t="e">
        <f>IF(Closed_Ports!AC116="z","z",IF(AH$11&lt;2000,INDEX('Data;_Historical_Data'!$H$12:$AK$518,MATCH(Working!$E123,'Data;_Historical_Data'!$J$12:$J$518,0),MATCH(Working!AH$11,'Data;_Historical_Data'!$H$11:$AK$11)),SUMIFS('Data;_Minor_Ports'!$K$59:$K$999999,'Data;_Minor_Ports'!$F$59:$F$999999,$F123,'Data;_Minor_Ports'!$E$59:$E$999999,AH$70,'Data;_Minor_Ports'!$J$59:$J$999999,#REF!)))</f>
        <v>#REF!</v>
      </c>
      <c r="AI123" s="3" t="e">
        <f>IF(Closed_Ports!AD116="z","z",IF(AI$11&lt;2000,INDEX('Data;_Historical_Data'!$H$12:$AK$518,MATCH(Working!$E123,'Data;_Historical_Data'!$J$12:$J$518,0),MATCH(Working!AI$11,'Data;_Historical_Data'!$H$11:$AK$11)),SUMIFS('Data;_Minor_Ports'!$K$59:$K$999999,'Data;_Minor_Ports'!$F$59:$F$999999,$F123,'Data;_Minor_Ports'!$E$59:$E$999999,AI$70,'Data;_Minor_Ports'!$J$59:$J$999999,#REF!)))</f>
        <v>#REF!</v>
      </c>
      <c r="AJ123" s="3" t="e">
        <f>IF(Closed_Ports!AE116="z","z",IF(AJ$11&lt;2000,INDEX('Data;_Historical_Data'!$H$12:$AK$518,MATCH(Working!$E123,'Data;_Historical_Data'!$J$12:$J$518,0),MATCH(Working!AJ$11,'Data;_Historical_Data'!$H$11:$AK$11)),SUMIFS('Data;_Minor_Ports'!$K$59:$K$999999,'Data;_Minor_Ports'!$F$59:$F$999999,$F123,'Data;_Minor_Ports'!$E$59:$E$999999,AJ$70,'Data;_Minor_Ports'!$J$59:$J$999999,#REF!)))</f>
        <v>#REF!</v>
      </c>
      <c r="AK123" s="3" t="e">
        <f>IF(Closed_Ports!AF116="z","z",IF(AK$11&lt;2000,INDEX('Data;_Historical_Data'!$H$12:$AK$518,MATCH(Working!$E123,'Data;_Historical_Data'!$J$12:$J$518,0),MATCH(Working!AK$11,'Data;_Historical_Data'!$H$11:$AK$11)),SUMIFS('Data;_Minor_Ports'!$K$59:$K$999999,'Data;_Minor_Ports'!$F$59:$F$999999,$F123,'Data;_Minor_Ports'!$E$59:$E$999999,AK$70,'Data;_Minor_Ports'!$J$59:$J$999999,#REF!)))</f>
        <v>#REF!</v>
      </c>
      <c r="AL123" s="49">
        <f>IF(Closed_Ports!AG116="z","z",IF(AL$11&lt;2000,INDEX('Data;_Historical_Data'!$H$12:$AK$518,MATCH(Working!$E123,'Data;_Historical_Data'!$J$12:$J$518,0),MATCH(Working!AL$11,'Data;_Historical_Data'!$H$11:$AK$11)),SUMIFS('Data;_Minor_Ports'!$K$59:$K$999999,'Data;_Minor_Ports'!$F$59:$F$999999,$F123,'Data;_Minor_Ports'!$E$59:$E$999999,AL$70,'Data;_Minor_Ports'!$J$59:$J$999999,#REF!)))</f>
        <v>0</v>
      </c>
      <c r="AM123" s="3">
        <f>IF(Closed_Ports!AH116="z","z",IF(AM$11&lt;2000,INDEX('Data;_Historical_Data'!$H$12:$AK$518,MATCH(Working!$E123,'Data;_Historical_Data'!$J$12:$J$518,0),MATCH(Working!AM$11,'Data;_Historical_Data'!$H$11:$AK$11)),SUMIFS('Data;_Minor_Ports'!$K$59:$K$999999,'Data;_Minor_Ports'!$F$59:$F$999999,$F123,'Data;_Minor_Ports'!$E$59:$E$999999,AM$70,'Data;_Minor_Ports'!$J$59:$J$999999,#REF!)))</f>
        <v>0</v>
      </c>
      <c r="AN123" s="3">
        <f>IF(Closed_Ports!AI116="z","z",IF(AN$11&lt;2000,INDEX('Data;_Historical_Data'!$H$12:$AK$518,MATCH(Working!$E123,'Data;_Historical_Data'!$J$12:$J$518,0),MATCH(Working!AN$11,'Data;_Historical_Data'!$H$11:$AK$11)),SUMIFS('Data;_Minor_Ports'!$K$59:$K$999999,'Data;_Minor_Ports'!$F$59:$F$999999,$F123,'Data;_Minor_Ports'!$E$59:$E$999999,AN$70,'Data;_Minor_Ports'!$J$59:$J$999999,#REF!)))</f>
        <v>0</v>
      </c>
      <c r="AO123" s="3">
        <f>IF(Closed_Ports!AJ116="z","z",IF(AO$11&lt;2000,INDEX('Data;_Historical_Data'!$H$12:$AK$518,MATCH(Working!$E123,'Data;_Historical_Data'!$J$12:$J$518,0),MATCH(Working!AO$11,'Data;_Historical_Data'!$H$11:$AK$11)),SUMIFS('Data;_Minor_Ports'!$K$59:$K$999999,'Data;_Minor_Ports'!$F$59:$F$999999,$F123,'Data;_Minor_Ports'!$E$59:$E$999999,AO$70,'Data;_Minor_Ports'!$J$59:$J$999999,#REF!)))</f>
        <v>0</v>
      </c>
      <c r="AP123" s="3">
        <f>IF(Closed_Ports!AK116="z","z",IF(AP$11&lt;2000,INDEX('Data;_Historical_Data'!$H$12:$AK$518,MATCH(Working!$E123,'Data;_Historical_Data'!$J$12:$J$518,0),MATCH(Working!AP$11,'Data;_Historical_Data'!$H$11:$AK$11)),SUMIFS('Data;_Minor_Ports'!$K$59:$K$999999,'Data;_Minor_Ports'!$F$59:$F$999999,$F123,'Data;_Minor_Ports'!$E$59:$E$999999,AP$70,'Data;_Minor_Ports'!$J$59:$J$999999,#REF!)))</f>
        <v>0</v>
      </c>
      <c r="AQ123" s="3">
        <f>IF(Closed_Ports!AL116="z","z",IF(AQ$11&lt;2000,INDEX('Data;_Historical_Data'!$H$12:$AK$518,MATCH(Working!$E123,'Data;_Historical_Data'!$J$12:$J$518,0),MATCH(Working!AQ$11,'Data;_Historical_Data'!$H$11:$AK$11)),SUMIFS('Data;_Minor_Ports'!$K$59:$K$999999,'Data;_Minor_Ports'!$F$59:$F$999999,$F123,'Data;_Minor_Ports'!$E$59:$E$999999,AQ$70,'Data;_Minor_Ports'!$J$59:$J$999999,#REF!)))</f>
        <v>0</v>
      </c>
      <c r="AR123" s="3">
        <f>IF(Closed_Ports!AM116="z","z",IF(AR$11&lt;2000,INDEX('Data;_Historical_Data'!$H$12:$AK$518,MATCH(Working!$E123,'Data;_Historical_Data'!$J$12:$J$518,0),MATCH(Working!AR$11,'Data;_Historical_Data'!$H$11:$AK$11)),SUMIFS('Data;_Minor_Ports'!$K$59:$K$999999,'Data;_Minor_Ports'!$F$59:$F$999999,$F123,'Data;_Minor_Ports'!$E$59:$E$999999,AR$70,'Data;_Minor_Ports'!$J$59:$J$999999,#REF!)))</f>
        <v>0</v>
      </c>
      <c r="AS123" s="3">
        <f>IF(Closed_Ports!AN116="z","z",IF(AS$11&lt;2000,INDEX('Data;_Historical_Data'!$H$12:$AK$518,MATCH(Working!$E123,'Data;_Historical_Data'!$J$12:$J$518,0),MATCH(Working!AS$11,'Data;_Historical_Data'!$H$11:$AK$11)),SUMIFS('Data;_Minor_Ports'!$K$59:$K$999999,'Data;_Minor_Ports'!$F$59:$F$999999,$F123,'Data;_Minor_Ports'!$E$59:$E$999999,AS$70,'Data;_Minor_Ports'!$J$59:$J$999999,#REF!)))</f>
        <v>0</v>
      </c>
      <c r="AT123" s="3">
        <f>IF(Closed_Ports!AO116="z","z",IF(AT$11&lt;2000,INDEX('Data;_Historical_Data'!$H$12:$AK$518,MATCH(Working!$E123,'Data;_Historical_Data'!$J$12:$J$518,0),MATCH(Working!AT$11,'Data;_Historical_Data'!$H$11:$AK$11)),SUMIFS('Data;_Minor_Ports'!$K$59:$K$999999,'Data;_Minor_Ports'!$F$59:$F$999999,$F123,'Data;_Minor_Ports'!$E$59:$E$999999,AT$70,'Data;_Minor_Ports'!$J$59:$J$999999,#REF!)))</f>
        <v>0</v>
      </c>
      <c r="AU123" s="3">
        <f>IF(Closed_Ports!AP116="z","z",IF(AU$11&lt;2000,INDEX('Data;_Historical_Data'!$H$12:$AK$518,MATCH(Working!$E123,'Data;_Historical_Data'!$J$12:$J$518,0),MATCH(Working!AU$11,'Data;_Historical_Data'!$H$11:$AK$11)),SUMIFS('Data;_Minor_Ports'!$K$59:$K$999999,'Data;_Minor_Ports'!$F$59:$F$999999,$F123,'Data;_Minor_Ports'!$E$59:$E$999999,AU$70,'Data;_Minor_Ports'!$J$59:$J$999999,#REF!)))</f>
        <v>0</v>
      </c>
      <c r="AV123" s="3">
        <f>IF(Closed_Ports!AQ116="z","z",IF(AV$11&lt;2000,INDEX('Data;_Historical_Data'!$H$12:$AK$518,MATCH(Working!$E123,'Data;_Historical_Data'!$J$12:$J$518,0),MATCH(Working!AV$11,'Data;_Historical_Data'!$H$11:$AK$11)),SUMIFS('Data;_Minor_Ports'!$K$59:$K$999999,'Data;_Minor_Ports'!$F$59:$F$999999,$F123,'Data;_Minor_Ports'!$E$59:$E$999999,AV$70,'Data;_Minor_Ports'!$J$59:$J$999999,#REF!)))</f>
        <v>0</v>
      </c>
      <c r="AW123" s="3">
        <f>IF(Closed_Ports!AR116="z","z",IF(AW$11&lt;2000,INDEX('Data;_Historical_Data'!$H$12:$AK$518,MATCH(Working!$E123,'Data;_Historical_Data'!$J$12:$J$518,0),MATCH(Working!AW$11,'Data;_Historical_Data'!$H$11:$AK$11)),SUMIFS('Data;_Minor_Ports'!$K$59:$K$999999,'Data;_Minor_Ports'!$F$59:$F$999999,$F123,'Data;_Minor_Ports'!$E$59:$E$999999,AW$70,'Data;_Minor_Ports'!$J$59:$J$999999,#REF!)))</f>
        <v>0</v>
      </c>
      <c r="AX123" s="3">
        <f>IF(Closed_Ports!AS116="z","z",IF(AX$11&lt;2000,INDEX('Data;_Historical_Data'!$H$12:$AK$518,MATCH(Working!$E123,'Data;_Historical_Data'!$J$12:$J$518,0),MATCH(Working!AX$11,'Data;_Historical_Data'!$H$11:$AK$11)),SUMIFS('Data;_Minor_Ports'!$K$59:$K$999999,'Data;_Minor_Ports'!$F$59:$F$999999,$F123,'Data;_Minor_Ports'!$E$59:$E$999999,AX$70,'Data;_Minor_Ports'!$J$59:$J$999999,#REF!)))</f>
        <v>0</v>
      </c>
      <c r="AY123" s="3">
        <f>IF(Closed_Ports!AT116="z","z",IF(AY$11&lt;2000,INDEX('Data;_Historical_Data'!$H$12:$AK$518,MATCH(Working!$E123,'Data;_Historical_Data'!$J$12:$J$518,0),MATCH(Working!AY$11,'Data;_Historical_Data'!$H$11:$AK$11)),SUMIFS('Data;_Minor_Ports'!$K$59:$K$999999,'Data;_Minor_Ports'!$F$59:$F$999999,$F123,'Data;_Minor_Ports'!$E$59:$E$999999,AY$70,'Data;_Minor_Ports'!$J$59:$J$999999,#REF!)))</f>
        <v>0</v>
      </c>
      <c r="AZ123" s="3">
        <f>IF(Closed_Ports!AU116="z","z",IF(AZ$11&lt;2000,INDEX('Data;_Historical_Data'!$H$12:$AK$518,MATCH(Working!$E123,'Data;_Historical_Data'!$J$12:$J$518,0),MATCH(Working!AZ$11,'Data;_Historical_Data'!$H$11:$AK$11)),SUMIFS('Data;_Minor_Ports'!$K$59:$K$999999,'Data;_Minor_Ports'!$F$59:$F$999999,$F123,'Data;_Minor_Ports'!$E$59:$E$999999,AZ$70,'Data;_Minor_Ports'!$J$59:$J$999999,#REF!)))</f>
        <v>0</v>
      </c>
      <c r="BA123" s="3">
        <f>IF(Closed_Ports!AV116="z","z",IF(BA$11&lt;2000,INDEX('Data;_Historical_Data'!$H$12:$AK$518,MATCH(Working!$E123,'Data;_Historical_Data'!$J$12:$J$518,0),MATCH(Working!BA$11,'Data;_Historical_Data'!$H$11:$AK$11)),SUMIFS('Data;_Minor_Ports'!$K$59:$K$999999,'Data;_Minor_Ports'!$F$59:$F$999999,$F123,'Data;_Minor_Ports'!$E$59:$E$999999,BA$70,'Data;_Minor_Ports'!$J$59:$J$999999,#REF!)))</f>
        <v>0</v>
      </c>
      <c r="BB123" s="3">
        <f>IF(Closed_Ports!AW116="z","z",IF(BB$11&lt;2000,INDEX('Data;_Historical_Data'!$H$12:$AK$518,MATCH(Working!$E123,'Data;_Historical_Data'!$J$12:$J$518,0),MATCH(Working!BB$11,'Data;_Historical_Data'!$H$11:$AK$11)),SUMIFS('Data;_Minor_Ports'!$K$59:$K$999999,'Data;_Minor_Ports'!$F$59:$F$999999,$F123,'Data;_Minor_Ports'!$E$59:$E$999999,BB$70,'Data;_Minor_Ports'!$J$59:$J$999999,#REF!)))</f>
        <v>0</v>
      </c>
      <c r="BC123" s="3">
        <f>IF(Closed_Ports!AX116="z","z",IF(BC$11&lt;2000,INDEX('Data;_Historical_Data'!$H$12:$AK$518,MATCH(Working!$E123,'Data;_Historical_Data'!$J$12:$J$518,0),MATCH(Working!BC$11,'Data;_Historical_Data'!$H$11:$AK$11)),SUMIFS('Data;_Minor_Ports'!$K$59:$K$999999,'Data;_Minor_Ports'!$F$59:$F$999999,$F123,'Data;_Minor_Ports'!$E$59:$E$999999,BC$70,'Data;_Minor_Ports'!$J$59:$J$999999,#REF!)))</f>
        <v>0</v>
      </c>
      <c r="BD123" s="3">
        <f>IF(Closed_Ports!AY116="z","z",IF(BD$11&lt;2000,INDEX('Data;_Historical_Data'!$H$12:$AK$518,MATCH(Working!$E123,'Data;_Historical_Data'!$J$12:$J$518,0),MATCH(Working!BD$11,'Data;_Historical_Data'!$H$11:$AK$11)),SUMIFS('Data;_Minor_Ports'!$K$59:$K$999999,'Data;_Minor_Ports'!$F$59:$F$999999,$F123,'Data;_Minor_Ports'!$E$59:$E$999999,BD$70,'Data;_Minor_Ports'!$J$59:$J$999999,#REF!)))</f>
        <v>0</v>
      </c>
      <c r="BE123" s="3">
        <f>IF(Closed_Ports!AZ116="z","z",IF(BE$11&lt;2000,INDEX('Data;_Historical_Data'!$H$12:$AK$518,MATCH(Working!$E123,'Data;_Historical_Data'!$J$12:$J$518,0),MATCH(Working!BE$11,'Data;_Historical_Data'!$H$11:$AK$11)),SUMIFS('Data;_Minor_Ports'!$K$59:$K$999999,'Data;_Minor_Ports'!$F$59:$F$999999,$F123,'Data;_Minor_Ports'!$E$59:$E$999999,BE$70,'Data;_Minor_Ports'!$J$59:$J$999999,#REF!)))</f>
        <v>0</v>
      </c>
      <c r="BF123" s="3">
        <f>IF(Closed_Ports!BA116="z","z",IF(BF$11&lt;2000,INDEX('Data;_Historical_Data'!$H$12:$AK$518,MATCH(Working!$E123,'Data;_Historical_Data'!$J$12:$J$518,0),MATCH(Working!BF$11,'Data;_Historical_Data'!$H$11:$AK$11)),SUMIFS('Data;_Minor_Ports'!$K$59:$K$999999,'Data;_Minor_Ports'!$F$59:$F$999999,$F123,'Data;_Minor_Ports'!$E$59:$E$999999,BF$70,'Data;_Minor_Ports'!$J$59:$J$999999,#REF!)))</f>
        <v>0</v>
      </c>
      <c r="BG123" s="3">
        <f>IF(Closed_Ports!BB116="z","z",IF(BG$11&lt;2000,INDEX('Data;_Historical_Data'!$H$12:$AK$518,MATCH(Working!$E123,'Data;_Historical_Data'!$J$12:$J$518,0),MATCH(Working!BG$11,'Data;_Historical_Data'!$H$11:$AK$11)),SUMIFS('Data;_Minor_Ports'!$K$59:$K$999999,'Data;_Minor_Ports'!$F$59:$F$999999,$F123,'Data;_Minor_Ports'!$E$59:$E$999999,BG$70,'Data;_Minor_Ports'!$J$59:$J$999999,#REF!)))</f>
        <v>0</v>
      </c>
      <c r="BH123" s="3">
        <f>IF(Closed_Ports!BC116="z","z",IF(BH$11&lt;2000,INDEX('Data;_Historical_Data'!$H$12:$AK$518,MATCH(Working!$E123,'Data;_Historical_Data'!$J$12:$J$518,0),MATCH(Working!BH$11,'Data;_Historical_Data'!$H$11:$AK$11)),SUMIFS('Data;_Minor_Ports'!$K$59:$K$999999,'Data;_Minor_Ports'!$F$59:$F$999999,$F123,'Data;_Minor_Ports'!$E$59:$E$999999,BH$70,'Data;_Minor_Ports'!$J$59:$J$999999,#REF!)))</f>
        <v>0</v>
      </c>
      <c r="BI123" s="3">
        <f>IF(Closed_Ports!BD116="z","z",IF(BI$11&lt;2000,INDEX('Data;_Historical_Data'!$H$12:$AK$518,MATCH(Working!$E123,'Data;_Historical_Data'!$J$12:$J$518,0),MATCH(Working!BI$11,'Data;_Historical_Data'!$H$11:$AK$11)),SUMIFS('Data;_Minor_Ports'!$K$59:$K$999999,'Data;_Minor_Ports'!$F$59:$F$999999,$F123,'Data;_Minor_Ports'!$E$59:$E$999999,BI$70,'Data;_Minor_Ports'!$J$59:$J$999999,#REF!)))</f>
        <v>0</v>
      </c>
      <c r="BJ123" s="44" t="e">
        <f t="shared" si="8"/>
        <v>#DIV/0!</v>
      </c>
      <c r="BK123" s="45">
        <f t="shared" si="9"/>
        <v>0</v>
      </c>
    </row>
    <row r="124" spans="5:63" x14ac:dyDescent="0.25">
      <c r="E124" s="22" t="e">
        <f>CONCATENATE(#REF!,Working!H124)</f>
        <v>#REF!</v>
      </c>
      <c r="F124" s="22" t="s">
        <v>420</v>
      </c>
      <c r="G124" s="22" t="s">
        <v>308</v>
      </c>
      <c r="H124" s="2" t="s">
        <v>113</v>
      </c>
      <c r="I124" s="2" t="s">
        <v>47</v>
      </c>
      <c r="J124" s="42" t="s">
        <v>66</v>
      </c>
      <c r="K124" s="3" t="e">
        <f>IF(Closed_Ports!F117="z","z",IF(K$11&lt;2000,INDEX('Data;_Historical_Data'!$H$12:$AK$518,MATCH(Working!$E124,'Data;_Historical_Data'!$J$12:$J$518,0),MATCH(Working!K$11,'Data;_Historical_Data'!$H$11:$AK$11)),SUMIFS('Data;_Minor_Ports'!$K$59:$K$999999,'Data;_Minor_Ports'!$F$59:$F$999999,$F124,'Data;_Minor_Ports'!$E$59:$E$999999,K$70,'Data;_Minor_Ports'!$J$59:$J$999999,#REF!)))</f>
        <v>#REF!</v>
      </c>
      <c r="L124" s="3" t="e">
        <f>IF(Closed_Ports!G117="z","z",IF(L$11&lt;2000,INDEX('Data;_Historical_Data'!$H$12:$AK$518,MATCH(Working!$E124,'Data;_Historical_Data'!$J$12:$J$518,0),MATCH(Working!L$11,'Data;_Historical_Data'!$H$11:$AK$11)),SUMIFS('Data;_Minor_Ports'!$K$59:$K$999999,'Data;_Minor_Ports'!$F$59:$F$999999,$F124,'Data;_Minor_Ports'!$E$59:$E$999999,L$70,'Data;_Minor_Ports'!$J$59:$J$999999,#REF!)))</f>
        <v>#REF!</v>
      </c>
      <c r="M124" s="3" t="e">
        <f>IF(Closed_Ports!H117="z","z",IF(M$11&lt;2000,INDEX('Data;_Historical_Data'!$H$12:$AK$518,MATCH(Working!$E124,'Data;_Historical_Data'!$J$12:$J$518,0),MATCH(Working!M$11,'Data;_Historical_Data'!$H$11:$AK$11)),SUMIFS('Data;_Minor_Ports'!$K$59:$K$999999,'Data;_Minor_Ports'!$F$59:$F$999999,$F124,'Data;_Minor_Ports'!$E$59:$E$999999,M$70,'Data;_Minor_Ports'!$J$59:$J$999999,#REF!)))</f>
        <v>#REF!</v>
      </c>
      <c r="N124" s="3" t="e">
        <f>IF(Closed_Ports!I117="z","z",IF(N$11&lt;2000,INDEX('Data;_Historical_Data'!$H$12:$AK$518,MATCH(Working!$E124,'Data;_Historical_Data'!$J$12:$J$518,0),MATCH(Working!N$11,'Data;_Historical_Data'!$H$11:$AK$11)),SUMIFS('Data;_Minor_Ports'!$K$59:$K$999999,'Data;_Minor_Ports'!$F$59:$F$999999,$F124,'Data;_Minor_Ports'!$E$59:$E$999999,N$70,'Data;_Minor_Ports'!$J$59:$J$999999,#REF!)))</f>
        <v>#REF!</v>
      </c>
      <c r="O124" s="3" t="e">
        <f>IF(Closed_Ports!J117="z","z",IF(O$11&lt;2000,INDEX('Data;_Historical_Data'!$H$12:$AK$518,MATCH(Working!$E124,'Data;_Historical_Data'!$J$12:$J$518,0),MATCH(Working!O$11,'Data;_Historical_Data'!$H$11:$AK$11)),SUMIFS('Data;_Minor_Ports'!$K$59:$K$999999,'Data;_Minor_Ports'!$F$59:$F$999999,$F124,'Data;_Minor_Ports'!$E$59:$E$999999,O$70,'Data;_Minor_Ports'!$J$59:$J$999999,#REF!)))</f>
        <v>#REF!</v>
      </c>
      <c r="P124" s="3" t="e">
        <f>IF(Closed_Ports!K117="z","z",IF(P$11&lt;2000,INDEX('Data;_Historical_Data'!$H$12:$AK$518,MATCH(Working!$E124,'Data;_Historical_Data'!$J$12:$J$518,0),MATCH(Working!P$11,'Data;_Historical_Data'!$H$11:$AK$11)),SUMIFS('Data;_Minor_Ports'!$K$59:$K$999999,'Data;_Minor_Ports'!$F$59:$F$999999,$F124,'Data;_Minor_Ports'!$E$59:$E$999999,P$70,'Data;_Minor_Ports'!$J$59:$J$999999,#REF!)))</f>
        <v>#REF!</v>
      </c>
      <c r="Q124" s="3" t="e">
        <f>IF(Closed_Ports!L117="z","z",IF(Q$11&lt;2000,INDEX('Data;_Historical_Data'!$H$12:$AK$518,MATCH(Working!$E124,'Data;_Historical_Data'!$J$12:$J$518,0),MATCH(Working!Q$11,'Data;_Historical_Data'!$H$11:$AK$11)),SUMIFS('Data;_Minor_Ports'!$K$59:$K$999999,'Data;_Minor_Ports'!$F$59:$F$999999,$F124,'Data;_Minor_Ports'!$E$59:$E$999999,Q$70,'Data;_Minor_Ports'!$J$59:$J$999999,#REF!)))</f>
        <v>#REF!</v>
      </c>
      <c r="R124" s="3" t="e">
        <f>IF(Closed_Ports!M117="z","z",IF(R$11&lt;2000,INDEX('Data;_Historical_Data'!$H$12:$AK$518,MATCH(Working!$E124,'Data;_Historical_Data'!$J$12:$J$518,0),MATCH(Working!R$11,'Data;_Historical_Data'!$H$11:$AK$11)),SUMIFS('Data;_Minor_Ports'!$K$59:$K$999999,'Data;_Minor_Ports'!$F$59:$F$999999,$F124,'Data;_Minor_Ports'!$E$59:$E$999999,R$70,'Data;_Minor_Ports'!$J$59:$J$999999,#REF!)))</f>
        <v>#REF!</v>
      </c>
      <c r="S124" s="3" t="e">
        <f>IF(Closed_Ports!N117="z","z",IF(S$11&lt;2000,INDEX('Data;_Historical_Data'!$H$12:$AK$518,MATCH(Working!$E124,'Data;_Historical_Data'!$J$12:$J$518,0),MATCH(Working!S$11,'Data;_Historical_Data'!$H$11:$AK$11)),SUMIFS('Data;_Minor_Ports'!$K$59:$K$999999,'Data;_Minor_Ports'!$F$59:$F$999999,$F124,'Data;_Minor_Ports'!$E$59:$E$999999,S$70,'Data;_Minor_Ports'!$J$59:$J$999999,#REF!)))</f>
        <v>#REF!</v>
      </c>
      <c r="T124" s="3" t="e">
        <f>IF(Closed_Ports!O117="z","z",IF(T$11&lt;2000,INDEX('Data;_Historical_Data'!$H$12:$AK$518,MATCH(Working!$E124,'Data;_Historical_Data'!$J$12:$J$518,0),MATCH(Working!T$11,'Data;_Historical_Data'!$H$11:$AK$11)),SUMIFS('Data;_Minor_Ports'!$K$59:$K$999999,'Data;_Minor_Ports'!$F$59:$F$999999,$F124,'Data;_Minor_Ports'!$E$59:$E$999999,T$70,'Data;_Minor_Ports'!$J$59:$J$999999,#REF!)))</f>
        <v>#REF!</v>
      </c>
      <c r="U124" s="3" t="e">
        <f>IF(Closed_Ports!P117="z","z",IF(U$11&lt;2000,INDEX('Data;_Historical_Data'!$H$12:$AK$518,MATCH(Working!$E124,'Data;_Historical_Data'!$J$12:$J$518,0),MATCH(Working!U$11,'Data;_Historical_Data'!$H$11:$AK$11)),SUMIFS('Data;_Minor_Ports'!$K$59:$K$999999,'Data;_Minor_Ports'!$F$59:$F$999999,$F124,'Data;_Minor_Ports'!$E$59:$E$999999,U$70,'Data;_Minor_Ports'!$J$59:$J$999999,#REF!)))</f>
        <v>#REF!</v>
      </c>
      <c r="V124" s="3" t="e">
        <f>IF(Closed_Ports!Q117="z","z",IF(V$11&lt;2000,INDEX('Data;_Historical_Data'!$H$12:$AK$518,MATCH(Working!$E124,'Data;_Historical_Data'!$J$12:$J$518,0),MATCH(Working!V$11,'Data;_Historical_Data'!$H$11:$AK$11)),SUMIFS('Data;_Minor_Ports'!$K$59:$K$999999,'Data;_Minor_Ports'!$F$59:$F$999999,$F124,'Data;_Minor_Ports'!$E$59:$E$999999,V$70,'Data;_Minor_Ports'!$J$59:$J$999999,#REF!)))</f>
        <v>#REF!</v>
      </c>
      <c r="W124" s="3" t="e">
        <f>IF(Closed_Ports!R117="z","z",IF(W$11&lt;2000,INDEX('Data;_Historical_Data'!$H$12:$AK$518,MATCH(Working!$E124,'Data;_Historical_Data'!$J$12:$J$518,0),MATCH(Working!W$11,'Data;_Historical_Data'!$H$11:$AK$11)),SUMIFS('Data;_Minor_Ports'!$K$59:$K$999999,'Data;_Minor_Ports'!$F$59:$F$999999,$F124,'Data;_Minor_Ports'!$E$59:$E$999999,W$70,'Data;_Minor_Ports'!$J$59:$J$999999,#REF!)))</f>
        <v>#REF!</v>
      </c>
      <c r="X124" s="3" t="e">
        <f>IF(Closed_Ports!S117="z","z",IF(X$11&lt;2000,INDEX('Data;_Historical_Data'!$H$12:$AK$518,MATCH(Working!$E124,'Data;_Historical_Data'!$J$12:$J$518,0),MATCH(Working!X$11,'Data;_Historical_Data'!$H$11:$AK$11)),SUMIFS('Data;_Minor_Ports'!$K$59:$K$999999,'Data;_Minor_Ports'!$F$59:$F$999999,$F124,'Data;_Minor_Ports'!$E$59:$E$999999,X$70,'Data;_Minor_Ports'!$J$59:$J$999999,#REF!)))</f>
        <v>#REF!</v>
      </c>
      <c r="Y124" s="3" t="e">
        <f>IF(Closed_Ports!T117="z","z",IF(Y$11&lt;2000,INDEX('Data;_Historical_Data'!$H$12:$AK$518,MATCH(Working!$E124,'Data;_Historical_Data'!$J$12:$J$518,0),MATCH(Working!Y$11,'Data;_Historical_Data'!$H$11:$AK$11)),SUMIFS('Data;_Minor_Ports'!$K$59:$K$999999,'Data;_Minor_Ports'!$F$59:$F$999999,$F124,'Data;_Minor_Ports'!$E$59:$E$999999,Y$70,'Data;_Minor_Ports'!$J$59:$J$999999,#REF!)))</f>
        <v>#REF!</v>
      </c>
      <c r="Z124" s="3" t="e">
        <f>IF(Closed_Ports!U117="z","z",IF(Z$11&lt;2000,INDEX('Data;_Historical_Data'!$H$12:$AK$518,MATCH(Working!$E124,'Data;_Historical_Data'!$J$12:$J$518,0),MATCH(Working!Z$11,'Data;_Historical_Data'!$H$11:$AK$11)),SUMIFS('Data;_Minor_Ports'!$K$59:$K$999999,'Data;_Minor_Ports'!$F$59:$F$999999,$F124,'Data;_Minor_Ports'!$E$59:$E$999999,Z$70,'Data;_Minor_Ports'!$J$59:$J$999999,#REF!)))</f>
        <v>#REF!</v>
      </c>
      <c r="AA124" s="3" t="e">
        <f>IF(Closed_Ports!V117="z","z",IF(AA$11&lt;2000,INDEX('Data;_Historical_Data'!$H$12:$AK$518,MATCH(Working!$E124,'Data;_Historical_Data'!$J$12:$J$518,0),MATCH(Working!AA$11,'Data;_Historical_Data'!$H$11:$AK$11)),SUMIFS('Data;_Minor_Ports'!$K$59:$K$999999,'Data;_Minor_Ports'!$F$59:$F$999999,$F124,'Data;_Minor_Ports'!$E$59:$E$999999,AA$70,'Data;_Minor_Ports'!$J$59:$J$999999,#REF!)))</f>
        <v>#REF!</v>
      </c>
      <c r="AB124" s="3" t="e">
        <f>IF(Closed_Ports!W117="z","z",IF(AB$11&lt;2000,INDEX('Data;_Historical_Data'!$H$12:$AK$518,MATCH(Working!$E124,'Data;_Historical_Data'!$J$12:$J$518,0),MATCH(Working!AB$11,'Data;_Historical_Data'!$H$11:$AK$11)),SUMIFS('Data;_Minor_Ports'!$K$59:$K$999999,'Data;_Minor_Ports'!$F$59:$F$999999,$F124,'Data;_Minor_Ports'!$E$59:$E$999999,AB$70,'Data;_Minor_Ports'!$J$59:$J$999999,#REF!)))</f>
        <v>#REF!</v>
      </c>
      <c r="AC124" s="3" t="e">
        <f>IF(Closed_Ports!X117="z","z",IF(AC$11&lt;2000,INDEX('Data;_Historical_Data'!$H$12:$AK$518,MATCH(Working!$E124,'Data;_Historical_Data'!$J$12:$J$518,0),MATCH(Working!AC$11,'Data;_Historical_Data'!$H$11:$AK$11)),SUMIFS('Data;_Minor_Ports'!$K$59:$K$999999,'Data;_Minor_Ports'!$F$59:$F$999999,$F124,'Data;_Minor_Ports'!$E$59:$E$999999,AC$70,'Data;_Minor_Ports'!$J$59:$J$999999,#REF!)))</f>
        <v>#REF!</v>
      </c>
      <c r="AD124" s="3" t="e">
        <f>IF(Closed_Ports!Y117="z","z",IF(AD$11&lt;2000,INDEX('Data;_Historical_Data'!$H$12:$AK$518,MATCH(Working!$E124,'Data;_Historical_Data'!$J$12:$J$518,0),MATCH(Working!AD$11,'Data;_Historical_Data'!$H$11:$AK$11)),SUMIFS('Data;_Minor_Ports'!$K$59:$K$999999,'Data;_Minor_Ports'!$F$59:$F$999999,$F124,'Data;_Minor_Ports'!$E$59:$E$999999,AD$70,'Data;_Minor_Ports'!$J$59:$J$999999,#REF!)))</f>
        <v>#REF!</v>
      </c>
      <c r="AE124" s="3" t="e">
        <f>IF(Closed_Ports!Z117="z","z",IF(AE$11&lt;2000,INDEX('Data;_Historical_Data'!$H$12:$AK$518,MATCH(Working!$E124,'Data;_Historical_Data'!$J$12:$J$518,0),MATCH(Working!AE$11,'Data;_Historical_Data'!$H$11:$AK$11)),SUMIFS('Data;_Minor_Ports'!$K$59:$K$999999,'Data;_Minor_Ports'!$F$59:$F$999999,$F124,'Data;_Minor_Ports'!$E$59:$E$999999,AE$70,'Data;_Minor_Ports'!$J$59:$J$999999,#REF!)))</f>
        <v>#REF!</v>
      </c>
      <c r="AF124" s="3" t="e">
        <f>IF(Closed_Ports!AA117="z","z",IF(AF$11&lt;2000,INDEX('Data;_Historical_Data'!$H$12:$AK$518,MATCH(Working!$E124,'Data;_Historical_Data'!$J$12:$J$518,0),MATCH(Working!AF$11,'Data;_Historical_Data'!$H$11:$AK$11)),SUMIFS('Data;_Minor_Ports'!$K$59:$K$999999,'Data;_Minor_Ports'!$F$59:$F$999999,$F124,'Data;_Minor_Ports'!$E$59:$E$999999,AF$70,'Data;_Minor_Ports'!$J$59:$J$999999,#REF!)))</f>
        <v>#REF!</v>
      </c>
      <c r="AG124" s="3" t="e">
        <f>IF(Closed_Ports!AB117="z","z",IF(AG$11&lt;2000,INDEX('Data;_Historical_Data'!$H$12:$AK$518,MATCH(Working!$E124,'Data;_Historical_Data'!$J$12:$J$518,0),MATCH(Working!AG$11,'Data;_Historical_Data'!$H$11:$AK$11)),SUMIFS('Data;_Minor_Ports'!$K$59:$K$999999,'Data;_Minor_Ports'!$F$59:$F$999999,$F124,'Data;_Minor_Ports'!$E$59:$E$999999,AG$70,'Data;_Minor_Ports'!$J$59:$J$999999,#REF!)))</f>
        <v>#REF!</v>
      </c>
      <c r="AH124" s="3" t="e">
        <f>IF(Closed_Ports!AC117="z","z",IF(AH$11&lt;2000,INDEX('Data;_Historical_Data'!$H$12:$AK$518,MATCH(Working!$E124,'Data;_Historical_Data'!$J$12:$J$518,0),MATCH(Working!AH$11,'Data;_Historical_Data'!$H$11:$AK$11)),SUMIFS('Data;_Minor_Ports'!$K$59:$K$999999,'Data;_Minor_Ports'!$F$59:$F$999999,$F124,'Data;_Minor_Ports'!$E$59:$E$999999,AH$70,'Data;_Minor_Ports'!$J$59:$J$999999,#REF!)))</f>
        <v>#REF!</v>
      </c>
      <c r="AI124" s="3" t="e">
        <f>IF(Closed_Ports!AD117="z","z",IF(AI$11&lt;2000,INDEX('Data;_Historical_Data'!$H$12:$AK$518,MATCH(Working!$E124,'Data;_Historical_Data'!$J$12:$J$518,0),MATCH(Working!AI$11,'Data;_Historical_Data'!$H$11:$AK$11)),SUMIFS('Data;_Minor_Ports'!$K$59:$K$999999,'Data;_Minor_Ports'!$F$59:$F$999999,$F124,'Data;_Minor_Ports'!$E$59:$E$999999,AI$70,'Data;_Minor_Ports'!$J$59:$J$999999,#REF!)))</f>
        <v>#REF!</v>
      </c>
      <c r="AJ124" s="3" t="e">
        <f>IF(Closed_Ports!AE117="z","z",IF(AJ$11&lt;2000,INDEX('Data;_Historical_Data'!$H$12:$AK$518,MATCH(Working!$E124,'Data;_Historical_Data'!$J$12:$J$518,0),MATCH(Working!AJ$11,'Data;_Historical_Data'!$H$11:$AK$11)),SUMIFS('Data;_Minor_Ports'!$K$59:$K$999999,'Data;_Minor_Ports'!$F$59:$F$999999,$F124,'Data;_Minor_Ports'!$E$59:$E$999999,AJ$70,'Data;_Minor_Ports'!$J$59:$J$999999,#REF!)))</f>
        <v>#REF!</v>
      </c>
      <c r="AK124" s="3" t="e">
        <f>IF(Closed_Ports!AF117="z","z",IF(AK$11&lt;2000,INDEX('Data;_Historical_Data'!$H$12:$AK$518,MATCH(Working!$E124,'Data;_Historical_Data'!$J$12:$J$518,0),MATCH(Working!AK$11,'Data;_Historical_Data'!$H$11:$AK$11)),SUMIFS('Data;_Minor_Ports'!$K$59:$K$999999,'Data;_Minor_Ports'!$F$59:$F$999999,$F124,'Data;_Minor_Ports'!$E$59:$E$999999,AK$70,'Data;_Minor_Ports'!$J$59:$J$999999,#REF!)))</f>
        <v>#REF!</v>
      </c>
      <c r="AL124" s="49">
        <f>IF(Closed_Ports!AG117="z","z",IF(AL$11&lt;2000,INDEX('Data;_Historical_Data'!$H$12:$AK$518,MATCH(Working!$E124,'Data;_Historical_Data'!$J$12:$J$518,0),MATCH(Working!AL$11,'Data;_Historical_Data'!$H$11:$AK$11)),SUMIFS('Data;_Minor_Ports'!$K$59:$K$999999,'Data;_Minor_Ports'!$F$59:$F$999999,$F124,'Data;_Minor_Ports'!$E$59:$E$999999,AL$70,'Data;_Minor_Ports'!$J$59:$J$999999,#REF!)))</f>
        <v>0</v>
      </c>
      <c r="AM124" s="3">
        <f>IF(Closed_Ports!AH117="z","z",IF(AM$11&lt;2000,INDEX('Data;_Historical_Data'!$H$12:$AK$518,MATCH(Working!$E124,'Data;_Historical_Data'!$J$12:$J$518,0),MATCH(Working!AM$11,'Data;_Historical_Data'!$H$11:$AK$11)),SUMIFS('Data;_Minor_Ports'!$K$59:$K$999999,'Data;_Minor_Ports'!$F$59:$F$999999,$F124,'Data;_Minor_Ports'!$E$59:$E$999999,AM$70,'Data;_Minor_Ports'!$J$59:$J$999999,#REF!)))</f>
        <v>0</v>
      </c>
      <c r="AN124" s="3">
        <f>IF(Closed_Ports!AI117="z","z",IF(AN$11&lt;2000,INDEX('Data;_Historical_Data'!$H$12:$AK$518,MATCH(Working!$E124,'Data;_Historical_Data'!$J$12:$J$518,0),MATCH(Working!AN$11,'Data;_Historical_Data'!$H$11:$AK$11)),SUMIFS('Data;_Minor_Ports'!$K$59:$K$999999,'Data;_Minor_Ports'!$F$59:$F$999999,$F124,'Data;_Minor_Ports'!$E$59:$E$999999,AN$70,'Data;_Minor_Ports'!$J$59:$J$999999,#REF!)))</f>
        <v>0</v>
      </c>
      <c r="AO124" s="3">
        <f>IF(Closed_Ports!AJ117="z","z",IF(AO$11&lt;2000,INDEX('Data;_Historical_Data'!$H$12:$AK$518,MATCH(Working!$E124,'Data;_Historical_Data'!$J$12:$J$518,0),MATCH(Working!AO$11,'Data;_Historical_Data'!$H$11:$AK$11)),SUMIFS('Data;_Minor_Ports'!$K$59:$K$999999,'Data;_Minor_Ports'!$F$59:$F$999999,$F124,'Data;_Minor_Ports'!$E$59:$E$999999,AO$70,'Data;_Minor_Ports'!$J$59:$J$999999,#REF!)))</f>
        <v>0</v>
      </c>
      <c r="AP124" s="3">
        <f>IF(Closed_Ports!AK117="z","z",IF(AP$11&lt;2000,INDEX('Data;_Historical_Data'!$H$12:$AK$518,MATCH(Working!$E124,'Data;_Historical_Data'!$J$12:$J$518,0),MATCH(Working!AP$11,'Data;_Historical_Data'!$H$11:$AK$11)),SUMIFS('Data;_Minor_Ports'!$K$59:$K$999999,'Data;_Minor_Ports'!$F$59:$F$999999,$F124,'Data;_Minor_Ports'!$E$59:$E$999999,AP$70,'Data;_Minor_Ports'!$J$59:$J$999999,#REF!)))</f>
        <v>0</v>
      </c>
      <c r="AQ124" s="3">
        <f>IF(Closed_Ports!AL117="z","z",IF(AQ$11&lt;2000,INDEX('Data;_Historical_Data'!$H$12:$AK$518,MATCH(Working!$E124,'Data;_Historical_Data'!$J$12:$J$518,0),MATCH(Working!AQ$11,'Data;_Historical_Data'!$H$11:$AK$11)),SUMIFS('Data;_Minor_Ports'!$K$59:$K$999999,'Data;_Minor_Ports'!$F$59:$F$999999,$F124,'Data;_Minor_Ports'!$E$59:$E$999999,AQ$70,'Data;_Minor_Ports'!$J$59:$J$999999,#REF!)))</f>
        <v>0</v>
      </c>
      <c r="AR124" s="3">
        <f>IF(Closed_Ports!AM117="z","z",IF(AR$11&lt;2000,INDEX('Data;_Historical_Data'!$H$12:$AK$518,MATCH(Working!$E124,'Data;_Historical_Data'!$J$12:$J$518,0),MATCH(Working!AR$11,'Data;_Historical_Data'!$H$11:$AK$11)),SUMIFS('Data;_Minor_Ports'!$K$59:$K$999999,'Data;_Minor_Ports'!$F$59:$F$999999,$F124,'Data;_Minor_Ports'!$E$59:$E$999999,AR$70,'Data;_Minor_Ports'!$J$59:$J$999999,#REF!)))</f>
        <v>0</v>
      </c>
      <c r="AS124" s="3">
        <f>IF(Closed_Ports!AN117="z","z",IF(AS$11&lt;2000,INDEX('Data;_Historical_Data'!$H$12:$AK$518,MATCH(Working!$E124,'Data;_Historical_Data'!$J$12:$J$518,0),MATCH(Working!AS$11,'Data;_Historical_Data'!$H$11:$AK$11)),SUMIFS('Data;_Minor_Ports'!$K$59:$K$999999,'Data;_Minor_Ports'!$F$59:$F$999999,$F124,'Data;_Minor_Ports'!$E$59:$E$999999,AS$70,'Data;_Minor_Ports'!$J$59:$J$999999,#REF!)))</f>
        <v>0</v>
      </c>
      <c r="AT124" s="3">
        <f>IF(Closed_Ports!AO117="z","z",IF(AT$11&lt;2000,INDEX('Data;_Historical_Data'!$H$12:$AK$518,MATCH(Working!$E124,'Data;_Historical_Data'!$J$12:$J$518,0),MATCH(Working!AT$11,'Data;_Historical_Data'!$H$11:$AK$11)),SUMIFS('Data;_Minor_Ports'!$K$59:$K$999999,'Data;_Minor_Ports'!$F$59:$F$999999,$F124,'Data;_Minor_Ports'!$E$59:$E$999999,AT$70,'Data;_Minor_Ports'!$J$59:$J$999999,#REF!)))</f>
        <v>0</v>
      </c>
      <c r="AU124" s="3">
        <f>IF(Closed_Ports!AP117="z","z",IF(AU$11&lt;2000,INDEX('Data;_Historical_Data'!$H$12:$AK$518,MATCH(Working!$E124,'Data;_Historical_Data'!$J$12:$J$518,0),MATCH(Working!AU$11,'Data;_Historical_Data'!$H$11:$AK$11)),SUMIFS('Data;_Minor_Ports'!$K$59:$K$999999,'Data;_Minor_Ports'!$F$59:$F$999999,$F124,'Data;_Minor_Ports'!$E$59:$E$999999,AU$70,'Data;_Minor_Ports'!$J$59:$J$999999,#REF!)))</f>
        <v>0</v>
      </c>
      <c r="AV124" s="3">
        <f>IF(Closed_Ports!AQ117="z","z",IF(AV$11&lt;2000,INDEX('Data;_Historical_Data'!$H$12:$AK$518,MATCH(Working!$E124,'Data;_Historical_Data'!$J$12:$J$518,0),MATCH(Working!AV$11,'Data;_Historical_Data'!$H$11:$AK$11)),SUMIFS('Data;_Minor_Ports'!$K$59:$K$999999,'Data;_Minor_Ports'!$F$59:$F$999999,$F124,'Data;_Minor_Ports'!$E$59:$E$999999,AV$70,'Data;_Minor_Ports'!$J$59:$J$999999,#REF!)))</f>
        <v>0</v>
      </c>
      <c r="AW124" s="3">
        <f>IF(Closed_Ports!AR117="z","z",IF(AW$11&lt;2000,INDEX('Data;_Historical_Data'!$H$12:$AK$518,MATCH(Working!$E124,'Data;_Historical_Data'!$J$12:$J$518,0),MATCH(Working!AW$11,'Data;_Historical_Data'!$H$11:$AK$11)),SUMIFS('Data;_Minor_Ports'!$K$59:$K$999999,'Data;_Minor_Ports'!$F$59:$F$999999,$F124,'Data;_Minor_Ports'!$E$59:$E$999999,AW$70,'Data;_Minor_Ports'!$J$59:$J$999999,#REF!)))</f>
        <v>0</v>
      </c>
      <c r="AX124" s="3">
        <f>IF(Closed_Ports!AS117="z","z",IF(AX$11&lt;2000,INDEX('Data;_Historical_Data'!$H$12:$AK$518,MATCH(Working!$E124,'Data;_Historical_Data'!$J$12:$J$518,0),MATCH(Working!AX$11,'Data;_Historical_Data'!$H$11:$AK$11)),SUMIFS('Data;_Minor_Ports'!$K$59:$K$999999,'Data;_Minor_Ports'!$F$59:$F$999999,$F124,'Data;_Minor_Ports'!$E$59:$E$999999,AX$70,'Data;_Minor_Ports'!$J$59:$J$999999,#REF!)))</f>
        <v>0</v>
      </c>
      <c r="AY124" s="3">
        <f>IF(Closed_Ports!AT117="z","z",IF(AY$11&lt;2000,INDEX('Data;_Historical_Data'!$H$12:$AK$518,MATCH(Working!$E124,'Data;_Historical_Data'!$J$12:$J$518,0),MATCH(Working!AY$11,'Data;_Historical_Data'!$H$11:$AK$11)),SUMIFS('Data;_Minor_Ports'!$K$59:$K$999999,'Data;_Minor_Ports'!$F$59:$F$999999,$F124,'Data;_Minor_Ports'!$E$59:$E$999999,AY$70,'Data;_Minor_Ports'!$J$59:$J$999999,#REF!)))</f>
        <v>0</v>
      </c>
      <c r="AZ124" s="3">
        <f>IF(Closed_Ports!AU117="z","z",IF(AZ$11&lt;2000,INDEX('Data;_Historical_Data'!$H$12:$AK$518,MATCH(Working!$E124,'Data;_Historical_Data'!$J$12:$J$518,0),MATCH(Working!AZ$11,'Data;_Historical_Data'!$H$11:$AK$11)),SUMIFS('Data;_Minor_Ports'!$K$59:$K$999999,'Data;_Minor_Ports'!$F$59:$F$999999,$F124,'Data;_Minor_Ports'!$E$59:$E$999999,AZ$70,'Data;_Minor_Ports'!$J$59:$J$999999,#REF!)))</f>
        <v>0</v>
      </c>
      <c r="BA124" s="3">
        <f>IF(Closed_Ports!AV117="z","z",IF(BA$11&lt;2000,INDEX('Data;_Historical_Data'!$H$12:$AK$518,MATCH(Working!$E124,'Data;_Historical_Data'!$J$12:$J$518,0),MATCH(Working!BA$11,'Data;_Historical_Data'!$H$11:$AK$11)),SUMIFS('Data;_Minor_Ports'!$K$59:$K$999999,'Data;_Minor_Ports'!$F$59:$F$999999,$F124,'Data;_Minor_Ports'!$E$59:$E$999999,BA$70,'Data;_Minor_Ports'!$J$59:$J$999999,#REF!)))</f>
        <v>0</v>
      </c>
      <c r="BB124" s="3">
        <f>IF(Closed_Ports!AW117="z","z",IF(BB$11&lt;2000,INDEX('Data;_Historical_Data'!$H$12:$AK$518,MATCH(Working!$E124,'Data;_Historical_Data'!$J$12:$J$518,0),MATCH(Working!BB$11,'Data;_Historical_Data'!$H$11:$AK$11)),SUMIFS('Data;_Minor_Ports'!$K$59:$K$999999,'Data;_Minor_Ports'!$F$59:$F$999999,$F124,'Data;_Minor_Ports'!$E$59:$E$999999,BB$70,'Data;_Minor_Ports'!$J$59:$J$999999,#REF!)))</f>
        <v>0</v>
      </c>
      <c r="BC124" s="3">
        <f>IF(Closed_Ports!AX117="z","z",IF(BC$11&lt;2000,INDEX('Data;_Historical_Data'!$H$12:$AK$518,MATCH(Working!$E124,'Data;_Historical_Data'!$J$12:$J$518,0),MATCH(Working!BC$11,'Data;_Historical_Data'!$H$11:$AK$11)),SUMIFS('Data;_Minor_Ports'!$K$59:$K$999999,'Data;_Minor_Ports'!$F$59:$F$999999,$F124,'Data;_Minor_Ports'!$E$59:$E$999999,BC$70,'Data;_Minor_Ports'!$J$59:$J$999999,#REF!)))</f>
        <v>0</v>
      </c>
      <c r="BD124" s="3">
        <f>IF(Closed_Ports!AY117="z","z",IF(BD$11&lt;2000,INDEX('Data;_Historical_Data'!$H$12:$AK$518,MATCH(Working!$E124,'Data;_Historical_Data'!$J$12:$J$518,0),MATCH(Working!BD$11,'Data;_Historical_Data'!$H$11:$AK$11)),SUMIFS('Data;_Minor_Ports'!$K$59:$K$999999,'Data;_Minor_Ports'!$F$59:$F$999999,$F124,'Data;_Minor_Ports'!$E$59:$E$999999,BD$70,'Data;_Minor_Ports'!$J$59:$J$999999,#REF!)))</f>
        <v>0</v>
      </c>
      <c r="BE124" s="3">
        <f>IF(Closed_Ports!AZ117="z","z",IF(BE$11&lt;2000,INDEX('Data;_Historical_Data'!$H$12:$AK$518,MATCH(Working!$E124,'Data;_Historical_Data'!$J$12:$J$518,0),MATCH(Working!BE$11,'Data;_Historical_Data'!$H$11:$AK$11)),SUMIFS('Data;_Minor_Ports'!$K$59:$K$999999,'Data;_Minor_Ports'!$F$59:$F$999999,$F124,'Data;_Minor_Ports'!$E$59:$E$999999,BE$70,'Data;_Minor_Ports'!$J$59:$J$999999,#REF!)))</f>
        <v>0</v>
      </c>
      <c r="BF124" s="3">
        <f>IF(Closed_Ports!BA117="z","z",IF(BF$11&lt;2000,INDEX('Data;_Historical_Data'!$H$12:$AK$518,MATCH(Working!$E124,'Data;_Historical_Data'!$J$12:$J$518,0),MATCH(Working!BF$11,'Data;_Historical_Data'!$H$11:$AK$11)),SUMIFS('Data;_Minor_Ports'!$K$59:$K$999999,'Data;_Minor_Ports'!$F$59:$F$999999,$F124,'Data;_Minor_Ports'!$E$59:$E$999999,BF$70,'Data;_Minor_Ports'!$J$59:$J$999999,#REF!)))</f>
        <v>0</v>
      </c>
      <c r="BG124" s="3">
        <f>IF(Closed_Ports!BB117="z","z",IF(BG$11&lt;2000,INDEX('Data;_Historical_Data'!$H$12:$AK$518,MATCH(Working!$E124,'Data;_Historical_Data'!$J$12:$J$518,0),MATCH(Working!BG$11,'Data;_Historical_Data'!$H$11:$AK$11)),SUMIFS('Data;_Minor_Ports'!$K$59:$K$999999,'Data;_Minor_Ports'!$F$59:$F$999999,$F124,'Data;_Minor_Ports'!$E$59:$E$999999,BG$70,'Data;_Minor_Ports'!$J$59:$J$999999,#REF!)))</f>
        <v>0</v>
      </c>
      <c r="BH124" s="3">
        <f>IF(Closed_Ports!BC117="z","z",IF(BH$11&lt;2000,INDEX('Data;_Historical_Data'!$H$12:$AK$518,MATCH(Working!$E124,'Data;_Historical_Data'!$J$12:$J$518,0),MATCH(Working!BH$11,'Data;_Historical_Data'!$H$11:$AK$11)),SUMIFS('Data;_Minor_Ports'!$K$59:$K$999999,'Data;_Minor_Ports'!$F$59:$F$999999,$F124,'Data;_Minor_Ports'!$E$59:$E$999999,BH$70,'Data;_Minor_Ports'!$J$59:$J$999999,#REF!)))</f>
        <v>0</v>
      </c>
      <c r="BI124" s="3">
        <f>IF(Closed_Ports!BD117="z","z",IF(BI$11&lt;2000,INDEX('Data;_Historical_Data'!$H$12:$AK$518,MATCH(Working!$E124,'Data;_Historical_Data'!$J$12:$J$518,0),MATCH(Working!BI$11,'Data;_Historical_Data'!$H$11:$AK$11)),SUMIFS('Data;_Minor_Ports'!$K$59:$K$999999,'Data;_Minor_Ports'!$F$59:$F$999999,$F124,'Data;_Minor_Ports'!$E$59:$E$999999,BI$70,'Data;_Minor_Ports'!$J$59:$J$999999,#REF!)))</f>
        <v>0</v>
      </c>
      <c r="BJ124" s="44" t="e">
        <f t="shared" si="8"/>
        <v>#DIV/0!</v>
      </c>
      <c r="BK124" s="45">
        <f t="shared" si="9"/>
        <v>0</v>
      </c>
    </row>
    <row r="125" spans="5:63" x14ac:dyDescent="0.25">
      <c r="E125" s="22" t="e">
        <f>CONCATENATE(#REF!,Working!H125)</f>
        <v>#REF!</v>
      </c>
      <c r="F125" s="22" t="s">
        <v>422</v>
      </c>
      <c r="G125" s="22" t="s">
        <v>308</v>
      </c>
      <c r="H125" s="2" t="s">
        <v>114</v>
      </c>
      <c r="I125" s="2" t="s">
        <v>26</v>
      </c>
      <c r="J125" s="42" t="s">
        <v>66</v>
      </c>
      <c r="K125" s="3" t="str">
        <f>IF(Closed_Ports!F118="z","z",IF(K$11&lt;2000,INDEX('Data;_Historical_Data'!$H$12:$AK$518,MATCH(Working!$E125,'Data;_Historical_Data'!$J$12:$J$518,0),MATCH(Working!K$11,'Data;_Historical_Data'!$H$11:$AK$11)),SUMIFS('Data;_Minor_Ports'!$K$59:$K$999999,'Data;_Minor_Ports'!$F$59:$F$999999,$F125,'Data;_Minor_Ports'!$E$59:$E$999999,K$70,'Data;_Minor_Ports'!$J$59:$J$999999,#REF!)))</f>
        <v>z</v>
      </c>
      <c r="L125" s="3" t="str">
        <f>IF(Closed_Ports!G118="z","z",IF(L$11&lt;2000,INDEX('Data;_Historical_Data'!$H$12:$AK$518,MATCH(Working!$E125,'Data;_Historical_Data'!$J$12:$J$518,0),MATCH(Working!L$11,'Data;_Historical_Data'!$H$11:$AK$11)),SUMIFS('Data;_Minor_Ports'!$K$59:$K$999999,'Data;_Minor_Ports'!$F$59:$F$999999,$F125,'Data;_Minor_Ports'!$E$59:$E$999999,L$70,'Data;_Minor_Ports'!$J$59:$J$999999,#REF!)))</f>
        <v>z</v>
      </c>
      <c r="M125" s="3" t="str">
        <f>IF(Closed_Ports!H118="z","z",IF(M$11&lt;2000,INDEX('Data;_Historical_Data'!$H$12:$AK$518,MATCH(Working!$E125,'Data;_Historical_Data'!$J$12:$J$518,0),MATCH(Working!M$11,'Data;_Historical_Data'!$H$11:$AK$11)),SUMIFS('Data;_Minor_Ports'!$K$59:$K$999999,'Data;_Minor_Ports'!$F$59:$F$999999,$F125,'Data;_Minor_Ports'!$E$59:$E$999999,M$70,'Data;_Minor_Ports'!$J$59:$J$999999,#REF!)))</f>
        <v>z</v>
      </c>
      <c r="N125" s="3" t="str">
        <f>IF(Closed_Ports!I118="z","z",IF(N$11&lt;2000,INDEX('Data;_Historical_Data'!$H$12:$AK$518,MATCH(Working!$E125,'Data;_Historical_Data'!$J$12:$J$518,0),MATCH(Working!N$11,'Data;_Historical_Data'!$H$11:$AK$11)),SUMIFS('Data;_Minor_Ports'!$K$59:$K$999999,'Data;_Minor_Ports'!$F$59:$F$999999,$F125,'Data;_Minor_Ports'!$E$59:$E$999999,N$70,'Data;_Minor_Ports'!$J$59:$J$999999,#REF!)))</f>
        <v>z</v>
      </c>
      <c r="O125" s="3" t="str">
        <f>IF(Closed_Ports!J118="z","z",IF(O$11&lt;2000,INDEX('Data;_Historical_Data'!$H$12:$AK$518,MATCH(Working!$E125,'Data;_Historical_Data'!$J$12:$J$518,0),MATCH(Working!O$11,'Data;_Historical_Data'!$H$11:$AK$11)),SUMIFS('Data;_Minor_Ports'!$K$59:$K$999999,'Data;_Minor_Ports'!$F$59:$F$999999,$F125,'Data;_Minor_Ports'!$E$59:$E$999999,O$70,'Data;_Minor_Ports'!$J$59:$J$999999,#REF!)))</f>
        <v>z</v>
      </c>
      <c r="P125" s="3" t="str">
        <f>IF(Closed_Ports!K118="z","z",IF(P$11&lt;2000,INDEX('Data;_Historical_Data'!$H$12:$AK$518,MATCH(Working!$E125,'Data;_Historical_Data'!$J$12:$J$518,0),MATCH(Working!P$11,'Data;_Historical_Data'!$H$11:$AK$11)),SUMIFS('Data;_Minor_Ports'!$K$59:$K$999999,'Data;_Minor_Ports'!$F$59:$F$999999,$F125,'Data;_Minor_Ports'!$E$59:$E$999999,P$70,'Data;_Minor_Ports'!$J$59:$J$999999,#REF!)))</f>
        <v>z</v>
      </c>
      <c r="Q125" s="3" t="str">
        <f>IF(Closed_Ports!L118="z","z",IF(Q$11&lt;2000,INDEX('Data;_Historical_Data'!$H$12:$AK$518,MATCH(Working!$E125,'Data;_Historical_Data'!$J$12:$J$518,0),MATCH(Working!Q$11,'Data;_Historical_Data'!$H$11:$AK$11)),SUMIFS('Data;_Minor_Ports'!$K$59:$K$999999,'Data;_Minor_Ports'!$F$59:$F$999999,$F125,'Data;_Minor_Ports'!$E$59:$E$999999,Q$70,'Data;_Minor_Ports'!$J$59:$J$999999,#REF!)))</f>
        <v>z</v>
      </c>
      <c r="R125" s="3" t="str">
        <f>IF(Closed_Ports!M118="z","z",IF(R$11&lt;2000,INDEX('Data;_Historical_Data'!$H$12:$AK$518,MATCH(Working!$E125,'Data;_Historical_Data'!$J$12:$J$518,0),MATCH(Working!R$11,'Data;_Historical_Data'!$H$11:$AK$11)),SUMIFS('Data;_Minor_Ports'!$K$59:$K$999999,'Data;_Minor_Ports'!$F$59:$F$999999,$F125,'Data;_Minor_Ports'!$E$59:$E$999999,R$70,'Data;_Minor_Ports'!$J$59:$J$999999,#REF!)))</f>
        <v>z</v>
      </c>
      <c r="S125" s="3" t="str">
        <f>IF(Closed_Ports!N118="z","z",IF(S$11&lt;2000,INDEX('Data;_Historical_Data'!$H$12:$AK$518,MATCH(Working!$E125,'Data;_Historical_Data'!$J$12:$J$518,0),MATCH(Working!S$11,'Data;_Historical_Data'!$H$11:$AK$11)),SUMIFS('Data;_Minor_Ports'!$K$59:$K$999999,'Data;_Minor_Ports'!$F$59:$F$999999,$F125,'Data;_Minor_Ports'!$E$59:$E$999999,S$70,'Data;_Minor_Ports'!$J$59:$J$999999,#REF!)))</f>
        <v>z</v>
      </c>
      <c r="T125" s="3" t="e">
        <f>IF(Closed_Ports!O118="z","z",IF(T$11&lt;2000,INDEX('Data;_Historical_Data'!$H$12:$AK$518,MATCH(Working!$E125,'Data;_Historical_Data'!$J$12:$J$518,0),MATCH(Working!T$11,'Data;_Historical_Data'!$H$11:$AK$11)),SUMIFS('Data;_Minor_Ports'!$K$59:$K$999999,'Data;_Minor_Ports'!$F$59:$F$999999,$F125,'Data;_Minor_Ports'!$E$59:$E$999999,T$70,'Data;_Minor_Ports'!$J$59:$J$999999,#REF!)))</f>
        <v>#REF!</v>
      </c>
      <c r="U125" s="3" t="e">
        <f>IF(Closed_Ports!P118="z","z",IF(U$11&lt;2000,INDEX('Data;_Historical_Data'!$H$12:$AK$518,MATCH(Working!$E125,'Data;_Historical_Data'!$J$12:$J$518,0),MATCH(Working!U$11,'Data;_Historical_Data'!$H$11:$AK$11)),SUMIFS('Data;_Minor_Ports'!$K$59:$K$999999,'Data;_Minor_Ports'!$F$59:$F$999999,$F125,'Data;_Minor_Ports'!$E$59:$E$999999,U$70,'Data;_Minor_Ports'!$J$59:$J$999999,#REF!)))</f>
        <v>#REF!</v>
      </c>
      <c r="V125" s="3" t="e">
        <f>IF(Closed_Ports!Q118="z","z",IF(V$11&lt;2000,INDEX('Data;_Historical_Data'!$H$12:$AK$518,MATCH(Working!$E125,'Data;_Historical_Data'!$J$12:$J$518,0),MATCH(Working!V$11,'Data;_Historical_Data'!$H$11:$AK$11)),SUMIFS('Data;_Minor_Ports'!$K$59:$K$999999,'Data;_Minor_Ports'!$F$59:$F$999999,$F125,'Data;_Minor_Ports'!$E$59:$E$999999,V$70,'Data;_Minor_Ports'!$J$59:$J$999999,#REF!)))</f>
        <v>#REF!</v>
      </c>
      <c r="W125" s="3" t="e">
        <f>IF(Closed_Ports!R118="z","z",IF(W$11&lt;2000,INDEX('Data;_Historical_Data'!$H$12:$AK$518,MATCH(Working!$E125,'Data;_Historical_Data'!$J$12:$J$518,0),MATCH(Working!W$11,'Data;_Historical_Data'!$H$11:$AK$11)),SUMIFS('Data;_Minor_Ports'!$K$59:$K$999999,'Data;_Minor_Ports'!$F$59:$F$999999,$F125,'Data;_Minor_Ports'!$E$59:$E$999999,W$70,'Data;_Minor_Ports'!$J$59:$J$999999,#REF!)))</f>
        <v>#REF!</v>
      </c>
      <c r="X125" s="3" t="e">
        <f>IF(Closed_Ports!S118="z","z",IF(X$11&lt;2000,INDEX('Data;_Historical_Data'!$H$12:$AK$518,MATCH(Working!$E125,'Data;_Historical_Data'!$J$12:$J$518,0),MATCH(Working!X$11,'Data;_Historical_Data'!$H$11:$AK$11)),SUMIFS('Data;_Minor_Ports'!$K$59:$K$999999,'Data;_Minor_Ports'!$F$59:$F$999999,$F125,'Data;_Minor_Ports'!$E$59:$E$999999,X$70,'Data;_Minor_Ports'!$J$59:$J$999999,#REF!)))</f>
        <v>#REF!</v>
      </c>
      <c r="Y125" s="3" t="e">
        <f>IF(Closed_Ports!T118="z","z",IF(Y$11&lt;2000,INDEX('Data;_Historical_Data'!$H$12:$AK$518,MATCH(Working!$E125,'Data;_Historical_Data'!$J$12:$J$518,0),MATCH(Working!Y$11,'Data;_Historical_Data'!$H$11:$AK$11)),SUMIFS('Data;_Minor_Ports'!$K$59:$K$999999,'Data;_Minor_Ports'!$F$59:$F$999999,$F125,'Data;_Minor_Ports'!$E$59:$E$999999,Y$70,'Data;_Minor_Ports'!$J$59:$J$999999,#REF!)))</f>
        <v>#REF!</v>
      </c>
      <c r="Z125" s="3" t="e">
        <f>IF(Closed_Ports!U118="z","z",IF(Z$11&lt;2000,INDEX('Data;_Historical_Data'!$H$12:$AK$518,MATCH(Working!$E125,'Data;_Historical_Data'!$J$12:$J$518,0),MATCH(Working!Z$11,'Data;_Historical_Data'!$H$11:$AK$11)),SUMIFS('Data;_Minor_Ports'!$K$59:$K$999999,'Data;_Minor_Ports'!$F$59:$F$999999,$F125,'Data;_Minor_Ports'!$E$59:$E$999999,Z$70,'Data;_Minor_Ports'!$J$59:$J$999999,#REF!)))</f>
        <v>#REF!</v>
      </c>
      <c r="AA125" s="3" t="e">
        <f>IF(Closed_Ports!V118="z","z",IF(AA$11&lt;2000,INDEX('Data;_Historical_Data'!$H$12:$AK$518,MATCH(Working!$E125,'Data;_Historical_Data'!$J$12:$J$518,0),MATCH(Working!AA$11,'Data;_Historical_Data'!$H$11:$AK$11)),SUMIFS('Data;_Minor_Ports'!$K$59:$K$999999,'Data;_Minor_Ports'!$F$59:$F$999999,$F125,'Data;_Minor_Ports'!$E$59:$E$999999,AA$70,'Data;_Minor_Ports'!$J$59:$J$999999,#REF!)))</f>
        <v>#REF!</v>
      </c>
      <c r="AB125" s="3" t="e">
        <f>IF(Closed_Ports!W118="z","z",IF(AB$11&lt;2000,INDEX('Data;_Historical_Data'!$H$12:$AK$518,MATCH(Working!$E125,'Data;_Historical_Data'!$J$12:$J$518,0),MATCH(Working!AB$11,'Data;_Historical_Data'!$H$11:$AK$11)),SUMIFS('Data;_Minor_Ports'!$K$59:$K$999999,'Data;_Minor_Ports'!$F$59:$F$999999,$F125,'Data;_Minor_Ports'!$E$59:$E$999999,AB$70,'Data;_Minor_Ports'!$J$59:$J$999999,#REF!)))</f>
        <v>#REF!</v>
      </c>
      <c r="AC125" s="3" t="e">
        <f>IF(Closed_Ports!X118="z","z",IF(AC$11&lt;2000,INDEX('Data;_Historical_Data'!$H$12:$AK$518,MATCH(Working!$E125,'Data;_Historical_Data'!$J$12:$J$518,0),MATCH(Working!AC$11,'Data;_Historical_Data'!$H$11:$AK$11)),SUMIFS('Data;_Minor_Ports'!$K$59:$K$999999,'Data;_Minor_Ports'!$F$59:$F$999999,$F125,'Data;_Minor_Ports'!$E$59:$E$999999,AC$70,'Data;_Minor_Ports'!$J$59:$J$999999,#REF!)))</f>
        <v>#REF!</v>
      </c>
      <c r="AD125" s="3" t="e">
        <f>IF(Closed_Ports!Y118="z","z",IF(AD$11&lt;2000,INDEX('Data;_Historical_Data'!$H$12:$AK$518,MATCH(Working!$E125,'Data;_Historical_Data'!$J$12:$J$518,0),MATCH(Working!AD$11,'Data;_Historical_Data'!$H$11:$AK$11)),SUMIFS('Data;_Minor_Ports'!$K$59:$K$999999,'Data;_Minor_Ports'!$F$59:$F$999999,$F125,'Data;_Minor_Ports'!$E$59:$E$999999,AD$70,'Data;_Minor_Ports'!$J$59:$J$999999,#REF!)))</f>
        <v>#REF!</v>
      </c>
      <c r="AE125" s="3" t="e">
        <f>IF(Closed_Ports!Z118="z","z",IF(AE$11&lt;2000,INDEX('Data;_Historical_Data'!$H$12:$AK$518,MATCH(Working!$E125,'Data;_Historical_Data'!$J$12:$J$518,0),MATCH(Working!AE$11,'Data;_Historical_Data'!$H$11:$AK$11)),SUMIFS('Data;_Minor_Ports'!$K$59:$K$999999,'Data;_Minor_Ports'!$F$59:$F$999999,$F125,'Data;_Minor_Ports'!$E$59:$E$999999,AE$70,'Data;_Minor_Ports'!$J$59:$J$999999,#REF!)))</f>
        <v>#REF!</v>
      </c>
      <c r="AF125" s="3" t="e">
        <f>IF(Closed_Ports!AA118="z","z",IF(AF$11&lt;2000,INDEX('Data;_Historical_Data'!$H$12:$AK$518,MATCH(Working!$E125,'Data;_Historical_Data'!$J$12:$J$518,0),MATCH(Working!AF$11,'Data;_Historical_Data'!$H$11:$AK$11)),SUMIFS('Data;_Minor_Ports'!$K$59:$K$999999,'Data;_Minor_Ports'!$F$59:$F$999999,$F125,'Data;_Minor_Ports'!$E$59:$E$999999,AF$70,'Data;_Minor_Ports'!$J$59:$J$999999,#REF!)))</f>
        <v>#REF!</v>
      </c>
      <c r="AG125" s="3" t="e">
        <f>IF(Closed_Ports!AB118="z","z",IF(AG$11&lt;2000,INDEX('Data;_Historical_Data'!$H$12:$AK$518,MATCH(Working!$E125,'Data;_Historical_Data'!$J$12:$J$518,0),MATCH(Working!AG$11,'Data;_Historical_Data'!$H$11:$AK$11)),SUMIFS('Data;_Minor_Ports'!$K$59:$K$999999,'Data;_Minor_Ports'!$F$59:$F$999999,$F125,'Data;_Minor_Ports'!$E$59:$E$999999,AG$70,'Data;_Minor_Ports'!$J$59:$J$999999,#REF!)))</f>
        <v>#REF!</v>
      </c>
      <c r="AH125" s="3" t="e">
        <f>IF(Closed_Ports!AC118="z","z",IF(AH$11&lt;2000,INDEX('Data;_Historical_Data'!$H$12:$AK$518,MATCH(Working!$E125,'Data;_Historical_Data'!$J$12:$J$518,0),MATCH(Working!AH$11,'Data;_Historical_Data'!$H$11:$AK$11)),SUMIFS('Data;_Minor_Ports'!$K$59:$K$999999,'Data;_Minor_Ports'!$F$59:$F$999999,$F125,'Data;_Minor_Ports'!$E$59:$E$999999,AH$70,'Data;_Minor_Ports'!$J$59:$J$999999,#REF!)))</f>
        <v>#REF!</v>
      </c>
      <c r="AI125" s="3" t="e">
        <f>IF(Closed_Ports!AD118="z","z",IF(AI$11&lt;2000,INDEX('Data;_Historical_Data'!$H$12:$AK$518,MATCH(Working!$E125,'Data;_Historical_Data'!$J$12:$J$518,0),MATCH(Working!AI$11,'Data;_Historical_Data'!$H$11:$AK$11)),SUMIFS('Data;_Minor_Ports'!$K$59:$K$999999,'Data;_Minor_Ports'!$F$59:$F$999999,$F125,'Data;_Minor_Ports'!$E$59:$E$999999,AI$70,'Data;_Minor_Ports'!$J$59:$J$999999,#REF!)))</f>
        <v>#REF!</v>
      </c>
      <c r="AJ125" s="3" t="e">
        <f>IF(Closed_Ports!AE118="z","z",IF(AJ$11&lt;2000,INDEX('Data;_Historical_Data'!$H$12:$AK$518,MATCH(Working!$E125,'Data;_Historical_Data'!$J$12:$J$518,0),MATCH(Working!AJ$11,'Data;_Historical_Data'!$H$11:$AK$11)),SUMIFS('Data;_Minor_Ports'!$K$59:$K$999999,'Data;_Minor_Ports'!$F$59:$F$999999,$F125,'Data;_Minor_Ports'!$E$59:$E$999999,AJ$70,'Data;_Minor_Ports'!$J$59:$J$999999,#REF!)))</f>
        <v>#REF!</v>
      </c>
      <c r="AK125" s="3" t="e">
        <f>IF(Closed_Ports!AF118="z","z",IF(AK$11&lt;2000,INDEX('Data;_Historical_Data'!$H$12:$AK$518,MATCH(Working!$E125,'Data;_Historical_Data'!$J$12:$J$518,0),MATCH(Working!AK$11,'Data;_Historical_Data'!$H$11:$AK$11)),SUMIFS('Data;_Minor_Ports'!$K$59:$K$999999,'Data;_Minor_Ports'!$F$59:$F$999999,$F125,'Data;_Minor_Ports'!$E$59:$E$999999,AK$70,'Data;_Minor_Ports'!$J$59:$J$999999,#REF!)))</f>
        <v>#REF!</v>
      </c>
      <c r="AL125" s="49">
        <f>IF(Closed_Ports!AG118="z","z",IF(AL$11&lt;2000,INDEX('Data;_Historical_Data'!$H$12:$AK$518,MATCH(Working!$E125,'Data;_Historical_Data'!$J$12:$J$518,0),MATCH(Working!AL$11,'Data;_Historical_Data'!$H$11:$AK$11)),SUMIFS('Data;_Minor_Ports'!$K$59:$K$999999,'Data;_Minor_Ports'!$F$59:$F$999999,$F125,'Data;_Minor_Ports'!$E$59:$E$999999,AL$70,'Data;_Minor_Ports'!$J$59:$J$999999,#REF!)))</f>
        <v>0</v>
      </c>
      <c r="AM125" s="3">
        <f>IF(Closed_Ports!AH118="z","z",IF(AM$11&lt;2000,INDEX('Data;_Historical_Data'!$H$12:$AK$518,MATCH(Working!$E125,'Data;_Historical_Data'!$J$12:$J$518,0),MATCH(Working!AM$11,'Data;_Historical_Data'!$H$11:$AK$11)),SUMIFS('Data;_Minor_Ports'!$K$59:$K$999999,'Data;_Minor_Ports'!$F$59:$F$999999,$F125,'Data;_Minor_Ports'!$E$59:$E$999999,AM$70,'Data;_Minor_Ports'!$J$59:$J$999999,#REF!)))</f>
        <v>0</v>
      </c>
      <c r="AN125" s="3">
        <f>IF(Closed_Ports!AI118="z","z",IF(AN$11&lt;2000,INDEX('Data;_Historical_Data'!$H$12:$AK$518,MATCH(Working!$E125,'Data;_Historical_Data'!$J$12:$J$518,0),MATCH(Working!AN$11,'Data;_Historical_Data'!$H$11:$AK$11)),SUMIFS('Data;_Minor_Ports'!$K$59:$K$999999,'Data;_Minor_Ports'!$F$59:$F$999999,$F125,'Data;_Minor_Ports'!$E$59:$E$999999,AN$70,'Data;_Minor_Ports'!$J$59:$J$999999,#REF!)))</f>
        <v>0</v>
      </c>
      <c r="AO125" s="3">
        <f>IF(Closed_Ports!AJ118="z","z",IF(AO$11&lt;2000,INDEX('Data;_Historical_Data'!$H$12:$AK$518,MATCH(Working!$E125,'Data;_Historical_Data'!$J$12:$J$518,0),MATCH(Working!AO$11,'Data;_Historical_Data'!$H$11:$AK$11)),SUMIFS('Data;_Minor_Ports'!$K$59:$K$999999,'Data;_Minor_Ports'!$F$59:$F$999999,$F125,'Data;_Minor_Ports'!$E$59:$E$999999,AO$70,'Data;_Minor_Ports'!$J$59:$J$999999,#REF!)))</f>
        <v>0</v>
      </c>
      <c r="AP125" s="3">
        <f>IF(Closed_Ports!AK118="z","z",IF(AP$11&lt;2000,INDEX('Data;_Historical_Data'!$H$12:$AK$518,MATCH(Working!$E125,'Data;_Historical_Data'!$J$12:$J$518,0),MATCH(Working!AP$11,'Data;_Historical_Data'!$H$11:$AK$11)),SUMIFS('Data;_Minor_Ports'!$K$59:$K$999999,'Data;_Minor_Ports'!$F$59:$F$999999,$F125,'Data;_Minor_Ports'!$E$59:$E$999999,AP$70,'Data;_Minor_Ports'!$J$59:$J$999999,#REF!)))</f>
        <v>0</v>
      </c>
      <c r="AQ125" s="3">
        <f>IF(Closed_Ports!AL118="z","z",IF(AQ$11&lt;2000,INDEX('Data;_Historical_Data'!$H$12:$AK$518,MATCH(Working!$E125,'Data;_Historical_Data'!$J$12:$J$518,0),MATCH(Working!AQ$11,'Data;_Historical_Data'!$H$11:$AK$11)),SUMIFS('Data;_Minor_Ports'!$K$59:$K$999999,'Data;_Minor_Ports'!$F$59:$F$999999,$F125,'Data;_Minor_Ports'!$E$59:$E$999999,AQ$70,'Data;_Minor_Ports'!$J$59:$J$999999,#REF!)))</f>
        <v>0</v>
      </c>
      <c r="AR125" s="3">
        <f>IF(Closed_Ports!AM118="z","z",IF(AR$11&lt;2000,INDEX('Data;_Historical_Data'!$H$12:$AK$518,MATCH(Working!$E125,'Data;_Historical_Data'!$J$12:$J$518,0),MATCH(Working!AR$11,'Data;_Historical_Data'!$H$11:$AK$11)),SUMIFS('Data;_Minor_Ports'!$K$59:$K$999999,'Data;_Minor_Ports'!$F$59:$F$999999,$F125,'Data;_Minor_Ports'!$E$59:$E$999999,AR$70,'Data;_Minor_Ports'!$J$59:$J$999999,#REF!)))</f>
        <v>0</v>
      </c>
      <c r="AS125" s="3">
        <f>IF(Closed_Ports!AN118="z","z",IF(AS$11&lt;2000,INDEX('Data;_Historical_Data'!$H$12:$AK$518,MATCH(Working!$E125,'Data;_Historical_Data'!$J$12:$J$518,0),MATCH(Working!AS$11,'Data;_Historical_Data'!$H$11:$AK$11)),SUMIFS('Data;_Minor_Ports'!$K$59:$K$999999,'Data;_Minor_Ports'!$F$59:$F$999999,$F125,'Data;_Minor_Ports'!$E$59:$E$999999,AS$70,'Data;_Minor_Ports'!$J$59:$J$999999,#REF!)))</f>
        <v>0</v>
      </c>
      <c r="AT125" s="3">
        <f>IF(Closed_Ports!AO118="z","z",IF(AT$11&lt;2000,INDEX('Data;_Historical_Data'!$H$12:$AK$518,MATCH(Working!$E125,'Data;_Historical_Data'!$J$12:$J$518,0),MATCH(Working!AT$11,'Data;_Historical_Data'!$H$11:$AK$11)),SUMIFS('Data;_Minor_Ports'!$K$59:$K$999999,'Data;_Minor_Ports'!$F$59:$F$999999,$F125,'Data;_Minor_Ports'!$E$59:$E$999999,AT$70,'Data;_Minor_Ports'!$J$59:$J$999999,#REF!)))</f>
        <v>0</v>
      </c>
      <c r="AU125" s="3">
        <f>IF(Closed_Ports!AP118="z","z",IF(AU$11&lt;2000,INDEX('Data;_Historical_Data'!$H$12:$AK$518,MATCH(Working!$E125,'Data;_Historical_Data'!$J$12:$J$518,0),MATCH(Working!AU$11,'Data;_Historical_Data'!$H$11:$AK$11)),SUMIFS('Data;_Minor_Ports'!$K$59:$K$999999,'Data;_Minor_Ports'!$F$59:$F$999999,$F125,'Data;_Minor_Ports'!$E$59:$E$999999,AU$70,'Data;_Minor_Ports'!$J$59:$J$999999,#REF!)))</f>
        <v>0</v>
      </c>
      <c r="AV125" s="3">
        <f>IF(Closed_Ports!AQ118="z","z",IF(AV$11&lt;2000,INDEX('Data;_Historical_Data'!$H$12:$AK$518,MATCH(Working!$E125,'Data;_Historical_Data'!$J$12:$J$518,0),MATCH(Working!AV$11,'Data;_Historical_Data'!$H$11:$AK$11)),SUMIFS('Data;_Minor_Ports'!$K$59:$K$999999,'Data;_Minor_Ports'!$F$59:$F$999999,$F125,'Data;_Minor_Ports'!$E$59:$E$999999,AV$70,'Data;_Minor_Ports'!$J$59:$J$999999,#REF!)))</f>
        <v>0</v>
      </c>
      <c r="AW125" s="3">
        <f>IF(Closed_Ports!AR118="z","z",IF(AW$11&lt;2000,INDEX('Data;_Historical_Data'!$H$12:$AK$518,MATCH(Working!$E125,'Data;_Historical_Data'!$J$12:$J$518,0),MATCH(Working!AW$11,'Data;_Historical_Data'!$H$11:$AK$11)),SUMIFS('Data;_Minor_Ports'!$K$59:$K$999999,'Data;_Minor_Ports'!$F$59:$F$999999,$F125,'Data;_Minor_Ports'!$E$59:$E$999999,AW$70,'Data;_Minor_Ports'!$J$59:$J$999999,#REF!)))</f>
        <v>0</v>
      </c>
      <c r="AX125" s="3">
        <f>IF(Closed_Ports!AS118="z","z",IF(AX$11&lt;2000,INDEX('Data;_Historical_Data'!$H$12:$AK$518,MATCH(Working!$E125,'Data;_Historical_Data'!$J$12:$J$518,0),MATCH(Working!AX$11,'Data;_Historical_Data'!$H$11:$AK$11)),SUMIFS('Data;_Minor_Ports'!$K$59:$K$999999,'Data;_Minor_Ports'!$F$59:$F$999999,$F125,'Data;_Minor_Ports'!$E$59:$E$999999,AX$70,'Data;_Minor_Ports'!$J$59:$J$999999,#REF!)))</f>
        <v>0</v>
      </c>
      <c r="AY125" s="3">
        <f>IF(Closed_Ports!AT118="z","z",IF(AY$11&lt;2000,INDEX('Data;_Historical_Data'!$H$12:$AK$518,MATCH(Working!$E125,'Data;_Historical_Data'!$J$12:$J$518,0),MATCH(Working!AY$11,'Data;_Historical_Data'!$H$11:$AK$11)),SUMIFS('Data;_Minor_Ports'!$K$59:$K$999999,'Data;_Minor_Ports'!$F$59:$F$999999,$F125,'Data;_Minor_Ports'!$E$59:$E$999999,AY$70,'Data;_Minor_Ports'!$J$59:$J$999999,#REF!)))</f>
        <v>0</v>
      </c>
      <c r="AZ125" s="3">
        <f>IF(Closed_Ports!AU118="z","z",IF(AZ$11&lt;2000,INDEX('Data;_Historical_Data'!$H$12:$AK$518,MATCH(Working!$E125,'Data;_Historical_Data'!$J$12:$J$518,0),MATCH(Working!AZ$11,'Data;_Historical_Data'!$H$11:$AK$11)),SUMIFS('Data;_Minor_Ports'!$K$59:$K$999999,'Data;_Minor_Ports'!$F$59:$F$999999,$F125,'Data;_Minor_Ports'!$E$59:$E$999999,AZ$70,'Data;_Minor_Ports'!$J$59:$J$999999,#REF!)))</f>
        <v>0</v>
      </c>
      <c r="BA125" s="3">
        <f>IF(Closed_Ports!AV118="z","z",IF(BA$11&lt;2000,INDEX('Data;_Historical_Data'!$H$12:$AK$518,MATCH(Working!$E125,'Data;_Historical_Data'!$J$12:$J$518,0),MATCH(Working!BA$11,'Data;_Historical_Data'!$H$11:$AK$11)),SUMIFS('Data;_Minor_Ports'!$K$59:$K$999999,'Data;_Minor_Ports'!$F$59:$F$999999,$F125,'Data;_Minor_Ports'!$E$59:$E$999999,BA$70,'Data;_Minor_Ports'!$J$59:$J$999999,#REF!)))</f>
        <v>0</v>
      </c>
      <c r="BB125" s="3">
        <f>IF(Closed_Ports!AW118="z","z",IF(BB$11&lt;2000,INDEX('Data;_Historical_Data'!$H$12:$AK$518,MATCH(Working!$E125,'Data;_Historical_Data'!$J$12:$J$518,0),MATCH(Working!BB$11,'Data;_Historical_Data'!$H$11:$AK$11)),SUMIFS('Data;_Minor_Ports'!$K$59:$K$999999,'Data;_Minor_Ports'!$F$59:$F$999999,$F125,'Data;_Minor_Ports'!$E$59:$E$999999,BB$70,'Data;_Minor_Ports'!$J$59:$J$999999,#REF!)))</f>
        <v>0</v>
      </c>
      <c r="BC125" s="3">
        <f>IF(Closed_Ports!AX118="z","z",IF(BC$11&lt;2000,INDEX('Data;_Historical_Data'!$H$12:$AK$518,MATCH(Working!$E125,'Data;_Historical_Data'!$J$12:$J$518,0),MATCH(Working!BC$11,'Data;_Historical_Data'!$H$11:$AK$11)),SUMIFS('Data;_Minor_Ports'!$K$59:$K$999999,'Data;_Minor_Ports'!$F$59:$F$999999,$F125,'Data;_Minor_Ports'!$E$59:$E$999999,BC$70,'Data;_Minor_Ports'!$J$59:$J$999999,#REF!)))</f>
        <v>0</v>
      </c>
      <c r="BD125" s="3">
        <f>IF(Closed_Ports!AY118="z","z",IF(BD$11&lt;2000,INDEX('Data;_Historical_Data'!$H$12:$AK$518,MATCH(Working!$E125,'Data;_Historical_Data'!$J$12:$J$518,0),MATCH(Working!BD$11,'Data;_Historical_Data'!$H$11:$AK$11)),SUMIFS('Data;_Minor_Ports'!$K$59:$K$999999,'Data;_Minor_Ports'!$F$59:$F$999999,$F125,'Data;_Minor_Ports'!$E$59:$E$999999,BD$70,'Data;_Minor_Ports'!$J$59:$J$999999,#REF!)))</f>
        <v>0</v>
      </c>
      <c r="BE125" s="3">
        <f>IF(Closed_Ports!AZ118="z","z",IF(BE$11&lt;2000,INDEX('Data;_Historical_Data'!$H$12:$AK$518,MATCH(Working!$E125,'Data;_Historical_Data'!$J$12:$J$518,0),MATCH(Working!BE$11,'Data;_Historical_Data'!$H$11:$AK$11)),SUMIFS('Data;_Minor_Ports'!$K$59:$K$999999,'Data;_Minor_Ports'!$F$59:$F$999999,$F125,'Data;_Minor_Ports'!$E$59:$E$999999,BE$70,'Data;_Minor_Ports'!$J$59:$J$999999,#REF!)))</f>
        <v>0</v>
      </c>
      <c r="BF125" s="3">
        <f>IF(Closed_Ports!BA118="z","z",IF(BF$11&lt;2000,INDEX('Data;_Historical_Data'!$H$12:$AK$518,MATCH(Working!$E125,'Data;_Historical_Data'!$J$12:$J$518,0),MATCH(Working!BF$11,'Data;_Historical_Data'!$H$11:$AK$11)),SUMIFS('Data;_Minor_Ports'!$K$59:$K$999999,'Data;_Minor_Ports'!$F$59:$F$999999,$F125,'Data;_Minor_Ports'!$E$59:$E$999999,BF$70,'Data;_Minor_Ports'!$J$59:$J$999999,#REF!)))</f>
        <v>0</v>
      </c>
      <c r="BG125" s="3">
        <f>IF(Closed_Ports!BB118="z","z",IF(BG$11&lt;2000,INDEX('Data;_Historical_Data'!$H$12:$AK$518,MATCH(Working!$E125,'Data;_Historical_Data'!$J$12:$J$518,0),MATCH(Working!BG$11,'Data;_Historical_Data'!$H$11:$AK$11)),SUMIFS('Data;_Minor_Ports'!$K$59:$K$999999,'Data;_Minor_Ports'!$F$59:$F$999999,$F125,'Data;_Minor_Ports'!$E$59:$E$999999,BG$70,'Data;_Minor_Ports'!$J$59:$J$999999,#REF!)))</f>
        <v>0</v>
      </c>
      <c r="BH125" s="3">
        <f>IF(Closed_Ports!BC118="z","z",IF(BH$11&lt;2000,INDEX('Data;_Historical_Data'!$H$12:$AK$518,MATCH(Working!$E125,'Data;_Historical_Data'!$J$12:$J$518,0),MATCH(Working!BH$11,'Data;_Historical_Data'!$H$11:$AK$11)),SUMIFS('Data;_Minor_Ports'!$K$59:$K$999999,'Data;_Minor_Ports'!$F$59:$F$999999,$F125,'Data;_Minor_Ports'!$E$59:$E$999999,BH$70,'Data;_Minor_Ports'!$J$59:$J$999999,#REF!)))</f>
        <v>0</v>
      </c>
      <c r="BI125" s="3">
        <f>IF(Closed_Ports!BD118="z","z",IF(BI$11&lt;2000,INDEX('Data;_Historical_Data'!$H$12:$AK$518,MATCH(Working!$E125,'Data;_Historical_Data'!$J$12:$J$518,0),MATCH(Working!BI$11,'Data;_Historical_Data'!$H$11:$AK$11)),SUMIFS('Data;_Minor_Ports'!$K$59:$K$999999,'Data;_Minor_Ports'!$F$59:$F$999999,$F125,'Data;_Minor_Ports'!$E$59:$E$999999,BI$70,'Data;_Minor_Ports'!$J$59:$J$999999,#REF!)))</f>
        <v>0</v>
      </c>
      <c r="BJ125" s="44" t="e">
        <f t="shared" si="8"/>
        <v>#DIV/0!</v>
      </c>
      <c r="BK125" s="45">
        <f t="shared" si="9"/>
        <v>0</v>
      </c>
    </row>
    <row r="126" spans="5:63" x14ac:dyDescent="0.25">
      <c r="E126" s="22" t="e">
        <f>CONCATENATE(#REF!,Working!H126)</f>
        <v>#REF!</v>
      </c>
      <c r="F126" s="22" t="s">
        <v>424</v>
      </c>
      <c r="G126" s="22" t="s">
        <v>308</v>
      </c>
      <c r="H126" s="2" t="s">
        <v>115</v>
      </c>
      <c r="I126" s="2" t="s">
        <v>16</v>
      </c>
      <c r="J126" s="42" t="s">
        <v>66</v>
      </c>
      <c r="K126" s="3" t="str">
        <f>IF(Closed_Ports!F119="z","z",IF(K$11&lt;2000,INDEX('Data;_Historical_Data'!$H$12:$AK$518,MATCH(Working!$E126,'Data;_Historical_Data'!$J$12:$J$518,0),MATCH(Working!K$11,'Data;_Historical_Data'!$H$11:$AK$11)),SUMIFS('Data;_Minor_Ports'!$K$59:$K$999999,'Data;_Minor_Ports'!$F$59:$F$999999,$F126,'Data;_Minor_Ports'!$E$59:$E$999999,K$70,'Data;_Minor_Ports'!$J$59:$J$999999,#REF!)))</f>
        <v>z</v>
      </c>
      <c r="L126" s="3" t="str">
        <f>IF(Closed_Ports!G119="z","z",IF(L$11&lt;2000,INDEX('Data;_Historical_Data'!$H$12:$AK$518,MATCH(Working!$E126,'Data;_Historical_Data'!$J$12:$J$518,0),MATCH(Working!L$11,'Data;_Historical_Data'!$H$11:$AK$11)),SUMIFS('Data;_Minor_Ports'!$K$59:$K$999999,'Data;_Minor_Ports'!$F$59:$F$999999,$F126,'Data;_Minor_Ports'!$E$59:$E$999999,L$70,'Data;_Minor_Ports'!$J$59:$J$999999,#REF!)))</f>
        <v>z</v>
      </c>
      <c r="M126" s="3" t="str">
        <f>IF(Closed_Ports!H119="z","z",IF(M$11&lt;2000,INDEX('Data;_Historical_Data'!$H$12:$AK$518,MATCH(Working!$E126,'Data;_Historical_Data'!$J$12:$J$518,0),MATCH(Working!M$11,'Data;_Historical_Data'!$H$11:$AK$11)),SUMIFS('Data;_Minor_Ports'!$K$59:$K$999999,'Data;_Minor_Ports'!$F$59:$F$999999,$F126,'Data;_Minor_Ports'!$E$59:$E$999999,M$70,'Data;_Minor_Ports'!$J$59:$J$999999,#REF!)))</f>
        <v>z</v>
      </c>
      <c r="N126" s="3" t="str">
        <f>IF(Closed_Ports!I119="z","z",IF(N$11&lt;2000,INDEX('Data;_Historical_Data'!$H$12:$AK$518,MATCH(Working!$E126,'Data;_Historical_Data'!$J$12:$J$518,0),MATCH(Working!N$11,'Data;_Historical_Data'!$H$11:$AK$11)),SUMIFS('Data;_Minor_Ports'!$K$59:$K$999999,'Data;_Minor_Ports'!$F$59:$F$999999,$F126,'Data;_Minor_Ports'!$E$59:$E$999999,N$70,'Data;_Minor_Ports'!$J$59:$J$999999,#REF!)))</f>
        <v>z</v>
      </c>
      <c r="O126" s="3" t="str">
        <f>IF(Closed_Ports!J119="z","z",IF(O$11&lt;2000,INDEX('Data;_Historical_Data'!$H$12:$AK$518,MATCH(Working!$E126,'Data;_Historical_Data'!$J$12:$J$518,0),MATCH(Working!O$11,'Data;_Historical_Data'!$H$11:$AK$11)),SUMIFS('Data;_Minor_Ports'!$K$59:$K$999999,'Data;_Minor_Ports'!$F$59:$F$999999,$F126,'Data;_Minor_Ports'!$E$59:$E$999999,O$70,'Data;_Minor_Ports'!$J$59:$J$999999,#REF!)))</f>
        <v>z</v>
      </c>
      <c r="P126" s="3" t="str">
        <f>IF(Closed_Ports!K119="z","z",IF(P$11&lt;2000,INDEX('Data;_Historical_Data'!$H$12:$AK$518,MATCH(Working!$E126,'Data;_Historical_Data'!$J$12:$J$518,0),MATCH(Working!P$11,'Data;_Historical_Data'!$H$11:$AK$11)),SUMIFS('Data;_Minor_Ports'!$K$59:$K$999999,'Data;_Minor_Ports'!$F$59:$F$999999,$F126,'Data;_Minor_Ports'!$E$59:$E$999999,P$70,'Data;_Minor_Ports'!$J$59:$J$999999,#REF!)))</f>
        <v>z</v>
      </c>
      <c r="Q126" s="3" t="str">
        <f>IF(Closed_Ports!L119="z","z",IF(Q$11&lt;2000,INDEX('Data;_Historical_Data'!$H$12:$AK$518,MATCH(Working!$E126,'Data;_Historical_Data'!$J$12:$J$518,0),MATCH(Working!Q$11,'Data;_Historical_Data'!$H$11:$AK$11)),SUMIFS('Data;_Minor_Ports'!$K$59:$K$999999,'Data;_Minor_Ports'!$F$59:$F$999999,$F126,'Data;_Minor_Ports'!$E$59:$E$999999,Q$70,'Data;_Minor_Ports'!$J$59:$J$999999,#REF!)))</f>
        <v>z</v>
      </c>
      <c r="R126" s="3" t="str">
        <f>IF(Closed_Ports!M119="z","z",IF(R$11&lt;2000,INDEX('Data;_Historical_Data'!$H$12:$AK$518,MATCH(Working!$E126,'Data;_Historical_Data'!$J$12:$J$518,0),MATCH(Working!R$11,'Data;_Historical_Data'!$H$11:$AK$11)),SUMIFS('Data;_Minor_Ports'!$K$59:$K$999999,'Data;_Minor_Ports'!$F$59:$F$999999,$F126,'Data;_Minor_Ports'!$E$59:$E$999999,R$70,'Data;_Minor_Ports'!$J$59:$J$999999,#REF!)))</f>
        <v>z</v>
      </c>
      <c r="S126" s="3" t="str">
        <f>IF(Closed_Ports!N119="z","z",IF(S$11&lt;2000,INDEX('Data;_Historical_Data'!$H$12:$AK$518,MATCH(Working!$E126,'Data;_Historical_Data'!$J$12:$J$518,0),MATCH(Working!S$11,'Data;_Historical_Data'!$H$11:$AK$11)),SUMIFS('Data;_Minor_Ports'!$K$59:$K$999999,'Data;_Minor_Ports'!$F$59:$F$999999,$F126,'Data;_Minor_Ports'!$E$59:$E$999999,S$70,'Data;_Minor_Ports'!$J$59:$J$999999,#REF!)))</f>
        <v>z</v>
      </c>
      <c r="T126" s="3" t="e">
        <f>IF(Closed_Ports!O119="z","z",IF(T$11&lt;2000,INDEX('Data;_Historical_Data'!$H$12:$AK$518,MATCH(Working!$E126,'Data;_Historical_Data'!$J$12:$J$518,0),MATCH(Working!T$11,'Data;_Historical_Data'!$H$11:$AK$11)),SUMIFS('Data;_Minor_Ports'!$K$59:$K$999999,'Data;_Minor_Ports'!$F$59:$F$999999,$F126,'Data;_Minor_Ports'!$E$59:$E$999999,T$70,'Data;_Minor_Ports'!$J$59:$J$999999,#REF!)))</f>
        <v>#REF!</v>
      </c>
      <c r="U126" s="3" t="e">
        <f>IF(Closed_Ports!P119="z","z",IF(U$11&lt;2000,INDEX('Data;_Historical_Data'!$H$12:$AK$518,MATCH(Working!$E126,'Data;_Historical_Data'!$J$12:$J$518,0),MATCH(Working!U$11,'Data;_Historical_Data'!$H$11:$AK$11)),SUMIFS('Data;_Minor_Ports'!$K$59:$K$999999,'Data;_Minor_Ports'!$F$59:$F$999999,$F126,'Data;_Minor_Ports'!$E$59:$E$999999,U$70,'Data;_Minor_Ports'!$J$59:$J$999999,#REF!)))</f>
        <v>#REF!</v>
      </c>
      <c r="V126" s="3" t="e">
        <f>IF(Closed_Ports!Q119="z","z",IF(V$11&lt;2000,INDEX('Data;_Historical_Data'!$H$12:$AK$518,MATCH(Working!$E126,'Data;_Historical_Data'!$J$12:$J$518,0),MATCH(Working!V$11,'Data;_Historical_Data'!$H$11:$AK$11)),SUMIFS('Data;_Minor_Ports'!$K$59:$K$999999,'Data;_Minor_Ports'!$F$59:$F$999999,$F126,'Data;_Minor_Ports'!$E$59:$E$999999,V$70,'Data;_Minor_Ports'!$J$59:$J$999999,#REF!)))</f>
        <v>#REF!</v>
      </c>
      <c r="W126" s="3" t="e">
        <f>IF(Closed_Ports!R119="z","z",IF(W$11&lt;2000,INDEX('Data;_Historical_Data'!$H$12:$AK$518,MATCH(Working!$E126,'Data;_Historical_Data'!$J$12:$J$518,0),MATCH(Working!W$11,'Data;_Historical_Data'!$H$11:$AK$11)),SUMIFS('Data;_Minor_Ports'!$K$59:$K$999999,'Data;_Minor_Ports'!$F$59:$F$999999,$F126,'Data;_Minor_Ports'!$E$59:$E$999999,W$70,'Data;_Minor_Ports'!$J$59:$J$999999,#REF!)))</f>
        <v>#REF!</v>
      </c>
      <c r="X126" s="3" t="e">
        <f>IF(Closed_Ports!S119="z","z",IF(X$11&lt;2000,INDEX('Data;_Historical_Data'!$H$12:$AK$518,MATCH(Working!$E126,'Data;_Historical_Data'!$J$12:$J$518,0),MATCH(Working!X$11,'Data;_Historical_Data'!$H$11:$AK$11)),SUMIFS('Data;_Minor_Ports'!$K$59:$K$999999,'Data;_Minor_Ports'!$F$59:$F$999999,$F126,'Data;_Minor_Ports'!$E$59:$E$999999,X$70,'Data;_Minor_Ports'!$J$59:$J$999999,#REF!)))</f>
        <v>#REF!</v>
      </c>
      <c r="Y126" s="3" t="e">
        <f>IF(Closed_Ports!T119="z","z",IF(Y$11&lt;2000,INDEX('Data;_Historical_Data'!$H$12:$AK$518,MATCH(Working!$E126,'Data;_Historical_Data'!$J$12:$J$518,0),MATCH(Working!Y$11,'Data;_Historical_Data'!$H$11:$AK$11)),SUMIFS('Data;_Minor_Ports'!$K$59:$K$999999,'Data;_Minor_Ports'!$F$59:$F$999999,$F126,'Data;_Minor_Ports'!$E$59:$E$999999,Y$70,'Data;_Minor_Ports'!$J$59:$J$999999,#REF!)))</f>
        <v>#REF!</v>
      </c>
      <c r="Z126" s="3" t="e">
        <f>IF(Closed_Ports!U119="z","z",IF(Z$11&lt;2000,INDEX('Data;_Historical_Data'!$H$12:$AK$518,MATCH(Working!$E126,'Data;_Historical_Data'!$J$12:$J$518,0),MATCH(Working!Z$11,'Data;_Historical_Data'!$H$11:$AK$11)),SUMIFS('Data;_Minor_Ports'!$K$59:$K$999999,'Data;_Minor_Ports'!$F$59:$F$999999,$F126,'Data;_Minor_Ports'!$E$59:$E$999999,Z$70,'Data;_Minor_Ports'!$J$59:$J$999999,#REF!)))</f>
        <v>#REF!</v>
      </c>
      <c r="AA126" s="3" t="e">
        <f>IF(Closed_Ports!V119="z","z",IF(AA$11&lt;2000,INDEX('Data;_Historical_Data'!$H$12:$AK$518,MATCH(Working!$E126,'Data;_Historical_Data'!$J$12:$J$518,0),MATCH(Working!AA$11,'Data;_Historical_Data'!$H$11:$AK$11)),SUMIFS('Data;_Minor_Ports'!$K$59:$K$999999,'Data;_Minor_Ports'!$F$59:$F$999999,$F126,'Data;_Minor_Ports'!$E$59:$E$999999,AA$70,'Data;_Minor_Ports'!$J$59:$J$999999,#REF!)))</f>
        <v>#REF!</v>
      </c>
      <c r="AB126" s="3" t="e">
        <f>IF(Closed_Ports!W119="z","z",IF(AB$11&lt;2000,INDEX('Data;_Historical_Data'!$H$12:$AK$518,MATCH(Working!$E126,'Data;_Historical_Data'!$J$12:$J$518,0),MATCH(Working!AB$11,'Data;_Historical_Data'!$H$11:$AK$11)),SUMIFS('Data;_Minor_Ports'!$K$59:$K$999999,'Data;_Minor_Ports'!$F$59:$F$999999,$F126,'Data;_Minor_Ports'!$E$59:$E$999999,AB$70,'Data;_Minor_Ports'!$J$59:$J$999999,#REF!)))</f>
        <v>#REF!</v>
      </c>
      <c r="AC126" s="3" t="str">
        <f>IF(Closed_Ports!X119="z","z",IF(AC$11&lt;2000,INDEX('Data;_Historical_Data'!$H$12:$AK$518,MATCH(Working!$E126,'Data;_Historical_Data'!$J$12:$J$518,0),MATCH(Working!AC$11,'Data;_Historical_Data'!$H$11:$AK$11)),SUMIFS('Data;_Minor_Ports'!$K$59:$K$999999,'Data;_Minor_Ports'!$F$59:$F$999999,$F126,'Data;_Minor_Ports'!$E$59:$E$999999,AC$70,'Data;_Minor_Ports'!$J$59:$J$999999,#REF!)))</f>
        <v>z</v>
      </c>
      <c r="AD126" s="3" t="str">
        <f>IF(Closed_Ports!Y119="z","z",IF(AD$11&lt;2000,INDEX('Data;_Historical_Data'!$H$12:$AK$518,MATCH(Working!$E126,'Data;_Historical_Data'!$J$12:$J$518,0),MATCH(Working!AD$11,'Data;_Historical_Data'!$H$11:$AK$11)),SUMIFS('Data;_Minor_Ports'!$K$59:$K$999999,'Data;_Minor_Ports'!$F$59:$F$999999,$F126,'Data;_Minor_Ports'!$E$59:$E$999999,AD$70,'Data;_Minor_Ports'!$J$59:$J$999999,#REF!)))</f>
        <v>z</v>
      </c>
      <c r="AE126" s="3" t="str">
        <f>IF(Closed_Ports!Z119="z","z",IF(AE$11&lt;2000,INDEX('Data;_Historical_Data'!$H$12:$AK$518,MATCH(Working!$E126,'Data;_Historical_Data'!$J$12:$J$518,0),MATCH(Working!AE$11,'Data;_Historical_Data'!$H$11:$AK$11)),SUMIFS('Data;_Minor_Ports'!$K$59:$K$999999,'Data;_Minor_Ports'!$F$59:$F$999999,$F126,'Data;_Minor_Ports'!$E$59:$E$999999,AE$70,'Data;_Minor_Ports'!$J$59:$J$999999,#REF!)))</f>
        <v>z</v>
      </c>
      <c r="AF126" s="3" t="str">
        <f>IF(Closed_Ports!AA119="z","z",IF(AF$11&lt;2000,INDEX('Data;_Historical_Data'!$H$12:$AK$518,MATCH(Working!$E126,'Data;_Historical_Data'!$J$12:$J$518,0),MATCH(Working!AF$11,'Data;_Historical_Data'!$H$11:$AK$11)),SUMIFS('Data;_Minor_Ports'!$K$59:$K$999999,'Data;_Minor_Ports'!$F$59:$F$999999,$F126,'Data;_Minor_Ports'!$E$59:$E$999999,AF$70,'Data;_Minor_Ports'!$J$59:$J$999999,#REF!)))</f>
        <v>z</v>
      </c>
      <c r="AG126" s="3" t="str">
        <f>IF(Closed_Ports!AB119="z","z",IF(AG$11&lt;2000,INDEX('Data;_Historical_Data'!$H$12:$AK$518,MATCH(Working!$E126,'Data;_Historical_Data'!$J$12:$J$518,0),MATCH(Working!AG$11,'Data;_Historical_Data'!$H$11:$AK$11)),SUMIFS('Data;_Minor_Ports'!$K$59:$K$999999,'Data;_Minor_Ports'!$F$59:$F$999999,$F126,'Data;_Minor_Ports'!$E$59:$E$999999,AG$70,'Data;_Minor_Ports'!$J$59:$J$999999,#REF!)))</f>
        <v>z</v>
      </c>
      <c r="AH126" s="3" t="str">
        <f>IF(Closed_Ports!AC119="z","z",IF(AH$11&lt;2000,INDEX('Data;_Historical_Data'!$H$12:$AK$518,MATCH(Working!$E126,'Data;_Historical_Data'!$J$12:$J$518,0),MATCH(Working!AH$11,'Data;_Historical_Data'!$H$11:$AK$11)),SUMIFS('Data;_Minor_Ports'!$K$59:$K$999999,'Data;_Minor_Ports'!$F$59:$F$999999,$F126,'Data;_Minor_Ports'!$E$59:$E$999999,AH$70,'Data;_Minor_Ports'!$J$59:$J$999999,#REF!)))</f>
        <v>z</v>
      </c>
      <c r="AI126" s="3" t="str">
        <f>IF(Closed_Ports!AD119="z","z",IF(AI$11&lt;2000,INDEX('Data;_Historical_Data'!$H$12:$AK$518,MATCH(Working!$E126,'Data;_Historical_Data'!$J$12:$J$518,0),MATCH(Working!AI$11,'Data;_Historical_Data'!$H$11:$AK$11)),SUMIFS('Data;_Minor_Ports'!$K$59:$K$999999,'Data;_Minor_Ports'!$F$59:$F$999999,$F126,'Data;_Minor_Ports'!$E$59:$E$999999,AI$70,'Data;_Minor_Ports'!$J$59:$J$999999,#REF!)))</f>
        <v>z</v>
      </c>
      <c r="AJ126" s="3" t="str">
        <f>IF(Closed_Ports!AE119="z","z",IF(AJ$11&lt;2000,INDEX('Data;_Historical_Data'!$H$12:$AK$518,MATCH(Working!$E126,'Data;_Historical_Data'!$J$12:$J$518,0),MATCH(Working!AJ$11,'Data;_Historical_Data'!$H$11:$AK$11)),SUMIFS('Data;_Minor_Ports'!$K$59:$K$999999,'Data;_Minor_Ports'!$F$59:$F$999999,$F126,'Data;_Minor_Ports'!$E$59:$E$999999,AJ$70,'Data;_Minor_Ports'!$J$59:$J$999999,#REF!)))</f>
        <v>z</v>
      </c>
      <c r="AK126" s="3" t="str">
        <f>IF(Closed_Ports!AF119="z","z",IF(AK$11&lt;2000,INDEX('Data;_Historical_Data'!$H$12:$AK$518,MATCH(Working!$E126,'Data;_Historical_Data'!$J$12:$J$518,0),MATCH(Working!AK$11,'Data;_Historical_Data'!$H$11:$AK$11)),SUMIFS('Data;_Minor_Ports'!$K$59:$K$999999,'Data;_Minor_Ports'!$F$59:$F$999999,$F126,'Data;_Minor_Ports'!$E$59:$E$999999,AK$70,'Data;_Minor_Ports'!$J$59:$J$999999,#REF!)))</f>
        <v>z</v>
      </c>
      <c r="AL126" s="49" t="str">
        <f>IF(Closed_Ports!AG119="z","z",IF(AL$11&lt;2000,INDEX('Data;_Historical_Data'!$H$12:$AK$518,MATCH(Working!$E126,'Data;_Historical_Data'!$J$12:$J$518,0),MATCH(Working!AL$11,'Data;_Historical_Data'!$H$11:$AK$11)),SUMIFS('Data;_Minor_Ports'!$K$59:$K$999999,'Data;_Minor_Ports'!$F$59:$F$999999,$F126,'Data;_Minor_Ports'!$E$59:$E$999999,AL$70,'Data;_Minor_Ports'!$J$59:$J$999999,#REF!)))</f>
        <v>z</v>
      </c>
      <c r="AM126" s="3" t="str">
        <f>IF(Closed_Ports!AH119="z","z",IF(AM$11&lt;2000,INDEX('Data;_Historical_Data'!$H$12:$AK$518,MATCH(Working!$E126,'Data;_Historical_Data'!$J$12:$J$518,0),MATCH(Working!AM$11,'Data;_Historical_Data'!$H$11:$AK$11)),SUMIFS('Data;_Minor_Ports'!$K$59:$K$999999,'Data;_Minor_Ports'!$F$59:$F$999999,$F126,'Data;_Minor_Ports'!$E$59:$E$999999,AM$70,'Data;_Minor_Ports'!$J$59:$J$999999,#REF!)))</f>
        <v>z</v>
      </c>
      <c r="AN126" s="3" t="str">
        <f>IF(Closed_Ports!AI119="z","z",IF(AN$11&lt;2000,INDEX('Data;_Historical_Data'!$H$12:$AK$518,MATCH(Working!$E126,'Data;_Historical_Data'!$J$12:$J$518,0),MATCH(Working!AN$11,'Data;_Historical_Data'!$H$11:$AK$11)),SUMIFS('Data;_Minor_Ports'!$K$59:$K$999999,'Data;_Minor_Ports'!$F$59:$F$999999,$F126,'Data;_Minor_Ports'!$E$59:$E$999999,AN$70,'Data;_Minor_Ports'!$J$59:$J$999999,#REF!)))</f>
        <v>z</v>
      </c>
      <c r="AO126" s="3" t="str">
        <f>IF(Closed_Ports!AJ119="z","z",IF(AO$11&lt;2000,INDEX('Data;_Historical_Data'!$H$12:$AK$518,MATCH(Working!$E126,'Data;_Historical_Data'!$J$12:$J$518,0),MATCH(Working!AO$11,'Data;_Historical_Data'!$H$11:$AK$11)),SUMIFS('Data;_Minor_Ports'!$K$59:$K$999999,'Data;_Minor_Ports'!$F$59:$F$999999,$F126,'Data;_Minor_Ports'!$E$59:$E$999999,AO$70,'Data;_Minor_Ports'!$J$59:$J$999999,#REF!)))</f>
        <v>z</v>
      </c>
      <c r="AP126" s="3" t="str">
        <f>IF(Closed_Ports!AK119="z","z",IF(AP$11&lt;2000,INDEX('Data;_Historical_Data'!$H$12:$AK$518,MATCH(Working!$E126,'Data;_Historical_Data'!$J$12:$J$518,0),MATCH(Working!AP$11,'Data;_Historical_Data'!$H$11:$AK$11)),SUMIFS('Data;_Minor_Ports'!$K$59:$K$999999,'Data;_Minor_Ports'!$F$59:$F$999999,$F126,'Data;_Minor_Ports'!$E$59:$E$999999,AP$70,'Data;_Minor_Ports'!$J$59:$J$999999,#REF!)))</f>
        <v>z</v>
      </c>
      <c r="AQ126" s="3" t="str">
        <f>IF(Closed_Ports!AL119="z","z",IF(AQ$11&lt;2000,INDEX('Data;_Historical_Data'!$H$12:$AK$518,MATCH(Working!$E126,'Data;_Historical_Data'!$J$12:$J$518,0),MATCH(Working!AQ$11,'Data;_Historical_Data'!$H$11:$AK$11)),SUMIFS('Data;_Minor_Ports'!$K$59:$K$999999,'Data;_Minor_Ports'!$F$59:$F$999999,$F126,'Data;_Minor_Ports'!$E$59:$E$999999,AQ$70,'Data;_Minor_Ports'!$J$59:$J$999999,#REF!)))</f>
        <v>z</v>
      </c>
      <c r="AR126" s="3" t="str">
        <f>IF(Closed_Ports!AM119="z","z",IF(AR$11&lt;2000,INDEX('Data;_Historical_Data'!$H$12:$AK$518,MATCH(Working!$E126,'Data;_Historical_Data'!$J$12:$J$518,0),MATCH(Working!AR$11,'Data;_Historical_Data'!$H$11:$AK$11)),SUMIFS('Data;_Minor_Ports'!$K$59:$K$999999,'Data;_Minor_Ports'!$F$59:$F$999999,$F126,'Data;_Minor_Ports'!$E$59:$E$999999,AR$70,'Data;_Minor_Ports'!$J$59:$J$999999,#REF!)))</f>
        <v>z</v>
      </c>
      <c r="AS126" s="3" t="str">
        <f>IF(Closed_Ports!AN119="z","z",IF(AS$11&lt;2000,INDEX('Data;_Historical_Data'!$H$12:$AK$518,MATCH(Working!$E126,'Data;_Historical_Data'!$J$12:$J$518,0),MATCH(Working!AS$11,'Data;_Historical_Data'!$H$11:$AK$11)),SUMIFS('Data;_Minor_Ports'!$K$59:$K$999999,'Data;_Minor_Ports'!$F$59:$F$999999,$F126,'Data;_Minor_Ports'!$E$59:$E$999999,AS$70,'Data;_Minor_Ports'!$J$59:$J$999999,#REF!)))</f>
        <v>z</v>
      </c>
      <c r="AT126" s="3" t="str">
        <f>IF(Closed_Ports!AO119="z","z",IF(AT$11&lt;2000,INDEX('Data;_Historical_Data'!$H$12:$AK$518,MATCH(Working!$E126,'Data;_Historical_Data'!$J$12:$J$518,0),MATCH(Working!AT$11,'Data;_Historical_Data'!$H$11:$AK$11)),SUMIFS('Data;_Minor_Ports'!$K$59:$K$999999,'Data;_Minor_Ports'!$F$59:$F$999999,$F126,'Data;_Minor_Ports'!$E$59:$E$999999,AT$70,'Data;_Minor_Ports'!$J$59:$J$999999,#REF!)))</f>
        <v>z</v>
      </c>
      <c r="AU126" s="3" t="str">
        <f>IF(Closed_Ports!AP119="z","z",IF(AU$11&lt;2000,INDEX('Data;_Historical_Data'!$H$12:$AK$518,MATCH(Working!$E126,'Data;_Historical_Data'!$J$12:$J$518,0),MATCH(Working!AU$11,'Data;_Historical_Data'!$H$11:$AK$11)),SUMIFS('Data;_Minor_Ports'!$K$59:$K$999999,'Data;_Minor_Ports'!$F$59:$F$999999,$F126,'Data;_Minor_Ports'!$E$59:$E$999999,AU$70,'Data;_Minor_Ports'!$J$59:$J$999999,#REF!)))</f>
        <v>z</v>
      </c>
      <c r="AV126" s="3" t="str">
        <f>IF(Closed_Ports!AQ119="z","z",IF(AV$11&lt;2000,INDEX('Data;_Historical_Data'!$H$12:$AK$518,MATCH(Working!$E126,'Data;_Historical_Data'!$J$12:$J$518,0),MATCH(Working!AV$11,'Data;_Historical_Data'!$H$11:$AK$11)),SUMIFS('Data;_Minor_Ports'!$K$59:$K$999999,'Data;_Minor_Ports'!$F$59:$F$999999,$F126,'Data;_Minor_Ports'!$E$59:$E$999999,AV$70,'Data;_Minor_Ports'!$J$59:$J$999999,#REF!)))</f>
        <v>z</v>
      </c>
      <c r="AW126" s="3" t="str">
        <f>IF(Closed_Ports!AR119="z","z",IF(AW$11&lt;2000,INDEX('Data;_Historical_Data'!$H$12:$AK$518,MATCH(Working!$E126,'Data;_Historical_Data'!$J$12:$J$518,0),MATCH(Working!AW$11,'Data;_Historical_Data'!$H$11:$AK$11)),SUMIFS('Data;_Minor_Ports'!$K$59:$K$999999,'Data;_Minor_Ports'!$F$59:$F$999999,$F126,'Data;_Minor_Ports'!$E$59:$E$999999,AW$70,'Data;_Minor_Ports'!$J$59:$J$999999,#REF!)))</f>
        <v>z</v>
      </c>
      <c r="AX126" s="3" t="str">
        <f>IF(Closed_Ports!AS119="z","z",IF(AX$11&lt;2000,INDEX('Data;_Historical_Data'!$H$12:$AK$518,MATCH(Working!$E126,'Data;_Historical_Data'!$J$12:$J$518,0),MATCH(Working!AX$11,'Data;_Historical_Data'!$H$11:$AK$11)),SUMIFS('Data;_Minor_Ports'!$K$59:$K$999999,'Data;_Minor_Ports'!$F$59:$F$999999,$F126,'Data;_Minor_Ports'!$E$59:$E$999999,AX$70,'Data;_Minor_Ports'!$J$59:$J$999999,#REF!)))</f>
        <v>z</v>
      </c>
      <c r="AY126" s="3" t="str">
        <f>IF(Closed_Ports!AT119="z","z",IF(AY$11&lt;2000,INDEX('Data;_Historical_Data'!$H$12:$AK$518,MATCH(Working!$E126,'Data;_Historical_Data'!$J$12:$J$518,0),MATCH(Working!AY$11,'Data;_Historical_Data'!$H$11:$AK$11)),SUMIFS('Data;_Minor_Ports'!$K$59:$K$999999,'Data;_Minor_Ports'!$F$59:$F$999999,$F126,'Data;_Minor_Ports'!$E$59:$E$999999,AY$70,'Data;_Minor_Ports'!$J$59:$J$999999,#REF!)))</f>
        <v>z</v>
      </c>
      <c r="AZ126" s="3" t="str">
        <f>IF(Closed_Ports!AU119="z","z",IF(AZ$11&lt;2000,INDEX('Data;_Historical_Data'!$H$12:$AK$518,MATCH(Working!$E126,'Data;_Historical_Data'!$J$12:$J$518,0),MATCH(Working!AZ$11,'Data;_Historical_Data'!$H$11:$AK$11)),SUMIFS('Data;_Minor_Ports'!$K$59:$K$999999,'Data;_Minor_Ports'!$F$59:$F$999999,$F126,'Data;_Minor_Ports'!$E$59:$E$999999,AZ$70,'Data;_Minor_Ports'!$J$59:$J$999999,#REF!)))</f>
        <v>z</v>
      </c>
      <c r="BA126" s="3" t="str">
        <f>IF(Closed_Ports!AV119="z","z",IF(BA$11&lt;2000,INDEX('Data;_Historical_Data'!$H$12:$AK$518,MATCH(Working!$E126,'Data;_Historical_Data'!$J$12:$J$518,0),MATCH(Working!BA$11,'Data;_Historical_Data'!$H$11:$AK$11)),SUMIFS('Data;_Minor_Ports'!$K$59:$K$999999,'Data;_Minor_Ports'!$F$59:$F$999999,$F126,'Data;_Minor_Ports'!$E$59:$E$999999,BA$70,'Data;_Minor_Ports'!$J$59:$J$999999,#REF!)))</f>
        <v>z</v>
      </c>
      <c r="BB126" s="3" t="str">
        <f>IF(Closed_Ports!AW119="z","z",IF(BB$11&lt;2000,INDEX('Data;_Historical_Data'!$H$12:$AK$518,MATCH(Working!$E126,'Data;_Historical_Data'!$J$12:$J$518,0),MATCH(Working!BB$11,'Data;_Historical_Data'!$H$11:$AK$11)),SUMIFS('Data;_Minor_Ports'!$K$59:$K$999999,'Data;_Minor_Ports'!$F$59:$F$999999,$F126,'Data;_Minor_Ports'!$E$59:$E$999999,BB$70,'Data;_Minor_Ports'!$J$59:$J$999999,#REF!)))</f>
        <v>z</v>
      </c>
      <c r="BC126" s="3" t="str">
        <f>IF(Closed_Ports!AX119="z","z",IF(BC$11&lt;2000,INDEX('Data;_Historical_Data'!$H$12:$AK$518,MATCH(Working!$E126,'Data;_Historical_Data'!$J$12:$J$518,0),MATCH(Working!BC$11,'Data;_Historical_Data'!$H$11:$AK$11)),SUMIFS('Data;_Minor_Ports'!$K$59:$K$999999,'Data;_Minor_Ports'!$F$59:$F$999999,$F126,'Data;_Minor_Ports'!$E$59:$E$999999,BC$70,'Data;_Minor_Ports'!$J$59:$J$999999,#REF!)))</f>
        <v>z</v>
      </c>
      <c r="BD126" s="3" t="str">
        <f>IF(Closed_Ports!AY119="z","z",IF(BD$11&lt;2000,INDEX('Data;_Historical_Data'!$H$12:$AK$518,MATCH(Working!$E126,'Data;_Historical_Data'!$J$12:$J$518,0),MATCH(Working!BD$11,'Data;_Historical_Data'!$H$11:$AK$11)),SUMIFS('Data;_Minor_Ports'!$K$59:$K$999999,'Data;_Minor_Ports'!$F$59:$F$999999,$F126,'Data;_Minor_Ports'!$E$59:$E$999999,BD$70,'Data;_Minor_Ports'!$J$59:$J$999999,#REF!)))</f>
        <v>z</v>
      </c>
      <c r="BE126" s="3" t="str">
        <f>IF(Closed_Ports!AZ119="z","z",IF(BE$11&lt;2000,INDEX('Data;_Historical_Data'!$H$12:$AK$518,MATCH(Working!$E126,'Data;_Historical_Data'!$J$12:$J$518,0),MATCH(Working!BE$11,'Data;_Historical_Data'!$H$11:$AK$11)),SUMIFS('Data;_Minor_Ports'!$K$59:$K$999999,'Data;_Minor_Ports'!$F$59:$F$999999,$F126,'Data;_Minor_Ports'!$E$59:$E$999999,BE$70,'Data;_Minor_Ports'!$J$59:$J$999999,#REF!)))</f>
        <v>z</v>
      </c>
      <c r="BF126" s="3" t="str">
        <f>IF(Closed_Ports!BA119="z","z",IF(BF$11&lt;2000,INDEX('Data;_Historical_Data'!$H$12:$AK$518,MATCH(Working!$E126,'Data;_Historical_Data'!$J$12:$J$518,0),MATCH(Working!BF$11,'Data;_Historical_Data'!$H$11:$AK$11)),SUMIFS('Data;_Minor_Ports'!$K$59:$K$999999,'Data;_Minor_Ports'!$F$59:$F$999999,$F126,'Data;_Minor_Ports'!$E$59:$E$999999,BF$70,'Data;_Minor_Ports'!$J$59:$J$999999,#REF!)))</f>
        <v>z</v>
      </c>
      <c r="BG126" s="3" t="str">
        <f>IF(Closed_Ports!BB119="z","z",IF(BG$11&lt;2000,INDEX('Data;_Historical_Data'!$H$12:$AK$518,MATCH(Working!$E126,'Data;_Historical_Data'!$J$12:$J$518,0),MATCH(Working!BG$11,'Data;_Historical_Data'!$H$11:$AK$11)),SUMIFS('Data;_Minor_Ports'!$K$59:$K$999999,'Data;_Minor_Ports'!$F$59:$F$999999,$F126,'Data;_Minor_Ports'!$E$59:$E$999999,BG$70,'Data;_Minor_Ports'!$J$59:$J$999999,#REF!)))</f>
        <v>z</v>
      </c>
      <c r="BH126" s="3" t="str">
        <f>IF(Closed_Ports!BC119="z","z",IF(BH$11&lt;2000,INDEX('Data;_Historical_Data'!$H$12:$AK$518,MATCH(Working!$E126,'Data;_Historical_Data'!$J$12:$J$518,0),MATCH(Working!BH$11,'Data;_Historical_Data'!$H$11:$AK$11)),SUMIFS('Data;_Minor_Ports'!$K$59:$K$999999,'Data;_Minor_Ports'!$F$59:$F$999999,$F126,'Data;_Minor_Ports'!$E$59:$E$999999,BH$70,'Data;_Minor_Ports'!$J$59:$J$999999,#REF!)))</f>
        <v>z</v>
      </c>
      <c r="BI126" s="3" t="str">
        <f>IF(Closed_Ports!BD119="z","z",IF(BI$11&lt;2000,INDEX('Data;_Historical_Data'!$H$12:$AK$518,MATCH(Working!$E126,'Data;_Historical_Data'!$J$12:$J$518,0),MATCH(Working!BI$11,'Data;_Historical_Data'!$H$11:$AK$11)),SUMIFS('Data;_Minor_Ports'!$K$59:$K$999999,'Data;_Minor_Ports'!$F$59:$F$999999,$F126,'Data;_Minor_Ports'!$E$59:$E$999999,BI$70,'Data;_Minor_Ports'!$J$59:$J$999999,#REF!)))</f>
        <v>z</v>
      </c>
      <c r="BJ126" s="44" t="e">
        <f t="shared" si="8"/>
        <v>#VALUE!</v>
      </c>
      <c r="BK126" s="45" t="e">
        <f t="shared" si="9"/>
        <v>#VALUE!</v>
      </c>
    </row>
    <row r="127" spans="5:63" x14ac:dyDescent="0.25">
      <c r="E127" s="22" t="e">
        <f>CONCATENATE(#REF!,Working!H127)</f>
        <v>#REF!</v>
      </c>
      <c r="F127" s="22" t="s">
        <v>426</v>
      </c>
      <c r="G127" s="22" t="s">
        <v>308</v>
      </c>
      <c r="H127" s="2" t="s">
        <v>116</v>
      </c>
      <c r="I127" s="2" t="s">
        <v>17</v>
      </c>
      <c r="J127" s="42" t="s">
        <v>66</v>
      </c>
      <c r="K127" s="3" t="str">
        <f>IF(Closed_Ports!F120="z","z",IF(K$11&lt;2000,INDEX('Data;_Historical_Data'!$H$12:$AK$518,MATCH(Working!$E127,'Data;_Historical_Data'!$J$12:$J$518,0),MATCH(Working!K$11,'Data;_Historical_Data'!$H$11:$AK$11)),SUMIFS('Data;_Minor_Ports'!$K$59:$K$999999,'Data;_Minor_Ports'!$F$59:$F$999999,$F127,'Data;_Minor_Ports'!$E$59:$E$999999,K$70,'Data;_Minor_Ports'!$J$59:$J$999999,#REF!)))</f>
        <v>z</v>
      </c>
      <c r="L127" s="3" t="str">
        <f>IF(Closed_Ports!G120="z","z",IF(L$11&lt;2000,INDEX('Data;_Historical_Data'!$H$12:$AK$518,MATCH(Working!$E127,'Data;_Historical_Data'!$J$12:$J$518,0),MATCH(Working!L$11,'Data;_Historical_Data'!$H$11:$AK$11)),SUMIFS('Data;_Minor_Ports'!$K$59:$K$999999,'Data;_Minor_Ports'!$F$59:$F$999999,$F127,'Data;_Minor_Ports'!$E$59:$E$999999,L$70,'Data;_Minor_Ports'!$J$59:$J$999999,#REF!)))</f>
        <v>z</v>
      </c>
      <c r="M127" s="3" t="str">
        <f>IF(Closed_Ports!H120="z","z",IF(M$11&lt;2000,INDEX('Data;_Historical_Data'!$H$12:$AK$518,MATCH(Working!$E127,'Data;_Historical_Data'!$J$12:$J$518,0),MATCH(Working!M$11,'Data;_Historical_Data'!$H$11:$AK$11)),SUMIFS('Data;_Minor_Ports'!$K$59:$K$999999,'Data;_Minor_Ports'!$F$59:$F$999999,$F127,'Data;_Minor_Ports'!$E$59:$E$999999,M$70,'Data;_Minor_Ports'!$J$59:$J$999999,#REF!)))</f>
        <v>z</v>
      </c>
      <c r="N127" s="3" t="str">
        <f>IF(Closed_Ports!I120="z","z",IF(N$11&lt;2000,INDEX('Data;_Historical_Data'!$H$12:$AK$518,MATCH(Working!$E127,'Data;_Historical_Data'!$J$12:$J$518,0),MATCH(Working!N$11,'Data;_Historical_Data'!$H$11:$AK$11)),SUMIFS('Data;_Minor_Ports'!$K$59:$K$999999,'Data;_Minor_Ports'!$F$59:$F$999999,$F127,'Data;_Minor_Ports'!$E$59:$E$999999,N$70,'Data;_Minor_Ports'!$J$59:$J$999999,#REF!)))</f>
        <v>z</v>
      </c>
      <c r="O127" s="3" t="str">
        <f>IF(Closed_Ports!J120="z","z",IF(O$11&lt;2000,INDEX('Data;_Historical_Data'!$H$12:$AK$518,MATCH(Working!$E127,'Data;_Historical_Data'!$J$12:$J$518,0),MATCH(Working!O$11,'Data;_Historical_Data'!$H$11:$AK$11)),SUMIFS('Data;_Minor_Ports'!$K$59:$K$999999,'Data;_Minor_Ports'!$F$59:$F$999999,$F127,'Data;_Minor_Ports'!$E$59:$E$999999,O$70,'Data;_Minor_Ports'!$J$59:$J$999999,#REF!)))</f>
        <v>z</v>
      </c>
      <c r="P127" s="3" t="str">
        <f>IF(Closed_Ports!K120="z","z",IF(P$11&lt;2000,INDEX('Data;_Historical_Data'!$H$12:$AK$518,MATCH(Working!$E127,'Data;_Historical_Data'!$J$12:$J$518,0),MATCH(Working!P$11,'Data;_Historical_Data'!$H$11:$AK$11)),SUMIFS('Data;_Minor_Ports'!$K$59:$K$999999,'Data;_Minor_Ports'!$F$59:$F$999999,$F127,'Data;_Minor_Ports'!$E$59:$E$999999,P$70,'Data;_Minor_Ports'!$J$59:$J$999999,#REF!)))</f>
        <v>z</v>
      </c>
      <c r="Q127" s="3" t="str">
        <f>IF(Closed_Ports!L120="z","z",IF(Q$11&lt;2000,INDEX('Data;_Historical_Data'!$H$12:$AK$518,MATCH(Working!$E127,'Data;_Historical_Data'!$J$12:$J$518,0),MATCH(Working!Q$11,'Data;_Historical_Data'!$H$11:$AK$11)),SUMIFS('Data;_Minor_Ports'!$K$59:$K$999999,'Data;_Minor_Ports'!$F$59:$F$999999,$F127,'Data;_Minor_Ports'!$E$59:$E$999999,Q$70,'Data;_Minor_Ports'!$J$59:$J$999999,#REF!)))</f>
        <v>z</v>
      </c>
      <c r="R127" s="3" t="str">
        <f>IF(Closed_Ports!M120="z","z",IF(R$11&lt;2000,INDEX('Data;_Historical_Data'!$H$12:$AK$518,MATCH(Working!$E127,'Data;_Historical_Data'!$J$12:$J$518,0),MATCH(Working!R$11,'Data;_Historical_Data'!$H$11:$AK$11)),SUMIFS('Data;_Minor_Ports'!$K$59:$K$999999,'Data;_Minor_Ports'!$F$59:$F$999999,$F127,'Data;_Minor_Ports'!$E$59:$E$999999,R$70,'Data;_Minor_Ports'!$J$59:$J$999999,#REF!)))</f>
        <v>z</v>
      </c>
      <c r="S127" s="3" t="str">
        <f>IF(Closed_Ports!N120="z","z",IF(S$11&lt;2000,INDEX('Data;_Historical_Data'!$H$12:$AK$518,MATCH(Working!$E127,'Data;_Historical_Data'!$J$12:$J$518,0),MATCH(Working!S$11,'Data;_Historical_Data'!$H$11:$AK$11)),SUMIFS('Data;_Minor_Ports'!$K$59:$K$999999,'Data;_Minor_Ports'!$F$59:$F$999999,$F127,'Data;_Minor_Ports'!$E$59:$E$999999,S$70,'Data;_Minor_Ports'!$J$59:$J$999999,#REF!)))</f>
        <v>z</v>
      </c>
      <c r="T127" s="3" t="str">
        <f>IF(Closed_Ports!O120="z","z",IF(T$11&lt;2000,INDEX('Data;_Historical_Data'!$H$12:$AK$518,MATCH(Working!$E127,'Data;_Historical_Data'!$J$12:$J$518,0),MATCH(Working!T$11,'Data;_Historical_Data'!$H$11:$AK$11)),SUMIFS('Data;_Minor_Ports'!$K$59:$K$999999,'Data;_Minor_Ports'!$F$59:$F$999999,$F127,'Data;_Minor_Ports'!$E$59:$E$999999,T$70,'Data;_Minor_Ports'!$J$59:$J$999999,#REF!)))</f>
        <v>z</v>
      </c>
      <c r="U127" s="3" t="str">
        <f>IF(Closed_Ports!P120="z","z",IF(U$11&lt;2000,INDEX('Data;_Historical_Data'!$H$12:$AK$518,MATCH(Working!$E127,'Data;_Historical_Data'!$J$12:$J$518,0),MATCH(Working!U$11,'Data;_Historical_Data'!$H$11:$AK$11)),SUMIFS('Data;_Minor_Ports'!$K$59:$K$999999,'Data;_Minor_Ports'!$F$59:$F$999999,$F127,'Data;_Minor_Ports'!$E$59:$E$999999,U$70,'Data;_Minor_Ports'!$J$59:$J$999999,#REF!)))</f>
        <v>z</v>
      </c>
      <c r="V127" s="3" t="str">
        <f>IF(Closed_Ports!Q120="z","z",IF(V$11&lt;2000,INDEX('Data;_Historical_Data'!$H$12:$AK$518,MATCH(Working!$E127,'Data;_Historical_Data'!$J$12:$J$518,0),MATCH(Working!V$11,'Data;_Historical_Data'!$H$11:$AK$11)),SUMIFS('Data;_Minor_Ports'!$K$59:$K$999999,'Data;_Minor_Ports'!$F$59:$F$999999,$F127,'Data;_Minor_Ports'!$E$59:$E$999999,V$70,'Data;_Minor_Ports'!$J$59:$J$999999,#REF!)))</f>
        <v>z</v>
      </c>
      <c r="W127" s="3" t="str">
        <f>IF(Closed_Ports!R120="z","z",IF(W$11&lt;2000,INDEX('Data;_Historical_Data'!$H$12:$AK$518,MATCH(Working!$E127,'Data;_Historical_Data'!$J$12:$J$518,0),MATCH(Working!W$11,'Data;_Historical_Data'!$H$11:$AK$11)),SUMIFS('Data;_Minor_Ports'!$K$59:$K$999999,'Data;_Minor_Ports'!$F$59:$F$999999,$F127,'Data;_Minor_Ports'!$E$59:$E$999999,W$70,'Data;_Minor_Ports'!$J$59:$J$999999,#REF!)))</f>
        <v>z</v>
      </c>
      <c r="X127" s="3" t="str">
        <f>IF(Closed_Ports!S120="z","z",IF(X$11&lt;2000,INDEX('Data;_Historical_Data'!$H$12:$AK$518,MATCH(Working!$E127,'Data;_Historical_Data'!$J$12:$J$518,0),MATCH(Working!X$11,'Data;_Historical_Data'!$H$11:$AK$11)),SUMIFS('Data;_Minor_Ports'!$K$59:$K$999999,'Data;_Minor_Ports'!$F$59:$F$999999,$F127,'Data;_Minor_Ports'!$E$59:$E$999999,X$70,'Data;_Minor_Ports'!$J$59:$J$999999,#REF!)))</f>
        <v>z</v>
      </c>
      <c r="Y127" s="3" t="str">
        <f>IF(Closed_Ports!T120="z","z",IF(Y$11&lt;2000,INDEX('Data;_Historical_Data'!$H$12:$AK$518,MATCH(Working!$E127,'Data;_Historical_Data'!$J$12:$J$518,0),MATCH(Working!Y$11,'Data;_Historical_Data'!$H$11:$AK$11)),SUMIFS('Data;_Minor_Ports'!$K$59:$K$999999,'Data;_Minor_Ports'!$F$59:$F$999999,$F127,'Data;_Minor_Ports'!$E$59:$E$999999,Y$70,'Data;_Minor_Ports'!$J$59:$J$999999,#REF!)))</f>
        <v>z</v>
      </c>
      <c r="Z127" s="3" t="str">
        <f>IF(Closed_Ports!U120="z","z",IF(Z$11&lt;2000,INDEX('Data;_Historical_Data'!$H$12:$AK$518,MATCH(Working!$E127,'Data;_Historical_Data'!$J$12:$J$518,0),MATCH(Working!Z$11,'Data;_Historical_Data'!$H$11:$AK$11)),SUMIFS('Data;_Minor_Ports'!$K$59:$K$999999,'Data;_Minor_Ports'!$F$59:$F$999999,$F127,'Data;_Minor_Ports'!$E$59:$E$999999,Z$70,'Data;_Minor_Ports'!$J$59:$J$999999,#REF!)))</f>
        <v>z</v>
      </c>
      <c r="AA127" s="3" t="str">
        <f>IF(Closed_Ports!V120="z","z",IF(AA$11&lt;2000,INDEX('Data;_Historical_Data'!$H$12:$AK$518,MATCH(Working!$E127,'Data;_Historical_Data'!$J$12:$J$518,0),MATCH(Working!AA$11,'Data;_Historical_Data'!$H$11:$AK$11)),SUMIFS('Data;_Minor_Ports'!$K$59:$K$999999,'Data;_Minor_Ports'!$F$59:$F$999999,$F127,'Data;_Minor_Ports'!$E$59:$E$999999,AA$70,'Data;_Minor_Ports'!$J$59:$J$999999,#REF!)))</f>
        <v>z</v>
      </c>
      <c r="AB127" s="3" t="str">
        <f>IF(Closed_Ports!W120="z","z",IF(AB$11&lt;2000,INDEX('Data;_Historical_Data'!$H$12:$AK$518,MATCH(Working!$E127,'Data;_Historical_Data'!$J$12:$J$518,0),MATCH(Working!AB$11,'Data;_Historical_Data'!$H$11:$AK$11)),SUMIFS('Data;_Minor_Ports'!$K$59:$K$999999,'Data;_Minor_Ports'!$F$59:$F$999999,$F127,'Data;_Minor_Ports'!$E$59:$E$999999,AB$70,'Data;_Minor_Ports'!$J$59:$J$999999,#REF!)))</f>
        <v>z</v>
      </c>
      <c r="AC127" s="3" t="str">
        <f>IF(Closed_Ports!X120="z","z",IF(AC$11&lt;2000,INDEX('Data;_Historical_Data'!$H$12:$AK$518,MATCH(Working!$E127,'Data;_Historical_Data'!$J$12:$J$518,0),MATCH(Working!AC$11,'Data;_Historical_Data'!$H$11:$AK$11)),SUMIFS('Data;_Minor_Ports'!$K$59:$K$999999,'Data;_Minor_Ports'!$F$59:$F$999999,$F127,'Data;_Minor_Ports'!$E$59:$E$999999,AC$70,'Data;_Minor_Ports'!$J$59:$J$999999,#REF!)))</f>
        <v>z</v>
      </c>
      <c r="AD127" s="3" t="str">
        <f>IF(Closed_Ports!Y120="z","z",IF(AD$11&lt;2000,INDEX('Data;_Historical_Data'!$H$12:$AK$518,MATCH(Working!$E127,'Data;_Historical_Data'!$J$12:$J$518,0),MATCH(Working!AD$11,'Data;_Historical_Data'!$H$11:$AK$11)),SUMIFS('Data;_Minor_Ports'!$K$59:$K$999999,'Data;_Minor_Ports'!$F$59:$F$999999,$F127,'Data;_Minor_Ports'!$E$59:$E$999999,AD$70,'Data;_Minor_Ports'!$J$59:$J$999999,#REF!)))</f>
        <v>z</v>
      </c>
      <c r="AE127" s="3" t="str">
        <f>IF(Closed_Ports!Z120="z","z",IF(AE$11&lt;2000,INDEX('Data;_Historical_Data'!$H$12:$AK$518,MATCH(Working!$E127,'Data;_Historical_Data'!$J$12:$J$518,0),MATCH(Working!AE$11,'Data;_Historical_Data'!$H$11:$AK$11)),SUMIFS('Data;_Minor_Ports'!$K$59:$K$999999,'Data;_Minor_Ports'!$F$59:$F$999999,$F127,'Data;_Minor_Ports'!$E$59:$E$999999,AE$70,'Data;_Minor_Ports'!$J$59:$J$999999,#REF!)))</f>
        <v>z</v>
      </c>
      <c r="AF127" s="3" t="str">
        <f>IF(Closed_Ports!AA120="z","z",IF(AF$11&lt;2000,INDEX('Data;_Historical_Data'!$H$12:$AK$518,MATCH(Working!$E127,'Data;_Historical_Data'!$J$12:$J$518,0),MATCH(Working!AF$11,'Data;_Historical_Data'!$H$11:$AK$11)),SUMIFS('Data;_Minor_Ports'!$K$59:$K$999999,'Data;_Minor_Ports'!$F$59:$F$999999,$F127,'Data;_Minor_Ports'!$E$59:$E$999999,AF$70,'Data;_Minor_Ports'!$J$59:$J$999999,#REF!)))</f>
        <v>z</v>
      </c>
      <c r="AG127" s="3" t="str">
        <f>IF(Closed_Ports!AB120="z","z",IF(AG$11&lt;2000,INDEX('Data;_Historical_Data'!$H$12:$AK$518,MATCH(Working!$E127,'Data;_Historical_Data'!$J$12:$J$518,0),MATCH(Working!AG$11,'Data;_Historical_Data'!$H$11:$AK$11)),SUMIFS('Data;_Minor_Ports'!$K$59:$K$999999,'Data;_Minor_Ports'!$F$59:$F$999999,$F127,'Data;_Minor_Ports'!$E$59:$E$999999,AG$70,'Data;_Minor_Ports'!$J$59:$J$999999,#REF!)))</f>
        <v>z</v>
      </c>
      <c r="AH127" s="3" t="str">
        <f>IF(Closed_Ports!AC120="z","z",IF(AH$11&lt;2000,INDEX('Data;_Historical_Data'!$H$12:$AK$518,MATCH(Working!$E127,'Data;_Historical_Data'!$J$12:$J$518,0),MATCH(Working!AH$11,'Data;_Historical_Data'!$H$11:$AK$11)),SUMIFS('Data;_Minor_Ports'!$K$59:$K$999999,'Data;_Minor_Ports'!$F$59:$F$999999,$F127,'Data;_Minor_Ports'!$E$59:$E$999999,AH$70,'Data;_Minor_Ports'!$J$59:$J$999999,#REF!)))</f>
        <v>z</v>
      </c>
      <c r="AI127" s="3" t="str">
        <f>IF(Closed_Ports!AD120="z","z",IF(AI$11&lt;2000,INDEX('Data;_Historical_Data'!$H$12:$AK$518,MATCH(Working!$E127,'Data;_Historical_Data'!$J$12:$J$518,0),MATCH(Working!AI$11,'Data;_Historical_Data'!$H$11:$AK$11)),SUMIFS('Data;_Minor_Ports'!$K$59:$K$999999,'Data;_Minor_Ports'!$F$59:$F$999999,$F127,'Data;_Minor_Ports'!$E$59:$E$999999,AI$70,'Data;_Minor_Ports'!$J$59:$J$999999,#REF!)))</f>
        <v>z</v>
      </c>
      <c r="AJ127" s="3" t="str">
        <f>IF(Closed_Ports!AE120="z","z",IF(AJ$11&lt;2000,INDEX('Data;_Historical_Data'!$H$12:$AK$518,MATCH(Working!$E127,'Data;_Historical_Data'!$J$12:$J$518,0),MATCH(Working!AJ$11,'Data;_Historical_Data'!$H$11:$AK$11)),SUMIFS('Data;_Minor_Ports'!$K$59:$K$999999,'Data;_Minor_Ports'!$F$59:$F$999999,$F127,'Data;_Minor_Ports'!$E$59:$E$999999,AJ$70,'Data;_Minor_Ports'!$J$59:$J$999999,#REF!)))</f>
        <v>z</v>
      </c>
      <c r="AK127" s="3" t="str">
        <f>IF(Closed_Ports!AF120="z","z",IF(AK$11&lt;2000,INDEX('Data;_Historical_Data'!$H$12:$AK$518,MATCH(Working!$E127,'Data;_Historical_Data'!$J$12:$J$518,0),MATCH(Working!AK$11,'Data;_Historical_Data'!$H$11:$AK$11)),SUMIFS('Data;_Minor_Ports'!$K$59:$K$999999,'Data;_Minor_Ports'!$F$59:$F$999999,$F127,'Data;_Minor_Ports'!$E$59:$E$999999,AK$70,'Data;_Minor_Ports'!$J$59:$J$999999,#REF!)))</f>
        <v>z</v>
      </c>
      <c r="AL127" s="49" t="str">
        <f>IF(Closed_Ports!AG120="z","z",IF(AL$11&lt;2000,INDEX('Data;_Historical_Data'!$H$12:$AK$518,MATCH(Working!$E127,'Data;_Historical_Data'!$J$12:$J$518,0),MATCH(Working!AL$11,'Data;_Historical_Data'!$H$11:$AK$11)),SUMIFS('Data;_Minor_Ports'!$K$59:$K$999999,'Data;_Minor_Ports'!$F$59:$F$999999,$F127,'Data;_Minor_Ports'!$E$59:$E$999999,AL$70,'Data;_Minor_Ports'!$J$59:$J$999999,#REF!)))</f>
        <v>z</v>
      </c>
      <c r="AM127" s="3" t="str">
        <f>IF(Closed_Ports!AH120="z","z",IF(AM$11&lt;2000,INDEX('Data;_Historical_Data'!$H$12:$AK$518,MATCH(Working!$E127,'Data;_Historical_Data'!$J$12:$J$518,0),MATCH(Working!AM$11,'Data;_Historical_Data'!$H$11:$AK$11)),SUMIFS('Data;_Minor_Ports'!$K$59:$K$999999,'Data;_Minor_Ports'!$F$59:$F$999999,$F127,'Data;_Minor_Ports'!$E$59:$E$999999,AM$70,'Data;_Minor_Ports'!$J$59:$J$999999,#REF!)))</f>
        <v>z</v>
      </c>
      <c r="AN127" s="3" t="str">
        <f>IF(Closed_Ports!AI120="z","z",IF(AN$11&lt;2000,INDEX('Data;_Historical_Data'!$H$12:$AK$518,MATCH(Working!$E127,'Data;_Historical_Data'!$J$12:$J$518,0),MATCH(Working!AN$11,'Data;_Historical_Data'!$H$11:$AK$11)),SUMIFS('Data;_Minor_Ports'!$K$59:$K$999999,'Data;_Minor_Ports'!$F$59:$F$999999,$F127,'Data;_Minor_Ports'!$E$59:$E$999999,AN$70,'Data;_Minor_Ports'!$J$59:$J$999999,#REF!)))</f>
        <v>z</v>
      </c>
      <c r="AO127" s="3" t="str">
        <f>IF(Closed_Ports!AJ120="z","z",IF(AO$11&lt;2000,INDEX('Data;_Historical_Data'!$H$12:$AK$518,MATCH(Working!$E127,'Data;_Historical_Data'!$J$12:$J$518,0),MATCH(Working!AO$11,'Data;_Historical_Data'!$H$11:$AK$11)),SUMIFS('Data;_Minor_Ports'!$K$59:$K$999999,'Data;_Minor_Ports'!$F$59:$F$999999,$F127,'Data;_Minor_Ports'!$E$59:$E$999999,AO$70,'Data;_Minor_Ports'!$J$59:$J$999999,#REF!)))</f>
        <v>z</v>
      </c>
      <c r="AP127" s="3" t="str">
        <f>IF(Closed_Ports!AK120="z","z",IF(AP$11&lt;2000,INDEX('Data;_Historical_Data'!$H$12:$AK$518,MATCH(Working!$E127,'Data;_Historical_Data'!$J$12:$J$518,0),MATCH(Working!AP$11,'Data;_Historical_Data'!$H$11:$AK$11)),SUMIFS('Data;_Minor_Ports'!$K$59:$K$999999,'Data;_Minor_Ports'!$F$59:$F$999999,$F127,'Data;_Minor_Ports'!$E$59:$E$999999,AP$70,'Data;_Minor_Ports'!$J$59:$J$999999,#REF!)))</f>
        <v>z</v>
      </c>
      <c r="AQ127" s="3" t="str">
        <f>IF(Closed_Ports!AL120="z","z",IF(AQ$11&lt;2000,INDEX('Data;_Historical_Data'!$H$12:$AK$518,MATCH(Working!$E127,'Data;_Historical_Data'!$J$12:$J$518,0),MATCH(Working!AQ$11,'Data;_Historical_Data'!$H$11:$AK$11)),SUMIFS('Data;_Minor_Ports'!$K$59:$K$999999,'Data;_Minor_Ports'!$F$59:$F$999999,$F127,'Data;_Minor_Ports'!$E$59:$E$999999,AQ$70,'Data;_Minor_Ports'!$J$59:$J$999999,#REF!)))</f>
        <v>z</v>
      </c>
      <c r="AR127" s="3" t="str">
        <f>IF(Closed_Ports!AM120="z","z",IF(AR$11&lt;2000,INDEX('Data;_Historical_Data'!$H$12:$AK$518,MATCH(Working!$E127,'Data;_Historical_Data'!$J$12:$J$518,0),MATCH(Working!AR$11,'Data;_Historical_Data'!$H$11:$AK$11)),SUMIFS('Data;_Minor_Ports'!$K$59:$K$999999,'Data;_Minor_Ports'!$F$59:$F$999999,$F127,'Data;_Minor_Ports'!$E$59:$E$999999,AR$70,'Data;_Minor_Ports'!$J$59:$J$999999,#REF!)))</f>
        <v>z</v>
      </c>
      <c r="AS127" s="3">
        <f>IF(Closed_Ports!AN120="z","z",IF(AS$11&lt;2000,INDEX('Data;_Historical_Data'!$H$12:$AK$518,MATCH(Working!$E127,'Data;_Historical_Data'!$J$12:$J$518,0),MATCH(Working!AS$11,'Data;_Historical_Data'!$H$11:$AK$11)),SUMIFS('Data;_Minor_Ports'!$K$59:$K$999999,'Data;_Minor_Ports'!$F$59:$F$999999,$F127,'Data;_Minor_Ports'!$E$59:$E$999999,AS$70,'Data;_Minor_Ports'!$J$59:$J$999999,#REF!)))</f>
        <v>0</v>
      </c>
      <c r="AT127" s="3" t="str">
        <f>IF(Closed_Ports!AO120="z","z",IF(AT$11&lt;2000,INDEX('Data;_Historical_Data'!$H$12:$AK$518,MATCH(Working!$E127,'Data;_Historical_Data'!$J$12:$J$518,0),MATCH(Working!AT$11,'Data;_Historical_Data'!$H$11:$AK$11)),SUMIFS('Data;_Minor_Ports'!$K$59:$K$999999,'Data;_Minor_Ports'!$F$59:$F$999999,$F127,'Data;_Minor_Ports'!$E$59:$E$999999,AT$70,'Data;_Minor_Ports'!$J$59:$J$999999,#REF!)))</f>
        <v>z</v>
      </c>
      <c r="AU127" s="3" t="str">
        <f>IF(Closed_Ports!AP120="z","z",IF(AU$11&lt;2000,INDEX('Data;_Historical_Data'!$H$12:$AK$518,MATCH(Working!$E127,'Data;_Historical_Data'!$J$12:$J$518,0),MATCH(Working!AU$11,'Data;_Historical_Data'!$H$11:$AK$11)),SUMIFS('Data;_Minor_Ports'!$K$59:$K$999999,'Data;_Minor_Ports'!$F$59:$F$999999,$F127,'Data;_Minor_Ports'!$E$59:$E$999999,AU$70,'Data;_Minor_Ports'!$J$59:$J$999999,#REF!)))</f>
        <v>z</v>
      </c>
      <c r="AV127" s="3" t="str">
        <f>IF(Closed_Ports!AQ120="z","z",IF(AV$11&lt;2000,INDEX('Data;_Historical_Data'!$H$12:$AK$518,MATCH(Working!$E127,'Data;_Historical_Data'!$J$12:$J$518,0),MATCH(Working!AV$11,'Data;_Historical_Data'!$H$11:$AK$11)),SUMIFS('Data;_Minor_Ports'!$K$59:$K$999999,'Data;_Minor_Ports'!$F$59:$F$999999,$F127,'Data;_Minor_Ports'!$E$59:$E$999999,AV$70,'Data;_Minor_Ports'!$J$59:$J$999999,#REF!)))</f>
        <v>z</v>
      </c>
      <c r="AW127" s="3" t="str">
        <f>IF(Closed_Ports!AR120="z","z",IF(AW$11&lt;2000,INDEX('Data;_Historical_Data'!$H$12:$AK$518,MATCH(Working!$E127,'Data;_Historical_Data'!$J$12:$J$518,0),MATCH(Working!AW$11,'Data;_Historical_Data'!$H$11:$AK$11)),SUMIFS('Data;_Minor_Ports'!$K$59:$K$999999,'Data;_Minor_Ports'!$F$59:$F$999999,$F127,'Data;_Minor_Ports'!$E$59:$E$999999,AW$70,'Data;_Minor_Ports'!$J$59:$J$999999,#REF!)))</f>
        <v>z</v>
      </c>
      <c r="AX127" s="3" t="str">
        <f>IF(Closed_Ports!AS120="z","z",IF(AX$11&lt;2000,INDEX('Data;_Historical_Data'!$H$12:$AK$518,MATCH(Working!$E127,'Data;_Historical_Data'!$J$12:$J$518,0),MATCH(Working!AX$11,'Data;_Historical_Data'!$H$11:$AK$11)),SUMIFS('Data;_Minor_Ports'!$K$59:$K$999999,'Data;_Minor_Ports'!$F$59:$F$999999,$F127,'Data;_Minor_Ports'!$E$59:$E$999999,AX$70,'Data;_Minor_Ports'!$J$59:$J$999999,#REF!)))</f>
        <v>z</v>
      </c>
      <c r="AY127" s="3" t="str">
        <f>IF(Closed_Ports!AT120="z","z",IF(AY$11&lt;2000,INDEX('Data;_Historical_Data'!$H$12:$AK$518,MATCH(Working!$E127,'Data;_Historical_Data'!$J$12:$J$518,0),MATCH(Working!AY$11,'Data;_Historical_Data'!$H$11:$AK$11)),SUMIFS('Data;_Minor_Ports'!$K$59:$K$999999,'Data;_Minor_Ports'!$F$59:$F$999999,$F127,'Data;_Minor_Ports'!$E$59:$E$999999,AY$70,'Data;_Minor_Ports'!$J$59:$J$999999,#REF!)))</f>
        <v>z</v>
      </c>
      <c r="AZ127" s="3" t="str">
        <f>IF(Closed_Ports!AU120="z","z",IF(AZ$11&lt;2000,INDEX('Data;_Historical_Data'!$H$12:$AK$518,MATCH(Working!$E127,'Data;_Historical_Data'!$J$12:$J$518,0),MATCH(Working!AZ$11,'Data;_Historical_Data'!$H$11:$AK$11)),SUMIFS('Data;_Minor_Ports'!$K$59:$K$999999,'Data;_Minor_Ports'!$F$59:$F$999999,$F127,'Data;_Minor_Ports'!$E$59:$E$999999,AZ$70,'Data;_Minor_Ports'!$J$59:$J$999999,#REF!)))</f>
        <v>z</v>
      </c>
      <c r="BA127" s="3" t="str">
        <f>IF(Closed_Ports!AV120="z","z",IF(BA$11&lt;2000,INDEX('Data;_Historical_Data'!$H$12:$AK$518,MATCH(Working!$E127,'Data;_Historical_Data'!$J$12:$J$518,0),MATCH(Working!BA$11,'Data;_Historical_Data'!$H$11:$AK$11)),SUMIFS('Data;_Minor_Ports'!$K$59:$K$999999,'Data;_Minor_Ports'!$F$59:$F$999999,$F127,'Data;_Minor_Ports'!$E$59:$E$999999,BA$70,'Data;_Minor_Ports'!$J$59:$J$999999,#REF!)))</f>
        <v>z</v>
      </c>
      <c r="BB127" s="3" t="str">
        <f>IF(Closed_Ports!AW120="z","z",IF(BB$11&lt;2000,INDEX('Data;_Historical_Data'!$H$12:$AK$518,MATCH(Working!$E127,'Data;_Historical_Data'!$J$12:$J$518,0),MATCH(Working!BB$11,'Data;_Historical_Data'!$H$11:$AK$11)),SUMIFS('Data;_Minor_Ports'!$K$59:$K$999999,'Data;_Minor_Ports'!$F$59:$F$999999,$F127,'Data;_Minor_Ports'!$E$59:$E$999999,BB$70,'Data;_Minor_Ports'!$J$59:$J$999999,#REF!)))</f>
        <v>z</v>
      </c>
      <c r="BC127" s="3" t="str">
        <f>IF(Closed_Ports!AX120="z","z",IF(BC$11&lt;2000,INDEX('Data;_Historical_Data'!$H$12:$AK$518,MATCH(Working!$E127,'Data;_Historical_Data'!$J$12:$J$518,0),MATCH(Working!BC$11,'Data;_Historical_Data'!$H$11:$AK$11)),SUMIFS('Data;_Minor_Ports'!$K$59:$K$999999,'Data;_Minor_Ports'!$F$59:$F$999999,$F127,'Data;_Minor_Ports'!$E$59:$E$999999,BC$70,'Data;_Minor_Ports'!$J$59:$J$999999,#REF!)))</f>
        <v>z</v>
      </c>
      <c r="BD127" s="3" t="str">
        <f>IF(Closed_Ports!AY120="z","z",IF(BD$11&lt;2000,INDEX('Data;_Historical_Data'!$H$12:$AK$518,MATCH(Working!$E127,'Data;_Historical_Data'!$J$12:$J$518,0),MATCH(Working!BD$11,'Data;_Historical_Data'!$H$11:$AK$11)),SUMIFS('Data;_Minor_Ports'!$K$59:$K$999999,'Data;_Minor_Ports'!$F$59:$F$999999,$F127,'Data;_Minor_Ports'!$E$59:$E$999999,BD$70,'Data;_Minor_Ports'!$J$59:$J$999999,#REF!)))</f>
        <v>z</v>
      </c>
      <c r="BE127" s="3" t="str">
        <f>IF(Closed_Ports!AZ120="z","z",IF(BE$11&lt;2000,INDEX('Data;_Historical_Data'!$H$12:$AK$518,MATCH(Working!$E127,'Data;_Historical_Data'!$J$12:$J$518,0),MATCH(Working!BE$11,'Data;_Historical_Data'!$H$11:$AK$11)),SUMIFS('Data;_Minor_Ports'!$K$59:$K$999999,'Data;_Minor_Ports'!$F$59:$F$999999,$F127,'Data;_Minor_Ports'!$E$59:$E$999999,BE$70,'Data;_Minor_Ports'!$J$59:$J$999999,#REF!)))</f>
        <v>z</v>
      </c>
      <c r="BF127" s="3" t="str">
        <f>IF(Closed_Ports!BA120="z","z",IF(BF$11&lt;2000,INDEX('Data;_Historical_Data'!$H$12:$AK$518,MATCH(Working!$E127,'Data;_Historical_Data'!$J$12:$J$518,0),MATCH(Working!BF$11,'Data;_Historical_Data'!$H$11:$AK$11)),SUMIFS('Data;_Minor_Ports'!$K$59:$K$999999,'Data;_Minor_Ports'!$F$59:$F$999999,$F127,'Data;_Minor_Ports'!$E$59:$E$999999,BF$70,'Data;_Minor_Ports'!$J$59:$J$999999,#REF!)))</f>
        <v>z</v>
      </c>
      <c r="BG127" s="3" t="str">
        <f>IF(Closed_Ports!BB120="z","z",IF(BG$11&lt;2000,INDEX('Data;_Historical_Data'!$H$12:$AK$518,MATCH(Working!$E127,'Data;_Historical_Data'!$J$12:$J$518,0),MATCH(Working!BG$11,'Data;_Historical_Data'!$H$11:$AK$11)),SUMIFS('Data;_Minor_Ports'!$K$59:$K$999999,'Data;_Minor_Ports'!$F$59:$F$999999,$F127,'Data;_Minor_Ports'!$E$59:$E$999999,BG$70,'Data;_Minor_Ports'!$J$59:$J$999999,#REF!)))</f>
        <v>z</v>
      </c>
      <c r="BH127" s="3" t="str">
        <f>IF(Closed_Ports!BC120="z","z",IF(BH$11&lt;2000,INDEX('Data;_Historical_Data'!$H$12:$AK$518,MATCH(Working!$E127,'Data;_Historical_Data'!$J$12:$J$518,0),MATCH(Working!BH$11,'Data;_Historical_Data'!$H$11:$AK$11)),SUMIFS('Data;_Minor_Ports'!$K$59:$K$999999,'Data;_Minor_Ports'!$F$59:$F$999999,$F127,'Data;_Minor_Ports'!$E$59:$E$999999,BH$70,'Data;_Minor_Ports'!$J$59:$J$999999,#REF!)))</f>
        <v>z</v>
      </c>
      <c r="BI127" s="3" t="str">
        <f>IF(Closed_Ports!BD120="z","z",IF(BI$11&lt;2000,INDEX('Data;_Historical_Data'!$H$12:$AK$518,MATCH(Working!$E127,'Data;_Historical_Data'!$J$12:$J$518,0),MATCH(Working!BI$11,'Data;_Historical_Data'!$H$11:$AK$11)),SUMIFS('Data;_Minor_Ports'!$K$59:$K$999999,'Data;_Minor_Ports'!$F$59:$F$999999,$F127,'Data;_Minor_Ports'!$E$59:$E$999999,BI$70,'Data;_Minor_Ports'!$J$59:$J$999999,#REF!)))</f>
        <v>z</v>
      </c>
      <c r="BJ127" s="44" t="e">
        <f t="shared" si="8"/>
        <v>#VALUE!</v>
      </c>
      <c r="BK127" s="45" t="e">
        <f t="shared" si="9"/>
        <v>#VALUE!</v>
      </c>
    </row>
    <row r="128" spans="5:63" x14ac:dyDescent="0.25">
      <c r="E128" s="22" t="e">
        <f>CONCATENATE(#REF!,Working!H128)</f>
        <v>#REF!</v>
      </c>
      <c r="F128" s="22" t="s">
        <v>428</v>
      </c>
      <c r="G128" s="22" t="s">
        <v>308</v>
      </c>
      <c r="H128" s="2" t="s">
        <v>117</v>
      </c>
      <c r="I128" s="2" t="s">
        <v>17</v>
      </c>
      <c r="J128" s="42" t="s">
        <v>66</v>
      </c>
      <c r="K128" s="3" t="str">
        <f>IF(Closed_Ports!F121="z","z",IF(K$11&lt;2000,INDEX('Data;_Historical_Data'!$H$12:$AK$518,MATCH(Working!$E128,'Data;_Historical_Data'!$J$12:$J$518,0),MATCH(Working!K$11,'Data;_Historical_Data'!$H$11:$AK$11)),SUMIFS('Data;_Minor_Ports'!$K$59:$K$999999,'Data;_Minor_Ports'!$F$59:$F$999999,$F128,'Data;_Minor_Ports'!$E$59:$E$999999,K$70,'Data;_Minor_Ports'!$J$59:$J$999999,#REF!)))</f>
        <v>z</v>
      </c>
      <c r="L128" s="3" t="str">
        <f>IF(Closed_Ports!G121="z","z",IF(L$11&lt;2000,INDEX('Data;_Historical_Data'!$H$12:$AK$518,MATCH(Working!$E128,'Data;_Historical_Data'!$J$12:$J$518,0),MATCH(Working!L$11,'Data;_Historical_Data'!$H$11:$AK$11)),SUMIFS('Data;_Minor_Ports'!$K$59:$K$999999,'Data;_Minor_Ports'!$F$59:$F$999999,$F128,'Data;_Minor_Ports'!$E$59:$E$999999,L$70,'Data;_Minor_Ports'!$J$59:$J$999999,#REF!)))</f>
        <v>z</v>
      </c>
      <c r="M128" s="3" t="str">
        <f>IF(Closed_Ports!H121="z","z",IF(M$11&lt;2000,INDEX('Data;_Historical_Data'!$H$12:$AK$518,MATCH(Working!$E128,'Data;_Historical_Data'!$J$12:$J$518,0),MATCH(Working!M$11,'Data;_Historical_Data'!$H$11:$AK$11)),SUMIFS('Data;_Minor_Ports'!$K$59:$K$999999,'Data;_Minor_Ports'!$F$59:$F$999999,$F128,'Data;_Minor_Ports'!$E$59:$E$999999,M$70,'Data;_Minor_Ports'!$J$59:$J$999999,#REF!)))</f>
        <v>z</v>
      </c>
      <c r="N128" s="3" t="str">
        <f>IF(Closed_Ports!I121="z","z",IF(N$11&lt;2000,INDEX('Data;_Historical_Data'!$H$12:$AK$518,MATCH(Working!$E128,'Data;_Historical_Data'!$J$12:$J$518,0),MATCH(Working!N$11,'Data;_Historical_Data'!$H$11:$AK$11)),SUMIFS('Data;_Minor_Ports'!$K$59:$K$999999,'Data;_Minor_Ports'!$F$59:$F$999999,$F128,'Data;_Minor_Ports'!$E$59:$E$999999,N$70,'Data;_Minor_Ports'!$J$59:$J$999999,#REF!)))</f>
        <v>z</v>
      </c>
      <c r="O128" s="3" t="str">
        <f>IF(Closed_Ports!J121="z","z",IF(O$11&lt;2000,INDEX('Data;_Historical_Data'!$H$12:$AK$518,MATCH(Working!$E128,'Data;_Historical_Data'!$J$12:$J$518,0),MATCH(Working!O$11,'Data;_Historical_Data'!$H$11:$AK$11)),SUMIFS('Data;_Minor_Ports'!$K$59:$K$999999,'Data;_Minor_Ports'!$F$59:$F$999999,$F128,'Data;_Minor_Ports'!$E$59:$E$999999,O$70,'Data;_Minor_Ports'!$J$59:$J$999999,#REF!)))</f>
        <v>z</v>
      </c>
      <c r="P128" s="3" t="str">
        <f>IF(Closed_Ports!K121="z","z",IF(P$11&lt;2000,INDEX('Data;_Historical_Data'!$H$12:$AK$518,MATCH(Working!$E128,'Data;_Historical_Data'!$J$12:$J$518,0),MATCH(Working!P$11,'Data;_Historical_Data'!$H$11:$AK$11)),SUMIFS('Data;_Minor_Ports'!$K$59:$K$999999,'Data;_Minor_Ports'!$F$59:$F$999999,$F128,'Data;_Minor_Ports'!$E$59:$E$999999,P$70,'Data;_Minor_Ports'!$J$59:$J$999999,#REF!)))</f>
        <v>z</v>
      </c>
      <c r="Q128" s="3" t="str">
        <f>IF(Closed_Ports!L121="z","z",IF(Q$11&lt;2000,INDEX('Data;_Historical_Data'!$H$12:$AK$518,MATCH(Working!$E128,'Data;_Historical_Data'!$J$12:$J$518,0),MATCH(Working!Q$11,'Data;_Historical_Data'!$H$11:$AK$11)),SUMIFS('Data;_Minor_Ports'!$K$59:$K$999999,'Data;_Minor_Ports'!$F$59:$F$999999,$F128,'Data;_Minor_Ports'!$E$59:$E$999999,Q$70,'Data;_Minor_Ports'!$J$59:$J$999999,#REF!)))</f>
        <v>z</v>
      </c>
      <c r="R128" s="3" t="str">
        <f>IF(Closed_Ports!M121="z","z",IF(R$11&lt;2000,INDEX('Data;_Historical_Data'!$H$12:$AK$518,MATCH(Working!$E128,'Data;_Historical_Data'!$J$12:$J$518,0),MATCH(Working!R$11,'Data;_Historical_Data'!$H$11:$AK$11)),SUMIFS('Data;_Minor_Ports'!$K$59:$K$999999,'Data;_Minor_Ports'!$F$59:$F$999999,$F128,'Data;_Minor_Ports'!$E$59:$E$999999,R$70,'Data;_Minor_Ports'!$J$59:$J$999999,#REF!)))</f>
        <v>z</v>
      </c>
      <c r="S128" s="3" t="str">
        <f>IF(Closed_Ports!N121="z","z",IF(S$11&lt;2000,INDEX('Data;_Historical_Data'!$H$12:$AK$518,MATCH(Working!$E128,'Data;_Historical_Data'!$J$12:$J$518,0),MATCH(Working!S$11,'Data;_Historical_Data'!$H$11:$AK$11)),SUMIFS('Data;_Minor_Ports'!$K$59:$K$999999,'Data;_Minor_Ports'!$F$59:$F$999999,$F128,'Data;_Minor_Ports'!$E$59:$E$999999,S$70,'Data;_Minor_Ports'!$J$59:$J$999999,#REF!)))</f>
        <v>z</v>
      </c>
      <c r="T128" s="3" t="str">
        <f>IF(Closed_Ports!O121="z","z",IF(T$11&lt;2000,INDEX('Data;_Historical_Data'!$H$12:$AK$518,MATCH(Working!$E128,'Data;_Historical_Data'!$J$12:$J$518,0),MATCH(Working!T$11,'Data;_Historical_Data'!$H$11:$AK$11)),SUMIFS('Data;_Minor_Ports'!$K$59:$K$999999,'Data;_Minor_Ports'!$F$59:$F$999999,$F128,'Data;_Minor_Ports'!$E$59:$E$999999,T$70,'Data;_Minor_Ports'!$J$59:$J$999999,#REF!)))</f>
        <v>z</v>
      </c>
      <c r="U128" s="3" t="str">
        <f>IF(Closed_Ports!P121="z","z",IF(U$11&lt;2000,INDEX('Data;_Historical_Data'!$H$12:$AK$518,MATCH(Working!$E128,'Data;_Historical_Data'!$J$12:$J$518,0),MATCH(Working!U$11,'Data;_Historical_Data'!$H$11:$AK$11)),SUMIFS('Data;_Minor_Ports'!$K$59:$K$999999,'Data;_Minor_Ports'!$F$59:$F$999999,$F128,'Data;_Minor_Ports'!$E$59:$E$999999,U$70,'Data;_Minor_Ports'!$J$59:$J$999999,#REF!)))</f>
        <v>z</v>
      </c>
      <c r="V128" s="3" t="str">
        <f>IF(Closed_Ports!Q121="z","z",IF(V$11&lt;2000,INDEX('Data;_Historical_Data'!$H$12:$AK$518,MATCH(Working!$E128,'Data;_Historical_Data'!$J$12:$J$518,0),MATCH(Working!V$11,'Data;_Historical_Data'!$H$11:$AK$11)),SUMIFS('Data;_Minor_Ports'!$K$59:$K$999999,'Data;_Minor_Ports'!$F$59:$F$999999,$F128,'Data;_Minor_Ports'!$E$59:$E$999999,V$70,'Data;_Minor_Ports'!$J$59:$J$999999,#REF!)))</f>
        <v>z</v>
      </c>
      <c r="W128" s="3" t="str">
        <f>IF(Closed_Ports!R121="z","z",IF(W$11&lt;2000,INDEX('Data;_Historical_Data'!$H$12:$AK$518,MATCH(Working!$E128,'Data;_Historical_Data'!$J$12:$J$518,0),MATCH(Working!W$11,'Data;_Historical_Data'!$H$11:$AK$11)),SUMIFS('Data;_Minor_Ports'!$K$59:$K$999999,'Data;_Minor_Ports'!$F$59:$F$999999,$F128,'Data;_Minor_Ports'!$E$59:$E$999999,W$70,'Data;_Minor_Ports'!$J$59:$J$999999,#REF!)))</f>
        <v>z</v>
      </c>
      <c r="X128" s="3" t="str">
        <f>IF(Closed_Ports!S121="z","z",IF(X$11&lt;2000,INDEX('Data;_Historical_Data'!$H$12:$AK$518,MATCH(Working!$E128,'Data;_Historical_Data'!$J$12:$J$518,0),MATCH(Working!X$11,'Data;_Historical_Data'!$H$11:$AK$11)),SUMIFS('Data;_Minor_Ports'!$K$59:$K$999999,'Data;_Minor_Ports'!$F$59:$F$999999,$F128,'Data;_Minor_Ports'!$E$59:$E$999999,X$70,'Data;_Minor_Ports'!$J$59:$J$999999,#REF!)))</f>
        <v>z</v>
      </c>
      <c r="Y128" s="3" t="str">
        <f>IF(Closed_Ports!T121="z","z",IF(Y$11&lt;2000,INDEX('Data;_Historical_Data'!$H$12:$AK$518,MATCH(Working!$E128,'Data;_Historical_Data'!$J$12:$J$518,0),MATCH(Working!Y$11,'Data;_Historical_Data'!$H$11:$AK$11)),SUMIFS('Data;_Minor_Ports'!$K$59:$K$999999,'Data;_Minor_Ports'!$F$59:$F$999999,$F128,'Data;_Minor_Ports'!$E$59:$E$999999,Y$70,'Data;_Minor_Ports'!$J$59:$J$999999,#REF!)))</f>
        <v>z</v>
      </c>
      <c r="Z128" s="3" t="str">
        <f>IF(Closed_Ports!U121="z","z",IF(Z$11&lt;2000,INDEX('Data;_Historical_Data'!$H$12:$AK$518,MATCH(Working!$E128,'Data;_Historical_Data'!$J$12:$J$518,0),MATCH(Working!Z$11,'Data;_Historical_Data'!$H$11:$AK$11)),SUMIFS('Data;_Minor_Ports'!$K$59:$K$999999,'Data;_Minor_Ports'!$F$59:$F$999999,$F128,'Data;_Minor_Ports'!$E$59:$E$999999,Z$70,'Data;_Minor_Ports'!$J$59:$J$999999,#REF!)))</f>
        <v>z</v>
      </c>
      <c r="AA128" s="3" t="str">
        <f>IF(Closed_Ports!V121="z","z",IF(AA$11&lt;2000,INDEX('Data;_Historical_Data'!$H$12:$AK$518,MATCH(Working!$E128,'Data;_Historical_Data'!$J$12:$J$518,0),MATCH(Working!AA$11,'Data;_Historical_Data'!$H$11:$AK$11)),SUMIFS('Data;_Minor_Ports'!$K$59:$K$999999,'Data;_Minor_Ports'!$F$59:$F$999999,$F128,'Data;_Minor_Ports'!$E$59:$E$999999,AA$70,'Data;_Minor_Ports'!$J$59:$J$999999,#REF!)))</f>
        <v>z</v>
      </c>
      <c r="AB128" s="3" t="e">
        <f>IF(Closed_Ports!W121="z","z",IF(AB$11&lt;2000,INDEX('Data;_Historical_Data'!$H$12:$AK$518,MATCH(Working!$E128,'Data;_Historical_Data'!$J$12:$J$518,0),MATCH(Working!AB$11,'Data;_Historical_Data'!$H$11:$AK$11)),SUMIFS('Data;_Minor_Ports'!$K$59:$K$999999,'Data;_Minor_Ports'!$F$59:$F$999999,$F128,'Data;_Minor_Ports'!$E$59:$E$999999,AB$70,'Data;_Minor_Ports'!$J$59:$J$999999,#REF!)))</f>
        <v>#REF!</v>
      </c>
      <c r="AC128" s="3" t="e">
        <f>IF(Closed_Ports!X121="z","z",IF(AC$11&lt;2000,INDEX('Data;_Historical_Data'!$H$12:$AK$518,MATCH(Working!$E128,'Data;_Historical_Data'!$J$12:$J$518,0),MATCH(Working!AC$11,'Data;_Historical_Data'!$H$11:$AK$11)),SUMIFS('Data;_Minor_Ports'!$K$59:$K$999999,'Data;_Minor_Ports'!$F$59:$F$999999,$F128,'Data;_Minor_Ports'!$E$59:$E$999999,AC$70,'Data;_Minor_Ports'!$J$59:$J$999999,#REF!)))</f>
        <v>#REF!</v>
      </c>
      <c r="AD128" s="3" t="e">
        <f>IF(Closed_Ports!Y121="z","z",IF(AD$11&lt;2000,INDEX('Data;_Historical_Data'!$H$12:$AK$518,MATCH(Working!$E128,'Data;_Historical_Data'!$J$12:$J$518,0),MATCH(Working!AD$11,'Data;_Historical_Data'!$H$11:$AK$11)),SUMIFS('Data;_Minor_Ports'!$K$59:$K$999999,'Data;_Minor_Ports'!$F$59:$F$999999,$F128,'Data;_Minor_Ports'!$E$59:$E$999999,AD$70,'Data;_Minor_Ports'!$J$59:$J$999999,#REF!)))</f>
        <v>#REF!</v>
      </c>
      <c r="AE128" s="3" t="e">
        <f>IF(Closed_Ports!Z121="z","z",IF(AE$11&lt;2000,INDEX('Data;_Historical_Data'!$H$12:$AK$518,MATCH(Working!$E128,'Data;_Historical_Data'!$J$12:$J$518,0),MATCH(Working!AE$11,'Data;_Historical_Data'!$H$11:$AK$11)),SUMIFS('Data;_Minor_Ports'!$K$59:$K$999999,'Data;_Minor_Ports'!$F$59:$F$999999,$F128,'Data;_Minor_Ports'!$E$59:$E$999999,AE$70,'Data;_Minor_Ports'!$J$59:$J$999999,#REF!)))</f>
        <v>#REF!</v>
      </c>
      <c r="AF128" s="3" t="e">
        <f>IF(Closed_Ports!AA121="z","z",IF(AF$11&lt;2000,INDEX('Data;_Historical_Data'!$H$12:$AK$518,MATCH(Working!$E128,'Data;_Historical_Data'!$J$12:$J$518,0),MATCH(Working!AF$11,'Data;_Historical_Data'!$H$11:$AK$11)),SUMIFS('Data;_Minor_Ports'!$K$59:$K$999999,'Data;_Minor_Ports'!$F$59:$F$999999,$F128,'Data;_Minor_Ports'!$E$59:$E$999999,AF$70,'Data;_Minor_Ports'!$J$59:$J$999999,#REF!)))</f>
        <v>#REF!</v>
      </c>
      <c r="AG128" s="3" t="e">
        <f>IF(Closed_Ports!AB121="z","z",IF(AG$11&lt;2000,INDEX('Data;_Historical_Data'!$H$12:$AK$518,MATCH(Working!$E128,'Data;_Historical_Data'!$J$12:$J$518,0),MATCH(Working!AG$11,'Data;_Historical_Data'!$H$11:$AK$11)),SUMIFS('Data;_Minor_Ports'!$K$59:$K$999999,'Data;_Minor_Ports'!$F$59:$F$999999,$F128,'Data;_Minor_Ports'!$E$59:$E$999999,AG$70,'Data;_Minor_Ports'!$J$59:$J$999999,#REF!)))</f>
        <v>#REF!</v>
      </c>
      <c r="AH128" s="3" t="e">
        <f>IF(Closed_Ports!AC121="z","z",IF(AH$11&lt;2000,INDEX('Data;_Historical_Data'!$H$12:$AK$518,MATCH(Working!$E128,'Data;_Historical_Data'!$J$12:$J$518,0),MATCH(Working!AH$11,'Data;_Historical_Data'!$H$11:$AK$11)),SUMIFS('Data;_Minor_Ports'!$K$59:$K$999999,'Data;_Minor_Ports'!$F$59:$F$999999,$F128,'Data;_Minor_Ports'!$E$59:$E$999999,AH$70,'Data;_Minor_Ports'!$J$59:$J$999999,#REF!)))</f>
        <v>#REF!</v>
      </c>
      <c r="AI128" s="3" t="e">
        <f>IF(Closed_Ports!AD121="z","z",IF(AI$11&lt;2000,INDEX('Data;_Historical_Data'!$H$12:$AK$518,MATCH(Working!$E128,'Data;_Historical_Data'!$J$12:$J$518,0),MATCH(Working!AI$11,'Data;_Historical_Data'!$H$11:$AK$11)),SUMIFS('Data;_Minor_Ports'!$K$59:$K$999999,'Data;_Minor_Ports'!$F$59:$F$999999,$F128,'Data;_Minor_Ports'!$E$59:$E$999999,AI$70,'Data;_Minor_Ports'!$J$59:$J$999999,#REF!)))</f>
        <v>#REF!</v>
      </c>
      <c r="AJ128" s="3" t="e">
        <f>IF(Closed_Ports!AE121="z","z",IF(AJ$11&lt;2000,INDEX('Data;_Historical_Data'!$H$12:$AK$518,MATCH(Working!$E128,'Data;_Historical_Data'!$J$12:$J$518,0),MATCH(Working!AJ$11,'Data;_Historical_Data'!$H$11:$AK$11)),SUMIFS('Data;_Minor_Ports'!$K$59:$K$999999,'Data;_Minor_Ports'!$F$59:$F$999999,$F128,'Data;_Minor_Ports'!$E$59:$E$999999,AJ$70,'Data;_Minor_Ports'!$J$59:$J$999999,#REF!)))</f>
        <v>#REF!</v>
      </c>
      <c r="AK128" s="3" t="e">
        <f>IF(Closed_Ports!AF121="z","z",IF(AK$11&lt;2000,INDEX('Data;_Historical_Data'!$H$12:$AK$518,MATCH(Working!$E128,'Data;_Historical_Data'!$J$12:$J$518,0),MATCH(Working!AK$11,'Data;_Historical_Data'!$H$11:$AK$11)),SUMIFS('Data;_Minor_Ports'!$K$59:$K$999999,'Data;_Minor_Ports'!$F$59:$F$999999,$F128,'Data;_Minor_Ports'!$E$59:$E$999999,AK$70,'Data;_Minor_Ports'!$J$59:$J$999999,#REF!)))</f>
        <v>#REF!</v>
      </c>
      <c r="AL128" s="49">
        <f>IF(Closed_Ports!AG121="z","z",IF(AL$11&lt;2000,INDEX('Data;_Historical_Data'!$H$12:$AK$518,MATCH(Working!$E128,'Data;_Historical_Data'!$J$12:$J$518,0),MATCH(Working!AL$11,'Data;_Historical_Data'!$H$11:$AK$11)),SUMIFS('Data;_Minor_Ports'!$K$59:$K$999999,'Data;_Minor_Ports'!$F$59:$F$999999,$F128,'Data;_Minor_Ports'!$E$59:$E$999999,AL$70,'Data;_Minor_Ports'!$J$59:$J$999999,#REF!)))</f>
        <v>0</v>
      </c>
      <c r="AM128" s="3">
        <f>IF(Closed_Ports!AH121="z","z",IF(AM$11&lt;2000,INDEX('Data;_Historical_Data'!$H$12:$AK$518,MATCH(Working!$E128,'Data;_Historical_Data'!$J$12:$J$518,0),MATCH(Working!AM$11,'Data;_Historical_Data'!$H$11:$AK$11)),SUMIFS('Data;_Minor_Ports'!$K$59:$K$999999,'Data;_Minor_Ports'!$F$59:$F$999999,$F128,'Data;_Minor_Ports'!$E$59:$E$999999,AM$70,'Data;_Minor_Ports'!$J$59:$J$999999,#REF!)))</f>
        <v>0</v>
      </c>
      <c r="AN128" s="3">
        <f>IF(Closed_Ports!AI121="z","z",IF(AN$11&lt;2000,INDEX('Data;_Historical_Data'!$H$12:$AK$518,MATCH(Working!$E128,'Data;_Historical_Data'!$J$12:$J$518,0),MATCH(Working!AN$11,'Data;_Historical_Data'!$H$11:$AK$11)),SUMIFS('Data;_Minor_Ports'!$K$59:$K$999999,'Data;_Minor_Ports'!$F$59:$F$999999,$F128,'Data;_Minor_Ports'!$E$59:$E$999999,AN$70,'Data;_Minor_Ports'!$J$59:$J$999999,#REF!)))</f>
        <v>0</v>
      </c>
      <c r="AO128" s="3">
        <f>IF(Closed_Ports!AJ121="z","z",IF(AO$11&lt;2000,INDEX('Data;_Historical_Data'!$H$12:$AK$518,MATCH(Working!$E128,'Data;_Historical_Data'!$J$12:$J$518,0),MATCH(Working!AO$11,'Data;_Historical_Data'!$H$11:$AK$11)),SUMIFS('Data;_Minor_Ports'!$K$59:$K$999999,'Data;_Minor_Ports'!$F$59:$F$999999,$F128,'Data;_Minor_Ports'!$E$59:$E$999999,AO$70,'Data;_Minor_Ports'!$J$59:$J$999999,#REF!)))</f>
        <v>0</v>
      </c>
      <c r="AP128" s="3">
        <f>IF(Closed_Ports!AK121="z","z",IF(AP$11&lt;2000,INDEX('Data;_Historical_Data'!$H$12:$AK$518,MATCH(Working!$E128,'Data;_Historical_Data'!$J$12:$J$518,0),MATCH(Working!AP$11,'Data;_Historical_Data'!$H$11:$AK$11)),SUMIFS('Data;_Minor_Ports'!$K$59:$K$999999,'Data;_Minor_Ports'!$F$59:$F$999999,$F128,'Data;_Minor_Ports'!$E$59:$E$999999,AP$70,'Data;_Minor_Ports'!$J$59:$J$999999,#REF!)))</f>
        <v>0</v>
      </c>
      <c r="AQ128" s="3">
        <f>IF(Closed_Ports!AL121="z","z",IF(AQ$11&lt;2000,INDEX('Data;_Historical_Data'!$H$12:$AK$518,MATCH(Working!$E128,'Data;_Historical_Data'!$J$12:$J$518,0),MATCH(Working!AQ$11,'Data;_Historical_Data'!$H$11:$AK$11)),SUMIFS('Data;_Minor_Ports'!$K$59:$K$999999,'Data;_Minor_Ports'!$F$59:$F$999999,$F128,'Data;_Minor_Ports'!$E$59:$E$999999,AQ$70,'Data;_Minor_Ports'!$J$59:$J$999999,#REF!)))</f>
        <v>0</v>
      </c>
      <c r="AR128" s="3">
        <f>IF(Closed_Ports!AM121="z","z",IF(AR$11&lt;2000,INDEX('Data;_Historical_Data'!$H$12:$AK$518,MATCH(Working!$E128,'Data;_Historical_Data'!$J$12:$J$518,0),MATCH(Working!AR$11,'Data;_Historical_Data'!$H$11:$AK$11)),SUMIFS('Data;_Minor_Ports'!$K$59:$K$999999,'Data;_Minor_Ports'!$F$59:$F$999999,$F128,'Data;_Minor_Ports'!$E$59:$E$999999,AR$70,'Data;_Minor_Ports'!$J$59:$J$999999,#REF!)))</f>
        <v>0</v>
      </c>
      <c r="AS128" s="3">
        <f>IF(Closed_Ports!AN121="z","z",IF(AS$11&lt;2000,INDEX('Data;_Historical_Data'!$H$12:$AK$518,MATCH(Working!$E128,'Data;_Historical_Data'!$J$12:$J$518,0),MATCH(Working!AS$11,'Data;_Historical_Data'!$H$11:$AK$11)),SUMIFS('Data;_Minor_Ports'!$K$59:$K$999999,'Data;_Minor_Ports'!$F$59:$F$999999,$F128,'Data;_Minor_Ports'!$E$59:$E$999999,AS$70,'Data;_Minor_Ports'!$J$59:$J$999999,#REF!)))</f>
        <v>0</v>
      </c>
      <c r="AT128" s="3">
        <f>IF(Closed_Ports!AO121="z","z",IF(AT$11&lt;2000,INDEX('Data;_Historical_Data'!$H$12:$AK$518,MATCH(Working!$E128,'Data;_Historical_Data'!$J$12:$J$518,0),MATCH(Working!AT$11,'Data;_Historical_Data'!$H$11:$AK$11)),SUMIFS('Data;_Minor_Ports'!$K$59:$K$999999,'Data;_Minor_Ports'!$F$59:$F$999999,$F128,'Data;_Minor_Ports'!$E$59:$E$999999,AT$70,'Data;_Minor_Ports'!$J$59:$J$999999,#REF!)))</f>
        <v>0</v>
      </c>
      <c r="AU128" s="3" t="str">
        <f>IF(Closed_Ports!AP121="z","z",IF(AU$11&lt;2000,INDEX('Data;_Historical_Data'!$H$12:$AK$518,MATCH(Working!$E128,'Data;_Historical_Data'!$J$12:$J$518,0),MATCH(Working!AU$11,'Data;_Historical_Data'!$H$11:$AK$11)),SUMIFS('Data;_Minor_Ports'!$K$59:$K$999999,'Data;_Minor_Ports'!$F$59:$F$999999,$F128,'Data;_Minor_Ports'!$E$59:$E$999999,AU$70,'Data;_Minor_Ports'!$J$59:$J$999999,#REF!)))</f>
        <v>z</v>
      </c>
      <c r="AV128" s="3" t="str">
        <f>IF(Closed_Ports!AQ121="z","z",IF(AV$11&lt;2000,INDEX('Data;_Historical_Data'!$H$12:$AK$518,MATCH(Working!$E128,'Data;_Historical_Data'!$J$12:$J$518,0),MATCH(Working!AV$11,'Data;_Historical_Data'!$H$11:$AK$11)),SUMIFS('Data;_Minor_Ports'!$K$59:$K$999999,'Data;_Minor_Ports'!$F$59:$F$999999,$F128,'Data;_Minor_Ports'!$E$59:$E$999999,AV$70,'Data;_Minor_Ports'!$J$59:$J$999999,#REF!)))</f>
        <v>z</v>
      </c>
      <c r="AW128" s="3" t="str">
        <f>IF(Closed_Ports!AR121="z","z",IF(AW$11&lt;2000,INDEX('Data;_Historical_Data'!$H$12:$AK$518,MATCH(Working!$E128,'Data;_Historical_Data'!$J$12:$J$518,0),MATCH(Working!AW$11,'Data;_Historical_Data'!$H$11:$AK$11)),SUMIFS('Data;_Minor_Ports'!$K$59:$K$999999,'Data;_Minor_Ports'!$F$59:$F$999999,$F128,'Data;_Minor_Ports'!$E$59:$E$999999,AW$70,'Data;_Minor_Ports'!$J$59:$J$999999,#REF!)))</f>
        <v>z</v>
      </c>
      <c r="AX128" s="3" t="str">
        <f>IF(Closed_Ports!AS121="z","z",IF(AX$11&lt;2000,INDEX('Data;_Historical_Data'!$H$12:$AK$518,MATCH(Working!$E128,'Data;_Historical_Data'!$J$12:$J$518,0),MATCH(Working!AX$11,'Data;_Historical_Data'!$H$11:$AK$11)),SUMIFS('Data;_Minor_Ports'!$K$59:$K$999999,'Data;_Minor_Ports'!$F$59:$F$999999,$F128,'Data;_Minor_Ports'!$E$59:$E$999999,AX$70,'Data;_Minor_Ports'!$J$59:$J$999999,#REF!)))</f>
        <v>z</v>
      </c>
      <c r="AY128" s="3" t="str">
        <f>IF(Closed_Ports!AT121="z","z",IF(AY$11&lt;2000,INDEX('Data;_Historical_Data'!$H$12:$AK$518,MATCH(Working!$E128,'Data;_Historical_Data'!$J$12:$J$518,0),MATCH(Working!AY$11,'Data;_Historical_Data'!$H$11:$AK$11)),SUMIFS('Data;_Minor_Ports'!$K$59:$K$999999,'Data;_Minor_Ports'!$F$59:$F$999999,$F128,'Data;_Minor_Ports'!$E$59:$E$999999,AY$70,'Data;_Minor_Ports'!$J$59:$J$999999,#REF!)))</f>
        <v>z</v>
      </c>
      <c r="AZ128" s="3" t="str">
        <f>IF(Closed_Ports!AU121="z","z",IF(AZ$11&lt;2000,INDEX('Data;_Historical_Data'!$H$12:$AK$518,MATCH(Working!$E128,'Data;_Historical_Data'!$J$12:$J$518,0),MATCH(Working!AZ$11,'Data;_Historical_Data'!$H$11:$AK$11)),SUMIFS('Data;_Minor_Ports'!$K$59:$K$999999,'Data;_Minor_Ports'!$F$59:$F$999999,$F128,'Data;_Minor_Ports'!$E$59:$E$999999,AZ$70,'Data;_Minor_Ports'!$J$59:$J$999999,#REF!)))</f>
        <v>z</v>
      </c>
      <c r="BA128" s="3" t="str">
        <f>IF(Closed_Ports!AV121="z","z",IF(BA$11&lt;2000,INDEX('Data;_Historical_Data'!$H$12:$AK$518,MATCH(Working!$E128,'Data;_Historical_Data'!$J$12:$J$518,0),MATCH(Working!BA$11,'Data;_Historical_Data'!$H$11:$AK$11)),SUMIFS('Data;_Minor_Ports'!$K$59:$K$999999,'Data;_Minor_Ports'!$F$59:$F$999999,$F128,'Data;_Minor_Ports'!$E$59:$E$999999,BA$70,'Data;_Minor_Ports'!$J$59:$J$999999,#REF!)))</f>
        <v>z</v>
      </c>
      <c r="BB128" s="3" t="str">
        <f>IF(Closed_Ports!AW121="z","z",IF(BB$11&lt;2000,INDEX('Data;_Historical_Data'!$H$12:$AK$518,MATCH(Working!$E128,'Data;_Historical_Data'!$J$12:$J$518,0),MATCH(Working!BB$11,'Data;_Historical_Data'!$H$11:$AK$11)),SUMIFS('Data;_Minor_Ports'!$K$59:$K$999999,'Data;_Minor_Ports'!$F$59:$F$999999,$F128,'Data;_Minor_Ports'!$E$59:$E$999999,BB$70,'Data;_Minor_Ports'!$J$59:$J$999999,#REF!)))</f>
        <v>z</v>
      </c>
      <c r="BC128" s="3" t="str">
        <f>IF(Closed_Ports!AX121="z","z",IF(BC$11&lt;2000,INDEX('Data;_Historical_Data'!$H$12:$AK$518,MATCH(Working!$E128,'Data;_Historical_Data'!$J$12:$J$518,0),MATCH(Working!BC$11,'Data;_Historical_Data'!$H$11:$AK$11)),SUMIFS('Data;_Minor_Ports'!$K$59:$K$999999,'Data;_Minor_Ports'!$F$59:$F$999999,$F128,'Data;_Minor_Ports'!$E$59:$E$999999,BC$70,'Data;_Minor_Ports'!$J$59:$J$999999,#REF!)))</f>
        <v>z</v>
      </c>
      <c r="BD128" s="3" t="str">
        <f>IF(Closed_Ports!AY121="z","z",IF(BD$11&lt;2000,INDEX('Data;_Historical_Data'!$H$12:$AK$518,MATCH(Working!$E128,'Data;_Historical_Data'!$J$12:$J$518,0),MATCH(Working!BD$11,'Data;_Historical_Data'!$H$11:$AK$11)),SUMIFS('Data;_Minor_Ports'!$K$59:$K$999999,'Data;_Minor_Ports'!$F$59:$F$999999,$F128,'Data;_Minor_Ports'!$E$59:$E$999999,BD$70,'Data;_Minor_Ports'!$J$59:$J$999999,#REF!)))</f>
        <v>z</v>
      </c>
      <c r="BE128" s="3" t="str">
        <f>IF(Closed_Ports!AZ121="z","z",IF(BE$11&lt;2000,INDEX('Data;_Historical_Data'!$H$12:$AK$518,MATCH(Working!$E128,'Data;_Historical_Data'!$J$12:$J$518,0),MATCH(Working!BE$11,'Data;_Historical_Data'!$H$11:$AK$11)),SUMIFS('Data;_Minor_Ports'!$K$59:$K$999999,'Data;_Minor_Ports'!$F$59:$F$999999,$F128,'Data;_Minor_Ports'!$E$59:$E$999999,BE$70,'Data;_Minor_Ports'!$J$59:$J$999999,#REF!)))</f>
        <v>z</v>
      </c>
      <c r="BF128" s="3" t="str">
        <f>IF(Closed_Ports!BA121="z","z",IF(BF$11&lt;2000,INDEX('Data;_Historical_Data'!$H$12:$AK$518,MATCH(Working!$E128,'Data;_Historical_Data'!$J$12:$J$518,0),MATCH(Working!BF$11,'Data;_Historical_Data'!$H$11:$AK$11)),SUMIFS('Data;_Minor_Ports'!$K$59:$K$999999,'Data;_Minor_Ports'!$F$59:$F$999999,$F128,'Data;_Minor_Ports'!$E$59:$E$999999,BF$70,'Data;_Minor_Ports'!$J$59:$J$999999,#REF!)))</f>
        <v>z</v>
      </c>
      <c r="BG128" s="3" t="str">
        <f>IF(Closed_Ports!BB121="z","z",IF(BG$11&lt;2000,INDEX('Data;_Historical_Data'!$H$12:$AK$518,MATCH(Working!$E128,'Data;_Historical_Data'!$J$12:$J$518,0),MATCH(Working!BG$11,'Data;_Historical_Data'!$H$11:$AK$11)),SUMIFS('Data;_Minor_Ports'!$K$59:$K$999999,'Data;_Minor_Ports'!$F$59:$F$999999,$F128,'Data;_Minor_Ports'!$E$59:$E$999999,BG$70,'Data;_Minor_Ports'!$J$59:$J$999999,#REF!)))</f>
        <v>z</v>
      </c>
      <c r="BH128" s="3" t="str">
        <f>IF(Closed_Ports!BC121="z","z",IF(BH$11&lt;2000,INDEX('Data;_Historical_Data'!$H$12:$AK$518,MATCH(Working!$E128,'Data;_Historical_Data'!$J$12:$J$518,0),MATCH(Working!BH$11,'Data;_Historical_Data'!$H$11:$AK$11)),SUMIFS('Data;_Minor_Ports'!$K$59:$K$999999,'Data;_Minor_Ports'!$F$59:$F$999999,$F128,'Data;_Minor_Ports'!$E$59:$E$999999,BH$70,'Data;_Minor_Ports'!$J$59:$J$999999,#REF!)))</f>
        <v>z</v>
      </c>
      <c r="BI128" s="3" t="str">
        <f>IF(Closed_Ports!BD121="z","z",IF(BI$11&lt;2000,INDEX('Data;_Historical_Data'!$H$12:$AK$518,MATCH(Working!$E128,'Data;_Historical_Data'!$J$12:$J$518,0),MATCH(Working!BI$11,'Data;_Historical_Data'!$H$11:$AK$11)),SUMIFS('Data;_Minor_Ports'!$K$59:$K$999999,'Data;_Minor_Ports'!$F$59:$F$999999,$F128,'Data;_Minor_Ports'!$E$59:$E$999999,BI$70,'Data;_Minor_Ports'!$J$59:$J$999999,#REF!)))</f>
        <v>z</v>
      </c>
      <c r="BJ128" s="44" t="e">
        <f t="shared" si="8"/>
        <v>#VALUE!</v>
      </c>
      <c r="BK128" s="45" t="e">
        <f t="shared" si="9"/>
        <v>#VALUE!</v>
      </c>
    </row>
    <row r="129" spans="5:63" x14ac:dyDescent="0.25">
      <c r="E129" s="22" t="e">
        <f>CONCATENATE(#REF!,Working!H129)</f>
        <v>#REF!</v>
      </c>
      <c r="F129" s="22" t="s">
        <v>430</v>
      </c>
      <c r="G129" s="22" t="s">
        <v>308</v>
      </c>
      <c r="H129" s="2" t="s">
        <v>118</v>
      </c>
      <c r="I129" s="2" t="s">
        <v>9</v>
      </c>
      <c r="J129" s="42" t="s">
        <v>66</v>
      </c>
      <c r="K129" s="3" t="str">
        <f>IF(Closed_Ports!F122="z","z",IF(K$11&lt;2000,INDEX('Data;_Historical_Data'!$H$12:$AK$518,MATCH(Working!$E129,'Data;_Historical_Data'!$J$12:$J$518,0),MATCH(Working!K$11,'Data;_Historical_Data'!$H$11:$AK$11)),SUMIFS('Data;_Minor_Ports'!$K$59:$K$999999,'Data;_Minor_Ports'!$F$59:$F$999999,$F129,'Data;_Minor_Ports'!$E$59:$E$999999,K$70,'Data;_Minor_Ports'!$J$59:$J$999999,#REF!)))</f>
        <v>z</v>
      </c>
      <c r="L129" s="3" t="str">
        <f>IF(Closed_Ports!G122="z","z",IF(L$11&lt;2000,INDEX('Data;_Historical_Data'!$H$12:$AK$518,MATCH(Working!$E129,'Data;_Historical_Data'!$J$12:$J$518,0),MATCH(Working!L$11,'Data;_Historical_Data'!$H$11:$AK$11)),SUMIFS('Data;_Minor_Ports'!$K$59:$K$999999,'Data;_Minor_Ports'!$F$59:$F$999999,$F129,'Data;_Minor_Ports'!$E$59:$E$999999,L$70,'Data;_Minor_Ports'!$J$59:$J$999999,#REF!)))</f>
        <v>z</v>
      </c>
      <c r="M129" s="3" t="str">
        <f>IF(Closed_Ports!H122="z","z",IF(M$11&lt;2000,INDEX('Data;_Historical_Data'!$H$12:$AK$518,MATCH(Working!$E129,'Data;_Historical_Data'!$J$12:$J$518,0),MATCH(Working!M$11,'Data;_Historical_Data'!$H$11:$AK$11)),SUMIFS('Data;_Minor_Ports'!$K$59:$K$999999,'Data;_Minor_Ports'!$F$59:$F$999999,$F129,'Data;_Minor_Ports'!$E$59:$E$999999,M$70,'Data;_Minor_Ports'!$J$59:$J$999999,#REF!)))</f>
        <v>z</v>
      </c>
      <c r="N129" s="3" t="str">
        <f>IF(Closed_Ports!I122="z","z",IF(N$11&lt;2000,INDEX('Data;_Historical_Data'!$H$12:$AK$518,MATCH(Working!$E129,'Data;_Historical_Data'!$J$12:$J$518,0),MATCH(Working!N$11,'Data;_Historical_Data'!$H$11:$AK$11)),SUMIFS('Data;_Minor_Ports'!$K$59:$K$999999,'Data;_Minor_Ports'!$F$59:$F$999999,$F129,'Data;_Minor_Ports'!$E$59:$E$999999,N$70,'Data;_Minor_Ports'!$J$59:$J$999999,#REF!)))</f>
        <v>z</v>
      </c>
      <c r="O129" s="3" t="str">
        <f>IF(Closed_Ports!J122="z","z",IF(O$11&lt;2000,INDEX('Data;_Historical_Data'!$H$12:$AK$518,MATCH(Working!$E129,'Data;_Historical_Data'!$J$12:$J$518,0),MATCH(Working!O$11,'Data;_Historical_Data'!$H$11:$AK$11)),SUMIFS('Data;_Minor_Ports'!$K$59:$K$999999,'Data;_Minor_Ports'!$F$59:$F$999999,$F129,'Data;_Minor_Ports'!$E$59:$E$999999,O$70,'Data;_Minor_Ports'!$J$59:$J$999999,#REF!)))</f>
        <v>z</v>
      </c>
      <c r="P129" s="3" t="str">
        <f>IF(Closed_Ports!K122="z","z",IF(P$11&lt;2000,INDEX('Data;_Historical_Data'!$H$12:$AK$518,MATCH(Working!$E129,'Data;_Historical_Data'!$J$12:$J$518,0),MATCH(Working!P$11,'Data;_Historical_Data'!$H$11:$AK$11)),SUMIFS('Data;_Minor_Ports'!$K$59:$K$999999,'Data;_Minor_Ports'!$F$59:$F$999999,$F129,'Data;_Minor_Ports'!$E$59:$E$999999,P$70,'Data;_Minor_Ports'!$J$59:$J$999999,#REF!)))</f>
        <v>z</v>
      </c>
      <c r="Q129" s="3" t="str">
        <f>IF(Closed_Ports!L122="z","z",IF(Q$11&lt;2000,INDEX('Data;_Historical_Data'!$H$12:$AK$518,MATCH(Working!$E129,'Data;_Historical_Data'!$J$12:$J$518,0),MATCH(Working!Q$11,'Data;_Historical_Data'!$H$11:$AK$11)),SUMIFS('Data;_Minor_Ports'!$K$59:$K$999999,'Data;_Minor_Ports'!$F$59:$F$999999,$F129,'Data;_Minor_Ports'!$E$59:$E$999999,Q$70,'Data;_Minor_Ports'!$J$59:$J$999999,#REF!)))</f>
        <v>z</v>
      </c>
      <c r="R129" s="3" t="str">
        <f>IF(Closed_Ports!M122="z","z",IF(R$11&lt;2000,INDEX('Data;_Historical_Data'!$H$12:$AK$518,MATCH(Working!$E129,'Data;_Historical_Data'!$J$12:$J$518,0),MATCH(Working!R$11,'Data;_Historical_Data'!$H$11:$AK$11)),SUMIFS('Data;_Minor_Ports'!$K$59:$K$999999,'Data;_Minor_Ports'!$F$59:$F$999999,$F129,'Data;_Minor_Ports'!$E$59:$E$999999,R$70,'Data;_Minor_Ports'!$J$59:$J$999999,#REF!)))</f>
        <v>z</v>
      </c>
      <c r="S129" s="3" t="str">
        <f>IF(Closed_Ports!N122="z","z",IF(S$11&lt;2000,INDEX('Data;_Historical_Data'!$H$12:$AK$518,MATCH(Working!$E129,'Data;_Historical_Data'!$J$12:$J$518,0),MATCH(Working!S$11,'Data;_Historical_Data'!$H$11:$AK$11)),SUMIFS('Data;_Minor_Ports'!$K$59:$K$999999,'Data;_Minor_Ports'!$F$59:$F$999999,$F129,'Data;_Minor_Ports'!$E$59:$E$999999,S$70,'Data;_Minor_Ports'!$J$59:$J$999999,#REF!)))</f>
        <v>z</v>
      </c>
      <c r="T129" s="3" t="e">
        <f>IF(Closed_Ports!O122="z","z",IF(T$11&lt;2000,INDEX('Data;_Historical_Data'!$H$12:$AK$518,MATCH(Working!$E129,'Data;_Historical_Data'!$J$12:$J$518,0),MATCH(Working!T$11,'Data;_Historical_Data'!$H$11:$AK$11)),SUMIFS('Data;_Minor_Ports'!$K$59:$K$999999,'Data;_Minor_Ports'!$F$59:$F$999999,$F129,'Data;_Minor_Ports'!$E$59:$E$999999,T$70,'Data;_Minor_Ports'!$J$59:$J$999999,#REF!)))</f>
        <v>#REF!</v>
      </c>
      <c r="U129" s="3" t="e">
        <f>IF(Closed_Ports!P122="z","z",IF(U$11&lt;2000,INDEX('Data;_Historical_Data'!$H$12:$AK$518,MATCH(Working!$E129,'Data;_Historical_Data'!$J$12:$J$518,0),MATCH(Working!U$11,'Data;_Historical_Data'!$H$11:$AK$11)),SUMIFS('Data;_Minor_Ports'!$K$59:$K$999999,'Data;_Minor_Ports'!$F$59:$F$999999,$F129,'Data;_Minor_Ports'!$E$59:$E$999999,U$70,'Data;_Minor_Ports'!$J$59:$J$999999,#REF!)))</f>
        <v>#REF!</v>
      </c>
      <c r="V129" s="3" t="e">
        <f>IF(Closed_Ports!Q122="z","z",IF(V$11&lt;2000,INDEX('Data;_Historical_Data'!$H$12:$AK$518,MATCH(Working!$E129,'Data;_Historical_Data'!$J$12:$J$518,0),MATCH(Working!V$11,'Data;_Historical_Data'!$H$11:$AK$11)),SUMIFS('Data;_Minor_Ports'!$K$59:$K$999999,'Data;_Minor_Ports'!$F$59:$F$999999,$F129,'Data;_Minor_Ports'!$E$59:$E$999999,V$70,'Data;_Minor_Ports'!$J$59:$J$999999,#REF!)))</f>
        <v>#REF!</v>
      </c>
      <c r="W129" s="3" t="e">
        <f>IF(Closed_Ports!R122="z","z",IF(W$11&lt;2000,INDEX('Data;_Historical_Data'!$H$12:$AK$518,MATCH(Working!$E129,'Data;_Historical_Data'!$J$12:$J$518,0),MATCH(Working!W$11,'Data;_Historical_Data'!$H$11:$AK$11)),SUMIFS('Data;_Minor_Ports'!$K$59:$K$999999,'Data;_Minor_Ports'!$F$59:$F$999999,$F129,'Data;_Minor_Ports'!$E$59:$E$999999,W$70,'Data;_Minor_Ports'!$J$59:$J$999999,#REF!)))</f>
        <v>#REF!</v>
      </c>
      <c r="X129" s="3" t="e">
        <f>IF(Closed_Ports!S122="z","z",IF(X$11&lt;2000,INDEX('Data;_Historical_Data'!$H$12:$AK$518,MATCH(Working!$E129,'Data;_Historical_Data'!$J$12:$J$518,0),MATCH(Working!X$11,'Data;_Historical_Data'!$H$11:$AK$11)),SUMIFS('Data;_Minor_Ports'!$K$59:$K$999999,'Data;_Minor_Ports'!$F$59:$F$999999,$F129,'Data;_Minor_Ports'!$E$59:$E$999999,X$70,'Data;_Minor_Ports'!$J$59:$J$999999,#REF!)))</f>
        <v>#REF!</v>
      </c>
      <c r="Y129" s="3" t="e">
        <f>IF(Closed_Ports!T122="z","z",IF(Y$11&lt;2000,INDEX('Data;_Historical_Data'!$H$12:$AK$518,MATCH(Working!$E129,'Data;_Historical_Data'!$J$12:$J$518,0),MATCH(Working!Y$11,'Data;_Historical_Data'!$H$11:$AK$11)),SUMIFS('Data;_Minor_Ports'!$K$59:$K$999999,'Data;_Minor_Ports'!$F$59:$F$999999,$F129,'Data;_Minor_Ports'!$E$59:$E$999999,Y$70,'Data;_Minor_Ports'!$J$59:$J$999999,#REF!)))</f>
        <v>#REF!</v>
      </c>
      <c r="Z129" s="3" t="e">
        <f>IF(Closed_Ports!U122="z","z",IF(Z$11&lt;2000,INDEX('Data;_Historical_Data'!$H$12:$AK$518,MATCH(Working!$E129,'Data;_Historical_Data'!$J$12:$J$518,0),MATCH(Working!Z$11,'Data;_Historical_Data'!$H$11:$AK$11)),SUMIFS('Data;_Minor_Ports'!$K$59:$K$999999,'Data;_Minor_Ports'!$F$59:$F$999999,$F129,'Data;_Minor_Ports'!$E$59:$E$999999,Z$70,'Data;_Minor_Ports'!$J$59:$J$999999,#REF!)))</f>
        <v>#REF!</v>
      </c>
      <c r="AA129" s="3" t="e">
        <f>IF(Closed_Ports!V122="z","z",IF(AA$11&lt;2000,INDEX('Data;_Historical_Data'!$H$12:$AK$518,MATCH(Working!$E129,'Data;_Historical_Data'!$J$12:$J$518,0),MATCH(Working!AA$11,'Data;_Historical_Data'!$H$11:$AK$11)),SUMIFS('Data;_Minor_Ports'!$K$59:$K$999999,'Data;_Minor_Ports'!$F$59:$F$999999,$F129,'Data;_Minor_Ports'!$E$59:$E$999999,AA$70,'Data;_Minor_Ports'!$J$59:$J$999999,#REF!)))</f>
        <v>#REF!</v>
      </c>
      <c r="AB129" s="3" t="e">
        <f>IF(Closed_Ports!W122="z","z",IF(AB$11&lt;2000,INDEX('Data;_Historical_Data'!$H$12:$AK$518,MATCH(Working!$E129,'Data;_Historical_Data'!$J$12:$J$518,0),MATCH(Working!AB$11,'Data;_Historical_Data'!$H$11:$AK$11)),SUMIFS('Data;_Minor_Ports'!$K$59:$K$999999,'Data;_Minor_Ports'!$F$59:$F$999999,$F129,'Data;_Minor_Ports'!$E$59:$E$999999,AB$70,'Data;_Minor_Ports'!$J$59:$J$999999,#REF!)))</f>
        <v>#REF!</v>
      </c>
      <c r="AC129" s="3" t="e">
        <f>IF(Closed_Ports!X122="z","z",IF(AC$11&lt;2000,INDEX('Data;_Historical_Data'!$H$12:$AK$518,MATCH(Working!$E129,'Data;_Historical_Data'!$J$12:$J$518,0),MATCH(Working!AC$11,'Data;_Historical_Data'!$H$11:$AK$11)),SUMIFS('Data;_Minor_Ports'!$K$59:$K$999999,'Data;_Minor_Ports'!$F$59:$F$999999,$F129,'Data;_Minor_Ports'!$E$59:$E$999999,AC$70,'Data;_Minor_Ports'!$J$59:$J$999999,#REF!)))</f>
        <v>#REF!</v>
      </c>
      <c r="AD129" s="3" t="e">
        <f>IF(Closed_Ports!Y122="z","z",IF(AD$11&lt;2000,INDEX('Data;_Historical_Data'!$H$12:$AK$518,MATCH(Working!$E129,'Data;_Historical_Data'!$J$12:$J$518,0),MATCH(Working!AD$11,'Data;_Historical_Data'!$H$11:$AK$11)),SUMIFS('Data;_Minor_Ports'!$K$59:$K$999999,'Data;_Minor_Ports'!$F$59:$F$999999,$F129,'Data;_Minor_Ports'!$E$59:$E$999999,AD$70,'Data;_Minor_Ports'!$J$59:$J$999999,#REF!)))</f>
        <v>#REF!</v>
      </c>
      <c r="AE129" s="3" t="e">
        <f>IF(Closed_Ports!Z122="z","z",IF(AE$11&lt;2000,INDEX('Data;_Historical_Data'!$H$12:$AK$518,MATCH(Working!$E129,'Data;_Historical_Data'!$J$12:$J$518,0),MATCH(Working!AE$11,'Data;_Historical_Data'!$H$11:$AK$11)),SUMIFS('Data;_Minor_Ports'!$K$59:$K$999999,'Data;_Minor_Ports'!$F$59:$F$999999,$F129,'Data;_Minor_Ports'!$E$59:$E$999999,AE$70,'Data;_Minor_Ports'!$J$59:$J$999999,#REF!)))</f>
        <v>#REF!</v>
      </c>
      <c r="AF129" s="3" t="str">
        <f>IF(Closed_Ports!AA122="z","z",IF(AF$11&lt;2000,INDEX('Data;_Historical_Data'!$H$12:$AK$518,MATCH(Working!$E129,'Data;_Historical_Data'!$J$12:$J$518,0),MATCH(Working!AF$11,'Data;_Historical_Data'!$H$11:$AK$11)),SUMIFS('Data;_Minor_Ports'!$K$59:$K$999999,'Data;_Minor_Ports'!$F$59:$F$999999,$F129,'Data;_Minor_Ports'!$E$59:$E$999999,AF$70,'Data;_Minor_Ports'!$J$59:$J$999999,#REF!)))</f>
        <v>z</v>
      </c>
      <c r="AG129" s="3" t="str">
        <f>IF(Closed_Ports!AB122="z","z",IF(AG$11&lt;2000,INDEX('Data;_Historical_Data'!$H$12:$AK$518,MATCH(Working!$E129,'Data;_Historical_Data'!$J$12:$J$518,0),MATCH(Working!AG$11,'Data;_Historical_Data'!$H$11:$AK$11)),SUMIFS('Data;_Minor_Ports'!$K$59:$K$999999,'Data;_Minor_Ports'!$F$59:$F$999999,$F129,'Data;_Minor_Ports'!$E$59:$E$999999,AG$70,'Data;_Minor_Ports'!$J$59:$J$999999,#REF!)))</f>
        <v>z</v>
      </c>
      <c r="AH129" s="3" t="str">
        <f>IF(Closed_Ports!AC122="z","z",IF(AH$11&lt;2000,INDEX('Data;_Historical_Data'!$H$12:$AK$518,MATCH(Working!$E129,'Data;_Historical_Data'!$J$12:$J$518,0),MATCH(Working!AH$11,'Data;_Historical_Data'!$H$11:$AK$11)),SUMIFS('Data;_Minor_Ports'!$K$59:$K$999999,'Data;_Minor_Ports'!$F$59:$F$999999,$F129,'Data;_Minor_Ports'!$E$59:$E$999999,AH$70,'Data;_Minor_Ports'!$J$59:$J$999999,#REF!)))</f>
        <v>z</v>
      </c>
      <c r="AI129" s="3" t="str">
        <f>IF(Closed_Ports!AD122="z","z",IF(AI$11&lt;2000,INDEX('Data;_Historical_Data'!$H$12:$AK$518,MATCH(Working!$E129,'Data;_Historical_Data'!$J$12:$J$518,0),MATCH(Working!AI$11,'Data;_Historical_Data'!$H$11:$AK$11)),SUMIFS('Data;_Minor_Ports'!$K$59:$K$999999,'Data;_Minor_Ports'!$F$59:$F$999999,$F129,'Data;_Minor_Ports'!$E$59:$E$999999,AI$70,'Data;_Minor_Ports'!$J$59:$J$999999,#REF!)))</f>
        <v>z</v>
      </c>
      <c r="AJ129" s="3" t="str">
        <f>IF(Closed_Ports!AE122="z","z",IF(AJ$11&lt;2000,INDEX('Data;_Historical_Data'!$H$12:$AK$518,MATCH(Working!$E129,'Data;_Historical_Data'!$J$12:$J$518,0),MATCH(Working!AJ$11,'Data;_Historical_Data'!$H$11:$AK$11)),SUMIFS('Data;_Minor_Ports'!$K$59:$K$999999,'Data;_Minor_Ports'!$F$59:$F$999999,$F129,'Data;_Minor_Ports'!$E$59:$E$999999,AJ$70,'Data;_Minor_Ports'!$J$59:$J$999999,#REF!)))</f>
        <v>z</v>
      </c>
      <c r="AK129" s="3" t="str">
        <f>IF(Closed_Ports!AF122="z","z",IF(AK$11&lt;2000,INDEX('Data;_Historical_Data'!$H$12:$AK$518,MATCH(Working!$E129,'Data;_Historical_Data'!$J$12:$J$518,0),MATCH(Working!AK$11,'Data;_Historical_Data'!$H$11:$AK$11)),SUMIFS('Data;_Minor_Ports'!$K$59:$K$999999,'Data;_Minor_Ports'!$F$59:$F$999999,$F129,'Data;_Minor_Ports'!$E$59:$E$999999,AK$70,'Data;_Minor_Ports'!$J$59:$J$999999,#REF!)))</f>
        <v>z</v>
      </c>
      <c r="AL129" s="49" t="str">
        <f>IF(Closed_Ports!AG122="z","z",IF(AL$11&lt;2000,INDEX('Data;_Historical_Data'!$H$12:$AK$518,MATCH(Working!$E129,'Data;_Historical_Data'!$J$12:$J$518,0),MATCH(Working!AL$11,'Data;_Historical_Data'!$H$11:$AK$11)),SUMIFS('Data;_Minor_Ports'!$K$59:$K$999999,'Data;_Minor_Ports'!$F$59:$F$999999,$F129,'Data;_Minor_Ports'!$E$59:$E$999999,AL$70,'Data;_Minor_Ports'!$J$59:$J$999999,#REF!)))</f>
        <v>z</v>
      </c>
      <c r="AM129" s="3" t="str">
        <f>IF(Closed_Ports!AH122="z","z",IF(AM$11&lt;2000,INDEX('Data;_Historical_Data'!$H$12:$AK$518,MATCH(Working!$E129,'Data;_Historical_Data'!$J$12:$J$518,0),MATCH(Working!AM$11,'Data;_Historical_Data'!$H$11:$AK$11)),SUMIFS('Data;_Minor_Ports'!$K$59:$K$999999,'Data;_Minor_Ports'!$F$59:$F$999999,$F129,'Data;_Minor_Ports'!$E$59:$E$999999,AM$70,'Data;_Minor_Ports'!$J$59:$J$999999,#REF!)))</f>
        <v>z</v>
      </c>
      <c r="AN129" s="3" t="str">
        <f>IF(Closed_Ports!AI122="z","z",IF(AN$11&lt;2000,INDEX('Data;_Historical_Data'!$H$12:$AK$518,MATCH(Working!$E129,'Data;_Historical_Data'!$J$12:$J$518,0),MATCH(Working!AN$11,'Data;_Historical_Data'!$H$11:$AK$11)),SUMIFS('Data;_Minor_Ports'!$K$59:$K$999999,'Data;_Minor_Ports'!$F$59:$F$999999,$F129,'Data;_Minor_Ports'!$E$59:$E$999999,AN$70,'Data;_Minor_Ports'!$J$59:$J$999999,#REF!)))</f>
        <v>z</v>
      </c>
      <c r="AO129" s="3" t="str">
        <f>IF(Closed_Ports!AJ122="z","z",IF(AO$11&lt;2000,INDEX('Data;_Historical_Data'!$H$12:$AK$518,MATCH(Working!$E129,'Data;_Historical_Data'!$J$12:$J$518,0),MATCH(Working!AO$11,'Data;_Historical_Data'!$H$11:$AK$11)),SUMIFS('Data;_Minor_Ports'!$K$59:$K$999999,'Data;_Minor_Ports'!$F$59:$F$999999,$F129,'Data;_Minor_Ports'!$E$59:$E$999999,AO$70,'Data;_Minor_Ports'!$J$59:$J$999999,#REF!)))</f>
        <v>z</v>
      </c>
      <c r="AP129" s="3" t="str">
        <f>IF(Closed_Ports!AK122="z","z",IF(AP$11&lt;2000,INDEX('Data;_Historical_Data'!$H$12:$AK$518,MATCH(Working!$E129,'Data;_Historical_Data'!$J$12:$J$518,0),MATCH(Working!AP$11,'Data;_Historical_Data'!$H$11:$AK$11)),SUMIFS('Data;_Minor_Ports'!$K$59:$K$999999,'Data;_Minor_Ports'!$F$59:$F$999999,$F129,'Data;_Minor_Ports'!$E$59:$E$999999,AP$70,'Data;_Minor_Ports'!$J$59:$J$999999,#REF!)))</f>
        <v>z</v>
      </c>
      <c r="AQ129" s="3" t="str">
        <f>IF(Closed_Ports!AL122="z","z",IF(AQ$11&lt;2000,INDEX('Data;_Historical_Data'!$H$12:$AK$518,MATCH(Working!$E129,'Data;_Historical_Data'!$J$12:$J$518,0),MATCH(Working!AQ$11,'Data;_Historical_Data'!$H$11:$AK$11)),SUMIFS('Data;_Minor_Ports'!$K$59:$K$999999,'Data;_Minor_Ports'!$F$59:$F$999999,$F129,'Data;_Minor_Ports'!$E$59:$E$999999,AQ$70,'Data;_Minor_Ports'!$J$59:$J$999999,#REF!)))</f>
        <v>z</v>
      </c>
      <c r="AR129" s="3" t="str">
        <f>IF(Closed_Ports!AM122="z","z",IF(AR$11&lt;2000,INDEX('Data;_Historical_Data'!$H$12:$AK$518,MATCH(Working!$E129,'Data;_Historical_Data'!$J$12:$J$518,0),MATCH(Working!AR$11,'Data;_Historical_Data'!$H$11:$AK$11)),SUMIFS('Data;_Minor_Ports'!$K$59:$K$999999,'Data;_Minor_Ports'!$F$59:$F$999999,$F129,'Data;_Minor_Ports'!$E$59:$E$999999,AR$70,'Data;_Minor_Ports'!$J$59:$J$999999,#REF!)))</f>
        <v>z</v>
      </c>
      <c r="AS129" s="3" t="str">
        <f>IF(Closed_Ports!AN122="z","z",IF(AS$11&lt;2000,INDEX('Data;_Historical_Data'!$H$12:$AK$518,MATCH(Working!$E129,'Data;_Historical_Data'!$J$12:$J$518,0),MATCH(Working!AS$11,'Data;_Historical_Data'!$H$11:$AK$11)),SUMIFS('Data;_Minor_Ports'!$K$59:$K$999999,'Data;_Minor_Ports'!$F$59:$F$999999,$F129,'Data;_Minor_Ports'!$E$59:$E$999999,AS$70,'Data;_Minor_Ports'!$J$59:$J$999999,#REF!)))</f>
        <v>z</v>
      </c>
      <c r="AT129" s="3" t="str">
        <f>IF(Closed_Ports!AO122="z","z",IF(AT$11&lt;2000,INDEX('Data;_Historical_Data'!$H$12:$AK$518,MATCH(Working!$E129,'Data;_Historical_Data'!$J$12:$J$518,0),MATCH(Working!AT$11,'Data;_Historical_Data'!$H$11:$AK$11)),SUMIFS('Data;_Minor_Ports'!$K$59:$K$999999,'Data;_Minor_Ports'!$F$59:$F$999999,$F129,'Data;_Minor_Ports'!$E$59:$E$999999,AT$70,'Data;_Minor_Ports'!$J$59:$J$999999,#REF!)))</f>
        <v>z</v>
      </c>
      <c r="AU129" s="3" t="str">
        <f>IF(Closed_Ports!AP122="z","z",IF(AU$11&lt;2000,INDEX('Data;_Historical_Data'!$H$12:$AK$518,MATCH(Working!$E129,'Data;_Historical_Data'!$J$12:$J$518,0),MATCH(Working!AU$11,'Data;_Historical_Data'!$H$11:$AK$11)),SUMIFS('Data;_Minor_Ports'!$K$59:$K$999999,'Data;_Minor_Ports'!$F$59:$F$999999,$F129,'Data;_Minor_Ports'!$E$59:$E$999999,AU$70,'Data;_Minor_Ports'!$J$59:$J$999999,#REF!)))</f>
        <v>z</v>
      </c>
      <c r="AV129" s="3" t="str">
        <f>IF(Closed_Ports!AQ122="z","z",IF(AV$11&lt;2000,INDEX('Data;_Historical_Data'!$H$12:$AK$518,MATCH(Working!$E129,'Data;_Historical_Data'!$J$12:$J$518,0),MATCH(Working!AV$11,'Data;_Historical_Data'!$H$11:$AK$11)),SUMIFS('Data;_Minor_Ports'!$K$59:$K$999999,'Data;_Minor_Ports'!$F$59:$F$999999,$F129,'Data;_Minor_Ports'!$E$59:$E$999999,AV$70,'Data;_Minor_Ports'!$J$59:$J$999999,#REF!)))</f>
        <v>z</v>
      </c>
      <c r="AW129" s="3" t="str">
        <f>IF(Closed_Ports!AR122="z","z",IF(AW$11&lt;2000,INDEX('Data;_Historical_Data'!$H$12:$AK$518,MATCH(Working!$E129,'Data;_Historical_Data'!$J$12:$J$518,0),MATCH(Working!AW$11,'Data;_Historical_Data'!$H$11:$AK$11)),SUMIFS('Data;_Minor_Ports'!$K$59:$K$999999,'Data;_Minor_Ports'!$F$59:$F$999999,$F129,'Data;_Minor_Ports'!$E$59:$E$999999,AW$70,'Data;_Minor_Ports'!$J$59:$J$999999,#REF!)))</f>
        <v>z</v>
      </c>
      <c r="AX129" s="3" t="str">
        <f>IF(Closed_Ports!AS122="z","z",IF(AX$11&lt;2000,INDEX('Data;_Historical_Data'!$H$12:$AK$518,MATCH(Working!$E129,'Data;_Historical_Data'!$J$12:$J$518,0),MATCH(Working!AX$11,'Data;_Historical_Data'!$H$11:$AK$11)),SUMIFS('Data;_Minor_Ports'!$K$59:$K$999999,'Data;_Minor_Ports'!$F$59:$F$999999,$F129,'Data;_Minor_Ports'!$E$59:$E$999999,AX$70,'Data;_Minor_Ports'!$J$59:$J$999999,#REF!)))</f>
        <v>z</v>
      </c>
      <c r="AY129" s="3" t="str">
        <f>IF(Closed_Ports!AT122="z","z",IF(AY$11&lt;2000,INDEX('Data;_Historical_Data'!$H$12:$AK$518,MATCH(Working!$E129,'Data;_Historical_Data'!$J$12:$J$518,0),MATCH(Working!AY$11,'Data;_Historical_Data'!$H$11:$AK$11)),SUMIFS('Data;_Minor_Ports'!$K$59:$K$999999,'Data;_Minor_Ports'!$F$59:$F$999999,$F129,'Data;_Minor_Ports'!$E$59:$E$999999,AY$70,'Data;_Minor_Ports'!$J$59:$J$999999,#REF!)))</f>
        <v>z</v>
      </c>
      <c r="AZ129" s="3" t="str">
        <f>IF(Closed_Ports!AU122="z","z",IF(AZ$11&lt;2000,INDEX('Data;_Historical_Data'!$H$12:$AK$518,MATCH(Working!$E129,'Data;_Historical_Data'!$J$12:$J$518,0),MATCH(Working!AZ$11,'Data;_Historical_Data'!$H$11:$AK$11)),SUMIFS('Data;_Minor_Ports'!$K$59:$K$999999,'Data;_Minor_Ports'!$F$59:$F$999999,$F129,'Data;_Minor_Ports'!$E$59:$E$999999,AZ$70,'Data;_Minor_Ports'!$J$59:$J$999999,#REF!)))</f>
        <v>z</v>
      </c>
      <c r="BA129" s="3" t="str">
        <f>IF(Closed_Ports!AV122="z","z",IF(BA$11&lt;2000,INDEX('Data;_Historical_Data'!$H$12:$AK$518,MATCH(Working!$E129,'Data;_Historical_Data'!$J$12:$J$518,0),MATCH(Working!BA$11,'Data;_Historical_Data'!$H$11:$AK$11)),SUMIFS('Data;_Minor_Ports'!$K$59:$K$999999,'Data;_Minor_Ports'!$F$59:$F$999999,$F129,'Data;_Minor_Ports'!$E$59:$E$999999,BA$70,'Data;_Minor_Ports'!$J$59:$J$999999,#REF!)))</f>
        <v>z</v>
      </c>
      <c r="BB129" s="3" t="str">
        <f>IF(Closed_Ports!AW122="z","z",IF(BB$11&lt;2000,INDEX('Data;_Historical_Data'!$H$12:$AK$518,MATCH(Working!$E129,'Data;_Historical_Data'!$J$12:$J$518,0),MATCH(Working!BB$11,'Data;_Historical_Data'!$H$11:$AK$11)),SUMIFS('Data;_Minor_Ports'!$K$59:$K$999999,'Data;_Minor_Ports'!$F$59:$F$999999,$F129,'Data;_Minor_Ports'!$E$59:$E$999999,BB$70,'Data;_Minor_Ports'!$J$59:$J$999999,#REF!)))</f>
        <v>z</v>
      </c>
      <c r="BC129" s="3" t="str">
        <f>IF(Closed_Ports!AX122="z","z",IF(BC$11&lt;2000,INDEX('Data;_Historical_Data'!$H$12:$AK$518,MATCH(Working!$E129,'Data;_Historical_Data'!$J$12:$J$518,0),MATCH(Working!BC$11,'Data;_Historical_Data'!$H$11:$AK$11)),SUMIFS('Data;_Minor_Ports'!$K$59:$K$999999,'Data;_Minor_Ports'!$F$59:$F$999999,$F129,'Data;_Minor_Ports'!$E$59:$E$999999,BC$70,'Data;_Minor_Ports'!$J$59:$J$999999,#REF!)))</f>
        <v>z</v>
      </c>
      <c r="BD129" s="3" t="str">
        <f>IF(Closed_Ports!AY122="z","z",IF(BD$11&lt;2000,INDEX('Data;_Historical_Data'!$H$12:$AK$518,MATCH(Working!$E129,'Data;_Historical_Data'!$J$12:$J$518,0),MATCH(Working!BD$11,'Data;_Historical_Data'!$H$11:$AK$11)),SUMIFS('Data;_Minor_Ports'!$K$59:$K$999999,'Data;_Minor_Ports'!$F$59:$F$999999,$F129,'Data;_Minor_Ports'!$E$59:$E$999999,BD$70,'Data;_Minor_Ports'!$J$59:$J$999999,#REF!)))</f>
        <v>z</v>
      </c>
      <c r="BE129" s="3" t="str">
        <f>IF(Closed_Ports!AZ122="z","z",IF(BE$11&lt;2000,INDEX('Data;_Historical_Data'!$H$12:$AK$518,MATCH(Working!$E129,'Data;_Historical_Data'!$J$12:$J$518,0),MATCH(Working!BE$11,'Data;_Historical_Data'!$H$11:$AK$11)),SUMIFS('Data;_Minor_Ports'!$K$59:$K$999999,'Data;_Minor_Ports'!$F$59:$F$999999,$F129,'Data;_Minor_Ports'!$E$59:$E$999999,BE$70,'Data;_Minor_Ports'!$J$59:$J$999999,#REF!)))</f>
        <v>z</v>
      </c>
      <c r="BF129" s="3" t="str">
        <f>IF(Closed_Ports!BA122="z","z",IF(BF$11&lt;2000,INDEX('Data;_Historical_Data'!$H$12:$AK$518,MATCH(Working!$E129,'Data;_Historical_Data'!$J$12:$J$518,0),MATCH(Working!BF$11,'Data;_Historical_Data'!$H$11:$AK$11)),SUMIFS('Data;_Minor_Ports'!$K$59:$K$999999,'Data;_Minor_Ports'!$F$59:$F$999999,$F129,'Data;_Minor_Ports'!$E$59:$E$999999,BF$70,'Data;_Minor_Ports'!$J$59:$J$999999,#REF!)))</f>
        <v>z</v>
      </c>
      <c r="BG129" s="3" t="str">
        <f>IF(Closed_Ports!BB122="z","z",IF(BG$11&lt;2000,INDEX('Data;_Historical_Data'!$H$12:$AK$518,MATCH(Working!$E129,'Data;_Historical_Data'!$J$12:$J$518,0),MATCH(Working!BG$11,'Data;_Historical_Data'!$H$11:$AK$11)),SUMIFS('Data;_Minor_Ports'!$K$59:$K$999999,'Data;_Minor_Ports'!$F$59:$F$999999,$F129,'Data;_Minor_Ports'!$E$59:$E$999999,BG$70,'Data;_Minor_Ports'!$J$59:$J$999999,#REF!)))</f>
        <v>z</v>
      </c>
      <c r="BH129" s="3" t="str">
        <f>IF(Closed_Ports!BC122="z","z",IF(BH$11&lt;2000,INDEX('Data;_Historical_Data'!$H$12:$AK$518,MATCH(Working!$E129,'Data;_Historical_Data'!$J$12:$J$518,0),MATCH(Working!BH$11,'Data;_Historical_Data'!$H$11:$AK$11)),SUMIFS('Data;_Minor_Ports'!$K$59:$K$999999,'Data;_Minor_Ports'!$F$59:$F$999999,$F129,'Data;_Minor_Ports'!$E$59:$E$999999,BH$70,'Data;_Minor_Ports'!$J$59:$J$999999,#REF!)))</f>
        <v>z</v>
      </c>
      <c r="BI129" s="3" t="str">
        <f>IF(Closed_Ports!BD122="z","z",IF(BI$11&lt;2000,INDEX('Data;_Historical_Data'!$H$12:$AK$518,MATCH(Working!$E129,'Data;_Historical_Data'!$J$12:$J$518,0),MATCH(Working!BI$11,'Data;_Historical_Data'!$H$11:$AK$11)),SUMIFS('Data;_Minor_Ports'!$K$59:$K$999999,'Data;_Minor_Ports'!$F$59:$F$999999,$F129,'Data;_Minor_Ports'!$E$59:$E$999999,BI$70,'Data;_Minor_Ports'!$J$59:$J$999999,#REF!)))</f>
        <v>z</v>
      </c>
      <c r="BJ129" s="44" t="e">
        <f t="shared" si="8"/>
        <v>#VALUE!</v>
      </c>
      <c r="BK129" s="45" t="e">
        <f t="shared" si="9"/>
        <v>#VALUE!</v>
      </c>
    </row>
    <row r="130" spans="5:63" x14ac:dyDescent="0.25">
      <c r="E130" s="22" t="e">
        <f>CONCATENATE(#REF!,Working!H130)</f>
        <v>#REF!</v>
      </c>
      <c r="F130" s="22" t="s">
        <v>432</v>
      </c>
      <c r="G130" s="22" t="s">
        <v>308</v>
      </c>
      <c r="H130" s="2" t="s">
        <v>119</v>
      </c>
      <c r="I130" s="2" t="s">
        <v>193</v>
      </c>
      <c r="J130" s="42" t="s">
        <v>66</v>
      </c>
      <c r="K130" s="3" t="e">
        <f>IF(Closed_Ports!F123="z","z",IF(K$11&lt;2000,INDEX('Data;_Historical_Data'!$H$12:$AK$518,MATCH(Working!$E130,'Data;_Historical_Data'!$J$12:$J$518,0),MATCH(Working!K$11,'Data;_Historical_Data'!$H$11:$AK$11)),SUMIFS('Data;_Minor_Ports'!$K$59:$K$999999,'Data;_Minor_Ports'!$F$59:$F$999999,$F130,'Data;_Minor_Ports'!$E$59:$E$999999,K$70,'Data;_Minor_Ports'!$J$59:$J$999999,#REF!)))</f>
        <v>#REF!</v>
      </c>
      <c r="L130" s="3" t="e">
        <f>IF(Closed_Ports!G123="z","z",IF(L$11&lt;2000,INDEX('Data;_Historical_Data'!$H$12:$AK$518,MATCH(Working!$E130,'Data;_Historical_Data'!$J$12:$J$518,0),MATCH(Working!L$11,'Data;_Historical_Data'!$H$11:$AK$11)),SUMIFS('Data;_Minor_Ports'!$K$59:$K$999999,'Data;_Minor_Ports'!$F$59:$F$999999,$F130,'Data;_Minor_Ports'!$E$59:$E$999999,L$70,'Data;_Minor_Ports'!$J$59:$J$999999,#REF!)))</f>
        <v>#REF!</v>
      </c>
      <c r="M130" s="3" t="e">
        <f>IF(Closed_Ports!H123="z","z",IF(M$11&lt;2000,INDEX('Data;_Historical_Data'!$H$12:$AK$518,MATCH(Working!$E130,'Data;_Historical_Data'!$J$12:$J$518,0),MATCH(Working!M$11,'Data;_Historical_Data'!$H$11:$AK$11)),SUMIFS('Data;_Minor_Ports'!$K$59:$K$999999,'Data;_Minor_Ports'!$F$59:$F$999999,$F130,'Data;_Minor_Ports'!$E$59:$E$999999,M$70,'Data;_Minor_Ports'!$J$59:$J$999999,#REF!)))</f>
        <v>#REF!</v>
      </c>
      <c r="N130" s="3" t="e">
        <f>IF(Closed_Ports!I123="z","z",IF(N$11&lt;2000,INDEX('Data;_Historical_Data'!$H$12:$AK$518,MATCH(Working!$E130,'Data;_Historical_Data'!$J$12:$J$518,0),MATCH(Working!N$11,'Data;_Historical_Data'!$H$11:$AK$11)),SUMIFS('Data;_Minor_Ports'!$K$59:$K$999999,'Data;_Minor_Ports'!$F$59:$F$999999,$F130,'Data;_Minor_Ports'!$E$59:$E$999999,N$70,'Data;_Minor_Ports'!$J$59:$J$999999,#REF!)))</f>
        <v>#REF!</v>
      </c>
      <c r="O130" s="3" t="e">
        <f>IF(Closed_Ports!J123="z","z",IF(O$11&lt;2000,INDEX('Data;_Historical_Data'!$H$12:$AK$518,MATCH(Working!$E130,'Data;_Historical_Data'!$J$12:$J$518,0),MATCH(Working!O$11,'Data;_Historical_Data'!$H$11:$AK$11)),SUMIFS('Data;_Minor_Ports'!$K$59:$K$999999,'Data;_Minor_Ports'!$F$59:$F$999999,$F130,'Data;_Minor_Ports'!$E$59:$E$999999,O$70,'Data;_Minor_Ports'!$J$59:$J$999999,#REF!)))</f>
        <v>#REF!</v>
      </c>
      <c r="P130" s="3" t="e">
        <f>IF(Closed_Ports!K123="z","z",IF(P$11&lt;2000,INDEX('Data;_Historical_Data'!$H$12:$AK$518,MATCH(Working!$E130,'Data;_Historical_Data'!$J$12:$J$518,0),MATCH(Working!P$11,'Data;_Historical_Data'!$H$11:$AK$11)),SUMIFS('Data;_Minor_Ports'!$K$59:$K$999999,'Data;_Minor_Ports'!$F$59:$F$999999,$F130,'Data;_Minor_Ports'!$E$59:$E$999999,P$70,'Data;_Minor_Ports'!$J$59:$J$999999,#REF!)))</f>
        <v>#REF!</v>
      </c>
      <c r="Q130" s="3" t="e">
        <f>IF(Closed_Ports!L123="z","z",IF(Q$11&lt;2000,INDEX('Data;_Historical_Data'!$H$12:$AK$518,MATCH(Working!$E130,'Data;_Historical_Data'!$J$12:$J$518,0),MATCH(Working!Q$11,'Data;_Historical_Data'!$H$11:$AK$11)),SUMIFS('Data;_Minor_Ports'!$K$59:$K$999999,'Data;_Minor_Ports'!$F$59:$F$999999,$F130,'Data;_Minor_Ports'!$E$59:$E$999999,Q$70,'Data;_Minor_Ports'!$J$59:$J$999999,#REF!)))</f>
        <v>#REF!</v>
      </c>
      <c r="R130" s="3" t="e">
        <f>IF(Closed_Ports!M123="z","z",IF(R$11&lt;2000,INDEX('Data;_Historical_Data'!$H$12:$AK$518,MATCH(Working!$E130,'Data;_Historical_Data'!$J$12:$J$518,0),MATCH(Working!R$11,'Data;_Historical_Data'!$H$11:$AK$11)),SUMIFS('Data;_Minor_Ports'!$K$59:$K$999999,'Data;_Minor_Ports'!$F$59:$F$999999,$F130,'Data;_Minor_Ports'!$E$59:$E$999999,R$70,'Data;_Minor_Ports'!$J$59:$J$999999,#REF!)))</f>
        <v>#REF!</v>
      </c>
      <c r="S130" s="3" t="e">
        <f>IF(Closed_Ports!N123="z","z",IF(S$11&lt;2000,INDEX('Data;_Historical_Data'!$H$12:$AK$518,MATCH(Working!$E130,'Data;_Historical_Data'!$J$12:$J$518,0),MATCH(Working!S$11,'Data;_Historical_Data'!$H$11:$AK$11)),SUMIFS('Data;_Minor_Ports'!$K$59:$K$999999,'Data;_Minor_Ports'!$F$59:$F$999999,$F130,'Data;_Minor_Ports'!$E$59:$E$999999,S$70,'Data;_Minor_Ports'!$J$59:$J$999999,#REF!)))</f>
        <v>#REF!</v>
      </c>
      <c r="T130" s="3" t="e">
        <f>IF(Closed_Ports!O123="z","z",IF(T$11&lt;2000,INDEX('Data;_Historical_Data'!$H$12:$AK$518,MATCH(Working!$E130,'Data;_Historical_Data'!$J$12:$J$518,0),MATCH(Working!T$11,'Data;_Historical_Data'!$H$11:$AK$11)),SUMIFS('Data;_Minor_Ports'!$K$59:$K$999999,'Data;_Minor_Ports'!$F$59:$F$999999,$F130,'Data;_Minor_Ports'!$E$59:$E$999999,T$70,'Data;_Minor_Ports'!$J$59:$J$999999,#REF!)))</f>
        <v>#REF!</v>
      </c>
      <c r="U130" s="3" t="e">
        <f>IF(Closed_Ports!P123="z","z",IF(U$11&lt;2000,INDEX('Data;_Historical_Data'!$H$12:$AK$518,MATCH(Working!$E130,'Data;_Historical_Data'!$J$12:$J$518,0),MATCH(Working!U$11,'Data;_Historical_Data'!$H$11:$AK$11)),SUMIFS('Data;_Minor_Ports'!$K$59:$K$999999,'Data;_Minor_Ports'!$F$59:$F$999999,$F130,'Data;_Minor_Ports'!$E$59:$E$999999,U$70,'Data;_Minor_Ports'!$J$59:$J$999999,#REF!)))</f>
        <v>#REF!</v>
      </c>
      <c r="V130" s="3" t="e">
        <f>IF(Closed_Ports!Q123="z","z",IF(V$11&lt;2000,INDEX('Data;_Historical_Data'!$H$12:$AK$518,MATCH(Working!$E130,'Data;_Historical_Data'!$J$12:$J$518,0),MATCH(Working!V$11,'Data;_Historical_Data'!$H$11:$AK$11)),SUMIFS('Data;_Minor_Ports'!$K$59:$K$999999,'Data;_Minor_Ports'!$F$59:$F$999999,$F130,'Data;_Minor_Ports'!$E$59:$E$999999,V$70,'Data;_Minor_Ports'!$J$59:$J$999999,#REF!)))</f>
        <v>#REF!</v>
      </c>
      <c r="W130" s="3" t="e">
        <f>IF(Closed_Ports!R123="z","z",IF(W$11&lt;2000,INDEX('Data;_Historical_Data'!$H$12:$AK$518,MATCH(Working!$E130,'Data;_Historical_Data'!$J$12:$J$518,0),MATCH(Working!W$11,'Data;_Historical_Data'!$H$11:$AK$11)),SUMIFS('Data;_Minor_Ports'!$K$59:$K$999999,'Data;_Minor_Ports'!$F$59:$F$999999,$F130,'Data;_Minor_Ports'!$E$59:$E$999999,W$70,'Data;_Minor_Ports'!$J$59:$J$999999,#REF!)))</f>
        <v>#REF!</v>
      </c>
      <c r="X130" s="3" t="e">
        <f>IF(Closed_Ports!S123="z","z",IF(X$11&lt;2000,INDEX('Data;_Historical_Data'!$H$12:$AK$518,MATCH(Working!$E130,'Data;_Historical_Data'!$J$12:$J$518,0),MATCH(Working!X$11,'Data;_Historical_Data'!$H$11:$AK$11)),SUMIFS('Data;_Minor_Ports'!$K$59:$K$999999,'Data;_Minor_Ports'!$F$59:$F$999999,$F130,'Data;_Minor_Ports'!$E$59:$E$999999,X$70,'Data;_Minor_Ports'!$J$59:$J$999999,#REF!)))</f>
        <v>#REF!</v>
      </c>
      <c r="Y130" s="3" t="e">
        <f>IF(Closed_Ports!T123="z","z",IF(Y$11&lt;2000,INDEX('Data;_Historical_Data'!$H$12:$AK$518,MATCH(Working!$E130,'Data;_Historical_Data'!$J$12:$J$518,0),MATCH(Working!Y$11,'Data;_Historical_Data'!$H$11:$AK$11)),SUMIFS('Data;_Minor_Ports'!$K$59:$K$999999,'Data;_Minor_Ports'!$F$59:$F$999999,$F130,'Data;_Minor_Ports'!$E$59:$E$999999,Y$70,'Data;_Minor_Ports'!$J$59:$J$999999,#REF!)))</f>
        <v>#REF!</v>
      </c>
      <c r="Z130" s="3" t="e">
        <f>IF(Closed_Ports!U123="z","z",IF(Z$11&lt;2000,INDEX('Data;_Historical_Data'!$H$12:$AK$518,MATCH(Working!$E130,'Data;_Historical_Data'!$J$12:$J$518,0),MATCH(Working!Z$11,'Data;_Historical_Data'!$H$11:$AK$11)),SUMIFS('Data;_Minor_Ports'!$K$59:$K$999999,'Data;_Minor_Ports'!$F$59:$F$999999,$F130,'Data;_Minor_Ports'!$E$59:$E$999999,Z$70,'Data;_Minor_Ports'!$J$59:$J$999999,#REF!)))</f>
        <v>#REF!</v>
      </c>
      <c r="AA130" s="3" t="e">
        <f>IF(Closed_Ports!V123="z","z",IF(AA$11&lt;2000,INDEX('Data;_Historical_Data'!$H$12:$AK$518,MATCH(Working!$E130,'Data;_Historical_Data'!$J$12:$J$518,0),MATCH(Working!AA$11,'Data;_Historical_Data'!$H$11:$AK$11)),SUMIFS('Data;_Minor_Ports'!$K$59:$K$999999,'Data;_Minor_Ports'!$F$59:$F$999999,$F130,'Data;_Minor_Ports'!$E$59:$E$999999,AA$70,'Data;_Minor_Ports'!$J$59:$J$999999,#REF!)))</f>
        <v>#REF!</v>
      </c>
      <c r="AB130" s="3" t="e">
        <f>IF(Closed_Ports!W123="z","z",IF(AB$11&lt;2000,INDEX('Data;_Historical_Data'!$H$12:$AK$518,MATCH(Working!$E130,'Data;_Historical_Data'!$J$12:$J$518,0),MATCH(Working!AB$11,'Data;_Historical_Data'!$H$11:$AK$11)),SUMIFS('Data;_Minor_Ports'!$K$59:$K$999999,'Data;_Minor_Ports'!$F$59:$F$999999,$F130,'Data;_Minor_Ports'!$E$59:$E$999999,AB$70,'Data;_Minor_Ports'!$J$59:$J$999999,#REF!)))</f>
        <v>#REF!</v>
      </c>
      <c r="AC130" s="3" t="e">
        <f>IF(Closed_Ports!X123="z","z",IF(AC$11&lt;2000,INDEX('Data;_Historical_Data'!$H$12:$AK$518,MATCH(Working!$E130,'Data;_Historical_Data'!$J$12:$J$518,0),MATCH(Working!AC$11,'Data;_Historical_Data'!$H$11:$AK$11)),SUMIFS('Data;_Minor_Ports'!$K$59:$K$999999,'Data;_Minor_Ports'!$F$59:$F$999999,$F130,'Data;_Minor_Ports'!$E$59:$E$999999,AC$70,'Data;_Minor_Ports'!$J$59:$J$999999,#REF!)))</f>
        <v>#REF!</v>
      </c>
      <c r="AD130" s="3" t="e">
        <f>IF(Closed_Ports!Y123="z","z",IF(AD$11&lt;2000,INDEX('Data;_Historical_Data'!$H$12:$AK$518,MATCH(Working!$E130,'Data;_Historical_Data'!$J$12:$J$518,0),MATCH(Working!AD$11,'Data;_Historical_Data'!$H$11:$AK$11)),SUMIFS('Data;_Minor_Ports'!$K$59:$K$999999,'Data;_Minor_Ports'!$F$59:$F$999999,$F130,'Data;_Minor_Ports'!$E$59:$E$999999,AD$70,'Data;_Minor_Ports'!$J$59:$J$999999,#REF!)))</f>
        <v>#REF!</v>
      </c>
      <c r="AE130" s="3" t="e">
        <f>IF(Closed_Ports!Z123="z","z",IF(AE$11&lt;2000,INDEX('Data;_Historical_Data'!$H$12:$AK$518,MATCH(Working!$E130,'Data;_Historical_Data'!$J$12:$J$518,0),MATCH(Working!AE$11,'Data;_Historical_Data'!$H$11:$AK$11)),SUMIFS('Data;_Minor_Ports'!$K$59:$K$999999,'Data;_Minor_Ports'!$F$59:$F$999999,$F130,'Data;_Minor_Ports'!$E$59:$E$999999,AE$70,'Data;_Minor_Ports'!$J$59:$J$999999,#REF!)))</f>
        <v>#REF!</v>
      </c>
      <c r="AF130" s="3" t="e">
        <f>IF(Closed_Ports!AA123="z","z",IF(AF$11&lt;2000,INDEX('Data;_Historical_Data'!$H$12:$AK$518,MATCH(Working!$E130,'Data;_Historical_Data'!$J$12:$J$518,0),MATCH(Working!AF$11,'Data;_Historical_Data'!$H$11:$AK$11)),SUMIFS('Data;_Minor_Ports'!$K$59:$K$999999,'Data;_Minor_Ports'!$F$59:$F$999999,$F130,'Data;_Minor_Ports'!$E$59:$E$999999,AF$70,'Data;_Minor_Ports'!$J$59:$J$999999,#REF!)))</f>
        <v>#REF!</v>
      </c>
      <c r="AG130" s="3" t="e">
        <f>IF(Closed_Ports!AB123="z","z",IF(AG$11&lt;2000,INDEX('Data;_Historical_Data'!$H$12:$AK$518,MATCH(Working!$E130,'Data;_Historical_Data'!$J$12:$J$518,0),MATCH(Working!AG$11,'Data;_Historical_Data'!$H$11:$AK$11)),SUMIFS('Data;_Minor_Ports'!$K$59:$K$999999,'Data;_Minor_Ports'!$F$59:$F$999999,$F130,'Data;_Minor_Ports'!$E$59:$E$999999,AG$70,'Data;_Minor_Ports'!$J$59:$J$999999,#REF!)))</f>
        <v>#REF!</v>
      </c>
      <c r="AH130" s="3" t="e">
        <f>IF(Closed_Ports!AC123="z","z",IF(AH$11&lt;2000,INDEX('Data;_Historical_Data'!$H$12:$AK$518,MATCH(Working!$E130,'Data;_Historical_Data'!$J$12:$J$518,0),MATCH(Working!AH$11,'Data;_Historical_Data'!$H$11:$AK$11)),SUMIFS('Data;_Minor_Ports'!$K$59:$K$999999,'Data;_Minor_Ports'!$F$59:$F$999999,$F130,'Data;_Minor_Ports'!$E$59:$E$999999,AH$70,'Data;_Minor_Ports'!$J$59:$J$999999,#REF!)))</f>
        <v>#REF!</v>
      </c>
      <c r="AI130" s="3" t="e">
        <f>IF(Closed_Ports!AD123="z","z",IF(AI$11&lt;2000,INDEX('Data;_Historical_Data'!$H$12:$AK$518,MATCH(Working!$E130,'Data;_Historical_Data'!$J$12:$J$518,0),MATCH(Working!AI$11,'Data;_Historical_Data'!$H$11:$AK$11)),SUMIFS('Data;_Minor_Ports'!$K$59:$K$999999,'Data;_Minor_Ports'!$F$59:$F$999999,$F130,'Data;_Minor_Ports'!$E$59:$E$999999,AI$70,'Data;_Minor_Ports'!$J$59:$J$999999,#REF!)))</f>
        <v>#REF!</v>
      </c>
      <c r="AJ130" s="3" t="e">
        <f>IF(Closed_Ports!AE123="z","z",IF(AJ$11&lt;2000,INDEX('Data;_Historical_Data'!$H$12:$AK$518,MATCH(Working!$E130,'Data;_Historical_Data'!$J$12:$J$518,0),MATCH(Working!AJ$11,'Data;_Historical_Data'!$H$11:$AK$11)),SUMIFS('Data;_Minor_Ports'!$K$59:$K$999999,'Data;_Minor_Ports'!$F$59:$F$999999,$F130,'Data;_Minor_Ports'!$E$59:$E$999999,AJ$70,'Data;_Minor_Ports'!$J$59:$J$999999,#REF!)))</f>
        <v>#REF!</v>
      </c>
      <c r="AK130" s="3" t="e">
        <f>IF(Closed_Ports!AF123="z","z",IF(AK$11&lt;2000,INDEX('Data;_Historical_Data'!$H$12:$AK$518,MATCH(Working!$E130,'Data;_Historical_Data'!$J$12:$J$518,0),MATCH(Working!AK$11,'Data;_Historical_Data'!$H$11:$AK$11)),SUMIFS('Data;_Minor_Ports'!$K$59:$K$999999,'Data;_Minor_Ports'!$F$59:$F$999999,$F130,'Data;_Minor_Ports'!$E$59:$E$999999,AK$70,'Data;_Minor_Ports'!$J$59:$J$999999,#REF!)))</f>
        <v>#REF!</v>
      </c>
      <c r="AL130" s="49">
        <f>IF(Closed_Ports!AG123="z","z",IF(AL$11&lt;2000,INDEX('Data;_Historical_Data'!$H$12:$AK$518,MATCH(Working!$E130,'Data;_Historical_Data'!$J$12:$J$518,0),MATCH(Working!AL$11,'Data;_Historical_Data'!$H$11:$AK$11)),SUMIFS('Data;_Minor_Ports'!$K$59:$K$999999,'Data;_Minor_Ports'!$F$59:$F$999999,$F130,'Data;_Minor_Ports'!$E$59:$E$999999,AL$70,'Data;_Minor_Ports'!$J$59:$J$999999,#REF!)))</f>
        <v>0</v>
      </c>
      <c r="AM130" s="3">
        <f>IF(Closed_Ports!AH123="z","z",IF(AM$11&lt;2000,INDEX('Data;_Historical_Data'!$H$12:$AK$518,MATCH(Working!$E130,'Data;_Historical_Data'!$J$12:$J$518,0),MATCH(Working!AM$11,'Data;_Historical_Data'!$H$11:$AK$11)),SUMIFS('Data;_Minor_Ports'!$K$59:$K$999999,'Data;_Minor_Ports'!$F$59:$F$999999,$F130,'Data;_Minor_Ports'!$E$59:$E$999999,AM$70,'Data;_Minor_Ports'!$J$59:$J$999999,#REF!)))</f>
        <v>0</v>
      </c>
      <c r="AN130" s="3">
        <f>IF(Closed_Ports!AI123="z","z",IF(AN$11&lt;2000,INDEX('Data;_Historical_Data'!$H$12:$AK$518,MATCH(Working!$E130,'Data;_Historical_Data'!$J$12:$J$518,0),MATCH(Working!AN$11,'Data;_Historical_Data'!$H$11:$AK$11)),SUMIFS('Data;_Minor_Ports'!$K$59:$K$999999,'Data;_Minor_Ports'!$F$59:$F$999999,$F130,'Data;_Minor_Ports'!$E$59:$E$999999,AN$70,'Data;_Minor_Ports'!$J$59:$J$999999,#REF!)))</f>
        <v>0</v>
      </c>
      <c r="AO130" s="3">
        <f>IF(Closed_Ports!AJ123="z","z",IF(AO$11&lt;2000,INDEX('Data;_Historical_Data'!$H$12:$AK$518,MATCH(Working!$E130,'Data;_Historical_Data'!$J$12:$J$518,0),MATCH(Working!AO$11,'Data;_Historical_Data'!$H$11:$AK$11)),SUMIFS('Data;_Minor_Ports'!$K$59:$K$999999,'Data;_Minor_Ports'!$F$59:$F$999999,$F130,'Data;_Minor_Ports'!$E$59:$E$999999,AO$70,'Data;_Minor_Ports'!$J$59:$J$999999,#REF!)))</f>
        <v>0</v>
      </c>
      <c r="AP130" s="3">
        <f>IF(Closed_Ports!AK123="z","z",IF(AP$11&lt;2000,INDEX('Data;_Historical_Data'!$H$12:$AK$518,MATCH(Working!$E130,'Data;_Historical_Data'!$J$12:$J$518,0),MATCH(Working!AP$11,'Data;_Historical_Data'!$H$11:$AK$11)),SUMIFS('Data;_Minor_Ports'!$K$59:$K$999999,'Data;_Minor_Ports'!$F$59:$F$999999,$F130,'Data;_Minor_Ports'!$E$59:$E$999999,AP$70,'Data;_Minor_Ports'!$J$59:$J$999999,#REF!)))</f>
        <v>0</v>
      </c>
      <c r="AQ130" s="3">
        <f>IF(Closed_Ports!AL123="z","z",IF(AQ$11&lt;2000,INDEX('Data;_Historical_Data'!$H$12:$AK$518,MATCH(Working!$E130,'Data;_Historical_Data'!$J$12:$J$518,0),MATCH(Working!AQ$11,'Data;_Historical_Data'!$H$11:$AK$11)),SUMIFS('Data;_Minor_Ports'!$K$59:$K$999999,'Data;_Minor_Ports'!$F$59:$F$999999,$F130,'Data;_Minor_Ports'!$E$59:$E$999999,AQ$70,'Data;_Minor_Ports'!$J$59:$J$999999,#REF!)))</f>
        <v>0</v>
      </c>
      <c r="AR130" s="3">
        <f>IF(Closed_Ports!AM123="z","z",IF(AR$11&lt;2000,INDEX('Data;_Historical_Data'!$H$12:$AK$518,MATCH(Working!$E130,'Data;_Historical_Data'!$J$12:$J$518,0),MATCH(Working!AR$11,'Data;_Historical_Data'!$H$11:$AK$11)),SUMIFS('Data;_Minor_Ports'!$K$59:$K$999999,'Data;_Minor_Ports'!$F$59:$F$999999,$F130,'Data;_Minor_Ports'!$E$59:$E$999999,AR$70,'Data;_Minor_Ports'!$J$59:$J$999999,#REF!)))</f>
        <v>0</v>
      </c>
      <c r="AS130" s="3">
        <f>IF(Closed_Ports!AN123="z","z",IF(AS$11&lt;2000,INDEX('Data;_Historical_Data'!$H$12:$AK$518,MATCH(Working!$E130,'Data;_Historical_Data'!$J$12:$J$518,0),MATCH(Working!AS$11,'Data;_Historical_Data'!$H$11:$AK$11)),SUMIFS('Data;_Minor_Ports'!$K$59:$K$999999,'Data;_Minor_Ports'!$F$59:$F$999999,$F130,'Data;_Minor_Ports'!$E$59:$E$999999,AS$70,'Data;_Minor_Ports'!$J$59:$J$999999,#REF!)))</f>
        <v>0</v>
      </c>
      <c r="AT130" s="3">
        <f>IF(Closed_Ports!AO123="z","z",IF(AT$11&lt;2000,INDEX('Data;_Historical_Data'!$H$12:$AK$518,MATCH(Working!$E130,'Data;_Historical_Data'!$J$12:$J$518,0),MATCH(Working!AT$11,'Data;_Historical_Data'!$H$11:$AK$11)),SUMIFS('Data;_Minor_Ports'!$K$59:$K$999999,'Data;_Minor_Ports'!$F$59:$F$999999,$F130,'Data;_Minor_Ports'!$E$59:$E$999999,AT$70,'Data;_Minor_Ports'!$J$59:$J$999999,#REF!)))</f>
        <v>0</v>
      </c>
      <c r="AU130" s="3">
        <f>IF(Closed_Ports!AP123="z","z",IF(AU$11&lt;2000,INDEX('Data;_Historical_Data'!$H$12:$AK$518,MATCH(Working!$E130,'Data;_Historical_Data'!$J$12:$J$518,0),MATCH(Working!AU$11,'Data;_Historical_Data'!$H$11:$AK$11)),SUMIFS('Data;_Minor_Ports'!$K$59:$K$999999,'Data;_Minor_Ports'!$F$59:$F$999999,$F130,'Data;_Minor_Ports'!$E$59:$E$999999,AU$70,'Data;_Minor_Ports'!$J$59:$J$999999,#REF!)))</f>
        <v>0</v>
      </c>
      <c r="AV130" s="3">
        <f>IF(Closed_Ports!AQ123="z","z",IF(AV$11&lt;2000,INDEX('Data;_Historical_Data'!$H$12:$AK$518,MATCH(Working!$E130,'Data;_Historical_Data'!$J$12:$J$518,0),MATCH(Working!AV$11,'Data;_Historical_Data'!$H$11:$AK$11)),SUMIFS('Data;_Minor_Ports'!$K$59:$K$999999,'Data;_Minor_Ports'!$F$59:$F$999999,$F130,'Data;_Minor_Ports'!$E$59:$E$999999,AV$70,'Data;_Minor_Ports'!$J$59:$J$999999,#REF!)))</f>
        <v>0</v>
      </c>
      <c r="AW130" s="3">
        <f>IF(Closed_Ports!AR123="z","z",IF(AW$11&lt;2000,INDEX('Data;_Historical_Data'!$H$12:$AK$518,MATCH(Working!$E130,'Data;_Historical_Data'!$J$12:$J$518,0),MATCH(Working!AW$11,'Data;_Historical_Data'!$H$11:$AK$11)),SUMIFS('Data;_Minor_Ports'!$K$59:$K$999999,'Data;_Minor_Ports'!$F$59:$F$999999,$F130,'Data;_Minor_Ports'!$E$59:$E$999999,AW$70,'Data;_Minor_Ports'!$J$59:$J$999999,#REF!)))</f>
        <v>0</v>
      </c>
      <c r="AX130" s="3">
        <f>IF(Closed_Ports!AS123="z","z",IF(AX$11&lt;2000,INDEX('Data;_Historical_Data'!$H$12:$AK$518,MATCH(Working!$E130,'Data;_Historical_Data'!$J$12:$J$518,0),MATCH(Working!AX$11,'Data;_Historical_Data'!$H$11:$AK$11)),SUMIFS('Data;_Minor_Ports'!$K$59:$K$999999,'Data;_Minor_Ports'!$F$59:$F$999999,$F130,'Data;_Minor_Ports'!$E$59:$E$999999,AX$70,'Data;_Minor_Ports'!$J$59:$J$999999,#REF!)))</f>
        <v>0</v>
      </c>
      <c r="AY130" s="3">
        <f>IF(Closed_Ports!AT123="z","z",IF(AY$11&lt;2000,INDEX('Data;_Historical_Data'!$H$12:$AK$518,MATCH(Working!$E130,'Data;_Historical_Data'!$J$12:$J$518,0),MATCH(Working!AY$11,'Data;_Historical_Data'!$H$11:$AK$11)),SUMIFS('Data;_Minor_Ports'!$K$59:$K$999999,'Data;_Minor_Ports'!$F$59:$F$999999,$F130,'Data;_Minor_Ports'!$E$59:$E$999999,AY$70,'Data;_Minor_Ports'!$J$59:$J$999999,#REF!)))</f>
        <v>0</v>
      </c>
      <c r="AZ130" s="3">
        <f>IF(Closed_Ports!AU123="z","z",IF(AZ$11&lt;2000,INDEX('Data;_Historical_Data'!$H$12:$AK$518,MATCH(Working!$E130,'Data;_Historical_Data'!$J$12:$J$518,0),MATCH(Working!AZ$11,'Data;_Historical_Data'!$H$11:$AK$11)),SUMIFS('Data;_Minor_Ports'!$K$59:$K$999999,'Data;_Minor_Ports'!$F$59:$F$999999,$F130,'Data;_Minor_Ports'!$E$59:$E$999999,AZ$70,'Data;_Minor_Ports'!$J$59:$J$999999,#REF!)))</f>
        <v>0</v>
      </c>
      <c r="BA130" s="3">
        <f>IF(Closed_Ports!AV123="z","z",IF(BA$11&lt;2000,INDEX('Data;_Historical_Data'!$H$12:$AK$518,MATCH(Working!$E130,'Data;_Historical_Data'!$J$12:$J$518,0),MATCH(Working!BA$11,'Data;_Historical_Data'!$H$11:$AK$11)),SUMIFS('Data;_Minor_Ports'!$K$59:$K$999999,'Data;_Minor_Ports'!$F$59:$F$999999,$F130,'Data;_Minor_Ports'!$E$59:$E$999999,BA$70,'Data;_Minor_Ports'!$J$59:$J$999999,#REF!)))</f>
        <v>0</v>
      </c>
      <c r="BB130" s="3">
        <f>IF(Closed_Ports!AW123="z","z",IF(BB$11&lt;2000,INDEX('Data;_Historical_Data'!$H$12:$AK$518,MATCH(Working!$E130,'Data;_Historical_Data'!$J$12:$J$518,0),MATCH(Working!BB$11,'Data;_Historical_Data'!$H$11:$AK$11)),SUMIFS('Data;_Minor_Ports'!$K$59:$K$999999,'Data;_Minor_Ports'!$F$59:$F$999999,$F130,'Data;_Minor_Ports'!$E$59:$E$999999,BB$70,'Data;_Minor_Ports'!$J$59:$J$999999,#REF!)))</f>
        <v>0</v>
      </c>
      <c r="BC130" s="3">
        <f>IF(Closed_Ports!AX123="z","z",IF(BC$11&lt;2000,INDEX('Data;_Historical_Data'!$H$12:$AK$518,MATCH(Working!$E130,'Data;_Historical_Data'!$J$12:$J$518,0),MATCH(Working!BC$11,'Data;_Historical_Data'!$H$11:$AK$11)),SUMIFS('Data;_Minor_Ports'!$K$59:$K$999999,'Data;_Minor_Ports'!$F$59:$F$999999,$F130,'Data;_Minor_Ports'!$E$59:$E$999999,BC$70,'Data;_Minor_Ports'!$J$59:$J$999999,#REF!)))</f>
        <v>0</v>
      </c>
      <c r="BD130" s="3">
        <f>IF(Closed_Ports!AY123="z","z",IF(BD$11&lt;2000,INDEX('Data;_Historical_Data'!$H$12:$AK$518,MATCH(Working!$E130,'Data;_Historical_Data'!$J$12:$J$518,0),MATCH(Working!BD$11,'Data;_Historical_Data'!$H$11:$AK$11)),SUMIFS('Data;_Minor_Ports'!$K$59:$K$999999,'Data;_Minor_Ports'!$F$59:$F$999999,$F130,'Data;_Minor_Ports'!$E$59:$E$999999,BD$70,'Data;_Minor_Ports'!$J$59:$J$999999,#REF!)))</f>
        <v>0</v>
      </c>
      <c r="BE130" s="3">
        <f>IF(Closed_Ports!AZ123="z","z",IF(BE$11&lt;2000,INDEX('Data;_Historical_Data'!$H$12:$AK$518,MATCH(Working!$E130,'Data;_Historical_Data'!$J$12:$J$518,0),MATCH(Working!BE$11,'Data;_Historical_Data'!$H$11:$AK$11)),SUMIFS('Data;_Minor_Ports'!$K$59:$K$999999,'Data;_Minor_Ports'!$F$59:$F$999999,$F130,'Data;_Minor_Ports'!$E$59:$E$999999,BE$70,'Data;_Minor_Ports'!$J$59:$J$999999,#REF!)))</f>
        <v>0</v>
      </c>
      <c r="BF130" s="3">
        <f>IF(Closed_Ports!BA123="z","z",IF(BF$11&lt;2000,INDEX('Data;_Historical_Data'!$H$12:$AK$518,MATCH(Working!$E130,'Data;_Historical_Data'!$J$12:$J$518,0),MATCH(Working!BF$11,'Data;_Historical_Data'!$H$11:$AK$11)),SUMIFS('Data;_Minor_Ports'!$K$59:$K$999999,'Data;_Minor_Ports'!$F$59:$F$999999,$F130,'Data;_Minor_Ports'!$E$59:$E$999999,BF$70,'Data;_Minor_Ports'!$J$59:$J$999999,#REF!)))</f>
        <v>0</v>
      </c>
      <c r="BG130" s="3">
        <f>IF(Closed_Ports!BB123="z","z",IF(BG$11&lt;2000,INDEX('Data;_Historical_Data'!$H$12:$AK$518,MATCH(Working!$E130,'Data;_Historical_Data'!$J$12:$J$518,0),MATCH(Working!BG$11,'Data;_Historical_Data'!$H$11:$AK$11)),SUMIFS('Data;_Minor_Ports'!$K$59:$K$999999,'Data;_Minor_Ports'!$F$59:$F$999999,$F130,'Data;_Minor_Ports'!$E$59:$E$999999,BG$70,'Data;_Minor_Ports'!$J$59:$J$999999,#REF!)))</f>
        <v>0</v>
      </c>
      <c r="BH130" s="3">
        <f>IF(Closed_Ports!BC123="z","z",IF(BH$11&lt;2000,INDEX('Data;_Historical_Data'!$H$12:$AK$518,MATCH(Working!$E130,'Data;_Historical_Data'!$J$12:$J$518,0),MATCH(Working!BH$11,'Data;_Historical_Data'!$H$11:$AK$11)),SUMIFS('Data;_Minor_Ports'!$K$59:$K$999999,'Data;_Minor_Ports'!$F$59:$F$999999,$F130,'Data;_Minor_Ports'!$E$59:$E$999999,BH$70,'Data;_Minor_Ports'!$J$59:$J$999999,#REF!)))</f>
        <v>0</v>
      </c>
      <c r="BI130" s="3">
        <f>IF(Closed_Ports!BD123="z","z",IF(BI$11&lt;2000,INDEX('Data;_Historical_Data'!$H$12:$AK$518,MATCH(Working!$E130,'Data;_Historical_Data'!$J$12:$J$518,0),MATCH(Working!BI$11,'Data;_Historical_Data'!$H$11:$AK$11)),SUMIFS('Data;_Minor_Ports'!$K$59:$K$999999,'Data;_Minor_Ports'!$F$59:$F$999999,$F130,'Data;_Minor_Ports'!$E$59:$E$999999,BI$70,'Data;_Minor_Ports'!$J$59:$J$999999,#REF!)))</f>
        <v>0</v>
      </c>
      <c r="BJ130" s="44" t="e">
        <f t="shared" si="8"/>
        <v>#DIV/0!</v>
      </c>
      <c r="BK130" s="45">
        <f t="shared" si="9"/>
        <v>0</v>
      </c>
    </row>
    <row r="131" spans="5:63" x14ac:dyDescent="0.25">
      <c r="E131" s="22" t="e">
        <f>CONCATENATE(#REF!,Working!H131)</f>
        <v>#REF!</v>
      </c>
      <c r="F131" s="22" t="s">
        <v>434</v>
      </c>
      <c r="G131" s="22" t="s">
        <v>308</v>
      </c>
      <c r="H131" s="2" t="s">
        <v>120</v>
      </c>
      <c r="I131" s="2" t="s">
        <v>9</v>
      </c>
      <c r="J131" s="42" t="s">
        <v>66</v>
      </c>
      <c r="K131" s="3" t="str">
        <f>IF(Closed_Ports!F124="z","z",IF(K$11&lt;2000,INDEX('Data;_Historical_Data'!$H$12:$AK$518,MATCH(Working!$E131,'Data;_Historical_Data'!$J$12:$J$518,0),MATCH(Working!K$11,'Data;_Historical_Data'!$H$11:$AK$11)),SUMIFS('Data;_Minor_Ports'!$K$59:$K$999999,'Data;_Minor_Ports'!$F$59:$F$999999,$F131,'Data;_Minor_Ports'!$E$59:$E$999999,K$70,'Data;_Minor_Ports'!$J$59:$J$999999,#REF!)))</f>
        <v>z</v>
      </c>
      <c r="L131" s="3" t="str">
        <f>IF(Closed_Ports!G124="z","z",IF(L$11&lt;2000,INDEX('Data;_Historical_Data'!$H$12:$AK$518,MATCH(Working!$E131,'Data;_Historical_Data'!$J$12:$J$518,0),MATCH(Working!L$11,'Data;_Historical_Data'!$H$11:$AK$11)),SUMIFS('Data;_Minor_Ports'!$K$59:$K$999999,'Data;_Minor_Ports'!$F$59:$F$999999,$F131,'Data;_Minor_Ports'!$E$59:$E$999999,L$70,'Data;_Minor_Ports'!$J$59:$J$999999,#REF!)))</f>
        <v>z</v>
      </c>
      <c r="M131" s="3" t="str">
        <f>IF(Closed_Ports!H124="z","z",IF(M$11&lt;2000,INDEX('Data;_Historical_Data'!$H$12:$AK$518,MATCH(Working!$E131,'Data;_Historical_Data'!$J$12:$J$518,0),MATCH(Working!M$11,'Data;_Historical_Data'!$H$11:$AK$11)),SUMIFS('Data;_Minor_Ports'!$K$59:$K$999999,'Data;_Minor_Ports'!$F$59:$F$999999,$F131,'Data;_Minor_Ports'!$E$59:$E$999999,M$70,'Data;_Minor_Ports'!$J$59:$J$999999,#REF!)))</f>
        <v>z</v>
      </c>
      <c r="N131" s="3" t="str">
        <f>IF(Closed_Ports!I124="z","z",IF(N$11&lt;2000,INDEX('Data;_Historical_Data'!$H$12:$AK$518,MATCH(Working!$E131,'Data;_Historical_Data'!$J$12:$J$518,0),MATCH(Working!N$11,'Data;_Historical_Data'!$H$11:$AK$11)),SUMIFS('Data;_Minor_Ports'!$K$59:$K$999999,'Data;_Minor_Ports'!$F$59:$F$999999,$F131,'Data;_Minor_Ports'!$E$59:$E$999999,N$70,'Data;_Minor_Ports'!$J$59:$J$999999,#REF!)))</f>
        <v>z</v>
      </c>
      <c r="O131" s="3" t="str">
        <f>IF(Closed_Ports!J124="z","z",IF(O$11&lt;2000,INDEX('Data;_Historical_Data'!$H$12:$AK$518,MATCH(Working!$E131,'Data;_Historical_Data'!$J$12:$J$518,0),MATCH(Working!O$11,'Data;_Historical_Data'!$H$11:$AK$11)),SUMIFS('Data;_Minor_Ports'!$K$59:$K$999999,'Data;_Minor_Ports'!$F$59:$F$999999,$F131,'Data;_Minor_Ports'!$E$59:$E$999999,O$70,'Data;_Minor_Ports'!$J$59:$J$999999,#REF!)))</f>
        <v>z</v>
      </c>
      <c r="P131" s="3" t="str">
        <f>IF(Closed_Ports!K124="z","z",IF(P$11&lt;2000,INDEX('Data;_Historical_Data'!$H$12:$AK$518,MATCH(Working!$E131,'Data;_Historical_Data'!$J$12:$J$518,0),MATCH(Working!P$11,'Data;_Historical_Data'!$H$11:$AK$11)),SUMIFS('Data;_Minor_Ports'!$K$59:$K$999999,'Data;_Minor_Ports'!$F$59:$F$999999,$F131,'Data;_Minor_Ports'!$E$59:$E$999999,P$70,'Data;_Minor_Ports'!$J$59:$J$999999,#REF!)))</f>
        <v>z</v>
      </c>
      <c r="Q131" s="3" t="str">
        <f>IF(Closed_Ports!L124="z","z",IF(Q$11&lt;2000,INDEX('Data;_Historical_Data'!$H$12:$AK$518,MATCH(Working!$E131,'Data;_Historical_Data'!$J$12:$J$518,0),MATCH(Working!Q$11,'Data;_Historical_Data'!$H$11:$AK$11)),SUMIFS('Data;_Minor_Ports'!$K$59:$K$999999,'Data;_Minor_Ports'!$F$59:$F$999999,$F131,'Data;_Minor_Ports'!$E$59:$E$999999,Q$70,'Data;_Minor_Ports'!$J$59:$J$999999,#REF!)))</f>
        <v>z</v>
      </c>
      <c r="R131" s="3" t="str">
        <f>IF(Closed_Ports!M124="z","z",IF(R$11&lt;2000,INDEX('Data;_Historical_Data'!$H$12:$AK$518,MATCH(Working!$E131,'Data;_Historical_Data'!$J$12:$J$518,0),MATCH(Working!R$11,'Data;_Historical_Data'!$H$11:$AK$11)),SUMIFS('Data;_Minor_Ports'!$K$59:$K$999999,'Data;_Minor_Ports'!$F$59:$F$999999,$F131,'Data;_Minor_Ports'!$E$59:$E$999999,R$70,'Data;_Minor_Ports'!$J$59:$J$999999,#REF!)))</f>
        <v>z</v>
      </c>
      <c r="S131" s="3" t="str">
        <f>IF(Closed_Ports!N124="z","z",IF(S$11&lt;2000,INDEX('Data;_Historical_Data'!$H$12:$AK$518,MATCH(Working!$E131,'Data;_Historical_Data'!$J$12:$J$518,0),MATCH(Working!S$11,'Data;_Historical_Data'!$H$11:$AK$11)),SUMIFS('Data;_Minor_Ports'!$K$59:$K$999999,'Data;_Minor_Ports'!$F$59:$F$999999,$F131,'Data;_Minor_Ports'!$E$59:$E$999999,S$70,'Data;_Minor_Ports'!$J$59:$J$999999,#REF!)))</f>
        <v>z</v>
      </c>
      <c r="T131" s="3" t="e">
        <f>IF(Closed_Ports!O124="z","z",IF(T$11&lt;2000,INDEX('Data;_Historical_Data'!$H$12:$AK$518,MATCH(Working!$E131,'Data;_Historical_Data'!$J$12:$J$518,0),MATCH(Working!T$11,'Data;_Historical_Data'!$H$11:$AK$11)),SUMIFS('Data;_Minor_Ports'!$K$59:$K$999999,'Data;_Minor_Ports'!$F$59:$F$999999,$F131,'Data;_Minor_Ports'!$E$59:$E$999999,T$70,'Data;_Minor_Ports'!$J$59:$J$999999,#REF!)))</f>
        <v>#REF!</v>
      </c>
      <c r="U131" s="3" t="e">
        <f>IF(Closed_Ports!P124="z","z",IF(U$11&lt;2000,INDEX('Data;_Historical_Data'!$H$12:$AK$518,MATCH(Working!$E131,'Data;_Historical_Data'!$J$12:$J$518,0),MATCH(Working!U$11,'Data;_Historical_Data'!$H$11:$AK$11)),SUMIFS('Data;_Minor_Ports'!$K$59:$K$999999,'Data;_Minor_Ports'!$F$59:$F$999999,$F131,'Data;_Minor_Ports'!$E$59:$E$999999,U$70,'Data;_Minor_Ports'!$J$59:$J$999999,#REF!)))</f>
        <v>#REF!</v>
      </c>
      <c r="V131" s="3" t="e">
        <f>IF(Closed_Ports!Q124="z","z",IF(V$11&lt;2000,INDEX('Data;_Historical_Data'!$H$12:$AK$518,MATCH(Working!$E131,'Data;_Historical_Data'!$J$12:$J$518,0),MATCH(Working!V$11,'Data;_Historical_Data'!$H$11:$AK$11)),SUMIFS('Data;_Minor_Ports'!$K$59:$K$999999,'Data;_Minor_Ports'!$F$59:$F$999999,$F131,'Data;_Minor_Ports'!$E$59:$E$999999,V$70,'Data;_Minor_Ports'!$J$59:$J$999999,#REF!)))</f>
        <v>#REF!</v>
      </c>
      <c r="W131" s="3" t="e">
        <f>IF(Closed_Ports!R124="z","z",IF(W$11&lt;2000,INDEX('Data;_Historical_Data'!$H$12:$AK$518,MATCH(Working!$E131,'Data;_Historical_Data'!$J$12:$J$518,0),MATCH(Working!W$11,'Data;_Historical_Data'!$H$11:$AK$11)),SUMIFS('Data;_Minor_Ports'!$K$59:$K$999999,'Data;_Minor_Ports'!$F$59:$F$999999,$F131,'Data;_Minor_Ports'!$E$59:$E$999999,W$70,'Data;_Minor_Ports'!$J$59:$J$999999,#REF!)))</f>
        <v>#REF!</v>
      </c>
      <c r="X131" s="3" t="e">
        <f>IF(Closed_Ports!S124="z","z",IF(X$11&lt;2000,INDEX('Data;_Historical_Data'!$H$12:$AK$518,MATCH(Working!$E131,'Data;_Historical_Data'!$J$12:$J$518,0),MATCH(Working!X$11,'Data;_Historical_Data'!$H$11:$AK$11)),SUMIFS('Data;_Minor_Ports'!$K$59:$K$999999,'Data;_Minor_Ports'!$F$59:$F$999999,$F131,'Data;_Minor_Ports'!$E$59:$E$999999,X$70,'Data;_Minor_Ports'!$J$59:$J$999999,#REF!)))</f>
        <v>#REF!</v>
      </c>
      <c r="Y131" s="3" t="e">
        <f>IF(Closed_Ports!T124="z","z",IF(Y$11&lt;2000,INDEX('Data;_Historical_Data'!$H$12:$AK$518,MATCH(Working!$E131,'Data;_Historical_Data'!$J$12:$J$518,0),MATCH(Working!Y$11,'Data;_Historical_Data'!$H$11:$AK$11)),SUMIFS('Data;_Minor_Ports'!$K$59:$K$999999,'Data;_Minor_Ports'!$F$59:$F$999999,$F131,'Data;_Minor_Ports'!$E$59:$E$999999,Y$70,'Data;_Minor_Ports'!$J$59:$J$999999,#REF!)))</f>
        <v>#REF!</v>
      </c>
      <c r="Z131" s="3" t="e">
        <f>IF(Closed_Ports!U124="z","z",IF(Z$11&lt;2000,INDEX('Data;_Historical_Data'!$H$12:$AK$518,MATCH(Working!$E131,'Data;_Historical_Data'!$J$12:$J$518,0),MATCH(Working!Z$11,'Data;_Historical_Data'!$H$11:$AK$11)),SUMIFS('Data;_Minor_Ports'!$K$59:$K$999999,'Data;_Minor_Ports'!$F$59:$F$999999,$F131,'Data;_Minor_Ports'!$E$59:$E$999999,Z$70,'Data;_Minor_Ports'!$J$59:$J$999999,#REF!)))</f>
        <v>#REF!</v>
      </c>
      <c r="AA131" s="3" t="e">
        <f>IF(Closed_Ports!V124="z","z",IF(AA$11&lt;2000,INDEX('Data;_Historical_Data'!$H$12:$AK$518,MATCH(Working!$E131,'Data;_Historical_Data'!$J$12:$J$518,0),MATCH(Working!AA$11,'Data;_Historical_Data'!$H$11:$AK$11)),SUMIFS('Data;_Minor_Ports'!$K$59:$K$999999,'Data;_Minor_Ports'!$F$59:$F$999999,$F131,'Data;_Minor_Ports'!$E$59:$E$999999,AA$70,'Data;_Minor_Ports'!$J$59:$J$999999,#REF!)))</f>
        <v>#REF!</v>
      </c>
      <c r="AB131" s="3" t="e">
        <f>IF(Closed_Ports!W124="z","z",IF(AB$11&lt;2000,INDEX('Data;_Historical_Data'!$H$12:$AK$518,MATCH(Working!$E131,'Data;_Historical_Data'!$J$12:$J$518,0),MATCH(Working!AB$11,'Data;_Historical_Data'!$H$11:$AK$11)),SUMIFS('Data;_Minor_Ports'!$K$59:$K$999999,'Data;_Minor_Ports'!$F$59:$F$999999,$F131,'Data;_Minor_Ports'!$E$59:$E$999999,AB$70,'Data;_Minor_Ports'!$J$59:$J$999999,#REF!)))</f>
        <v>#REF!</v>
      </c>
      <c r="AC131" s="3" t="e">
        <f>IF(Closed_Ports!X124="z","z",IF(AC$11&lt;2000,INDEX('Data;_Historical_Data'!$H$12:$AK$518,MATCH(Working!$E131,'Data;_Historical_Data'!$J$12:$J$518,0),MATCH(Working!AC$11,'Data;_Historical_Data'!$H$11:$AK$11)),SUMIFS('Data;_Minor_Ports'!$K$59:$K$999999,'Data;_Minor_Ports'!$F$59:$F$999999,$F131,'Data;_Minor_Ports'!$E$59:$E$999999,AC$70,'Data;_Minor_Ports'!$J$59:$J$999999,#REF!)))</f>
        <v>#REF!</v>
      </c>
      <c r="AD131" s="3" t="e">
        <f>IF(Closed_Ports!Y124="z","z",IF(AD$11&lt;2000,INDEX('Data;_Historical_Data'!$H$12:$AK$518,MATCH(Working!$E131,'Data;_Historical_Data'!$J$12:$J$518,0),MATCH(Working!AD$11,'Data;_Historical_Data'!$H$11:$AK$11)),SUMIFS('Data;_Minor_Ports'!$K$59:$K$999999,'Data;_Minor_Ports'!$F$59:$F$999999,$F131,'Data;_Minor_Ports'!$E$59:$E$999999,AD$70,'Data;_Minor_Ports'!$J$59:$J$999999,#REF!)))</f>
        <v>#REF!</v>
      </c>
      <c r="AE131" s="3" t="e">
        <f>IF(Closed_Ports!Z124="z","z",IF(AE$11&lt;2000,INDEX('Data;_Historical_Data'!$H$12:$AK$518,MATCH(Working!$E131,'Data;_Historical_Data'!$J$12:$J$518,0),MATCH(Working!AE$11,'Data;_Historical_Data'!$H$11:$AK$11)),SUMIFS('Data;_Minor_Ports'!$K$59:$K$999999,'Data;_Minor_Ports'!$F$59:$F$999999,$F131,'Data;_Minor_Ports'!$E$59:$E$999999,AE$70,'Data;_Minor_Ports'!$J$59:$J$999999,#REF!)))</f>
        <v>#REF!</v>
      </c>
      <c r="AF131" s="3" t="e">
        <f>IF(Closed_Ports!AA124="z","z",IF(AF$11&lt;2000,INDEX('Data;_Historical_Data'!$H$12:$AK$518,MATCH(Working!$E131,'Data;_Historical_Data'!$J$12:$J$518,0),MATCH(Working!AF$11,'Data;_Historical_Data'!$H$11:$AK$11)),SUMIFS('Data;_Minor_Ports'!$K$59:$K$999999,'Data;_Minor_Ports'!$F$59:$F$999999,$F131,'Data;_Minor_Ports'!$E$59:$E$999999,AF$70,'Data;_Minor_Ports'!$J$59:$J$999999,#REF!)))</f>
        <v>#REF!</v>
      </c>
      <c r="AG131" s="3" t="e">
        <f>IF(Closed_Ports!AB124="z","z",IF(AG$11&lt;2000,INDEX('Data;_Historical_Data'!$H$12:$AK$518,MATCH(Working!$E131,'Data;_Historical_Data'!$J$12:$J$518,0),MATCH(Working!AG$11,'Data;_Historical_Data'!$H$11:$AK$11)),SUMIFS('Data;_Minor_Ports'!$K$59:$K$999999,'Data;_Minor_Ports'!$F$59:$F$999999,$F131,'Data;_Minor_Ports'!$E$59:$E$999999,AG$70,'Data;_Minor_Ports'!$J$59:$J$999999,#REF!)))</f>
        <v>#REF!</v>
      </c>
      <c r="AH131" s="3" t="e">
        <f>IF(Closed_Ports!AC124="z","z",IF(AH$11&lt;2000,INDEX('Data;_Historical_Data'!$H$12:$AK$518,MATCH(Working!$E131,'Data;_Historical_Data'!$J$12:$J$518,0),MATCH(Working!AH$11,'Data;_Historical_Data'!$H$11:$AK$11)),SUMIFS('Data;_Minor_Ports'!$K$59:$K$999999,'Data;_Minor_Ports'!$F$59:$F$999999,$F131,'Data;_Minor_Ports'!$E$59:$E$999999,AH$70,'Data;_Minor_Ports'!$J$59:$J$999999,#REF!)))</f>
        <v>#REF!</v>
      </c>
      <c r="AI131" s="3" t="e">
        <f>IF(Closed_Ports!AD124="z","z",IF(AI$11&lt;2000,INDEX('Data;_Historical_Data'!$H$12:$AK$518,MATCH(Working!$E131,'Data;_Historical_Data'!$J$12:$J$518,0),MATCH(Working!AI$11,'Data;_Historical_Data'!$H$11:$AK$11)),SUMIFS('Data;_Minor_Ports'!$K$59:$K$999999,'Data;_Minor_Ports'!$F$59:$F$999999,$F131,'Data;_Minor_Ports'!$E$59:$E$999999,AI$70,'Data;_Minor_Ports'!$J$59:$J$999999,#REF!)))</f>
        <v>#REF!</v>
      </c>
      <c r="AJ131" s="3" t="e">
        <f>IF(Closed_Ports!AE124="z","z",IF(AJ$11&lt;2000,INDEX('Data;_Historical_Data'!$H$12:$AK$518,MATCH(Working!$E131,'Data;_Historical_Data'!$J$12:$J$518,0),MATCH(Working!AJ$11,'Data;_Historical_Data'!$H$11:$AK$11)),SUMIFS('Data;_Minor_Ports'!$K$59:$K$999999,'Data;_Minor_Ports'!$F$59:$F$999999,$F131,'Data;_Minor_Ports'!$E$59:$E$999999,AJ$70,'Data;_Minor_Ports'!$J$59:$J$999999,#REF!)))</f>
        <v>#REF!</v>
      </c>
      <c r="AK131" s="3" t="e">
        <f>IF(Closed_Ports!AF124="z","z",IF(AK$11&lt;2000,INDEX('Data;_Historical_Data'!$H$12:$AK$518,MATCH(Working!$E131,'Data;_Historical_Data'!$J$12:$J$518,0),MATCH(Working!AK$11,'Data;_Historical_Data'!$H$11:$AK$11)),SUMIFS('Data;_Minor_Ports'!$K$59:$K$999999,'Data;_Minor_Ports'!$F$59:$F$999999,$F131,'Data;_Minor_Ports'!$E$59:$E$999999,AK$70,'Data;_Minor_Ports'!$J$59:$J$999999,#REF!)))</f>
        <v>#REF!</v>
      </c>
      <c r="AL131" s="49">
        <f>IF(Closed_Ports!AG124="z","z",IF(AL$11&lt;2000,INDEX('Data;_Historical_Data'!$H$12:$AK$518,MATCH(Working!$E131,'Data;_Historical_Data'!$J$12:$J$518,0),MATCH(Working!AL$11,'Data;_Historical_Data'!$H$11:$AK$11)),SUMIFS('Data;_Minor_Ports'!$K$59:$K$999999,'Data;_Minor_Ports'!$F$59:$F$999999,$F131,'Data;_Minor_Ports'!$E$59:$E$999999,AL$70,'Data;_Minor_Ports'!$J$59:$J$999999,#REF!)))</f>
        <v>0</v>
      </c>
      <c r="AM131" s="3">
        <f>IF(Closed_Ports!AH124="z","z",IF(AM$11&lt;2000,INDEX('Data;_Historical_Data'!$H$12:$AK$518,MATCH(Working!$E131,'Data;_Historical_Data'!$J$12:$J$518,0),MATCH(Working!AM$11,'Data;_Historical_Data'!$H$11:$AK$11)),SUMIFS('Data;_Minor_Ports'!$K$59:$K$999999,'Data;_Minor_Ports'!$F$59:$F$999999,$F131,'Data;_Minor_Ports'!$E$59:$E$999999,AM$70,'Data;_Minor_Ports'!$J$59:$J$999999,#REF!)))</f>
        <v>0</v>
      </c>
      <c r="AN131" s="3">
        <f>IF(Closed_Ports!AI124="z","z",IF(AN$11&lt;2000,INDEX('Data;_Historical_Data'!$H$12:$AK$518,MATCH(Working!$E131,'Data;_Historical_Data'!$J$12:$J$518,0),MATCH(Working!AN$11,'Data;_Historical_Data'!$H$11:$AK$11)),SUMIFS('Data;_Minor_Ports'!$K$59:$K$999999,'Data;_Minor_Ports'!$F$59:$F$999999,$F131,'Data;_Minor_Ports'!$E$59:$E$999999,AN$70,'Data;_Minor_Ports'!$J$59:$J$999999,#REF!)))</f>
        <v>0</v>
      </c>
      <c r="AO131" s="3">
        <f>IF(Closed_Ports!AJ124="z","z",IF(AO$11&lt;2000,INDEX('Data;_Historical_Data'!$H$12:$AK$518,MATCH(Working!$E131,'Data;_Historical_Data'!$J$12:$J$518,0),MATCH(Working!AO$11,'Data;_Historical_Data'!$H$11:$AK$11)),SUMIFS('Data;_Minor_Ports'!$K$59:$K$999999,'Data;_Minor_Ports'!$F$59:$F$999999,$F131,'Data;_Minor_Ports'!$E$59:$E$999999,AO$70,'Data;_Minor_Ports'!$J$59:$J$999999,#REF!)))</f>
        <v>0</v>
      </c>
      <c r="AP131" s="3">
        <f>IF(Closed_Ports!AK124="z","z",IF(AP$11&lt;2000,INDEX('Data;_Historical_Data'!$H$12:$AK$518,MATCH(Working!$E131,'Data;_Historical_Data'!$J$12:$J$518,0),MATCH(Working!AP$11,'Data;_Historical_Data'!$H$11:$AK$11)),SUMIFS('Data;_Minor_Ports'!$K$59:$K$999999,'Data;_Minor_Ports'!$F$59:$F$999999,$F131,'Data;_Minor_Ports'!$E$59:$E$999999,AP$70,'Data;_Minor_Ports'!$J$59:$J$999999,#REF!)))</f>
        <v>0</v>
      </c>
      <c r="AQ131" s="3">
        <f>IF(Closed_Ports!AL124="z","z",IF(AQ$11&lt;2000,INDEX('Data;_Historical_Data'!$H$12:$AK$518,MATCH(Working!$E131,'Data;_Historical_Data'!$J$12:$J$518,0),MATCH(Working!AQ$11,'Data;_Historical_Data'!$H$11:$AK$11)),SUMIFS('Data;_Minor_Ports'!$K$59:$K$999999,'Data;_Minor_Ports'!$F$59:$F$999999,$F131,'Data;_Minor_Ports'!$E$59:$E$999999,AQ$70,'Data;_Minor_Ports'!$J$59:$J$999999,#REF!)))</f>
        <v>0</v>
      </c>
      <c r="AR131" s="3">
        <f>IF(Closed_Ports!AM124="z","z",IF(AR$11&lt;2000,INDEX('Data;_Historical_Data'!$H$12:$AK$518,MATCH(Working!$E131,'Data;_Historical_Data'!$J$12:$J$518,0),MATCH(Working!AR$11,'Data;_Historical_Data'!$H$11:$AK$11)),SUMIFS('Data;_Minor_Ports'!$K$59:$K$999999,'Data;_Minor_Ports'!$F$59:$F$999999,$F131,'Data;_Minor_Ports'!$E$59:$E$999999,AR$70,'Data;_Minor_Ports'!$J$59:$J$999999,#REF!)))</f>
        <v>0</v>
      </c>
      <c r="AS131" s="3">
        <f>IF(Closed_Ports!AN124="z","z",IF(AS$11&lt;2000,INDEX('Data;_Historical_Data'!$H$12:$AK$518,MATCH(Working!$E131,'Data;_Historical_Data'!$J$12:$J$518,0),MATCH(Working!AS$11,'Data;_Historical_Data'!$H$11:$AK$11)),SUMIFS('Data;_Minor_Ports'!$K$59:$K$999999,'Data;_Minor_Ports'!$F$59:$F$999999,$F131,'Data;_Minor_Ports'!$E$59:$E$999999,AS$70,'Data;_Minor_Ports'!$J$59:$J$999999,#REF!)))</f>
        <v>0</v>
      </c>
      <c r="AT131" s="3">
        <f>IF(Closed_Ports!AO124="z","z",IF(AT$11&lt;2000,INDEX('Data;_Historical_Data'!$H$12:$AK$518,MATCH(Working!$E131,'Data;_Historical_Data'!$J$12:$J$518,0),MATCH(Working!AT$11,'Data;_Historical_Data'!$H$11:$AK$11)),SUMIFS('Data;_Minor_Ports'!$K$59:$K$999999,'Data;_Minor_Ports'!$F$59:$F$999999,$F131,'Data;_Minor_Ports'!$E$59:$E$999999,AT$70,'Data;_Minor_Ports'!$J$59:$J$999999,#REF!)))</f>
        <v>0</v>
      </c>
      <c r="AU131" s="3">
        <f>IF(Closed_Ports!AP124="z","z",IF(AU$11&lt;2000,INDEX('Data;_Historical_Data'!$H$12:$AK$518,MATCH(Working!$E131,'Data;_Historical_Data'!$J$12:$J$518,0),MATCH(Working!AU$11,'Data;_Historical_Data'!$H$11:$AK$11)),SUMIFS('Data;_Minor_Ports'!$K$59:$K$999999,'Data;_Minor_Ports'!$F$59:$F$999999,$F131,'Data;_Minor_Ports'!$E$59:$E$999999,AU$70,'Data;_Minor_Ports'!$J$59:$J$999999,#REF!)))</f>
        <v>0</v>
      </c>
      <c r="AV131" s="3">
        <f>IF(Closed_Ports!AQ124="z","z",IF(AV$11&lt;2000,INDEX('Data;_Historical_Data'!$H$12:$AK$518,MATCH(Working!$E131,'Data;_Historical_Data'!$J$12:$J$518,0),MATCH(Working!AV$11,'Data;_Historical_Data'!$H$11:$AK$11)),SUMIFS('Data;_Minor_Ports'!$K$59:$K$999999,'Data;_Minor_Ports'!$F$59:$F$999999,$F131,'Data;_Minor_Ports'!$E$59:$E$999999,AV$70,'Data;_Minor_Ports'!$J$59:$J$999999,#REF!)))</f>
        <v>0</v>
      </c>
      <c r="AW131" s="3">
        <f>IF(Closed_Ports!AR124="z","z",IF(AW$11&lt;2000,INDEX('Data;_Historical_Data'!$H$12:$AK$518,MATCH(Working!$E131,'Data;_Historical_Data'!$J$12:$J$518,0),MATCH(Working!AW$11,'Data;_Historical_Data'!$H$11:$AK$11)),SUMIFS('Data;_Minor_Ports'!$K$59:$K$999999,'Data;_Minor_Ports'!$F$59:$F$999999,$F131,'Data;_Minor_Ports'!$E$59:$E$999999,AW$70,'Data;_Minor_Ports'!$J$59:$J$999999,#REF!)))</f>
        <v>0</v>
      </c>
      <c r="AX131" s="3">
        <f>IF(Closed_Ports!AS124="z","z",IF(AX$11&lt;2000,INDEX('Data;_Historical_Data'!$H$12:$AK$518,MATCH(Working!$E131,'Data;_Historical_Data'!$J$12:$J$518,0),MATCH(Working!AX$11,'Data;_Historical_Data'!$H$11:$AK$11)),SUMIFS('Data;_Minor_Ports'!$K$59:$K$999999,'Data;_Minor_Ports'!$F$59:$F$999999,$F131,'Data;_Minor_Ports'!$E$59:$E$999999,AX$70,'Data;_Minor_Ports'!$J$59:$J$999999,#REF!)))</f>
        <v>0</v>
      </c>
      <c r="AY131" s="3">
        <f>IF(Closed_Ports!AT124="z","z",IF(AY$11&lt;2000,INDEX('Data;_Historical_Data'!$H$12:$AK$518,MATCH(Working!$E131,'Data;_Historical_Data'!$J$12:$J$518,0),MATCH(Working!AY$11,'Data;_Historical_Data'!$H$11:$AK$11)),SUMIFS('Data;_Minor_Ports'!$K$59:$K$999999,'Data;_Minor_Ports'!$F$59:$F$999999,$F131,'Data;_Minor_Ports'!$E$59:$E$999999,AY$70,'Data;_Minor_Ports'!$J$59:$J$999999,#REF!)))</f>
        <v>0</v>
      </c>
      <c r="AZ131" s="3">
        <f>IF(Closed_Ports!AU124="z","z",IF(AZ$11&lt;2000,INDEX('Data;_Historical_Data'!$H$12:$AK$518,MATCH(Working!$E131,'Data;_Historical_Data'!$J$12:$J$518,0),MATCH(Working!AZ$11,'Data;_Historical_Data'!$H$11:$AK$11)),SUMIFS('Data;_Minor_Ports'!$K$59:$K$999999,'Data;_Minor_Ports'!$F$59:$F$999999,$F131,'Data;_Minor_Ports'!$E$59:$E$999999,AZ$70,'Data;_Minor_Ports'!$J$59:$J$999999,#REF!)))</f>
        <v>0</v>
      </c>
      <c r="BA131" s="3">
        <f>IF(Closed_Ports!AV124="z","z",IF(BA$11&lt;2000,INDEX('Data;_Historical_Data'!$H$12:$AK$518,MATCH(Working!$E131,'Data;_Historical_Data'!$J$12:$J$518,0),MATCH(Working!BA$11,'Data;_Historical_Data'!$H$11:$AK$11)),SUMIFS('Data;_Minor_Ports'!$K$59:$K$999999,'Data;_Minor_Ports'!$F$59:$F$999999,$F131,'Data;_Minor_Ports'!$E$59:$E$999999,BA$70,'Data;_Minor_Ports'!$J$59:$J$999999,#REF!)))</f>
        <v>0</v>
      </c>
      <c r="BB131" s="3" t="str">
        <f>IF(Closed_Ports!AW124="z","z",IF(BB$11&lt;2000,INDEX('Data;_Historical_Data'!$H$12:$AK$518,MATCH(Working!$E131,'Data;_Historical_Data'!$J$12:$J$518,0),MATCH(Working!BB$11,'Data;_Historical_Data'!$H$11:$AK$11)),SUMIFS('Data;_Minor_Ports'!$K$59:$K$999999,'Data;_Minor_Ports'!$F$59:$F$999999,$F131,'Data;_Minor_Ports'!$E$59:$E$999999,BB$70,'Data;_Minor_Ports'!$J$59:$J$999999,#REF!)))</f>
        <v>z</v>
      </c>
      <c r="BC131" s="3" t="str">
        <f>IF(Closed_Ports!AX124="z","z",IF(BC$11&lt;2000,INDEX('Data;_Historical_Data'!$H$12:$AK$518,MATCH(Working!$E131,'Data;_Historical_Data'!$J$12:$J$518,0),MATCH(Working!BC$11,'Data;_Historical_Data'!$H$11:$AK$11)),SUMIFS('Data;_Minor_Ports'!$K$59:$K$999999,'Data;_Minor_Ports'!$F$59:$F$999999,$F131,'Data;_Minor_Ports'!$E$59:$E$999999,BC$70,'Data;_Minor_Ports'!$J$59:$J$999999,#REF!)))</f>
        <v>z</v>
      </c>
      <c r="BD131" s="3" t="str">
        <f>IF(Closed_Ports!AY124="z","z",IF(BD$11&lt;2000,INDEX('Data;_Historical_Data'!$H$12:$AK$518,MATCH(Working!$E131,'Data;_Historical_Data'!$J$12:$J$518,0),MATCH(Working!BD$11,'Data;_Historical_Data'!$H$11:$AK$11)),SUMIFS('Data;_Minor_Ports'!$K$59:$K$999999,'Data;_Minor_Ports'!$F$59:$F$999999,$F131,'Data;_Minor_Ports'!$E$59:$E$999999,BD$70,'Data;_Minor_Ports'!$J$59:$J$999999,#REF!)))</f>
        <v>z</v>
      </c>
      <c r="BE131" s="3" t="str">
        <f>IF(Closed_Ports!AZ124="z","z",IF(BE$11&lt;2000,INDEX('Data;_Historical_Data'!$H$12:$AK$518,MATCH(Working!$E131,'Data;_Historical_Data'!$J$12:$J$518,0),MATCH(Working!BE$11,'Data;_Historical_Data'!$H$11:$AK$11)),SUMIFS('Data;_Minor_Ports'!$K$59:$K$999999,'Data;_Minor_Ports'!$F$59:$F$999999,$F131,'Data;_Minor_Ports'!$E$59:$E$999999,BE$70,'Data;_Minor_Ports'!$J$59:$J$999999,#REF!)))</f>
        <v>z</v>
      </c>
      <c r="BF131" s="3" t="str">
        <f>IF(Closed_Ports!BA124="z","z",IF(BF$11&lt;2000,INDEX('Data;_Historical_Data'!$H$12:$AK$518,MATCH(Working!$E131,'Data;_Historical_Data'!$J$12:$J$518,0),MATCH(Working!BF$11,'Data;_Historical_Data'!$H$11:$AK$11)),SUMIFS('Data;_Minor_Ports'!$K$59:$K$999999,'Data;_Minor_Ports'!$F$59:$F$999999,$F131,'Data;_Minor_Ports'!$E$59:$E$999999,BF$70,'Data;_Minor_Ports'!$J$59:$J$999999,#REF!)))</f>
        <v>z</v>
      </c>
      <c r="BG131" s="3" t="str">
        <f>IF(Closed_Ports!BB124="z","z",IF(BG$11&lt;2000,INDEX('Data;_Historical_Data'!$H$12:$AK$518,MATCH(Working!$E131,'Data;_Historical_Data'!$J$12:$J$518,0),MATCH(Working!BG$11,'Data;_Historical_Data'!$H$11:$AK$11)),SUMIFS('Data;_Minor_Ports'!$K$59:$K$999999,'Data;_Minor_Ports'!$F$59:$F$999999,$F131,'Data;_Minor_Ports'!$E$59:$E$999999,BG$70,'Data;_Minor_Ports'!$J$59:$J$999999,#REF!)))</f>
        <v>z</v>
      </c>
      <c r="BH131" s="3" t="str">
        <f>IF(Closed_Ports!BC124="z","z",IF(BH$11&lt;2000,INDEX('Data;_Historical_Data'!$H$12:$AK$518,MATCH(Working!$E131,'Data;_Historical_Data'!$J$12:$J$518,0),MATCH(Working!BH$11,'Data;_Historical_Data'!$H$11:$AK$11)),SUMIFS('Data;_Minor_Ports'!$K$59:$K$999999,'Data;_Minor_Ports'!$F$59:$F$999999,$F131,'Data;_Minor_Ports'!$E$59:$E$999999,BH$70,'Data;_Minor_Ports'!$J$59:$J$999999,#REF!)))</f>
        <v>z</v>
      </c>
      <c r="BI131" s="3" t="str">
        <f>IF(Closed_Ports!BD124="z","z",IF(BI$11&lt;2000,INDEX('Data;_Historical_Data'!$H$12:$AK$518,MATCH(Working!$E131,'Data;_Historical_Data'!$J$12:$J$518,0),MATCH(Working!BI$11,'Data;_Historical_Data'!$H$11:$AK$11)),SUMIFS('Data;_Minor_Ports'!$K$59:$K$999999,'Data;_Minor_Ports'!$F$59:$F$999999,$F131,'Data;_Minor_Ports'!$E$59:$E$999999,BI$70,'Data;_Minor_Ports'!$J$59:$J$999999,#REF!)))</f>
        <v>z</v>
      </c>
      <c r="BJ131" s="44" t="e">
        <f t="shared" si="8"/>
        <v>#VALUE!</v>
      </c>
      <c r="BK131" s="45" t="e">
        <f t="shared" si="9"/>
        <v>#VALUE!</v>
      </c>
    </row>
    <row r="132" spans="5:63" x14ac:dyDescent="0.25">
      <c r="E132" s="22" t="e">
        <f>CONCATENATE(#REF!,Working!H132)</f>
        <v>#REF!</v>
      </c>
      <c r="F132" s="22" t="s">
        <v>436</v>
      </c>
      <c r="G132" s="22" t="s">
        <v>308</v>
      </c>
      <c r="H132" s="2" t="s">
        <v>121</v>
      </c>
      <c r="I132" s="2" t="s">
        <v>12</v>
      </c>
      <c r="J132" s="42" t="s">
        <v>66</v>
      </c>
      <c r="K132" s="3" t="str">
        <f>IF(Closed_Ports!F125="z","z",IF(K$11&lt;2000,INDEX('Data;_Historical_Data'!$H$12:$AK$518,MATCH(Working!$E132,'Data;_Historical_Data'!$J$12:$J$518,0),MATCH(Working!K$11,'Data;_Historical_Data'!$H$11:$AK$11)),SUMIFS('Data;_Minor_Ports'!$K$59:$K$999999,'Data;_Minor_Ports'!$F$59:$F$999999,$F132,'Data;_Minor_Ports'!$E$59:$E$999999,K$70,'Data;_Minor_Ports'!$J$59:$J$999999,#REF!)))</f>
        <v>z</v>
      </c>
      <c r="L132" s="3" t="str">
        <f>IF(Closed_Ports!G125="z","z",IF(L$11&lt;2000,INDEX('Data;_Historical_Data'!$H$12:$AK$518,MATCH(Working!$E132,'Data;_Historical_Data'!$J$12:$J$518,0),MATCH(Working!L$11,'Data;_Historical_Data'!$H$11:$AK$11)),SUMIFS('Data;_Minor_Ports'!$K$59:$K$999999,'Data;_Minor_Ports'!$F$59:$F$999999,$F132,'Data;_Minor_Ports'!$E$59:$E$999999,L$70,'Data;_Minor_Ports'!$J$59:$J$999999,#REF!)))</f>
        <v>z</v>
      </c>
      <c r="M132" s="3" t="str">
        <f>IF(Closed_Ports!H125="z","z",IF(M$11&lt;2000,INDEX('Data;_Historical_Data'!$H$12:$AK$518,MATCH(Working!$E132,'Data;_Historical_Data'!$J$12:$J$518,0),MATCH(Working!M$11,'Data;_Historical_Data'!$H$11:$AK$11)),SUMIFS('Data;_Minor_Ports'!$K$59:$K$999999,'Data;_Minor_Ports'!$F$59:$F$999999,$F132,'Data;_Minor_Ports'!$E$59:$E$999999,M$70,'Data;_Minor_Ports'!$J$59:$J$999999,#REF!)))</f>
        <v>z</v>
      </c>
      <c r="N132" s="3" t="str">
        <f>IF(Closed_Ports!I125="z","z",IF(N$11&lt;2000,INDEX('Data;_Historical_Data'!$H$12:$AK$518,MATCH(Working!$E132,'Data;_Historical_Data'!$J$12:$J$518,0),MATCH(Working!N$11,'Data;_Historical_Data'!$H$11:$AK$11)),SUMIFS('Data;_Minor_Ports'!$K$59:$K$999999,'Data;_Minor_Ports'!$F$59:$F$999999,$F132,'Data;_Minor_Ports'!$E$59:$E$999999,N$70,'Data;_Minor_Ports'!$J$59:$J$999999,#REF!)))</f>
        <v>z</v>
      </c>
      <c r="O132" s="3" t="str">
        <f>IF(Closed_Ports!J125="z","z",IF(O$11&lt;2000,INDEX('Data;_Historical_Data'!$H$12:$AK$518,MATCH(Working!$E132,'Data;_Historical_Data'!$J$12:$J$518,0),MATCH(Working!O$11,'Data;_Historical_Data'!$H$11:$AK$11)),SUMIFS('Data;_Minor_Ports'!$K$59:$K$999999,'Data;_Minor_Ports'!$F$59:$F$999999,$F132,'Data;_Minor_Ports'!$E$59:$E$999999,O$70,'Data;_Minor_Ports'!$J$59:$J$999999,#REF!)))</f>
        <v>z</v>
      </c>
      <c r="P132" s="3" t="str">
        <f>IF(Closed_Ports!K125="z","z",IF(P$11&lt;2000,INDEX('Data;_Historical_Data'!$H$12:$AK$518,MATCH(Working!$E132,'Data;_Historical_Data'!$J$12:$J$518,0),MATCH(Working!P$11,'Data;_Historical_Data'!$H$11:$AK$11)),SUMIFS('Data;_Minor_Ports'!$K$59:$K$999999,'Data;_Minor_Ports'!$F$59:$F$999999,$F132,'Data;_Minor_Ports'!$E$59:$E$999999,P$70,'Data;_Minor_Ports'!$J$59:$J$999999,#REF!)))</f>
        <v>z</v>
      </c>
      <c r="Q132" s="3" t="str">
        <f>IF(Closed_Ports!L125="z","z",IF(Q$11&lt;2000,INDEX('Data;_Historical_Data'!$H$12:$AK$518,MATCH(Working!$E132,'Data;_Historical_Data'!$J$12:$J$518,0),MATCH(Working!Q$11,'Data;_Historical_Data'!$H$11:$AK$11)),SUMIFS('Data;_Minor_Ports'!$K$59:$K$999999,'Data;_Minor_Ports'!$F$59:$F$999999,$F132,'Data;_Minor_Ports'!$E$59:$E$999999,Q$70,'Data;_Minor_Ports'!$J$59:$J$999999,#REF!)))</f>
        <v>z</v>
      </c>
      <c r="R132" s="3" t="str">
        <f>IF(Closed_Ports!M125="z","z",IF(R$11&lt;2000,INDEX('Data;_Historical_Data'!$H$12:$AK$518,MATCH(Working!$E132,'Data;_Historical_Data'!$J$12:$J$518,0),MATCH(Working!R$11,'Data;_Historical_Data'!$H$11:$AK$11)),SUMIFS('Data;_Minor_Ports'!$K$59:$K$999999,'Data;_Minor_Ports'!$F$59:$F$999999,$F132,'Data;_Minor_Ports'!$E$59:$E$999999,R$70,'Data;_Minor_Ports'!$J$59:$J$999999,#REF!)))</f>
        <v>z</v>
      </c>
      <c r="S132" s="3" t="str">
        <f>IF(Closed_Ports!N125="z","z",IF(S$11&lt;2000,INDEX('Data;_Historical_Data'!$H$12:$AK$518,MATCH(Working!$E132,'Data;_Historical_Data'!$J$12:$J$518,0),MATCH(Working!S$11,'Data;_Historical_Data'!$H$11:$AK$11)),SUMIFS('Data;_Minor_Ports'!$K$59:$K$999999,'Data;_Minor_Ports'!$F$59:$F$999999,$F132,'Data;_Minor_Ports'!$E$59:$E$999999,S$70,'Data;_Minor_Ports'!$J$59:$J$999999,#REF!)))</f>
        <v>z</v>
      </c>
      <c r="T132" s="3" t="str">
        <f>IF(Closed_Ports!O125="z","z",IF(T$11&lt;2000,INDEX('Data;_Historical_Data'!$H$12:$AK$518,MATCH(Working!$E132,'Data;_Historical_Data'!$J$12:$J$518,0),MATCH(Working!T$11,'Data;_Historical_Data'!$H$11:$AK$11)),SUMIFS('Data;_Minor_Ports'!$K$59:$K$999999,'Data;_Minor_Ports'!$F$59:$F$999999,$F132,'Data;_Minor_Ports'!$E$59:$E$999999,T$70,'Data;_Minor_Ports'!$J$59:$J$999999,#REF!)))</f>
        <v>z</v>
      </c>
      <c r="U132" s="3" t="str">
        <f>IF(Closed_Ports!P125="z","z",IF(U$11&lt;2000,INDEX('Data;_Historical_Data'!$H$12:$AK$518,MATCH(Working!$E132,'Data;_Historical_Data'!$J$12:$J$518,0),MATCH(Working!U$11,'Data;_Historical_Data'!$H$11:$AK$11)),SUMIFS('Data;_Minor_Ports'!$K$59:$K$999999,'Data;_Minor_Ports'!$F$59:$F$999999,$F132,'Data;_Minor_Ports'!$E$59:$E$999999,U$70,'Data;_Minor_Ports'!$J$59:$J$999999,#REF!)))</f>
        <v>z</v>
      </c>
      <c r="V132" s="3" t="str">
        <f>IF(Closed_Ports!Q125="z","z",IF(V$11&lt;2000,INDEX('Data;_Historical_Data'!$H$12:$AK$518,MATCH(Working!$E132,'Data;_Historical_Data'!$J$12:$J$518,0),MATCH(Working!V$11,'Data;_Historical_Data'!$H$11:$AK$11)),SUMIFS('Data;_Minor_Ports'!$K$59:$K$999999,'Data;_Minor_Ports'!$F$59:$F$999999,$F132,'Data;_Minor_Ports'!$E$59:$E$999999,V$70,'Data;_Minor_Ports'!$J$59:$J$999999,#REF!)))</f>
        <v>z</v>
      </c>
      <c r="W132" s="3" t="str">
        <f>IF(Closed_Ports!R125="z","z",IF(W$11&lt;2000,INDEX('Data;_Historical_Data'!$H$12:$AK$518,MATCH(Working!$E132,'Data;_Historical_Data'!$J$12:$J$518,0),MATCH(Working!W$11,'Data;_Historical_Data'!$H$11:$AK$11)),SUMIFS('Data;_Minor_Ports'!$K$59:$K$999999,'Data;_Minor_Ports'!$F$59:$F$999999,$F132,'Data;_Minor_Ports'!$E$59:$E$999999,W$70,'Data;_Minor_Ports'!$J$59:$J$999999,#REF!)))</f>
        <v>z</v>
      </c>
      <c r="X132" s="3" t="str">
        <f>IF(Closed_Ports!S125="z","z",IF(X$11&lt;2000,INDEX('Data;_Historical_Data'!$H$12:$AK$518,MATCH(Working!$E132,'Data;_Historical_Data'!$J$12:$J$518,0),MATCH(Working!X$11,'Data;_Historical_Data'!$H$11:$AK$11)),SUMIFS('Data;_Minor_Ports'!$K$59:$K$999999,'Data;_Minor_Ports'!$F$59:$F$999999,$F132,'Data;_Minor_Ports'!$E$59:$E$999999,X$70,'Data;_Minor_Ports'!$J$59:$J$999999,#REF!)))</f>
        <v>z</v>
      </c>
      <c r="Y132" s="3" t="str">
        <f>IF(Closed_Ports!T125="z","z",IF(Y$11&lt;2000,INDEX('Data;_Historical_Data'!$H$12:$AK$518,MATCH(Working!$E132,'Data;_Historical_Data'!$J$12:$J$518,0),MATCH(Working!Y$11,'Data;_Historical_Data'!$H$11:$AK$11)),SUMIFS('Data;_Minor_Ports'!$K$59:$K$999999,'Data;_Minor_Ports'!$F$59:$F$999999,$F132,'Data;_Minor_Ports'!$E$59:$E$999999,Y$70,'Data;_Minor_Ports'!$J$59:$J$999999,#REF!)))</f>
        <v>z</v>
      </c>
      <c r="Z132" s="3" t="e">
        <f>IF(Closed_Ports!U125="z","z",IF(Z$11&lt;2000,INDEX('Data;_Historical_Data'!$H$12:$AK$518,MATCH(Working!$E132,'Data;_Historical_Data'!$J$12:$J$518,0),MATCH(Working!Z$11,'Data;_Historical_Data'!$H$11:$AK$11)),SUMIFS('Data;_Minor_Ports'!$K$59:$K$999999,'Data;_Minor_Ports'!$F$59:$F$999999,$F132,'Data;_Minor_Ports'!$E$59:$E$999999,Z$70,'Data;_Minor_Ports'!$J$59:$J$999999,#REF!)))</f>
        <v>#REF!</v>
      </c>
      <c r="AA132" s="3" t="e">
        <f>IF(Closed_Ports!V125="z","z",IF(AA$11&lt;2000,INDEX('Data;_Historical_Data'!$H$12:$AK$518,MATCH(Working!$E132,'Data;_Historical_Data'!$J$12:$J$518,0),MATCH(Working!AA$11,'Data;_Historical_Data'!$H$11:$AK$11)),SUMIFS('Data;_Minor_Ports'!$K$59:$K$999999,'Data;_Minor_Ports'!$F$59:$F$999999,$F132,'Data;_Minor_Ports'!$E$59:$E$999999,AA$70,'Data;_Minor_Ports'!$J$59:$J$999999,#REF!)))</f>
        <v>#REF!</v>
      </c>
      <c r="AB132" s="3" t="e">
        <f>IF(Closed_Ports!W125="z","z",IF(AB$11&lt;2000,INDEX('Data;_Historical_Data'!$H$12:$AK$518,MATCH(Working!$E132,'Data;_Historical_Data'!$J$12:$J$518,0),MATCH(Working!AB$11,'Data;_Historical_Data'!$H$11:$AK$11)),SUMIFS('Data;_Minor_Ports'!$K$59:$K$999999,'Data;_Minor_Ports'!$F$59:$F$999999,$F132,'Data;_Minor_Ports'!$E$59:$E$999999,AB$70,'Data;_Minor_Ports'!$J$59:$J$999999,#REF!)))</f>
        <v>#REF!</v>
      </c>
      <c r="AC132" s="3" t="e">
        <f>IF(Closed_Ports!X125="z","z",IF(AC$11&lt;2000,INDEX('Data;_Historical_Data'!$H$12:$AK$518,MATCH(Working!$E132,'Data;_Historical_Data'!$J$12:$J$518,0),MATCH(Working!AC$11,'Data;_Historical_Data'!$H$11:$AK$11)),SUMIFS('Data;_Minor_Ports'!$K$59:$K$999999,'Data;_Minor_Ports'!$F$59:$F$999999,$F132,'Data;_Minor_Ports'!$E$59:$E$999999,AC$70,'Data;_Minor_Ports'!$J$59:$J$999999,#REF!)))</f>
        <v>#REF!</v>
      </c>
      <c r="AD132" s="3" t="e">
        <f>IF(Closed_Ports!Y125="z","z",IF(AD$11&lt;2000,INDEX('Data;_Historical_Data'!$H$12:$AK$518,MATCH(Working!$E132,'Data;_Historical_Data'!$J$12:$J$518,0),MATCH(Working!AD$11,'Data;_Historical_Data'!$H$11:$AK$11)),SUMIFS('Data;_Minor_Ports'!$K$59:$K$999999,'Data;_Minor_Ports'!$F$59:$F$999999,$F132,'Data;_Minor_Ports'!$E$59:$E$999999,AD$70,'Data;_Minor_Ports'!$J$59:$J$999999,#REF!)))</f>
        <v>#REF!</v>
      </c>
      <c r="AE132" s="3" t="e">
        <f>IF(Closed_Ports!Z125="z","z",IF(AE$11&lt;2000,INDEX('Data;_Historical_Data'!$H$12:$AK$518,MATCH(Working!$E132,'Data;_Historical_Data'!$J$12:$J$518,0),MATCH(Working!AE$11,'Data;_Historical_Data'!$H$11:$AK$11)),SUMIFS('Data;_Minor_Ports'!$K$59:$K$999999,'Data;_Minor_Ports'!$F$59:$F$999999,$F132,'Data;_Minor_Ports'!$E$59:$E$999999,AE$70,'Data;_Minor_Ports'!$J$59:$J$999999,#REF!)))</f>
        <v>#REF!</v>
      </c>
      <c r="AF132" s="3" t="e">
        <f>IF(Closed_Ports!AA125="z","z",IF(AF$11&lt;2000,INDEX('Data;_Historical_Data'!$H$12:$AK$518,MATCH(Working!$E132,'Data;_Historical_Data'!$J$12:$J$518,0),MATCH(Working!AF$11,'Data;_Historical_Data'!$H$11:$AK$11)),SUMIFS('Data;_Minor_Ports'!$K$59:$K$999999,'Data;_Minor_Ports'!$F$59:$F$999999,$F132,'Data;_Minor_Ports'!$E$59:$E$999999,AF$70,'Data;_Minor_Ports'!$J$59:$J$999999,#REF!)))</f>
        <v>#REF!</v>
      </c>
      <c r="AG132" s="3" t="e">
        <f>IF(Closed_Ports!AB125="z","z",IF(AG$11&lt;2000,INDEX('Data;_Historical_Data'!$H$12:$AK$518,MATCH(Working!$E132,'Data;_Historical_Data'!$J$12:$J$518,0),MATCH(Working!AG$11,'Data;_Historical_Data'!$H$11:$AK$11)),SUMIFS('Data;_Minor_Ports'!$K$59:$K$999999,'Data;_Minor_Ports'!$F$59:$F$999999,$F132,'Data;_Minor_Ports'!$E$59:$E$999999,AG$70,'Data;_Minor_Ports'!$J$59:$J$999999,#REF!)))</f>
        <v>#REF!</v>
      </c>
      <c r="AH132" s="3" t="e">
        <f>IF(Closed_Ports!AC125="z","z",IF(AH$11&lt;2000,INDEX('Data;_Historical_Data'!$H$12:$AK$518,MATCH(Working!$E132,'Data;_Historical_Data'!$J$12:$J$518,0),MATCH(Working!AH$11,'Data;_Historical_Data'!$H$11:$AK$11)),SUMIFS('Data;_Minor_Ports'!$K$59:$K$999999,'Data;_Minor_Ports'!$F$59:$F$999999,$F132,'Data;_Minor_Ports'!$E$59:$E$999999,AH$70,'Data;_Minor_Ports'!$J$59:$J$999999,#REF!)))</f>
        <v>#REF!</v>
      </c>
      <c r="AI132" s="3" t="e">
        <f>IF(Closed_Ports!AD125="z","z",IF(AI$11&lt;2000,INDEX('Data;_Historical_Data'!$H$12:$AK$518,MATCH(Working!$E132,'Data;_Historical_Data'!$J$12:$J$518,0),MATCH(Working!AI$11,'Data;_Historical_Data'!$H$11:$AK$11)),SUMIFS('Data;_Minor_Ports'!$K$59:$K$999999,'Data;_Minor_Ports'!$F$59:$F$999999,$F132,'Data;_Minor_Ports'!$E$59:$E$999999,AI$70,'Data;_Minor_Ports'!$J$59:$J$999999,#REF!)))</f>
        <v>#REF!</v>
      </c>
      <c r="AJ132" s="3" t="e">
        <f>IF(Closed_Ports!AE125="z","z",IF(AJ$11&lt;2000,INDEX('Data;_Historical_Data'!$H$12:$AK$518,MATCH(Working!$E132,'Data;_Historical_Data'!$J$12:$J$518,0),MATCH(Working!AJ$11,'Data;_Historical_Data'!$H$11:$AK$11)),SUMIFS('Data;_Minor_Ports'!$K$59:$K$999999,'Data;_Minor_Ports'!$F$59:$F$999999,$F132,'Data;_Minor_Ports'!$E$59:$E$999999,AJ$70,'Data;_Minor_Ports'!$J$59:$J$999999,#REF!)))</f>
        <v>#REF!</v>
      </c>
      <c r="AK132" s="3" t="e">
        <f>IF(Closed_Ports!AF125="z","z",IF(AK$11&lt;2000,INDEX('Data;_Historical_Data'!$H$12:$AK$518,MATCH(Working!$E132,'Data;_Historical_Data'!$J$12:$J$518,0),MATCH(Working!AK$11,'Data;_Historical_Data'!$H$11:$AK$11)),SUMIFS('Data;_Minor_Ports'!$K$59:$K$999999,'Data;_Minor_Ports'!$F$59:$F$999999,$F132,'Data;_Minor_Ports'!$E$59:$E$999999,AK$70,'Data;_Minor_Ports'!$J$59:$J$999999,#REF!)))</f>
        <v>#REF!</v>
      </c>
      <c r="AL132" s="49">
        <f>IF(Closed_Ports!AG125="z","z",IF(AL$11&lt;2000,INDEX('Data;_Historical_Data'!$H$12:$AK$518,MATCH(Working!$E132,'Data;_Historical_Data'!$J$12:$J$518,0),MATCH(Working!AL$11,'Data;_Historical_Data'!$H$11:$AK$11)),SUMIFS('Data;_Minor_Ports'!$K$59:$K$999999,'Data;_Minor_Ports'!$F$59:$F$999999,$F132,'Data;_Minor_Ports'!$E$59:$E$999999,AL$70,'Data;_Minor_Ports'!$J$59:$J$999999,#REF!)))</f>
        <v>0</v>
      </c>
      <c r="AM132" s="3">
        <f>IF(Closed_Ports!AH125="z","z",IF(AM$11&lt;2000,INDEX('Data;_Historical_Data'!$H$12:$AK$518,MATCH(Working!$E132,'Data;_Historical_Data'!$J$12:$J$518,0),MATCH(Working!AM$11,'Data;_Historical_Data'!$H$11:$AK$11)),SUMIFS('Data;_Minor_Ports'!$K$59:$K$999999,'Data;_Minor_Ports'!$F$59:$F$999999,$F132,'Data;_Minor_Ports'!$E$59:$E$999999,AM$70,'Data;_Minor_Ports'!$J$59:$J$999999,#REF!)))</f>
        <v>0</v>
      </c>
      <c r="AN132" s="3" t="str">
        <f>IF(Closed_Ports!AI125="z","z",IF(AN$11&lt;2000,INDEX('Data;_Historical_Data'!$H$12:$AK$518,MATCH(Working!$E132,'Data;_Historical_Data'!$J$12:$J$518,0),MATCH(Working!AN$11,'Data;_Historical_Data'!$H$11:$AK$11)),SUMIFS('Data;_Minor_Ports'!$K$59:$K$999999,'Data;_Minor_Ports'!$F$59:$F$999999,$F132,'Data;_Minor_Ports'!$E$59:$E$999999,AN$70,'Data;_Minor_Ports'!$J$59:$J$999999,#REF!)))</f>
        <v>z</v>
      </c>
      <c r="AO132" s="3" t="str">
        <f>IF(Closed_Ports!AJ125="z","z",IF(AO$11&lt;2000,INDEX('Data;_Historical_Data'!$H$12:$AK$518,MATCH(Working!$E132,'Data;_Historical_Data'!$J$12:$J$518,0),MATCH(Working!AO$11,'Data;_Historical_Data'!$H$11:$AK$11)),SUMIFS('Data;_Minor_Ports'!$K$59:$K$999999,'Data;_Minor_Ports'!$F$59:$F$999999,$F132,'Data;_Minor_Ports'!$E$59:$E$999999,AO$70,'Data;_Minor_Ports'!$J$59:$J$999999,#REF!)))</f>
        <v>z</v>
      </c>
      <c r="AP132" s="3" t="str">
        <f>IF(Closed_Ports!AK125="z","z",IF(AP$11&lt;2000,INDEX('Data;_Historical_Data'!$H$12:$AK$518,MATCH(Working!$E132,'Data;_Historical_Data'!$J$12:$J$518,0),MATCH(Working!AP$11,'Data;_Historical_Data'!$H$11:$AK$11)),SUMIFS('Data;_Minor_Ports'!$K$59:$K$999999,'Data;_Minor_Ports'!$F$59:$F$999999,$F132,'Data;_Minor_Ports'!$E$59:$E$999999,AP$70,'Data;_Minor_Ports'!$J$59:$J$999999,#REF!)))</f>
        <v>z</v>
      </c>
      <c r="AQ132" s="3" t="str">
        <f>IF(Closed_Ports!AL125="z","z",IF(AQ$11&lt;2000,INDEX('Data;_Historical_Data'!$H$12:$AK$518,MATCH(Working!$E132,'Data;_Historical_Data'!$J$12:$J$518,0),MATCH(Working!AQ$11,'Data;_Historical_Data'!$H$11:$AK$11)),SUMIFS('Data;_Minor_Ports'!$K$59:$K$999999,'Data;_Minor_Ports'!$F$59:$F$999999,$F132,'Data;_Minor_Ports'!$E$59:$E$999999,AQ$70,'Data;_Minor_Ports'!$J$59:$J$999999,#REF!)))</f>
        <v>z</v>
      </c>
      <c r="AR132" s="3" t="str">
        <f>IF(Closed_Ports!AM125="z","z",IF(AR$11&lt;2000,INDEX('Data;_Historical_Data'!$H$12:$AK$518,MATCH(Working!$E132,'Data;_Historical_Data'!$J$12:$J$518,0),MATCH(Working!AR$11,'Data;_Historical_Data'!$H$11:$AK$11)),SUMIFS('Data;_Minor_Ports'!$K$59:$K$999999,'Data;_Minor_Ports'!$F$59:$F$999999,$F132,'Data;_Minor_Ports'!$E$59:$E$999999,AR$70,'Data;_Minor_Ports'!$J$59:$J$999999,#REF!)))</f>
        <v>z</v>
      </c>
      <c r="AS132" s="3" t="str">
        <f>IF(Closed_Ports!AN125="z","z",IF(AS$11&lt;2000,INDEX('Data;_Historical_Data'!$H$12:$AK$518,MATCH(Working!$E132,'Data;_Historical_Data'!$J$12:$J$518,0),MATCH(Working!AS$11,'Data;_Historical_Data'!$H$11:$AK$11)),SUMIFS('Data;_Minor_Ports'!$K$59:$K$999999,'Data;_Minor_Ports'!$F$59:$F$999999,$F132,'Data;_Minor_Ports'!$E$59:$E$999999,AS$70,'Data;_Minor_Ports'!$J$59:$J$999999,#REF!)))</f>
        <v>z</v>
      </c>
      <c r="AT132" s="3" t="str">
        <f>IF(Closed_Ports!AO125="z","z",IF(AT$11&lt;2000,INDEX('Data;_Historical_Data'!$H$12:$AK$518,MATCH(Working!$E132,'Data;_Historical_Data'!$J$12:$J$518,0),MATCH(Working!AT$11,'Data;_Historical_Data'!$H$11:$AK$11)),SUMIFS('Data;_Minor_Ports'!$K$59:$K$999999,'Data;_Minor_Ports'!$F$59:$F$999999,$F132,'Data;_Minor_Ports'!$E$59:$E$999999,AT$70,'Data;_Minor_Ports'!$J$59:$J$999999,#REF!)))</f>
        <v>z</v>
      </c>
      <c r="AU132" s="3" t="str">
        <f>IF(Closed_Ports!AP125="z","z",IF(AU$11&lt;2000,INDEX('Data;_Historical_Data'!$H$12:$AK$518,MATCH(Working!$E132,'Data;_Historical_Data'!$J$12:$J$518,0),MATCH(Working!AU$11,'Data;_Historical_Data'!$H$11:$AK$11)),SUMIFS('Data;_Minor_Ports'!$K$59:$K$999999,'Data;_Minor_Ports'!$F$59:$F$999999,$F132,'Data;_Minor_Ports'!$E$59:$E$999999,AU$70,'Data;_Minor_Ports'!$J$59:$J$999999,#REF!)))</f>
        <v>z</v>
      </c>
      <c r="AV132" s="3" t="str">
        <f>IF(Closed_Ports!AQ125="z","z",IF(AV$11&lt;2000,INDEX('Data;_Historical_Data'!$H$12:$AK$518,MATCH(Working!$E132,'Data;_Historical_Data'!$J$12:$J$518,0),MATCH(Working!AV$11,'Data;_Historical_Data'!$H$11:$AK$11)),SUMIFS('Data;_Minor_Ports'!$K$59:$K$999999,'Data;_Minor_Ports'!$F$59:$F$999999,$F132,'Data;_Minor_Ports'!$E$59:$E$999999,AV$70,'Data;_Minor_Ports'!$J$59:$J$999999,#REF!)))</f>
        <v>z</v>
      </c>
      <c r="AW132" s="3" t="str">
        <f>IF(Closed_Ports!AR125="z","z",IF(AW$11&lt;2000,INDEX('Data;_Historical_Data'!$H$12:$AK$518,MATCH(Working!$E132,'Data;_Historical_Data'!$J$12:$J$518,0),MATCH(Working!AW$11,'Data;_Historical_Data'!$H$11:$AK$11)),SUMIFS('Data;_Minor_Ports'!$K$59:$K$999999,'Data;_Minor_Ports'!$F$59:$F$999999,$F132,'Data;_Minor_Ports'!$E$59:$E$999999,AW$70,'Data;_Minor_Ports'!$J$59:$J$999999,#REF!)))</f>
        <v>z</v>
      </c>
      <c r="AX132" s="3" t="str">
        <f>IF(Closed_Ports!AS125="z","z",IF(AX$11&lt;2000,INDEX('Data;_Historical_Data'!$H$12:$AK$518,MATCH(Working!$E132,'Data;_Historical_Data'!$J$12:$J$518,0),MATCH(Working!AX$11,'Data;_Historical_Data'!$H$11:$AK$11)),SUMIFS('Data;_Minor_Ports'!$K$59:$K$999999,'Data;_Minor_Ports'!$F$59:$F$999999,$F132,'Data;_Minor_Ports'!$E$59:$E$999999,AX$70,'Data;_Minor_Ports'!$J$59:$J$999999,#REF!)))</f>
        <v>z</v>
      </c>
      <c r="AY132" s="3" t="str">
        <f>IF(Closed_Ports!AT125="z","z",IF(AY$11&lt;2000,INDEX('Data;_Historical_Data'!$H$12:$AK$518,MATCH(Working!$E132,'Data;_Historical_Data'!$J$12:$J$518,0),MATCH(Working!AY$11,'Data;_Historical_Data'!$H$11:$AK$11)),SUMIFS('Data;_Minor_Ports'!$K$59:$K$999999,'Data;_Minor_Ports'!$F$59:$F$999999,$F132,'Data;_Minor_Ports'!$E$59:$E$999999,AY$70,'Data;_Minor_Ports'!$J$59:$J$999999,#REF!)))</f>
        <v>z</v>
      </c>
      <c r="AZ132" s="3" t="str">
        <f>IF(Closed_Ports!AU125="z","z",IF(AZ$11&lt;2000,INDEX('Data;_Historical_Data'!$H$12:$AK$518,MATCH(Working!$E132,'Data;_Historical_Data'!$J$12:$J$518,0),MATCH(Working!AZ$11,'Data;_Historical_Data'!$H$11:$AK$11)),SUMIFS('Data;_Minor_Ports'!$K$59:$K$999999,'Data;_Minor_Ports'!$F$59:$F$999999,$F132,'Data;_Minor_Ports'!$E$59:$E$999999,AZ$70,'Data;_Minor_Ports'!$J$59:$J$999999,#REF!)))</f>
        <v>z</v>
      </c>
      <c r="BA132" s="3" t="str">
        <f>IF(Closed_Ports!AV125="z","z",IF(BA$11&lt;2000,INDEX('Data;_Historical_Data'!$H$12:$AK$518,MATCH(Working!$E132,'Data;_Historical_Data'!$J$12:$J$518,0),MATCH(Working!BA$11,'Data;_Historical_Data'!$H$11:$AK$11)),SUMIFS('Data;_Minor_Ports'!$K$59:$K$999999,'Data;_Minor_Ports'!$F$59:$F$999999,$F132,'Data;_Minor_Ports'!$E$59:$E$999999,BA$70,'Data;_Minor_Ports'!$J$59:$J$999999,#REF!)))</f>
        <v>z</v>
      </c>
      <c r="BB132" s="3" t="str">
        <f>IF(Closed_Ports!AW125="z","z",IF(BB$11&lt;2000,INDEX('Data;_Historical_Data'!$H$12:$AK$518,MATCH(Working!$E132,'Data;_Historical_Data'!$J$12:$J$518,0),MATCH(Working!BB$11,'Data;_Historical_Data'!$H$11:$AK$11)),SUMIFS('Data;_Minor_Ports'!$K$59:$K$999999,'Data;_Minor_Ports'!$F$59:$F$999999,$F132,'Data;_Minor_Ports'!$E$59:$E$999999,BB$70,'Data;_Minor_Ports'!$J$59:$J$999999,#REF!)))</f>
        <v>z</v>
      </c>
      <c r="BC132" s="3" t="str">
        <f>IF(Closed_Ports!AX125="z","z",IF(BC$11&lt;2000,INDEX('Data;_Historical_Data'!$H$12:$AK$518,MATCH(Working!$E132,'Data;_Historical_Data'!$J$12:$J$518,0),MATCH(Working!BC$11,'Data;_Historical_Data'!$H$11:$AK$11)),SUMIFS('Data;_Minor_Ports'!$K$59:$K$999999,'Data;_Minor_Ports'!$F$59:$F$999999,$F132,'Data;_Minor_Ports'!$E$59:$E$999999,BC$70,'Data;_Minor_Ports'!$J$59:$J$999999,#REF!)))</f>
        <v>z</v>
      </c>
      <c r="BD132" s="3" t="str">
        <f>IF(Closed_Ports!AY125="z","z",IF(BD$11&lt;2000,INDEX('Data;_Historical_Data'!$H$12:$AK$518,MATCH(Working!$E132,'Data;_Historical_Data'!$J$12:$J$518,0),MATCH(Working!BD$11,'Data;_Historical_Data'!$H$11:$AK$11)),SUMIFS('Data;_Minor_Ports'!$K$59:$K$999999,'Data;_Minor_Ports'!$F$59:$F$999999,$F132,'Data;_Minor_Ports'!$E$59:$E$999999,BD$70,'Data;_Minor_Ports'!$J$59:$J$999999,#REF!)))</f>
        <v>z</v>
      </c>
      <c r="BE132" s="3" t="str">
        <f>IF(Closed_Ports!AZ125="z","z",IF(BE$11&lt;2000,INDEX('Data;_Historical_Data'!$H$12:$AK$518,MATCH(Working!$E132,'Data;_Historical_Data'!$J$12:$J$518,0),MATCH(Working!BE$11,'Data;_Historical_Data'!$H$11:$AK$11)),SUMIFS('Data;_Minor_Ports'!$K$59:$K$999999,'Data;_Minor_Ports'!$F$59:$F$999999,$F132,'Data;_Minor_Ports'!$E$59:$E$999999,BE$70,'Data;_Minor_Ports'!$J$59:$J$999999,#REF!)))</f>
        <v>z</v>
      </c>
      <c r="BF132" s="3" t="str">
        <f>IF(Closed_Ports!BA125="z","z",IF(BF$11&lt;2000,INDEX('Data;_Historical_Data'!$H$12:$AK$518,MATCH(Working!$E132,'Data;_Historical_Data'!$J$12:$J$518,0),MATCH(Working!BF$11,'Data;_Historical_Data'!$H$11:$AK$11)),SUMIFS('Data;_Minor_Ports'!$K$59:$K$999999,'Data;_Minor_Ports'!$F$59:$F$999999,$F132,'Data;_Minor_Ports'!$E$59:$E$999999,BF$70,'Data;_Minor_Ports'!$J$59:$J$999999,#REF!)))</f>
        <v>z</v>
      </c>
      <c r="BG132" s="3" t="str">
        <f>IF(Closed_Ports!BB125="z","z",IF(BG$11&lt;2000,INDEX('Data;_Historical_Data'!$H$12:$AK$518,MATCH(Working!$E132,'Data;_Historical_Data'!$J$12:$J$518,0),MATCH(Working!BG$11,'Data;_Historical_Data'!$H$11:$AK$11)),SUMIFS('Data;_Minor_Ports'!$K$59:$K$999999,'Data;_Minor_Ports'!$F$59:$F$999999,$F132,'Data;_Minor_Ports'!$E$59:$E$999999,BG$70,'Data;_Minor_Ports'!$J$59:$J$999999,#REF!)))</f>
        <v>z</v>
      </c>
      <c r="BH132" s="3" t="str">
        <f>IF(Closed_Ports!BC125="z","z",IF(BH$11&lt;2000,INDEX('Data;_Historical_Data'!$H$12:$AK$518,MATCH(Working!$E132,'Data;_Historical_Data'!$J$12:$J$518,0),MATCH(Working!BH$11,'Data;_Historical_Data'!$H$11:$AK$11)),SUMIFS('Data;_Minor_Ports'!$K$59:$K$999999,'Data;_Minor_Ports'!$F$59:$F$999999,$F132,'Data;_Minor_Ports'!$E$59:$E$999999,BH$70,'Data;_Minor_Ports'!$J$59:$J$999999,#REF!)))</f>
        <v>z</v>
      </c>
      <c r="BI132" s="3" t="str">
        <f>IF(Closed_Ports!BD125="z","z",IF(BI$11&lt;2000,INDEX('Data;_Historical_Data'!$H$12:$AK$518,MATCH(Working!$E132,'Data;_Historical_Data'!$J$12:$J$518,0),MATCH(Working!BI$11,'Data;_Historical_Data'!$H$11:$AK$11)),SUMIFS('Data;_Minor_Ports'!$K$59:$K$999999,'Data;_Minor_Ports'!$F$59:$F$999999,$F132,'Data;_Minor_Ports'!$E$59:$E$999999,BI$70,'Data;_Minor_Ports'!$J$59:$J$999999,#REF!)))</f>
        <v>z</v>
      </c>
      <c r="BJ132" s="44" t="e">
        <f t="shared" si="8"/>
        <v>#VALUE!</v>
      </c>
      <c r="BK132" s="45" t="e">
        <f t="shared" si="9"/>
        <v>#VALUE!</v>
      </c>
    </row>
    <row r="133" spans="5:63" x14ac:dyDescent="0.25">
      <c r="E133" s="22" t="e">
        <f>CONCATENATE(#REF!,Working!H133)</f>
        <v>#REF!</v>
      </c>
      <c r="F133" s="22" t="s">
        <v>438</v>
      </c>
      <c r="G133" s="22" t="s">
        <v>308</v>
      </c>
      <c r="H133" s="2" t="s">
        <v>122</v>
      </c>
      <c r="I133" s="2" t="s">
        <v>21</v>
      </c>
      <c r="J133" s="42" t="s">
        <v>66</v>
      </c>
      <c r="K133" s="3" t="str">
        <f>IF(Closed_Ports!F126="z","z",IF(K$11&lt;2000,INDEX('Data;_Historical_Data'!$H$12:$AK$518,MATCH(Working!$E133,'Data;_Historical_Data'!$J$12:$J$518,0),MATCH(Working!K$11,'Data;_Historical_Data'!$H$11:$AK$11)),SUMIFS('Data;_Minor_Ports'!$K$59:$K$999999,'Data;_Minor_Ports'!$F$59:$F$999999,$F133,'Data;_Minor_Ports'!$E$59:$E$999999,K$70,'Data;_Minor_Ports'!$J$59:$J$999999,#REF!)))</f>
        <v>z</v>
      </c>
      <c r="L133" s="3" t="str">
        <f>IF(Closed_Ports!G126="z","z",IF(L$11&lt;2000,INDEX('Data;_Historical_Data'!$H$12:$AK$518,MATCH(Working!$E133,'Data;_Historical_Data'!$J$12:$J$518,0),MATCH(Working!L$11,'Data;_Historical_Data'!$H$11:$AK$11)),SUMIFS('Data;_Minor_Ports'!$K$59:$K$999999,'Data;_Minor_Ports'!$F$59:$F$999999,$F133,'Data;_Minor_Ports'!$E$59:$E$999999,L$70,'Data;_Minor_Ports'!$J$59:$J$999999,#REF!)))</f>
        <v>z</v>
      </c>
      <c r="M133" s="3" t="str">
        <f>IF(Closed_Ports!H126="z","z",IF(M$11&lt;2000,INDEX('Data;_Historical_Data'!$H$12:$AK$518,MATCH(Working!$E133,'Data;_Historical_Data'!$J$12:$J$518,0),MATCH(Working!M$11,'Data;_Historical_Data'!$H$11:$AK$11)),SUMIFS('Data;_Minor_Ports'!$K$59:$K$999999,'Data;_Minor_Ports'!$F$59:$F$999999,$F133,'Data;_Minor_Ports'!$E$59:$E$999999,M$70,'Data;_Minor_Ports'!$J$59:$J$999999,#REF!)))</f>
        <v>z</v>
      </c>
      <c r="N133" s="3" t="str">
        <f>IF(Closed_Ports!I126="z","z",IF(N$11&lt;2000,INDEX('Data;_Historical_Data'!$H$12:$AK$518,MATCH(Working!$E133,'Data;_Historical_Data'!$J$12:$J$518,0),MATCH(Working!N$11,'Data;_Historical_Data'!$H$11:$AK$11)),SUMIFS('Data;_Minor_Ports'!$K$59:$K$999999,'Data;_Minor_Ports'!$F$59:$F$999999,$F133,'Data;_Minor_Ports'!$E$59:$E$999999,N$70,'Data;_Minor_Ports'!$J$59:$J$999999,#REF!)))</f>
        <v>z</v>
      </c>
      <c r="O133" s="3" t="str">
        <f>IF(Closed_Ports!J126="z","z",IF(O$11&lt;2000,INDEX('Data;_Historical_Data'!$H$12:$AK$518,MATCH(Working!$E133,'Data;_Historical_Data'!$J$12:$J$518,0),MATCH(Working!O$11,'Data;_Historical_Data'!$H$11:$AK$11)),SUMIFS('Data;_Minor_Ports'!$K$59:$K$999999,'Data;_Minor_Ports'!$F$59:$F$999999,$F133,'Data;_Minor_Ports'!$E$59:$E$999999,O$70,'Data;_Minor_Ports'!$J$59:$J$999999,#REF!)))</f>
        <v>z</v>
      </c>
      <c r="P133" s="3" t="str">
        <f>IF(Closed_Ports!K126="z","z",IF(P$11&lt;2000,INDEX('Data;_Historical_Data'!$H$12:$AK$518,MATCH(Working!$E133,'Data;_Historical_Data'!$J$12:$J$518,0),MATCH(Working!P$11,'Data;_Historical_Data'!$H$11:$AK$11)),SUMIFS('Data;_Minor_Ports'!$K$59:$K$999999,'Data;_Minor_Ports'!$F$59:$F$999999,$F133,'Data;_Minor_Ports'!$E$59:$E$999999,P$70,'Data;_Minor_Ports'!$J$59:$J$999999,#REF!)))</f>
        <v>z</v>
      </c>
      <c r="Q133" s="3" t="str">
        <f>IF(Closed_Ports!L126="z","z",IF(Q$11&lt;2000,INDEX('Data;_Historical_Data'!$H$12:$AK$518,MATCH(Working!$E133,'Data;_Historical_Data'!$J$12:$J$518,0),MATCH(Working!Q$11,'Data;_Historical_Data'!$H$11:$AK$11)),SUMIFS('Data;_Minor_Ports'!$K$59:$K$999999,'Data;_Minor_Ports'!$F$59:$F$999999,$F133,'Data;_Minor_Ports'!$E$59:$E$999999,Q$70,'Data;_Minor_Ports'!$J$59:$J$999999,#REF!)))</f>
        <v>z</v>
      </c>
      <c r="R133" s="3" t="str">
        <f>IF(Closed_Ports!M126="z","z",IF(R$11&lt;2000,INDEX('Data;_Historical_Data'!$H$12:$AK$518,MATCH(Working!$E133,'Data;_Historical_Data'!$J$12:$J$518,0),MATCH(Working!R$11,'Data;_Historical_Data'!$H$11:$AK$11)),SUMIFS('Data;_Minor_Ports'!$K$59:$K$999999,'Data;_Minor_Ports'!$F$59:$F$999999,$F133,'Data;_Minor_Ports'!$E$59:$E$999999,R$70,'Data;_Minor_Ports'!$J$59:$J$999999,#REF!)))</f>
        <v>z</v>
      </c>
      <c r="S133" s="3" t="str">
        <f>IF(Closed_Ports!N126="z","z",IF(S$11&lt;2000,INDEX('Data;_Historical_Data'!$H$12:$AK$518,MATCH(Working!$E133,'Data;_Historical_Data'!$J$12:$J$518,0),MATCH(Working!S$11,'Data;_Historical_Data'!$H$11:$AK$11)),SUMIFS('Data;_Minor_Ports'!$K$59:$K$999999,'Data;_Minor_Ports'!$F$59:$F$999999,$F133,'Data;_Minor_Ports'!$E$59:$E$999999,S$70,'Data;_Minor_Ports'!$J$59:$J$999999,#REF!)))</f>
        <v>z</v>
      </c>
      <c r="T133" s="3" t="e">
        <f>IF(Closed_Ports!O126="z","z",IF(T$11&lt;2000,INDEX('Data;_Historical_Data'!$H$12:$AK$518,MATCH(Working!$E133,'Data;_Historical_Data'!$J$12:$J$518,0),MATCH(Working!T$11,'Data;_Historical_Data'!$H$11:$AK$11)),SUMIFS('Data;_Minor_Ports'!$K$59:$K$999999,'Data;_Minor_Ports'!$F$59:$F$999999,$F133,'Data;_Minor_Ports'!$E$59:$E$999999,T$70,'Data;_Minor_Ports'!$J$59:$J$999999,#REF!)))</f>
        <v>#REF!</v>
      </c>
      <c r="U133" s="3" t="e">
        <f>IF(Closed_Ports!P126="z","z",IF(U$11&lt;2000,INDEX('Data;_Historical_Data'!$H$12:$AK$518,MATCH(Working!$E133,'Data;_Historical_Data'!$J$12:$J$518,0),MATCH(Working!U$11,'Data;_Historical_Data'!$H$11:$AK$11)),SUMIFS('Data;_Minor_Ports'!$K$59:$K$999999,'Data;_Minor_Ports'!$F$59:$F$999999,$F133,'Data;_Minor_Ports'!$E$59:$E$999999,U$70,'Data;_Minor_Ports'!$J$59:$J$999999,#REF!)))</f>
        <v>#REF!</v>
      </c>
      <c r="V133" s="3" t="e">
        <f>IF(Closed_Ports!Q126="z","z",IF(V$11&lt;2000,INDEX('Data;_Historical_Data'!$H$12:$AK$518,MATCH(Working!$E133,'Data;_Historical_Data'!$J$12:$J$518,0),MATCH(Working!V$11,'Data;_Historical_Data'!$H$11:$AK$11)),SUMIFS('Data;_Minor_Ports'!$K$59:$K$999999,'Data;_Minor_Ports'!$F$59:$F$999999,$F133,'Data;_Minor_Ports'!$E$59:$E$999999,V$70,'Data;_Minor_Ports'!$J$59:$J$999999,#REF!)))</f>
        <v>#REF!</v>
      </c>
      <c r="W133" s="3" t="e">
        <f>IF(Closed_Ports!R126="z","z",IF(W$11&lt;2000,INDEX('Data;_Historical_Data'!$H$12:$AK$518,MATCH(Working!$E133,'Data;_Historical_Data'!$J$12:$J$518,0),MATCH(Working!W$11,'Data;_Historical_Data'!$H$11:$AK$11)),SUMIFS('Data;_Minor_Ports'!$K$59:$K$999999,'Data;_Minor_Ports'!$F$59:$F$999999,$F133,'Data;_Minor_Ports'!$E$59:$E$999999,W$70,'Data;_Minor_Ports'!$J$59:$J$999999,#REF!)))</f>
        <v>#REF!</v>
      </c>
      <c r="X133" s="3" t="e">
        <f>IF(Closed_Ports!S126="z","z",IF(X$11&lt;2000,INDEX('Data;_Historical_Data'!$H$12:$AK$518,MATCH(Working!$E133,'Data;_Historical_Data'!$J$12:$J$518,0),MATCH(Working!X$11,'Data;_Historical_Data'!$H$11:$AK$11)),SUMIFS('Data;_Minor_Ports'!$K$59:$K$999999,'Data;_Minor_Ports'!$F$59:$F$999999,$F133,'Data;_Minor_Ports'!$E$59:$E$999999,X$70,'Data;_Minor_Ports'!$J$59:$J$999999,#REF!)))</f>
        <v>#REF!</v>
      </c>
      <c r="Y133" s="3" t="e">
        <f>IF(Closed_Ports!T126="z","z",IF(Y$11&lt;2000,INDEX('Data;_Historical_Data'!$H$12:$AK$518,MATCH(Working!$E133,'Data;_Historical_Data'!$J$12:$J$518,0),MATCH(Working!Y$11,'Data;_Historical_Data'!$H$11:$AK$11)),SUMIFS('Data;_Minor_Ports'!$K$59:$K$999999,'Data;_Minor_Ports'!$F$59:$F$999999,$F133,'Data;_Minor_Ports'!$E$59:$E$999999,Y$70,'Data;_Minor_Ports'!$J$59:$J$999999,#REF!)))</f>
        <v>#REF!</v>
      </c>
      <c r="Z133" s="3" t="e">
        <f>IF(Closed_Ports!U126="z","z",IF(Z$11&lt;2000,INDEX('Data;_Historical_Data'!$H$12:$AK$518,MATCH(Working!$E133,'Data;_Historical_Data'!$J$12:$J$518,0),MATCH(Working!Z$11,'Data;_Historical_Data'!$H$11:$AK$11)),SUMIFS('Data;_Minor_Ports'!$K$59:$K$999999,'Data;_Minor_Ports'!$F$59:$F$999999,$F133,'Data;_Minor_Ports'!$E$59:$E$999999,Z$70,'Data;_Minor_Ports'!$J$59:$J$999999,#REF!)))</f>
        <v>#REF!</v>
      </c>
      <c r="AA133" s="3" t="e">
        <f>IF(Closed_Ports!V126="z","z",IF(AA$11&lt;2000,INDEX('Data;_Historical_Data'!$H$12:$AK$518,MATCH(Working!$E133,'Data;_Historical_Data'!$J$12:$J$518,0),MATCH(Working!AA$11,'Data;_Historical_Data'!$H$11:$AK$11)),SUMIFS('Data;_Minor_Ports'!$K$59:$K$999999,'Data;_Minor_Ports'!$F$59:$F$999999,$F133,'Data;_Minor_Ports'!$E$59:$E$999999,AA$70,'Data;_Minor_Ports'!$J$59:$J$999999,#REF!)))</f>
        <v>#REF!</v>
      </c>
      <c r="AB133" s="3" t="e">
        <f>IF(Closed_Ports!W126="z","z",IF(AB$11&lt;2000,INDEX('Data;_Historical_Data'!$H$12:$AK$518,MATCH(Working!$E133,'Data;_Historical_Data'!$J$12:$J$518,0),MATCH(Working!AB$11,'Data;_Historical_Data'!$H$11:$AK$11)),SUMIFS('Data;_Minor_Ports'!$K$59:$K$999999,'Data;_Minor_Ports'!$F$59:$F$999999,$F133,'Data;_Minor_Ports'!$E$59:$E$999999,AB$70,'Data;_Minor_Ports'!$J$59:$J$999999,#REF!)))</f>
        <v>#REF!</v>
      </c>
      <c r="AC133" s="3" t="e">
        <f>IF(Closed_Ports!X126="z","z",IF(AC$11&lt;2000,INDEX('Data;_Historical_Data'!$H$12:$AK$518,MATCH(Working!$E133,'Data;_Historical_Data'!$J$12:$J$518,0),MATCH(Working!AC$11,'Data;_Historical_Data'!$H$11:$AK$11)),SUMIFS('Data;_Minor_Ports'!$K$59:$K$999999,'Data;_Minor_Ports'!$F$59:$F$999999,$F133,'Data;_Minor_Ports'!$E$59:$E$999999,AC$70,'Data;_Minor_Ports'!$J$59:$J$999999,#REF!)))</f>
        <v>#REF!</v>
      </c>
      <c r="AD133" s="3" t="e">
        <f>IF(Closed_Ports!Y126="z","z",IF(AD$11&lt;2000,INDEX('Data;_Historical_Data'!$H$12:$AK$518,MATCH(Working!$E133,'Data;_Historical_Data'!$J$12:$J$518,0),MATCH(Working!AD$11,'Data;_Historical_Data'!$H$11:$AK$11)),SUMIFS('Data;_Minor_Ports'!$K$59:$K$999999,'Data;_Minor_Ports'!$F$59:$F$999999,$F133,'Data;_Minor_Ports'!$E$59:$E$999999,AD$70,'Data;_Minor_Ports'!$J$59:$J$999999,#REF!)))</f>
        <v>#REF!</v>
      </c>
      <c r="AE133" s="3" t="e">
        <f>IF(Closed_Ports!Z126="z","z",IF(AE$11&lt;2000,INDEX('Data;_Historical_Data'!$H$12:$AK$518,MATCH(Working!$E133,'Data;_Historical_Data'!$J$12:$J$518,0),MATCH(Working!AE$11,'Data;_Historical_Data'!$H$11:$AK$11)),SUMIFS('Data;_Minor_Ports'!$K$59:$K$999999,'Data;_Minor_Ports'!$F$59:$F$999999,$F133,'Data;_Minor_Ports'!$E$59:$E$999999,AE$70,'Data;_Minor_Ports'!$J$59:$J$999999,#REF!)))</f>
        <v>#REF!</v>
      </c>
      <c r="AF133" s="3" t="e">
        <f>IF(Closed_Ports!AA126="z","z",IF(AF$11&lt;2000,INDEX('Data;_Historical_Data'!$H$12:$AK$518,MATCH(Working!$E133,'Data;_Historical_Data'!$J$12:$J$518,0),MATCH(Working!AF$11,'Data;_Historical_Data'!$H$11:$AK$11)),SUMIFS('Data;_Minor_Ports'!$K$59:$K$999999,'Data;_Minor_Ports'!$F$59:$F$999999,$F133,'Data;_Minor_Ports'!$E$59:$E$999999,AF$70,'Data;_Minor_Ports'!$J$59:$J$999999,#REF!)))</f>
        <v>#REF!</v>
      </c>
      <c r="AG133" s="3" t="e">
        <f>IF(Closed_Ports!AB126="z","z",IF(AG$11&lt;2000,INDEX('Data;_Historical_Data'!$H$12:$AK$518,MATCH(Working!$E133,'Data;_Historical_Data'!$J$12:$J$518,0),MATCH(Working!AG$11,'Data;_Historical_Data'!$H$11:$AK$11)),SUMIFS('Data;_Minor_Ports'!$K$59:$K$999999,'Data;_Minor_Ports'!$F$59:$F$999999,$F133,'Data;_Minor_Ports'!$E$59:$E$999999,AG$70,'Data;_Minor_Ports'!$J$59:$J$999999,#REF!)))</f>
        <v>#REF!</v>
      </c>
      <c r="AH133" s="3" t="e">
        <f>IF(Closed_Ports!AC126="z","z",IF(AH$11&lt;2000,INDEX('Data;_Historical_Data'!$H$12:$AK$518,MATCH(Working!$E133,'Data;_Historical_Data'!$J$12:$J$518,0),MATCH(Working!AH$11,'Data;_Historical_Data'!$H$11:$AK$11)),SUMIFS('Data;_Minor_Ports'!$K$59:$K$999999,'Data;_Minor_Ports'!$F$59:$F$999999,$F133,'Data;_Minor_Ports'!$E$59:$E$999999,AH$70,'Data;_Minor_Ports'!$J$59:$J$999999,#REF!)))</f>
        <v>#REF!</v>
      </c>
      <c r="AI133" s="3" t="e">
        <f>IF(Closed_Ports!AD126="z","z",IF(AI$11&lt;2000,INDEX('Data;_Historical_Data'!$H$12:$AK$518,MATCH(Working!$E133,'Data;_Historical_Data'!$J$12:$J$518,0),MATCH(Working!AI$11,'Data;_Historical_Data'!$H$11:$AK$11)),SUMIFS('Data;_Minor_Ports'!$K$59:$K$999999,'Data;_Minor_Ports'!$F$59:$F$999999,$F133,'Data;_Minor_Ports'!$E$59:$E$999999,AI$70,'Data;_Minor_Ports'!$J$59:$J$999999,#REF!)))</f>
        <v>#REF!</v>
      </c>
      <c r="AJ133" s="3" t="e">
        <f>IF(Closed_Ports!AE126="z","z",IF(AJ$11&lt;2000,INDEX('Data;_Historical_Data'!$H$12:$AK$518,MATCH(Working!$E133,'Data;_Historical_Data'!$J$12:$J$518,0),MATCH(Working!AJ$11,'Data;_Historical_Data'!$H$11:$AK$11)),SUMIFS('Data;_Minor_Ports'!$K$59:$K$999999,'Data;_Minor_Ports'!$F$59:$F$999999,$F133,'Data;_Minor_Ports'!$E$59:$E$999999,AJ$70,'Data;_Minor_Ports'!$J$59:$J$999999,#REF!)))</f>
        <v>#REF!</v>
      </c>
      <c r="AK133" s="3" t="e">
        <f>IF(Closed_Ports!AF126="z","z",IF(AK$11&lt;2000,INDEX('Data;_Historical_Data'!$H$12:$AK$518,MATCH(Working!$E133,'Data;_Historical_Data'!$J$12:$J$518,0),MATCH(Working!AK$11,'Data;_Historical_Data'!$H$11:$AK$11)),SUMIFS('Data;_Minor_Ports'!$K$59:$K$999999,'Data;_Minor_Ports'!$F$59:$F$999999,$F133,'Data;_Minor_Ports'!$E$59:$E$999999,AK$70,'Data;_Minor_Ports'!$J$59:$J$999999,#REF!)))</f>
        <v>#REF!</v>
      </c>
      <c r="AL133" s="49">
        <f>IF(Closed_Ports!AG126="z","z",IF(AL$11&lt;2000,INDEX('Data;_Historical_Data'!$H$12:$AK$518,MATCH(Working!$E133,'Data;_Historical_Data'!$J$12:$J$518,0),MATCH(Working!AL$11,'Data;_Historical_Data'!$H$11:$AK$11)),SUMIFS('Data;_Minor_Ports'!$K$59:$K$999999,'Data;_Minor_Ports'!$F$59:$F$999999,$F133,'Data;_Minor_Ports'!$E$59:$E$999999,AL$70,'Data;_Minor_Ports'!$J$59:$J$999999,#REF!)))</f>
        <v>0</v>
      </c>
      <c r="AM133" s="3">
        <f>IF(Closed_Ports!AH126="z","z",IF(AM$11&lt;2000,INDEX('Data;_Historical_Data'!$H$12:$AK$518,MATCH(Working!$E133,'Data;_Historical_Data'!$J$12:$J$518,0),MATCH(Working!AM$11,'Data;_Historical_Data'!$H$11:$AK$11)),SUMIFS('Data;_Minor_Ports'!$K$59:$K$999999,'Data;_Minor_Ports'!$F$59:$F$999999,$F133,'Data;_Minor_Ports'!$E$59:$E$999999,AM$70,'Data;_Minor_Ports'!$J$59:$J$999999,#REF!)))</f>
        <v>0</v>
      </c>
      <c r="AN133" s="3">
        <f>IF(Closed_Ports!AI126="z","z",IF(AN$11&lt;2000,INDEX('Data;_Historical_Data'!$H$12:$AK$518,MATCH(Working!$E133,'Data;_Historical_Data'!$J$12:$J$518,0),MATCH(Working!AN$11,'Data;_Historical_Data'!$H$11:$AK$11)),SUMIFS('Data;_Minor_Ports'!$K$59:$K$999999,'Data;_Minor_Ports'!$F$59:$F$999999,$F133,'Data;_Minor_Ports'!$E$59:$E$999999,AN$70,'Data;_Minor_Ports'!$J$59:$J$999999,#REF!)))</f>
        <v>0</v>
      </c>
      <c r="AO133" s="3">
        <f>IF(Closed_Ports!AJ126="z","z",IF(AO$11&lt;2000,INDEX('Data;_Historical_Data'!$H$12:$AK$518,MATCH(Working!$E133,'Data;_Historical_Data'!$J$12:$J$518,0),MATCH(Working!AO$11,'Data;_Historical_Data'!$H$11:$AK$11)),SUMIFS('Data;_Minor_Ports'!$K$59:$K$999999,'Data;_Minor_Ports'!$F$59:$F$999999,$F133,'Data;_Minor_Ports'!$E$59:$E$999999,AO$70,'Data;_Minor_Ports'!$J$59:$J$999999,#REF!)))</f>
        <v>0</v>
      </c>
      <c r="AP133" s="3">
        <f>IF(Closed_Ports!AK126="z","z",IF(AP$11&lt;2000,INDEX('Data;_Historical_Data'!$H$12:$AK$518,MATCH(Working!$E133,'Data;_Historical_Data'!$J$12:$J$518,0),MATCH(Working!AP$11,'Data;_Historical_Data'!$H$11:$AK$11)),SUMIFS('Data;_Minor_Ports'!$K$59:$K$999999,'Data;_Minor_Ports'!$F$59:$F$999999,$F133,'Data;_Minor_Ports'!$E$59:$E$999999,AP$70,'Data;_Minor_Ports'!$J$59:$J$999999,#REF!)))</f>
        <v>0</v>
      </c>
      <c r="AQ133" s="3">
        <f>IF(Closed_Ports!AL126="z","z",IF(AQ$11&lt;2000,INDEX('Data;_Historical_Data'!$H$12:$AK$518,MATCH(Working!$E133,'Data;_Historical_Data'!$J$12:$J$518,0),MATCH(Working!AQ$11,'Data;_Historical_Data'!$H$11:$AK$11)),SUMIFS('Data;_Minor_Ports'!$K$59:$K$999999,'Data;_Minor_Ports'!$F$59:$F$999999,$F133,'Data;_Minor_Ports'!$E$59:$E$999999,AQ$70,'Data;_Minor_Ports'!$J$59:$J$999999,#REF!)))</f>
        <v>0</v>
      </c>
      <c r="AR133" s="3">
        <f>IF(Closed_Ports!AM126="z","z",IF(AR$11&lt;2000,INDEX('Data;_Historical_Data'!$H$12:$AK$518,MATCH(Working!$E133,'Data;_Historical_Data'!$J$12:$J$518,0),MATCH(Working!AR$11,'Data;_Historical_Data'!$H$11:$AK$11)),SUMIFS('Data;_Minor_Ports'!$K$59:$K$999999,'Data;_Minor_Ports'!$F$59:$F$999999,$F133,'Data;_Minor_Ports'!$E$59:$E$999999,AR$70,'Data;_Minor_Ports'!$J$59:$J$999999,#REF!)))</f>
        <v>0</v>
      </c>
      <c r="AS133" s="3">
        <f>IF(Closed_Ports!AN126="z","z",IF(AS$11&lt;2000,INDEX('Data;_Historical_Data'!$H$12:$AK$518,MATCH(Working!$E133,'Data;_Historical_Data'!$J$12:$J$518,0),MATCH(Working!AS$11,'Data;_Historical_Data'!$H$11:$AK$11)),SUMIFS('Data;_Minor_Ports'!$K$59:$K$999999,'Data;_Minor_Ports'!$F$59:$F$999999,$F133,'Data;_Minor_Ports'!$E$59:$E$999999,AS$70,'Data;_Minor_Ports'!$J$59:$J$999999,#REF!)))</f>
        <v>0</v>
      </c>
      <c r="AT133" s="3">
        <f>IF(Closed_Ports!AO126="z","z",IF(AT$11&lt;2000,INDEX('Data;_Historical_Data'!$H$12:$AK$518,MATCH(Working!$E133,'Data;_Historical_Data'!$J$12:$J$518,0),MATCH(Working!AT$11,'Data;_Historical_Data'!$H$11:$AK$11)),SUMIFS('Data;_Minor_Ports'!$K$59:$K$999999,'Data;_Minor_Ports'!$F$59:$F$999999,$F133,'Data;_Minor_Ports'!$E$59:$E$999999,AT$70,'Data;_Minor_Ports'!$J$59:$J$999999,#REF!)))</f>
        <v>0</v>
      </c>
      <c r="AU133" s="3">
        <f>IF(Closed_Ports!AP126="z","z",IF(AU$11&lt;2000,INDEX('Data;_Historical_Data'!$H$12:$AK$518,MATCH(Working!$E133,'Data;_Historical_Data'!$J$12:$J$518,0),MATCH(Working!AU$11,'Data;_Historical_Data'!$H$11:$AK$11)),SUMIFS('Data;_Minor_Ports'!$K$59:$K$999999,'Data;_Minor_Ports'!$F$59:$F$999999,$F133,'Data;_Minor_Ports'!$E$59:$E$999999,AU$70,'Data;_Minor_Ports'!$J$59:$J$999999,#REF!)))</f>
        <v>0</v>
      </c>
      <c r="AV133" s="3">
        <f>IF(Closed_Ports!AQ126="z","z",IF(AV$11&lt;2000,INDEX('Data;_Historical_Data'!$H$12:$AK$518,MATCH(Working!$E133,'Data;_Historical_Data'!$J$12:$J$518,0),MATCH(Working!AV$11,'Data;_Historical_Data'!$H$11:$AK$11)),SUMIFS('Data;_Minor_Ports'!$K$59:$K$999999,'Data;_Minor_Ports'!$F$59:$F$999999,$F133,'Data;_Minor_Ports'!$E$59:$E$999999,AV$70,'Data;_Minor_Ports'!$J$59:$J$999999,#REF!)))</f>
        <v>0</v>
      </c>
      <c r="AW133" s="3">
        <f>IF(Closed_Ports!AR126="z","z",IF(AW$11&lt;2000,INDEX('Data;_Historical_Data'!$H$12:$AK$518,MATCH(Working!$E133,'Data;_Historical_Data'!$J$12:$J$518,0),MATCH(Working!AW$11,'Data;_Historical_Data'!$H$11:$AK$11)),SUMIFS('Data;_Minor_Ports'!$K$59:$K$999999,'Data;_Minor_Ports'!$F$59:$F$999999,$F133,'Data;_Minor_Ports'!$E$59:$E$999999,AW$70,'Data;_Minor_Ports'!$J$59:$J$999999,#REF!)))</f>
        <v>0</v>
      </c>
      <c r="AX133" s="3">
        <f>IF(Closed_Ports!AS126="z","z",IF(AX$11&lt;2000,INDEX('Data;_Historical_Data'!$H$12:$AK$518,MATCH(Working!$E133,'Data;_Historical_Data'!$J$12:$J$518,0),MATCH(Working!AX$11,'Data;_Historical_Data'!$H$11:$AK$11)),SUMIFS('Data;_Minor_Ports'!$K$59:$K$999999,'Data;_Minor_Ports'!$F$59:$F$999999,$F133,'Data;_Minor_Ports'!$E$59:$E$999999,AX$70,'Data;_Minor_Ports'!$J$59:$J$999999,#REF!)))</f>
        <v>0</v>
      </c>
      <c r="AY133" s="3">
        <f>IF(Closed_Ports!AT126="z","z",IF(AY$11&lt;2000,INDEX('Data;_Historical_Data'!$H$12:$AK$518,MATCH(Working!$E133,'Data;_Historical_Data'!$J$12:$J$518,0),MATCH(Working!AY$11,'Data;_Historical_Data'!$H$11:$AK$11)),SUMIFS('Data;_Minor_Ports'!$K$59:$K$999999,'Data;_Minor_Ports'!$F$59:$F$999999,$F133,'Data;_Minor_Ports'!$E$59:$E$999999,AY$70,'Data;_Minor_Ports'!$J$59:$J$999999,#REF!)))</f>
        <v>0</v>
      </c>
      <c r="AZ133" s="3">
        <f>IF(Closed_Ports!AU126="z","z",IF(AZ$11&lt;2000,INDEX('Data;_Historical_Data'!$H$12:$AK$518,MATCH(Working!$E133,'Data;_Historical_Data'!$J$12:$J$518,0),MATCH(Working!AZ$11,'Data;_Historical_Data'!$H$11:$AK$11)),SUMIFS('Data;_Minor_Ports'!$K$59:$K$999999,'Data;_Minor_Ports'!$F$59:$F$999999,$F133,'Data;_Minor_Ports'!$E$59:$E$999999,AZ$70,'Data;_Minor_Ports'!$J$59:$J$999999,#REF!)))</f>
        <v>0</v>
      </c>
      <c r="BA133" s="3">
        <f>IF(Closed_Ports!AV126="z","z",IF(BA$11&lt;2000,INDEX('Data;_Historical_Data'!$H$12:$AK$518,MATCH(Working!$E133,'Data;_Historical_Data'!$J$12:$J$518,0),MATCH(Working!BA$11,'Data;_Historical_Data'!$H$11:$AK$11)),SUMIFS('Data;_Minor_Ports'!$K$59:$K$999999,'Data;_Minor_Ports'!$F$59:$F$999999,$F133,'Data;_Minor_Ports'!$E$59:$E$999999,BA$70,'Data;_Minor_Ports'!$J$59:$J$999999,#REF!)))</f>
        <v>0</v>
      </c>
      <c r="BB133" s="3">
        <f>IF(Closed_Ports!AW126="z","z",IF(BB$11&lt;2000,INDEX('Data;_Historical_Data'!$H$12:$AK$518,MATCH(Working!$E133,'Data;_Historical_Data'!$J$12:$J$518,0),MATCH(Working!BB$11,'Data;_Historical_Data'!$H$11:$AK$11)),SUMIFS('Data;_Minor_Ports'!$K$59:$K$999999,'Data;_Minor_Ports'!$F$59:$F$999999,$F133,'Data;_Minor_Ports'!$E$59:$E$999999,BB$70,'Data;_Minor_Ports'!$J$59:$J$999999,#REF!)))</f>
        <v>0</v>
      </c>
      <c r="BC133" s="3">
        <f>IF(Closed_Ports!AX126="z","z",IF(BC$11&lt;2000,INDEX('Data;_Historical_Data'!$H$12:$AK$518,MATCH(Working!$E133,'Data;_Historical_Data'!$J$12:$J$518,0),MATCH(Working!BC$11,'Data;_Historical_Data'!$H$11:$AK$11)),SUMIFS('Data;_Minor_Ports'!$K$59:$K$999999,'Data;_Minor_Ports'!$F$59:$F$999999,$F133,'Data;_Minor_Ports'!$E$59:$E$999999,BC$70,'Data;_Minor_Ports'!$J$59:$J$999999,#REF!)))</f>
        <v>0</v>
      </c>
      <c r="BD133" s="3">
        <f>IF(Closed_Ports!AY126="z","z",IF(BD$11&lt;2000,INDEX('Data;_Historical_Data'!$H$12:$AK$518,MATCH(Working!$E133,'Data;_Historical_Data'!$J$12:$J$518,0),MATCH(Working!BD$11,'Data;_Historical_Data'!$H$11:$AK$11)),SUMIFS('Data;_Minor_Ports'!$K$59:$K$999999,'Data;_Minor_Ports'!$F$59:$F$999999,$F133,'Data;_Minor_Ports'!$E$59:$E$999999,BD$70,'Data;_Minor_Ports'!$J$59:$J$999999,#REF!)))</f>
        <v>0</v>
      </c>
      <c r="BE133" s="3">
        <f>IF(Closed_Ports!AZ126="z","z",IF(BE$11&lt;2000,INDEX('Data;_Historical_Data'!$H$12:$AK$518,MATCH(Working!$E133,'Data;_Historical_Data'!$J$12:$J$518,0),MATCH(Working!BE$11,'Data;_Historical_Data'!$H$11:$AK$11)),SUMIFS('Data;_Minor_Ports'!$K$59:$K$999999,'Data;_Minor_Ports'!$F$59:$F$999999,$F133,'Data;_Minor_Ports'!$E$59:$E$999999,BE$70,'Data;_Minor_Ports'!$J$59:$J$999999,#REF!)))</f>
        <v>0</v>
      </c>
      <c r="BF133" s="3">
        <f>IF(Closed_Ports!BA126="z","z",IF(BF$11&lt;2000,INDEX('Data;_Historical_Data'!$H$12:$AK$518,MATCH(Working!$E133,'Data;_Historical_Data'!$J$12:$J$518,0),MATCH(Working!BF$11,'Data;_Historical_Data'!$H$11:$AK$11)),SUMIFS('Data;_Minor_Ports'!$K$59:$K$999999,'Data;_Minor_Ports'!$F$59:$F$999999,$F133,'Data;_Minor_Ports'!$E$59:$E$999999,BF$70,'Data;_Minor_Ports'!$J$59:$J$999999,#REF!)))</f>
        <v>0</v>
      </c>
      <c r="BG133" s="3">
        <f>IF(Closed_Ports!BB126="z","z",IF(BG$11&lt;2000,INDEX('Data;_Historical_Data'!$H$12:$AK$518,MATCH(Working!$E133,'Data;_Historical_Data'!$J$12:$J$518,0),MATCH(Working!BG$11,'Data;_Historical_Data'!$H$11:$AK$11)),SUMIFS('Data;_Minor_Ports'!$K$59:$K$999999,'Data;_Minor_Ports'!$F$59:$F$999999,$F133,'Data;_Minor_Ports'!$E$59:$E$999999,BG$70,'Data;_Minor_Ports'!$J$59:$J$999999,#REF!)))</f>
        <v>0</v>
      </c>
      <c r="BH133" s="3">
        <f>IF(Closed_Ports!BC126="z","z",IF(BH$11&lt;2000,INDEX('Data;_Historical_Data'!$H$12:$AK$518,MATCH(Working!$E133,'Data;_Historical_Data'!$J$12:$J$518,0),MATCH(Working!BH$11,'Data;_Historical_Data'!$H$11:$AK$11)),SUMIFS('Data;_Minor_Ports'!$K$59:$K$999999,'Data;_Minor_Ports'!$F$59:$F$999999,$F133,'Data;_Minor_Ports'!$E$59:$E$999999,BH$70,'Data;_Minor_Ports'!$J$59:$J$999999,#REF!)))</f>
        <v>0</v>
      </c>
      <c r="BI133" s="3">
        <f>IF(Closed_Ports!BD126="z","z",IF(BI$11&lt;2000,INDEX('Data;_Historical_Data'!$H$12:$AK$518,MATCH(Working!$E133,'Data;_Historical_Data'!$J$12:$J$518,0),MATCH(Working!BI$11,'Data;_Historical_Data'!$H$11:$AK$11)),SUMIFS('Data;_Minor_Ports'!$K$59:$K$999999,'Data;_Minor_Ports'!$F$59:$F$999999,$F133,'Data;_Minor_Ports'!$E$59:$E$999999,BI$70,'Data;_Minor_Ports'!$J$59:$J$999999,#REF!)))</f>
        <v>0</v>
      </c>
      <c r="BJ133" s="44" t="e">
        <f t="shared" si="8"/>
        <v>#DIV/0!</v>
      </c>
      <c r="BK133" s="45">
        <f t="shared" si="9"/>
        <v>0</v>
      </c>
    </row>
    <row r="134" spans="5:63" x14ac:dyDescent="0.25">
      <c r="E134" s="22" t="e">
        <f>CONCATENATE(#REF!,Working!H134)</f>
        <v>#REF!</v>
      </c>
      <c r="F134" s="22" t="s">
        <v>440</v>
      </c>
      <c r="G134" s="22" t="s">
        <v>308</v>
      </c>
      <c r="H134" s="2" t="s">
        <v>123</v>
      </c>
      <c r="I134" s="2" t="s">
        <v>24</v>
      </c>
      <c r="J134" s="42" t="s">
        <v>66</v>
      </c>
      <c r="K134" s="3" t="str">
        <f>IF(Closed_Ports!F127="z","z",IF(K$11&lt;2000,INDEX('Data;_Historical_Data'!$H$12:$AK$518,MATCH(Working!$E134,'Data;_Historical_Data'!$J$12:$J$518,0),MATCH(Working!K$11,'Data;_Historical_Data'!$H$11:$AK$11)),SUMIFS('Data;_Minor_Ports'!$K$59:$K$999999,'Data;_Minor_Ports'!$F$59:$F$999999,$F134,'Data;_Minor_Ports'!$E$59:$E$999999,K$70,'Data;_Minor_Ports'!$J$59:$J$999999,#REF!)))</f>
        <v>z</v>
      </c>
      <c r="L134" s="3" t="str">
        <f>IF(Closed_Ports!G127="z","z",IF(L$11&lt;2000,INDEX('Data;_Historical_Data'!$H$12:$AK$518,MATCH(Working!$E134,'Data;_Historical_Data'!$J$12:$J$518,0),MATCH(Working!L$11,'Data;_Historical_Data'!$H$11:$AK$11)),SUMIFS('Data;_Minor_Ports'!$K$59:$K$999999,'Data;_Minor_Ports'!$F$59:$F$999999,$F134,'Data;_Minor_Ports'!$E$59:$E$999999,L$70,'Data;_Minor_Ports'!$J$59:$J$999999,#REF!)))</f>
        <v>z</v>
      </c>
      <c r="M134" s="3" t="e">
        <f>IF(Closed_Ports!H127="z","z",IF(M$11&lt;2000,INDEX('Data;_Historical_Data'!$H$12:$AK$518,MATCH(Working!$E134,'Data;_Historical_Data'!$J$12:$J$518,0),MATCH(Working!M$11,'Data;_Historical_Data'!$H$11:$AK$11)),SUMIFS('Data;_Minor_Ports'!$K$59:$K$999999,'Data;_Minor_Ports'!$F$59:$F$999999,$F134,'Data;_Minor_Ports'!$E$59:$E$999999,M$70,'Data;_Minor_Ports'!$J$59:$J$999999,#REF!)))</f>
        <v>#REF!</v>
      </c>
      <c r="N134" s="3" t="e">
        <f>IF(Closed_Ports!I127="z","z",IF(N$11&lt;2000,INDEX('Data;_Historical_Data'!$H$12:$AK$518,MATCH(Working!$E134,'Data;_Historical_Data'!$J$12:$J$518,0),MATCH(Working!N$11,'Data;_Historical_Data'!$H$11:$AK$11)),SUMIFS('Data;_Minor_Ports'!$K$59:$K$999999,'Data;_Minor_Ports'!$F$59:$F$999999,$F134,'Data;_Minor_Ports'!$E$59:$E$999999,N$70,'Data;_Minor_Ports'!$J$59:$J$999999,#REF!)))</f>
        <v>#REF!</v>
      </c>
      <c r="O134" s="3" t="e">
        <f>IF(Closed_Ports!J127="z","z",IF(O$11&lt;2000,INDEX('Data;_Historical_Data'!$H$12:$AK$518,MATCH(Working!$E134,'Data;_Historical_Data'!$J$12:$J$518,0),MATCH(Working!O$11,'Data;_Historical_Data'!$H$11:$AK$11)),SUMIFS('Data;_Minor_Ports'!$K$59:$K$999999,'Data;_Minor_Ports'!$F$59:$F$999999,$F134,'Data;_Minor_Ports'!$E$59:$E$999999,O$70,'Data;_Minor_Ports'!$J$59:$J$999999,#REF!)))</f>
        <v>#REF!</v>
      </c>
      <c r="P134" s="3" t="e">
        <f>IF(Closed_Ports!K127="z","z",IF(P$11&lt;2000,INDEX('Data;_Historical_Data'!$H$12:$AK$518,MATCH(Working!$E134,'Data;_Historical_Data'!$J$12:$J$518,0),MATCH(Working!P$11,'Data;_Historical_Data'!$H$11:$AK$11)),SUMIFS('Data;_Minor_Ports'!$K$59:$K$999999,'Data;_Minor_Ports'!$F$59:$F$999999,$F134,'Data;_Minor_Ports'!$E$59:$E$999999,P$70,'Data;_Minor_Ports'!$J$59:$J$999999,#REF!)))</f>
        <v>#REF!</v>
      </c>
      <c r="Q134" s="3" t="e">
        <f>IF(Closed_Ports!L127="z","z",IF(Q$11&lt;2000,INDEX('Data;_Historical_Data'!$H$12:$AK$518,MATCH(Working!$E134,'Data;_Historical_Data'!$J$12:$J$518,0),MATCH(Working!Q$11,'Data;_Historical_Data'!$H$11:$AK$11)),SUMIFS('Data;_Minor_Ports'!$K$59:$K$999999,'Data;_Minor_Ports'!$F$59:$F$999999,$F134,'Data;_Minor_Ports'!$E$59:$E$999999,Q$70,'Data;_Minor_Ports'!$J$59:$J$999999,#REF!)))</f>
        <v>#REF!</v>
      </c>
      <c r="R134" s="3" t="e">
        <f>IF(Closed_Ports!M127="z","z",IF(R$11&lt;2000,INDEX('Data;_Historical_Data'!$H$12:$AK$518,MATCH(Working!$E134,'Data;_Historical_Data'!$J$12:$J$518,0),MATCH(Working!R$11,'Data;_Historical_Data'!$H$11:$AK$11)),SUMIFS('Data;_Minor_Ports'!$K$59:$K$999999,'Data;_Minor_Ports'!$F$59:$F$999999,$F134,'Data;_Minor_Ports'!$E$59:$E$999999,R$70,'Data;_Minor_Ports'!$J$59:$J$999999,#REF!)))</f>
        <v>#REF!</v>
      </c>
      <c r="S134" s="3" t="e">
        <f>IF(Closed_Ports!N127="z","z",IF(S$11&lt;2000,INDEX('Data;_Historical_Data'!$H$12:$AK$518,MATCH(Working!$E134,'Data;_Historical_Data'!$J$12:$J$518,0),MATCH(Working!S$11,'Data;_Historical_Data'!$H$11:$AK$11)),SUMIFS('Data;_Minor_Ports'!$K$59:$K$999999,'Data;_Minor_Ports'!$F$59:$F$999999,$F134,'Data;_Minor_Ports'!$E$59:$E$999999,S$70,'Data;_Minor_Ports'!$J$59:$J$999999,#REF!)))</f>
        <v>#REF!</v>
      </c>
      <c r="T134" s="3" t="e">
        <f>IF(Closed_Ports!O127="z","z",IF(T$11&lt;2000,INDEX('Data;_Historical_Data'!$H$12:$AK$518,MATCH(Working!$E134,'Data;_Historical_Data'!$J$12:$J$518,0),MATCH(Working!T$11,'Data;_Historical_Data'!$H$11:$AK$11)),SUMIFS('Data;_Minor_Ports'!$K$59:$K$999999,'Data;_Minor_Ports'!$F$59:$F$999999,$F134,'Data;_Minor_Ports'!$E$59:$E$999999,T$70,'Data;_Minor_Ports'!$J$59:$J$999999,#REF!)))</f>
        <v>#REF!</v>
      </c>
      <c r="U134" s="3" t="e">
        <f>IF(Closed_Ports!P127="z","z",IF(U$11&lt;2000,INDEX('Data;_Historical_Data'!$H$12:$AK$518,MATCH(Working!$E134,'Data;_Historical_Data'!$J$12:$J$518,0),MATCH(Working!U$11,'Data;_Historical_Data'!$H$11:$AK$11)),SUMIFS('Data;_Minor_Ports'!$K$59:$K$999999,'Data;_Minor_Ports'!$F$59:$F$999999,$F134,'Data;_Minor_Ports'!$E$59:$E$999999,U$70,'Data;_Minor_Ports'!$J$59:$J$999999,#REF!)))</f>
        <v>#REF!</v>
      </c>
      <c r="V134" s="3" t="e">
        <f>IF(Closed_Ports!Q127="z","z",IF(V$11&lt;2000,INDEX('Data;_Historical_Data'!$H$12:$AK$518,MATCH(Working!$E134,'Data;_Historical_Data'!$J$12:$J$518,0),MATCH(Working!V$11,'Data;_Historical_Data'!$H$11:$AK$11)),SUMIFS('Data;_Minor_Ports'!$K$59:$K$999999,'Data;_Minor_Ports'!$F$59:$F$999999,$F134,'Data;_Minor_Ports'!$E$59:$E$999999,V$70,'Data;_Minor_Ports'!$J$59:$J$999999,#REF!)))</f>
        <v>#REF!</v>
      </c>
      <c r="W134" s="3" t="e">
        <f>IF(Closed_Ports!R127="z","z",IF(W$11&lt;2000,INDEX('Data;_Historical_Data'!$H$12:$AK$518,MATCH(Working!$E134,'Data;_Historical_Data'!$J$12:$J$518,0),MATCH(Working!W$11,'Data;_Historical_Data'!$H$11:$AK$11)),SUMIFS('Data;_Minor_Ports'!$K$59:$K$999999,'Data;_Minor_Ports'!$F$59:$F$999999,$F134,'Data;_Minor_Ports'!$E$59:$E$999999,W$70,'Data;_Minor_Ports'!$J$59:$J$999999,#REF!)))</f>
        <v>#REF!</v>
      </c>
      <c r="X134" s="3" t="e">
        <f>IF(Closed_Ports!S127="z","z",IF(X$11&lt;2000,INDEX('Data;_Historical_Data'!$H$12:$AK$518,MATCH(Working!$E134,'Data;_Historical_Data'!$J$12:$J$518,0),MATCH(Working!X$11,'Data;_Historical_Data'!$H$11:$AK$11)),SUMIFS('Data;_Minor_Ports'!$K$59:$K$999999,'Data;_Minor_Ports'!$F$59:$F$999999,$F134,'Data;_Minor_Ports'!$E$59:$E$999999,X$70,'Data;_Minor_Ports'!$J$59:$J$999999,#REF!)))</f>
        <v>#REF!</v>
      </c>
      <c r="Y134" s="3" t="e">
        <f>IF(Closed_Ports!T127="z","z",IF(Y$11&lt;2000,INDEX('Data;_Historical_Data'!$H$12:$AK$518,MATCH(Working!$E134,'Data;_Historical_Data'!$J$12:$J$518,0),MATCH(Working!Y$11,'Data;_Historical_Data'!$H$11:$AK$11)),SUMIFS('Data;_Minor_Ports'!$K$59:$K$999999,'Data;_Minor_Ports'!$F$59:$F$999999,$F134,'Data;_Minor_Ports'!$E$59:$E$999999,Y$70,'Data;_Minor_Ports'!$J$59:$J$999999,#REF!)))</f>
        <v>#REF!</v>
      </c>
      <c r="Z134" s="3" t="e">
        <f>IF(Closed_Ports!U127="z","z",IF(Z$11&lt;2000,INDEX('Data;_Historical_Data'!$H$12:$AK$518,MATCH(Working!$E134,'Data;_Historical_Data'!$J$12:$J$518,0),MATCH(Working!Z$11,'Data;_Historical_Data'!$H$11:$AK$11)),SUMIFS('Data;_Minor_Ports'!$K$59:$K$999999,'Data;_Minor_Ports'!$F$59:$F$999999,$F134,'Data;_Minor_Ports'!$E$59:$E$999999,Z$70,'Data;_Minor_Ports'!$J$59:$J$999999,#REF!)))</f>
        <v>#REF!</v>
      </c>
      <c r="AA134" s="3" t="e">
        <f>IF(Closed_Ports!V127="z","z",IF(AA$11&lt;2000,INDEX('Data;_Historical_Data'!$H$12:$AK$518,MATCH(Working!$E134,'Data;_Historical_Data'!$J$12:$J$518,0),MATCH(Working!AA$11,'Data;_Historical_Data'!$H$11:$AK$11)),SUMIFS('Data;_Minor_Ports'!$K$59:$K$999999,'Data;_Minor_Ports'!$F$59:$F$999999,$F134,'Data;_Minor_Ports'!$E$59:$E$999999,AA$70,'Data;_Minor_Ports'!$J$59:$J$999999,#REF!)))</f>
        <v>#REF!</v>
      </c>
      <c r="AB134" s="3" t="e">
        <f>IF(Closed_Ports!W127="z","z",IF(AB$11&lt;2000,INDEX('Data;_Historical_Data'!$H$12:$AK$518,MATCH(Working!$E134,'Data;_Historical_Data'!$J$12:$J$518,0),MATCH(Working!AB$11,'Data;_Historical_Data'!$H$11:$AK$11)),SUMIFS('Data;_Minor_Ports'!$K$59:$K$999999,'Data;_Minor_Ports'!$F$59:$F$999999,$F134,'Data;_Minor_Ports'!$E$59:$E$999999,AB$70,'Data;_Minor_Ports'!$J$59:$J$999999,#REF!)))</f>
        <v>#REF!</v>
      </c>
      <c r="AC134" s="3" t="e">
        <f>IF(Closed_Ports!X127="z","z",IF(AC$11&lt;2000,INDEX('Data;_Historical_Data'!$H$12:$AK$518,MATCH(Working!$E134,'Data;_Historical_Data'!$J$12:$J$518,0),MATCH(Working!AC$11,'Data;_Historical_Data'!$H$11:$AK$11)),SUMIFS('Data;_Minor_Ports'!$K$59:$K$999999,'Data;_Minor_Ports'!$F$59:$F$999999,$F134,'Data;_Minor_Ports'!$E$59:$E$999999,AC$70,'Data;_Minor_Ports'!$J$59:$J$999999,#REF!)))</f>
        <v>#REF!</v>
      </c>
      <c r="AD134" s="3" t="e">
        <f>IF(Closed_Ports!Y127="z","z",IF(AD$11&lt;2000,INDEX('Data;_Historical_Data'!$H$12:$AK$518,MATCH(Working!$E134,'Data;_Historical_Data'!$J$12:$J$518,0),MATCH(Working!AD$11,'Data;_Historical_Data'!$H$11:$AK$11)),SUMIFS('Data;_Minor_Ports'!$K$59:$K$999999,'Data;_Minor_Ports'!$F$59:$F$999999,$F134,'Data;_Minor_Ports'!$E$59:$E$999999,AD$70,'Data;_Minor_Ports'!$J$59:$J$999999,#REF!)))</f>
        <v>#REF!</v>
      </c>
      <c r="AE134" s="3" t="e">
        <f>IF(Closed_Ports!Z127="z","z",IF(AE$11&lt;2000,INDEX('Data;_Historical_Data'!$H$12:$AK$518,MATCH(Working!$E134,'Data;_Historical_Data'!$J$12:$J$518,0),MATCH(Working!AE$11,'Data;_Historical_Data'!$H$11:$AK$11)),SUMIFS('Data;_Minor_Ports'!$K$59:$K$999999,'Data;_Minor_Ports'!$F$59:$F$999999,$F134,'Data;_Minor_Ports'!$E$59:$E$999999,AE$70,'Data;_Minor_Ports'!$J$59:$J$999999,#REF!)))</f>
        <v>#REF!</v>
      </c>
      <c r="AF134" s="3" t="e">
        <f>IF(Closed_Ports!AA127="z","z",IF(AF$11&lt;2000,INDEX('Data;_Historical_Data'!$H$12:$AK$518,MATCH(Working!$E134,'Data;_Historical_Data'!$J$12:$J$518,0),MATCH(Working!AF$11,'Data;_Historical_Data'!$H$11:$AK$11)),SUMIFS('Data;_Minor_Ports'!$K$59:$K$999999,'Data;_Minor_Ports'!$F$59:$F$999999,$F134,'Data;_Minor_Ports'!$E$59:$E$999999,AF$70,'Data;_Minor_Ports'!$J$59:$J$999999,#REF!)))</f>
        <v>#REF!</v>
      </c>
      <c r="AG134" s="3" t="e">
        <f>IF(Closed_Ports!AB127="z","z",IF(AG$11&lt;2000,INDEX('Data;_Historical_Data'!$H$12:$AK$518,MATCH(Working!$E134,'Data;_Historical_Data'!$J$12:$J$518,0),MATCH(Working!AG$11,'Data;_Historical_Data'!$H$11:$AK$11)),SUMIFS('Data;_Minor_Ports'!$K$59:$K$999999,'Data;_Minor_Ports'!$F$59:$F$999999,$F134,'Data;_Minor_Ports'!$E$59:$E$999999,AG$70,'Data;_Minor_Ports'!$J$59:$J$999999,#REF!)))</f>
        <v>#REF!</v>
      </c>
      <c r="AH134" s="3" t="e">
        <f>IF(Closed_Ports!AC127="z","z",IF(AH$11&lt;2000,INDEX('Data;_Historical_Data'!$H$12:$AK$518,MATCH(Working!$E134,'Data;_Historical_Data'!$J$12:$J$518,0),MATCH(Working!AH$11,'Data;_Historical_Data'!$H$11:$AK$11)),SUMIFS('Data;_Minor_Ports'!$K$59:$K$999999,'Data;_Minor_Ports'!$F$59:$F$999999,$F134,'Data;_Minor_Ports'!$E$59:$E$999999,AH$70,'Data;_Minor_Ports'!$J$59:$J$999999,#REF!)))</f>
        <v>#REF!</v>
      </c>
      <c r="AI134" s="3" t="e">
        <f>IF(Closed_Ports!AD127="z","z",IF(AI$11&lt;2000,INDEX('Data;_Historical_Data'!$H$12:$AK$518,MATCH(Working!$E134,'Data;_Historical_Data'!$J$12:$J$518,0),MATCH(Working!AI$11,'Data;_Historical_Data'!$H$11:$AK$11)),SUMIFS('Data;_Minor_Ports'!$K$59:$K$999999,'Data;_Minor_Ports'!$F$59:$F$999999,$F134,'Data;_Minor_Ports'!$E$59:$E$999999,AI$70,'Data;_Minor_Ports'!$J$59:$J$999999,#REF!)))</f>
        <v>#REF!</v>
      </c>
      <c r="AJ134" s="3" t="e">
        <f>IF(Closed_Ports!AE127="z","z",IF(AJ$11&lt;2000,INDEX('Data;_Historical_Data'!$H$12:$AK$518,MATCH(Working!$E134,'Data;_Historical_Data'!$J$12:$J$518,0),MATCH(Working!AJ$11,'Data;_Historical_Data'!$H$11:$AK$11)),SUMIFS('Data;_Minor_Ports'!$K$59:$K$999999,'Data;_Minor_Ports'!$F$59:$F$999999,$F134,'Data;_Minor_Ports'!$E$59:$E$999999,AJ$70,'Data;_Minor_Ports'!$J$59:$J$999999,#REF!)))</f>
        <v>#REF!</v>
      </c>
      <c r="AK134" s="3" t="e">
        <f>IF(Closed_Ports!AF127="z","z",IF(AK$11&lt;2000,INDEX('Data;_Historical_Data'!$H$12:$AK$518,MATCH(Working!$E134,'Data;_Historical_Data'!$J$12:$J$518,0),MATCH(Working!AK$11,'Data;_Historical_Data'!$H$11:$AK$11)),SUMIFS('Data;_Minor_Ports'!$K$59:$K$999999,'Data;_Minor_Ports'!$F$59:$F$999999,$F134,'Data;_Minor_Ports'!$E$59:$E$999999,AK$70,'Data;_Minor_Ports'!$J$59:$J$999999,#REF!)))</f>
        <v>#REF!</v>
      </c>
      <c r="AL134" s="49">
        <f>IF(Closed_Ports!AG127="z","z",IF(AL$11&lt;2000,INDEX('Data;_Historical_Data'!$H$12:$AK$518,MATCH(Working!$E134,'Data;_Historical_Data'!$J$12:$J$518,0),MATCH(Working!AL$11,'Data;_Historical_Data'!$H$11:$AK$11)),SUMIFS('Data;_Minor_Ports'!$K$59:$K$999999,'Data;_Minor_Ports'!$F$59:$F$999999,$F134,'Data;_Minor_Ports'!$E$59:$E$999999,AL$70,'Data;_Minor_Ports'!$J$59:$J$999999,#REF!)))</f>
        <v>0</v>
      </c>
      <c r="AM134" s="3">
        <f>IF(Closed_Ports!AH127="z","z",IF(AM$11&lt;2000,INDEX('Data;_Historical_Data'!$H$12:$AK$518,MATCH(Working!$E134,'Data;_Historical_Data'!$J$12:$J$518,0),MATCH(Working!AM$11,'Data;_Historical_Data'!$H$11:$AK$11)),SUMIFS('Data;_Minor_Ports'!$K$59:$K$999999,'Data;_Minor_Ports'!$F$59:$F$999999,$F134,'Data;_Minor_Ports'!$E$59:$E$999999,AM$70,'Data;_Minor_Ports'!$J$59:$J$999999,#REF!)))</f>
        <v>0</v>
      </c>
      <c r="AN134" s="3">
        <f>IF(Closed_Ports!AI127="z","z",IF(AN$11&lt;2000,INDEX('Data;_Historical_Data'!$H$12:$AK$518,MATCH(Working!$E134,'Data;_Historical_Data'!$J$12:$J$518,0),MATCH(Working!AN$11,'Data;_Historical_Data'!$H$11:$AK$11)),SUMIFS('Data;_Minor_Ports'!$K$59:$K$999999,'Data;_Minor_Ports'!$F$59:$F$999999,$F134,'Data;_Minor_Ports'!$E$59:$E$999999,AN$70,'Data;_Minor_Ports'!$J$59:$J$999999,#REF!)))</f>
        <v>0</v>
      </c>
      <c r="AO134" s="3">
        <f>IF(Closed_Ports!AJ127="z","z",IF(AO$11&lt;2000,INDEX('Data;_Historical_Data'!$H$12:$AK$518,MATCH(Working!$E134,'Data;_Historical_Data'!$J$12:$J$518,0),MATCH(Working!AO$11,'Data;_Historical_Data'!$H$11:$AK$11)),SUMIFS('Data;_Minor_Ports'!$K$59:$K$999999,'Data;_Minor_Ports'!$F$59:$F$999999,$F134,'Data;_Minor_Ports'!$E$59:$E$999999,AO$70,'Data;_Minor_Ports'!$J$59:$J$999999,#REF!)))</f>
        <v>0</v>
      </c>
      <c r="AP134" s="3">
        <f>IF(Closed_Ports!AK127="z","z",IF(AP$11&lt;2000,INDEX('Data;_Historical_Data'!$H$12:$AK$518,MATCH(Working!$E134,'Data;_Historical_Data'!$J$12:$J$518,0),MATCH(Working!AP$11,'Data;_Historical_Data'!$H$11:$AK$11)),SUMIFS('Data;_Minor_Ports'!$K$59:$K$999999,'Data;_Minor_Ports'!$F$59:$F$999999,$F134,'Data;_Minor_Ports'!$E$59:$E$999999,AP$70,'Data;_Minor_Ports'!$J$59:$J$999999,#REF!)))</f>
        <v>0</v>
      </c>
      <c r="AQ134" s="3">
        <f>IF(Closed_Ports!AL127="z","z",IF(AQ$11&lt;2000,INDEX('Data;_Historical_Data'!$H$12:$AK$518,MATCH(Working!$E134,'Data;_Historical_Data'!$J$12:$J$518,0),MATCH(Working!AQ$11,'Data;_Historical_Data'!$H$11:$AK$11)),SUMIFS('Data;_Minor_Ports'!$K$59:$K$999999,'Data;_Minor_Ports'!$F$59:$F$999999,$F134,'Data;_Minor_Ports'!$E$59:$E$999999,AQ$70,'Data;_Minor_Ports'!$J$59:$J$999999,#REF!)))</f>
        <v>0</v>
      </c>
      <c r="AR134" s="3">
        <f>IF(Closed_Ports!AM127="z","z",IF(AR$11&lt;2000,INDEX('Data;_Historical_Data'!$H$12:$AK$518,MATCH(Working!$E134,'Data;_Historical_Data'!$J$12:$J$518,0),MATCH(Working!AR$11,'Data;_Historical_Data'!$H$11:$AK$11)),SUMIFS('Data;_Minor_Ports'!$K$59:$K$999999,'Data;_Minor_Ports'!$F$59:$F$999999,$F134,'Data;_Minor_Ports'!$E$59:$E$999999,AR$70,'Data;_Minor_Ports'!$J$59:$J$999999,#REF!)))</f>
        <v>0</v>
      </c>
      <c r="AS134" s="3">
        <f>IF(Closed_Ports!AN127="z","z",IF(AS$11&lt;2000,INDEX('Data;_Historical_Data'!$H$12:$AK$518,MATCH(Working!$E134,'Data;_Historical_Data'!$J$12:$J$518,0),MATCH(Working!AS$11,'Data;_Historical_Data'!$H$11:$AK$11)),SUMIFS('Data;_Minor_Ports'!$K$59:$K$999999,'Data;_Minor_Ports'!$F$59:$F$999999,$F134,'Data;_Minor_Ports'!$E$59:$E$999999,AS$70,'Data;_Minor_Ports'!$J$59:$J$999999,#REF!)))</f>
        <v>0</v>
      </c>
      <c r="AT134" s="3">
        <f>IF(Closed_Ports!AO127="z","z",IF(AT$11&lt;2000,INDEX('Data;_Historical_Data'!$H$12:$AK$518,MATCH(Working!$E134,'Data;_Historical_Data'!$J$12:$J$518,0),MATCH(Working!AT$11,'Data;_Historical_Data'!$H$11:$AK$11)),SUMIFS('Data;_Minor_Ports'!$K$59:$K$999999,'Data;_Minor_Ports'!$F$59:$F$999999,$F134,'Data;_Minor_Ports'!$E$59:$E$999999,AT$70,'Data;_Minor_Ports'!$J$59:$J$999999,#REF!)))</f>
        <v>0</v>
      </c>
      <c r="AU134" s="3">
        <f>IF(Closed_Ports!AP127="z","z",IF(AU$11&lt;2000,INDEX('Data;_Historical_Data'!$H$12:$AK$518,MATCH(Working!$E134,'Data;_Historical_Data'!$J$12:$J$518,0),MATCH(Working!AU$11,'Data;_Historical_Data'!$H$11:$AK$11)),SUMIFS('Data;_Minor_Ports'!$K$59:$K$999999,'Data;_Minor_Ports'!$F$59:$F$999999,$F134,'Data;_Minor_Ports'!$E$59:$E$999999,AU$70,'Data;_Minor_Ports'!$J$59:$J$999999,#REF!)))</f>
        <v>0</v>
      </c>
      <c r="AV134" s="3">
        <f>IF(Closed_Ports!AQ127="z","z",IF(AV$11&lt;2000,INDEX('Data;_Historical_Data'!$H$12:$AK$518,MATCH(Working!$E134,'Data;_Historical_Data'!$J$12:$J$518,0),MATCH(Working!AV$11,'Data;_Historical_Data'!$H$11:$AK$11)),SUMIFS('Data;_Minor_Ports'!$K$59:$K$999999,'Data;_Minor_Ports'!$F$59:$F$999999,$F134,'Data;_Minor_Ports'!$E$59:$E$999999,AV$70,'Data;_Minor_Ports'!$J$59:$J$999999,#REF!)))</f>
        <v>0</v>
      </c>
      <c r="AW134" s="3">
        <f>IF(Closed_Ports!AR127="z","z",IF(AW$11&lt;2000,INDEX('Data;_Historical_Data'!$H$12:$AK$518,MATCH(Working!$E134,'Data;_Historical_Data'!$J$12:$J$518,0),MATCH(Working!AW$11,'Data;_Historical_Data'!$H$11:$AK$11)),SUMIFS('Data;_Minor_Ports'!$K$59:$K$999999,'Data;_Minor_Ports'!$F$59:$F$999999,$F134,'Data;_Minor_Ports'!$E$59:$E$999999,AW$70,'Data;_Minor_Ports'!$J$59:$J$999999,#REF!)))</f>
        <v>0</v>
      </c>
      <c r="AX134" s="3">
        <f>IF(Closed_Ports!AS127="z","z",IF(AX$11&lt;2000,INDEX('Data;_Historical_Data'!$H$12:$AK$518,MATCH(Working!$E134,'Data;_Historical_Data'!$J$12:$J$518,0),MATCH(Working!AX$11,'Data;_Historical_Data'!$H$11:$AK$11)),SUMIFS('Data;_Minor_Ports'!$K$59:$K$999999,'Data;_Minor_Ports'!$F$59:$F$999999,$F134,'Data;_Minor_Ports'!$E$59:$E$999999,AX$70,'Data;_Minor_Ports'!$J$59:$J$999999,#REF!)))</f>
        <v>0</v>
      </c>
      <c r="AY134" s="3">
        <f>IF(Closed_Ports!AT127="z","z",IF(AY$11&lt;2000,INDEX('Data;_Historical_Data'!$H$12:$AK$518,MATCH(Working!$E134,'Data;_Historical_Data'!$J$12:$J$518,0),MATCH(Working!AY$11,'Data;_Historical_Data'!$H$11:$AK$11)),SUMIFS('Data;_Minor_Ports'!$K$59:$K$999999,'Data;_Minor_Ports'!$F$59:$F$999999,$F134,'Data;_Minor_Ports'!$E$59:$E$999999,AY$70,'Data;_Minor_Ports'!$J$59:$J$999999,#REF!)))</f>
        <v>0</v>
      </c>
      <c r="AZ134" s="3">
        <f>IF(Closed_Ports!AU127="z","z",IF(AZ$11&lt;2000,INDEX('Data;_Historical_Data'!$H$12:$AK$518,MATCH(Working!$E134,'Data;_Historical_Data'!$J$12:$J$518,0),MATCH(Working!AZ$11,'Data;_Historical_Data'!$H$11:$AK$11)),SUMIFS('Data;_Minor_Ports'!$K$59:$K$999999,'Data;_Minor_Ports'!$F$59:$F$999999,$F134,'Data;_Minor_Ports'!$E$59:$E$999999,AZ$70,'Data;_Minor_Ports'!$J$59:$J$999999,#REF!)))</f>
        <v>0</v>
      </c>
      <c r="BA134" s="3">
        <f>IF(Closed_Ports!AV127="z","z",IF(BA$11&lt;2000,INDEX('Data;_Historical_Data'!$H$12:$AK$518,MATCH(Working!$E134,'Data;_Historical_Data'!$J$12:$J$518,0),MATCH(Working!BA$11,'Data;_Historical_Data'!$H$11:$AK$11)),SUMIFS('Data;_Minor_Ports'!$K$59:$K$999999,'Data;_Minor_Ports'!$F$59:$F$999999,$F134,'Data;_Minor_Ports'!$E$59:$E$999999,BA$70,'Data;_Minor_Ports'!$J$59:$J$999999,#REF!)))</f>
        <v>0</v>
      </c>
      <c r="BB134" s="3">
        <f>IF(Closed_Ports!AW127="z","z",IF(BB$11&lt;2000,INDEX('Data;_Historical_Data'!$H$12:$AK$518,MATCH(Working!$E134,'Data;_Historical_Data'!$J$12:$J$518,0),MATCH(Working!BB$11,'Data;_Historical_Data'!$H$11:$AK$11)),SUMIFS('Data;_Minor_Ports'!$K$59:$K$999999,'Data;_Minor_Ports'!$F$59:$F$999999,$F134,'Data;_Minor_Ports'!$E$59:$E$999999,BB$70,'Data;_Minor_Ports'!$J$59:$J$999999,#REF!)))</f>
        <v>0</v>
      </c>
      <c r="BC134" s="3">
        <f>IF(Closed_Ports!AX127="z","z",IF(BC$11&lt;2000,INDEX('Data;_Historical_Data'!$H$12:$AK$518,MATCH(Working!$E134,'Data;_Historical_Data'!$J$12:$J$518,0),MATCH(Working!BC$11,'Data;_Historical_Data'!$H$11:$AK$11)),SUMIFS('Data;_Minor_Ports'!$K$59:$K$999999,'Data;_Minor_Ports'!$F$59:$F$999999,$F134,'Data;_Minor_Ports'!$E$59:$E$999999,BC$70,'Data;_Minor_Ports'!$J$59:$J$999999,#REF!)))</f>
        <v>0</v>
      </c>
      <c r="BD134" s="3">
        <f>IF(Closed_Ports!AY127="z","z",IF(BD$11&lt;2000,INDEX('Data;_Historical_Data'!$H$12:$AK$518,MATCH(Working!$E134,'Data;_Historical_Data'!$J$12:$J$518,0),MATCH(Working!BD$11,'Data;_Historical_Data'!$H$11:$AK$11)),SUMIFS('Data;_Minor_Ports'!$K$59:$K$999999,'Data;_Minor_Ports'!$F$59:$F$999999,$F134,'Data;_Minor_Ports'!$E$59:$E$999999,BD$70,'Data;_Minor_Ports'!$J$59:$J$999999,#REF!)))</f>
        <v>0</v>
      </c>
      <c r="BE134" s="3">
        <f>IF(Closed_Ports!AZ127="z","z",IF(BE$11&lt;2000,INDEX('Data;_Historical_Data'!$H$12:$AK$518,MATCH(Working!$E134,'Data;_Historical_Data'!$J$12:$J$518,0),MATCH(Working!BE$11,'Data;_Historical_Data'!$H$11:$AK$11)),SUMIFS('Data;_Minor_Ports'!$K$59:$K$999999,'Data;_Minor_Ports'!$F$59:$F$999999,$F134,'Data;_Minor_Ports'!$E$59:$E$999999,BE$70,'Data;_Minor_Ports'!$J$59:$J$999999,#REF!)))</f>
        <v>0</v>
      </c>
      <c r="BF134" s="3">
        <f>IF(Closed_Ports!BA127="z","z",IF(BF$11&lt;2000,INDEX('Data;_Historical_Data'!$H$12:$AK$518,MATCH(Working!$E134,'Data;_Historical_Data'!$J$12:$J$518,0),MATCH(Working!BF$11,'Data;_Historical_Data'!$H$11:$AK$11)),SUMIFS('Data;_Minor_Ports'!$K$59:$K$999999,'Data;_Minor_Ports'!$F$59:$F$999999,$F134,'Data;_Minor_Ports'!$E$59:$E$999999,BF$70,'Data;_Minor_Ports'!$J$59:$J$999999,#REF!)))</f>
        <v>0</v>
      </c>
      <c r="BG134" s="3">
        <f>IF(Closed_Ports!BB127="z","z",IF(BG$11&lt;2000,INDEX('Data;_Historical_Data'!$H$12:$AK$518,MATCH(Working!$E134,'Data;_Historical_Data'!$J$12:$J$518,0),MATCH(Working!BG$11,'Data;_Historical_Data'!$H$11:$AK$11)),SUMIFS('Data;_Minor_Ports'!$K$59:$K$999999,'Data;_Minor_Ports'!$F$59:$F$999999,$F134,'Data;_Minor_Ports'!$E$59:$E$999999,BG$70,'Data;_Minor_Ports'!$J$59:$J$999999,#REF!)))</f>
        <v>0</v>
      </c>
      <c r="BH134" s="3">
        <f>IF(Closed_Ports!BC127="z","z",IF(BH$11&lt;2000,INDEX('Data;_Historical_Data'!$H$12:$AK$518,MATCH(Working!$E134,'Data;_Historical_Data'!$J$12:$J$518,0),MATCH(Working!BH$11,'Data;_Historical_Data'!$H$11:$AK$11)),SUMIFS('Data;_Minor_Ports'!$K$59:$K$999999,'Data;_Minor_Ports'!$F$59:$F$999999,$F134,'Data;_Minor_Ports'!$E$59:$E$999999,BH$70,'Data;_Minor_Ports'!$J$59:$J$999999,#REF!)))</f>
        <v>0</v>
      </c>
      <c r="BI134" s="3">
        <f>IF(Closed_Ports!BD127="z","z",IF(BI$11&lt;2000,INDEX('Data;_Historical_Data'!$H$12:$AK$518,MATCH(Working!$E134,'Data;_Historical_Data'!$J$12:$J$518,0),MATCH(Working!BI$11,'Data;_Historical_Data'!$H$11:$AK$11)),SUMIFS('Data;_Minor_Ports'!$K$59:$K$999999,'Data;_Minor_Ports'!$F$59:$F$999999,$F134,'Data;_Minor_Ports'!$E$59:$E$999999,BI$70,'Data;_Minor_Ports'!$J$59:$J$999999,#REF!)))</f>
        <v>0</v>
      </c>
      <c r="BJ134" s="44" t="e">
        <f t="shared" si="8"/>
        <v>#DIV/0!</v>
      </c>
      <c r="BK134" s="45">
        <f t="shared" si="9"/>
        <v>0</v>
      </c>
    </row>
    <row r="135" spans="5:63" x14ac:dyDescent="0.25">
      <c r="E135" s="22" t="e">
        <f>CONCATENATE(#REF!,Working!H135)</f>
        <v>#REF!</v>
      </c>
      <c r="F135" s="22" t="s">
        <v>442</v>
      </c>
      <c r="G135" s="22" t="s">
        <v>308</v>
      </c>
      <c r="H135" s="2" t="s">
        <v>124</v>
      </c>
      <c r="I135" s="2" t="s">
        <v>9</v>
      </c>
      <c r="J135" s="42" t="s">
        <v>66</v>
      </c>
      <c r="K135" s="3" t="str">
        <f>IF(Closed_Ports!F128="z","z",IF(K$11&lt;2000,INDEX('Data;_Historical_Data'!$H$12:$AK$518,MATCH(Working!$E135,'Data;_Historical_Data'!$J$12:$J$518,0),MATCH(Working!K$11,'Data;_Historical_Data'!$H$11:$AK$11)),SUMIFS('Data;_Minor_Ports'!$K$59:$K$999999,'Data;_Minor_Ports'!$F$59:$F$999999,$F135,'Data;_Minor_Ports'!$E$59:$E$999999,K$70,'Data;_Minor_Ports'!$J$59:$J$999999,#REF!)))</f>
        <v>z</v>
      </c>
      <c r="L135" s="3" t="str">
        <f>IF(Closed_Ports!G128="z","z",IF(L$11&lt;2000,INDEX('Data;_Historical_Data'!$H$12:$AK$518,MATCH(Working!$E135,'Data;_Historical_Data'!$J$12:$J$518,0),MATCH(Working!L$11,'Data;_Historical_Data'!$H$11:$AK$11)),SUMIFS('Data;_Minor_Ports'!$K$59:$K$999999,'Data;_Minor_Ports'!$F$59:$F$999999,$F135,'Data;_Minor_Ports'!$E$59:$E$999999,L$70,'Data;_Minor_Ports'!$J$59:$J$999999,#REF!)))</f>
        <v>z</v>
      </c>
      <c r="M135" s="3" t="e">
        <f>IF(Closed_Ports!H128="z","z",IF(M$11&lt;2000,INDEX('Data;_Historical_Data'!$H$12:$AK$518,MATCH(Working!$E135,'Data;_Historical_Data'!$J$12:$J$518,0),MATCH(Working!M$11,'Data;_Historical_Data'!$H$11:$AK$11)),SUMIFS('Data;_Minor_Ports'!$K$59:$K$999999,'Data;_Minor_Ports'!$F$59:$F$999999,$F135,'Data;_Minor_Ports'!$E$59:$E$999999,M$70,'Data;_Minor_Ports'!$J$59:$J$999999,#REF!)))</f>
        <v>#REF!</v>
      </c>
      <c r="N135" s="3" t="e">
        <f>IF(Closed_Ports!I128="z","z",IF(N$11&lt;2000,INDEX('Data;_Historical_Data'!$H$12:$AK$518,MATCH(Working!$E135,'Data;_Historical_Data'!$J$12:$J$518,0),MATCH(Working!N$11,'Data;_Historical_Data'!$H$11:$AK$11)),SUMIFS('Data;_Minor_Ports'!$K$59:$K$999999,'Data;_Minor_Ports'!$F$59:$F$999999,$F135,'Data;_Minor_Ports'!$E$59:$E$999999,N$70,'Data;_Minor_Ports'!$J$59:$J$999999,#REF!)))</f>
        <v>#REF!</v>
      </c>
      <c r="O135" s="3" t="e">
        <f>IF(Closed_Ports!J128="z","z",IF(O$11&lt;2000,INDEX('Data;_Historical_Data'!$H$12:$AK$518,MATCH(Working!$E135,'Data;_Historical_Data'!$J$12:$J$518,0),MATCH(Working!O$11,'Data;_Historical_Data'!$H$11:$AK$11)),SUMIFS('Data;_Minor_Ports'!$K$59:$K$999999,'Data;_Minor_Ports'!$F$59:$F$999999,$F135,'Data;_Minor_Ports'!$E$59:$E$999999,O$70,'Data;_Minor_Ports'!$J$59:$J$999999,#REF!)))</f>
        <v>#REF!</v>
      </c>
      <c r="P135" s="3" t="e">
        <f>IF(Closed_Ports!K128="z","z",IF(P$11&lt;2000,INDEX('Data;_Historical_Data'!$H$12:$AK$518,MATCH(Working!$E135,'Data;_Historical_Data'!$J$12:$J$518,0),MATCH(Working!P$11,'Data;_Historical_Data'!$H$11:$AK$11)),SUMIFS('Data;_Minor_Ports'!$K$59:$K$999999,'Data;_Minor_Ports'!$F$59:$F$999999,$F135,'Data;_Minor_Ports'!$E$59:$E$999999,P$70,'Data;_Minor_Ports'!$J$59:$J$999999,#REF!)))</f>
        <v>#REF!</v>
      </c>
      <c r="Q135" s="3" t="e">
        <f>IF(Closed_Ports!L128="z","z",IF(Q$11&lt;2000,INDEX('Data;_Historical_Data'!$H$12:$AK$518,MATCH(Working!$E135,'Data;_Historical_Data'!$J$12:$J$518,0),MATCH(Working!Q$11,'Data;_Historical_Data'!$H$11:$AK$11)),SUMIFS('Data;_Minor_Ports'!$K$59:$K$999999,'Data;_Minor_Ports'!$F$59:$F$999999,$F135,'Data;_Minor_Ports'!$E$59:$E$999999,Q$70,'Data;_Minor_Ports'!$J$59:$J$999999,#REF!)))</f>
        <v>#REF!</v>
      </c>
      <c r="R135" s="3" t="e">
        <f>IF(Closed_Ports!M128="z","z",IF(R$11&lt;2000,INDEX('Data;_Historical_Data'!$H$12:$AK$518,MATCH(Working!$E135,'Data;_Historical_Data'!$J$12:$J$518,0),MATCH(Working!R$11,'Data;_Historical_Data'!$H$11:$AK$11)),SUMIFS('Data;_Minor_Ports'!$K$59:$K$999999,'Data;_Minor_Ports'!$F$59:$F$999999,$F135,'Data;_Minor_Ports'!$E$59:$E$999999,R$70,'Data;_Minor_Ports'!$J$59:$J$999999,#REF!)))</f>
        <v>#REF!</v>
      </c>
      <c r="S135" s="3" t="e">
        <f>IF(Closed_Ports!N128="z","z",IF(S$11&lt;2000,INDEX('Data;_Historical_Data'!$H$12:$AK$518,MATCH(Working!$E135,'Data;_Historical_Data'!$J$12:$J$518,0),MATCH(Working!S$11,'Data;_Historical_Data'!$H$11:$AK$11)),SUMIFS('Data;_Minor_Ports'!$K$59:$K$999999,'Data;_Minor_Ports'!$F$59:$F$999999,$F135,'Data;_Minor_Ports'!$E$59:$E$999999,S$70,'Data;_Minor_Ports'!$J$59:$J$999999,#REF!)))</f>
        <v>#REF!</v>
      </c>
      <c r="T135" s="3" t="e">
        <f>IF(Closed_Ports!O128="z","z",IF(T$11&lt;2000,INDEX('Data;_Historical_Data'!$H$12:$AK$518,MATCH(Working!$E135,'Data;_Historical_Data'!$J$12:$J$518,0),MATCH(Working!T$11,'Data;_Historical_Data'!$H$11:$AK$11)),SUMIFS('Data;_Minor_Ports'!$K$59:$K$999999,'Data;_Minor_Ports'!$F$59:$F$999999,$F135,'Data;_Minor_Ports'!$E$59:$E$999999,T$70,'Data;_Minor_Ports'!$J$59:$J$999999,#REF!)))</f>
        <v>#REF!</v>
      </c>
      <c r="U135" s="3" t="e">
        <f>IF(Closed_Ports!P128="z","z",IF(U$11&lt;2000,INDEX('Data;_Historical_Data'!$H$12:$AK$518,MATCH(Working!$E135,'Data;_Historical_Data'!$J$12:$J$518,0),MATCH(Working!U$11,'Data;_Historical_Data'!$H$11:$AK$11)),SUMIFS('Data;_Minor_Ports'!$K$59:$K$999999,'Data;_Minor_Ports'!$F$59:$F$999999,$F135,'Data;_Minor_Ports'!$E$59:$E$999999,U$70,'Data;_Minor_Ports'!$J$59:$J$999999,#REF!)))</f>
        <v>#REF!</v>
      </c>
      <c r="V135" s="3" t="e">
        <f>IF(Closed_Ports!Q128="z","z",IF(V$11&lt;2000,INDEX('Data;_Historical_Data'!$H$12:$AK$518,MATCH(Working!$E135,'Data;_Historical_Data'!$J$12:$J$518,0),MATCH(Working!V$11,'Data;_Historical_Data'!$H$11:$AK$11)),SUMIFS('Data;_Minor_Ports'!$K$59:$K$999999,'Data;_Minor_Ports'!$F$59:$F$999999,$F135,'Data;_Minor_Ports'!$E$59:$E$999999,V$70,'Data;_Minor_Ports'!$J$59:$J$999999,#REF!)))</f>
        <v>#REF!</v>
      </c>
      <c r="W135" s="3" t="e">
        <f>IF(Closed_Ports!R128="z","z",IF(W$11&lt;2000,INDEX('Data;_Historical_Data'!$H$12:$AK$518,MATCH(Working!$E135,'Data;_Historical_Data'!$J$12:$J$518,0),MATCH(Working!W$11,'Data;_Historical_Data'!$H$11:$AK$11)),SUMIFS('Data;_Minor_Ports'!$K$59:$K$999999,'Data;_Minor_Ports'!$F$59:$F$999999,$F135,'Data;_Minor_Ports'!$E$59:$E$999999,W$70,'Data;_Minor_Ports'!$J$59:$J$999999,#REF!)))</f>
        <v>#REF!</v>
      </c>
      <c r="X135" s="3" t="e">
        <f>IF(Closed_Ports!S128="z","z",IF(X$11&lt;2000,INDEX('Data;_Historical_Data'!$H$12:$AK$518,MATCH(Working!$E135,'Data;_Historical_Data'!$J$12:$J$518,0),MATCH(Working!X$11,'Data;_Historical_Data'!$H$11:$AK$11)),SUMIFS('Data;_Minor_Ports'!$K$59:$K$999999,'Data;_Minor_Ports'!$F$59:$F$999999,$F135,'Data;_Minor_Ports'!$E$59:$E$999999,X$70,'Data;_Minor_Ports'!$J$59:$J$999999,#REF!)))</f>
        <v>#REF!</v>
      </c>
      <c r="Y135" s="3" t="e">
        <f>IF(Closed_Ports!T128="z","z",IF(Y$11&lt;2000,INDEX('Data;_Historical_Data'!$H$12:$AK$518,MATCH(Working!$E135,'Data;_Historical_Data'!$J$12:$J$518,0),MATCH(Working!Y$11,'Data;_Historical_Data'!$H$11:$AK$11)),SUMIFS('Data;_Minor_Ports'!$K$59:$K$999999,'Data;_Minor_Ports'!$F$59:$F$999999,$F135,'Data;_Minor_Ports'!$E$59:$E$999999,Y$70,'Data;_Minor_Ports'!$J$59:$J$999999,#REF!)))</f>
        <v>#REF!</v>
      </c>
      <c r="Z135" s="3" t="e">
        <f>IF(Closed_Ports!U128="z","z",IF(Z$11&lt;2000,INDEX('Data;_Historical_Data'!$H$12:$AK$518,MATCH(Working!$E135,'Data;_Historical_Data'!$J$12:$J$518,0),MATCH(Working!Z$11,'Data;_Historical_Data'!$H$11:$AK$11)),SUMIFS('Data;_Minor_Ports'!$K$59:$K$999999,'Data;_Minor_Ports'!$F$59:$F$999999,$F135,'Data;_Minor_Ports'!$E$59:$E$999999,Z$70,'Data;_Minor_Ports'!$J$59:$J$999999,#REF!)))</f>
        <v>#REF!</v>
      </c>
      <c r="AA135" s="3" t="e">
        <f>IF(Closed_Ports!V128="z","z",IF(AA$11&lt;2000,INDEX('Data;_Historical_Data'!$H$12:$AK$518,MATCH(Working!$E135,'Data;_Historical_Data'!$J$12:$J$518,0),MATCH(Working!AA$11,'Data;_Historical_Data'!$H$11:$AK$11)),SUMIFS('Data;_Minor_Ports'!$K$59:$K$999999,'Data;_Minor_Ports'!$F$59:$F$999999,$F135,'Data;_Minor_Ports'!$E$59:$E$999999,AA$70,'Data;_Minor_Ports'!$J$59:$J$999999,#REF!)))</f>
        <v>#REF!</v>
      </c>
      <c r="AB135" s="3" t="e">
        <f>IF(Closed_Ports!W128="z","z",IF(AB$11&lt;2000,INDEX('Data;_Historical_Data'!$H$12:$AK$518,MATCH(Working!$E135,'Data;_Historical_Data'!$J$12:$J$518,0),MATCH(Working!AB$11,'Data;_Historical_Data'!$H$11:$AK$11)),SUMIFS('Data;_Minor_Ports'!$K$59:$K$999999,'Data;_Minor_Ports'!$F$59:$F$999999,$F135,'Data;_Minor_Ports'!$E$59:$E$999999,AB$70,'Data;_Minor_Ports'!$J$59:$J$999999,#REF!)))</f>
        <v>#REF!</v>
      </c>
      <c r="AC135" s="3" t="e">
        <f>IF(Closed_Ports!X128="z","z",IF(AC$11&lt;2000,INDEX('Data;_Historical_Data'!$H$12:$AK$518,MATCH(Working!$E135,'Data;_Historical_Data'!$J$12:$J$518,0),MATCH(Working!AC$11,'Data;_Historical_Data'!$H$11:$AK$11)),SUMIFS('Data;_Minor_Ports'!$K$59:$K$999999,'Data;_Minor_Ports'!$F$59:$F$999999,$F135,'Data;_Minor_Ports'!$E$59:$E$999999,AC$70,'Data;_Minor_Ports'!$J$59:$J$999999,#REF!)))</f>
        <v>#REF!</v>
      </c>
      <c r="AD135" s="3" t="e">
        <f>IF(Closed_Ports!Y128="z","z",IF(AD$11&lt;2000,INDEX('Data;_Historical_Data'!$H$12:$AK$518,MATCH(Working!$E135,'Data;_Historical_Data'!$J$12:$J$518,0),MATCH(Working!AD$11,'Data;_Historical_Data'!$H$11:$AK$11)),SUMIFS('Data;_Minor_Ports'!$K$59:$K$999999,'Data;_Minor_Ports'!$F$59:$F$999999,$F135,'Data;_Minor_Ports'!$E$59:$E$999999,AD$70,'Data;_Minor_Ports'!$J$59:$J$999999,#REF!)))</f>
        <v>#REF!</v>
      </c>
      <c r="AE135" s="3" t="e">
        <f>IF(Closed_Ports!Z128="z","z",IF(AE$11&lt;2000,INDEX('Data;_Historical_Data'!$H$12:$AK$518,MATCH(Working!$E135,'Data;_Historical_Data'!$J$12:$J$518,0),MATCH(Working!AE$11,'Data;_Historical_Data'!$H$11:$AK$11)),SUMIFS('Data;_Minor_Ports'!$K$59:$K$999999,'Data;_Minor_Ports'!$F$59:$F$999999,$F135,'Data;_Minor_Ports'!$E$59:$E$999999,AE$70,'Data;_Minor_Ports'!$J$59:$J$999999,#REF!)))</f>
        <v>#REF!</v>
      </c>
      <c r="AF135" s="3" t="e">
        <f>IF(Closed_Ports!AA128="z","z",IF(AF$11&lt;2000,INDEX('Data;_Historical_Data'!$H$12:$AK$518,MATCH(Working!$E135,'Data;_Historical_Data'!$J$12:$J$518,0),MATCH(Working!AF$11,'Data;_Historical_Data'!$H$11:$AK$11)),SUMIFS('Data;_Minor_Ports'!$K$59:$K$999999,'Data;_Minor_Ports'!$F$59:$F$999999,$F135,'Data;_Minor_Ports'!$E$59:$E$999999,AF$70,'Data;_Minor_Ports'!$J$59:$J$999999,#REF!)))</f>
        <v>#REF!</v>
      </c>
      <c r="AG135" s="3" t="e">
        <f>IF(Closed_Ports!AB128="z","z",IF(AG$11&lt;2000,INDEX('Data;_Historical_Data'!$H$12:$AK$518,MATCH(Working!$E135,'Data;_Historical_Data'!$J$12:$J$518,0),MATCH(Working!AG$11,'Data;_Historical_Data'!$H$11:$AK$11)),SUMIFS('Data;_Minor_Ports'!$K$59:$K$999999,'Data;_Minor_Ports'!$F$59:$F$999999,$F135,'Data;_Minor_Ports'!$E$59:$E$999999,AG$70,'Data;_Minor_Ports'!$J$59:$J$999999,#REF!)))</f>
        <v>#REF!</v>
      </c>
      <c r="AH135" s="3" t="e">
        <f>IF(Closed_Ports!AC128="z","z",IF(AH$11&lt;2000,INDEX('Data;_Historical_Data'!$H$12:$AK$518,MATCH(Working!$E135,'Data;_Historical_Data'!$J$12:$J$518,0),MATCH(Working!AH$11,'Data;_Historical_Data'!$H$11:$AK$11)),SUMIFS('Data;_Minor_Ports'!$K$59:$K$999999,'Data;_Minor_Ports'!$F$59:$F$999999,$F135,'Data;_Minor_Ports'!$E$59:$E$999999,AH$70,'Data;_Minor_Ports'!$J$59:$J$999999,#REF!)))</f>
        <v>#REF!</v>
      </c>
      <c r="AI135" s="3" t="e">
        <f>IF(Closed_Ports!AD128="z","z",IF(AI$11&lt;2000,INDEX('Data;_Historical_Data'!$H$12:$AK$518,MATCH(Working!$E135,'Data;_Historical_Data'!$J$12:$J$518,0),MATCH(Working!AI$11,'Data;_Historical_Data'!$H$11:$AK$11)),SUMIFS('Data;_Minor_Ports'!$K$59:$K$999999,'Data;_Minor_Ports'!$F$59:$F$999999,$F135,'Data;_Minor_Ports'!$E$59:$E$999999,AI$70,'Data;_Minor_Ports'!$J$59:$J$999999,#REF!)))</f>
        <v>#REF!</v>
      </c>
      <c r="AJ135" s="3" t="e">
        <f>IF(Closed_Ports!AE128="z","z",IF(AJ$11&lt;2000,INDEX('Data;_Historical_Data'!$H$12:$AK$518,MATCH(Working!$E135,'Data;_Historical_Data'!$J$12:$J$518,0),MATCH(Working!AJ$11,'Data;_Historical_Data'!$H$11:$AK$11)),SUMIFS('Data;_Minor_Ports'!$K$59:$K$999999,'Data;_Minor_Ports'!$F$59:$F$999999,$F135,'Data;_Minor_Ports'!$E$59:$E$999999,AJ$70,'Data;_Minor_Ports'!$J$59:$J$999999,#REF!)))</f>
        <v>#REF!</v>
      </c>
      <c r="AK135" s="3" t="e">
        <f>IF(Closed_Ports!AF128="z","z",IF(AK$11&lt;2000,INDEX('Data;_Historical_Data'!$H$12:$AK$518,MATCH(Working!$E135,'Data;_Historical_Data'!$J$12:$J$518,0),MATCH(Working!AK$11,'Data;_Historical_Data'!$H$11:$AK$11)),SUMIFS('Data;_Minor_Ports'!$K$59:$K$999999,'Data;_Minor_Ports'!$F$59:$F$999999,$F135,'Data;_Minor_Ports'!$E$59:$E$999999,AK$70,'Data;_Minor_Ports'!$J$59:$J$999999,#REF!)))</f>
        <v>#REF!</v>
      </c>
      <c r="AL135" s="49">
        <f>IF(Closed_Ports!AG128="z","z",IF(AL$11&lt;2000,INDEX('Data;_Historical_Data'!$H$12:$AK$518,MATCH(Working!$E135,'Data;_Historical_Data'!$J$12:$J$518,0),MATCH(Working!AL$11,'Data;_Historical_Data'!$H$11:$AK$11)),SUMIFS('Data;_Minor_Ports'!$K$59:$K$999999,'Data;_Minor_Ports'!$F$59:$F$999999,$F135,'Data;_Minor_Ports'!$E$59:$E$999999,AL$70,'Data;_Minor_Ports'!$J$59:$J$999999,#REF!)))</f>
        <v>0</v>
      </c>
      <c r="AM135" s="3">
        <f>IF(Closed_Ports!AH128="z","z",IF(AM$11&lt;2000,INDEX('Data;_Historical_Data'!$H$12:$AK$518,MATCH(Working!$E135,'Data;_Historical_Data'!$J$12:$J$518,0),MATCH(Working!AM$11,'Data;_Historical_Data'!$H$11:$AK$11)),SUMIFS('Data;_Minor_Ports'!$K$59:$K$999999,'Data;_Minor_Ports'!$F$59:$F$999999,$F135,'Data;_Minor_Ports'!$E$59:$E$999999,AM$70,'Data;_Minor_Ports'!$J$59:$J$999999,#REF!)))</f>
        <v>0</v>
      </c>
      <c r="AN135" s="3">
        <f>IF(Closed_Ports!AI128="z","z",IF(AN$11&lt;2000,INDEX('Data;_Historical_Data'!$H$12:$AK$518,MATCH(Working!$E135,'Data;_Historical_Data'!$J$12:$J$518,0),MATCH(Working!AN$11,'Data;_Historical_Data'!$H$11:$AK$11)),SUMIFS('Data;_Minor_Ports'!$K$59:$K$999999,'Data;_Minor_Ports'!$F$59:$F$999999,$F135,'Data;_Minor_Ports'!$E$59:$E$999999,AN$70,'Data;_Minor_Ports'!$J$59:$J$999999,#REF!)))</f>
        <v>0</v>
      </c>
      <c r="AO135" s="3">
        <f>IF(Closed_Ports!AJ128="z","z",IF(AO$11&lt;2000,INDEX('Data;_Historical_Data'!$H$12:$AK$518,MATCH(Working!$E135,'Data;_Historical_Data'!$J$12:$J$518,0),MATCH(Working!AO$11,'Data;_Historical_Data'!$H$11:$AK$11)),SUMIFS('Data;_Minor_Ports'!$K$59:$K$999999,'Data;_Minor_Ports'!$F$59:$F$999999,$F135,'Data;_Minor_Ports'!$E$59:$E$999999,AO$70,'Data;_Minor_Ports'!$J$59:$J$999999,#REF!)))</f>
        <v>0</v>
      </c>
      <c r="AP135" s="3">
        <f>IF(Closed_Ports!AK128="z","z",IF(AP$11&lt;2000,INDEX('Data;_Historical_Data'!$H$12:$AK$518,MATCH(Working!$E135,'Data;_Historical_Data'!$J$12:$J$518,0),MATCH(Working!AP$11,'Data;_Historical_Data'!$H$11:$AK$11)),SUMIFS('Data;_Minor_Ports'!$K$59:$K$999999,'Data;_Minor_Ports'!$F$59:$F$999999,$F135,'Data;_Minor_Ports'!$E$59:$E$999999,AP$70,'Data;_Minor_Ports'!$J$59:$J$999999,#REF!)))</f>
        <v>0</v>
      </c>
      <c r="AQ135" s="3">
        <f>IF(Closed_Ports!AL128="z","z",IF(AQ$11&lt;2000,INDEX('Data;_Historical_Data'!$H$12:$AK$518,MATCH(Working!$E135,'Data;_Historical_Data'!$J$12:$J$518,0),MATCH(Working!AQ$11,'Data;_Historical_Data'!$H$11:$AK$11)),SUMIFS('Data;_Minor_Ports'!$K$59:$K$999999,'Data;_Minor_Ports'!$F$59:$F$999999,$F135,'Data;_Minor_Ports'!$E$59:$E$999999,AQ$70,'Data;_Minor_Ports'!$J$59:$J$999999,#REF!)))</f>
        <v>0</v>
      </c>
      <c r="AR135" s="3">
        <f>IF(Closed_Ports!AM128="z","z",IF(AR$11&lt;2000,INDEX('Data;_Historical_Data'!$H$12:$AK$518,MATCH(Working!$E135,'Data;_Historical_Data'!$J$12:$J$518,0),MATCH(Working!AR$11,'Data;_Historical_Data'!$H$11:$AK$11)),SUMIFS('Data;_Minor_Ports'!$K$59:$K$999999,'Data;_Minor_Ports'!$F$59:$F$999999,$F135,'Data;_Minor_Ports'!$E$59:$E$999999,AR$70,'Data;_Minor_Ports'!$J$59:$J$999999,#REF!)))</f>
        <v>0</v>
      </c>
      <c r="AS135" s="3">
        <f>IF(Closed_Ports!AN128="z","z",IF(AS$11&lt;2000,INDEX('Data;_Historical_Data'!$H$12:$AK$518,MATCH(Working!$E135,'Data;_Historical_Data'!$J$12:$J$518,0),MATCH(Working!AS$11,'Data;_Historical_Data'!$H$11:$AK$11)),SUMIFS('Data;_Minor_Ports'!$K$59:$K$999999,'Data;_Minor_Ports'!$F$59:$F$999999,$F135,'Data;_Minor_Ports'!$E$59:$E$999999,AS$70,'Data;_Minor_Ports'!$J$59:$J$999999,#REF!)))</f>
        <v>0</v>
      </c>
      <c r="AT135" s="3">
        <f>IF(Closed_Ports!AO128="z","z",IF(AT$11&lt;2000,INDEX('Data;_Historical_Data'!$H$12:$AK$518,MATCH(Working!$E135,'Data;_Historical_Data'!$J$12:$J$518,0),MATCH(Working!AT$11,'Data;_Historical_Data'!$H$11:$AK$11)),SUMIFS('Data;_Minor_Ports'!$K$59:$K$999999,'Data;_Minor_Ports'!$F$59:$F$999999,$F135,'Data;_Minor_Ports'!$E$59:$E$999999,AT$70,'Data;_Minor_Ports'!$J$59:$J$999999,#REF!)))</f>
        <v>0</v>
      </c>
      <c r="AU135" s="3">
        <f>IF(Closed_Ports!AP128="z","z",IF(AU$11&lt;2000,INDEX('Data;_Historical_Data'!$H$12:$AK$518,MATCH(Working!$E135,'Data;_Historical_Data'!$J$12:$J$518,0),MATCH(Working!AU$11,'Data;_Historical_Data'!$H$11:$AK$11)),SUMIFS('Data;_Minor_Ports'!$K$59:$K$999999,'Data;_Minor_Ports'!$F$59:$F$999999,$F135,'Data;_Minor_Ports'!$E$59:$E$999999,AU$70,'Data;_Minor_Ports'!$J$59:$J$999999,#REF!)))</f>
        <v>0</v>
      </c>
      <c r="AV135" s="3">
        <f>IF(Closed_Ports!AQ128="z","z",IF(AV$11&lt;2000,INDEX('Data;_Historical_Data'!$H$12:$AK$518,MATCH(Working!$E135,'Data;_Historical_Data'!$J$12:$J$518,0),MATCH(Working!AV$11,'Data;_Historical_Data'!$H$11:$AK$11)),SUMIFS('Data;_Minor_Ports'!$K$59:$K$999999,'Data;_Minor_Ports'!$F$59:$F$999999,$F135,'Data;_Minor_Ports'!$E$59:$E$999999,AV$70,'Data;_Minor_Ports'!$J$59:$J$999999,#REF!)))</f>
        <v>0</v>
      </c>
      <c r="AW135" s="3">
        <f>IF(Closed_Ports!AR128="z","z",IF(AW$11&lt;2000,INDEX('Data;_Historical_Data'!$H$12:$AK$518,MATCH(Working!$E135,'Data;_Historical_Data'!$J$12:$J$518,0),MATCH(Working!AW$11,'Data;_Historical_Data'!$H$11:$AK$11)),SUMIFS('Data;_Minor_Ports'!$K$59:$K$999999,'Data;_Minor_Ports'!$F$59:$F$999999,$F135,'Data;_Minor_Ports'!$E$59:$E$999999,AW$70,'Data;_Minor_Ports'!$J$59:$J$999999,#REF!)))</f>
        <v>0</v>
      </c>
      <c r="AX135" s="3">
        <f>IF(Closed_Ports!AS128="z","z",IF(AX$11&lt;2000,INDEX('Data;_Historical_Data'!$H$12:$AK$518,MATCH(Working!$E135,'Data;_Historical_Data'!$J$12:$J$518,0),MATCH(Working!AX$11,'Data;_Historical_Data'!$H$11:$AK$11)),SUMIFS('Data;_Minor_Ports'!$K$59:$K$999999,'Data;_Minor_Ports'!$F$59:$F$999999,$F135,'Data;_Minor_Ports'!$E$59:$E$999999,AX$70,'Data;_Minor_Ports'!$J$59:$J$999999,#REF!)))</f>
        <v>0</v>
      </c>
      <c r="AY135" s="3">
        <f>IF(Closed_Ports!AT128="z","z",IF(AY$11&lt;2000,INDEX('Data;_Historical_Data'!$H$12:$AK$518,MATCH(Working!$E135,'Data;_Historical_Data'!$J$12:$J$518,0),MATCH(Working!AY$11,'Data;_Historical_Data'!$H$11:$AK$11)),SUMIFS('Data;_Minor_Ports'!$K$59:$K$999999,'Data;_Minor_Ports'!$F$59:$F$999999,$F135,'Data;_Minor_Ports'!$E$59:$E$999999,AY$70,'Data;_Minor_Ports'!$J$59:$J$999999,#REF!)))</f>
        <v>0</v>
      </c>
      <c r="AZ135" s="3">
        <f>IF(Closed_Ports!AU128="z","z",IF(AZ$11&lt;2000,INDEX('Data;_Historical_Data'!$H$12:$AK$518,MATCH(Working!$E135,'Data;_Historical_Data'!$J$12:$J$518,0),MATCH(Working!AZ$11,'Data;_Historical_Data'!$H$11:$AK$11)),SUMIFS('Data;_Minor_Ports'!$K$59:$K$999999,'Data;_Minor_Ports'!$F$59:$F$999999,$F135,'Data;_Minor_Ports'!$E$59:$E$999999,AZ$70,'Data;_Minor_Ports'!$J$59:$J$999999,#REF!)))</f>
        <v>0</v>
      </c>
      <c r="BA135" s="3">
        <f>IF(Closed_Ports!AV128="z","z",IF(BA$11&lt;2000,INDEX('Data;_Historical_Data'!$H$12:$AK$518,MATCH(Working!$E135,'Data;_Historical_Data'!$J$12:$J$518,0),MATCH(Working!BA$11,'Data;_Historical_Data'!$H$11:$AK$11)),SUMIFS('Data;_Minor_Ports'!$K$59:$K$999999,'Data;_Minor_Ports'!$F$59:$F$999999,$F135,'Data;_Minor_Ports'!$E$59:$E$999999,BA$70,'Data;_Minor_Ports'!$J$59:$J$999999,#REF!)))</f>
        <v>0</v>
      </c>
      <c r="BB135" s="3">
        <f>IF(Closed_Ports!AW128="z","z",IF(BB$11&lt;2000,INDEX('Data;_Historical_Data'!$H$12:$AK$518,MATCH(Working!$E135,'Data;_Historical_Data'!$J$12:$J$518,0),MATCH(Working!BB$11,'Data;_Historical_Data'!$H$11:$AK$11)),SUMIFS('Data;_Minor_Ports'!$K$59:$K$999999,'Data;_Minor_Ports'!$F$59:$F$999999,$F135,'Data;_Minor_Ports'!$E$59:$E$999999,BB$70,'Data;_Minor_Ports'!$J$59:$J$999999,#REF!)))</f>
        <v>0</v>
      </c>
      <c r="BC135" s="3">
        <f>IF(Closed_Ports!AX128="z","z",IF(BC$11&lt;2000,INDEX('Data;_Historical_Data'!$H$12:$AK$518,MATCH(Working!$E135,'Data;_Historical_Data'!$J$12:$J$518,0),MATCH(Working!BC$11,'Data;_Historical_Data'!$H$11:$AK$11)),SUMIFS('Data;_Minor_Ports'!$K$59:$K$999999,'Data;_Minor_Ports'!$F$59:$F$999999,$F135,'Data;_Minor_Ports'!$E$59:$E$999999,BC$70,'Data;_Minor_Ports'!$J$59:$J$999999,#REF!)))</f>
        <v>0</v>
      </c>
      <c r="BD135" s="3">
        <f>IF(Closed_Ports!AY128="z","z",IF(BD$11&lt;2000,INDEX('Data;_Historical_Data'!$H$12:$AK$518,MATCH(Working!$E135,'Data;_Historical_Data'!$J$12:$J$518,0),MATCH(Working!BD$11,'Data;_Historical_Data'!$H$11:$AK$11)),SUMIFS('Data;_Minor_Ports'!$K$59:$K$999999,'Data;_Minor_Ports'!$F$59:$F$999999,$F135,'Data;_Minor_Ports'!$E$59:$E$999999,BD$70,'Data;_Minor_Ports'!$J$59:$J$999999,#REF!)))</f>
        <v>0</v>
      </c>
      <c r="BE135" s="3">
        <f>IF(Closed_Ports!AZ128="z","z",IF(BE$11&lt;2000,INDEX('Data;_Historical_Data'!$H$12:$AK$518,MATCH(Working!$E135,'Data;_Historical_Data'!$J$12:$J$518,0),MATCH(Working!BE$11,'Data;_Historical_Data'!$H$11:$AK$11)),SUMIFS('Data;_Minor_Ports'!$K$59:$K$999999,'Data;_Minor_Ports'!$F$59:$F$999999,$F135,'Data;_Minor_Ports'!$E$59:$E$999999,BE$70,'Data;_Minor_Ports'!$J$59:$J$999999,#REF!)))</f>
        <v>0</v>
      </c>
      <c r="BF135" s="3">
        <f>IF(Closed_Ports!BA128="z","z",IF(BF$11&lt;2000,INDEX('Data;_Historical_Data'!$H$12:$AK$518,MATCH(Working!$E135,'Data;_Historical_Data'!$J$12:$J$518,0),MATCH(Working!BF$11,'Data;_Historical_Data'!$H$11:$AK$11)),SUMIFS('Data;_Minor_Ports'!$K$59:$K$999999,'Data;_Minor_Ports'!$F$59:$F$999999,$F135,'Data;_Minor_Ports'!$E$59:$E$999999,BF$70,'Data;_Minor_Ports'!$J$59:$J$999999,#REF!)))</f>
        <v>0</v>
      </c>
      <c r="BG135" s="3">
        <f>IF(Closed_Ports!BB128="z","z",IF(BG$11&lt;2000,INDEX('Data;_Historical_Data'!$H$12:$AK$518,MATCH(Working!$E135,'Data;_Historical_Data'!$J$12:$J$518,0),MATCH(Working!BG$11,'Data;_Historical_Data'!$H$11:$AK$11)),SUMIFS('Data;_Minor_Ports'!$K$59:$K$999999,'Data;_Minor_Ports'!$F$59:$F$999999,$F135,'Data;_Minor_Ports'!$E$59:$E$999999,BG$70,'Data;_Minor_Ports'!$J$59:$J$999999,#REF!)))</f>
        <v>0</v>
      </c>
      <c r="BH135" s="3">
        <f>IF(Closed_Ports!BC128="z","z",IF(BH$11&lt;2000,INDEX('Data;_Historical_Data'!$H$12:$AK$518,MATCH(Working!$E135,'Data;_Historical_Data'!$J$12:$J$518,0),MATCH(Working!BH$11,'Data;_Historical_Data'!$H$11:$AK$11)),SUMIFS('Data;_Minor_Ports'!$K$59:$K$999999,'Data;_Minor_Ports'!$F$59:$F$999999,$F135,'Data;_Minor_Ports'!$E$59:$E$999999,BH$70,'Data;_Minor_Ports'!$J$59:$J$999999,#REF!)))</f>
        <v>0</v>
      </c>
      <c r="BI135" s="3">
        <f>IF(Closed_Ports!BD128="z","z",IF(BI$11&lt;2000,INDEX('Data;_Historical_Data'!$H$12:$AK$518,MATCH(Working!$E135,'Data;_Historical_Data'!$J$12:$J$518,0),MATCH(Working!BI$11,'Data;_Historical_Data'!$H$11:$AK$11)),SUMIFS('Data;_Minor_Ports'!$K$59:$K$999999,'Data;_Minor_Ports'!$F$59:$F$999999,$F135,'Data;_Minor_Ports'!$E$59:$E$999999,BI$70,'Data;_Minor_Ports'!$J$59:$J$999999,#REF!)))</f>
        <v>0</v>
      </c>
      <c r="BJ135" s="44" t="e">
        <f t="shared" ref="BJ135:BJ166" si="10">(BI135-BH135)/BH135</f>
        <v>#DIV/0!</v>
      </c>
      <c r="BK135" s="45">
        <f t="shared" ref="BK135:BK166" si="11">BI135-BH135</f>
        <v>0</v>
      </c>
    </row>
    <row r="136" spans="5:63" x14ac:dyDescent="0.25">
      <c r="E136" s="22" t="e">
        <f>CONCATENATE(#REF!,Working!H136)</f>
        <v>#REF!</v>
      </c>
      <c r="F136" s="22" t="s">
        <v>444</v>
      </c>
      <c r="G136" s="22" t="s">
        <v>308</v>
      </c>
      <c r="H136" s="2" t="s">
        <v>125</v>
      </c>
      <c r="I136" s="2" t="s">
        <v>26</v>
      </c>
      <c r="J136" s="42" t="s">
        <v>66</v>
      </c>
      <c r="K136" s="3" t="e">
        <f>IF(Closed_Ports!F129="z","z",IF(K$11&lt;2000,INDEX('Data;_Historical_Data'!$H$12:$AK$518,MATCH(Working!$E136,'Data;_Historical_Data'!$J$12:$J$518,0),MATCH(Working!K$11,'Data;_Historical_Data'!$H$11:$AK$11)),SUMIFS('Data;_Minor_Ports'!$K$59:$K$999999,'Data;_Minor_Ports'!$F$59:$F$999999,$F136,'Data;_Minor_Ports'!$E$59:$E$999999,K$70,'Data;_Minor_Ports'!$J$59:$J$999999,#REF!)))</f>
        <v>#REF!</v>
      </c>
      <c r="L136" s="3" t="e">
        <f>IF(Closed_Ports!G129="z","z",IF(L$11&lt;2000,INDEX('Data;_Historical_Data'!$H$12:$AK$518,MATCH(Working!$E136,'Data;_Historical_Data'!$J$12:$J$518,0),MATCH(Working!L$11,'Data;_Historical_Data'!$H$11:$AK$11)),SUMIFS('Data;_Minor_Ports'!$K$59:$K$999999,'Data;_Minor_Ports'!$F$59:$F$999999,$F136,'Data;_Minor_Ports'!$E$59:$E$999999,L$70,'Data;_Minor_Ports'!$J$59:$J$999999,#REF!)))</f>
        <v>#REF!</v>
      </c>
      <c r="M136" s="3" t="e">
        <f>IF(Closed_Ports!H129="z","z",IF(M$11&lt;2000,INDEX('Data;_Historical_Data'!$H$12:$AK$518,MATCH(Working!$E136,'Data;_Historical_Data'!$J$12:$J$518,0),MATCH(Working!M$11,'Data;_Historical_Data'!$H$11:$AK$11)),SUMIFS('Data;_Minor_Ports'!$K$59:$K$999999,'Data;_Minor_Ports'!$F$59:$F$999999,$F136,'Data;_Minor_Ports'!$E$59:$E$999999,M$70,'Data;_Minor_Ports'!$J$59:$J$999999,#REF!)))</f>
        <v>#REF!</v>
      </c>
      <c r="N136" s="3" t="e">
        <f>IF(Closed_Ports!I129="z","z",IF(N$11&lt;2000,INDEX('Data;_Historical_Data'!$H$12:$AK$518,MATCH(Working!$E136,'Data;_Historical_Data'!$J$12:$J$518,0),MATCH(Working!N$11,'Data;_Historical_Data'!$H$11:$AK$11)),SUMIFS('Data;_Minor_Ports'!$K$59:$K$999999,'Data;_Minor_Ports'!$F$59:$F$999999,$F136,'Data;_Minor_Ports'!$E$59:$E$999999,N$70,'Data;_Minor_Ports'!$J$59:$J$999999,#REF!)))</f>
        <v>#REF!</v>
      </c>
      <c r="O136" s="3" t="e">
        <f>IF(Closed_Ports!J129="z","z",IF(O$11&lt;2000,INDEX('Data;_Historical_Data'!$H$12:$AK$518,MATCH(Working!$E136,'Data;_Historical_Data'!$J$12:$J$518,0),MATCH(Working!O$11,'Data;_Historical_Data'!$H$11:$AK$11)),SUMIFS('Data;_Minor_Ports'!$K$59:$K$999999,'Data;_Minor_Ports'!$F$59:$F$999999,$F136,'Data;_Minor_Ports'!$E$59:$E$999999,O$70,'Data;_Minor_Ports'!$J$59:$J$999999,#REF!)))</f>
        <v>#REF!</v>
      </c>
      <c r="P136" s="3" t="e">
        <f>IF(Closed_Ports!K129="z","z",IF(P$11&lt;2000,INDEX('Data;_Historical_Data'!$H$12:$AK$518,MATCH(Working!$E136,'Data;_Historical_Data'!$J$12:$J$518,0),MATCH(Working!P$11,'Data;_Historical_Data'!$H$11:$AK$11)),SUMIFS('Data;_Minor_Ports'!$K$59:$K$999999,'Data;_Minor_Ports'!$F$59:$F$999999,$F136,'Data;_Minor_Ports'!$E$59:$E$999999,P$70,'Data;_Minor_Ports'!$J$59:$J$999999,#REF!)))</f>
        <v>#REF!</v>
      </c>
      <c r="Q136" s="3" t="e">
        <f>IF(Closed_Ports!L129="z","z",IF(Q$11&lt;2000,INDEX('Data;_Historical_Data'!$H$12:$AK$518,MATCH(Working!$E136,'Data;_Historical_Data'!$J$12:$J$518,0),MATCH(Working!Q$11,'Data;_Historical_Data'!$H$11:$AK$11)),SUMIFS('Data;_Minor_Ports'!$K$59:$K$999999,'Data;_Minor_Ports'!$F$59:$F$999999,$F136,'Data;_Minor_Ports'!$E$59:$E$999999,Q$70,'Data;_Minor_Ports'!$J$59:$J$999999,#REF!)))</f>
        <v>#REF!</v>
      </c>
      <c r="R136" s="3" t="e">
        <f>IF(Closed_Ports!M129="z","z",IF(R$11&lt;2000,INDEX('Data;_Historical_Data'!$H$12:$AK$518,MATCH(Working!$E136,'Data;_Historical_Data'!$J$12:$J$518,0),MATCH(Working!R$11,'Data;_Historical_Data'!$H$11:$AK$11)),SUMIFS('Data;_Minor_Ports'!$K$59:$K$999999,'Data;_Minor_Ports'!$F$59:$F$999999,$F136,'Data;_Minor_Ports'!$E$59:$E$999999,R$70,'Data;_Minor_Ports'!$J$59:$J$999999,#REF!)))</f>
        <v>#REF!</v>
      </c>
      <c r="S136" s="3" t="e">
        <f>IF(Closed_Ports!N129="z","z",IF(S$11&lt;2000,INDEX('Data;_Historical_Data'!$H$12:$AK$518,MATCH(Working!$E136,'Data;_Historical_Data'!$J$12:$J$518,0),MATCH(Working!S$11,'Data;_Historical_Data'!$H$11:$AK$11)),SUMIFS('Data;_Minor_Ports'!$K$59:$K$999999,'Data;_Minor_Ports'!$F$59:$F$999999,$F136,'Data;_Minor_Ports'!$E$59:$E$999999,S$70,'Data;_Minor_Ports'!$J$59:$J$999999,#REF!)))</f>
        <v>#REF!</v>
      </c>
      <c r="T136" s="3" t="e">
        <f>IF(Closed_Ports!O129="z","z",IF(T$11&lt;2000,INDEX('Data;_Historical_Data'!$H$12:$AK$518,MATCH(Working!$E136,'Data;_Historical_Data'!$J$12:$J$518,0),MATCH(Working!T$11,'Data;_Historical_Data'!$H$11:$AK$11)),SUMIFS('Data;_Minor_Ports'!$K$59:$K$999999,'Data;_Minor_Ports'!$F$59:$F$999999,$F136,'Data;_Minor_Ports'!$E$59:$E$999999,T$70,'Data;_Minor_Ports'!$J$59:$J$999999,#REF!)))</f>
        <v>#REF!</v>
      </c>
      <c r="U136" s="3" t="e">
        <f>IF(Closed_Ports!P129="z","z",IF(U$11&lt;2000,INDEX('Data;_Historical_Data'!$H$12:$AK$518,MATCH(Working!$E136,'Data;_Historical_Data'!$J$12:$J$518,0),MATCH(Working!U$11,'Data;_Historical_Data'!$H$11:$AK$11)),SUMIFS('Data;_Minor_Ports'!$K$59:$K$999999,'Data;_Minor_Ports'!$F$59:$F$999999,$F136,'Data;_Minor_Ports'!$E$59:$E$999999,U$70,'Data;_Minor_Ports'!$J$59:$J$999999,#REF!)))</f>
        <v>#REF!</v>
      </c>
      <c r="V136" s="3" t="e">
        <f>IF(Closed_Ports!Q129="z","z",IF(V$11&lt;2000,INDEX('Data;_Historical_Data'!$H$12:$AK$518,MATCH(Working!$E136,'Data;_Historical_Data'!$J$12:$J$518,0),MATCH(Working!V$11,'Data;_Historical_Data'!$H$11:$AK$11)),SUMIFS('Data;_Minor_Ports'!$K$59:$K$999999,'Data;_Minor_Ports'!$F$59:$F$999999,$F136,'Data;_Minor_Ports'!$E$59:$E$999999,V$70,'Data;_Minor_Ports'!$J$59:$J$999999,#REF!)))</f>
        <v>#REF!</v>
      </c>
      <c r="W136" s="3" t="e">
        <f>IF(Closed_Ports!R129="z","z",IF(W$11&lt;2000,INDEX('Data;_Historical_Data'!$H$12:$AK$518,MATCH(Working!$E136,'Data;_Historical_Data'!$J$12:$J$518,0),MATCH(Working!W$11,'Data;_Historical_Data'!$H$11:$AK$11)),SUMIFS('Data;_Minor_Ports'!$K$59:$K$999999,'Data;_Minor_Ports'!$F$59:$F$999999,$F136,'Data;_Minor_Ports'!$E$59:$E$999999,W$70,'Data;_Minor_Ports'!$J$59:$J$999999,#REF!)))</f>
        <v>#REF!</v>
      </c>
      <c r="X136" s="3" t="e">
        <f>IF(Closed_Ports!S129="z","z",IF(X$11&lt;2000,INDEX('Data;_Historical_Data'!$H$12:$AK$518,MATCH(Working!$E136,'Data;_Historical_Data'!$J$12:$J$518,0),MATCH(Working!X$11,'Data;_Historical_Data'!$H$11:$AK$11)),SUMIFS('Data;_Minor_Ports'!$K$59:$K$999999,'Data;_Minor_Ports'!$F$59:$F$999999,$F136,'Data;_Minor_Ports'!$E$59:$E$999999,X$70,'Data;_Minor_Ports'!$J$59:$J$999999,#REF!)))</f>
        <v>#REF!</v>
      </c>
      <c r="Y136" s="3" t="e">
        <f>IF(Closed_Ports!T129="z","z",IF(Y$11&lt;2000,INDEX('Data;_Historical_Data'!$H$12:$AK$518,MATCH(Working!$E136,'Data;_Historical_Data'!$J$12:$J$518,0),MATCH(Working!Y$11,'Data;_Historical_Data'!$H$11:$AK$11)),SUMIFS('Data;_Minor_Ports'!$K$59:$K$999999,'Data;_Minor_Ports'!$F$59:$F$999999,$F136,'Data;_Minor_Ports'!$E$59:$E$999999,Y$70,'Data;_Minor_Ports'!$J$59:$J$999999,#REF!)))</f>
        <v>#REF!</v>
      </c>
      <c r="Z136" s="3" t="e">
        <f>IF(Closed_Ports!U129="z","z",IF(Z$11&lt;2000,INDEX('Data;_Historical_Data'!$H$12:$AK$518,MATCH(Working!$E136,'Data;_Historical_Data'!$J$12:$J$518,0),MATCH(Working!Z$11,'Data;_Historical_Data'!$H$11:$AK$11)),SUMIFS('Data;_Minor_Ports'!$K$59:$K$999999,'Data;_Minor_Ports'!$F$59:$F$999999,$F136,'Data;_Minor_Ports'!$E$59:$E$999999,Z$70,'Data;_Minor_Ports'!$J$59:$J$999999,#REF!)))</f>
        <v>#REF!</v>
      </c>
      <c r="AA136" s="3" t="e">
        <f>IF(Closed_Ports!V129="z","z",IF(AA$11&lt;2000,INDEX('Data;_Historical_Data'!$H$12:$AK$518,MATCH(Working!$E136,'Data;_Historical_Data'!$J$12:$J$518,0),MATCH(Working!AA$11,'Data;_Historical_Data'!$H$11:$AK$11)),SUMIFS('Data;_Minor_Ports'!$K$59:$K$999999,'Data;_Minor_Ports'!$F$59:$F$999999,$F136,'Data;_Minor_Ports'!$E$59:$E$999999,AA$70,'Data;_Minor_Ports'!$J$59:$J$999999,#REF!)))</f>
        <v>#REF!</v>
      </c>
      <c r="AB136" s="3" t="e">
        <f>IF(Closed_Ports!W129="z","z",IF(AB$11&lt;2000,INDEX('Data;_Historical_Data'!$H$12:$AK$518,MATCH(Working!$E136,'Data;_Historical_Data'!$J$12:$J$518,0),MATCH(Working!AB$11,'Data;_Historical_Data'!$H$11:$AK$11)),SUMIFS('Data;_Minor_Ports'!$K$59:$K$999999,'Data;_Minor_Ports'!$F$59:$F$999999,$F136,'Data;_Minor_Ports'!$E$59:$E$999999,AB$70,'Data;_Minor_Ports'!$J$59:$J$999999,#REF!)))</f>
        <v>#REF!</v>
      </c>
      <c r="AC136" s="3" t="e">
        <f>IF(Closed_Ports!X129="z","z",IF(AC$11&lt;2000,INDEX('Data;_Historical_Data'!$H$12:$AK$518,MATCH(Working!$E136,'Data;_Historical_Data'!$J$12:$J$518,0),MATCH(Working!AC$11,'Data;_Historical_Data'!$H$11:$AK$11)),SUMIFS('Data;_Minor_Ports'!$K$59:$K$999999,'Data;_Minor_Ports'!$F$59:$F$999999,$F136,'Data;_Minor_Ports'!$E$59:$E$999999,AC$70,'Data;_Minor_Ports'!$J$59:$J$999999,#REF!)))</f>
        <v>#REF!</v>
      </c>
      <c r="AD136" s="3" t="e">
        <f>IF(Closed_Ports!Y129="z","z",IF(AD$11&lt;2000,INDEX('Data;_Historical_Data'!$H$12:$AK$518,MATCH(Working!$E136,'Data;_Historical_Data'!$J$12:$J$518,0),MATCH(Working!AD$11,'Data;_Historical_Data'!$H$11:$AK$11)),SUMIFS('Data;_Minor_Ports'!$K$59:$K$999999,'Data;_Minor_Ports'!$F$59:$F$999999,$F136,'Data;_Minor_Ports'!$E$59:$E$999999,AD$70,'Data;_Minor_Ports'!$J$59:$J$999999,#REF!)))</f>
        <v>#REF!</v>
      </c>
      <c r="AE136" s="3" t="e">
        <f>IF(Closed_Ports!Z129="z","z",IF(AE$11&lt;2000,INDEX('Data;_Historical_Data'!$H$12:$AK$518,MATCH(Working!$E136,'Data;_Historical_Data'!$J$12:$J$518,0),MATCH(Working!AE$11,'Data;_Historical_Data'!$H$11:$AK$11)),SUMIFS('Data;_Minor_Ports'!$K$59:$K$999999,'Data;_Minor_Ports'!$F$59:$F$999999,$F136,'Data;_Minor_Ports'!$E$59:$E$999999,AE$70,'Data;_Minor_Ports'!$J$59:$J$999999,#REF!)))</f>
        <v>#REF!</v>
      </c>
      <c r="AF136" s="3" t="e">
        <f>IF(Closed_Ports!AA129="z","z",IF(AF$11&lt;2000,INDEX('Data;_Historical_Data'!$H$12:$AK$518,MATCH(Working!$E136,'Data;_Historical_Data'!$J$12:$J$518,0),MATCH(Working!AF$11,'Data;_Historical_Data'!$H$11:$AK$11)),SUMIFS('Data;_Minor_Ports'!$K$59:$K$999999,'Data;_Minor_Ports'!$F$59:$F$999999,$F136,'Data;_Minor_Ports'!$E$59:$E$999999,AF$70,'Data;_Minor_Ports'!$J$59:$J$999999,#REF!)))</f>
        <v>#REF!</v>
      </c>
      <c r="AG136" s="3" t="e">
        <f>IF(Closed_Ports!AB129="z","z",IF(AG$11&lt;2000,INDEX('Data;_Historical_Data'!$H$12:$AK$518,MATCH(Working!$E136,'Data;_Historical_Data'!$J$12:$J$518,0),MATCH(Working!AG$11,'Data;_Historical_Data'!$H$11:$AK$11)),SUMIFS('Data;_Minor_Ports'!$K$59:$K$999999,'Data;_Minor_Ports'!$F$59:$F$999999,$F136,'Data;_Minor_Ports'!$E$59:$E$999999,AG$70,'Data;_Minor_Ports'!$J$59:$J$999999,#REF!)))</f>
        <v>#REF!</v>
      </c>
      <c r="AH136" s="3" t="e">
        <f>IF(Closed_Ports!AC129="z","z",IF(AH$11&lt;2000,INDEX('Data;_Historical_Data'!$H$12:$AK$518,MATCH(Working!$E136,'Data;_Historical_Data'!$J$12:$J$518,0),MATCH(Working!AH$11,'Data;_Historical_Data'!$H$11:$AK$11)),SUMIFS('Data;_Minor_Ports'!$K$59:$K$999999,'Data;_Minor_Ports'!$F$59:$F$999999,$F136,'Data;_Minor_Ports'!$E$59:$E$999999,AH$70,'Data;_Minor_Ports'!$J$59:$J$999999,#REF!)))</f>
        <v>#REF!</v>
      </c>
      <c r="AI136" s="3" t="e">
        <f>IF(Closed_Ports!AD129="z","z",IF(AI$11&lt;2000,INDEX('Data;_Historical_Data'!$H$12:$AK$518,MATCH(Working!$E136,'Data;_Historical_Data'!$J$12:$J$518,0),MATCH(Working!AI$11,'Data;_Historical_Data'!$H$11:$AK$11)),SUMIFS('Data;_Minor_Ports'!$K$59:$K$999999,'Data;_Minor_Ports'!$F$59:$F$999999,$F136,'Data;_Minor_Ports'!$E$59:$E$999999,AI$70,'Data;_Minor_Ports'!$J$59:$J$999999,#REF!)))</f>
        <v>#REF!</v>
      </c>
      <c r="AJ136" s="3" t="e">
        <f>IF(Closed_Ports!AE129="z","z",IF(AJ$11&lt;2000,INDEX('Data;_Historical_Data'!$H$12:$AK$518,MATCH(Working!$E136,'Data;_Historical_Data'!$J$12:$J$518,0),MATCH(Working!AJ$11,'Data;_Historical_Data'!$H$11:$AK$11)),SUMIFS('Data;_Minor_Ports'!$K$59:$K$999999,'Data;_Minor_Ports'!$F$59:$F$999999,$F136,'Data;_Minor_Ports'!$E$59:$E$999999,AJ$70,'Data;_Minor_Ports'!$J$59:$J$999999,#REF!)))</f>
        <v>#REF!</v>
      </c>
      <c r="AK136" s="3" t="e">
        <f>IF(Closed_Ports!AF129="z","z",IF(AK$11&lt;2000,INDEX('Data;_Historical_Data'!$H$12:$AK$518,MATCH(Working!$E136,'Data;_Historical_Data'!$J$12:$J$518,0),MATCH(Working!AK$11,'Data;_Historical_Data'!$H$11:$AK$11)),SUMIFS('Data;_Minor_Ports'!$K$59:$K$999999,'Data;_Minor_Ports'!$F$59:$F$999999,$F136,'Data;_Minor_Ports'!$E$59:$E$999999,AK$70,'Data;_Minor_Ports'!$J$59:$J$999999,#REF!)))</f>
        <v>#REF!</v>
      </c>
      <c r="AL136" s="49">
        <f>IF(Closed_Ports!AG129="z","z",IF(AL$11&lt;2000,INDEX('Data;_Historical_Data'!$H$12:$AK$518,MATCH(Working!$E136,'Data;_Historical_Data'!$J$12:$J$518,0),MATCH(Working!AL$11,'Data;_Historical_Data'!$H$11:$AK$11)),SUMIFS('Data;_Minor_Ports'!$K$59:$K$999999,'Data;_Minor_Ports'!$F$59:$F$999999,$F136,'Data;_Minor_Ports'!$E$59:$E$999999,AL$70,'Data;_Minor_Ports'!$J$59:$J$999999,#REF!)))</f>
        <v>0</v>
      </c>
      <c r="AM136" s="3">
        <f>IF(Closed_Ports!AH129="z","z",IF(AM$11&lt;2000,INDEX('Data;_Historical_Data'!$H$12:$AK$518,MATCH(Working!$E136,'Data;_Historical_Data'!$J$12:$J$518,0),MATCH(Working!AM$11,'Data;_Historical_Data'!$H$11:$AK$11)),SUMIFS('Data;_Minor_Ports'!$K$59:$K$999999,'Data;_Minor_Ports'!$F$59:$F$999999,$F136,'Data;_Minor_Ports'!$E$59:$E$999999,AM$70,'Data;_Minor_Ports'!$J$59:$J$999999,#REF!)))</f>
        <v>0</v>
      </c>
      <c r="AN136" s="3">
        <f>IF(Closed_Ports!AI129="z","z",IF(AN$11&lt;2000,INDEX('Data;_Historical_Data'!$H$12:$AK$518,MATCH(Working!$E136,'Data;_Historical_Data'!$J$12:$J$518,0),MATCH(Working!AN$11,'Data;_Historical_Data'!$H$11:$AK$11)),SUMIFS('Data;_Minor_Ports'!$K$59:$K$999999,'Data;_Minor_Ports'!$F$59:$F$999999,$F136,'Data;_Minor_Ports'!$E$59:$E$999999,AN$70,'Data;_Minor_Ports'!$J$59:$J$999999,#REF!)))</f>
        <v>0</v>
      </c>
      <c r="AO136" s="3">
        <f>IF(Closed_Ports!AJ129="z","z",IF(AO$11&lt;2000,INDEX('Data;_Historical_Data'!$H$12:$AK$518,MATCH(Working!$E136,'Data;_Historical_Data'!$J$12:$J$518,0),MATCH(Working!AO$11,'Data;_Historical_Data'!$H$11:$AK$11)),SUMIFS('Data;_Minor_Ports'!$K$59:$K$999999,'Data;_Minor_Ports'!$F$59:$F$999999,$F136,'Data;_Minor_Ports'!$E$59:$E$999999,AO$70,'Data;_Minor_Ports'!$J$59:$J$999999,#REF!)))</f>
        <v>0</v>
      </c>
      <c r="AP136" s="3">
        <f>IF(Closed_Ports!AK129="z","z",IF(AP$11&lt;2000,INDEX('Data;_Historical_Data'!$H$12:$AK$518,MATCH(Working!$E136,'Data;_Historical_Data'!$J$12:$J$518,0),MATCH(Working!AP$11,'Data;_Historical_Data'!$H$11:$AK$11)),SUMIFS('Data;_Minor_Ports'!$K$59:$K$999999,'Data;_Minor_Ports'!$F$59:$F$999999,$F136,'Data;_Minor_Ports'!$E$59:$E$999999,AP$70,'Data;_Minor_Ports'!$J$59:$J$999999,#REF!)))</f>
        <v>0</v>
      </c>
      <c r="AQ136" s="3">
        <f>IF(Closed_Ports!AL129="z","z",IF(AQ$11&lt;2000,INDEX('Data;_Historical_Data'!$H$12:$AK$518,MATCH(Working!$E136,'Data;_Historical_Data'!$J$12:$J$518,0),MATCH(Working!AQ$11,'Data;_Historical_Data'!$H$11:$AK$11)),SUMIFS('Data;_Minor_Ports'!$K$59:$K$999999,'Data;_Minor_Ports'!$F$59:$F$999999,$F136,'Data;_Minor_Ports'!$E$59:$E$999999,AQ$70,'Data;_Minor_Ports'!$J$59:$J$999999,#REF!)))</f>
        <v>0</v>
      </c>
      <c r="AR136" s="3">
        <f>IF(Closed_Ports!AM129="z","z",IF(AR$11&lt;2000,INDEX('Data;_Historical_Data'!$H$12:$AK$518,MATCH(Working!$E136,'Data;_Historical_Data'!$J$12:$J$518,0),MATCH(Working!AR$11,'Data;_Historical_Data'!$H$11:$AK$11)),SUMIFS('Data;_Minor_Ports'!$K$59:$K$999999,'Data;_Minor_Ports'!$F$59:$F$999999,$F136,'Data;_Minor_Ports'!$E$59:$E$999999,AR$70,'Data;_Minor_Ports'!$J$59:$J$999999,#REF!)))</f>
        <v>0</v>
      </c>
      <c r="AS136" s="3">
        <f>IF(Closed_Ports!AN129="z","z",IF(AS$11&lt;2000,INDEX('Data;_Historical_Data'!$H$12:$AK$518,MATCH(Working!$E136,'Data;_Historical_Data'!$J$12:$J$518,0),MATCH(Working!AS$11,'Data;_Historical_Data'!$H$11:$AK$11)),SUMIFS('Data;_Minor_Ports'!$K$59:$K$999999,'Data;_Minor_Ports'!$F$59:$F$999999,$F136,'Data;_Minor_Ports'!$E$59:$E$999999,AS$70,'Data;_Minor_Ports'!$J$59:$J$999999,#REF!)))</f>
        <v>0</v>
      </c>
      <c r="AT136" s="3">
        <f>IF(Closed_Ports!AO129="z","z",IF(AT$11&lt;2000,INDEX('Data;_Historical_Data'!$H$12:$AK$518,MATCH(Working!$E136,'Data;_Historical_Data'!$J$12:$J$518,0),MATCH(Working!AT$11,'Data;_Historical_Data'!$H$11:$AK$11)),SUMIFS('Data;_Minor_Ports'!$K$59:$K$999999,'Data;_Minor_Ports'!$F$59:$F$999999,$F136,'Data;_Minor_Ports'!$E$59:$E$999999,AT$70,'Data;_Minor_Ports'!$J$59:$J$999999,#REF!)))</f>
        <v>0</v>
      </c>
      <c r="AU136" s="3">
        <f>IF(Closed_Ports!AP129="z","z",IF(AU$11&lt;2000,INDEX('Data;_Historical_Data'!$H$12:$AK$518,MATCH(Working!$E136,'Data;_Historical_Data'!$J$12:$J$518,0),MATCH(Working!AU$11,'Data;_Historical_Data'!$H$11:$AK$11)),SUMIFS('Data;_Minor_Ports'!$K$59:$K$999999,'Data;_Minor_Ports'!$F$59:$F$999999,$F136,'Data;_Minor_Ports'!$E$59:$E$999999,AU$70,'Data;_Minor_Ports'!$J$59:$J$999999,#REF!)))</f>
        <v>0</v>
      </c>
      <c r="AV136" s="3">
        <f>IF(Closed_Ports!AQ129="z","z",IF(AV$11&lt;2000,INDEX('Data;_Historical_Data'!$H$12:$AK$518,MATCH(Working!$E136,'Data;_Historical_Data'!$J$12:$J$518,0),MATCH(Working!AV$11,'Data;_Historical_Data'!$H$11:$AK$11)),SUMIFS('Data;_Minor_Ports'!$K$59:$K$999999,'Data;_Minor_Ports'!$F$59:$F$999999,$F136,'Data;_Minor_Ports'!$E$59:$E$999999,AV$70,'Data;_Minor_Ports'!$J$59:$J$999999,#REF!)))</f>
        <v>0</v>
      </c>
      <c r="AW136" s="3">
        <f>IF(Closed_Ports!AR129="z","z",IF(AW$11&lt;2000,INDEX('Data;_Historical_Data'!$H$12:$AK$518,MATCH(Working!$E136,'Data;_Historical_Data'!$J$12:$J$518,0),MATCH(Working!AW$11,'Data;_Historical_Data'!$H$11:$AK$11)),SUMIFS('Data;_Minor_Ports'!$K$59:$K$999999,'Data;_Minor_Ports'!$F$59:$F$999999,$F136,'Data;_Minor_Ports'!$E$59:$E$999999,AW$70,'Data;_Minor_Ports'!$J$59:$J$999999,#REF!)))</f>
        <v>0</v>
      </c>
      <c r="AX136" s="3">
        <f>IF(Closed_Ports!AS129="z","z",IF(AX$11&lt;2000,INDEX('Data;_Historical_Data'!$H$12:$AK$518,MATCH(Working!$E136,'Data;_Historical_Data'!$J$12:$J$518,0),MATCH(Working!AX$11,'Data;_Historical_Data'!$H$11:$AK$11)),SUMIFS('Data;_Minor_Ports'!$K$59:$K$999999,'Data;_Minor_Ports'!$F$59:$F$999999,$F136,'Data;_Minor_Ports'!$E$59:$E$999999,AX$70,'Data;_Minor_Ports'!$J$59:$J$999999,#REF!)))</f>
        <v>0</v>
      </c>
      <c r="AY136" s="3">
        <f>IF(Closed_Ports!AT129="z","z",IF(AY$11&lt;2000,INDEX('Data;_Historical_Data'!$H$12:$AK$518,MATCH(Working!$E136,'Data;_Historical_Data'!$J$12:$J$518,0),MATCH(Working!AY$11,'Data;_Historical_Data'!$H$11:$AK$11)),SUMIFS('Data;_Minor_Ports'!$K$59:$K$999999,'Data;_Minor_Ports'!$F$59:$F$999999,$F136,'Data;_Minor_Ports'!$E$59:$E$999999,AY$70,'Data;_Minor_Ports'!$J$59:$J$999999,#REF!)))</f>
        <v>0</v>
      </c>
      <c r="AZ136" s="3">
        <f>IF(Closed_Ports!AU129="z","z",IF(AZ$11&lt;2000,INDEX('Data;_Historical_Data'!$H$12:$AK$518,MATCH(Working!$E136,'Data;_Historical_Data'!$J$12:$J$518,0),MATCH(Working!AZ$11,'Data;_Historical_Data'!$H$11:$AK$11)),SUMIFS('Data;_Minor_Ports'!$K$59:$K$999999,'Data;_Minor_Ports'!$F$59:$F$999999,$F136,'Data;_Minor_Ports'!$E$59:$E$999999,AZ$70,'Data;_Minor_Ports'!$J$59:$J$999999,#REF!)))</f>
        <v>0</v>
      </c>
      <c r="BA136" s="3">
        <f>IF(Closed_Ports!AV129="z","z",IF(BA$11&lt;2000,INDEX('Data;_Historical_Data'!$H$12:$AK$518,MATCH(Working!$E136,'Data;_Historical_Data'!$J$12:$J$518,0),MATCH(Working!BA$11,'Data;_Historical_Data'!$H$11:$AK$11)),SUMIFS('Data;_Minor_Ports'!$K$59:$K$999999,'Data;_Minor_Ports'!$F$59:$F$999999,$F136,'Data;_Minor_Ports'!$E$59:$E$999999,BA$70,'Data;_Minor_Ports'!$J$59:$J$999999,#REF!)))</f>
        <v>0</v>
      </c>
      <c r="BB136" s="3">
        <f>IF(Closed_Ports!AW129="z","z",IF(BB$11&lt;2000,INDEX('Data;_Historical_Data'!$H$12:$AK$518,MATCH(Working!$E136,'Data;_Historical_Data'!$J$12:$J$518,0),MATCH(Working!BB$11,'Data;_Historical_Data'!$H$11:$AK$11)),SUMIFS('Data;_Minor_Ports'!$K$59:$K$999999,'Data;_Minor_Ports'!$F$59:$F$999999,$F136,'Data;_Minor_Ports'!$E$59:$E$999999,BB$70,'Data;_Minor_Ports'!$J$59:$J$999999,#REF!)))</f>
        <v>0</v>
      </c>
      <c r="BC136" s="3">
        <f>IF(Closed_Ports!AX129="z","z",IF(BC$11&lt;2000,INDEX('Data;_Historical_Data'!$H$12:$AK$518,MATCH(Working!$E136,'Data;_Historical_Data'!$J$12:$J$518,0),MATCH(Working!BC$11,'Data;_Historical_Data'!$H$11:$AK$11)),SUMIFS('Data;_Minor_Ports'!$K$59:$K$999999,'Data;_Minor_Ports'!$F$59:$F$999999,$F136,'Data;_Minor_Ports'!$E$59:$E$999999,BC$70,'Data;_Minor_Ports'!$J$59:$J$999999,#REF!)))</f>
        <v>0</v>
      </c>
      <c r="BD136" s="3">
        <f>IF(Closed_Ports!AY129="z","z",IF(BD$11&lt;2000,INDEX('Data;_Historical_Data'!$H$12:$AK$518,MATCH(Working!$E136,'Data;_Historical_Data'!$J$12:$J$518,0),MATCH(Working!BD$11,'Data;_Historical_Data'!$H$11:$AK$11)),SUMIFS('Data;_Minor_Ports'!$K$59:$K$999999,'Data;_Minor_Ports'!$F$59:$F$999999,$F136,'Data;_Minor_Ports'!$E$59:$E$999999,BD$70,'Data;_Minor_Ports'!$J$59:$J$999999,#REF!)))</f>
        <v>0</v>
      </c>
      <c r="BE136" s="3">
        <f>IF(Closed_Ports!AZ129="z","z",IF(BE$11&lt;2000,INDEX('Data;_Historical_Data'!$H$12:$AK$518,MATCH(Working!$E136,'Data;_Historical_Data'!$J$12:$J$518,0),MATCH(Working!BE$11,'Data;_Historical_Data'!$H$11:$AK$11)),SUMIFS('Data;_Minor_Ports'!$K$59:$K$999999,'Data;_Minor_Ports'!$F$59:$F$999999,$F136,'Data;_Minor_Ports'!$E$59:$E$999999,BE$70,'Data;_Minor_Ports'!$J$59:$J$999999,#REF!)))</f>
        <v>0</v>
      </c>
      <c r="BF136" s="3">
        <f>IF(Closed_Ports!BA129="z","z",IF(BF$11&lt;2000,INDEX('Data;_Historical_Data'!$H$12:$AK$518,MATCH(Working!$E136,'Data;_Historical_Data'!$J$12:$J$518,0),MATCH(Working!BF$11,'Data;_Historical_Data'!$H$11:$AK$11)),SUMIFS('Data;_Minor_Ports'!$K$59:$K$999999,'Data;_Minor_Ports'!$F$59:$F$999999,$F136,'Data;_Minor_Ports'!$E$59:$E$999999,BF$70,'Data;_Minor_Ports'!$J$59:$J$999999,#REF!)))</f>
        <v>0</v>
      </c>
      <c r="BG136" s="3">
        <f>IF(Closed_Ports!BB129="z","z",IF(BG$11&lt;2000,INDEX('Data;_Historical_Data'!$H$12:$AK$518,MATCH(Working!$E136,'Data;_Historical_Data'!$J$12:$J$518,0),MATCH(Working!BG$11,'Data;_Historical_Data'!$H$11:$AK$11)),SUMIFS('Data;_Minor_Ports'!$K$59:$K$999999,'Data;_Minor_Ports'!$F$59:$F$999999,$F136,'Data;_Minor_Ports'!$E$59:$E$999999,BG$70,'Data;_Minor_Ports'!$J$59:$J$999999,#REF!)))</f>
        <v>0</v>
      </c>
      <c r="BH136" s="3">
        <f>IF(Closed_Ports!BC129="z","z",IF(BH$11&lt;2000,INDEX('Data;_Historical_Data'!$H$12:$AK$518,MATCH(Working!$E136,'Data;_Historical_Data'!$J$12:$J$518,0),MATCH(Working!BH$11,'Data;_Historical_Data'!$H$11:$AK$11)),SUMIFS('Data;_Minor_Ports'!$K$59:$K$999999,'Data;_Minor_Ports'!$F$59:$F$999999,$F136,'Data;_Minor_Ports'!$E$59:$E$999999,BH$70,'Data;_Minor_Ports'!$J$59:$J$999999,#REF!)))</f>
        <v>0</v>
      </c>
      <c r="BI136" s="3">
        <f>IF(Closed_Ports!BD129="z","z",IF(BI$11&lt;2000,INDEX('Data;_Historical_Data'!$H$12:$AK$518,MATCH(Working!$E136,'Data;_Historical_Data'!$J$12:$J$518,0),MATCH(Working!BI$11,'Data;_Historical_Data'!$H$11:$AK$11)),SUMIFS('Data;_Minor_Ports'!$K$59:$K$999999,'Data;_Minor_Ports'!$F$59:$F$999999,$F136,'Data;_Minor_Ports'!$E$59:$E$999999,BI$70,'Data;_Minor_Ports'!$J$59:$J$999999,#REF!)))</f>
        <v>0</v>
      </c>
      <c r="BJ136" s="44" t="e">
        <f t="shared" si="10"/>
        <v>#DIV/0!</v>
      </c>
      <c r="BK136" s="45">
        <f t="shared" si="11"/>
        <v>0</v>
      </c>
    </row>
    <row r="137" spans="5:63" x14ac:dyDescent="0.25">
      <c r="E137" s="22" t="e">
        <f>CONCATENATE(#REF!,Working!H137)</f>
        <v>#REF!</v>
      </c>
      <c r="F137" s="22" t="s">
        <v>446</v>
      </c>
      <c r="G137" s="22" t="s">
        <v>308</v>
      </c>
      <c r="H137" s="2" t="s">
        <v>126</v>
      </c>
      <c r="I137" s="2" t="s">
        <v>16</v>
      </c>
      <c r="J137" s="42" t="s">
        <v>66</v>
      </c>
      <c r="K137" s="3" t="str">
        <f>IF(Closed_Ports!F130="z","z",IF(K$11&lt;2000,INDEX('Data;_Historical_Data'!$H$12:$AK$518,MATCH(Working!$E137,'Data;_Historical_Data'!$J$12:$J$518,0),MATCH(Working!K$11,'Data;_Historical_Data'!$H$11:$AK$11)),SUMIFS('Data;_Minor_Ports'!$K$59:$K$999999,'Data;_Minor_Ports'!$F$59:$F$999999,$F137,'Data;_Minor_Ports'!$E$59:$E$999999,K$70,'Data;_Minor_Ports'!$J$59:$J$999999,#REF!)))</f>
        <v>z</v>
      </c>
      <c r="L137" s="3" t="e">
        <f>IF(Closed_Ports!G130="z","z",IF(L$11&lt;2000,INDEX('Data;_Historical_Data'!$H$12:$AK$518,MATCH(Working!$E137,'Data;_Historical_Data'!$J$12:$J$518,0),MATCH(Working!L$11,'Data;_Historical_Data'!$H$11:$AK$11)),SUMIFS('Data;_Minor_Ports'!$K$59:$K$999999,'Data;_Minor_Ports'!$F$59:$F$999999,$F137,'Data;_Minor_Ports'!$E$59:$E$999999,L$70,'Data;_Minor_Ports'!$J$59:$J$999999,#REF!)))</f>
        <v>#REF!</v>
      </c>
      <c r="M137" s="3" t="e">
        <f>IF(Closed_Ports!H130="z","z",IF(M$11&lt;2000,INDEX('Data;_Historical_Data'!$H$12:$AK$518,MATCH(Working!$E137,'Data;_Historical_Data'!$J$12:$J$518,0),MATCH(Working!M$11,'Data;_Historical_Data'!$H$11:$AK$11)),SUMIFS('Data;_Minor_Ports'!$K$59:$K$999999,'Data;_Minor_Ports'!$F$59:$F$999999,$F137,'Data;_Minor_Ports'!$E$59:$E$999999,M$70,'Data;_Minor_Ports'!$J$59:$J$999999,#REF!)))</f>
        <v>#REF!</v>
      </c>
      <c r="N137" s="3" t="e">
        <f>IF(Closed_Ports!I130="z","z",IF(N$11&lt;2000,INDEX('Data;_Historical_Data'!$H$12:$AK$518,MATCH(Working!$E137,'Data;_Historical_Data'!$J$12:$J$518,0),MATCH(Working!N$11,'Data;_Historical_Data'!$H$11:$AK$11)),SUMIFS('Data;_Minor_Ports'!$K$59:$K$999999,'Data;_Minor_Ports'!$F$59:$F$999999,$F137,'Data;_Minor_Ports'!$E$59:$E$999999,N$70,'Data;_Minor_Ports'!$J$59:$J$999999,#REF!)))</f>
        <v>#REF!</v>
      </c>
      <c r="O137" s="3" t="e">
        <f>IF(Closed_Ports!J130="z","z",IF(O$11&lt;2000,INDEX('Data;_Historical_Data'!$H$12:$AK$518,MATCH(Working!$E137,'Data;_Historical_Data'!$J$12:$J$518,0),MATCH(Working!O$11,'Data;_Historical_Data'!$H$11:$AK$11)),SUMIFS('Data;_Minor_Ports'!$K$59:$K$999999,'Data;_Minor_Ports'!$F$59:$F$999999,$F137,'Data;_Minor_Ports'!$E$59:$E$999999,O$70,'Data;_Minor_Ports'!$J$59:$J$999999,#REF!)))</f>
        <v>#REF!</v>
      </c>
      <c r="P137" s="3" t="e">
        <f>IF(Closed_Ports!K130="z","z",IF(P$11&lt;2000,INDEX('Data;_Historical_Data'!$H$12:$AK$518,MATCH(Working!$E137,'Data;_Historical_Data'!$J$12:$J$518,0),MATCH(Working!P$11,'Data;_Historical_Data'!$H$11:$AK$11)),SUMIFS('Data;_Minor_Ports'!$K$59:$K$999999,'Data;_Minor_Ports'!$F$59:$F$999999,$F137,'Data;_Minor_Ports'!$E$59:$E$999999,P$70,'Data;_Minor_Ports'!$J$59:$J$999999,#REF!)))</f>
        <v>#REF!</v>
      </c>
      <c r="Q137" s="3" t="e">
        <f>IF(Closed_Ports!L130="z","z",IF(Q$11&lt;2000,INDEX('Data;_Historical_Data'!$H$12:$AK$518,MATCH(Working!$E137,'Data;_Historical_Data'!$J$12:$J$518,0),MATCH(Working!Q$11,'Data;_Historical_Data'!$H$11:$AK$11)),SUMIFS('Data;_Minor_Ports'!$K$59:$K$999999,'Data;_Minor_Ports'!$F$59:$F$999999,$F137,'Data;_Minor_Ports'!$E$59:$E$999999,Q$70,'Data;_Minor_Ports'!$J$59:$J$999999,#REF!)))</f>
        <v>#REF!</v>
      </c>
      <c r="R137" s="3" t="e">
        <f>IF(Closed_Ports!M130="z","z",IF(R$11&lt;2000,INDEX('Data;_Historical_Data'!$H$12:$AK$518,MATCH(Working!$E137,'Data;_Historical_Data'!$J$12:$J$518,0),MATCH(Working!R$11,'Data;_Historical_Data'!$H$11:$AK$11)),SUMIFS('Data;_Minor_Ports'!$K$59:$K$999999,'Data;_Minor_Ports'!$F$59:$F$999999,$F137,'Data;_Minor_Ports'!$E$59:$E$999999,R$70,'Data;_Minor_Ports'!$J$59:$J$999999,#REF!)))</f>
        <v>#REF!</v>
      </c>
      <c r="S137" s="3" t="e">
        <f>IF(Closed_Ports!N130="z","z",IF(S$11&lt;2000,INDEX('Data;_Historical_Data'!$H$12:$AK$518,MATCH(Working!$E137,'Data;_Historical_Data'!$J$12:$J$518,0),MATCH(Working!S$11,'Data;_Historical_Data'!$H$11:$AK$11)),SUMIFS('Data;_Minor_Ports'!$K$59:$K$999999,'Data;_Minor_Ports'!$F$59:$F$999999,$F137,'Data;_Minor_Ports'!$E$59:$E$999999,S$70,'Data;_Minor_Ports'!$J$59:$J$999999,#REF!)))</f>
        <v>#REF!</v>
      </c>
      <c r="T137" s="3" t="e">
        <f>IF(Closed_Ports!O130="z","z",IF(T$11&lt;2000,INDEX('Data;_Historical_Data'!$H$12:$AK$518,MATCH(Working!$E137,'Data;_Historical_Data'!$J$12:$J$518,0),MATCH(Working!T$11,'Data;_Historical_Data'!$H$11:$AK$11)),SUMIFS('Data;_Minor_Ports'!$K$59:$K$999999,'Data;_Minor_Ports'!$F$59:$F$999999,$F137,'Data;_Minor_Ports'!$E$59:$E$999999,T$70,'Data;_Minor_Ports'!$J$59:$J$999999,#REF!)))</f>
        <v>#REF!</v>
      </c>
      <c r="U137" s="3" t="e">
        <f>IF(Closed_Ports!P130="z","z",IF(U$11&lt;2000,INDEX('Data;_Historical_Data'!$H$12:$AK$518,MATCH(Working!$E137,'Data;_Historical_Data'!$J$12:$J$518,0),MATCH(Working!U$11,'Data;_Historical_Data'!$H$11:$AK$11)),SUMIFS('Data;_Minor_Ports'!$K$59:$K$999999,'Data;_Minor_Ports'!$F$59:$F$999999,$F137,'Data;_Minor_Ports'!$E$59:$E$999999,U$70,'Data;_Minor_Ports'!$J$59:$J$999999,#REF!)))</f>
        <v>#REF!</v>
      </c>
      <c r="V137" s="3" t="e">
        <f>IF(Closed_Ports!Q130="z","z",IF(V$11&lt;2000,INDEX('Data;_Historical_Data'!$H$12:$AK$518,MATCH(Working!$E137,'Data;_Historical_Data'!$J$12:$J$518,0),MATCH(Working!V$11,'Data;_Historical_Data'!$H$11:$AK$11)),SUMIFS('Data;_Minor_Ports'!$K$59:$K$999999,'Data;_Minor_Ports'!$F$59:$F$999999,$F137,'Data;_Minor_Ports'!$E$59:$E$999999,V$70,'Data;_Minor_Ports'!$J$59:$J$999999,#REF!)))</f>
        <v>#REF!</v>
      </c>
      <c r="W137" s="3" t="e">
        <f>IF(Closed_Ports!R130="z","z",IF(W$11&lt;2000,INDEX('Data;_Historical_Data'!$H$12:$AK$518,MATCH(Working!$E137,'Data;_Historical_Data'!$J$12:$J$518,0),MATCH(Working!W$11,'Data;_Historical_Data'!$H$11:$AK$11)),SUMIFS('Data;_Minor_Ports'!$K$59:$K$999999,'Data;_Minor_Ports'!$F$59:$F$999999,$F137,'Data;_Minor_Ports'!$E$59:$E$999999,W$70,'Data;_Minor_Ports'!$J$59:$J$999999,#REF!)))</f>
        <v>#REF!</v>
      </c>
      <c r="X137" s="3" t="e">
        <f>IF(Closed_Ports!S130="z","z",IF(X$11&lt;2000,INDEX('Data;_Historical_Data'!$H$12:$AK$518,MATCH(Working!$E137,'Data;_Historical_Data'!$J$12:$J$518,0),MATCH(Working!X$11,'Data;_Historical_Data'!$H$11:$AK$11)),SUMIFS('Data;_Minor_Ports'!$K$59:$K$999999,'Data;_Minor_Ports'!$F$59:$F$999999,$F137,'Data;_Minor_Ports'!$E$59:$E$999999,X$70,'Data;_Minor_Ports'!$J$59:$J$999999,#REF!)))</f>
        <v>#REF!</v>
      </c>
      <c r="Y137" s="3" t="e">
        <f>IF(Closed_Ports!T130="z","z",IF(Y$11&lt;2000,INDEX('Data;_Historical_Data'!$H$12:$AK$518,MATCH(Working!$E137,'Data;_Historical_Data'!$J$12:$J$518,0),MATCH(Working!Y$11,'Data;_Historical_Data'!$H$11:$AK$11)),SUMIFS('Data;_Minor_Ports'!$K$59:$K$999999,'Data;_Minor_Ports'!$F$59:$F$999999,$F137,'Data;_Minor_Ports'!$E$59:$E$999999,Y$70,'Data;_Minor_Ports'!$J$59:$J$999999,#REF!)))</f>
        <v>#REF!</v>
      </c>
      <c r="Z137" s="3" t="e">
        <f>IF(Closed_Ports!U130="z","z",IF(Z$11&lt;2000,INDEX('Data;_Historical_Data'!$H$12:$AK$518,MATCH(Working!$E137,'Data;_Historical_Data'!$J$12:$J$518,0),MATCH(Working!Z$11,'Data;_Historical_Data'!$H$11:$AK$11)),SUMIFS('Data;_Minor_Ports'!$K$59:$K$999999,'Data;_Minor_Ports'!$F$59:$F$999999,$F137,'Data;_Minor_Ports'!$E$59:$E$999999,Z$70,'Data;_Minor_Ports'!$J$59:$J$999999,#REF!)))</f>
        <v>#REF!</v>
      </c>
      <c r="AA137" s="3" t="e">
        <f>IF(Closed_Ports!V130="z","z",IF(AA$11&lt;2000,INDEX('Data;_Historical_Data'!$H$12:$AK$518,MATCH(Working!$E137,'Data;_Historical_Data'!$J$12:$J$518,0),MATCH(Working!AA$11,'Data;_Historical_Data'!$H$11:$AK$11)),SUMIFS('Data;_Minor_Ports'!$K$59:$K$999999,'Data;_Minor_Ports'!$F$59:$F$999999,$F137,'Data;_Minor_Ports'!$E$59:$E$999999,AA$70,'Data;_Minor_Ports'!$J$59:$J$999999,#REF!)))</f>
        <v>#REF!</v>
      </c>
      <c r="AB137" s="3" t="e">
        <f>IF(Closed_Ports!W130="z","z",IF(AB$11&lt;2000,INDEX('Data;_Historical_Data'!$H$12:$AK$518,MATCH(Working!$E137,'Data;_Historical_Data'!$J$12:$J$518,0),MATCH(Working!AB$11,'Data;_Historical_Data'!$H$11:$AK$11)),SUMIFS('Data;_Minor_Ports'!$K$59:$K$999999,'Data;_Minor_Ports'!$F$59:$F$999999,$F137,'Data;_Minor_Ports'!$E$59:$E$999999,AB$70,'Data;_Minor_Ports'!$J$59:$J$999999,#REF!)))</f>
        <v>#REF!</v>
      </c>
      <c r="AC137" s="3" t="e">
        <f>IF(Closed_Ports!X130="z","z",IF(AC$11&lt;2000,INDEX('Data;_Historical_Data'!$H$12:$AK$518,MATCH(Working!$E137,'Data;_Historical_Data'!$J$12:$J$518,0),MATCH(Working!AC$11,'Data;_Historical_Data'!$H$11:$AK$11)),SUMIFS('Data;_Minor_Ports'!$K$59:$K$999999,'Data;_Minor_Ports'!$F$59:$F$999999,$F137,'Data;_Minor_Ports'!$E$59:$E$999999,AC$70,'Data;_Minor_Ports'!$J$59:$J$999999,#REF!)))</f>
        <v>#REF!</v>
      </c>
      <c r="AD137" s="3" t="e">
        <f>IF(Closed_Ports!Y130="z","z",IF(AD$11&lt;2000,INDEX('Data;_Historical_Data'!$H$12:$AK$518,MATCH(Working!$E137,'Data;_Historical_Data'!$J$12:$J$518,0),MATCH(Working!AD$11,'Data;_Historical_Data'!$H$11:$AK$11)),SUMIFS('Data;_Minor_Ports'!$K$59:$K$999999,'Data;_Minor_Ports'!$F$59:$F$999999,$F137,'Data;_Minor_Ports'!$E$59:$E$999999,AD$70,'Data;_Minor_Ports'!$J$59:$J$999999,#REF!)))</f>
        <v>#REF!</v>
      </c>
      <c r="AE137" s="3" t="e">
        <f>IF(Closed_Ports!Z130="z","z",IF(AE$11&lt;2000,INDEX('Data;_Historical_Data'!$H$12:$AK$518,MATCH(Working!$E137,'Data;_Historical_Data'!$J$12:$J$518,0),MATCH(Working!AE$11,'Data;_Historical_Data'!$H$11:$AK$11)),SUMIFS('Data;_Minor_Ports'!$K$59:$K$999999,'Data;_Minor_Ports'!$F$59:$F$999999,$F137,'Data;_Minor_Ports'!$E$59:$E$999999,AE$70,'Data;_Minor_Ports'!$J$59:$J$999999,#REF!)))</f>
        <v>#REF!</v>
      </c>
      <c r="AF137" s="3" t="e">
        <f>IF(Closed_Ports!AA130="z","z",IF(AF$11&lt;2000,INDEX('Data;_Historical_Data'!$H$12:$AK$518,MATCH(Working!$E137,'Data;_Historical_Data'!$J$12:$J$518,0),MATCH(Working!AF$11,'Data;_Historical_Data'!$H$11:$AK$11)),SUMIFS('Data;_Minor_Ports'!$K$59:$K$999999,'Data;_Minor_Ports'!$F$59:$F$999999,$F137,'Data;_Minor_Ports'!$E$59:$E$999999,AF$70,'Data;_Minor_Ports'!$J$59:$J$999999,#REF!)))</f>
        <v>#REF!</v>
      </c>
      <c r="AG137" s="3" t="e">
        <f>IF(Closed_Ports!AB130="z","z",IF(AG$11&lt;2000,INDEX('Data;_Historical_Data'!$H$12:$AK$518,MATCH(Working!$E137,'Data;_Historical_Data'!$J$12:$J$518,0),MATCH(Working!AG$11,'Data;_Historical_Data'!$H$11:$AK$11)),SUMIFS('Data;_Minor_Ports'!$K$59:$K$999999,'Data;_Minor_Ports'!$F$59:$F$999999,$F137,'Data;_Minor_Ports'!$E$59:$E$999999,AG$70,'Data;_Minor_Ports'!$J$59:$J$999999,#REF!)))</f>
        <v>#REF!</v>
      </c>
      <c r="AH137" s="3" t="e">
        <f>IF(Closed_Ports!AC130="z","z",IF(AH$11&lt;2000,INDEX('Data;_Historical_Data'!$H$12:$AK$518,MATCH(Working!$E137,'Data;_Historical_Data'!$J$12:$J$518,0),MATCH(Working!AH$11,'Data;_Historical_Data'!$H$11:$AK$11)),SUMIFS('Data;_Minor_Ports'!$K$59:$K$999999,'Data;_Minor_Ports'!$F$59:$F$999999,$F137,'Data;_Minor_Ports'!$E$59:$E$999999,AH$70,'Data;_Minor_Ports'!$J$59:$J$999999,#REF!)))</f>
        <v>#REF!</v>
      </c>
      <c r="AI137" s="3" t="e">
        <f>IF(Closed_Ports!AD130="z","z",IF(AI$11&lt;2000,INDEX('Data;_Historical_Data'!$H$12:$AK$518,MATCH(Working!$E137,'Data;_Historical_Data'!$J$12:$J$518,0),MATCH(Working!AI$11,'Data;_Historical_Data'!$H$11:$AK$11)),SUMIFS('Data;_Minor_Ports'!$K$59:$K$999999,'Data;_Minor_Ports'!$F$59:$F$999999,$F137,'Data;_Minor_Ports'!$E$59:$E$999999,AI$70,'Data;_Minor_Ports'!$J$59:$J$999999,#REF!)))</f>
        <v>#REF!</v>
      </c>
      <c r="AJ137" s="3" t="e">
        <f>IF(Closed_Ports!AE130="z","z",IF(AJ$11&lt;2000,INDEX('Data;_Historical_Data'!$H$12:$AK$518,MATCH(Working!$E137,'Data;_Historical_Data'!$J$12:$J$518,0),MATCH(Working!AJ$11,'Data;_Historical_Data'!$H$11:$AK$11)),SUMIFS('Data;_Minor_Ports'!$K$59:$K$999999,'Data;_Minor_Ports'!$F$59:$F$999999,$F137,'Data;_Minor_Ports'!$E$59:$E$999999,AJ$70,'Data;_Minor_Ports'!$J$59:$J$999999,#REF!)))</f>
        <v>#REF!</v>
      </c>
      <c r="AK137" s="3" t="e">
        <f>IF(Closed_Ports!AF130="z","z",IF(AK$11&lt;2000,INDEX('Data;_Historical_Data'!$H$12:$AK$518,MATCH(Working!$E137,'Data;_Historical_Data'!$J$12:$J$518,0),MATCH(Working!AK$11,'Data;_Historical_Data'!$H$11:$AK$11)),SUMIFS('Data;_Minor_Ports'!$K$59:$K$999999,'Data;_Minor_Ports'!$F$59:$F$999999,$F137,'Data;_Minor_Ports'!$E$59:$E$999999,AK$70,'Data;_Minor_Ports'!$J$59:$J$999999,#REF!)))</f>
        <v>#REF!</v>
      </c>
      <c r="AL137" s="49">
        <f>IF(Closed_Ports!AG130="z","z",IF(AL$11&lt;2000,INDEX('Data;_Historical_Data'!$H$12:$AK$518,MATCH(Working!$E137,'Data;_Historical_Data'!$J$12:$J$518,0),MATCH(Working!AL$11,'Data;_Historical_Data'!$H$11:$AK$11)),SUMIFS('Data;_Minor_Ports'!$K$59:$K$999999,'Data;_Minor_Ports'!$F$59:$F$999999,$F137,'Data;_Minor_Ports'!$E$59:$E$999999,AL$70,'Data;_Minor_Ports'!$J$59:$J$999999,#REF!)))</f>
        <v>0</v>
      </c>
      <c r="AM137" s="3">
        <f>IF(Closed_Ports!AH130="z","z",IF(AM$11&lt;2000,INDEX('Data;_Historical_Data'!$H$12:$AK$518,MATCH(Working!$E137,'Data;_Historical_Data'!$J$12:$J$518,0),MATCH(Working!AM$11,'Data;_Historical_Data'!$H$11:$AK$11)),SUMIFS('Data;_Minor_Ports'!$K$59:$K$999999,'Data;_Minor_Ports'!$F$59:$F$999999,$F137,'Data;_Minor_Ports'!$E$59:$E$999999,AM$70,'Data;_Minor_Ports'!$J$59:$J$999999,#REF!)))</f>
        <v>0</v>
      </c>
      <c r="AN137" s="3">
        <f>IF(Closed_Ports!AI130="z","z",IF(AN$11&lt;2000,INDEX('Data;_Historical_Data'!$H$12:$AK$518,MATCH(Working!$E137,'Data;_Historical_Data'!$J$12:$J$518,0),MATCH(Working!AN$11,'Data;_Historical_Data'!$H$11:$AK$11)),SUMIFS('Data;_Minor_Ports'!$K$59:$K$999999,'Data;_Minor_Ports'!$F$59:$F$999999,$F137,'Data;_Minor_Ports'!$E$59:$E$999999,AN$70,'Data;_Minor_Ports'!$J$59:$J$999999,#REF!)))</f>
        <v>0</v>
      </c>
      <c r="AO137" s="3">
        <f>IF(Closed_Ports!AJ130="z","z",IF(AO$11&lt;2000,INDEX('Data;_Historical_Data'!$H$12:$AK$518,MATCH(Working!$E137,'Data;_Historical_Data'!$J$12:$J$518,0),MATCH(Working!AO$11,'Data;_Historical_Data'!$H$11:$AK$11)),SUMIFS('Data;_Minor_Ports'!$K$59:$K$999999,'Data;_Minor_Ports'!$F$59:$F$999999,$F137,'Data;_Minor_Ports'!$E$59:$E$999999,AO$70,'Data;_Minor_Ports'!$J$59:$J$999999,#REF!)))</f>
        <v>0</v>
      </c>
      <c r="AP137" s="3">
        <f>IF(Closed_Ports!AK130="z","z",IF(AP$11&lt;2000,INDEX('Data;_Historical_Data'!$H$12:$AK$518,MATCH(Working!$E137,'Data;_Historical_Data'!$J$12:$J$518,0),MATCH(Working!AP$11,'Data;_Historical_Data'!$H$11:$AK$11)),SUMIFS('Data;_Minor_Ports'!$K$59:$K$999999,'Data;_Minor_Ports'!$F$59:$F$999999,$F137,'Data;_Minor_Ports'!$E$59:$E$999999,AP$70,'Data;_Minor_Ports'!$J$59:$J$999999,#REF!)))</f>
        <v>0</v>
      </c>
      <c r="AQ137" s="3">
        <f>IF(Closed_Ports!AL130="z","z",IF(AQ$11&lt;2000,INDEX('Data;_Historical_Data'!$H$12:$AK$518,MATCH(Working!$E137,'Data;_Historical_Data'!$J$12:$J$518,0),MATCH(Working!AQ$11,'Data;_Historical_Data'!$H$11:$AK$11)),SUMIFS('Data;_Minor_Ports'!$K$59:$K$999999,'Data;_Minor_Ports'!$F$59:$F$999999,$F137,'Data;_Minor_Ports'!$E$59:$E$999999,AQ$70,'Data;_Minor_Ports'!$J$59:$J$999999,#REF!)))</f>
        <v>0</v>
      </c>
      <c r="AR137" s="3">
        <f>IF(Closed_Ports!AM130="z","z",IF(AR$11&lt;2000,INDEX('Data;_Historical_Data'!$H$12:$AK$518,MATCH(Working!$E137,'Data;_Historical_Data'!$J$12:$J$518,0),MATCH(Working!AR$11,'Data;_Historical_Data'!$H$11:$AK$11)),SUMIFS('Data;_Minor_Ports'!$K$59:$K$999999,'Data;_Minor_Ports'!$F$59:$F$999999,$F137,'Data;_Minor_Ports'!$E$59:$E$999999,AR$70,'Data;_Minor_Ports'!$J$59:$J$999999,#REF!)))</f>
        <v>0</v>
      </c>
      <c r="AS137" s="3">
        <f>IF(Closed_Ports!AN130="z","z",IF(AS$11&lt;2000,INDEX('Data;_Historical_Data'!$H$12:$AK$518,MATCH(Working!$E137,'Data;_Historical_Data'!$J$12:$J$518,0),MATCH(Working!AS$11,'Data;_Historical_Data'!$H$11:$AK$11)),SUMIFS('Data;_Minor_Ports'!$K$59:$K$999999,'Data;_Minor_Ports'!$F$59:$F$999999,$F137,'Data;_Minor_Ports'!$E$59:$E$999999,AS$70,'Data;_Minor_Ports'!$J$59:$J$999999,#REF!)))</f>
        <v>0</v>
      </c>
      <c r="AT137" s="3">
        <f>IF(Closed_Ports!AO130="z","z",IF(AT$11&lt;2000,INDEX('Data;_Historical_Data'!$H$12:$AK$518,MATCH(Working!$E137,'Data;_Historical_Data'!$J$12:$J$518,0),MATCH(Working!AT$11,'Data;_Historical_Data'!$H$11:$AK$11)),SUMIFS('Data;_Minor_Ports'!$K$59:$K$999999,'Data;_Minor_Ports'!$F$59:$F$999999,$F137,'Data;_Minor_Ports'!$E$59:$E$999999,AT$70,'Data;_Minor_Ports'!$J$59:$J$999999,#REF!)))</f>
        <v>0</v>
      </c>
      <c r="AU137" s="3">
        <f>IF(Closed_Ports!AP130="z","z",IF(AU$11&lt;2000,INDEX('Data;_Historical_Data'!$H$12:$AK$518,MATCH(Working!$E137,'Data;_Historical_Data'!$J$12:$J$518,0),MATCH(Working!AU$11,'Data;_Historical_Data'!$H$11:$AK$11)),SUMIFS('Data;_Minor_Ports'!$K$59:$K$999999,'Data;_Minor_Ports'!$F$59:$F$999999,$F137,'Data;_Minor_Ports'!$E$59:$E$999999,AU$70,'Data;_Minor_Ports'!$J$59:$J$999999,#REF!)))</f>
        <v>0</v>
      </c>
      <c r="AV137" s="3">
        <f>IF(Closed_Ports!AQ130="z","z",IF(AV$11&lt;2000,INDEX('Data;_Historical_Data'!$H$12:$AK$518,MATCH(Working!$E137,'Data;_Historical_Data'!$J$12:$J$518,0),MATCH(Working!AV$11,'Data;_Historical_Data'!$H$11:$AK$11)),SUMIFS('Data;_Minor_Ports'!$K$59:$K$999999,'Data;_Minor_Ports'!$F$59:$F$999999,$F137,'Data;_Minor_Ports'!$E$59:$E$999999,AV$70,'Data;_Minor_Ports'!$J$59:$J$999999,#REF!)))</f>
        <v>0</v>
      </c>
      <c r="AW137" s="3">
        <f>IF(Closed_Ports!AR130="z","z",IF(AW$11&lt;2000,INDEX('Data;_Historical_Data'!$H$12:$AK$518,MATCH(Working!$E137,'Data;_Historical_Data'!$J$12:$J$518,0),MATCH(Working!AW$11,'Data;_Historical_Data'!$H$11:$AK$11)),SUMIFS('Data;_Minor_Ports'!$K$59:$K$999999,'Data;_Minor_Ports'!$F$59:$F$999999,$F137,'Data;_Minor_Ports'!$E$59:$E$999999,AW$70,'Data;_Minor_Ports'!$J$59:$J$999999,#REF!)))</f>
        <v>0</v>
      </c>
      <c r="AX137" s="3">
        <f>IF(Closed_Ports!AS130="z","z",IF(AX$11&lt;2000,INDEX('Data;_Historical_Data'!$H$12:$AK$518,MATCH(Working!$E137,'Data;_Historical_Data'!$J$12:$J$518,0),MATCH(Working!AX$11,'Data;_Historical_Data'!$H$11:$AK$11)),SUMIFS('Data;_Minor_Ports'!$K$59:$K$999999,'Data;_Minor_Ports'!$F$59:$F$999999,$F137,'Data;_Minor_Ports'!$E$59:$E$999999,AX$70,'Data;_Minor_Ports'!$J$59:$J$999999,#REF!)))</f>
        <v>0</v>
      </c>
      <c r="AY137" s="3">
        <f>IF(Closed_Ports!AT130="z","z",IF(AY$11&lt;2000,INDEX('Data;_Historical_Data'!$H$12:$AK$518,MATCH(Working!$E137,'Data;_Historical_Data'!$J$12:$J$518,0),MATCH(Working!AY$11,'Data;_Historical_Data'!$H$11:$AK$11)),SUMIFS('Data;_Minor_Ports'!$K$59:$K$999999,'Data;_Minor_Ports'!$F$59:$F$999999,$F137,'Data;_Minor_Ports'!$E$59:$E$999999,AY$70,'Data;_Minor_Ports'!$J$59:$J$999999,#REF!)))</f>
        <v>0</v>
      </c>
      <c r="AZ137" s="3">
        <f>IF(Closed_Ports!AU130="z","z",IF(AZ$11&lt;2000,INDEX('Data;_Historical_Data'!$H$12:$AK$518,MATCH(Working!$E137,'Data;_Historical_Data'!$J$12:$J$518,0),MATCH(Working!AZ$11,'Data;_Historical_Data'!$H$11:$AK$11)),SUMIFS('Data;_Minor_Ports'!$K$59:$K$999999,'Data;_Minor_Ports'!$F$59:$F$999999,$F137,'Data;_Minor_Ports'!$E$59:$E$999999,AZ$70,'Data;_Minor_Ports'!$J$59:$J$999999,#REF!)))</f>
        <v>0</v>
      </c>
      <c r="BA137" s="3">
        <f>IF(Closed_Ports!AV130="z","z",IF(BA$11&lt;2000,INDEX('Data;_Historical_Data'!$H$12:$AK$518,MATCH(Working!$E137,'Data;_Historical_Data'!$J$12:$J$518,0),MATCH(Working!BA$11,'Data;_Historical_Data'!$H$11:$AK$11)),SUMIFS('Data;_Minor_Ports'!$K$59:$K$999999,'Data;_Minor_Ports'!$F$59:$F$999999,$F137,'Data;_Minor_Ports'!$E$59:$E$999999,BA$70,'Data;_Minor_Ports'!$J$59:$J$999999,#REF!)))</f>
        <v>0</v>
      </c>
      <c r="BB137" s="3">
        <f>IF(Closed_Ports!AW130="z","z",IF(BB$11&lt;2000,INDEX('Data;_Historical_Data'!$H$12:$AK$518,MATCH(Working!$E137,'Data;_Historical_Data'!$J$12:$J$518,0),MATCH(Working!BB$11,'Data;_Historical_Data'!$H$11:$AK$11)),SUMIFS('Data;_Minor_Ports'!$K$59:$K$999999,'Data;_Minor_Ports'!$F$59:$F$999999,$F137,'Data;_Minor_Ports'!$E$59:$E$999999,BB$70,'Data;_Minor_Ports'!$J$59:$J$999999,#REF!)))</f>
        <v>0</v>
      </c>
      <c r="BC137" s="3">
        <f>IF(Closed_Ports!AX130="z","z",IF(BC$11&lt;2000,INDEX('Data;_Historical_Data'!$H$12:$AK$518,MATCH(Working!$E137,'Data;_Historical_Data'!$J$12:$J$518,0),MATCH(Working!BC$11,'Data;_Historical_Data'!$H$11:$AK$11)),SUMIFS('Data;_Minor_Ports'!$K$59:$K$999999,'Data;_Minor_Ports'!$F$59:$F$999999,$F137,'Data;_Minor_Ports'!$E$59:$E$999999,BC$70,'Data;_Minor_Ports'!$J$59:$J$999999,#REF!)))</f>
        <v>0</v>
      </c>
      <c r="BD137" s="3">
        <f>IF(Closed_Ports!AY130="z","z",IF(BD$11&lt;2000,INDEX('Data;_Historical_Data'!$H$12:$AK$518,MATCH(Working!$E137,'Data;_Historical_Data'!$J$12:$J$518,0),MATCH(Working!BD$11,'Data;_Historical_Data'!$H$11:$AK$11)),SUMIFS('Data;_Minor_Ports'!$K$59:$K$999999,'Data;_Minor_Ports'!$F$59:$F$999999,$F137,'Data;_Minor_Ports'!$E$59:$E$999999,BD$70,'Data;_Minor_Ports'!$J$59:$J$999999,#REF!)))</f>
        <v>0</v>
      </c>
      <c r="BE137" s="3">
        <f>IF(Closed_Ports!AZ130="z","z",IF(BE$11&lt;2000,INDEX('Data;_Historical_Data'!$H$12:$AK$518,MATCH(Working!$E137,'Data;_Historical_Data'!$J$12:$J$518,0),MATCH(Working!BE$11,'Data;_Historical_Data'!$H$11:$AK$11)),SUMIFS('Data;_Minor_Ports'!$K$59:$K$999999,'Data;_Minor_Ports'!$F$59:$F$999999,$F137,'Data;_Minor_Ports'!$E$59:$E$999999,BE$70,'Data;_Minor_Ports'!$J$59:$J$999999,#REF!)))</f>
        <v>0</v>
      </c>
      <c r="BF137" s="3">
        <f>IF(Closed_Ports!BA130="z","z",IF(BF$11&lt;2000,INDEX('Data;_Historical_Data'!$H$12:$AK$518,MATCH(Working!$E137,'Data;_Historical_Data'!$J$12:$J$518,0),MATCH(Working!BF$11,'Data;_Historical_Data'!$H$11:$AK$11)),SUMIFS('Data;_Minor_Ports'!$K$59:$K$999999,'Data;_Minor_Ports'!$F$59:$F$999999,$F137,'Data;_Minor_Ports'!$E$59:$E$999999,BF$70,'Data;_Minor_Ports'!$J$59:$J$999999,#REF!)))</f>
        <v>0</v>
      </c>
      <c r="BG137" s="3">
        <f>IF(Closed_Ports!BB130="z","z",IF(BG$11&lt;2000,INDEX('Data;_Historical_Data'!$H$12:$AK$518,MATCH(Working!$E137,'Data;_Historical_Data'!$J$12:$J$518,0),MATCH(Working!BG$11,'Data;_Historical_Data'!$H$11:$AK$11)),SUMIFS('Data;_Minor_Ports'!$K$59:$K$999999,'Data;_Minor_Ports'!$F$59:$F$999999,$F137,'Data;_Minor_Ports'!$E$59:$E$999999,BG$70,'Data;_Minor_Ports'!$J$59:$J$999999,#REF!)))</f>
        <v>0</v>
      </c>
      <c r="BH137" s="3">
        <f>IF(Closed_Ports!BC130="z","z",IF(BH$11&lt;2000,INDEX('Data;_Historical_Data'!$H$12:$AK$518,MATCH(Working!$E137,'Data;_Historical_Data'!$J$12:$J$518,0),MATCH(Working!BH$11,'Data;_Historical_Data'!$H$11:$AK$11)),SUMIFS('Data;_Minor_Ports'!$K$59:$K$999999,'Data;_Minor_Ports'!$F$59:$F$999999,$F137,'Data;_Minor_Ports'!$E$59:$E$999999,BH$70,'Data;_Minor_Ports'!$J$59:$J$999999,#REF!)))</f>
        <v>0</v>
      </c>
      <c r="BI137" s="3">
        <f>IF(Closed_Ports!BD130="z","z",IF(BI$11&lt;2000,INDEX('Data;_Historical_Data'!$H$12:$AK$518,MATCH(Working!$E137,'Data;_Historical_Data'!$J$12:$J$518,0),MATCH(Working!BI$11,'Data;_Historical_Data'!$H$11:$AK$11)),SUMIFS('Data;_Minor_Ports'!$K$59:$K$999999,'Data;_Minor_Ports'!$F$59:$F$999999,$F137,'Data;_Minor_Ports'!$E$59:$E$999999,BI$70,'Data;_Minor_Ports'!$J$59:$J$999999,#REF!)))</f>
        <v>0</v>
      </c>
      <c r="BJ137" s="44" t="e">
        <f t="shared" si="10"/>
        <v>#DIV/0!</v>
      </c>
      <c r="BK137" s="45">
        <f t="shared" si="11"/>
        <v>0</v>
      </c>
    </row>
    <row r="138" spans="5:63" x14ac:dyDescent="0.25">
      <c r="E138" s="22" t="e">
        <f>CONCATENATE(#REF!,Working!H138)</f>
        <v>#REF!</v>
      </c>
      <c r="F138" s="22" t="s">
        <v>448</v>
      </c>
      <c r="G138" s="22" t="s">
        <v>308</v>
      </c>
      <c r="H138" s="2" t="s">
        <v>127</v>
      </c>
      <c r="I138" s="2" t="s">
        <v>30</v>
      </c>
      <c r="J138" s="42" t="s">
        <v>66</v>
      </c>
      <c r="K138" s="3" t="str">
        <f>IF(Closed_Ports!F131="z","z",IF(K$11&lt;2000,INDEX('Data;_Historical_Data'!$H$12:$AK$518,MATCH(Working!$E138,'Data;_Historical_Data'!$J$12:$J$518,0),MATCH(Working!K$11,'Data;_Historical_Data'!$H$11:$AK$11)),SUMIFS('Data;_Minor_Ports'!$K$59:$K$999999,'Data;_Minor_Ports'!$F$59:$F$999999,$F138,'Data;_Minor_Ports'!$E$59:$E$999999,K$70,'Data;_Minor_Ports'!$J$59:$J$999999,#REF!)))</f>
        <v>z</v>
      </c>
      <c r="L138" s="3" t="str">
        <f>IF(Closed_Ports!G131="z","z",IF(L$11&lt;2000,INDEX('Data;_Historical_Data'!$H$12:$AK$518,MATCH(Working!$E138,'Data;_Historical_Data'!$J$12:$J$518,0),MATCH(Working!L$11,'Data;_Historical_Data'!$H$11:$AK$11)),SUMIFS('Data;_Minor_Ports'!$K$59:$K$999999,'Data;_Minor_Ports'!$F$59:$F$999999,$F138,'Data;_Minor_Ports'!$E$59:$E$999999,L$70,'Data;_Minor_Ports'!$J$59:$J$999999,#REF!)))</f>
        <v>z</v>
      </c>
      <c r="M138" s="3" t="str">
        <f>IF(Closed_Ports!H131="z","z",IF(M$11&lt;2000,INDEX('Data;_Historical_Data'!$H$12:$AK$518,MATCH(Working!$E138,'Data;_Historical_Data'!$J$12:$J$518,0),MATCH(Working!M$11,'Data;_Historical_Data'!$H$11:$AK$11)),SUMIFS('Data;_Minor_Ports'!$K$59:$K$999999,'Data;_Minor_Ports'!$F$59:$F$999999,$F138,'Data;_Minor_Ports'!$E$59:$E$999999,M$70,'Data;_Minor_Ports'!$J$59:$J$999999,#REF!)))</f>
        <v>z</v>
      </c>
      <c r="N138" s="3" t="str">
        <f>IF(Closed_Ports!I131="z","z",IF(N$11&lt;2000,INDEX('Data;_Historical_Data'!$H$12:$AK$518,MATCH(Working!$E138,'Data;_Historical_Data'!$J$12:$J$518,0),MATCH(Working!N$11,'Data;_Historical_Data'!$H$11:$AK$11)),SUMIFS('Data;_Minor_Ports'!$K$59:$K$999999,'Data;_Minor_Ports'!$F$59:$F$999999,$F138,'Data;_Minor_Ports'!$E$59:$E$999999,N$70,'Data;_Minor_Ports'!$J$59:$J$999999,#REF!)))</f>
        <v>z</v>
      </c>
      <c r="O138" s="3" t="str">
        <f>IF(Closed_Ports!J131="z","z",IF(O$11&lt;2000,INDEX('Data;_Historical_Data'!$H$12:$AK$518,MATCH(Working!$E138,'Data;_Historical_Data'!$J$12:$J$518,0),MATCH(Working!O$11,'Data;_Historical_Data'!$H$11:$AK$11)),SUMIFS('Data;_Minor_Ports'!$K$59:$K$999999,'Data;_Minor_Ports'!$F$59:$F$999999,$F138,'Data;_Minor_Ports'!$E$59:$E$999999,O$70,'Data;_Minor_Ports'!$J$59:$J$999999,#REF!)))</f>
        <v>z</v>
      </c>
      <c r="P138" s="3" t="str">
        <f>IF(Closed_Ports!K131="z","z",IF(P$11&lt;2000,INDEX('Data;_Historical_Data'!$H$12:$AK$518,MATCH(Working!$E138,'Data;_Historical_Data'!$J$12:$J$518,0),MATCH(Working!P$11,'Data;_Historical_Data'!$H$11:$AK$11)),SUMIFS('Data;_Minor_Ports'!$K$59:$K$999999,'Data;_Minor_Ports'!$F$59:$F$999999,$F138,'Data;_Minor_Ports'!$E$59:$E$999999,P$70,'Data;_Minor_Ports'!$J$59:$J$999999,#REF!)))</f>
        <v>z</v>
      </c>
      <c r="Q138" s="3" t="str">
        <f>IF(Closed_Ports!L131="z","z",IF(Q$11&lt;2000,INDEX('Data;_Historical_Data'!$H$12:$AK$518,MATCH(Working!$E138,'Data;_Historical_Data'!$J$12:$J$518,0),MATCH(Working!Q$11,'Data;_Historical_Data'!$H$11:$AK$11)),SUMIFS('Data;_Minor_Ports'!$K$59:$K$999999,'Data;_Minor_Ports'!$F$59:$F$999999,$F138,'Data;_Minor_Ports'!$E$59:$E$999999,Q$70,'Data;_Minor_Ports'!$J$59:$J$999999,#REF!)))</f>
        <v>z</v>
      </c>
      <c r="R138" s="3" t="str">
        <f>IF(Closed_Ports!M131="z","z",IF(R$11&lt;2000,INDEX('Data;_Historical_Data'!$H$12:$AK$518,MATCH(Working!$E138,'Data;_Historical_Data'!$J$12:$J$518,0),MATCH(Working!R$11,'Data;_Historical_Data'!$H$11:$AK$11)),SUMIFS('Data;_Minor_Ports'!$K$59:$K$999999,'Data;_Minor_Ports'!$F$59:$F$999999,$F138,'Data;_Minor_Ports'!$E$59:$E$999999,R$70,'Data;_Minor_Ports'!$J$59:$J$999999,#REF!)))</f>
        <v>z</v>
      </c>
      <c r="S138" s="3" t="str">
        <f>IF(Closed_Ports!N131="z","z",IF(S$11&lt;2000,INDEX('Data;_Historical_Data'!$H$12:$AK$518,MATCH(Working!$E138,'Data;_Historical_Data'!$J$12:$J$518,0),MATCH(Working!S$11,'Data;_Historical_Data'!$H$11:$AK$11)),SUMIFS('Data;_Minor_Ports'!$K$59:$K$999999,'Data;_Minor_Ports'!$F$59:$F$999999,$F138,'Data;_Minor_Ports'!$E$59:$E$999999,S$70,'Data;_Minor_Ports'!$J$59:$J$999999,#REF!)))</f>
        <v>z</v>
      </c>
      <c r="T138" s="3" t="e">
        <f>IF(Closed_Ports!O131="z","z",IF(T$11&lt;2000,INDEX('Data;_Historical_Data'!$H$12:$AK$518,MATCH(Working!$E138,'Data;_Historical_Data'!$J$12:$J$518,0),MATCH(Working!T$11,'Data;_Historical_Data'!$H$11:$AK$11)),SUMIFS('Data;_Minor_Ports'!$K$59:$K$999999,'Data;_Minor_Ports'!$F$59:$F$999999,$F138,'Data;_Minor_Ports'!$E$59:$E$999999,T$70,'Data;_Minor_Ports'!$J$59:$J$999999,#REF!)))</f>
        <v>#REF!</v>
      </c>
      <c r="U138" s="3" t="e">
        <f>IF(Closed_Ports!P131="z","z",IF(U$11&lt;2000,INDEX('Data;_Historical_Data'!$H$12:$AK$518,MATCH(Working!$E138,'Data;_Historical_Data'!$J$12:$J$518,0),MATCH(Working!U$11,'Data;_Historical_Data'!$H$11:$AK$11)),SUMIFS('Data;_Minor_Ports'!$K$59:$K$999999,'Data;_Minor_Ports'!$F$59:$F$999999,$F138,'Data;_Minor_Ports'!$E$59:$E$999999,U$70,'Data;_Minor_Ports'!$J$59:$J$999999,#REF!)))</f>
        <v>#REF!</v>
      </c>
      <c r="V138" s="3" t="e">
        <f>IF(Closed_Ports!Q131="z","z",IF(V$11&lt;2000,INDEX('Data;_Historical_Data'!$H$12:$AK$518,MATCH(Working!$E138,'Data;_Historical_Data'!$J$12:$J$518,0),MATCH(Working!V$11,'Data;_Historical_Data'!$H$11:$AK$11)),SUMIFS('Data;_Minor_Ports'!$K$59:$K$999999,'Data;_Minor_Ports'!$F$59:$F$999999,$F138,'Data;_Minor_Ports'!$E$59:$E$999999,V$70,'Data;_Minor_Ports'!$J$59:$J$999999,#REF!)))</f>
        <v>#REF!</v>
      </c>
      <c r="W138" s="3" t="e">
        <f>IF(Closed_Ports!R131="z","z",IF(W$11&lt;2000,INDEX('Data;_Historical_Data'!$H$12:$AK$518,MATCH(Working!$E138,'Data;_Historical_Data'!$J$12:$J$518,0),MATCH(Working!W$11,'Data;_Historical_Data'!$H$11:$AK$11)),SUMIFS('Data;_Minor_Ports'!$K$59:$K$999999,'Data;_Minor_Ports'!$F$59:$F$999999,$F138,'Data;_Minor_Ports'!$E$59:$E$999999,W$70,'Data;_Minor_Ports'!$J$59:$J$999999,#REF!)))</f>
        <v>#REF!</v>
      </c>
      <c r="X138" s="3" t="e">
        <f>IF(Closed_Ports!S131="z","z",IF(X$11&lt;2000,INDEX('Data;_Historical_Data'!$H$12:$AK$518,MATCH(Working!$E138,'Data;_Historical_Data'!$J$12:$J$518,0),MATCH(Working!X$11,'Data;_Historical_Data'!$H$11:$AK$11)),SUMIFS('Data;_Minor_Ports'!$K$59:$K$999999,'Data;_Minor_Ports'!$F$59:$F$999999,$F138,'Data;_Minor_Ports'!$E$59:$E$999999,X$70,'Data;_Minor_Ports'!$J$59:$J$999999,#REF!)))</f>
        <v>#REF!</v>
      </c>
      <c r="Y138" s="3" t="e">
        <f>IF(Closed_Ports!T131="z","z",IF(Y$11&lt;2000,INDEX('Data;_Historical_Data'!$H$12:$AK$518,MATCH(Working!$E138,'Data;_Historical_Data'!$J$12:$J$518,0),MATCH(Working!Y$11,'Data;_Historical_Data'!$H$11:$AK$11)),SUMIFS('Data;_Minor_Ports'!$K$59:$K$999999,'Data;_Minor_Ports'!$F$59:$F$999999,$F138,'Data;_Minor_Ports'!$E$59:$E$999999,Y$70,'Data;_Minor_Ports'!$J$59:$J$999999,#REF!)))</f>
        <v>#REF!</v>
      </c>
      <c r="Z138" s="3" t="e">
        <f>IF(Closed_Ports!U131="z","z",IF(Z$11&lt;2000,INDEX('Data;_Historical_Data'!$H$12:$AK$518,MATCH(Working!$E138,'Data;_Historical_Data'!$J$12:$J$518,0),MATCH(Working!Z$11,'Data;_Historical_Data'!$H$11:$AK$11)),SUMIFS('Data;_Minor_Ports'!$K$59:$K$999999,'Data;_Minor_Ports'!$F$59:$F$999999,$F138,'Data;_Minor_Ports'!$E$59:$E$999999,Z$70,'Data;_Minor_Ports'!$J$59:$J$999999,#REF!)))</f>
        <v>#REF!</v>
      </c>
      <c r="AA138" s="3" t="e">
        <f>IF(Closed_Ports!V131="z","z",IF(AA$11&lt;2000,INDEX('Data;_Historical_Data'!$H$12:$AK$518,MATCH(Working!$E138,'Data;_Historical_Data'!$J$12:$J$518,0),MATCH(Working!AA$11,'Data;_Historical_Data'!$H$11:$AK$11)),SUMIFS('Data;_Minor_Ports'!$K$59:$K$999999,'Data;_Minor_Ports'!$F$59:$F$999999,$F138,'Data;_Minor_Ports'!$E$59:$E$999999,AA$70,'Data;_Minor_Ports'!$J$59:$J$999999,#REF!)))</f>
        <v>#REF!</v>
      </c>
      <c r="AB138" s="3" t="e">
        <f>IF(Closed_Ports!W131="z","z",IF(AB$11&lt;2000,INDEX('Data;_Historical_Data'!$H$12:$AK$518,MATCH(Working!$E138,'Data;_Historical_Data'!$J$12:$J$518,0),MATCH(Working!AB$11,'Data;_Historical_Data'!$H$11:$AK$11)),SUMIFS('Data;_Minor_Ports'!$K$59:$K$999999,'Data;_Minor_Ports'!$F$59:$F$999999,$F138,'Data;_Minor_Ports'!$E$59:$E$999999,AB$70,'Data;_Minor_Ports'!$J$59:$J$999999,#REF!)))</f>
        <v>#REF!</v>
      </c>
      <c r="AC138" s="3" t="e">
        <f>IF(Closed_Ports!X131="z","z",IF(AC$11&lt;2000,INDEX('Data;_Historical_Data'!$H$12:$AK$518,MATCH(Working!$E138,'Data;_Historical_Data'!$J$12:$J$518,0),MATCH(Working!AC$11,'Data;_Historical_Data'!$H$11:$AK$11)),SUMIFS('Data;_Minor_Ports'!$K$59:$K$999999,'Data;_Minor_Ports'!$F$59:$F$999999,$F138,'Data;_Minor_Ports'!$E$59:$E$999999,AC$70,'Data;_Minor_Ports'!$J$59:$J$999999,#REF!)))</f>
        <v>#REF!</v>
      </c>
      <c r="AD138" s="3" t="e">
        <f>IF(Closed_Ports!Y131="z","z",IF(AD$11&lt;2000,INDEX('Data;_Historical_Data'!$H$12:$AK$518,MATCH(Working!$E138,'Data;_Historical_Data'!$J$12:$J$518,0),MATCH(Working!AD$11,'Data;_Historical_Data'!$H$11:$AK$11)),SUMIFS('Data;_Minor_Ports'!$K$59:$K$999999,'Data;_Minor_Ports'!$F$59:$F$999999,$F138,'Data;_Minor_Ports'!$E$59:$E$999999,AD$70,'Data;_Minor_Ports'!$J$59:$J$999999,#REF!)))</f>
        <v>#REF!</v>
      </c>
      <c r="AE138" s="3" t="e">
        <f>IF(Closed_Ports!Z131="z","z",IF(AE$11&lt;2000,INDEX('Data;_Historical_Data'!$H$12:$AK$518,MATCH(Working!$E138,'Data;_Historical_Data'!$J$12:$J$518,0),MATCH(Working!AE$11,'Data;_Historical_Data'!$H$11:$AK$11)),SUMIFS('Data;_Minor_Ports'!$K$59:$K$999999,'Data;_Minor_Ports'!$F$59:$F$999999,$F138,'Data;_Minor_Ports'!$E$59:$E$999999,AE$70,'Data;_Minor_Ports'!$J$59:$J$999999,#REF!)))</f>
        <v>#REF!</v>
      </c>
      <c r="AF138" s="3" t="e">
        <f>IF(Closed_Ports!AA131="z","z",IF(AF$11&lt;2000,INDEX('Data;_Historical_Data'!$H$12:$AK$518,MATCH(Working!$E138,'Data;_Historical_Data'!$J$12:$J$518,0),MATCH(Working!AF$11,'Data;_Historical_Data'!$H$11:$AK$11)),SUMIFS('Data;_Minor_Ports'!$K$59:$K$999999,'Data;_Minor_Ports'!$F$59:$F$999999,$F138,'Data;_Minor_Ports'!$E$59:$E$999999,AF$70,'Data;_Minor_Ports'!$J$59:$J$999999,#REF!)))</f>
        <v>#REF!</v>
      </c>
      <c r="AG138" s="3" t="str">
        <f>IF(Closed_Ports!AB131="z","z",IF(AG$11&lt;2000,INDEX('Data;_Historical_Data'!$H$12:$AK$518,MATCH(Working!$E138,'Data;_Historical_Data'!$J$12:$J$518,0),MATCH(Working!AG$11,'Data;_Historical_Data'!$H$11:$AK$11)),SUMIFS('Data;_Minor_Ports'!$K$59:$K$999999,'Data;_Minor_Ports'!$F$59:$F$999999,$F138,'Data;_Minor_Ports'!$E$59:$E$999999,AG$70,'Data;_Minor_Ports'!$J$59:$J$999999,#REF!)))</f>
        <v>z</v>
      </c>
      <c r="AH138" s="3" t="str">
        <f>IF(Closed_Ports!AC131="z","z",IF(AH$11&lt;2000,INDEX('Data;_Historical_Data'!$H$12:$AK$518,MATCH(Working!$E138,'Data;_Historical_Data'!$J$12:$J$518,0),MATCH(Working!AH$11,'Data;_Historical_Data'!$H$11:$AK$11)),SUMIFS('Data;_Minor_Ports'!$K$59:$K$999999,'Data;_Minor_Ports'!$F$59:$F$999999,$F138,'Data;_Minor_Ports'!$E$59:$E$999999,AH$70,'Data;_Minor_Ports'!$J$59:$J$999999,#REF!)))</f>
        <v>z</v>
      </c>
      <c r="AI138" s="3" t="str">
        <f>IF(Closed_Ports!AD131="z","z",IF(AI$11&lt;2000,INDEX('Data;_Historical_Data'!$H$12:$AK$518,MATCH(Working!$E138,'Data;_Historical_Data'!$J$12:$J$518,0),MATCH(Working!AI$11,'Data;_Historical_Data'!$H$11:$AK$11)),SUMIFS('Data;_Minor_Ports'!$K$59:$K$999999,'Data;_Minor_Ports'!$F$59:$F$999999,$F138,'Data;_Minor_Ports'!$E$59:$E$999999,AI$70,'Data;_Minor_Ports'!$J$59:$J$999999,#REF!)))</f>
        <v>z</v>
      </c>
      <c r="AJ138" s="3" t="str">
        <f>IF(Closed_Ports!AE131="z","z",IF(AJ$11&lt;2000,INDEX('Data;_Historical_Data'!$H$12:$AK$518,MATCH(Working!$E138,'Data;_Historical_Data'!$J$12:$J$518,0),MATCH(Working!AJ$11,'Data;_Historical_Data'!$H$11:$AK$11)),SUMIFS('Data;_Minor_Ports'!$K$59:$K$999999,'Data;_Minor_Ports'!$F$59:$F$999999,$F138,'Data;_Minor_Ports'!$E$59:$E$999999,AJ$70,'Data;_Minor_Ports'!$J$59:$J$999999,#REF!)))</f>
        <v>z</v>
      </c>
      <c r="AK138" s="3" t="str">
        <f>IF(Closed_Ports!AF131="z","z",IF(AK$11&lt;2000,INDEX('Data;_Historical_Data'!$H$12:$AK$518,MATCH(Working!$E138,'Data;_Historical_Data'!$J$12:$J$518,0),MATCH(Working!AK$11,'Data;_Historical_Data'!$H$11:$AK$11)),SUMIFS('Data;_Minor_Ports'!$K$59:$K$999999,'Data;_Minor_Ports'!$F$59:$F$999999,$F138,'Data;_Minor_Ports'!$E$59:$E$999999,AK$70,'Data;_Minor_Ports'!$J$59:$J$999999,#REF!)))</f>
        <v>z</v>
      </c>
      <c r="AL138" s="49" t="str">
        <f>IF(Closed_Ports!AG131="z","z",IF(AL$11&lt;2000,INDEX('Data;_Historical_Data'!$H$12:$AK$518,MATCH(Working!$E138,'Data;_Historical_Data'!$J$12:$J$518,0),MATCH(Working!AL$11,'Data;_Historical_Data'!$H$11:$AK$11)),SUMIFS('Data;_Minor_Ports'!$K$59:$K$999999,'Data;_Minor_Ports'!$F$59:$F$999999,$F138,'Data;_Minor_Ports'!$E$59:$E$999999,AL$70,'Data;_Minor_Ports'!$J$59:$J$999999,#REF!)))</f>
        <v>z</v>
      </c>
      <c r="AM138" s="3" t="str">
        <f>IF(Closed_Ports!AH131="z","z",IF(AM$11&lt;2000,INDEX('Data;_Historical_Data'!$H$12:$AK$518,MATCH(Working!$E138,'Data;_Historical_Data'!$J$12:$J$518,0),MATCH(Working!AM$11,'Data;_Historical_Data'!$H$11:$AK$11)),SUMIFS('Data;_Minor_Ports'!$K$59:$K$999999,'Data;_Minor_Ports'!$F$59:$F$999999,$F138,'Data;_Minor_Ports'!$E$59:$E$999999,AM$70,'Data;_Minor_Ports'!$J$59:$J$999999,#REF!)))</f>
        <v>z</v>
      </c>
      <c r="AN138" s="3" t="str">
        <f>IF(Closed_Ports!AI131="z","z",IF(AN$11&lt;2000,INDEX('Data;_Historical_Data'!$H$12:$AK$518,MATCH(Working!$E138,'Data;_Historical_Data'!$J$12:$J$518,0),MATCH(Working!AN$11,'Data;_Historical_Data'!$H$11:$AK$11)),SUMIFS('Data;_Minor_Ports'!$K$59:$K$999999,'Data;_Minor_Ports'!$F$59:$F$999999,$F138,'Data;_Minor_Ports'!$E$59:$E$999999,AN$70,'Data;_Minor_Ports'!$J$59:$J$999999,#REF!)))</f>
        <v>z</v>
      </c>
      <c r="AO138" s="3" t="str">
        <f>IF(Closed_Ports!AJ131="z","z",IF(AO$11&lt;2000,INDEX('Data;_Historical_Data'!$H$12:$AK$518,MATCH(Working!$E138,'Data;_Historical_Data'!$J$12:$J$518,0),MATCH(Working!AO$11,'Data;_Historical_Data'!$H$11:$AK$11)),SUMIFS('Data;_Minor_Ports'!$K$59:$K$999999,'Data;_Minor_Ports'!$F$59:$F$999999,$F138,'Data;_Minor_Ports'!$E$59:$E$999999,AO$70,'Data;_Minor_Ports'!$J$59:$J$999999,#REF!)))</f>
        <v>z</v>
      </c>
      <c r="AP138" s="3" t="str">
        <f>IF(Closed_Ports!AK131="z","z",IF(AP$11&lt;2000,INDEX('Data;_Historical_Data'!$H$12:$AK$518,MATCH(Working!$E138,'Data;_Historical_Data'!$J$12:$J$518,0),MATCH(Working!AP$11,'Data;_Historical_Data'!$H$11:$AK$11)),SUMIFS('Data;_Minor_Ports'!$K$59:$K$999999,'Data;_Minor_Ports'!$F$59:$F$999999,$F138,'Data;_Minor_Ports'!$E$59:$E$999999,AP$70,'Data;_Minor_Ports'!$J$59:$J$999999,#REF!)))</f>
        <v>z</v>
      </c>
      <c r="AQ138" s="3" t="str">
        <f>IF(Closed_Ports!AL131="z","z",IF(AQ$11&lt;2000,INDEX('Data;_Historical_Data'!$H$12:$AK$518,MATCH(Working!$E138,'Data;_Historical_Data'!$J$12:$J$518,0),MATCH(Working!AQ$11,'Data;_Historical_Data'!$H$11:$AK$11)),SUMIFS('Data;_Minor_Ports'!$K$59:$K$999999,'Data;_Minor_Ports'!$F$59:$F$999999,$F138,'Data;_Minor_Ports'!$E$59:$E$999999,AQ$70,'Data;_Minor_Ports'!$J$59:$J$999999,#REF!)))</f>
        <v>z</v>
      </c>
      <c r="AR138" s="3" t="str">
        <f>IF(Closed_Ports!AM131="z","z",IF(AR$11&lt;2000,INDEX('Data;_Historical_Data'!$H$12:$AK$518,MATCH(Working!$E138,'Data;_Historical_Data'!$J$12:$J$518,0),MATCH(Working!AR$11,'Data;_Historical_Data'!$H$11:$AK$11)),SUMIFS('Data;_Minor_Ports'!$K$59:$K$999999,'Data;_Minor_Ports'!$F$59:$F$999999,$F138,'Data;_Minor_Ports'!$E$59:$E$999999,AR$70,'Data;_Minor_Ports'!$J$59:$J$999999,#REF!)))</f>
        <v>z</v>
      </c>
      <c r="AS138" s="3" t="str">
        <f>IF(Closed_Ports!AN131="z","z",IF(AS$11&lt;2000,INDEX('Data;_Historical_Data'!$H$12:$AK$518,MATCH(Working!$E138,'Data;_Historical_Data'!$J$12:$J$518,0),MATCH(Working!AS$11,'Data;_Historical_Data'!$H$11:$AK$11)),SUMIFS('Data;_Minor_Ports'!$K$59:$K$999999,'Data;_Minor_Ports'!$F$59:$F$999999,$F138,'Data;_Minor_Ports'!$E$59:$E$999999,AS$70,'Data;_Minor_Ports'!$J$59:$J$999999,#REF!)))</f>
        <v>z</v>
      </c>
      <c r="AT138" s="3" t="str">
        <f>IF(Closed_Ports!AO131="z","z",IF(AT$11&lt;2000,INDEX('Data;_Historical_Data'!$H$12:$AK$518,MATCH(Working!$E138,'Data;_Historical_Data'!$J$12:$J$518,0),MATCH(Working!AT$11,'Data;_Historical_Data'!$H$11:$AK$11)),SUMIFS('Data;_Minor_Ports'!$K$59:$K$999999,'Data;_Minor_Ports'!$F$59:$F$999999,$F138,'Data;_Minor_Ports'!$E$59:$E$999999,AT$70,'Data;_Minor_Ports'!$J$59:$J$999999,#REF!)))</f>
        <v>z</v>
      </c>
      <c r="AU138" s="3" t="str">
        <f>IF(Closed_Ports!AP131="z","z",IF(AU$11&lt;2000,INDEX('Data;_Historical_Data'!$H$12:$AK$518,MATCH(Working!$E138,'Data;_Historical_Data'!$J$12:$J$518,0),MATCH(Working!AU$11,'Data;_Historical_Data'!$H$11:$AK$11)),SUMIFS('Data;_Minor_Ports'!$K$59:$K$999999,'Data;_Minor_Ports'!$F$59:$F$999999,$F138,'Data;_Minor_Ports'!$E$59:$E$999999,AU$70,'Data;_Minor_Ports'!$J$59:$J$999999,#REF!)))</f>
        <v>z</v>
      </c>
      <c r="AV138" s="3" t="str">
        <f>IF(Closed_Ports!AQ131="z","z",IF(AV$11&lt;2000,INDEX('Data;_Historical_Data'!$H$12:$AK$518,MATCH(Working!$E138,'Data;_Historical_Data'!$J$12:$J$518,0),MATCH(Working!AV$11,'Data;_Historical_Data'!$H$11:$AK$11)),SUMIFS('Data;_Minor_Ports'!$K$59:$K$999999,'Data;_Minor_Ports'!$F$59:$F$999999,$F138,'Data;_Minor_Ports'!$E$59:$E$999999,AV$70,'Data;_Minor_Ports'!$J$59:$J$999999,#REF!)))</f>
        <v>z</v>
      </c>
      <c r="AW138" s="3" t="str">
        <f>IF(Closed_Ports!AR131="z","z",IF(AW$11&lt;2000,INDEX('Data;_Historical_Data'!$H$12:$AK$518,MATCH(Working!$E138,'Data;_Historical_Data'!$J$12:$J$518,0),MATCH(Working!AW$11,'Data;_Historical_Data'!$H$11:$AK$11)),SUMIFS('Data;_Minor_Ports'!$K$59:$K$999999,'Data;_Minor_Ports'!$F$59:$F$999999,$F138,'Data;_Minor_Ports'!$E$59:$E$999999,AW$70,'Data;_Minor_Ports'!$J$59:$J$999999,#REF!)))</f>
        <v>z</v>
      </c>
      <c r="AX138" s="3" t="str">
        <f>IF(Closed_Ports!AS131="z","z",IF(AX$11&lt;2000,INDEX('Data;_Historical_Data'!$H$12:$AK$518,MATCH(Working!$E138,'Data;_Historical_Data'!$J$12:$J$518,0),MATCH(Working!AX$11,'Data;_Historical_Data'!$H$11:$AK$11)),SUMIFS('Data;_Minor_Ports'!$K$59:$K$999999,'Data;_Minor_Ports'!$F$59:$F$999999,$F138,'Data;_Minor_Ports'!$E$59:$E$999999,AX$70,'Data;_Minor_Ports'!$J$59:$J$999999,#REF!)))</f>
        <v>z</v>
      </c>
      <c r="AY138" s="3" t="str">
        <f>IF(Closed_Ports!AT131="z","z",IF(AY$11&lt;2000,INDEX('Data;_Historical_Data'!$H$12:$AK$518,MATCH(Working!$E138,'Data;_Historical_Data'!$J$12:$J$518,0),MATCH(Working!AY$11,'Data;_Historical_Data'!$H$11:$AK$11)),SUMIFS('Data;_Minor_Ports'!$K$59:$K$999999,'Data;_Minor_Ports'!$F$59:$F$999999,$F138,'Data;_Minor_Ports'!$E$59:$E$999999,AY$70,'Data;_Minor_Ports'!$J$59:$J$999999,#REF!)))</f>
        <v>z</v>
      </c>
      <c r="AZ138" s="3" t="str">
        <f>IF(Closed_Ports!AU131="z","z",IF(AZ$11&lt;2000,INDEX('Data;_Historical_Data'!$H$12:$AK$518,MATCH(Working!$E138,'Data;_Historical_Data'!$J$12:$J$518,0),MATCH(Working!AZ$11,'Data;_Historical_Data'!$H$11:$AK$11)),SUMIFS('Data;_Minor_Ports'!$K$59:$K$999999,'Data;_Minor_Ports'!$F$59:$F$999999,$F138,'Data;_Minor_Ports'!$E$59:$E$999999,AZ$70,'Data;_Minor_Ports'!$J$59:$J$999999,#REF!)))</f>
        <v>z</v>
      </c>
      <c r="BA138" s="3" t="str">
        <f>IF(Closed_Ports!AV131="z","z",IF(BA$11&lt;2000,INDEX('Data;_Historical_Data'!$H$12:$AK$518,MATCH(Working!$E138,'Data;_Historical_Data'!$J$12:$J$518,0),MATCH(Working!BA$11,'Data;_Historical_Data'!$H$11:$AK$11)),SUMIFS('Data;_Minor_Ports'!$K$59:$K$999999,'Data;_Minor_Ports'!$F$59:$F$999999,$F138,'Data;_Minor_Ports'!$E$59:$E$999999,BA$70,'Data;_Minor_Ports'!$J$59:$J$999999,#REF!)))</f>
        <v>z</v>
      </c>
      <c r="BB138" s="3" t="str">
        <f>IF(Closed_Ports!AW131="z","z",IF(BB$11&lt;2000,INDEX('Data;_Historical_Data'!$H$12:$AK$518,MATCH(Working!$E138,'Data;_Historical_Data'!$J$12:$J$518,0),MATCH(Working!BB$11,'Data;_Historical_Data'!$H$11:$AK$11)),SUMIFS('Data;_Minor_Ports'!$K$59:$K$999999,'Data;_Minor_Ports'!$F$59:$F$999999,$F138,'Data;_Minor_Ports'!$E$59:$E$999999,BB$70,'Data;_Minor_Ports'!$J$59:$J$999999,#REF!)))</f>
        <v>z</v>
      </c>
      <c r="BC138" s="3" t="str">
        <f>IF(Closed_Ports!AX131="z","z",IF(BC$11&lt;2000,INDEX('Data;_Historical_Data'!$H$12:$AK$518,MATCH(Working!$E138,'Data;_Historical_Data'!$J$12:$J$518,0),MATCH(Working!BC$11,'Data;_Historical_Data'!$H$11:$AK$11)),SUMIFS('Data;_Minor_Ports'!$K$59:$K$999999,'Data;_Minor_Ports'!$F$59:$F$999999,$F138,'Data;_Minor_Ports'!$E$59:$E$999999,BC$70,'Data;_Minor_Ports'!$J$59:$J$999999,#REF!)))</f>
        <v>z</v>
      </c>
      <c r="BD138" s="3" t="str">
        <f>IF(Closed_Ports!AY131="z","z",IF(BD$11&lt;2000,INDEX('Data;_Historical_Data'!$H$12:$AK$518,MATCH(Working!$E138,'Data;_Historical_Data'!$J$12:$J$518,0),MATCH(Working!BD$11,'Data;_Historical_Data'!$H$11:$AK$11)),SUMIFS('Data;_Minor_Ports'!$K$59:$K$999999,'Data;_Minor_Ports'!$F$59:$F$999999,$F138,'Data;_Minor_Ports'!$E$59:$E$999999,BD$70,'Data;_Minor_Ports'!$J$59:$J$999999,#REF!)))</f>
        <v>z</v>
      </c>
      <c r="BE138" s="3" t="str">
        <f>IF(Closed_Ports!AZ131="z","z",IF(BE$11&lt;2000,INDEX('Data;_Historical_Data'!$H$12:$AK$518,MATCH(Working!$E138,'Data;_Historical_Data'!$J$12:$J$518,0),MATCH(Working!BE$11,'Data;_Historical_Data'!$H$11:$AK$11)),SUMIFS('Data;_Minor_Ports'!$K$59:$K$999999,'Data;_Minor_Ports'!$F$59:$F$999999,$F138,'Data;_Minor_Ports'!$E$59:$E$999999,BE$70,'Data;_Minor_Ports'!$J$59:$J$999999,#REF!)))</f>
        <v>z</v>
      </c>
      <c r="BF138" s="3" t="str">
        <f>IF(Closed_Ports!BA131="z","z",IF(BF$11&lt;2000,INDEX('Data;_Historical_Data'!$H$12:$AK$518,MATCH(Working!$E138,'Data;_Historical_Data'!$J$12:$J$518,0),MATCH(Working!BF$11,'Data;_Historical_Data'!$H$11:$AK$11)),SUMIFS('Data;_Minor_Ports'!$K$59:$K$999999,'Data;_Minor_Ports'!$F$59:$F$999999,$F138,'Data;_Minor_Ports'!$E$59:$E$999999,BF$70,'Data;_Minor_Ports'!$J$59:$J$999999,#REF!)))</f>
        <v>z</v>
      </c>
      <c r="BG138" s="3" t="str">
        <f>IF(Closed_Ports!BB131="z","z",IF(BG$11&lt;2000,INDEX('Data;_Historical_Data'!$H$12:$AK$518,MATCH(Working!$E138,'Data;_Historical_Data'!$J$12:$J$518,0),MATCH(Working!BG$11,'Data;_Historical_Data'!$H$11:$AK$11)),SUMIFS('Data;_Minor_Ports'!$K$59:$K$999999,'Data;_Minor_Ports'!$F$59:$F$999999,$F138,'Data;_Minor_Ports'!$E$59:$E$999999,BG$70,'Data;_Minor_Ports'!$J$59:$J$999999,#REF!)))</f>
        <v>z</v>
      </c>
      <c r="BH138" s="3" t="str">
        <f>IF(Closed_Ports!BC131="z","z",IF(BH$11&lt;2000,INDEX('Data;_Historical_Data'!$H$12:$AK$518,MATCH(Working!$E138,'Data;_Historical_Data'!$J$12:$J$518,0),MATCH(Working!BH$11,'Data;_Historical_Data'!$H$11:$AK$11)),SUMIFS('Data;_Minor_Ports'!$K$59:$K$999999,'Data;_Minor_Ports'!$F$59:$F$999999,$F138,'Data;_Minor_Ports'!$E$59:$E$999999,BH$70,'Data;_Minor_Ports'!$J$59:$J$999999,#REF!)))</f>
        <v>z</v>
      </c>
      <c r="BI138" s="3" t="str">
        <f>IF(Closed_Ports!BD131="z","z",IF(BI$11&lt;2000,INDEX('Data;_Historical_Data'!$H$12:$AK$518,MATCH(Working!$E138,'Data;_Historical_Data'!$J$12:$J$518,0),MATCH(Working!BI$11,'Data;_Historical_Data'!$H$11:$AK$11)),SUMIFS('Data;_Minor_Ports'!$K$59:$K$999999,'Data;_Minor_Ports'!$F$59:$F$999999,$F138,'Data;_Minor_Ports'!$E$59:$E$999999,BI$70,'Data;_Minor_Ports'!$J$59:$J$999999,#REF!)))</f>
        <v>z</v>
      </c>
      <c r="BJ138" s="44" t="e">
        <f t="shared" si="10"/>
        <v>#VALUE!</v>
      </c>
      <c r="BK138" s="45" t="e">
        <f t="shared" si="11"/>
        <v>#VALUE!</v>
      </c>
    </row>
    <row r="139" spans="5:63" x14ac:dyDescent="0.25">
      <c r="E139" s="22" t="e">
        <f>CONCATENATE(#REF!,Working!H139)</f>
        <v>#REF!</v>
      </c>
      <c r="F139" s="22" t="s">
        <v>450</v>
      </c>
      <c r="G139" s="22" t="s">
        <v>308</v>
      </c>
      <c r="H139" s="2" t="s">
        <v>128</v>
      </c>
      <c r="I139" s="2" t="s">
        <v>47</v>
      </c>
      <c r="J139" s="42" t="s">
        <v>66</v>
      </c>
      <c r="K139" s="3" t="str">
        <f>IF(Closed_Ports!F132="z","z",IF(K$11&lt;2000,INDEX('Data;_Historical_Data'!$H$12:$AK$518,MATCH(Working!$E139,'Data;_Historical_Data'!$J$12:$J$518,0),MATCH(Working!K$11,'Data;_Historical_Data'!$H$11:$AK$11)),SUMIFS('Data;_Minor_Ports'!$K$59:$K$999999,'Data;_Minor_Ports'!$F$59:$F$999999,$F139,'Data;_Minor_Ports'!$E$59:$E$999999,K$70,'Data;_Minor_Ports'!$J$59:$J$999999,#REF!)))</f>
        <v>z</v>
      </c>
      <c r="L139" s="3" t="str">
        <f>IF(Closed_Ports!G132="z","z",IF(L$11&lt;2000,INDEX('Data;_Historical_Data'!$H$12:$AK$518,MATCH(Working!$E139,'Data;_Historical_Data'!$J$12:$J$518,0),MATCH(Working!L$11,'Data;_Historical_Data'!$H$11:$AK$11)),SUMIFS('Data;_Minor_Ports'!$K$59:$K$999999,'Data;_Minor_Ports'!$F$59:$F$999999,$F139,'Data;_Minor_Ports'!$E$59:$E$999999,L$70,'Data;_Minor_Ports'!$J$59:$J$999999,#REF!)))</f>
        <v>z</v>
      </c>
      <c r="M139" s="3" t="str">
        <f>IF(Closed_Ports!H132="z","z",IF(M$11&lt;2000,INDEX('Data;_Historical_Data'!$H$12:$AK$518,MATCH(Working!$E139,'Data;_Historical_Data'!$J$12:$J$518,0),MATCH(Working!M$11,'Data;_Historical_Data'!$H$11:$AK$11)),SUMIFS('Data;_Minor_Ports'!$K$59:$K$999999,'Data;_Minor_Ports'!$F$59:$F$999999,$F139,'Data;_Minor_Ports'!$E$59:$E$999999,M$70,'Data;_Minor_Ports'!$J$59:$J$999999,#REF!)))</f>
        <v>z</v>
      </c>
      <c r="N139" s="3" t="str">
        <f>IF(Closed_Ports!I132="z","z",IF(N$11&lt;2000,INDEX('Data;_Historical_Data'!$H$12:$AK$518,MATCH(Working!$E139,'Data;_Historical_Data'!$J$12:$J$518,0),MATCH(Working!N$11,'Data;_Historical_Data'!$H$11:$AK$11)),SUMIFS('Data;_Minor_Ports'!$K$59:$K$999999,'Data;_Minor_Ports'!$F$59:$F$999999,$F139,'Data;_Minor_Ports'!$E$59:$E$999999,N$70,'Data;_Minor_Ports'!$J$59:$J$999999,#REF!)))</f>
        <v>z</v>
      </c>
      <c r="O139" s="3" t="str">
        <f>IF(Closed_Ports!J132="z","z",IF(O$11&lt;2000,INDEX('Data;_Historical_Data'!$H$12:$AK$518,MATCH(Working!$E139,'Data;_Historical_Data'!$J$12:$J$518,0),MATCH(Working!O$11,'Data;_Historical_Data'!$H$11:$AK$11)),SUMIFS('Data;_Minor_Ports'!$K$59:$K$999999,'Data;_Minor_Ports'!$F$59:$F$999999,$F139,'Data;_Minor_Ports'!$E$59:$E$999999,O$70,'Data;_Minor_Ports'!$J$59:$J$999999,#REF!)))</f>
        <v>z</v>
      </c>
      <c r="P139" s="3" t="str">
        <f>IF(Closed_Ports!K132="z","z",IF(P$11&lt;2000,INDEX('Data;_Historical_Data'!$H$12:$AK$518,MATCH(Working!$E139,'Data;_Historical_Data'!$J$12:$J$518,0),MATCH(Working!P$11,'Data;_Historical_Data'!$H$11:$AK$11)),SUMIFS('Data;_Minor_Ports'!$K$59:$K$999999,'Data;_Minor_Ports'!$F$59:$F$999999,$F139,'Data;_Minor_Ports'!$E$59:$E$999999,P$70,'Data;_Minor_Ports'!$J$59:$J$999999,#REF!)))</f>
        <v>z</v>
      </c>
      <c r="Q139" s="3" t="str">
        <f>IF(Closed_Ports!L132="z","z",IF(Q$11&lt;2000,INDEX('Data;_Historical_Data'!$H$12:$AK$518,MATCH(Working!$E139,'Data;_Historical_Data'!$J$12:$J$518,0),MATCH(Working!Q$11,'Data;_Historical_Data'!$H$11:$AK$11)),SUMIFS('Data;_Minor_Ports'!$K$59:$K$999999,'Data;_Minor_Ports'!$F$59:$F$999999,$F139,'Data;_Minor_Ports'!$E$59:$E$999999,Q$70,'Data;_Minor_Ports'!$J$59:$J$999999,#REF!)))</f>
        <v>z</v>
      </c>
      <c r="R139" s="3" t="str">
        <f>IF(Closed_Ports!M132="z","z",IF(R$11&lt;2000,INDEX('Data;_Historical_Data'!$H$12:$AK$518,MATCH(Working!$E139,'Data;_Historical_Data'!$J$12:$J$518,0),MATCH(Working!R$11,'Data;_Historical_Data'!$H$11:$AK$11)),SUMIFS('Data;_Minor_Ports'!$K$59:$K$999999,'Data;_Minor_Ports'!$F$59:$F$999999,$F139,'Data;_Minor_Ports'!$E$59:$E$999999,R$70,'Data;_Minor_Ports'!$J$59:$J$999999,#REF!)))</f>
        <v>z</v>
      </c>
      <c r="S139" s="3" t="str">
        <f>IF(Closed_Ports!N132="z","z",IF(S$11&lt;2000,INDEX('Data;_Historical_Data'!$H$12:$AK$518,MATCH(Working!$E139,'Data;_Historical_Data'!$J$12:$J$518,0),MATCH(Working!S$11,'Data;_Historical_Data'!$H$11:$AK$11)),SUMIFS('Data;_Minor_Ports'!$K$59:$K$999999,'Data;_Minor_Ports'!$F$59:$F$999999,$F139,'Data;_Minor_Ports'!$E$59:$E$999999,S$70,'Data;_Minor_Ports'!$J$59:$J$999999,#REF!)))</f>
        <v>z</v>
      </c>
      <c r="T139" s="3" t="e">
        <f>IF(Closed_Ports!O132="z","z",IF(T$11&lt;2000,INDEX('Data;_Historical_Data'!$H$12:$AK$518,MATCH(Working!$E139,'Data;_Historical_Data'!$J$12:$J$518,0),MATCH(Working!T$11,'Data;_Historical_Data'!$H$11:$AK$11)),SUMIFS('Data;_Minor_Ports'!$K$59:$K$999999,'Data;_Minor_Ports'!$F$59:$F$999999,$F139,'Data;_Minor_Ports'!$E$59:$E$999999,T$70,'Data;_Minor_Ports'!$J$59:$J$999999,#REF!)))</f>
        <v>#REF!</v>
      </c>
      <c r="U139" s="3" t="e">
        <f>IF(Closed_Ports!P132="z","z",IF(U$11&lt;2000,INDEX('Data;_Historical_Data'!$H$12:$AK$518,MATCH(Working!$E139,'Data;_Historical_Data'!$J$12:$J$518,0),MATCH(Working!U$11,'Data;_Historical_Data'!$H$11:$AK$11)),SUMIFS('Data;_Minor_Ports'!$K$59:$K$999999,'Data;_Minor_Ports'!$F$59:$F$999999,$F139,'Data;_Minor_Ports'!$E$59:$E$999999,U$70,'Data;_Minor_Ports'!$J$59:$J$999999,#REF!)))</f>
        <v>#REF!</v>
      </c>
      <c r="V139" s="3" t="e">
        <f>IF(Closed_Ports!Q132="z","z",IF(V$11&lt;2000,INDEX('Data;_Historical_Data'!$H$12:$AK$518,MATCH(Working!$E139,'Data;_Historical_Data'!$J$12:$J$518,0),MATCH(Working!V$11,'Data;_Historical_Data'!$H$11:$AK$11)),SUMIFS('Data;_Minor_Ports'!$K$59:$K$999999,'Data;_Minor_Ports'!$F$59:$F$999999,$F139,'Data;_Minor_Ports'!$E$59:$E$999999,V$70,'Data;_Minor_Ports'!$J$59:$J$999999,#REF!)))</f>
        <v>#REF!</v>
      </c>
      <c r="W139" s="3" t="e">
        <f>IF(Closed_Ports!R132="z","z",IF(W$11&lt;2000,INDEX('Data;_Historical_Data'!$H$12:$AK$518,MATCH(Working!$E139,'Data;_Historical_Data'!$J$12:$J$518,0),MATCH(Working!W$11,'Data;_Historical_Data'!$H$11:$AK$11)),SUMIFS('Data;_Minor_Ports'!$K$59:$K$999999,'Data;_Minor_Ports'!$F$59:$F$999999,$F139,'Data;_Minor_Ports'!$E$59:$E$999999,W$70,'Data;_Minor_Ports'!$J$59:$J$999999,#REF!)))</f>
        <v>#REF!</v>
      </c>
      <c r="X139" s="3" t="e">
        <f>IF(Closed_Ports!S132="z","z",IF(X$11&lt;2000,INDEX('Data;_Historical_Data'!$H$12:$AK$518,MATCH(Working!$E139,'Data;_Historical_Data'!$J$12:$J$518,0),MATCH(Working!X$11,'Data;_Historical_Data'!$H$11:$AK$11)),SUMIFS('Data;_Minor_Ports'!$K$59:$K$999999,'Data;_Minor_Ports'!$F$59:$F$999999,$F139,'Data;_Minor_Ports'!$E$59:$E$999999,X$70,'Data;_Minor_Ports'!$J$59:$J$999999,#REF!)))</f>
        <v>#REF!</v>
      </c>
      <c r="Y139" s="3" t="e">
        <f>IF(Closed_Ports!T132="z","z",IF(Y$11&lt;2000,INDEX('Data;_Historical_Data'!$H$12:$AK$518,MATCH(Working!$E139,'Data;_Historical_Data'!$J$12:$J$518,0),MATCH(Working!Y$11,'Data;_Historical_Data'!$H$11:$AK$11)),SUMIFS('Data;_Minor_Ports'!$K$59:$K$999999,'Data;_Minor_Ports'!$F$59:$F$999999,$F139,'Data;_Minor_Ports'!$E$59:$E$999999,Y$70,'Data;_Minor_Ports'!$J$59:$J$999999,#REF!)))</f>
        <v>#REF!</v>
      </c>
      <c r="Z139" s="3" t="e">
        <f>IF(Closed_Ports!U132="z","z",IF(Z$11&lt;2000,INDEX('Data;_Historical_Data'!$H$12:$AK$518,MATCH(Working!$E139,'Data;_Historical_Data'!$J$12:$J$518,0),MATCH(Working!Z$11,'Data;_Historical_Data'!$H$11:$AK$11)),SUMIFS('Data;_Minor_Ports'!$K$59:$K$999999,'Data;_Minor_Ports'!$F$59:$F$999999,$F139,'Data;_Minor_Ports'!$E$59:$E$999999,Z$70,'Data;_Minor_Ports'!$J$59:$J$999999,#REF!)))</f>
        <v>#REF!</v>
      </c>
      <c r="AA139" s="3" t="e">
        <f>IF(Closed_Ports!V132="z","z",IF(AA$11&lt;2000,INDEX('Data;_Historical_Data'!$H$12:$AK$518,MATCH(Working!$E139,'Data;_Historical_Data'!$J$12:$J$518,0),MATCH(Working!AA$11,'Data;_Historical_Data'!$H$11:$AK$11)),SUMIFS('Data;_Minor_Ports'!$K$59:$K$999999,'Data;_Minor_Ports'!$F$59:$F$999999,$F139,'Data;_Minor_Ports'!$E$59:$E$999999,AA$70,'Data;_Minor_Ports'!$J$59:$J$999999,#REF!)))</f>
        <v>#REF!</v>
      </c>
      <c r="AB139" s="3" t="e">
        <f>IF(Closed_Ports!W132="z","z",IF(AB$11&lt;2000,INDEX('Data;_Historical_Data'!$H$12:$AK$518,MATCH(Working!$E139,'Data;_Historical_Data'!$J$12:$J$518,0),MATCH(Working!AB$11,'Data;_Historical_Data'!$H$11:$AK$11)),SUMIFS('Data;_Minor_Ports'!$K$59:$K$999999,'Data;_Minor_Ports'!$F$59:$F$999999,$F139,'Data;_Minor_Ports'!$E$59:$E$999999,AB$70,'Data;_Minor_Ports'!$J$59:$J$999999,#REF!)))</f>
        <v>#REF!</v>
      </c>
      <c r="AC139" s="3" t="e">
        <f>IF(Closed_Ports!X132="z","z",IF(AC$11&lt;2000,INDEX('Data;_Historical_Data'!$H$12:$AK$518,MATCH(Working!$E139,'Data;_Historical_Data'!$J$12:$J$518,0),MATCH(Working!AC$11,'Data;_Historical_Data'!$H$11:$AK$11)),SUMIFS('Data;_Minor_Ports'!$K$59:$K$999999,'Data;_Minor_Ports'!$F$59:$F$999999,$F139,'Data;_Minor_Ports'!$E$59:$E$999999,AC$70,'Data;_Minor_Ports'!$J$59:$J$999999,#REF!)))</f>
        <v>#REF!</v>
      </c>
      <c r="AD139" s="3" t="e">
        <f>IF(Closed_Ports!Y132="z","z",IF(AD$11&lt;2000,INDEX('Data;_Historical_Data'!$H$12:$AK$518,MATCH(Working!$E139,'Data;_Historical_Data'!$J$12:$J$518,0),MATCH(Working!AD$11,'Data;_Historical_Data'!$H$11:$AK$11)),SUMIFS('Data;_Minor_Ports'!$K$59:$K$999999,'Data;_Minor_Ports'!$F$59:$F$999999,$F139,'Data;_Minor_Ports'!$E$59:$E$999999,AD$70,'Data;_Minor_Ports'!$J$59:$J$999999,#REF!)))</f>
        <v>#REF!</v>
      </c>
      <c r="AE139" s="3" t="e">
        <f>IF(Closed_Ports!Z132="z","z",IF(AE$11&lt;2000,INDEX('Data;_Historical_Data'!$H$12:$AK$518,MATCH(Working!$E139,'Data;_Historical_Data'!$J$12:$J$518,0),MATCH(Working!AE$11,'Data;_Historical_Data'!$H$11:$AK$11)),SUMIFS('Data;_Minor_Ports'!$K$59:$K$999999,'Data;_Minor_Ports'!$F$59:$F$999999,$F139,'Data;_Minor_Ports'!$E$59:$E$999999,AE$70,'Data;_Minor_Ports'!$J$59:$J$999999,#REF!)))</f>
        <v>#REF!</v>
      </c>
      <c r="AF139" s="3" t="e">
        <f>IF(Closed_Ports!AA132="z","z",IF(AF$11&lt;2000,INDEX('Data;_Historical_Data'!$H$12:$AK$518,MATCH(Working!$E139,'Data;_Historical_Data'!$J$12:$J$518,0),MATCH(Working!AF$11,'Data;_Historical_Data'!$H$11:$AK$11)),SUMIFS('Data;_Minor_Ports'!$K$59:$K$999999,'Data;_Minor_Ports'!$F$59:$F$999999,$F139,'Data;_Minor_Ports'!$E$59:$E$999999,AF$70,'Data;_Minor_Ports'!$J$59:$J$999999,#REF!)))</f>
        <v>#REF!</v>
      </c>
      <c r="AG139" s="3" t="e">
        <f>IF(Closed_Ports!AB132="z","z",IF(AG$11&lt;2000,INDEX('Data;_Historical_Data'!$H$12:$AK$518,MATCH(Working!$E139,'Data;_Historical_Data'!$J$12:$J$518,0),MATCH(Working!AG$11,'Data;_Historical_Data'!$H$11:$AK$11)),SUMIFS('Data;_Minor_Ports'!$K$59:$K$999999,'Data;_Minor_Ports'!$F$59:$F$999999,$F139,'Data;_Minor_Ports'!$E$59:$E$999999,AG$70,'Data;_Minor_Ports'!$J$59:$J$999999,#REF!)))</f>
        <v>#REF!</v>
      </c>
      <c r="AH139" s="3" t="e">
        <f>IF(Closed_Ports!AC132="z","z",IF(AH$11&lt;2000,INDEX('Data;_Historical_Data'!$H$12:$AK$518,MATCH(Working!$E139,'Data;_Historical_Data'!$J$12:$J$518,0),MATCH(Working!AH$11,'Data;_Historical_Data'!$H$11:$AK$11)),SUMIFS('Data;_Minor_Ports'!$K$59:$K$999999,'Data;_Minor_Ports'!$F$59:$F$999999,$F139,'Data;_Minor_Ports'!$E$59:$E$999999,AH$70,'Data;_Minor_Ports'!$J$59:$J$999999,#REF!)))</f>
        <v>#REF!</v>
      </c>
      <c r="AI139" s="3" t="e">
        <f>IF(Closed_Ports!AD132="z","z",IF(AI$11&lt;2000,INDEX('Data;_Historical_Data'!$H$12:$AK$518,MATCH(Working!$E139,'Data;_Historical_Data'!$J$12:$J$518,0),MATCH(Working!AI$11,'Data;_Historical_Data'!$H$11:$AK$11)),SUMIFS('Data;_Minor_Ports'!$K$59:$K$999999,'Data;_Minor_Ports'!$F$59:$F$999999,$F139,'Data;_Minor_Ports'!$E$59:$E$999999,AI$70,'Data;_Minor_Ports'!$J$59:$J$999999,#REF!)))</f>
        <v>#REF!</v>
      </c>
      <c r="AJ139" s="3" t="e">
        <f>IF(Closed_Ports!AE132="z","z",IF(AJ$11&lt;2000,INDEX('Data;_Historical_Data'!$H$12:$AK$518,MATCH(Working!$E139,'Data;_Historical_Data'!$J$12:$J$518,0),MATCH(Working!AJ$11,'Data;_Historical_Data'!$H$11:$AK$11)),SUMIFS('Data;_Minor_Ports'!$K$59:$K$999999,'Data;_Minor_Ports'!$F$59:$F$999999,$F139,'Data;_Minor_Ports'!$E$59:$E$999999,AJ$70,'Data;_Minor_Ports'!$J$59:$J$999999,#REF!)))</f>
        <v>#REF!</v>
      </c>
      <c r="AK139" s="3" t="e">
        <f>IF(Closed_Ports!AF132="z","z",IF(AK$11&lt;2000,INDEX('Data;_Historical_Data'!$H$12:$AK$518,MATCH(Working!$E139,'Data;_Historical_Data'!$J$12:$J$518,0),MATCH(Working!AK$11,'Data;_Historical_Data'!$H$11:$AK$11)),SUMIFS('Data;_Minor_Ports'!$K$59:$K$999999,'Data;_Minor_Ports'!$F$59:$F$999999,$F139,'Data;_Minor_Ports'!$E$59:$E$999999,AK$70,'Data;_Minor_Ports'!$J$59:$J$999999,#REF!)))</f>
        <v>#REF!</v>
      </c>
      <c r="AL139" s="49">
        <f>IF(Closed_Ports!AG132="z","z",IF(AL$11&lt;2000,INDEX('Data;_Historical_Data'!$H$12:$AK$518,MATCH(Working!$E139,'Data;_Historical_Data'!$J$12:$J$518,0),MATCH(Working!AL$11,'Data;_Historical_Data'!$H$11:$AK$11)),SUMIFS('Data;_Minor_Ports'!$K$59:$K$999999,'Data;_Minor_Ports'!$F$59:$F$999999,$F139,'Data;_Minor_Ports'!$E$59:$E$999999,AL$70,'Data;_Minor_Ports'!$J$59:$J$999999,#REF!)))</f>
        <v>0</v>
      </c>
      <c r="AM139" s="3">
        <f>IF(Closed_Ports!AH132="z","z",IF(AM$11&lt;2000,INDEX('Data;_Historical_Data'!$H$12:$AK$518,MATCH(Working!$E139,'Data;_Historical_Data'!$J$12:$J$518,0),MATCH(Working!AM$11,'Data;_Historical_Data'!$H$11:$AK$11)),SUMIFS('Data;_Minor_Ports'!$K$59:$K$999999,'Data;_Minor_Ports'!$F$59:$F$999999,$F139,'Data;_Minor_Ports'!$E$59:$E$999999,AM$70,'Data;_Minor_Ports'!$J$59:$J$999999,#REF!)))</f>
        <v>0</v>
      </c>
      <c r="AN139" s="3">
        <f>IF(Closed_Ports!AI132="z","z",IF(AN$11&lt;2000,INDEX('Data;_Historical_Data'!$H$12:$AK$518,MATCH(Working!$E139,'Data;_Historical_Data'!$J$12:$J$518,0),MATCH(Working!AN$11,'Data;_Historical_Data'!$H$11:$AK$11)),SUMIFS('Data;_Minor_Ports'!$K$59:$K$999999,'Data;_Minor_Ports'!$F$59:$F$999999,$F139,'Data;_Minor_Ports'!$E$59:$E$999999,AN$70,'Data;_Minor_Ports'!$J$59:$J$999999,#REF!)))</f>
        <v>0</v>
      </c>
      <c r="AO139" s="3">
        <f>IF(Closed_Ports!AJ132="z","z",IF(AO$11&lt;2000,INDEX('Data;_Historical_Data'!$H$12:$AK$518,MATCH(Working!$E139,'Data;_Historical_Data'!$J$12:$J$518,0),MATCH(Working!AO$11,'Data;_Historical_Data'!$H$11:$AK$11)),SUMIFS('Data;_Minor_Ports'!$K$59:$K$999999,'Data;_Minor_Ports'!$F$59:$F$999999,$F139,'Data;_Minor_Ports'!$E$59:$E$999999,AO$70,'Data;_Minor_Ports'!$J$59:$J$999999,#REF!)))</f>
        <v>0</v>
      </c>
      <c r="AP139" s="3">
        <f>IF(Closed_Ports!AK132="z","z",IF(AP$11&lt;2000,INDEX('Data;_Historical_Data'!$H$12:$AK$518,MATCH(Working!$E139,'Data;_Historical_Data'!$J$12:$J$518,0),MATCH(Working!AP$11,'Data;_Historical_Data'!$H$11:$AK$11)),SUMIFS('Data;_Minor_Ports'!$K$59:$K$999999,'Data;_Minor_Ports'!$F$59:$F$999999,$F139,'Data;_Minor_Ports'!$E$59:$E$999999,AP$70,'Data;_Minor_Ports'!$J$59:$J$999999,#REF!)))</f>
        <v>0</v>
      </c>
      <c r="AQ139" s="3">
        <f>IF(Closed_Ports!AL132="z","z",IF(AQ$11&lt;2000,INDEX('Data;_Historical_Data'!$H$12:$AK$518,MATCH(Working!$E139,'Data;_Historical_Data'!$J$12:$J$518,0),MATCH(Working!AQ$11,'Data;_Historical_Data'!$H$11:$AK$11)),SUMIFS('Data;_Minor_Ports'!$K$59:$K$999999,'Data;_Minor_Ports'!$F$59:$F$999999,$F139,'Data;_Minor_Ports'!$E$59:$E$999999,AQ$70,'Data;_Minor_Ports'!$J$59:$J$999999,#REF!)))</f>
        <v>0</v>
      </c>
      <c r="AR139" s="3">
        <f>IF(Closed_Ports!AM132="z","z",IF(AR$11&lt;2000,INDEX('Data;_Historical_Data'!$H$12:$AK$518,MATCH(Working!$E139,'Data;_Historical_Data'!$J$12:$J$518,0),MATCH(Working!AR$11,'Data;_Historical_Data'!$H$11:$AK$11)),SUMIFS('Data;_Minor_Ports'!$K$59:$K$999999,'Data;_Minor_Ports'!$F$59:$F$999999,$F139,'Data;_Minor_Ports'!$E$59:$E$999999,AR$70,'Data;_Minor_Ports'!$J$59:$J$999999,#REF!)))</f>
        <v>0</v>
      </c>
      <c r="AS139" s="3">
        <f>IF(Closed_Ports!AN132="z","z",IF(AS$11&lt;2000,INDEX('Data;_Historical_Data'!$H$12:$AK$518,MATCH(Working!$E139,'Data;_Historical_Data'!$J$12:$J$518,0),MATCH(Working!AS$11,'Data;_Historical_Data'!$H$11:$AK$11)),SUMIFS('Data;_Minor_Ports'!$K$59:$K$999999,'Data;_Minor_Ports'!$F$59:$F$999999,$F139,'Data;_Minor_Ports'!$E$59:$E$999999,AS$70,'Data;_Minor_Ports'!$J$59:$J$999999,#REF!)))</f>
        <v>0</v>
      </c>
      <c r="AT139" s="3">
        <f>IF(Closed_Ports!AO132="z","z",IF(AT$11&lt;2000,INDEX('Data;_Historical_Data'!$H$12:$AK$518,MATCH(Working!$E139,'Data;_Historical_Data'!$J$12:$J$518,0),MATCH(Working!AT$11,'Data;_Historical_Data'!$H$11:$AK$11)),SUMIFS('Data;_Minor_Ports'!$K$59:$K$999999,'Data;_Minor_Ports'!$F$59:$F$999999,$F139,'Data;_Minor_Ports'!$E$59:$E$999999,AT$70,'Data;_Minor_Ports'!$J$59:$J$999999,#REF!)))</f>
        <v>0</v>
      </c>
      <c r="AU139" s="3">
        <f>IF(Closed_Ports!AP132="z","z",IF(AU$11&lt;2000,INDEX('Data;_Historical_Data'!$H$12:$AK$518,MATCH(Working!$E139,'Data;_Historical_Data'!$J$12:$J$518,0),MATCH(Working!AU$11,'Data;_Historical_Data'!$H$11:$AK$11)),SUMIFS('Data;_Minor_Ports'!$K$59:$K$999999,'Data;_Minor_Ports'!$F$59:$F$999999,$F139,'Data;_Minor_Ports'!$E$59:$E$999999,AU$70,'Data;_Minor_Ports'!$J$59:$J$999999,#REF!)))</f>
        <v>0</v>
      </c>
      <c r="AV139" s="3">
        <f>IF(Closed_Ports!AQ132="z","z",IF(AV$11&lt;2000,INDEX('Data;_Historical_Data'!$H$12:$AK$518,MATCH(Working!$E139,'Data;_Historical_Data'!$J$12:$J$518,0),MATCH(Working!AV$11,'Data;_Historical_Data'!$H$11:$AK$11)),SUMIFS('Data;_Minor_Ports'!$K$59:$K$999999,'Data;_Minor_Ports'!$F$59:$F$999999,$F139,'Data;_Minor_Ports'!$E$59:$E$999999,AV$70,'Data;_Minor_Ports'!$J$59:$J$999999,#REF!)))</f>
        <v>0</v>
      </c>
      <c r="AW139" s="3">
        <f>IF(Closed_Ports!AR132="z","z",IF(AW$11&lt;2000,INDEX('Data;_Historical_Data'!$H$12:$AK$518,MATCH(Working!$E139,'Data;_Historical_Data'!$J$12:$J$518,0),MATCH(Working!AW$11,'Data;_Historical_Data'!$H$11:$AK$11)),SUMIFS('Data;_Minor_Ports'!$K$59:$K$999999,'Data;_Minor_Ports'!$F$59:$F$999999,$F139,'Data;_Minor_Ports'!$E$59:$E$999999,AW$70,'Data;_Minor_Ports'!$J$59:$J$999999,#REF!)))</f>
        <v>0</v>
      </c>
      <c r="AX139" s="3">
        <f>IF(Closed_Ports!AS132="z","z",IF(AX$11&lt;2000,INDEX('Data;_Historical_Data'!$H$12:$AK$518,MATCH(Working!$E139,'Data;_Historical_Data'!$J$12:$J$518,0),MATCH(Working!AX$11,'Data;_Historical_Data'!$H$11:$AK$11)),SUMIFS('Data;_Minor_Ports'!$K$59:$K$999999,'Data;_Minor_Ports'!$F$59:$F$999999,$F139,'Data;_Minor_Ports'!$E$59:$E$999999,AX$70,'Data;_Minor_Ports'!$J$59:$J$999999,#REF!)))</f>
        <v>0</v>
      </c>
      <c r="AY139" s="3">
        <f>IF(Closed_Ports!AT132="z","z",IF(AY$11&lt;2000,INDEX('Data;_Historical_Data'!$H$12:$AK$518,MATCH(Working!$E139,'Data;_Historical_Data'!$J$12:$J$518,0),MATCH(Working!AY$11,'Data;_Historical_Data'!$H$11:$AK$11)),SUMIFS('Data;_Minor_Ports'!$K$59:$K$999999,'Data;_Minor_Ports'!$F$59:$F$999999,$F139,'Data;_Minor_Ports'!$E$59:$E$999999,AY$70,'Data;_Minor_Ports'!$J$59:$J$999999,#REF!)))</f>
        <v>0</v>
      </c>
      <c r="AZ139" s="3">
        <f>IF(Closed_Ports!AU132="z","z",IF(AZ$11&lt;2000,INDEX('Data;_Historical_Data'!$H$12:$AK$518,MATCH(Working!$E139,'Data;_Historical_Data'!$J$12:$J$518,0),MATCH(Working!AZ$11,'Data;_Historical_Data'!$H$11:$AK$11)),SUMIFS('Data;_Minor_Ports'!$K$59:$K$999999,'Data;_Minor_Ports'!$F$59:$F$999999,$F139,'Data;_Minor_Ports'!$E$59:$E$999999,AZ$70,'Data;_Minor_Ports'!$J$59:$J$999999,#REF!)))</f>
        <v>0</v>
      </c>
      <c r="BA139" s="3">
        <f>IF(Closed_Ports!AV132="z","z",IF(BA$11&lt;2000,INDEX('Data;_Historical_Data'!$H$12:$AK$518,MATCH(Working!$E139,'Data;_Historical_Data'!$J$12:$J$518,0),MATCH(Working!BA$11,'Data;_Historical_Data'!$H$11:$AK$11)),SUMIFS('Data;_Minor_Ports'!$K$59:$K$999999,'Data;_Minor_Ports'!$F$59:$F$999999,$F139,'Data;_Minor_Ports'!$E$59:$E$999999,BA$70,'Data;_Minor_Ports'!$J$59:$J$999999,#REF!)))</f>
        <v>0</v>
      </c>
      <c r="BB139" s="3">
        <f>IF(Closed_Ports!AW132="z","z",IF(BB$11&lt;2000,INDEX('Data;_Historical_Data'!$H$12:$AK$518,MATCH(Working!$E139,'Data;_Historical_Data'!$J$12:$J$518,0),MATCH(Working!BB$11,'Data;_Historical_Data'!$H$11:$AK$11)),SUMIFS('Data;_Minor_Ports'!$K$59:$K$999999,'Data;_Minor_Ports'!$F$59:$F$999999,$F139,'Data;_Minor_Ports'!$E$59:$E$999999,BB$70,'Data;_Minor_Ports'!$J$59:$J$999999,#REF!)))</f>
        <v>0</v>
      </c>
      <c r="BC139" s="3">
        <f>IF(Closed_Ports!AX132="z","z",IF(BC$11&lt;2000,INDEX('Data;_Historical_Data'!$H$12:$AK$518,MATCH(Working!$E139,'Data;_Historical_Data'!$J$12:$J$518,0),MATCH(Working!BC$11,'Data;_Historical_Data'!$H$11:$AK$11)),SUMIFS('Data;_Minor_Ports'!$K$59:$K$999999,'Data;_Minor_Ports'!$F$59:$F$999999,$F139,'Data;_Minor_Ports'!$E$59:$E$999999,BC$70,'Data;_Minor_Ports'!$J$59:$J$999999,#REF!)))</f>
        <v>0</v>
      </c>
      <c r="BD139" s="3">
        <f>IF(Closed_Ports!AY132="z","z",IF(BD$11&lt;2000,INDEX('Data;_Historical_Data'!$H$12:$AK$518,MATCH(Working!$E139,'Data;_Historical_Data'!$J$12:$J$518,0),MATCH(Working!BD$11,'Data;_Historical_Data'!$H$11:$AK$11)),SUMIFS('Data;_Minor_Ports'!$K$59:$K$999999,'Data;_Minor_Ports'!$F$59:$F$999999,$F139,'Data;_Minor_Ports'!$E$59:$E$999999,BD$70,'Data;_Minor_Ports'!$J$59:$J$999999,#REF!)))</f>
        <v>0</v>
      </c>
      <c r="BE139" s="3">
        <f>IF(Closed_Ports!AZ132="z","z",IF(BE$11&lt;2000,INDEX('Data;_Historical_Data'!$H$12:$AK$518,MATCH(Working!$E139,'Data;_Historical_Data'!$J$12:$J$518,0),MATCH(Working!BE$11,'Data;_Historical_Data'!$H$11:$AK$11)),SUMIFS('Data;_Minor_Ports'!$K$59:$K$999999,'Data;_Minor_Ports'!$F$59:$F$999999,$F139,'Data;_Minor_Ports'!$E$59:$E$999999,BE$70,'Data;_Minor_Ports'!$J$59:$J$999999,#REF!)))</f>
        <v>0</v>
      </c>
      <c r="BF139" s="3">
        <f>IF(Closed_Ports!BA132="z","z",IF(BF$11&lt;2000,INDEX('Data;_Historical_Data'!$H$12:$AK$518,MATCH(Working!$E139,'Data;_Historical_Data'!$J$12:$J$518,0),MATCH(Working!BF$11,'Data;_Historical_Data'!$H$11:$AK$11)),SUMIFS('Data;_Minor_Ports'!$K$59:$K$999999,'Data;_Minor_Ports'!$F$59:$F$999999,$F139,'Data;_Minor_Ports'!$E$59:$E$999999,BF$70,'Data;_Minor_Ports'!$J$59:$J$999999,#REF!)))</f>
        <v>0</v>
      </c>
      <c r="BG139" s="3">
        <f>IF(Closed_Ports!BB132="z","z",IF(BG$11&lt;2000,INDEX('Data;_Historical_Data'!$H$12:$AK$518,MATCH(Working!$E139,'Data;_Historical_Data'!$J$12:$J$518,0),MATCH(Working!BG$11,'Data;_Historical_Data'!$H$11:$AK$11)),SUMIFS('Data;_Minor_Ports'!$K$59:$K$999999,'Data;_Minor_Ports'!$F$59:$F$999999,$F139,'Data;_Minor_Ports'!$E$59:$E$999999,BG$70,'Data;_Minor_Ports'!$J$59:$J$999999,#REF!)))</f>
        <v>0</v>
      </c>
      <c r="BH139" s="3">
        <f>IF(Closed_Ports!BC132="z","z",IF(BH$11&lt;2000,INDEX('Data;_Historical_Data'!$H$12:$AK$518,MATCH(Working!$E139,'Data;_Historical_Data'!$J$12:$J$518,0),MATCH(Working!BH$11,'Data;_Historical_Data'!$H$11:$AK$11)),SUMIFS('Data;_Minor_Ports'!$K$59:$K$999999,'Data;_Minor_Ports'!$F$59:$F$999999,$F139,'Data;_Minor_Ports'!$E$59:$E$999999,BH$70,'Data;_Minor_Ports'!$J$59:$J$999999,#REF!)))</f>
        <v>0</v>
      </c>
      <c r="BI139" s="3">
        <f>IF(Closed_Ports!BD132="z","z",IF(BI$11&lt;2000,INDEX('Data;_Historical_Data'!$H$12:$AK$518,MATCH(Working!$E139,'Data;_Historical_Data'!$J$12:$J$518,0),MATCH(Working!BI$11,'Data;_Historical_Data'!$H$11:$AK$11)),SUMIFS('Data;_Minor_Ports'!$K$59:$K$999999,'Data;_Minor_Ports'!$F$59:$F$999999,$F139,'Data;_Minor_Ports'!$E$59:$E$999999,BI$70,'Data;_Minor_Ports'!$J$59:$J$999999,#REF!)))</f>
        <v>0</v>
      </c>
      <c r="BJ139" s="44" t="e">
        <f t="shared" si="10"/>
        <v>#DIV/0!</v>
      </c>
      <c r="BK139" s="45">
        <f t="shared" si="11"/>
        <v>0</v>
      </c>
    </row>
    <row r="140" spans="5:63" x14ac:dyDescent="0.25">
      <c r="E140" s="22" t="e">
        <f>CONCATENATE(#REF!,Working!H140)</f>
        <v>#REF!</v>
      </c>
      <c r="F140" s="22" t="s">
        <v>452</v>
      </c>
      <c r="G140" s="22" t="s">
        <v>308</v>
      </c>
      <c r="H140" s="2" t="s">
        <v>129</v>
      </c>
      <c r="I140" s="2" t="s">
        <v>30</v>
      </c>
      <c r="J140" s="42" t="s">
        <v>66</v>
      </c>
      <c r="K140" s="3" t="str">
        <f>IF(Closed_Ports!F133="z","z",IF(K$11&lt;2000,INDEX('Data;_Historical_Data'!$H$12:$AK$518,MATCH(Working!$E140,'Data;_Historical_Data'!$J$12:$J$518,0),MATCH(Working!K$11,'Data;_Historical_Data'!$H$11:$AK$11)),SUMIFS('Data;_Minor_Ports'!$K$59:$K$999999,'Data;_Minor_Ports'!$F$59:$F$999999,$F140,'Data;_Minor_Ports'!$E$59:$E$999999,K$70,'Data;_Minor_Ports'!$J$59:$J$999999,#REF!)))</f>
        <v>z</v>
      </c>
      <c r="L140" s="3" t="str">
        <f>IF(Closed_Ports!G133="z","z",IF(L$11&lt;2000,INDEX('Data;_Historical_Data'!$H$12:$AK$518,MATCH(Working!$E140,'Data;_Historical_Data'!$J$12:$J$518,0),MATCH(Working!L$11,'Data;_Historical_Data'!$H$11:$AK$11)),SUMIFS('Data;_Minor_Ports'!$K$59:$K$999999,'Data;_Minor_Ports'!$F$59:$F$999999,$F140,'Data;_Minor_Ports'!$E$59:$E$999999,L$70,'Data;_Minor_Ports'!$J$59:$J$999999,#REF!)))</f>
        <v>z</v>
      </c>
      <c r="M140" s="3" t="str">
        <f>IF(Closed_Ports!H133="z","z",IF(M$11&lt;2000,INDEX('Data;_Historical_Data'!$H$12:$AK$518,MATCH(Working!$E140,'Data;_Historical_Data'!$J$12:$J$518,0),MATCH(Working!M$11,'Data;_Historical_Data'!$H$11:$AK$11)),SUMIFS('Data;_Minor_Ports'!$K$59:$K$999999,'Data;_Minor_Ports'!$F$59:$F$999999,$F140,'Data;_Minor_Ports'!$E$59:$E$999999,M$70,'Data;_Minor_Ports'!$J$59:$J$999999,#REF!)))</f>
        <v>z</v>
      </c>
      <c r="N140" s="3" t="str">
        <f>IF(Closed_Ports!I133="z","z",IF(N$11&lt;2000,INDEX('Data;_Historical_Data'!$H$12:$AK$518,MATCH(Working!$E140,'Data;_Historical_Data'!$J$12:$J$518,0),MATCH(Working!N$11,'Data;_Historical_Data'!$H$11:$AK$11)),SUMIFS('Data;_Minor_Ports'!$K$59:$K$999999,'Data;_Minor_Ports'!$F$59:$F$999999,$F140,'Data;_Minor_Ports'!$E$59:$E$999999,N$70,'Data;_Minor_Ports'!$J$59:$J$999999,#REF!)))</f>
        <v>z</v>
      </c>
      <c r="O140" s="3" t="str">
        <f>IF(Closed_Ports!J133="z","z",IF(O$11&lt;2000,INDEX('Data;_Historical_Data'!$H$12:$AK$518,MATCH(Working!$E140,'Data;_Historical_Data'!$J$12:$J$518,0),MATCH(Working!O$11,'Data;_Historical_Data'!$H$11:$AK$11)),SUMIFS('Data;_Minor_Ports'!$K$59:$K$999999,'Data;_Minor_Ports'!$F$59:$F$999999,$F140,'Data;_Minor_Ports'!$E$59:$E$999999,O$70,'Data;_Minor_Ports'!$J$59:$J$999999,#REF!)))</f>
        <v>z</v>
      </c>
      <c r="P140" s="3" t="str">
        <f>IF(Closed_Ports!K133="z","z",IF(P$11&lt;2000,INDEX('Data;_Historical_Data'!$H$12:$AK$518,MATCH(Working!$E140,'Data;_Historical_Data'!$J$12:$J$518,0),MATCH(Working!P$11,'Data;_Historical_Data'!$H$11:$AK$11)),SUMIFS('Data;_Minor_Ports'!$K$59:$K$999999,'Data;_Minor_Ports'!$F$59:$F$999999,$F140,'Data;_Minor_Ports'!$E$59:$E$999999,P$70,'Data;_Minor_Ports'!$J$59:$J$999999,#REF!)))</f>
        <v>z</v>
      </c>
      <c r="Q140" s="3" t="str">
        <f>IF(Closed_Ports!L133="z","z",IF(Q$11&lt;2000,INDEX('Data;_Historical_Data'!$H$12:$AK$518,MATCH(Working!$E140,'Data;_Historical_Data'!$J$12:$J$518,0),MATCH(Working!Q$11,'Data;_Historical_Data'!$H$11:$AK$11)),SUMIFS('Data;_Minor_Ports'!$K$59:$K$999999,'Data;_Minor_Ports'!$F$59:$F$999999,$F140,'Data;_Minor_Ports'!$E$59:$E$999999,Q$70,'Data;_Minor_Ports'!$J$59:$J$999999,#REF!)))</f>
        <v>z</v>
      </c>
      <c r="R140" s="3" t="str">
        <f>IF(Closed_Ports!M133="z","z",IF(R$11&lt;2000,INDEX('Data;_Historical_Data'!$H$12:$AK$518,MATCH(Working!$E140,'Data;_Historical_Data'!$J$12:$J$518,0),MATCH(Working!R$11,'Data;_Historical_Data'!$H$11:$AK$11)),SUMIFS('Data;_Minor_Ports'!$K$59:$K$999999,'Data;_Minor_Ports'!$F$59:$F$999999,$F140,'Data;_Minor_Ports'!$E$59:$E$999999,R$70,'Data;_Minor_Ports'!$J$59:$J$999999,#REF!)))</f>
        <v>z</v>
      </c>
      <c r="S140" s="3" t="str">
        <f>IF(Closed_Ports!N133="z","z",IF(S$11&lt;2000,INDEX('Data;_Historical_Data'!$H$12:$AK$518,MATCH(Working!$E140,'Data;_Historical_Data'!$J$12:$J$518,0),MATCH(Working!S$11,'Data;_Historical_Data'!$H$11:$AK$11)),SUMIFS('Data;_Minor_Ports'!$K$59:$K$999999,'Data;_Minor_Ports'!$F$59:$F$999999,$F140,'Data;_Minor_Ports'!$E$59:$E$999999,S$70,'Data;_Minor_Ports'!$J$59:$J$999999,#REF!)))</f>
        <v>z</v>
      </c>
      <c r="T140" s="3" t="e">
        <f>IF(Closed_Ports!O133="z","z",IF(T$11&lt;2000,INDEX('Data;_Historical_Data'!$H$12:$AK$518,MATCH(Working!$E140,'Data;_Historical_Data'!$J$12:$J$518,0),MATCH(Working!T$11,'Data;_Historical_Data'!$H$11:$AK$11)),SUMIFS('Data;_Minor_Ports'!$K$59:$K$999999,'Data;_Minor_Ports'!$F$59:$F$999999,$F140,'Data;_Minor_Ports'!$E$59:$E$999999,T$70,'Data;_Minor_Ports'!$J$59:$J$999999,#REF!)))</f>
        <v>#REF!</v>
      </c>
      <c r="U140" s="3" t="e">
        <f>IF(Closed_Ports!P133="z","z",IF(U$11&lt;2000,INDEX('Data;_Historical_Data'!$H$12:$AK$518,MATCH(Working!$E140,'Data;_Historical_Data'!$J$12:$J$518,0),MATCH(Working!U$11,'Data;_Historical_Data'!$H$11:$AK$11)),SUMIFS('Data;_Minor_Ports'!$K$59:$K$999999,'Data;_Minor_Ports'!$F$59:$F$999999,$F140,'Data;_Minor_Ports'!$E$59:$E$999999,U$70,'Data;_Minor_Ports'!$J$59:$J$999999,#REF!)))</f>
        <v>#REF!</v>
      </c>
      <c r="V140" s="3" t="e">
        <f>IF(Closed_Ports!Q133="z","z",IF(V$11&lt;2000,INDEX('Data;_Historical_Data'!$H$12:$AK$518,MATCH(Working!$E140,'Data;_Historical_Data'!$J$12:$J$518,0),MATCH(Working!V$11,'Data;_Historical_Data'!$H$11:$AK$11)),SUMIFS('Data;_Minor_Ports'!$K$59:$K$999999,'Data;_Minor_Ports'!$F$59:$F$999999,$F140,'Data;_Minor_Ports'!$E$59:$E$999999,V$70,'Data;_Minor_Ports'!$J$59:$J$999999,#REF!)))</f>
        <v>#REF!</v>
      </c>
      <c r="W140" s="3" t="e">
        <f>IF(Closed_Ports!R133="z","z",IF(W$11&lt;2000,INDEX('Data;_Historical_Data'!$H$12:$AK$518,MATCH(Working!$E140,'Data;_Historical_Data'!$J$12:$J$518,0),MATCH(Working!W$11,'Data;_Historical_Data'!$H$11:$AK$11)),SUMIFS('Data;_Minor_Ports'!$K$59:$K$999999,'Data;_Minor_Ports'!$F$59:$F$999999,$F140,'Data;_Minor_Ports'!$E$59:$E$999999,W$70,'Data;_Minor_Ports'!$J$59:$J$999999,#REF!)))</f>
        <v>#REF!</v>
      </c>
      <c r="X140" s="3" t="e">
        <f>IF(Closed_Ports!S133="z","z",IF(X$11&lt;2000,INDEX('Data;_Historical_Data'!$H$12:$AK$518,MATCH(Working!$E140,'Data;_Historical_Data'!$J$12:$J$518,0),MATCH(Working!X$11,'Data;_Historical_Data'!$H$11:$AK$11)),SUMIFS('Data;_Minor_Ports'!$K$59:$K$999999,'Data;_Minor_Ports'!$F$59:$F$999999,$F140,'Data;_Minor_Ports'!$E$59:$E$999999,X$70,'Data;_Minor_Ports'!$J$59:$J$999999,#REF!)))</f>
        <v>#REF!</v>
      </c>
      <c r="Y140" s="3" t="e">
        <f>IF(Closed_Ports!T133="z","z",IF(Y$11&lt;2000,INDEX('Data;_Historical_Data'!$H$12:$AK$518,MATCH(Working!$E140,'Data;_Historical_Data'!$J$12:$J$518,0),MATCH(Working!Y$11,'Data;_Historical_Data'!$H$11:$AK$11)),SUMIFS('Data;_Minor_Ports'!$K$59:$K$999999,'Data;_Minor_Ports'!$F$59:$F$999999,$F140,'Data;_Minor_Ports'!$E$59:$E$999999,Y$70,'Data;_Minor_Ports'!$J$59:$J$999999,#REF!)))</f>
        <v>#REF!</v>
      </c>
      <c r="Z140" s="3" t="e">
        <f>IF(Closed_Ports!U133="z","z",IF(Z$11&lt;2000,INDEX('Data;_Historical_Data'!$H$12:$AK$518,MATCH(Working!$E140,'Data;_Historical_Data'!$J$12:$J$518,0),MATCH(Working!Z$11,'Data;_Historical_Data'!$H$11:$AK$11)),SUMIFS('Data;_Minor_Ports'!$K$59:$K$999999,'Data;_Minor_Ports'!$F$59:$F$999999,$F140,'Data;_Minor_Ports'!$E$59:$E$999999,Z$70,'Data;_Minor_Ports'!$J$59:$J$999999,#REF!)))</f>
        <v>#REF!</v>
      </c>
      <c r="AA140" s="3" t="e">
        <f>IF(Closed_Ports!V133="z","z",IF(AA$11&lt;2000,INDEX('Data;_Historical_Data'!$H$12:$AK$518,MATCH(Working!$E140,'Data;_Historical_Data'!$J$12:$J$518,0),MATCH(Working!AA$11,'Data;_Historical_Data'!$H$11:$AK$11)),SUMIFS('Data;_Minor_Ports'!$K$59:$K$999999,'Data;_Minor_Ports'!$F$59:$F$999999,$F140,'Data;_Minor_Ports'!$E$59:$E$999999,AA$70,'Data;_Minor_Ports'!$J$59:$J$999999,#REF!)))</f>
        <v>#REF!</v>
      </c>
      <c r="AB140" s="3" t="e">
        <f>IF(Closed_Ports!W133="z","z",IF(AB$11&lt;2000,INDEX('Data;_Historical_Data'!$H$12:$AK$518,MATCH(Working!$E140,'Data;_Historical_Data'!$J$12:$J$518,0),MATCH(Working!AB$11,'Data;_Historical_Data'!$H$11:$AK$11)),SUMIFS('Data;_Minor_Ports'!$K$59:$K$999999,'Data;_Minor_Ports'!$F$59:$F$999999,$F140,'Data;_Minor_Ports'!$E$59:$E$999999,AB$70,'Data;_Minor_Ports'!$J$59:$J$999999,#REF!)))</f>
        <v>#REF!</v>
      </c>
      <c r="AC140" s="3" t="e">
        <f>IF(Closed_Ports!X133="z","z",IF(AC$11&lt;2000,INDEX('Data;_Historical_Data'!$H$12:$AK$518,MATCH(Working!$E140,'Data;_Historical_Data'!$J$12:$J$518,0),MATCH(Working!AC$11,'Data;_Historical_Data'!$H$11:$AK$11)),SUMIFS('Data;_Minor_Ports'!$K$59:$K$999999,'Data;_Minor_Ports'!$F$59:$F$999999,$F140,'Data;_Minor_Ports'!$E$59:$E$999999,AC$70,'Data;_Minor_Ports'!$J$59:$J$999999,#REF!)))</f>
        <v>#REF!</v>
      </c>
      <c r="AD140" s="3" t="e">
        <f>IF(Closed_Ports!Y133="z","z",IF(AD$11&lt;2000,INDEX('Data;_Historical_Data'!$H$12:$AK$518,MATCH(Working!$E140,'Data;_Historical_Data'!$J$12:$J$518,0),MATCH(Working!AD$11,'Data;_Historical_Data'!$H$11:$AK$11)),SUMIFS('Data;_Minor_Ports'!$K$59:$K$999999,'Data;_Minor_Ports'!$F$59:$F$999999,$F140,'Data;_Minor_Ports'!$E$59:$E$999999,AD$70,'Data;_Minor_Ports'!$J$59:$J$999999,#REF!)))</f>
        <v>#REF!</v>
      </c>
      <c r="AE140" s="3" t="e">
        <f>IF(Closed_Ports!Z133="z","z",IF(AE$11&lt;2000,INDEX('Data;_Historical_Data'!$H$12:$AK$518,MATCH(Working!$E140,'Data;_Historical_Data'!$J$12:$J$518,0),MATCH(Working!AE$11,'Data;_Historical_Data'!$H$11:$AK$11)),SUMIFS('Data;_Minor_Ports'!$K$59:$K$999999,'Data;_Minor_Ports'!$F$59:$F$999999,$F140,'Data;_Minor_Ports'!$E$59:$E$999999,AE$70,'Data;_Minor_Ports'!$J$59:$J$999999,#REF!)))</f>
        <v>#REF!</v>
      </c>
      <c r="AF140" s="3" t="e">
        <f>IF(Closed_Ports!AA133="z","z",IF(AF$11&lt;2000,INDEX('Data;_Historical_Data'!$H$12:$AK$518,MATCH(Working!$E140,'Data;_Historical_Data'!$J$12:$J$518,0),MATCH(Working!AF$11,'Data;_Historical_Data'!$H$11:$AK$11)),SUMIFS('Data;_Minor_Ports'!$K$59:$K$999999,'Data;_Minor_Ports'!$F$59:$F$999999,$F140,'Data;_Minor_Ports'!$E$59:$E$999999,AF$70,'Data;_Minor_Ports'!$J$59:$J$999999,#REF!)))</f>
        <v>#REF!</v>
      </c>
      <c r="AG140" s="3" t="e">
        <f>IF(Closed_Ports!AB133="z","z",IF(AG$11&lt;2000,INDEX('Data;_Historical_Data'!$H$12:$AK$518,MATCH(Working!$E140,'Data;_Historical_Data'!$J$12:$J$518,0),MATCH(Working!AG$11,'Data;_Historical_Data'!$H$11:$AK$11)),SUMIFS('Data;_Minor_Ports'!$K$59:$K$999999,'Data;_Minor_Ports'!$F$59:$F$999999,$F140,'Data;_Minor_Ports'!$E$59:$E$999999,AG$70,'Data;_Minor_Ports'!$J$59:$J$999999,#REF!)))</f>
        <v>#REF!</v>
      </c>
      <c r="AH140" s="3" t="e">
        <f>IF(Closed_Ports!AC133="z","z",IF(AH$11&lt;2000,INDEX('Data;_Historical_Data'!$H$12:$AK$518,MATCH(Working!$E140,'Data;_Historical_Data'!$J$12:$J$518,0),MATCH(Working!AH$11,'Data;_Historical_Data'!$H$11:$AK$11)),SUMIFS('Data;_Minor_Ports'!$K$59:$K$999999,'Data;_Minor_Ports'!$F$59:$F$999999,$F140,'Data;_Minor_Ports'!$E$59:$E$999999,AH$70,'Data;_Minor_Ports'!$J$59:$J$999999,#REF!)))</f>
        <v>#REF!</v>
      </c>
      <c r="AI140" s="3" t="e">
        <f>IF(Closed_Ports!AD133="z","z",IF(AI$11&lt;2000,INDEX('Data;_Historical_Data'!$H$12:$AK$518,MATCH(Working!$E140,'Data;_Historical_Data'!$J$12:$J$518,0),MATCH(Working!AI$11,'Data;_Historical_Data'!$H$11:$AK$11)),SUMIFS('Data;_Minor_Ports'!$K$59:$K$999999,'Data;_Minor_Ports'!$F$59:$F$999999,$F140,'Data;_Minor_Ports'!$E$59:$E$999999,AI$70,'Data;_Minor_Ports'!$J$59:$J$999999,#REF!)))</f>
        <v>#REF!</v>
      </c>
      <c r="AJ140" s="3" t="e">
        <f>IF(Closed_Ports!AE133="z","z",IF(AJ$11&lt;2000,INDEX('Data;_Historical_Data'!$H$12:$AK$518,MATCH(Working!$E140,'Data;_Historical_Data'!$J$12:$J$518,0),MATCH(Working!AJ$11,'Data;_Historical_Data'!$H$11:$AK$11)),SUMIFS('Data;_Minor_Ports'!$K$59:$K$999999,'Data;_Minor_Ports'!$F$59:$F$999999,$F140,'Data;_Minor_Ports'!$E$59:$E$999999,AJ$70,'Data;_Minor_Ports'!$J$59:$J$999999,#REF!)))</f>
        <v>#REF!</v>
      </c>
      <c r="AK140" s="3" t="e">
        <f>IF(Closed_Ports!AF133="z","z",IF(AK$11&lt;2000,INDEX('Data;_Historical_Data'!$H$12:$AK$518,MATCH(Working!$E140,'Data;_Historical_Data'!$J$12:$J$518,0),MATCH(Working!AK$11,'Data;_Historical_Data'!$H$11:$AK$11)),SUMIFS('Data;_Minor_Ports'!$K$59:$K$999999,'Data;_Minor_Ports'!$F$59:$F$999999,$F140,'Data;_Minor_Ports'!$E$59:$E$999999,AK$70,'Data;_Minor_Ports'!$J$59:$J$999999,#REF!)))</f>
        <v>#REF!</v>
      </c>
      <c r="AL140" s="49">
        <f>IF(Closed_Ports!AG133="z","z",IF(AL$11&lt;2000,INDEX('Data;_Historical_Data'!$H$12:$AK$518,MATCH(Working!$E140,'Data;_Historical_Data'!$J$12:$J$518,0),MATCH(Working!AL$11,'Data;_Historical_Data'!$H$11:$AK$11)),SUMIFS('Data;_Minor_Ports'!$K$59:$K$999999,'Data;_Minor_Ports'!$F$59:$F$999999,$F140,'Data;_Minor_Ports'!$E$59:$E$999999,AL$70,'Data;_Minor_Ports'!$J$59:$J$999999,#REF!)))</f>
        <v>0</v>
      </c>
      <c r="AM140" s="3">
        <f>IF(Closed_Ports!AH133="z","z",IF(AM$11&lt;2000,INDEX('Data;_Historical_Data'!$H$12:$AK$518,MATCH(Working!$E140,'Data;_Historical_Data'!$J$12:$J$518,0),MATCH(Working!AM$11,'Data;_Historical_Data'!$H$11:$AK$11)),SUMIFS('Data;_Minor_Ports'!$K$59:$K$999999,'Data;_Minor_Ports'!$F$59:$F$999999,$F140,'Data;_Minor_Ports'!$E$59:$E$999999,AM$70,'Data;_Minor_Ports'!$J$59:$J$999999,#REF!)))</f>
        <v>0</v>
      </c>
      <c r="AN140" s="3">
        <f>IF(Closed_Ports!AI133="z","z",IF(AN$11&lt;2000,INDEX('Data;_Historical_Data'!$H$12:$AK$518,MATCH(Working!$E140,'Data;_Historical_Data'!$J$12:$J$518,0),MATCH(Working!AN$11,'Data;_Historical_Data'!$H$11:$AK$11)),SUMIFS('Data;_Minor_Ports'!$K$59:$K$999999,'Data;_Minor_Ports'!$F$59:$F$999999,$F140,'Data;_Minor_Ports'!$E$59:$E$999999,AN$70,'Data;_Minor_Ports'!$J$59:$J$999999,#REF!)))</f>
        <v>0</v>
      </c>
      <c r="AO140" s="3">
        <f>IF(Closed_Ports!AJ133="z","z",IF(AO$11&lt;2000,INDEX('Data;_Historical_Data'!$H$12:$AK$518,MATCH(Working!$E140,'Data;_Historical_Data'!$J$12:$J$518,0),MATCH(Working!AO$11,'Data;_Historical_Data'!$H$11:$AK$11)),SUMIFS('Data;_Minor_Ports'!$K$59:$K$999999,'Data;_Minor_Ports'!$F$59:$F$999999,$F140,'Data;_Minor_Ports'!$E$59:$E$999999,AO$70,'Data;_Minor_Ports'!$J$59:$J$999999,#REF!)))</f>
        <v>0</v>
      </c>
      <c r="AP140" s="3">
        <f>IF(Closed_Ports!AK133="z","z",IF(AP$11&lt;2000,INDEX('Data;_Historical_Data'!$H$12:$AK$518,MATCH(Working!$E140,'Data;_Historical_Data'!$J$12:$J$518,0),MATCH(Working!AP$11,'Data;_Historical_Data'!$H$11:$AK$11)),SUMIFS('Data;_Minor_Ports'!$K$59:$K$999999,'Data;_Minor_Ports'!$F$59:$F$999999,$F140,'Data;_Minor_Ports'!$E$59:$E$999999,AP$70,'Data;_Minor_Ports'!$J$59:$J$999999,#REF!)))</f>
        <v>0</v>
      </c>
      <c r="AQ140" s="3">
        <f>IF(Closed_Ports!AL133="z","z",IF(AQ$11&lt;2000,INDEX('Data;_Historical_Data'!$H$12:$AK$518,MATCH(Working!$E140,'Data;_Historical_Data'!$J$12:$J$518,0),MATCH(Working!AQ$11,'Data;_Historical_Data'!$H$11:$AK$11)),SUMIFS('Data;_Minor_Ports'!$K$59:$K$999999,'Data;_Minor_Ports'!$F$59:$F$999999,$F140,'Data;_Minor_Ports'!$E$59:$E$999999,AQ$70,'Data;_Minor_Ports'!$J$59:$J$999999,#REF!)))</f>
        <v>0</v>
      </c>
      <c r="AR140" s="3">
        <f>IF(Closed_Ports!AM133="z","z",IF(AR$11&lt;2000,INDEX('Data;_Historical_Data'!$H$12:$AK$518,MATCH(Working!$E140,'Data;_Historical_Data'!$J$12:$J$518,0),MATCH(Working!AR$11,'Data;_Historical_Data'!$H$11:$AK$11)),SUMIFS('Data;_Minor_Ports'!$K$59:$K$999999,'Data;_Minor_Ports'!$F$59:$F$999999,$F140,'Data;_Minor_Ports'!$E$59:$E$999999,AR$70,'Data;_Minor_Ports'!$J$59:$J$999999,#REF!)))</f>
        <v>0</v>
      </c>
      <c r="AS140" s="3">
        <f>IF(Closed_Ports!AN133="z","z",IF(AS$11&lt;2000,INDEX('Data;_Historical_Data'!$H$12:$AK$518,MATCH(Working!$E140,'Data;_Historical_Data'!$J$12:$J$518,0),MATCH(Working!AS$11,'Data;_Historical_Data'!$H$11:$AK$11)),SUMIFS('Data;_Minor_Ports'!$K$59:$K$999999,'Data;_Minor_Ports'!$F$59:$F$999999,$F140,'Data;_Minor_Ports'!$E$59:$E$999999,AS$70,'Data;_Minor_Ports'!$J$59:$J$999999,#REF!)))</f>
        <v>0</v>
      </c>
      <c r="AT140" s="3">
        <f>IF(Closed_Ports!AO133="z","z",IF(AT$11&lt;2000,INDEX('Data;_Historical_Data'!$H$12:$AK$518,MATCH(Working!$E140,'Data;_Historical_Data'!$J$12:$J$518,0),MATCH(Working!AT$11,'Data;_Historical_Data'!$H$11:$AK$11)),SUMIFS('Data;_Minor_Ports'!$K$59:$K$999999,'Data;_Minor_Ports'!$F$59:$F$999999,$F140,'Data;_Minor_Ports'!$E$59:$E$999999,AT$70,'Data;_Minor_Ports'!$J$59:$J$999999,#REF!)))</f>
        <v>0</v>
      </c>
      <c r="AU140" s="3">
        <f>IF(Closed_Ports!AP133="z","z",IF(AU$11&lt;2000,INDEX('Data;_Historical_Data'!$H$12:$AK$518,MATCH(Working!$E140,'Data;_Historical_Data'!$J$12:$J$518,0),MATCH(Working!AU$11,'Data;_Historical_Data'!$H$11:$AK$11)),SUMIFS('Data;_Minor_Ports'!$K$59:$K$999999,'Data;_Minor_Ports'!$F$59:$F$999999,$F140,'Data;_Minor_Ports'!$E$59:$E$999999,AU$70,'Data;_Minor_Ports'!$J$59:$J$999999,#REF!)))</f>
        <v>0</v>
      </c>
      <c r="AV140" s="3">
        <f>IF(Closed_Ports!AQ133="z","z",IF(AV$11&lt;2000,INDEX('Data;_Historical_Data'!$H$12:$AK$518,MATCH(Working!$E140,'Data;_Historical_Data'!$J$12:$J$518,0),MATCH(Working!AV$11,'Data;_Historical_Data'!$H$11:$AK$11)),SUMIFS('Data;_Minor_Ports'!$K$59:$K$999999,'Data;_Minor_Ports'!$F$59:$F$999999,$F140,'Data;_Minor_Ports'!$E$59:$E$999999,AV$70,'Data;_Minor_Ports'!$J$59:$J$999999,#REF!)))</f>
        <v>0</v>
      </c>
      <c r="AW140" s="3">
        <f>IF(Closed_Ports!AR133="z","z",IF(AW$11&lt;2000,INDEX('Data;_Historical_Data'!$H$12:$AK$518,MATCH(Working!$E140,'Data;_Historical_Data'!$J$12:$J$518,0),MATCH(Working!AW$11,'Data;_Historical_Data'!$H$11:$AK$11)),SUMIFS('Data;_Minor_Ports'!$K$59:$K$999999,'Data;_Minor_Ports'!$F$59:$F$999999,$F140,'Data;_Minor_Ports'!$E$59:$E$999999,AW$70,'Data;_Minor_Ports'!$J$59:$J$999999,#REF!)))</f>
        <v>0</v>
      </c>
      <c r="AX140" s="3">
        <f>IF(Closed_Ports!AS133="z","z",IF(AX$11&lt;2000,INDEX('Data;_Historical_Data'!$H$12:$AK$518,MATCH(Working!$E140,'Data;_Historical_Data'!$J$12:$J$518,0),MATCH(Working!AX$11,'Data;_Historical_Data'!$H$11:$AK$11)),SUMIFS('Data;_Minor_Ports'!$K$59:$K$999999,'Data;_Minor_Ports'!$F$59:$F$999999,$F140,'Data;_Minor_Ports'!$E$59:$E$999999,AX$70,'Data;_Minor_Ports'!$J$59:$J$999999,#REF!)))</f>
        <v>0</v>
      </c>
      <c r="AY140" s="3">
        <f>IF(Closed_Ports!AT133="z","z",IF(AY$11&lt;2000,INDEX('Data;_Historical_Data'!$H$12:$AK$518,MATCH(Working!$E140,'Data;_Historical_Data'!$J$12:$J$518,0),MATCH(Working!AY$11,'Data;_Historical_Data'!$H$11:$AK$11)),SUMIFS('Data;_Minor_Ports'!$K$59:$K$999999,'Data;_Minor_Ports'!$F$59:$F$999999,$F140,'Data;_Minor_Ports'!$E$59:$E$999999,AY$70,'Data;_Minor_Ports'!$J$59:$J$999999,#REF!)))</f>
        <v>0</v>
      </c>
      <c r="AZ140" s="3">
        <f>IF(Closed_Ports!AU133="z","z",IF(AZ$11&lt;2000,INDEX('Data;_Historical_Data'!$H$12:$AK$518,MATCH(Working!$E140,'Data;_Historical_Data'!$J$12:$J$518,0),MATCH(Working!AZ$11,'Data;_Historical_Data'!$H$11:$AK$11)),SUMIFS('Data;_Minor_Ports'!$K$59:$K$999999,'Data;_Minor_Ports'!$F$59:$F$999999,$F140,'Data;_Minor_Ports'!$E$59:$E$999999,AZ$70,'Data;_Minor_Ports'!$J$59:$J$999999,#REF!)))</f>
        <v>0</v>
      </c>
      <c r="BA140" s="3">
        <f>IF(Closed_Ports!AV133="z","z",IF(BA$11&lt;2000,INDEX('Data;_Historical_Data'!$H$12:$AK$518,MATCH(Working!$E140,'Data;_Historical_Data'!$J$12:$J$518,0),MATCH(Working!BA$11,'Data;_Historical_Data'!$H$11:$AK$11)),SUMIFS('Data;_Minor_Ports'!$K$59:$K$999999,'Data;_Minor_Ports'!$F$59:$F$999999,$F140,'Data;_Minor_Ports'!$E$59:$E$999999,BA$70,'Data;_Minor_Ports'!$J$59:$J$999999,#REF!)))</f>
        <v>0</v>
      </c>
      <c r="BB140" s="3">
        <f>IF(Closed_Ports!AW133="z","z",IF(BB$11&lt;2000,INDEX('Data;_Historical_Data'!$H$12:$AK$518,MATCH(Working!$E140,'Data;_Historical_Data'!$J$12:$J$518,0),MATCH(Working!BB$11,'Data;_Historical_Data'!$H$11:$AK$11)),SUMIFS('Data;_Minor_Ports'!$K$59:$K$999999,'Data;_Minor_Ports'!$F$59:$F$999999,$F140,'Data;_Minor_Ports'!$E$59:$E$999999,BB$70,'Data;_Minor_Ports'!$J$59:$J$999999,#REF!)))</f>
        <v>0</v>
      </c>
      <c r="BC140" s="3">
        <f>IF(Closed_Ports!AX133="z","z",IF(BC$11&lt;2000,INDEX('Data;_Historical_Data'!$H$12:$AK$518,MATCH(Working!$E140,'Data;_Historical_Data'!$J$12:$J$518,0),MATCH(Working!BC$11,'Data;_Historical_Data'!$H$11:$AK$11)),SUMIFS('Data;_Minor_Ports'!$K$59:$K$999999,'Data;_Minor_Ports'!$F$59:$F$999999,$F140,'Data;_Minor_Ports'!$E$59:$E$999999,BC$70,'Data;_Minor_Ports'!$J$59:$J$999999,#REF!)))</f>
        <v>0</v>
      </c>
      <c r="BD140" s="3">
        <f>IF(Closed_Ports!AY133="z","z",IF(BD$11&lt;2000,INDEX('Data;_Historical_Data'!$H$12:$AK$518,MATCH(Working!$E140,'Data;_Historical_Data'!$J$12:$J$518,0),MATCH(Working!BD$11,'Data;_Historical_Data'!$H$11:$AK$11)),SUMIFS('Data;_Minor_Ports'!$K$59:$K$999999,'Data;_Minor_Ports'!$F$59:$F$999999,$F140,'Data;_Minor_Ports'!$E$59:$E$999999,BD$70,'Data;_Minor_Ports'!$J$59:$J$999999,#REF!)))</f>
        <v>0</v>
      </c>
      <c r="BE140" s="3">
        <f>IF(Closed_Ports!AZ133="z","z",IF(BE$11&lt;2000,INDEX('Data;_Historical_Data'!$H$12:$AK$518,MATCH(Working!$E140,'Data;_Historical_Data'!$J$12:$J$518,0),MATCH(Working!BE$11,'Data;_Historical_Data'!$H$11:$AK$11)),SUMIFS('Data;_Minor_Ports'!$K$59:$K$999999,'Data;_Minor_Ports'!$F$59:$F$999999,$F140,'Data;_Minor_Ports'!$E$59:$E$999999,BE$70,'Data;_Minor_Ports'!$J$59:$J$999999,#REF!)))</f>
        <v>0</v>
      </c>
      <c r="BF140" s="3">
        <f>IF(Closed_Ports!BA133="z","z",IF(BF$11&lt;2000,INDEX('Data;_Historical_Data'!$H$12:$AK$518,MATCH(Working!$E140,'Data;_Historical_Data'!$J$12:$J$518,0),MATCH(Working!BF$11,'Data;_Historical_Data'!$H$11:$AK$11)),SUMIFS('Data;_Minor_Ports'!$K$59:$K$999999,'Data;_Minor_Ports'!$F$59:$F$999999,$F140,'Data;_Minor_Ports'!$E$59:$E$999999,BF$70,'Data;_Minor_Ports'!$J$59:$J$999999,#REF!)))</f>
        <v>0</v>
      </c>
      <c r="BG140" s="3">
        <f>IF(Closed_Ports!BB133="z","z",IF(BG$11&lt;2000,INDEX('Data;_Historical_Data'!$H$12:$AK$518,MATCH(Working!$E140,'Data;_Historical_Data'!$J$12:$J$518,0),MATCH(Working!BG$11,'Data;_Historical_Data'!$H$11:$AK$11)),SUMIFS('Data;_Minor_Ports'!$K$59:$K$999999,'Data;_Minor_Ports'!$F$59:$F$999999,$F140,'Data;_Minor_Ports'!$E$59:$E$999999,BG$70,'Data;_Minor_Ports'!$J$59:$J$999999,#REF!)))</f>
        <v>0</v>
      </c>
      <c r="BH140" s="3">
        <f>IF(Closed_Ports!BC133="z","z",IF(BH$11&lt;2000,INDEX('Data;_Historical_Data'!$H$12:$AK$518,MATCH(Working!$E140,'Data;_Historical_Data'!$J$12:$J$518,0),MATCH(Working!BH$11,'Data;_Historical_Data'!$H$11:$AK$11)),SUMIFS('Data;_Minor_Ports'!$K$59:$K$999999,'Data;_Minor_Ports'!$F$59:$F$999999,$F140,'Data;_Minor_Ports'!$E$59:$E$999999,BH$70,'Data;_Minor_Ports'!$J$59:$J$999999,#REF!)))</f>
        <v>0</v>
      </c>
      <c r="BI140" s="3">
        <f>IF(Closed_Ports!BD133="z","z",IF(BI$11&lt;2000,INDEX('Data;_Historical_Data'!$H$12:$AK$518,MATCH(Working!$E140,'Data;_Historical_Data'!$J$12:$J$518,0),MATCH(Working!BI$11,'Data;_Historical_Data'!$H$11:$AK$11)),SUMIFS('Data;_Minor_Ports'!$K$59:$K$999999,'Data;_Minor_Ports'!$F$59:$F$999999,$F140,'Data;_Minor_Ports'!$E$59:$E$999999,BI$70,'Data;_Minor_Ports'!$J$59:$J$999999,#REF!)))</f>
        <v>0</v>
      </c>
      <c r="BJ140" s="44" t="e">
        <f t="shared" si="10"/>
        <v>#DIV/0!</v>
      </c>
      <c r="BK140" s="45">
        <f t="shared" si="11"/>
        <v>0</v>
      </c>
    </row>
    <row r="141" spans="5:63" x14ac:dyDescent="0.25">
      <c r="E141" s="22" t="e">
        <f>CONCATENATE(#REF!,Working!H141)</f>
        <v>#REF!</v>
      </c>
      <c r="F141" s="22" t="s">
        <v>454</v>
      </c>
      <c r="G141" s="22" t="s">
        <v>308</v>
      </c>
      <c r="H141" s="2" t="s">
        <v>130</v>
      </c>
      <c r="I141" s="2" t="s">
        <v>30</v>
      </c>
      <c r="J141" s="42" t="s">
        <v>66</v>
      </c>
      <c r="K141" s="3" t="e">
        <f>IF(Closed_Ports!F134="z","z",IF(K$11&lt;2000,INDEX('Data;_Historical_Data'!$H$12:$AK$518,MATCH(Working!$E141,'Data;_Historical_Data'!$J$12:$J$518,0),MATCH(Working!K$11,'Data;_Historical_Data'!$H$11:$AK$11)),SUMIFS('Data;_Minor_Ports'!$K$59:$K$999999,'Data;_Minor_Ports'!$F$59:$F$999999,$F141,'Data;_Minor_Ports'!$E$59:$E$999999,K$70,'Data;_Minor_Ports'!$J$59:$J$999999,#REF!)))</f>
        <v>#REF!</v>
      </c>
      <c r="L141" s="3" t="e">
        <f>IF(Closed_Ports!G134="z","z",IF(L$11&lt;2000,INDEX('Data;_Historical_Data'!$H$12:$AK$518,MATCH(Working!$E141,'Data;_Historical_Data'!$J$12:$J$518,0),MATCH(Working!L$11,'Data;_Historical_Data'!$H$11:$AK$11)),SUMIFS('Data;_Minor_Ports'!$K$59:$K$999999,'Data;_Minor_Ports'!$F$59:$F$999999,$F141,'Data;_Minor_Ports'!$E$59:$E$999999,L$70,'Data;_Minor_Ports'!$J$59:$J$999999,#REF!)))</f>
        <v>#REF!</v>
      </c>
      <c r="M141" s="3" t="e">
        <f>IF(Closed_Ports!H134="z","z",IF(M$11&lt;2000,INDEX('Data;_Historical_Data'!$H$12:$AK$518,MATCH(Working!$E141,'Data;_Historical_Data'!$J$12:$J$518,0),MATCH(Working!M$11,'Data;_Historical_Data'!$H$11:$AK$11)),SUMIFS('Data;_Minor_Ports'!$K$59:$K$999999,'Data;_Minor_Ports'!$F$59:$F$999999,$F141,'Data;_Minor_Ports'!$E$59:$E$999999,M$70,'Data;_Minor_Ports'!$J$59:$J$999999,#REF!)))</f>
        <v>#REF!</v>
      </c>
      <c r="N141" s="3" t="e">
        <f>IF(Closed_Ports!I134="z","z",IF(N$11&lt;2000,INDEX('Data;_Historical_Data'!$H$12:$AK$518,MATCH(Working!$E141,'Data;_Historical_Data'!$J$12:$J$518,0),MATCH(Working!N$11,'Data;_Historical_Data'!$H$11:$AK$11)),SUMIFS('Data;_Minor_Ports'!$K$59:$K$999999,'Data;_Minor_Ports'!$F$59:$F$999999,$F141,'Data;_Minor_Ports'!$E$59:$E$999999,N$70,'Data;_Minor_Ports'!$J$59:$J$999999,#REF!)))</f>
        <v>#REF!</v>
      </c>
      <c r="O141" s="3" t="e">
        <f>IF(Closed_Ports!J134="z","z",IF(O$11&lt;2000,INDEX('Data;_Historical_Data'!$H$12:$AK$518,MATCH(Working!$E141,'Data;_Historical_Data'!$J$12:$J$518,0),MATCH(Working!O$11,'Data;_Historical_Data'!$H$11:$AK$11)),SUMIFS('Data;_Minor_Ports'!$K$59:$K$999999,'Data;_Minor_Ports'!$F$59:$F$999999,$F141,'Data;_Minor_Ports'!$E$59:$E$999999,O$70,'Data;_Minor_Ports'!$J$59:$J$999999,#REF!)))</f>
        <v>#REF!</v>
      </c>
      <c r="P141" s="3" t="e">
        <f>IF(Closed_Ports!K134="z","z",IF(P$11&lt;2000,INDEX('Data;_Historical_Data'!$H$12:$AK$518,MATCH(Working!$E141,'Data;_Historical_Data'!$J$12:$J$518,0),MATCH(Working!P$11,'Data;_Historical_Data'!$H$11:$AK$11)),SUMIFS('Data;_Minor_Ports'!$K$59:$K$999999,'Data;_Minor_Ports'!$F$59:$F$999999,$F141,'Data;_Minor_Ports'!$E$59:$E$999999,P$70,'Data;_Minor_Ports'!$J$59:$J$999999,#REF!)))</f>
        <v>#REF!</v>
      </c>
      <c r="Q141" s="3" t="e">
        <f>IF(Closed_Ports!L134="z","z",IF(Q$11&lt;2000,INDEX('Data;_Historical_Data'!$H$12:$AK$518,MATCH(Working!$E141,'Data;_Historical_Data'!$J$12:$J$518,0),MATCH(Working!Q$11,'Data;_Historical_Data'!$H$11:$AK$11)),SUMIFS('Data;_Minor_Ports'!$K$59:$K$999999,'Data;_Minor_Ports'!$F$59:$F$999999,$F141,'Data;_Minor_Ports'!$E$59:$E$999999,Q$70,'Data;_Minor_Ports'!$J$59:$J$999999,#REF!)))</f>
        <v>#REF!</v>
      </c>
      <c r="R141" s="3" t="e">
        <f>IF(Closed_Ports!M134="z","z",IF(R$11&lt;2000,INDEX('Data;_Historical_Data'!$H$12:$AK$518,MATCH(Working!$E141,'Data;_Historical_Data'!$J$12:$J$518,0),MATCH(Working!R$11,'Data;_Historical_Data'!$H$11:$AK$11)),SUMIFS('Data;_Minor_Ports'!$K$59:$K$999999,'Data;_Minor_Ports'!$F$59:$F$999999,$F141,'Data;_Minor_Ports'!$E$59:$E$999999,R$70,'Data;_Minor_Ports'!$J$59:$J$999999,#REF!)))</f>
        <v>#REF!</v>
      </c>
      <c r="S141" s="3" t="e">
        <f>IF(Closed_Ports!N134="z","z",IF(S$11&lt;2000,INDEX('Data;_Historical_Data'!$H$12:$AK$518,MATCH(Working!$E141,'Data;_Historical_Data'!$J$12:$J$518,0),MATCH(Working!S$11,'Data;_Historical_Data'!$H$11:$AK$11)),SUMIFS('Data;_Minor_Ports'!$K$59:$K$999999,'Data;_Minor_Ports'!$F$59:$F$999999,$F141,'Data;_Minor_Ports'!$E$59:$E$999999,S$70,'Data;_Minor_Ports'!$J$59:$J$999999,#REF!)))</f>
        <v>#REF!</v>
      </c>
      <c r="T141" s="3" t="e">
        <f>IF(Closed_Ports!O134="z","z",IF(T$11&lt;2000,INDEX('Data;_Historical_Data'!$H$12:$AK$518,MATCH(Working!$E141,'Data;_Historical_Data'!$J$12:$J$518,0),MATCH(Working!T$11,'Data;_Historical_Data'!$H$11:$AK$11)),SUMIFS('Data;_Minor_Ports'!$K$59:$K$999999,'Data;_Minor_Ports'!$F$59:$F$999999,$F141,'Data;_Minor_Ports'!$E$59:$E$999999,T$70,'Data;_Minor_Ports'!$J$59:$J$999999,#REF!)))</f>
        <v>#REF!</v>
      </c>
      <c r="U141" s="3" t="e">
        <f>IF(Closed_Ports!P134="z","z",IF(U$11&lt;2000,INDEX('Data;_Historical_Data'!$H$12:$AK$518,MATCH(Working!$E141,'Data;_Historical_Data'!$J$12:$J$518,0),MATCH(Working!U$11,'Data;_Historical_Data'!$H$11:$AK$11)),SUMIFS('Data;_Minor_Ports'!$K$59:$K$999999,'Data;_Minor_Ports'!$F$59:$F$999999,$F141,'Data;_Minor_Ports'!$E$59:$E$999999,U$70,'Data;_Minor_Ports'!$J$59:$J$999999,#REF!)))</f>
        <v>#REF!</v>
      </c>
      <c r="V141" s="3" t="e">
        <f>IF(Closed_Ports!Q134="z","z",IF(V$11&lt;2000,INDEX('Data;_Historical_Data'!$H$12:$AK$518,MATCH(Working!$E141,'Data;_Historical_Data'!$J$12:$J$518,0),MATCH(Working!V$11,'Data;_Historical_Data'!$H$11:$AK$11)),SUMIFS('Data;_Minor_Ports'!$K$59:$K$999999,'Data;_Minor_Ports'!$F$59:$F$999999,$F141,'Data;_Minor_Ports'!$E$59:$E$999999,V$70,'Data;_Minor_Ports'!$J$59:$J$999999,#REF!)))</f>
        <v>#REF!</v>
      </c>
      <c r="W141" s="3" t="e">
        <f>IF(Closed_Ports!R134="z","z",IF(W$11&lt;2000,INDEX('Data;_Historical_Data'!$H$12:$AK$518,MATCH(Working!$E141,'Data;_Historical_Data'!$J$12:$J$518,0),MATCH(Working!W$11,'Data;_Historical_Data'!$H$11:$AK$11)),SUMIFS('Data;_Minor_Ports'!$K$59:$K$999999,'Data;_Minor_Ports'!$F$59:$F$999999,$F141,'Data;_Minor_Ports'!$E$59:$E$999999,W$70,'Data;_Minor_Ports'!$J$59:$J$999999,#REF!)))</f>
        <v>#REF!</v>
      </c>
      <c r="X141" s="3" t="e">
        <f>IF(Closed_Ports!S134="z","z",IF(X$11&lt;2000,INDEX('Data;_Historical_Data'!$H$12:$AK$518,MATCH(Working!$E141,'Data;_Historical_Data'!$J$12:$J$518,0),MATCH(Working!X$11,'Data;_Historical_Data'!$H$11:$AK$11)),SUMIFS('Data;_Minor_Ports'!$K$59:$K$999999,'Data;_Minor_Ports'!$F$59:$F$999999,$F141,'Data;_Minor_Ports'!$E$59:$E$999999,X$70,'Data;_Minor_Ports'!$J$59:$J$999999,#REF!)))</f>
        <v>#REF!</v>
      </c>
      <c r="Y141" s="3" t="e">
        <f>IF(Closed_Ports!T134="z","z",IF(Y$11&lt;2000,INDEX('Data;_Historical_Data'!$H$12:$AK$518,MATCH(Working!$E141,'Data;_Historical_Data'!$J$12:$J$518,0),MATCH(Working!Y$11,'Data;_Historical_Data'!$H$11:$AK$11)),SUMIFS('Data;_Minor_Ports'!$K$59:$K$999999,'Data;_Minor_Ports'!$F$59:$F$999999,$F141,'Data;_Minor_Ports'!$E$59:$E$999999,Y$70,'Data;_Minor_Ports'!$J$59:$J$999999,#REF!)))</f>
        <v>#REF!</v>
      </c>
      <c r="Z141" s="3" t="e">
        <f>IF(Closed_Ports!U134="z","z",IF(Z$11&lt;2000,INDEX('Data;_Historical_Data'!$H$12:$AK$518,MATCH(Working!$E141,'Data;_Historical_Data'!$J$12:$J$518,0),MATCH(Working!Z$11,'Data;_Historical_Data'!$H$11:$AK$11)),SUMIFS('Data;_Minor_Ports'!$K$59:$K$999999,'Data;_Minor_Ports'!$F$59:$F$999999,$F141,'Data;_Minor_Ports'!$E$59:$E$999999,Z$70,'Data;_Minor_Ports'!$J$59:$J$999999,#REF!)))</f>
        <v>#REF!</v>
      </c>
      <c r="AA141" s="3" t="e">
        <f>IF(Closed_Ports!V134="z","z",IF(AA$11&lt;2000,INDEX('Data;_Historical_Data'!$H$12:$AK$518,MATCH(Working!$E141,'Data;_Historical_Data'!$J$12:$J$518,0),MATCH(Working!AA$11,'Data;_Historical_Data'!$H$11:$AK$11)),SUMIFS('Data;_Minor_Ports'!$K$59:$K$999999,'Data;_Minor_Ports'!$F$59:$F$999999,$F141,'Data;_Minor_Ports'!$E$59:$E$999999,AA$70,'Data;_Minor_Ports'!$J$59:$J$999999,#REF!)))</f>
        <v>#REF!</v>
      </c>
      <c r="AB141" s="3" t="e">
        <f>IF(Closed_Ports!W134="z","z",IF(AB$11&lt;2000,INDEX('Data;_Historical_Data'!$H$12:$AK$518,MATCH(Working!$E141,'Data;_Historical_Data'!$J$12:$J$518,0),MATCH(Working!AB$11,'Data;_Historical_Data'!$H$11:$AK$11)),SUMIFS('Data;_Minor_Ports'!$K$59:$K$999999,'Data;_Minor_Ports'!$F$59:$F$999999,$F141,'Data;_Minor_Ports'!$E$59:$E$999999,AB$70,'Data;_Minor_Ports'!$J$59:$J$999999,#REF!)))</f>
        <v>#REF!</v>
      </c>
      <c r="AC141" s="3" t="e">
        <f>IF(Closed_Ports!X134="z","z",IF(AC$11&lt;2000,INDEX('Data;_Historical_Data'!$H$12:$AK$518,MATCH(Working!$E141,'Data;_Historical_Data'!$J$12:$J$518,0),MATCH(Working!AC$11,'Data;_Historical_Data'!$H$11:$AK$11)),SUMIFS('Data;_Minor_Ports'!$K$59:$K$999999,'Data;_Minor_Ports'!$F$59:$F$999999,$F141,'Data;_Minor_Ports'!$E$59:$E$999999,AC$70,'Data;_Minor_Ports'!$J$59:$J$999999,#REF!)))</f>
        <v>#REF!</v>
      </c>
      <c r="AD141" s="3" t="e">
        <f>IF(Closed_Ports!Y134="z","z",IF(AD$11&lt;2000,INDEX('Data;_Historical_Data'!$H$12:$AK$518,MATCH(Working!$E141,'Data;_Historical_Data'!$J$12:$J$518,0),MATCH(Working!AD$11,'Data;_Historical_Data'!$H$11:$AK$11)),SUMIFS('Data;_Minor_Ports'!$K$59:$K$999999,'Data;_Minor_Ports'!$F$59:$F$999999,$F141,'Data;_Minor_Ports'!$E$59:$E$999999,AD$70,'Data;_Minor_Ports'!$J$59:$J$999999,#REF!)))</f>
        <v>#REF!</v>
      </c>
      <c r="AE141" s="3" t="e">
        <f>IF(Closed_Ports!Z134="z","z",IF(AE$11&lt;2000,INDEX('Data;_Historical_Data'!$H$12:$AK$518,MATCH(Working!$E141,'Data;_Historical_Data'!$J$12:$J$518,0),MATCH(Working!AE$11,'Data;_Historical_Data'!$H$11:$AK$11)),SUMIFS('Data;_Minor_Ports'!$K$59:$K$999999,'Data;_Minor_Ports'!$F$59:$F$999999,$F141,'Data;_Minor_Ports'!$E$59:$E$999999,AE$70,'Data;_Minor_Ports'!$J$59:$J$999999,#REF!)))</f>
        <v>#REF!</v>
      </c>
      <c r="AF141" s="3" t="e">
        <f>IF(Closed_Ports!AA134="z","z",IF(AF$11&lt;2000,INDEX('Data;_Historical_Data'!$H$12:$AK$518,MATCH(Working!$E141,'Data;_Historical_Data'!$J$12:$J$518,0),MATCH(Working!AF$11,'Data;_Historical_Data'!$H$11:$AK$11)),SUMIFS('Data;_Minor_Ports'!$K$59:$K$999999,'Data;_Minor_Ports'!$F$59:$F$999999,$F141,'Data;_Minor_Ports'!$E$59:$E$999999,AF$70,'Data;_Minor_Ports'!$J$59:$J$999999,#REF!)))</f>
        <v>#REF!</v>
      </c>
      <c r="AG141" s="3" t="e">
        <f>IF(Closed_Ports!AB134="z","z",IF(AG$11&lt;2000,INDEX('Data;_Historical_Data'!$H$12:$AK$518,MATCH(Working!$E141,'Data;_Historical_Data'!$J$12:$J$518,0),MATCH(Working!AG$11,'Data;_Historical_Data'!$H$11:$AK$11)),SUMIFS('Data;_Minor_Ports'!$K$59:$K$999999,'Data;_Minor_Ports'!$F$59:$F$999999,$F141,'Data;_Minor_Ports'!$E$59:$E$999999,AG$70,'Data;_Minor_Ports'!$J$59:$J$999999,#REF!)))</f>
        <v>#REF!</v>
      </c>
      <c r="AH141" s="3" t="e">
        <f>IF(Closed_Ports!AC134="z","z",IF(AH$11&lt;2000,INDEX('Data;_Historical_Data'!$H$12:$AK$518,MATCH(Working!$E141,'Data;_Historical_Data'!$J$12:$J$518,0),MATCH(Working!AH$11,'Data;_Historical_Data'!$H$11:$AK$11)),SUMIFS('Data;_Minor_Ports'!$K$59:$K$999999,'Data;_Minor_Ports'!$F$59:$F$999999,$F141,'Data;_Minor_Ports'!$E$59:$E$999999,AH$70,'Data;_Minor_Ports'!$J$59:$J$999999,#REF!)))</f>
        <v>#REF!</v>
      </c>
      <c r="AI141" s="3" t="e">
        <f>IF(Closed_Ports!AD134="z","z",IF(AI$11&lt;2000,INDEX('Data;_Historical_Data'!$H$12:$AK$518,MATCH(Working!$E141,'Data;_Historical_Data'!$J$12:$J$518,0),MATCH(Working!AI$11,'Data;_Historical_Data'!$H$11:$AK$11)),SUMIFS('Data;_Minor_Ports'!$K$59:$K$999999,'Data;_Minor_Ports'!$F$59:$F$999999,$F141,'Data;_Minor_Ports'!$E$59:$E$999999,AI$70,'Data;_Minor_Ports'!$J$59:$J$999999,#REF!)))</f>
        <v>#REF!</v>
      </c>
      <c r="AJ141" s="3" t="e">
        <f>IF(Closed_Ports!AE134="z","z",IF(AJ$11&lt;2000,INDEX('Data;_Historical_Data'!$H$12:$AK$518,MATCH(Working!$E141,'Data;_Historical_Data'!$J$12:$J$518,0),MATCH(Working!AJ$11,'Data;_Historical_Data'!$H$11:$AK$11)),SUMIFS('Data;_Minor_Ports'!$K$59:$K$999999,'Data;_Minor_Ports'!$F$59:$F$999999,$F141,'Data;_Minor_Ports'!$E$59:$E$999999,AJ$70,'Data;_Minor_Ports'!$J$59:$J$999999,#REF!)))</f>
        <v>#REF!</v>
      </c>
      <c r="AK141" s="3" t="e">
        <f>IF(Closed_Ports!AF134="z","z",IF(AK$11&lt;2000,INDEX('Data;_Historical_Data'!$H$12:$AK$518,MATCH(Working!$E141,'Data;_Historical_Data'!$J$12:$J$518,0),MATCH(Working!AK$11,'Data;_Historical_Data'!$H$11:$AK$11)),SUMIFS('Data;_Minor_Ports'!$K$59:$K$999999,'Data;_Minor_Ports'!$F$59:$F$999999,$F141,'Data;_Minor_Ports'!$E$59:$E$999999,AK$70,'Data;_Minor_Ports'!$J$59:$J$999999,#REF!)))</f>
        <v>#REF!</v>
      </c>
      <c r="AL141" s="49">
        <f>IF(Closed_Ports!AG134="z","z",IF(AL$11&lt;2000,INDEX('Data;_Historical_Data'!$H$12:$AK$518,MATCH(Working!$E141,'Data;_Historical_Data'!$J$12:$J$518,0),MATCH(Working!AL$11,'Data;_Historical_Data'!$H$11:$AK$11)),SUMIFS('Data;_Minor_Ports'!$K$59:$K$999999,'Data;_Minor_Ports'!$F$59:$F$999999,$F141,'Data;_Minor_Ports'!$E$59:$E$999999,AL$70,'Data;_Minor_Ports'!$J$59:$J$999999,#REF!)))</f>
        <v>0</v>
      </c>
      <c r="AM141" s="3">
        <f>IF(Closed_Ports!AH134="z","z",IF(AM$11&lt;2000,INDEX('Data;_Historical_Data'!$H$12:$AK$518,MATCH(Working!$E141,'Data;_Historical_Data'!$J$12:$J$518,0),MATCH(Working!AM$11,'Data;_Historical_Data'!$H$11:$AK$11)),SUMIFS('Data;_Minor_Ports'!$K$59:$K$999999,'Data;_Minor_Ports'!$F$59:$F$999999,$F141,'Data;_Minor_Ports'!$E$59:$E$999999,AM$70,'Data;_Minor_Ports'!$J$59:$J$999999,#REF!)))</f>
        <v>0</v>
      </c>
      <c r="AN141" s="3">
        <f>IF(Closed_Ports!AI134="z","z",IF(AN$11&lt;2000,INDEX('Data;_Historical_Data'!$H$12:$AK$518,MATCH(Working!$E141,'Data;_Historical_Data'!$J$12:$J$518,0),MATCH(Working!AN$11,'Data;_Historical_Data'!$H$11:$AK$11)),SUMIFS('Data;_Minor_Ports'!$K$59:$K$999999,'Data;_Minor_Ports'!$F$59:$F$999999,$F141,'Data;_Minor_Ports'!$E$59:$E$999999,AN$70,'Data;_Minor_Ports'!$J$59:$J$999999,#REF!)))</f>
        <v>0</v>
      </c>
      <c r="AO141" s="3">
        <f>IF(Closed_Ports!AJ134="z","z",IF(AO$11&lt;2000,INDEX('Data;_Historical_Data'!$H$12:$AK$518,MATCH(Working!$E141,'Data;_Historical_Data'!$J$12:$J$518,0),MATCH(Working!AO$11,'Data;_Historical_Data'!$H$11:$AK$11)),SUMIFS('Data;_Minor_Ports'!$K$59:$K$999999,'Data;_Minor_Ports'!$F$59:$F$999999,$F141,'Data;_Minor_Ports'!$E$59:$E$999999,AO$70,'Data;_Minor_Ports'!$J$59:$J$999999,#REF!)))</f>
        <v>0</v>
      </c>
      <c r="AP141" s="3">
        <f>IF(Closed_Ports!AK134="z","z",IF(AP$11&lt;2000,INDEX('Data;_Historical_Data'!$H$12:$AK$518,MATCH(Working!$E141,'Data;_Historical_Data'!$J$12:$J$518,0),MATCH(Working!AP$11,'Data;_Historical_Data'!$H$11:$AK$11)),SUMIFS('Data;_Minor_Ports'!$K$59:$K$999999,'Data;_Minor_Ports'!$F$59:$F$999999,$F141,'Data;_Minor_Ports'!$E$59:$E$999999,AP$70,'Data;_Minor_Ports'!$J$59:$J$999999,#REF!)))</f>
        <v>0</v>
      </c>
      <c r="AQ141" s="3">
        <f>IF(Closed_Ports!AL134="z","z",IF(AQ$11&lt;2000,INDEX('Data;_Historical_Data'!$H$12:$AK$518,MATCH(Working!$E141,'Data;_Historical_Data'!$J$12:$J$518,0),MATCH(Working!AQ$11,'Data;_Historical_Data'!$H$11:$AK$11)),SUMIFS('Data;_Minor_Ports'!$K$59:$K$999999,'Data;_Minor_Ports'!$F$59:$F$999999,$F141,'Data;_Minor_Ports'!$E$59:$E$999999,AQ$70,'Data;_Minor_Ports'!$J$59:$J$999999,#REF!)))</f>
        <v>0</v>
      </c>
      <c r="AR141" s="3">
        <f>IF(Closed_Ports!AM134="z","z",IF(AR$11&lt;2000,INDEX('Data;_Historical_Data'!$H$12:$AK$518,MATCH(Working!$E141,'Data;_Historical_Data'!$J$12:$J$518,0),MATCH(Working!AR$11,'Data;_Historical_Data'!$H$11:$AK$11)),SUMIFS('Data;_Minor_Ports'!$K$59:$K$999999,'Data;_Minor_Ports'!$F$59:$F$999999,$F141,'Data;_Minor_Ports'!$E$59:$E$999999,AR$70,'Data;_Minor_Ports'!$J$59:$J$999999,#REF!)))</f>
        <v>0</v>
      </c>
      <c r="AS141" s="3">
        <f>IF(Closed_Ports!AN134="z","z",IF(AS$11&lt;2000,INDEX('Data;_Historical_Data'!$H$12:$AK$518,MATCH(Working!$E141,'Data;_Historical_Data'!$J$12:$J$518,0),MATCH(Working!AS$11,'Data;_Historical_Data'!$H$11:$AK$11)),SUMIFS('Data;_Minor_Ports'!$K$59:$K$999999,'Data;_Minor_Ports'!$F$59:$F$999999,$F141,'Data;_Minor_Ports'!$E$59:$E$999999,AS$70,'Data;_Minor_Ports'!$J$59:$J$999999,#REF!)))</f>
        <v>0</v>
      </c>
      <c r="AT141" s="3" t="str">
        <f>IF(Closed_Ports!AO134="z","z",IF(AT$11&lt;2000,INDEX('Data;_Historical_Data'!$H$12:$AK$518,MATCH(Working!$E141,'Data;_Historical_Data'!$J$12:$J$518,0),MATCH(Working!AT$11,'Data;_Historical_Data'!$H$11:$AK$11)),SUMIFS('Data;_Minor_Ports'!$K$59:$K$999999,'Data;_Minor_Ports'!$F$59:$F$999999,$F141,'Data;_Minor_Ports'!$E$59:$E$999999,AT$70,'Data;_Minor_Ports'!$J$59:$J$999999,#REF!)))</f>
        <v>z</v>
      </c>
      <c r="AU141" s="3" t="str">
        <f>IF(Closed_Ports!AP134="z","z",IF(AU$11&lt;2000,INDEX('Data;_Historical_Data'!$H$12:$AK$518,MATCH(Working!$E141,'Data;_Historical_Data'!$J$12:$J$518,0),MATCH(Working!AU$11,'Data;_Historical_Data'!$H$11:$AK$11)),SUMIFS('Data;_Minor_Ports'!$K$59:$K$999999,'Data;_Minor_Ports'!$F$59:$F$999999,$F141,'Data;_Minor_Ports'!$E$59:$E$999999,AU$70,'Data;_Minor_Ports'!$J$59:$J$999999,#REF!)))</f>
        <v>z</v>
      </c>
      <c r="AV141" s="3" t="str">
        <f>IF(Closed_Ports!AQ134="z","z",IF(AV$11&lt;2000,INDEX('Data;_Historical_Data'!$H$12:$AK$518,MATCH(Working!$E141,'Data;_Historical_Data'!$J$12:$J$518,0),MATCH(Working!AV$11,'Data;_Historical_Data'!$H$11:$AK$11)),SUMIFS('Data;_Minor_Ports'!$K$59:$K$999999,'Data;_Minor_Ports'!$F$59:$F$999999,$F141,'Data;_Minor_Ports'!$E$59:$E$999999,AV$70,'Data;_Minor_Ports'!$J$59:$J$999999,#REF!)))</f>
        <v>z</v>
      </c>
      <c r="AW141" s="3" t="str">
        <f>IF(Closed_Ports!AR134="z","z",IF(AW$11&lt;2000,INDEX('Data;_Historical_Data'!$H$12:$AK$518,MATCH(Working!$E141,'Data;_Historical_Data'!$J$12:$J$518,0),MATCH(Working!AW$11,'Data;_Historical_Data'!$H$11:$AK$11)),SUMIFS('Data;_Minor_Ports'!$K$59:$K$999999,'Data;_Minor_Ports'!$F$59:$F$999999,$F141,'Data;_Minor_Ports'!$E$59:$E$999999,AW$70,'Data;_Minor_Ports'!$J$59:$J$999999,#REF!)))</f>
        <v>z</v>
      </c>
      <c r="AX141" s="3" t="str">
        <f>IF(Closed_Ports!AS134="z","z",IF(AX$11&lt;2000,INDEX('Data;_Historical_Data'!$H$12:$AK$518,MATCH(Working!$E141,'Data;_Historical_Data'!$J$12:$J$518,0),MATCH(Working!AX$11,'Data;_Historical_Data'!$H$11:$AK$11)),SUMIFS('Data;_Minor_Ports'!$K$59:$K$999999,'Data;_Minor_Ports'!$F$59:$F$999999,$F141,'Data;_Minor_Ports'!$E$59:$E$999999,AX$70,'Data;_Minor_Ports'!$J$59:$J$999999,#REF!)))</f>
        <v>z</v>
      </c>
      <c r="AY141" s="3" t="str">
        <f>IF(Closed_Ports!AT134="z","z",IF(AY$11&lt;2000,INDEX('Data;_Historical_Data'!$H$12:$AK$518,MATCH(Working!$E141,'Data;_Historical_Data'!$J$12:$J$518,0),MATCH(Working!AY$11,'Data;_Historical_Data'!$H$11:$AK$11)),SUMIFS('Data;_Minor_Ports'!$K$59:$K$999999,'Data;_Minor_Ports'!$F$59:$F$999999,$F141,'Data;_Minor_Ports'!$E$59:$E$999999,AY$70,'Data;_Minor_Ports'!$J$59:$J$999999,#REF!)))</f>
        <v>z</v>
      </c>
      <c r="AZ141" s="3" t="str">
        <f>IF(Closed_Ports!AU134="z","z",IF(AZ$11&lt;2000,INDEX('Data;_Historical_Data'!$H$12:$AK$518,MATCH(Working!$E141,'Data;_Historical_Data'!$J$12:$J$518,0),MATCH(Working!AZ$11,'Data;_Historical_Data'!$H$11:$AK$11)),SUMIFS('Data;_Minor_Ports'!$K$59:$K$999999,'Data;_Minor_Ports'!$F$59:$F$999999,$F141,'Data;_Minor_Ports'!$E$59:$E$999999,AZ$70,'Data;_Minor_Ports'!$J$59:$J$999999,#REF!)))</f>
        <v>z</v>
      </c>
      <c r="BA141" s="3" t="str">
        <f>IF(Closed_Ports!AV134="z","z",IF(BA$11&lt;2000,INDEX('Data;_Historical_Data'!$H$12:$AK$518,MATCH(Working!$E141,'Data;_Historical_Data'!$J$12:$J$518,0),MATCH(Working!BA$11,'Data;_Historical_Data'!$H$11:$AK$11)),SUMIFS('Data;_Minor_Ports'!$K$59:$K$999999,'Data;_Minor_Ports'!$F$59:$F$999999,$F141,'Data;_Minor_Ports'!$E$59:$E$999999,BA$70,'Data;_Minor_Ports'!$J$59:$J$999999,#REF!)))</f>
        <v>z</v>
      </c>
      <c r="BB141" s="3" t="str">
        <f>IF(Closed_Ports!AW134="z","z",IF(BB$11&lt;2000,INDEX('Data;_Historical_Data'!$H$12:$AK$518,MATCH(Working!$E141,'Data;_Historical_Data'!$J$12:$J$518,0),MATCH(Working!BB$11,'Data;_Historical_Data'!$H$11:$AK$11)),SUMIFS('Data;_Minor_Ports'!$K$59:$K$999999,'Data;_Minor_Ports'!$F$59:$F$999999,$F141,'Data;_Minor_Ports'!$E$59:$E$999999,BB$70,'Data;_Minor_Ports'!$J$59:$J$999999,#REF!)))</f>
        <v>z</v>
      </c>
      <c r="BC141" s="3" t="str">
        <f>IF(Closed_Ports!AX134="z","z",IF(BC$11&lt;2000,INDEX('Data;_Historical_Data'!$H$12:$AK$518,MATCH(Working!$E141,'Data;_Historical_Data'!$J$12:$J$518,0),MATCH(Working!BC$11,'Data;_Historical_Data'!$H$11:$AK$11)),SUMIFS('Data;_Minor_Ports'!$K$59:$K$999999,'Data;_Minor_Ports'!$F$59:$F$999999,$F141,'Data;_Minor_Ports'!$E$59:$E$999999,BC$70,'Data;_Minor_Ports'!$J$59:$J$999999,#REF!)))</f>
        <v>z</v>
      </c>
      <c r="BD141" s="3" t="str">
        <f>IF(Closed_Ports!AY134="z","z",IF(BD$11&lt;2000,INDEX('Data;_Historical_Data'!$H$12:$AK$518,MATCH(Working!$E141,'Data;_Historical_Data'!$J$12:$J$518,0),MATCH(Working!BD$11,'Data;_Historical_Data'!$H$11:$AK$11)),SUMIFS('Data;_Minor_Ports'!$K$59:$K$999999,'Data;_Minor_Ports'!$F$59:$F$999999,$F141,'Data;_Minor_Ports'!$E$59:$E$999999,BD$70,'Data;_Minor_Ports'!$J$59:$J$999999,#REF!)))</f>
        <v>z</v>
      </c>
      <c r="BE141" s="3" t="str">
        <f>IF(Closed_Ports!AZ134="z","z",IF(BE$11&lt;2000,INDEX('Data;_Historical_Data'!$H$12:$AK$518,MATCH(Working!$E141,'Data;_Historical_Data'!$J$12:$J$518,0),MATCH(Working!BE$11,'Data;_Historical_Data'!$H$11:$AK$11)),SUMIFS('Data;_Minor_Ports'!$K$59:$K$999999,'Data;_Minor_Ports'!$F$59:$F$999999,$F141,'Data;_Minor_Ports'!$E$59:$E$999999,BE$70,'Data;_Minor_Ports'!$J$59:$J$999999,#REF!)))</f>
        <v>z</v>
      </c>
      <c r="BF141" s="3" t="str">
        <f>IF(Closed_Ports!BA134="z","z",IF(BF$11&lt;2000,INDEX('Data;_Historical_Data'!$H$12:$AK$518,MATCH(Working!$E141,'Data;_Historical_Data'!$J$12:$J$518,0),MATCH(Working!BF$11,'Data;_Historical_Data'!$H$11:$AK$11)),SUMIFS('Data;_Minor_Ports'!$K$59:$K$999999,'Data;_Minor_Ports'!$F$59:$F$999999,$F141,'Data;_Minor_Ports'!$E$59:$E$999999,BF$70,'Data;_Minor_Ports'!$J$59:$J$999999,#REF!)))</f>
        <v>z</v>
      </c>
      <c r="BG141" s="3" t="str">
        <f>IF(Closed_Ports!BB134="z","z",IF(BG$11&lt;2000,INDEX('Data;_Historical_Data'!$H$12:$AK$518,MATCH(Working!$E141,'Data;_Historical_Data'!$J$12:$J$518,0),MATCH(Working!BG$11,'Data;_Historical_Data'!$H$11:$AK$11)),SUMIFS('Data;_Minor_Ports'!$K$59:$K$999999,'Data;_Minor_Ports'!$F$59:$F$999999,$F141,'Data;_Minor_Ports'!$E$59:$E$999999,BG$70,'Data;_Minor_Ports'!$J$59:$J$999999,#REF!)))</f>
        <v>z</v>
      </c>
      <c r="BH141" s="3" t="str">
        <f>IF(Closed_Ports!BC134="z","z",IF(BH$11&lt;2000,INDEX('Data;_Historical_Data'!$H$12:$AK$518,MATCH(Working!$E141,'Data;_Historical_Data'!$J$12:$J$518,0),MATCH(Working!BH$11,'Data;_Historical_Data'!$H$11:$AK$11)),SUMIFS('Data;_Minor_Ports'!$K$59:$K$999999,'Data;_Minor_Ports'!$F$59:$F$999999,$F141,'Data;_Minor_Ports'!$E$59:$E$999999,BH$70,'Data;_Minor_Ports'!$J$59:$J$999999,#REF!)))</f>
        <v>z</v>
      </c>
      <c r="BI141" s="3" t="str">
        <f>IF(Closed_Ports!BD134="z","z",IF(BI$11&lt;2000,INDEX('Data;_Historical_Data'!$H$12:$AK$518,MATCH(Working!$E141,'Data;_Historical_Data'!$J$12:$J$518,0),MATCH(Working!BI$11,'Data;_Historical_Data'!$H$11:$AK$11)),SUMIFS('Data;_Minor_Ports'!$K$59:$K$999999,'Data;_Minor_Ports'!$F$59:$F$999999,$F141,'Data;_Minor_Ports'!$E$59:$E$999999,BI$70,'Data;_Minor_Ports'!$J$59:$J$999999,#REF!)))</f>
        <v>z</v>
      </c>
      <c r="BJ141" s="44" t="e">
        <f t="shared" si="10"/>
        <v>#VALUE!</v>
      </c>
      <c r="BK141" s="45" t="e">
        <f t="shared" si="11"/>
        <v>#VALUE!</v>
      </c>
    </row>
    <row r="142" spans="5:63" x14ac:dyDescent="0.25">
      <c r="E142" s="22" t="e">
        <f>CONCATENATE(#REF!,Working!H142)</f>
        <v>#REF!</v>
      </c>
      <c r="F142" s="22" t="s">
        <v>456</v>
      </c>
      <c r="G142" s="22" t="s">
        <v>308</v>
      </c>
      <c r="H142" s="2" t="s">
        <v>131</v>
      </c>
      <c r="I142" s="2" t="s">
        <v>16</v>
      </c>
      <c r="J142" s="42" t="s">
        <v>66</v>
      </c>
      <c r="K142" s="3" t="e">
        <f>IF(Closed_Ports!F135="z","z",IF(K$11&lt;2000,INDEX('Data;_Historical_Data'!$H$12:$AK$518,MATCH(Working!$E142,'Data;_Historical_Data'!$J$12:$J$518,0),MATCH(Working!K$11,'Data;_Historical_Data'!$H$11:$AK$11)),SUMIFS('Data;_Minor_Ports'!$K$59:$K$999999,'Data;_Minor_Ports'!$F$59:$F$999999,$F142,'Data;_Minor_Ports'!$E$59:$E$999999,K$70,'Data;_Minor_Ports'!$J$59:$J$999999,#REF!)))</f>
        <v>#REF!</v>
      </c>
      <c r="L142" s="3" t="e">
        <f>IF(Closed_Ports!G135="z","z",IF(L$11&lt;2000,INDEX('Data;_Historical_Data'!$H$12:$AK$518,MATCH(Working!$E142,'Data;_Historical_Data'!$J$12:$J$518,0),MATCH(Working!L$11,'Data;_Historical_Data'!$H$11:$AK$11)),SUMIFS('Data;_Minor_Ports'!$K$59:$K$999999,'Data;_Minor_Ports'!$F$59:$F$999999,$F142,'Data;_Minor_Ports'!$E$59:$E$999999,L$70,'Data;_Minor_Ports'!$J$59:$J$999999,#REF!)))</f>
        <v>#REF!</v>
      </c>
      <c r="M142" s="3" t="e">
        <f>IF(Closed_Ports!H135="z","z",IF(M$11&lt;2000,INDEX('Data;_Historical_Data'!$H$12:$AK$518,MATCH(Working!$E142,'Data;_Historical_Data'!$J$12:$J$518,0),MATCH(Working!M$11,'Data;_Historical_Data'!$H$11:$AK$11)),SUMIFS('Data;_Minor_Ports'!$K$59:$K$999999,'Data;_Minor_Ports'!$F$59:$F$999999,$F142,'Data;_Minor_Ports'!$E$59:$E$999999,M$70,'Data;_Minor_Ports'!$J$59:$J$999999,#REF!)))</f>
        <v>#REF!</v>
      </c>
      <c r="N142" s="3" t="e">
        <f>IF(Closed_Ports!I135="z","z",IF(N$11&lt;2000,INDEX('Data;_Historical_Data'!$H$12:$AK$518,MATCH(Working!$E142,'Data;_Historical_Data'!$J$12:$J$518,0),MATCH(Working!N$11,'Data;_Historical_Data'!$H$11:$AK$11)),SUMIFS('Data;_Minor_Ports'!$K$59:$K$999999,'Data;_Minor_Ports'!$F$59:$F$999999,$F142,'Data;_Minor_Ports'!$E$59:$E$999999,N$70,'Data;_Minor_Ports'!$J$59:$J$999999,#REF!)))</f>
        <v>#REF!</v>
      </c>
      <c r="O142" s="3" t="e">
        <f>IF(Closed_Ports!J135="z","z",IF(O$11&lt;2000,INDEX('Data;_Historical_Data'!$H$12:$AK$518,MATCH(Working!$E142,'Data;_Historical_Data'!$J$12:$J$518,0),MATCH(Working!O$11,'Data;_Historical_Data'!$H$11:$AK$11)),SUMIFS('Data;_Minor_Ports'!$K$59:$K$999999,'Data;_Minor_Ports'!$F$59:$F$999999,$F142,'Data;_Minor_Ports'!$E$59:$E$999999,O$70,'Data;_Minor_Ports'!$J$59:$J$999999,#REF!)))</f>
        <v>#REF!</v>
      </c>
      <c r="P142" s="3" t="e">
        <f>IF(Closed_Ports!K135="z","z",IF(P$11&lt;2000,INDEX('Data;_Historical_Data'!$H$12:$AK$518,MATCH(Working!$E142,'Data;_Historical_Data'!$J$12:$J$518,0),MATCH(Working!P$11,'Data;_Historical_Data'!$H$11:$AK$11)),SUMIFS('Data;_Minor_Ports'!$K$59:$K$999999,'Data;_Minor_Ports'!$F$59:$F$999999,$F142,'Data;_Minor_Ports'!$E$59:$E$999999,P$70,'Data;_Minor_Ports'!$J$59:$J$999999,#REF!)))</f>
        <v>#REF!</v>
      </c>
      <c r="Q142" s="3" t="e">
        <f>IF(Closed_Ports!L135="z","z",IF(Q$11&lt;2000,INDEX('Data;_Historical_Data'!$H$12:$AK$518,MATCH(Working!$E142,'Data;_Historical_Data'!$J$12:$J$518,0),MATCH(Working!Q$11,'Data;_Historical_Data'!$H$11:$AK$11)),SUMIFS('Data;_Minor_Ports'!$K$59:$K$999999,'Data;_Minor_Ports'!$F$59:$F$999999,$F142,'Data;_Minor_Ports'!$E$59:$E$999999,Q$70,'Data;_Minor_Ports'!$J$59:$J$999999,#REF!)))</f>
        <v>#REF!</v>
      </c>
      <c r="R142" s="3" t="e">
        <f>IF(Closed_Ports!M135="z","z",IF(R$11&lt;2000,INDEX('Data;_Historical_Data'!$H$12:$AK$518,MATCH(Working!$E142,'Data;_Historical_Data'!$J$12:$J$518,0),MATCH(Working!R$11,'Data;_Historical_Data'!$H$11:$AK$11)),SUMIFS('Data;_Minor_Ports'!$K$59:$K$999999,'Data;_Minor_Ports'!$F$59:$F$999999,$F142,'Data;_Minor_Ports'!$E$59:$E$999999,R$70,'Data;_Minor_Ports'!$J$59:$J$999999,#REF!)))</f>
        <v>#REF!</v>
      </c>
      <c r="S142" s="3" t="e">
        <f>IF(Closed_Ports!N135="z","z",IF(S$11&lt;2000,INDEX('Data;_Historical_Data'!$H$12:$AK$518,MATCH(Working!$E142,'Data;_Historical_Data'!$J$12:$J$518,0),MATCH(Working!S$11,'Data;_Historical_Data'!$H$11:$AK$11)),SUMIFS('Data;_Minor_Ports'!$K$59:$K$999999,'Data;_Minor_Ports'!$F$59:$F$999999,$F142,'Data;_Minor_Ports'!$E$59:$E$999999,S$70,'Data;_Minor_Ports'!$J$59:$J$999999,#REF!)))</f>
        <v>#REF!</v>
      </c>
      <c r="T142" s="3" t="e">
        <f>IF(Closed_Ports!O135="z","z",IF(T$11&lt;2000,INDEX('Data;_Historical_Data'!$H$12:$AK$518,MATCH(Working!$E142,'Data;_Historical_Data'!$J$12:$J$518,0),MATCH(Working!T$11,'Data;_Historical_Data'!$H$11:$AK$11)),SUMIFS('Data;_Minor_Ports'!$K$59:$K$999999,'Data;_Minor_Ports'!$F$59:$F$999999,$F142,'Data;_Minor_Ports'!$E$59:$E$999999,T$70,'Data;_Minor_Ports'!$J$59:$J$999999,#REF!)))</f>
        <v>#REF!</v>
      </c>
      <c r="U142" s="3" t="e">
        <f>IF(Closed_Ports!P135="z","z",IF(U$11&lt;2000,INDEX('Data;_Historical_Data'!$H$12:$AK$518,MATCH(Working!$E142,'Data;_Historical_Data'!$J$12:$J$518,0),MATCH(Working!U$11,'Data;_Historical_Data'!$H$11:$AK$11)),SUMIFS('Data;_Minor_Ports'!$K$59:$K$999999,'Data;_Minor_Ports'!$F$59:$F$999999,$F142,'Data;_Minor_Ports'!$E$59:$E$999999,U$70,'Data;_Minor_Ports'!$J$59:$J$999999,#REF!)))</f>
        <v>#REF!</v>
      </c>
      <c r="V142" s="3" t="e">
        <f>IF(Closed_Ports!Q135="z","z",IF(V$11&lt;2000,INDEX('Data;_Historical_Data'!$H$12:$AK$518,MATCH(Working!$E142,'Data;_Historical_Data'!$J$12:$J$518,0),MATCH(Working!V$11,'Data;_Historical_Data'!$H$11:$AK$11)),SUMIFS('Data;_Minor_Ports'!$K$59:$K$999999,'Data;_Minor_Ports'!$F$59:$F$999999,$F142,'Data;_Minor_Ports'!$E$59:$E$999999,V$70,'Data;_Minor_Ports'!$J$59:$J$999999,#REF!)))</f>
        <v>#REF!</v>
      </c>
      <c r="W142" s="3" t="e">
        <f>IF(Closed_Ports!R135="z","z",IF(W$11&lt;2000,INDEX('Data;_Historical_Data'!$H$12:$AK$518,MATCH(Working!$E142,'Data;_Historical_Data'!$J$12:$J$518,0),MATCH(Working!W$11,'Data;_Historical_Data'!$H$11:$AK$11)),SUMIFS('Data;_Minor_Ports'!$K$59:$K$999999,'Data;_Minor_Ports'!$F$59:$F$999999,$F142,'Data;_Minor_Ports'!$E$59:$E$999999,W$70,'Data;_Minor_Ports'!$J$59:$J$999999,#REF!)))</f>
        <v>#REF!</v>
      </c>
      <c r="X142" s="3" t="str">
        <f>IF(Closed_Ports!S135="z","z",IF(X$11&lt;2000,INDEX('Data;_Historical_Data'!$H$12:$AK$518,MATCH(Working!$E142,'Data;_Historical_Data'!$J$12:$J$518,0),MATCH(Working!X$11,'Data;_Historical_Data'!$H$11:$AK$11)),SUMIFS('Data;_Minor_Ports'!$K$59:$K$999999,'Data;_Minor_Ports'!$F$59:$F$999999,$F142,'Data;_Minor_Ports'!$E$59:$E$999999,X$70,'Data;_Minor_Ports'!$J$59:$J$999999,#REF!)))</f>
        <v>z</v>
      </c>
      <c r="Y142" s="3" t="str">
        <f>IF(Closed_Ports!T135="z","z",IF(Y$11&lt;2000,INDEX('Data;_Historical_Data'!$H$12:$AK$518,MATCH(Working!$E142,'Data;_Historical_Data'!$J$12:$J$518,0),MATCH(Working!Y$11,'Data;_Historical_Data'!$H$11:$AK$11)),SUMIFS('Data;_Minor_Ports'!$K$59:$K$999999,'Data;_Minor_Ports'!$F$59:$F$999999,$F142,'Data;_Minor_Ports'!$E$59:$E$999999,Y$70,'Data;_Minor_Ports'!$J$59:$J$999999,#REF!)))</f>
        <v>z</v>
      </c>
      <c r="Z142" s="3" t="str">
        <f>IF(Closed_Ports!U135="z","z",IF(Z$11&lt;2000,INDEX('Data;_Historical_Data'!$H$12:$AK$518,MATCH(Working!$E142,'Data;_Historical_Data'!$J$12:$J$518,0),MATCH(Working!Z$11,'Data;_Historical_Data'!$H$11:$AK$11)),SUMIFS('Data;_Minor_Ports'!$K$59:$K$999999,'Data;_Minor_Ports'!$F$59:$F$999999,$F142,'Data;_Minor_Ports'!$E$59:$E$999999,Z$70,'Data;_Minor_Ports'!$J$59:$J$999999,#REF!)))</f>
        <v>z</v>
      </c>
      <c r="AA142" s="3" t="str">
        <f>IF(Closed_Ports!V135="z","z",IF(AA$11&lt;2000,INDEX('Data;_Historical_Data'!$H$12:$AK$518,MATCH(Working!$E142,'Data;_Historical_Data'!$J$12:$J$518,0),MATCH(Working!AA$11,'Data;_Historical_Data'!$H$11:$AK$11)),SUMIFS('Data;_Minor_Ports'!$K$59:$K$999999,'Data;_Minor_Ports'!$F$59:$F$999999,$F142,'Data;_Minor_Ports'!$E$59:$E$999999,AA$70,'Data;_Minor_Ports'!$J$59:$J$999999,#REF!)))</f>
        <v>z</v>
      </c>
      <c r="AB142" s="3" t="str">
        <f>IF(Closed_Ports!W135="z","z",IF(AB$11&lt;2000,INDEX('Data;_Historical_Data'!$H$12:$AK$518,MATCH(Working!$E142,'Data;_Historical_Data'!$J$12:$J$518,0),MATCH(Working!AB$11,'Data;_Historical_Data'!$H$11:$AK$11)),SUMIFS('Data;_Minor_Ports'!$K$59:$K$999999,'Data;_Minor_Ports'!$F$59:$F$999999,$F142,'Data;_Minor_Ports'!$E$59:$E$999999,AB$70,'Data;_Minor_Ports'!$J$59:$J$999999,#REF!)))</f>
        <v>z</v>
      </c>
      <c r="AC142" s="3" t="str">
        <f>IF(Closed_Ports!X135="z","z",IF(AC$11&lt;2000,INDEX('Data;_Historical_Data'!$H$12:$AK$518,MATCH(Working!$E142,'Data;_Historical_Data'!$J$12:$J$518,0),MATCH(Working!AC$11,'Data;_Historical_Data'!$H$11:$AK$11)),SUMIFS('Data;_Minor_Ports'!$K$59:$K$999999,'Data;_Minor_Ports'!$F$59:$F$999999,$F142,'Data;_Minor_Ports'!$E$59:$E$999999,AC$70,'Data;_Minor_Ports'!$J$59:$J$999999,#REF!)))</f>
        <v>z</v>
      </c>
      <c r="AD142" s="3" t="str">
        <f>IF(Closed_Ports!Y135="z","z",IF(AD$11&lt;2000,INDEX('Data;_Historical_Data'!$H$12:$AK$518,MATCH(Working!$E142,'Data;_Historical_Data'!$J$12:$J$518,0),MATCH(Working!AD$11,'Data;_Historical_Data'!$H$11:$AK$11)),SUMIFS('Data;_Minor_Ports'!$K$59:$K$999999,'Data;_Minor_Ports'!$F$59:$F$999999,$F142,'Data;_Minor_Ports'!$E$59:$E$999999,AD$70,'Data;_Minor_Ports'!$J$59:$J$999999,#REF!)))</f>
        <v>z</v>
      </c>
      <c r="AE142" s="3" t="str">
        <f>IF(Closed_Ports!Z135="z","z",IF(AE$11&lt;2000,INDEX('Data;_Historical_Data'!$H$12:$AK$518,MATCH(Working!$E142,'Data;_Historical_Data'!$J$12:$J$518,0),MATCH(Working!AE$11,'Data;_Historical_Data'!$H$11:$AK$11)),SUMIFS('Data;_Minor_Ports'!$K$59:$K$999999,'Data;_Minor_Ports'!$F$59:$F$999999,$F142,'Data;_Minor_Ports'!$E$59:$E$999999,AE$70,'Data;_Minor_Ports'!$J$59:$J$999999,#REF!)))</f>
        <v>z</v>
      </c>
      <c r="AF142" s="3" t="str">
        <f>IF(Closed_Ports!AA135="z","z",IF(AF$11&lt;2000,INDEX('Data;_Historical_Data'!$H$12:$AK$518,MATCH(Working!$E142,'Data;_Historical_Data'!$J$12:$J$518,0),MATCH(Working!AF$11,'Data;_Historical_Data'!$H$11:$AK$11)),SUMIFS('Data;_Minor_Ports'!$K$59:$K$999999,'Data;_Minor_Ports'!$F$59:$F$999999,$F142,'Data;_Minor_Ports'!$E$59:$E$999999,AF$70,'Data;_Minor_Ports'!$J$59:$J$999999,#REF!)))</f>
        <v>z</v>
      </c>
      <c r="AG142" s="3" t="str">
        <f>IF(Closed_Ports!AB135="z","z",IF(AG$11&lt;2000,INDEX('Data;_Historical_Data'!$H$12:$AK$518,MATCH(Working!$E142,'Data;_Historical_Data'!$J$12:$J$518,0),MATCH(Working!AG$11,'Data;_Historical_Data'!$H$11:$AK$11)),SUMIFS('Data;_Minor_Ports'!$K$59:$K$999999,'Data;_Minor_Ports'!$F$59:$F$999999,$F142,'Data;_Minor_Ports'!$E$59:$E$999999,AG$70,'Data;_Minor_Ports'!$J$59:$J$999999,#REF!)))</f>
        <v>z</v>
      </c>
      <c r="AH142" s="3" t="str">
        <f>IF(Closed_Ports!AC135="z","z",IF(AH$11&lt;2000,INDEX('Data;_Historical_Data'!$H$12:$AK$518,MATCH(Working!$E142,'Data;_Historical_Data'!$J$12:$J$518,0),MATCH(Working!AH$11,'Data;_Historical_Data'!$H$11:$AK$11)),SUMIFS('Data;_Minor_Ports'!$K$59:$K$999999,'Data;_Minor_Ports'!$F$59:$F$999999,$F142,'Data;_Minor_Ports'!$E$59:$E$999999,AH$70,'Data;_Minor_Ports'!$J$59:$J$999999,#REF!)))</f>
        <v>z</v>
      </c>
      <c r="AI142" s="3" t="str">
        <f>IF(Closed_Ports!AD135="z","z",IF(AI$11&lt;2000,INDEX('Data;_Historical_Data'!$H$12:$AK$518,MATCH(Working!$E142,'Data;_Historical_Data'!$J$12:$J$518,0),MATCH(Working!AI$11,'Data;_Historical_Data'!$H$11:$AK$11)),SUMIFS('Data;_Minor_Ports'!$K$59:$K$999999,'Data;_Minor_Ports'!$F$59:$F$999999,$F142,'Data;_Minor_Ports'!$E$59:$E$999999,AI$70,'Data;_Minor_Ports'!$J$59:$J$999999,#REF!)))</f>
        <v>z</v>
      </c>
      <c r="AJ142" s="3" t="str">
        <f>IF(Closed_Ports!AE135="z","z",IF(AJ$11&lt;2000,INDEX('Data;_Historical_Data'!$H$12:$AK$518,MATCH(Working!$E142,'Data;_Historical_Data'!$J$12:$J$518,0),MATCH(Working!AJ$11,'Data;_Historical_Data'!$H$11:$AK$11)),SUMIFS('Data;_Minor_Ports'!$K$59:$K$999999,'Data;_Minor_Ports'!$F$59:$F$999999,$F142,'Data;_Minor_Ports'!$E$59:$E$999999,AJ$70,'Data;_Minor_Ports'!$J$59:$J$999999,#REF!)))</f>
        <v>z</v>
      </c>
      <c r="AK142" s="3" t="str">
        <f>IF(Closed_Ports!AF135="z","z",IF(AK$11&lt;2000,INDEX('Data;_Historical_Data'!$H$12:$AK$518,MATCH(Working!$E142,'Data;_Historical_Data'!$J$12:$J$518,0),MATCH(Working!AK$11,'Data;_Historical_Data'!$H$11:$AK$11)),SUMIFS('Data;_Minor_Ports'!$K$59:$K$999999,'Data;_Minor_Ports'!$F$59:$F$999999,$F142,'Data;_Minor_Ports'!$E$59:$E$999999,AK$70,'Data;_Minor_Ports'!$J$59:$J$999999,#REF!)))</f>
        <v>z</v>
      </c>
      <c r="AL142" s="49" t="str">
        <f>IF(Closed_Ports!AG135="z","z",IF(AL$11&lt;2000,INDEX('Data;_Historical_Data'!$H$12:$AK$518,MATCH(Working!$E142,'Data;_Historical_Data'!$J$12:$J$518,0),MATCH(Working!AL$11,'Data;_Historical_Data'!$H$11:$AK$11)),SUMIFS('Data;_Minor_Ports'!$K$59:$K$999999,'Data;_Minor_Ports'!$F$59:$F$999999,$F142,'Data;_Minor_Ports'!$E$59:$E$999999,AL$70,'Data;_Minor_Ports'!$J$59:$J$999999,#REF!)))</f>
        <v>z</v>
      </c>
      <c r="AM142" s="3" t="str">
        <f>IF(Closed_Ports!AH135="z","z",IF(AM$11&lt;2000,INDEX('Data;_Historical_Data'!$H$12:$AK$518,MATCH(Working!$E142,'Data;_Historical_Data'!$J$12:$J$518,0),MATCH(Working!AM$11,'Data;_Historical_Data'!$H$11:$AK$11)),SUMIFS('Data;_Minor_Ports'!$K$59:$K$999999,'Data;_Minor_Ports'!$F$59:$F$999999,$F142,'Data;_Minor_Ports'!$E$59:$E$999999,AM$70,'Data;_Minor_Ports'!$J$59:$J$999999,#REF!)))</f>
        <v>z</v>
      </c>
      <c r="AN142" s="3" t="str">
        <f>IF(Closed_Ports!AI135="z","z",IF(AN$11&lt;2000,INDEX('Data;_Historical_Data'!$H$12:$AK$518,MATCH(Working!$E142,'Data;_Historical_Data'!$J$12:$J$518,0),MATCH(Working!AN$11,'Data;_Historical_Data'!$H$11:$AK$11)),SUMIFS('Data;_Minor_Ports'!$K$59:$K$999999,'Data;_Minor_Ports'!$F$59:$F$999999,$F142,'Data;_Minor_Ports'!$E$59:$E$999999,AN$70,'Data;_Minor_Ports'!$J$59:$J$999999,#REF!)))</f>
        <v>z</v>
      </c>
      <c r="AO142" s="3" t="str">
        <f>IF(Closed_Ports!AJ135="z","z",IF(AO$11&lt;2000,INDEX('Data;_Historical_Data'!$H$12:$AK$518,MATCH(Working!$E142,'Data;_Historical_Data'!$J$12:$J$518,0),MATCH(Working!AO$11,'Data;_Historical_Data'!$H$11:$AK$11)),SUMIFS('Data;_Minor_Ports'!$K$59:$K$999999,'Data;_Minor_Ports'!$F$59:$F$999999,$F142,'Data;_Minor_Ports'!$E$59:$E$999999,AO$70,'Data;_Minor_Ports'!$J$59:$J$999999,#REF!)))</f>
        <v>z</v>
      </c>
      <c r="AP142" s="3" t="str">
        <f>IF(Closed_Ports!AK135="z","z",IF(AP$11&lt;2000,INDEX('Data;_Historical_Data'!$H$12:$AK$518,MATCH(Working!$E142,'Data;_Historical_Data'!$J$12:$J$518,0),MATCH(Working!AP$11,'Data;_Historical_Data'!$H$11:$AK$11)),SUMIFS('Data;_Minor_Ports'!$K$59:$K$999999,'Data;_Minor_Ports'!$F$59:$F$999999,$F142,'Data;_Minor_Ports'!$E$59:$E$999999,AP$70,'Data;_Minor_Ports'!$J$59:$J$999999,#REF!)))</f>
        <v>z</v>
      </c>
      <c r="AQ142" s="3" t="str">
        <f>IF(Closed_Ports!AL135="z","z",IF(AQ$11&lt;2000,INDEX('Data;_Historical_Data'!$H$12:$AK$518,MATCH(Working!$E142,'Data;_Historical_Data'!$J$12:$J$518,0),MATCH(Working!AQ$11,'Data;_Historical_Data'!$H$11:$AK$11)),SUMIFS('Data;_Minor_Ports'!$K$59:$K$999999,'Data;_Minor_Ports'!$F$59:$F$999999,$F142,'Data;_Minor_Ports'!$E$59:$E$999999,AQ$70,'Data;_Minor_Ports'!$J$59:$J$999999,#REF!)))</f>
        <v>z</v>
      </c>
      <c r="AR142" s="3" t="str">
        <f>IF(Closed_Ports!AM135="z","z",IF(AR$11&lt;2000,INDEX('Data;_Historical_Data'!$H$12:$AK$518,MATCH(Working!$E142,'Data;_Historical_Data'!$J$12:$J$518,0),MATCH(Working!AR$11,'Data;_Historical_Data'!$H$11:$AK$11)),SUMIFS('Data;_Minor_Ports'!$K$59:$K$999999,'Data;_Minor_Ports'!$F$59:$F$999999,$F142,'Data;_Minor_Ports'!$E$59:$E$999999,AR$70,'Data;_Minor_Ports'!$J$59:$J$999999,#REF!)))</f>
        <v>z</v>
      </c>
      <c r="AS142" s="3" t="str">
        <f>IF(Closed_Ports!AN135="z","z",IF(AS$11&lt;2000,INDEX('Data;_Historical_Data'!$H$12:$AK$518,MATCH(Working!$E142,'Data;_Historical_Data'!$J$12:$J$518,0),MATCH(Working!AS$11,'Data;_Historical_Data'!$H$11:$AK$11)),SUMIFS('Data;_Minor_Ports'!$K$59:$K$999999,'Data;_Minor_Ports'!$F$59:$F$999999,$F142,'Data;_Minor_Ports'!$E$59:$E$999999,AS$70,'Data;_Minor_Ports'!$J$59:$J$999999,#REF!)))</f>
        <v>z</v>
      </c>
      <c r="AT142" s="3" t="str">
        <f>IF(Closed_Ports!AO135="z","z",IF(AT$11&lt;2000,INDEX('Data;_Historical_Data'!$H$12:$AK$518,MATCH(Working!$E142,'Data;_Historical_Data'!$J$12:$J$518,0),MATCH(Working!AT$11,'Data;_Historical_Data'!$H$11:$AK$11)),SUMIFS('Data;_Minor_Ports'!$K$59:$K$999999,'Data;_Minor_Ports'!$F$59:$F$999999,$F142,'Data;_Minor_Ports'!$E$59:$E$999999,AT$70,'Data;_Minor_Ports'!$J$59:$J$999999,#REF!)))</f>
        <v>z</v>
      </c>
      <c r="AU142" s="3" t="str">
        <f>IF(Closed_Ports!AP135="z","z",IF(AU$11&lt;2000,INDEX('Data;_Historical_Data'!$H$12:$AK$518,MATCH(Working!$E142,'Data;_Historical_Data'!$J$12:$J$518,0),MATCH(Working!AU$11,'Data;_Historical_Data'!$H$11:$AK$11)),SUMIFS('Data;_Minor_Ports'!$K$59:$K$999999,'Data;_Minor_Ports'!$F$59:$F$999999,$F142,'Data;_Minor_Ports'!$E$59:$E$999999,AU$70,'Data;_Minor_Ports'!$J$59:$J$999999,#REF!)))</f>
        <v>z</v>
      </c>
      <c r="AV142" s="3" t="str">
        <f>IF(Closed_Ports!AQ135="z","z",IF(AV$11&lt;2000,INDEX('Data;_Historical_Data'!$H$12:$AK$518,MATCH(Working!$E142,'Data;_Historical_Data'!$J$12:$J$518,0),MATCH(Working!AV$11,'Data;_Historical_Data'!$H$11:$AK$11)),SUMIFS('Data;_Minor_Ports'!$K$59:$K$999999,'Data;_Minor_Ports'!$F$59:$F$999999,$F142,'Data;_Minor_Ports'!$E$59:$E$999999,AV$70,'Data;_Minor_Ports'!$J$59:$J$999999,#REF!)))</f>
        <v>z</v>
      </c>
      <c r="AW142" s="3" t="str">
        <f>IF(Closed_Ports!AR135="z","z",IF(AW$11&lt;2000,INDEX('Data;_Historical_Data'!$H$12:$AK$518,MATCH(Working!$E142,'Data;_Historical_Data'!$J$12:$J$518,0),MATCH(Working!AW$11,'Data;_Historical_Data'!$H$11:$AK$11)),SUMIFS('Data;_Minor_Ports'!$K$59:$K$999999,'Data;_Minor_Ports'!$F$59:$F$999999,$F142,'Data;_Minor_Ports'!$E$59:$E$999999,AW$70,'Data;_Minor_Ports'!$J$59:$J$999999,#REF!)))</f>
        <v>z</v>
      </c>
      <c r="AX142" s="3" t="str">
        <f>IF(Closed_Ports!AS135="z","z",IF(AX$11&lt;2000,INDEX('Data;_Historical_Data'!$H$12:$AK$518,MATCH(Working!$E142,'Data;_Historical_Data'!$J$12:$J$518,0),MATCH(Working!AX$11,'Data;_Historical_Data'!$H$11:$AK$11)),SUMIFS('Data;_Minor_Ports'!$K$59:$K$999999,'Data;_Minor_Ports'!$F$59:$F$999999,$F142,'Data;_Minor_Ports'!$E$59:$E$999999,AX$70,'Data;_Minor_Ports'!$J$59:$J$999999,#REF!)))</f>
        <v>z</v>
      </c>
      <c r="AY142" s="3" t="str">
        <f>IF(Closed_Ports!AT135="z","z",IF(AY$11&lt;2000,INDEX('Data;_Historical_Data'!$H$12:$AK$518,MATCH(Working!$E142,'Data;_Historical_Data'!$J$12:$J$518,0),MATCH(Working!AY$11,'Data;_Historical_Data'!$H$11:$AK$11)),SUMIFS('Data;_Minor_Ports'!$K$59:$K$999999,'Data;_Minor_Ports'!$F$59:$F$999999,$F142,'Data;_Minor_Ports'!$E$59:$E$999999,AY$70,'Data;_Minor_Ports'!$J$59:$J$999999,#REF!)))</f>
        <v>z</v>
      </c>
      <c r="AZ142" s="3" t="str">
        <f>IF(Closed_Ports!AU135="z","z",IF(AZ$11&lt;2000,INDEX('Data;_Historical_Data'!$H$12:$AK$518,MATCH(Working!$E142,'Data;_Historical_Data'!$J$12:$J$518,0),MATCH(Working!AZ$11,'Data;_Historical_Data'!$H$11:$AK$11)),SUMIFS('Data;_Minor_Ports'!$K$59:$K$999999,'Data;_Minor_Ports'!$F$59:$F$999999,$F142,'Data;_Minor_Ports'!$E$59:$E$999999,AZ$70,'Data;_Minor_Ports'!$J$59:$J$999999,#REF!)))</f>
        <v>z</v>
      </c>
      <c r="BA142" s="3" t="str">
        <f>IF(Closed_Ports!AV135="z","z",IF(BA$11&lt;2000,INDEX('Data;_Historical_Data'!$H$12:$AK$518,MATCH(Working!$E142,'Data;_Historical_Data'!$J$12:$J$518,0),MATCH(Working!BA$11,'Data;_Historical_Data'!$H$11:$AK$11)),SUMIFS('Data;_Minor_Ports'!$K$59:$K$999999,'Data;_Minor_Ports'!$F$59:$F$999999,$F142,'Data;_Minor_Ports'!$E$59:$E$999999,BA$70,'Data;_Minor_Ports'!$J$59:$J$999999,#REF!)))</f>
        <v>z</v>
      </c>
      <c r="BB142" s="3" t="str">
        <f>IF(Closed_Ports!AW135="z","z",IF(BB$11&lt;2000,INDEX('Data;_Historical_Data'!$H$12:$AK$518,MATCH(Working!$E142,'Data;_Historical_Data'!$J$12:$J$518,0),MATCH(Working!BB$11,'Data;_Historical_Data'!$H$11:$AK$11)),SUMIFS('Data;_Minor_Ports'!$K$59:$K$999999,'Data;_Minor_Ports'!$F$59:$F$999999,$F142,'Data;_Minor_Ports'!$E$59:$E$999999,BB$70,'Data;_Minor_Ports'!$J$59:$J$999999,#REF!)))</f>
        <v>z</v>
      </c>
      <c r="BC142" s="3" t="str">
        <f>IF(Closed_Ports!AX135="z","z",IF(BC$11&lt;2000,INDEX('Data;_Historical_Data'!$H$12:$AK$518,MATCH(Working!$E142,'Data;_Historical_Data'!$J$12:$J$518,0),MATCH(Working!BC$11,'Data;_Historical_Data'!$H$11:$AK$11)),SUMIFS('Data;_Minor_Ports'!$K$59:$K$999999,'Data;_Minor_Ports'!$F$59:$F$999999,$F142,'Data;_Minor_Ports'!$E$59:$E$999999,BC$70,'Data;_Minor_Ports'!$J$59:$J$999999,#REF!)))</f>
        <v>z</v>
      </c>
      <c r="BD142" s="3" t="str">
        <f>IF(Closed_Ports!AY135="z","z",IF(BD$11&lt;2000,INDEX('Data;_Historical_Data'!$H$12:$AK$518,MATCH(Working!$E142,'Data;_Historical_Data'!$J$12:$J$518,0),MATCH(Working!BD$11,'Data;_Historical_Data'!$H$11:$AK$11)),SUMIFS('Data;_Minor_Ports'!$K$59:$K$999999,'Data;_Minor_Ports'!$F$59:$F$999999,$F142,'Data;_Minor_Ports'!$E$59:$E$999999,BD$70,'Data;_Minor_Ports'!$J$59:$J$999999,#REF!)))</f>
        <v>z</v>
      </c>
      <c r="BE142" s="3" t="str">
        <f>IF(Closed_Ports!AZ135="z","z",IF(BE$11&lt;2000,INDEX('Data;_Historical_Data'!$H$12:$AK$518,MATCH(Working!$E142,'Data;_Historical_Data'!$J$12:$J$518,0),MATCH(Working!BE$11,'Data;_Historical_Data'!$H$11:$AK$11)),SUMIFS('Data;_Minor_Ports'!$K$59:$K$999999,'Data;_Minor_Ports'!$F$59:$F$999999,$F142,'Data;_Minor_Ports'!$E$59:$E$999999,BE$70,'Data;_Minor_Ports'!$J$59:$J$999999,#REF!)))</f>
        <v>z</v>
      </c>
      <c r="BF142" s="3" t="str">
        <f>IF(Closed_Ports!BA135="z","z",IF(BF$11&lt;2000,INDEX('Data;_Historical_Data'!$H$12:$AK$518,MATCH(Working!$E142,'Data;_Historical_Data'!$J$12:$J$518,0),MATCH(Working!BF$11,'Data;_Historical_Data'!$H$11:$AK$11)),SUMIFS('Data;_Minor_Ports'!$K$59:$K$999999,'Data;_Minor_Ports'!$F$59:$F$999999,$F142,'Data;_Minor_Ports'!$E$59:$E$999999,BF$70,'Data;_Minor_Ports'!$J$59:$J$999999,#REF!)))</f>
        <v>z</v>
      </c>
      <c r="BG142" s="3" t="str">
        <f>IF(Closed_Ports!BB135="z","z",IF(BG$11&lt;2000,INDEX('Data;_Historical_Data'!$H$12:$AK$518,MATCH(Working!$E142,'Data;_Historical_Data'!$J$12:$J$518,0),MATCH(Working!BG$11,'Data;_Historical_Data'!$H$11:$AK$11)),SUMIFS('Data;_Minor_Ports'!$K$59:$K$999999,'Data;_Minor_Ports'!$F$59:$F$999999,$F142,'Data;_Minor_Ports'!$E$59:$E$999999,BG$70,'Data;_Minor_Ports'!$J$59:$J$999999,#REF!)))</f>
        <v>z</v>
      </c>
      <c r="BH142" s="3" t="str">
        <f>IF(Closed_Ports!BC135="z","z",IF(BH$11&lt;2000,INDEX('Data;_Historical_Data'!$H$12:$AK$518,MATCH(Working!$E142,'Data;_Historical_Data'!$J$12:$J$518,0),MATCH(Working!BH$11,'Data;_Historical_Data'!$H$11:$AK$11)),SUMIFS('Data;_Minor_Ports'!$K$59:$K$999999,'Data;_Minor_Ports'!$F$59:$F$999999,$F142,'Data;_Minor_Ports'!$E$59:$E$999999,BH$70,'Data;_Minor_Ports'!$J$59:$J$999999,#REF!)))</f>
        <v>z</v>
      </c>
      <c r="BI142" s="3" t="str">
        <f>IF(Closed_Ports!BD135="z","z",IF(BI$11&lt;2000,INDEX('Data;_Historical_Data'!$H$12:$AK$518,MATCH(Working!$E142,'Data;_Historical_Data'!$J$12:$J$518,0),MATCH(Working!BI$11,'Data;_Historical_Data'!$H$11:$AK$11)),SUMIFS('Data;_Minor_Ports'!$K$59:$K$999999,'Data;_Minor_Ports'!$F$59:$F$999999,$F142,'Data;_Minor_Ports'!$E$59:$E$999999,BI$70,'Data;_Minor_Ports'!$J$59:$J$999999,#REF!)))</f>
        <v>z</v>
      </c>
      <c r="BJ142" s="44" t="e">
        <f t="shared" si="10"/>
        <v>#VALUE!</v>
      </c>
      <c r="BK142" s="45" t="e">
        <f t="shared" si="11"/>
        <v>#VALUE!</v>
      </c>
    </row>
    <row r="143" spans="5:63" x14ac:dyDescent="0.25">
      <c r="E143" s="22" t="e">
        <f>CONCATENATE(#REF!,Working!H143)</f>
        <v>#REF!</v>
      </c>
      <c r="F143" s="22" t="s">
        <v>458</v>
      </c>
      <c r="G143" s="22" t="s">
        <v>308</v>
      </c>
      <c r="H143" s="2" t="s">
        <v>132</v>
      </c>
      <c r="I143" s="2" t="s">
        <v>30</v>
      </c>
      <c r="J143" s="42" t="s">
        <v>66</v>
      </c>
      <c r="K143" s="3" t="str">
        <f>IF(Closed_Ports!F136="z","z",IF(K$11&lt;2000,INDEX('Data;_Historical_Data'!$H$12:$AK$518,MATCH(Working!$E143,'Data;_Historical_Data'!$J$12:$J$518,0),MATCH(Working!K$11,'Data;_Historical_Data'!$H$11:$AK$11)),SUMIFS('Data;_Minor_Ports'!$K$59:$K$999999,'Data;_Minor_Ports'!$F$59:$F$999999,$F143,'Data;_Minor_Ports'!$E$59:$E$999999,K$70,'Data;_Minor_Ports'!$J$59:$J$999999,#REF!)))</f>
        <v>z</v>
      </c>
      <c r="L143" s="3" t="str">
        <f>IF(Closed_Ports!G136="z","z",IF(L$11&lt;2000,INDEX('Data;_Historical_Data'!$H$12:$AK$518,MATCH(Working!$E143,'Data;_Historical_Data'!$J$12:$J$518,0),MATCH(Working!L$11,'Data;_Historical_Data'!$H$11:$AK$11)),SUMIFS('Data;_Minor_Ports'!$K$59:$K$999999,'Data;_Minor_Ports'!$F$59:$F$999999,$F143,'Data;_Minor_Ports'!$E$59:$E$999999,L$70,'Data;_Minor_Ports'!$J$59:$J$999999,#REF!)))</f>
        <v>z</v>
      </c>
      <c r="M143" s="3" t="str">
        <f>IF(Closed_Ports!H136="z","z",IF(M$11&lt;2000,INDEX('Data;_Historical_Data'!$H$12:$AK$518,MATCH(Working!$E143,'Data;_Historical_Data'!$J$12:$J$518,0),MATCH(Working!M$11,'Data;_Historical_Data'!$H$11:$AK$11)),SUMIFS('Data;_Minor_Ports'!$K$59:$K$999999,'Data;_Minor_Ports'!$F$59:$F$999999,$F143,'Data;_Minor_Ports'!$E$59:$E$999999,M$70,'Data;_Minor_Ports'!$J$59:$J$999999,#REF!)))</f>
        <v>z</v>
      </c>
      <c r="N143" s="3" t="str">
        <f>IF(Closed_Ports!I136="z","z",IF(N$11&lt;2000,INDEX('Data;_Historical_Data'!$H$12:$AK$518,MATCH(Working!$E143,'Data;_Historical_Data'!$J$12:$J$518,0),MATCH(Working!N$11,'Data;_Historical_Data'!$H$11:$AK$11)),SUMIFS('Data;_Minor_Ports'!$K$59:$K$999999,'Data;_Minor_Ports'!$F$59:$F$999999,$F143,'Data;_Minor_Ports'!$E$59:$E$999999,N$70,'Data;_Minor_Ports'!$J$59:$J$999999,#REF!)))</f>
        <v>z</v>
      </c>
      <c r="O143" s="3" t="str">
        <f>IF(Closed_Ports!J136="z","z",IF(O$11&lt;2000,INDEX('Data;_Historical_Data'!$H$12:$AK$518,MATCH(Working!$E143,'Data;_Historical_Data'!$J$12:$J$518,0),MATCH(Working!O$11,'Data;_Historical_Data'!$H$11:$AK$11)),SUMIFS('Data;_Minor_Ports'!$K$59:$K$999999,'Data;_Minor_Ports'!$F$59:$F$999999,$F143,'Data;_Minor_Ports'!$E$59:$E$999999,O$70,'Data;_Minor_Ports'!$J$59:$J$999999,#REF!)))</f>
        <v>z</v>
      </c>
      <c r="P143" s="3" t="str">
        <f>IF(Closed_Ports!K136="z","z",IF(P$11&lt;2000,INDEX('Data;_Historical_Data'!$H$12:$AK$518,MATCH(Working!$E143,'Data;_Historical_Data'!$J$12:$J$518,0),MATCH(Working!P$11,'Data;_Historical_Data'!$H$11:$AK$11)),SUMIFS('Data;_Minor_Ports'!$K$59:$K$999999,'Data;_Minor_Ports'!$F$59:$F$999999,$F143,'Data;_Minor_Ports'!$E$59:$E$999999,P$70,'Data;_Minor_Ports'!$J$59:$J$999999,#REF!)))</f>
        <v>z</v>
      </c>
      <c r="Q143" s="3" t="str">
        <f>IF(Closed_Ports!L136="z","z",IF(Q$11&lt;2000,INDEX('Data;_Historical_Data'!$H$12:$AK$518,MATCH(Working!$E143,'Data;_Historical_Data'!$J$12:$J$518,0),MATCH(Working!Q$11,'Data;_Historical_Data'!$H$11:$AK$11)),SUMIFS('Data;_Minor_Ports'!$K$59:$K$999999,'Data;_Minor_Ports'!$F$59:$F$999999,$F143,'Data;_Minor_Ports'!$E$59:$E$999999,Q$70,'Data;_Minor_Ports'!$J$59:$J$999999,#REF!)))</f>
        <v>z</v>
      </c>
      <c r="R143" s="3" t="str">
        <f>IF(Closed_Ports!M136="z","z",IF(R$11&lt;2000,INDEX('Data;_Historical_Data'!$H$12:$AK$518,MATCH(Working!$E143,'Data;_Historical_Data'!$J$12:$J$518,0),MATCH(Working!R$11,'Data;_Historical_Data'!$H$11:$AK$11)),SUMIFS('Data;_Minor_Ports'!$K$59:$K$999999,'Data;_Minor_Ports'!$F$59:$F$999999,$F143,'Data;_Minor_Ports'!$E$59:$E$999999,R$70,'Data;_Minor_Ports'!$J$59:$J$999999,#REF!)))</f>
        <v>z</v>
      </c>
      <c r="S143" s="3" t="str">
        <f>IF(Closed_Ports!N136="z","z",IF(S$11&lt;2000,INDEX('Data;_Historical_Data'!$H$12:$AK$518,MATCH(Working!$E143,'Data;_Historical_Data'!$J$12:$J$518,0),MATCH(Working!S$11,'Data;_Historical_Data'!$H$11:$AK$11)),SUMIFS('Data;_Minor_Ports'!$K$59:$K$999999,'Data;_Minor_Ports'!$F$59:$F$999999,$F143,'Data;_Minor_Ports'!$E$59:$E$999999,S$70,'Data;_Minor_Ports'!$J$59:$J$999999,#REF!)))</f>
        <v>z</v>
      </c>
      <c r="T143" s="3" t="str">
        <f>IF(Closed_Ports!O136="z","z",IF(T$11&lt;2000,INDEX('Data;_Historical_Data'!$H$12:$AK$518,MATCH(Working!$E143,'Data;_Historical_Data'!$J$12:$J$518,0),MATCH(Working!T$11,'Data;_Historical_Data'!$H$11:$AK$11)),SUMIFS('Data;_Minor_Ports'!$K$59:$K$999999,'Data;_Minor_Ports'!$F$59:$F$999999,$F143,'Data;_Minor_Ports'!$E$59:$E$999999,T$70,'Data;_Minor_Ports'!$J$59:$J$999999,#REF!)))</f>
        <v>z</v>
      </c>
      <c r="U143" s="3" t="str">
        <f>IF(Closed_Ports!P136="z","z",IF(U$11&lt;2000,INDEX('Data;_Historical_Data'!$H$12:$AK$518,MATCH(Working!$E143,'Data;_Historical_Data'!$J$12:$J$518,0),MATCH(Working!U$11,'Data;_Historical_Data'!$H$11:$AK$11)),SUMIFS('Data;_Minor_Ports'!$K$59:$K$999999,'Data;_Minor_Ports'!$F$59:$F$999999,$F143,'Data;_Minor_Ports'!$E$59:$E$999999,U$70,'Data;_Minor_Ports'!$J$59:$J$999999,#REF!)))</f>
        <v>z</v>
      </c>
      <c r="V143" s="3" t="str">
        <f>IF(Closed_Ports!Q136="z","z",IF(V$11&lt;2000,INDEX('Data;_Historical_Data'!$H$12:$AK$518,MATCH(Working!$E143,'Data;_Historical_Data'!$J$12:$J$518,0),MATCH(Working!V$11,'Data;_Historical_Data'!$H$11:$AK$11)),SUMIFS('Data;_Minor_Ports'!$K$59:$K$999999,'Data;_Minor_Ports'!$F$59:$F$999999,$F143,'Data;_Minor_Ports'!$E$59:$E$999999,V$70,'Data;_Minor_Ports'!$J$59:$J$999999,#REF!)))</f>
        <v>z</v>
      </c>
      <c r="W143" s="3" t="str">
        <f>IF(Closed_Ports!R136="z","z",IF(W$11&lt;2000,INDEX('Data;_Historical_Data'!$H$12:$AK$518,MATCH(Working!$E143,'Data;_Historical_Data'!$J$12:$J$518,0),MATCH(Working!W$11,'Data;_Historical_Data'!$H$11:$AK$11)),SUMIFS('Data;_Minor_Ports'!$K$59:$K$999999,'Data;_Minor_Ports'!$F$59:$F$999999,$F143,'Data;_Minor_Ports'!$E$59:$E$999999,W$70,'Data;_Minor_Ports'!$J$59:$J$999999,#REF!)))</f>
        <v>z</v>
      </c>
      <c r="X143" s="3" t="str">
        <f>IF(Closed_Ports!S136="z","z",IF(X$11&lt;2000,INDEX('Data;_Historical_Data'!$H$12:$AK$518,MATCH(Working!$E143,'Data;_Historical_Data'!$J$12:$J$518,0),MATCH(Working!X$11,'Data;_Historical_Data'!$H$11:$AK$11)),SUMIFS('Data;_Minor_Ports'!$K$59:$K$999999,'Data;_Minor_Ports'!$F$59:$F$999999,$F143,'Data;_Minor_Ports'!$E$59:$E$999999,X$70,'Data;_Minor_Ports'!$J$59:$J$999999,#REF!)))</f>
        <v>z</v>
      </c>
      <c r="Y143" s="3" t="str">
        <f>IF(Closed_Ports!T136="z","z",IF(Y$11&lt;2000,INDEX('Data;_Historical_Data'!$H$12:$AK$518,MATCH(Working!$E143,'Data;_Historical_Data'!$J$12:$J$518,0),MATCH(Working!Y$11,'Data;_Historical_Data'!$H$11:$AK$11)),SUMIFS('Data;_Minor_Ports'!$K$59:$K$999999,'Data;_Minor_Ports'!$F$59:$F$999999,$F143,'Data;_Minor_Ports'!$E$59:$E$999999,Y$70,'Data;_Minor_Ports'!$J$59:$J$999999,#REF!)))</f>
        <v>z</v>
      </c>
      <c r="Z143" s="3" t="str">
        <f>IF(Closed_Ports!U136="z","z",IF(Z$11&lt;2000,INDEX('Data;_Historical_Data'!$H$12:$AK$518,MATCH(Working!$E143,'Data;_Historical_Data'!$J$12:$J$518,0),MATCH(Working!Z$11,'Data;_Historical_Data'!$H$11:$AK$11)),SUMIFS('Data;_Minor_Ports'!$K$59:$K$999999,'Data;_Minor_Ports'!$F$59:$F$999999,$F143,'Data;_Minor_Ports'!$E$59:$E$999999,Z$70,'Data;_Minor_Ports'!$J$59:$J$999999,#REF!)))</f>
        <v>z</v>
      </c>
      <c r="AA143" s="3" t="str">
        <f>IF(Closed_Ports!V136="z","z",IF(AA$11&lt;2000,INDEX('Data;_Historical_Data'!$H$12:$AK$518,MATCH(Working!$E143,'Data;_Historical_Data'!$J$12:$J$518,0),MATCH(Working!AA$11,'Data;_Historical_Data'!$H$11:$AK$11)),SUMIFS('Data;_Minor_Ports'!$K$59:$K$999999,'Data;_Minor_Ports'!$F$59:$F$999999,$F143,'Data;_Minor_Ports'!$E$59:$E$999999,AA$70,'Data;_Minor_Ports'!$J$59:$J$999999,#REF!)))</f>
        <v>z</v>
      </c>
      <c r="AB143" s="3" t="str">
        <f>IF(Closed_Ports!W136="z","z",IF(AB$11&lt;2000,INDEX('Data;_Historical_Data'!$H$12:$AK$518,MATCH(Working!$E143,'Data;_Historical_Data'!$J$12:$J$518,0),MATCH(Working!AB$11,'Data;_Historical_Data'!$H$11:$AK$11)),SUMIFS('Data;_Minor_Ports'!$K$59:$K$999999,'Data;_Minor_Ports'!$F$59:$F$999999,$F143,'Data;_Minor_Ports'!$E$59:$E$999999,AB$70,'Data;_Minor_Ports'!$J$59:$J$999999,#REF!)))</f>
        <v>z</v>
      </c>
      <c r="AC143" s="3" t="str">
        <f>IF(Closed_Ports!X136="z","z",IF(AC$11&lt;2000,INDEX('Data;_Historical_Data'!$H$12:$AK$518,MATCH(Working!$E143,'Data;_Historical_Data'!$J$12:$J$518,0),MATCH(Working!AC$11,'Data;_Historical_Data'!$H$11:$AK$11)),SUMIFS('Data;_Minor_Ports'!$K$59:$K$999999,'Data;_Minor_Ports'!$F$59:$F$999999,$F143,'Data;_Minor_Ports'!$E$59:$E$999999,AC$70,'Data;_Minor_Ports'!$J$59:$J$999999,#REF!)))</f>
        <v>z</v>
      </c>
      <c r="AD143" s="3" t="str">
        <f>IF(Closed_Ports!Y136="z","z",IF(AD$11&lt;2000,INDEX('Data;_Historical_Data'!$H$12:$AK$518,MATCH(Working!$E143,'Data;_Historical_Data'!$J$12:$J$518,0),MATCH(Working!AD$11,'Data;_Historical_Data'!$H$11:$AK$11)),SUMIFS('Data;_Minor_Ports'!$K$59:$K$999999,'Data;_Minor_Ports'!$F$59:$F$999999,$F143,'Data;_Minor_Ports'!$E$59:$E$999999,AD$70,'Data;_Minor_Ports'!$J$59:$J$999999,#REF!)))</f>
        <v>z</v>
      </c>
      <c r="AE143" s="3" t="str">
        <f>IF(Closed_Ports!Z136="z","z",IF(AE$11&lt;2000,INDEX('Data;_Historical_Data'!$H$12:$AK$518,MATCH(Working!$E143,'Data;_Historical_Data'!$J$12:$J$518,0),MATCH(Working!AE$11,'Data;_Historical_Data'!$H$11:$AK$11)),SUMIFS('Data;_Minor_Ports'!$K$59:$K$999999,'Data;_Minor_Ports'!$F$59:$F$999999,$F143,'Data;_Minor_Ports'!$E$59:$E$999999,AE$70,'Data;_Minor_Ports'!$J$59:$J$999999,#REF!)))</f>
        <v>z</v>
      </c>
      <c r="AF143" s="3" t="str">
        <f>IF(Closed_Ports!AA136="z","z",IF(AF$11&lt;2000,INDEX('Data;_Historical_Data'!$H$12:$AK$518,MATCH(Working!$E143,'Data;_Historical_Data'!$J$12:$J$518,0),MATCH(Working!AF$11,'Data;_Historical_Data'!$H$11:$AK$11)),SUMIFS('Data;_Minor_Ports'!$K$59:$K$999999,'Data;_Minor_Ports'!$F$59:$F$999999,$F143,'Data;_Minor_Ports'!$E$59:$E$999999,AF$70,'Data;_Minor_Ports'!$J$59:$J$999999,#REF!)))</f>
        <v>z</v>
      </c>
      <c r="AG143" s="3" t="str">
        <f>IF(Closed_Ports!AB136="z","z",IF(AG$11&lt;2000,INDEX('Data;_Historical_Data'!$H$12:$AK$518,MATCH(Working!$E143,'Data;_Historical_Data'!$J$12:$J$518,0),MATCH(Working!AG$11,'Data;_Historical_Data'!$H$11:$AK$11)),SUMIFS('Data;_Minor_Ports'!$K$59:$K$999999,'Data;_Minor_Ports'!$F$59:$F$999999,$F143,'Data;_Minor_Ports'!$E$59:$E$999999,AG$70,'Data;_Minor_Ports'!$J$59:$J$999999,#REF!)))</f>
        <v>z</v>
      </c>
      <c r="AH143" s="3" t="e">
        <f>IF(Closed_Ports!AC136="z","z",IF(AH$11&lt;2000,INDEX('Data;_Historical_Data'!$H$12:$AK$518,MATCH(Working!$E143,'Data;_Historical_Data'!$J$12:$J$518,0),MATCH(Working!AH$11,'Data;_Historical_Data'!$H$11:$AK$11)),SUMIFS('Data;_Minor_Ports'!$K$59:$K$999999,'Data;_Minor_Ports'!$F$59:$F$999999,$F143,'Data;_Minor_Ports'!$E$59:$E$999999,AH$70,'Data;_Minor_Ports'!$J$59:$J$999999,#REF!)))</f>
        <v>#REF!</v>
      </c>
      <c r="AI143" s="3" t="e">
        <f>IF(Closed_Ports!AD136="z","z",IF(AI$11&lt;2000,INDEX('Data;_Historical_Data'!$H$12:$AK$518,MATCH(Working!$E143,'Data;_Historical_Data'!$J$12:$J$518,0),MATCH(Working!AI$11,'Data;_Historical_Data'!$H$11:$AK$11)),SUMIFS('Data;_Minor_Ports'!$K$59:$K$999999,'Data;_Minor_Ports'!$F$59:$F$999999,$F143,'Data;_Minor_Ports'!$E$59:$E$999999,AI$70,'Data;_Minor_Ports'!$J$59:$J$999999,#REF!)))</f>
        <v>#REF!</v>
      </c>
      <c r="AJ143" s="3" t="e">
        <f>IF(Closed_Ports!AE136="z","z",IF(AJ$11&lt;2000,INDEX('Data;_Historical_Data'!$H$12:$AK$518,MATCH(Working!$E143,'Data;_Historical_Data'!$J$12:$J$518,0),MATCH(Working!AJ$11,'Data;_Historical_Data'!$H$11:$AK$11)),SUMIFS('Data;_Minor_Ports'!$K$59:$K$999999,'Data;_Minor_Ports'!$F$59:$F$999999,$F143,'Data;_Minor_Ports'!$E$59:$E$999999,AJ$70,'Data;_Minor_Ports'!$J$59:$J$999999,#REF!)))</f>
        <v>#REF!</v>
      </c>
      <c r="AK143" s="3" t="e">
        <f>IF(Closed_Ports!AF136="z","z",IF(AK$11&lt;2000,INDEX('Data;_Historical_Data'!$H$12:$AK$518,MATCH(Working!$E143,'Data;_Historical_Data'!$J$12:$J$518,0),MATCH(Working!AK$11,'Data;_Historical_Data'!$H$11:$AK$11)),SUMIFS('Data;_Minor_Ports'!$K$59:$K$999999,'Data;_Minor_Ports'!$F$59:$F$999999,$F143,'Data;_Minor_Ports'!$E$59:$E$999999,AK$70,'Data;_Minor_Ports'!$J$59:$J$999999,#REF!)))</f>
        <v>#REF!</v>
      </c>
      <c r="AL143" s="49">
        <f>IF(Closed_Ports!AG136="z","z",IF(AL$11&lt;2000,INDEX('Data;_Historical_Data'!$H$12:$AK$518,MATCH(Working!$E143,'Data;_Historical_Data'!$J$12:$J$518,0),MATCH(Working!AL$11,'Data;_Historical_Data'!$H$11:$AK$11)),SUMIFS('Data;_Minor_Ports'!$K$59:$K$999999,'Data;_Minor_Ports'!$F$59:$F$999999,$F143,'Data;_Minor_Ports'!$E$59:$E$999999,AL$70,'Data;_Minor_Ports'!$J$59:$J$999999,#REF!)))</f>
        <v>0</v>
      </c>
      <c r="AM143" s="3">
        <f>IF(Closed_Ports!AH136="z","z",IF(AM$11&lt;2000,INDEX('Data;_Historical_Data'!$H$12:$AK$518,MATCH(Working!$E143,'Data;_Historical_Data'!$J$12:$J$518,0),MATCH(Working!AM$11,'Data;_Historical_Data'!$H$11:$AK$11)),SUMIFS('Data;_Minor_Ports'!$K$59:$K$999999,'Data;_Minor_Ports'!$F$59:$F$999999,$F143,'Data;_Minor_Ports'!$E$59:$E$999999,AM$70,'Data;_Minor_Ports'!$J$59:$J$999999,#REF!)))</f>
        <v>0</v>
      </c>
      <c r="AN143" s="3">
        <f>IF(Closed_Ports!AI136="z","z",IF(AN$11&lt;2000,INDEX('Data;_Historical_Data'!$H$12:$AK$518,MATCH(Working!$E143,'Data;_Historical_Data'!$J$12:$J$518,0),MATCH(Working!AN$11,'Data;_Historical_Data'!$H$11:$AK$11)),SUMIFS('Data;_Minor_Ports'!$K$59:$K$999999,'Data;_Minor_Ports'!$F$59:$F$999999,$F143,'Data;_Minor_Ports'!$E$59:$E$999999,AN$70,'Data;_Minor_Ports'!$J$59:$J$999999,#REF!)))</f>
        <v>0</v>
      </c>
      <c r="AO143" s="3">
        <f>IF(Closed_Ports!AJ136="z","z",IF(AO$11&lt;2000,INDEX('Data;_Historical_Data'!$H$12:$AK$518,MATCH(Working!$E143,'Data;_Historical_Data'!$J$12:$J$518,0),MATCH(Working!AO$11,'Data;_Historical_Data'!$H$11:$AK$11)),SUMIFS('Data;_Minor_Ports'!$K$59:$K$999999,'Data;_Minor_Ports'!$F$59:$F$999999,$F143,'Data;_Minor_Ports'!$E$59:$E$999999,AO$70,'Data;_Minor_Ports'!$J$59:$J$999999,#REF!)))</f>
        <v>0</v>
      </c>
      <c r="AP143" s="3" t="str">
        <f>IF(Closed_Ports!AK136="z","z",IF(AP$11&lt;2000,INDEX('Data;_Historical_Data'!$H$12:$AK$518,MATCH(Working!$E143,'Data;_Historical_Data'!$J$12:$J$518,0),MATCH(Working!AP$11,'Data;_Historical_Data'!$H$11:$AK$11)),SUMIFS('Data;_Minor_Ports'!$K$59:$K$999999,'Data;_Minor_Ports'!$F$59:$F$999999,$F143,'Data;_Minor_Ports'!$E$59:$E$999999,AP$70,'Data;_Minor_Ports'!$J$59:$J$999999,#REF!)))</f>
        <v>z</v>
      </c>
      <c r="AQ143" s="3" t="str">
        <f>IF(Closed_Ports!AL136="z","z",IF(AQ$11&lt;2000,INDEX('Data;_Historical_Data'!$H$12:$AK$518,MATCH(Working!$E143,'Data;_Historical_Data'!$J$12:$J$518,0),MATCH(Working!AQ$11,'Data;_Historical_Data'!$H$11:$AK$11)),SUMIFS('Data;_Minor_Ports'!$K$59:$K$999999,'Data;_Minor_Ports'!$F$59:$F$999999,$F143,'Data;_Minor_Ports'!$E$59:$E$999999,AQ$70,'Data;_Minor_Ports'!$J$59:$J$999999,#REF!)))</f>
        <v>z</v>
      </c>
      <c r="AR143" s="3" t="str">
        <f>IF(Closed_Ports!AM136="z","z",IF(AR$11&lt;2000,INDEX('Data;_Historical_Data'!$H$12:$AK$518,MATCH(Working!$E143,'Data;_Historical_Data'!$J$12:$J$518,0),MATCH(Working!AR$11,'Data;_Historical_Data'!$H$11:$AK$11)),SUMIFS('Data;_Minor_Ports'!$K$59:$K$999999,'Data;_Minor_Ports'!$F$59:$F$999999,$F143,'Data;_Minor_Ports'!$E$59:$E$999999,AR$70,'Data;_Minor_Ports'!$J$59:$J$999999,#REF!)))</f>
        <v>z</v>
      </c>
      <c r="AS143" s="3" t="str">
        <f>IF(Closed_Ports!AN136="z","z",IF(AS$11&lt;2000,INDEX('Data;_Historical_Data'!$H$12:$AK$518,MATCH(Working!$E143,'Data;_Historical_Data'!$J$12:$J$518,0),MATCH(Working!AS$11,'Data;_Historical_Data'!$H$11:$AK$11)),SUMIFS('Data;_Minor_Ports'!$K$59:$K$999999,'Data;_Minor_Ports'!$F$59:$F$999999,$F143,'Data;_Minor_Ports'!$E$59:$E$999999,AS$70,'Data;_Minor_Ports'!$J$59:$J$999999,#REF!)))</f>
        <v>z</v>
      </c>
      <c r="AT143" s="3" t="str">
        <f>IF(Closed_Ports!AO136="z","z",IF(AT$11&lt;2000,INDEX('Data;_Historical_Data'!$H$12:$AK$518,MATCH(Working!$E143,'Data;_Historical_Data'!$J$12:$J$518,0),MATCH(Working!AT$11,'Data;_Historical_Data'!$H$11:$AK$11)),SUMIFS('Data;_Minor_Ports'!$K$59:$K$999999,'Data;_Minor_Ports'!$F$59:$F$999999,$F143,'Data;_Minor_Ports'!$E$59:$E$999999,AT$70,'Data;_Minor_Ports'!$J$59:$J$999999,#REF!)))</f>
        <v>z</v>
      </c>
      <c r="AU143" s="3" t="str">
        <f>IF(Closed_Ports!AP136="z","z",IF(AU$11&lt;2000,INDEX('Data;_Historical_Data'!$H$12:$AK$518,MATCH(Working!$E143,'Data;_Historical_Data'!$J$12:$J$518,0),MATCH(Working!AU$11,'Data;_Historical_Data'!$H$11:$AK$11)),SUMIFS('Data;_Minor_Ports'!$K$59:$K$999999,'Data;_Minor_Ports'!$F$59:$F$999999,$F143,'Data;_Minor_Ports'!$E$59:$E$999999,AU$70,'Data;_Minor_Ports'!$J$59:$J$999999,#REF!)))</f>
        <v>z</v>
      </c>
      <c r="AV143" s="3" t="str">
        <f>IF(Closed_Ports!AQ136="z","z",IF(AV$11&lt;2000,INDEX('Data;_Historical_Data'!$H$12:$AK$518,MATCH(Working!$E143,'Data;_Historical_Data'!$J$12:$J$518,0),MATCH(Working!AV$11,'Data;_Historical_Data'!$H$11:$AK$11)),SUMIFS('Data;_Minor_Ports'!$K$59:$K$999999,'Data;_Minor_Ports'!$F$59:$F$999999,$F143,'Data;_Minor_Ports'!$E$59:$E$999999,AV$70,'Data;_Minor_Ports'!$J$59:$J$999999,#REF!)))</f>
        <v>z</v>
      </c>
      <c r="AW143" s="3" t="str">
        <f>IF(Closed_Ports!AR136="z","z",IF(AW$11&lt;2000,INDEX('Data;_Historical_Data'!$H$12:$AK$518,MATCH(Working!$E143,'Data;_Historical_Data'!$J$12:$J$518,0),MATCH(Working!AW$11,'Data;_Historical_Data'!$H$11:$AK$11)),SUMIFS('Data;_Minor_Ports'!$K$59:$K$999999,'Data;_Minor_Ports'!$F$59:$F$999999,$F143,'Data;_Minor_Ports'!$E$59:$E$999999,AW$70,'Data;_Minor_Ports'!$J$59:$J$999999,#REF!)))</f>
        <v>z</v>
      </c>
      <c r="AX143" s="3" t="str">
        <f>IF(Closed_Ports!AS136="z","z",IF(AX$11&lt;2000,INDEX('Data;_Historical_Data'!$H$12:$AK$518,MATCH(Working!$E143,'Data;_Historical_Data'!$J$12:$J$518,0),MATCH(Working!AX$11,'Data;_Historical_Data'!$H$11:$AK$11)),SUMIFS('Data;_Minor_Ports'!$K$59:$K$999999,'Data;_Minor_Ports'!$F$59:$F$999999,$F143,'Data;_Minor_Ports'!$E$59:$E$999999,AX$70,'Data;_Minor_Ports'!$J$59:$J$999999,#REF!)))</f>
        <v>z</v>
      </c>
      <c r="AY143" s="3" t="str">
        <f>IF(Closed_Ports!AT136="z","z",IF(AY$11&lt;2000,INDEX('Data;_Historical_Data'!$H$12:$AK$518,MATCH(Working!$E143,'Data;_Historical_Data'!$J$12:$J$518,0),MATCH(Working!AY$11,'Data;_Historical_Data'!$H$11:$AK$11)),SUMIFS('Data;_Minor_Ports'!$K$59:$K$999999,'Data;_Minor_Ports'!$F$59:$F$999999,$F143,'Data;_Minor_Ports'!$E$59:$E$999999,AY$70,'Data;_Minor_Ports'!$J$59:$J$999999,#REF!)))</f>
        <v>z</v>
      </c>
      <c r="AZ143" s="3" t="str">
        <f>IF(Closed_Ports!AU136="z","z",IF(AZ$11&lt;2000,INDEX('Data;_Historical_Data'!$H$12:$AK$518,MATCH(Working!$E143,'Data;_Historical_Data'!$J$12:$J$518,0),MATCH(Working!AZ$11,'Data;_Historical_Data'!$H$11:$AK$11)),SUMIFS('Data;_Minor_Ports'!$K$59:$K$999999,'Data;_Minor_Ports'!$F$59:$F$999999,$F143,'Data;_Minor_Ports'!$E$59:$E$999999,AZ$70,'Data;_Minor_Ports'!$J$59:$J$999999,#REF!)))</f>
        <v>z</v>
      </c>
      <c r="BA143" s="3" t="str">
        <f>IF(Closed_Ports!AV136="z","z",IF(BA$11&lt;2000,INDEX('Data;_Historical_Data'!$H$12:$AK$518,MATCH(Working!$E143,'Data;_Historical_Data'!$J$12:$J$518,0),MATCH(Working!BA$11,'Data;_Historical_Data'!$H$11:$AK$11)),SUMIFS('Data;_Minor_Ports'!$K$59:$K$999999,'Data;_Minor_Ports'!$F$59:$F$999999,$F143,'Data;_Minor_Ports'!$E$59:$E$999999,BA$70,'Data;_Minor_Ports'!$J$59:$J$999999,#REF!)))</f>
        <v>z</v>
      </c>
      <c r="BB143" s="3" t="str">
        <f>IF(Closed_Ports!AW136="z","z",IF(BB$11&lt;2000,INDEX('Data;_Historical_Data'!$H$12:$AK$518,MATCH(Working!$E143,'Data;_Historical_Data'!$J$12:$J$518,0),MATCH(Working!BB$11,'Data;_Historical_Data'!$H$11:$AK$11)),SUMIFS('Data;_Minor_Ports'!$K$59:$K$999999,'Data;_Minor_Ports'!$F$59:$F$999999,$F143,'Data;_Minor_Ports'!$E$59:$E$999999,BB$70,'Data;_Minor_Ports'!$J$59:$J$999999,#REF!)))</f>
        <v>z</v>
      </c>
      <c r="BC143" s="3" t="str">
        <f>IF(Closed_Ports!AX136="z","z",IF(BC$11&lt;2000,INDEX('Data;_Historical_Data'!$H$12:$AK$518,MATCH(Working!$E143,'Data;_Historical_Data'!$J$12:$J$518,0),MATCH(Working!BC$11,'Data;_Historical_Data'!$H$11:$AK$11)),SUMIFS('Data;_Minor_Ports'!$K$59:$K$999999,'Data;_Minor_Ports'!$F$59:$F$999999,$F143,'Data;_Minor_Ports'!$E$59:$E$999999,BC$70,'Data;_Minor_Ports'!$J$59:$J$999999,#REF!)))</f>
        <v>z</v>
      </c>
      <c r="BD143" s="3" t="str">
        <f>IF(Closed_Ports!AY136="z","z",IF(BD$11&lt;2000,INDEX('Data;_Historical_Data'!$H$12:$AK$518,MATCH(Working!$E143,'Data;_Historical_Data'!$J$12:$J$518,0),MATCH(Working!BD$11,'Data;_Historical_Data'!$H$11:$AK$11)),SUMIFS('Data;_Minor_Ports'!$K$59:$K$999999,'Data;_Minor_Ports'!$F$59:$F$999999,$F143,'Data;_Minor_Ports'!$E$59:$E$999999,BD$70,'Data;_Minor_Ports'!$J$59:$J$999999,#REF!)))</f>
        <v>z</v>
      </c>
      <c r="BE143" s="3" t="str">
        <f>IF(Closed_Ports!AZ136="z","z",IF(BE$11&lt;2000,INDEX('Data;_Historical_Data'!$H$12:$AK$518,MATCH(Working!$E143,'Data;_Historical_Data'!$J$12:$J$518,0),MATCH(Working!BE$11,'Data;_Historical_Data'!$H$11:$AK$11)),SUMIFS('Data;_Minor_Ports'!$K$59:$K$999999,'Data;_Minor_Ports'!$F$59:$F$999999,$F143,'Data;_Minor_Ports'!$E$59:$E$999999,BE$70,'Data;_Minor_Ports'!$J$59:$J$999999,#REF!)))</f>
        <v>z</v>
      </c>
      <c r="BF143" s="3" t="str">
        <f>IF(Closed_Ports!BA136="z","z",IF(BF$11&lt;2000,INDEX('Data;_Historical_Data'!$H$12:$AK$518,MATCH(Working!$E143,'Data;_Historical_Data'!$J$12:$J$518,0),MATCH(Working!BF$11,'Data;_Historical_Data'!$H$11:$AK$11)),SUMIFS('Data;_Minor_Ports'!$K$59:$K$999999,'Data;_Minor_Ports'!$F$59:$F$999999,$F143,'Data;_Minor_Ports'!$E$59:$E$999999,BF$70,'Data;_Minor_Ports'!$J$59:$J$999999,#REF!)))</f>
        <v>z</v>
      </c>
      <c r="BG143" s="3" t="str">
        <f>IF(Closed_Ports!BB136="z","z",IF(BG$11&lt;2000,INDEX('Data;_Historical_Data'!$H$12:$AK$518,MATCH(Working!$E143,'Data;_Historical_Data'!$J$12:$J$518,0),MATCH(Working!BG$11,'Data;_Historical_Data'!$H$11:$AK$11)),SUMIFS('Data;_Minor_Ports'!$K$59:$K$999999,'Data;_Minor_Ports'!$F$59:$F$999999,$F143,'Data;_Minor_Ports'!$E$59:$E$999999,BG$70,'Data;_Minor_Ports'!$J$59:$J$999999,#REF!)))</f>
        <v>z</v>
      </c>
      <c r="BH143" s="3" t="str">
        <f>IF(Closed_Ports!BC136="z","z",IF(BH$11&lt;2000,INDEX('Data;_Historical_Data'!$H$12:$AK$518,MATCH(Working!$E143,'Data;_Historical_Data'!$J$12:$J$518,0),MATCH(Working!BH$11,'Data;_Historical_Data'!$H$11:$AK$11)),SUMIFS('Data;_Minor_Ports'!$K$59:$K$999999,'Data;_Minor_Ports'!$F$59:$F$999999,$F143,'Data;_Minor_Ports'!$E$59:$E$999999,BH$70,'Data;_Minor_Ports'!$J$59:$J$999999,#REF!)))</f>
        <v>z</v>
      </c>
      <c r="BI143" s="3" t="str">
        <f>IF(Closed_Ports!BD136="z","z",IF(BI$11&lt;2000,INDEX('Data;_Historical_Data'!$H$12:$AK$518,MATCH(Working!$E143,'Data;_Historical_Data'!$J$12:$J$518,0),MATCH(Working!BI$11,'Data;_Historical_Data'!$H$11:$AK$11)),SUMIFS('Data;_Minor_Ports'!$K$59:$K$999999,'Data;_Minor_Ports'!$F$59:$F$999999,$F143,'Data;_Minor_Ports'!$E$59:$E$999999,BI$70,'Data;_Minor_Ports'!$J$59:$J$999999,#REF!)))</f>
        <v>z</v>
      </c>
      <c r="BJ143" s="44" t="e">
        <f t="shared" si="10"/>
        <v>#VALUE!</v>
      </c>
      <c r="BK143" s="45" t="e">
        <f t="shared" si="11"/>
        <v>#VALUE!</v>
      </c>
    </row>
    <row r="144" spans="5:63" x14ac:dyDescent="0.25">
      <c r="E144" s="22" t="e">
        <f>CONCATENATE(#REF!,Working!H144)</f>
        <v>#REF!</v>
      </c>
      <c r="F144" s="22" t="s">
        <v>460</v>
      </c>
      <c r="G144" s="22" t="s">
        <v>308</v>
      </c>
      <c r="H144" s="2" t="s">
        <v>133</v>
      </c>
      <c r="I144" s="2" t="s">
        <v>30</v>
      </c>
      <c r="J144" s="42" t="s">
        <v>66</v>
      </c>
      <c r="K144" s="3" t="str">
        <f>IF(Closed_Ports!F137="z","z",IF(K$11&lt;2000,INDEX('Data;_Historical_Data'!$H$12:$AK$518,MATCH(Working!$E144,'Data;_Historical_Data'!$J$12:$J$518,0),MATCH(Working!K$11,'Data;_Historical_Data'!$H$11:$AK$11)),SUMIFS('Data;_Minor_Ports'!$K$59:$K$999999,'Data;_Minor_Ports'!$F$59:$F$999999,$F144,'Data;_Minor_Ports'!$E$59:$E$999999,K$70,'Data;_Minor_Ports'!$J$59:$J$999999,#REF!)))</f>
        <v>z</v>
      </c>
      <c r="L144" s="3" t="str">
        <f>IF(Closed_Ports!G137="z","z",IF(L$11&lt;2000,INDEX('Data;_Historical_Data'!$H$12:$AK$518,MATCH(Working!$E144,'Data;_Historical_Data'!$J$12:$J$518,0),MATCH(Working!L$11,'Data;_Historical_Data'!$H$11:$AK$11)),SUMIFS('Data;_Minor_Ports'!$K$59:$K$999999,'Data;_Minor_Ports'!$F$59:$F$999999,$F144,'Data;_Minor_Ports'!$E$59:$E$999999,L$70,'Data;_Minor_Ports'!$J$59:$J$999999,#REF!)))</f>
        <v>z</v>
      </c>
      <c r="M144" s="3" t="str">
        <f>IF(Closed_Ports!H137="z","z",IF(M$11&lt;2000,INDEX('Data;_Historical_Data'!$H$12:$AK$518,MATCH(Working!$E144,'Data;_Historical_Data'!$J$12:$J$518,0),MATCH(Working!M$11,'Data;_Historical_Data'!$H$11:$AK$11)),SUMIFS('Data;_Minor_Ports'!$K$59:$K$999999,'Data;_Minor_Ports'!$F$59:$F$999999,$F144,'Data;_Minor_Ports'!$E$59:$E$999999,M$70,'Data;_Minor_Ports'!$J$59:$J$999999,#REF!)))</f>
        <v>z</v>
      </c>
      <c r="N144" s="3" t="str">
        <f>IF(Closed_Ports!I137="z","z",IF(N$11&lt;2000,INDEX('Data;_Historical_Data'!$H$12:$AK$518,MATCH(Working!$E144,'Data;_Historical_Data'!$J$12:$J$518,0),MATCH(Working!N$11,'Data;_Historical_Data'!$H$11:$AK$11)),SUMIFS('Data;_Minor_Ports'!$K$59:$K$999999,'Data;_Minor_Ports'!$F$59:$F$999999,$F144,'Data;_Minor_Ports'!$E$59:$E$999999,N$70,'Data;_Minor_Ports'!$J$59:$J$999999,#REF!)))</f>
        <v>z</v>
      </c>
      <c r="O144" s="3" t="str">
        <f>IF(Closed_Ports!J137="z","z",IF(O$11&lt;2000,INDEX('Data;_Historical_Data'!$H$12:$AK$518,MATCH(Working!$E144,'Data;_Historical_Data'!$J$12:$J$518,0),MATCH(Working!O$11,'Data;_Historical_Data'!$H$11:$AK$11)),SUMIFS('Data;_Minor_Ports'!$K$59:$K$999999,'Data;_Minor_Ports'!$F$59:$F$999999,$F144,'Data;_Minor_Ports'!$E$59:$E$999999,O$70,'Data;_Minor_Ports'!$J$59:$J$999999,#REF!)))</f>
        <v>z</v>
      </c>
      <c r="P144" s="3" t="str">
        <f>IF(Closed_Ports!K137="z","z",IF(P$11&lt;2000,INDEX('Data;_Historical_Data'!$H$12:$AK$518,MATCH(Working!$E144,'Data;_Historical_Data'!$J$12:$J$518,0),MATCH(Working!P$11,'Data;_Historical_Data'!$H$11:$AK$11)),SUMIFS('Data;_Minor_Ports'!$K$59:$K$999999,'Data;_Minor_Ports'!$F$59:$F$999999,$F144,'Data;_Minor_Ports'!$E$59:$E$999999,P$70,'Data;_Minor_Ports'!$J$59:$J$999999,#REF!)))</f>
        <v>z</v>
      </c>
      <c r="Q144" s="3" t="str">
        <f>IF(Closed_Ports!L137="z","z",IF(Q$11&lt;2000,INDEX('Data;_Historical_Data'!$H$12:$AK$518,MATCH(Working!$E144,'Data;_Historical_Data'!$J$12:$J$518,0),MATCH(Working!Q$11,'Data;_Historical_Data'!$H$11:$AK$11)),SUMIFS('Data;_Minor_Ports'!$K$59:$K$999999,'Data;_Minor_Ports'!$F$59:$F$999999,$F144,'Data;_Minor_Ports'!$E$59:$E$999999,Q$70,'Data;_Minor_Ports'!$J$59:$J$999999,#REF!)))</f>
        <v>z</v>
      </c>
      <c r="R144" s="3" t="str">
        <f>IF(Closed_Ports!M137="z","z",IF(R$11&lt;2000,INDEX('Data;_Historical_Data'!$H$12:$AK$518,MATCH(Working!$E144,'Data;_Historical_Data'!$J$12:$J$518,0),MATCH(Working!R$11,'Data;_Historical_Data'!$H$11:$AK$11)),SUMIFS('Data;_Minor_Ports'!$K$59:$K$999999,'Data;_Minor_Ports'!$F$59:$F$999999,$F144,'Data;_Minor_Ports'!$E$59:$E$999999,R$70,'Data;_Minor_Ports'!$J$59:$J$999999,#REF!)))</f>
        <v>z</v>
      </c>
      <c r="S144" s="3" t="str">
        <f>IF(Closed_Ports!N137="z","z",IF(S$11&lt;2000,INDEX('Data;_Historical_Data'!$H$12:$AK$518,MATCH(Working!$E144,'Data;_Historical_Data'!$J$12:$J$518,0),MATCH(Working!S$11,'Data;_Historical_Data'!$H$11:$AK$11)),SUMIFS('Data;_Minor_Ports'!$K$59:$K$999999,'Data;_Minor_Ports'!$F$59:$F$999999,$F144,'Data;_Minor_Ports'!$E$59:$E$999999,S$70,'Data;_Minor_Ports'!$J$59:$J$999999,#REF!)))</f>
        <v>z</v>
      </c>
      <c r="T144" s="3" t="e">
        <f>IF(Closed_Ports!O137="z","z",IF(T$11&lt;2000,INDEX('Data;_Historical_Data'!$H$12:$AK$518,MATCH(Working!$E144,'Data;_Historical_Data'!$J$12:$J$518,0),MATCH(Working!T$11,'Data;_Historical_Data'!$H$11:$AK$11)),SUMIFS('Data;_Minor_Ports'!$K$59:$K$999999,'Data;_Minor_Ports'!$F$59:$F$999999,$F144,'Data;_Minor_Ports'!$E$59:$E$999999,T$70,'Data;_Minor_Ports'!$J$59:$J$999999,#REF!)))</f>
        <v>#REF!</v>
      </c>
      <c r="U144" s="3" t="e">
        <f>IF(Closed_Ports!P137="z","z",IF(U$11&lt;2000,INDEX('Data;_Historical_Data'!$H$12:$AK$518,MATCH(Working!$E144,'Data;_Historical_Data'!$J$12:$J$518,0),MATCH(Working!U$11,'Data;_Historical_Data'!$H$11:$AK$11)),SUMIFS('Data;_Minor_Ports'!$K$59:$K$999999,'Data;_Minor_Ports'!$F$59:$F$999999,$F144,'Data;_Minor_Ports'!$E$59:$E$999999,U$70,'Data;_Minor_Ports'!$J$59:$J$999999,#REF!)))</f>
        <v>#REF!</v>
      </c>
      <c r="V144" s="3" t="e">
        <f>IF(Closed_Ports!Q137="z","z",IF(V$11&lt;2000,INDEX('Data;_Historical_Data'!$H$12:$AK$518,MATCH(Working!$E144,'Data;_Historical_Data'!$J$12:$J$518,0),MATCH(Working!V$11,'Data;_Historical_Data'!$H$11:$AK$11)),SUMIFS('Data;_Minor_Ports'!$K$59:$K$999999,'Data;_Minor_Ports'!$F$59:$F$999999,$F144,'Data;_Minor_Ports'!$E$59:$E$999999,V$70,'Data;_Minor_Ports'!$J$59:$J$999999,#REF!)))</f>
        <v>#REF!</v>
      </c>
      <c r="W144" s="3" t="e">
        <f>IF(Closed_Ports!R137="z","z",IF(W$11&lt;2000,INDEX('Data;_Historical_Data'!$H$12:$AK$518,MATCH(Working!$E144,'Data;_Historical_Data'!$J$12:$J$518,0),MATCH(Working!W$11,'Data;_Historical_Data'!$H$11:$AK$11)),SUMIFS('Data;_Minor_Ports'!$K$59:$K$999999,'Data;_Minor_Ports'!$F$59:$F$999999,$F144,'Data;_Minor_Ports'!$E$59:$E$999999,W$70,'Data;_Minor_Ports'!$J$59:$J$999999,#REF!)))</f>
        <v>#REF!</v>
      </c>
      <c r="X144" s="3" t="e">
        <f>IF(Closed_Ports!S137="z","z",IF(X$11&lt;2000,INDEX('Data;_Historical_Data'!$H$12:$AK$518,MATCH(Working!$E144,'Data;_Historical_Data'!$J$12:$J$518,0),MATCH(Working!X$11,'Data;_Historical_Data'!$H$11:$AK$11)),SUMIFS('Data;_Minor_Ports'!$K$59:$K$999999,'Data;_Minor_Ports'!$F$59:$F$999999,$F144,'Data;_Minor_Ports'!$E$59:$E$999999,X$70,'Data;_Minor_Ports'!$J$59:$J$999999,#REF!)))</f>
        <v>#REF!</v>
      </c>
      <c r="Y144" s="3" t="e">
        <f>IF(Closed_Ports!T137="z","z",IF(Y$11&lt;2000,INDEX('Data;_Historical_Data'!$H$12:$AK$518,MATCH(Working!$E144,'Data;_Historical_Data'!$J$12:$J$518,0),MATCH(Working!Y$11,'Data;_Historical_Data'!$H$11:$AK$11)),SUMIFS('Data;_Minor_Ports'!$K$59:$K$999999,'Data;_Minor_Ports'!$F$59:$F$999999,$F144,'Data;_Minor_Ports'!$E$59:$E$999999,Y$70,'Data;_Minor_Ports'!$J$59:$J$999999,#REF!)))</f>
        <v>#REF!</v>
      </c>
      <c r="Z144" s="3" t="e">
        <f>IF(Closed_Ports!U137="z","z",IF(Z$11&lt;2000,INDEX('Data;_Historical_Data'!$H$12:$AK$518,MATCH(Working!$E144,'Data;_Historical_Data'!$J$12:$J$518,0),MATCH(Working!Z$11,'Data;_Historical_Data'!$H$11:$AK$11)),SUMIFS('Data;_Minor_Ports'!$K$59:$K$999999,'Data;_Minor_Ports'!$F$59:$F$999999,$F144,'Data;_Minor_Ports'!$E$59:$E$999999,Z$70,'Data;_Minor_Ports'!$J$59:$J$999999,#REF!)))</f>
        <v>#REF!</v>
      </c>
      <c r="AA144" s="3" t="e">
        <f>IF(Closed_Ports!V137="z","z",IF(AA$11&lt;2000,INDEX('Data;_Historical_Data'!$H$12:$AK$518,MATCH(Working!$E144,'Data;_Historical_Data'!$J$12:$J$518,0),MATCH(Working!AA$11,'Data;_Historical_Data'!$H$11:$AK$11)),SUMIFS('Data;_Minor_Ports'!$K$59:$K$999999,'Data;_Minor_Ports'!$F$59:$F$999999,$F144,'Data;_Minor_Ports'!$E$59:$E$999999,AA$70,'Data;_Minor_Ports'!$J$59:$J$999999,#REF!)))</f>
        <v>#REF!</v>
      </c>
      <c r="AB144" s="3" t="e">
        <f>IF(Closed_Ports!W137="z","z",IF(AB$11&lt;2000,INDEX('Data;_Historical_Data'!$H$12:$AK$518,MATCH(Working!$E144,'Data;_Historical_Data'!$J$12:$J$518,0),MATCH(Working!AB$11,'Data;_Historical_Data'!$H$11:$AK$11)),SUMIFS('Data;_Minor_Ports'!$K$59:$K$999999,'Data;_Minor_Ports'!$F$59:$F$999999,$F144,'Data;_Minor_Ports'!$E$59:$E$999999,AB$70,'Data;_Minor_Ports'!$J$59:$J$999999,#REF!)))</f>
        <v>#REF!</v>
      </c>
      <c r="AC144" s="3" t="e">
        <f>IF(Closed_Ports!X137="z","z",IF(AC$11&lt;2000,INDEX('Data;_Historical_Data'!$H$12:$AK$518,MATCH(Working!$E144,'Data;_Historical_Data'!$J$12:$J$518,0),MATCH(Working!AC$11,'Data;_Historical_Data'!$H$11:$AK$11)),SUMIFS('Data;_Minor_Ports'!$K$59:$K$999999,'Data;_Minor_Ports'!$F$59:$F$999999,$F144,'Data;_Minor_Ports'!$E$59:$E$999999,AC$70,'Data;_Minor_Ports'!$J$59:$J$999999,#REF!)))</f>
        <v>#REF!</v>
      </c>
      <c r="AD144" s="3" t="e">
        <f>IF(Closed_Ports!Y137="z","z",IF(AD$11&lt;2000,INDEX('Data;_Historical_Data'!$H$12:$AK$518,MATCH(Working!$E144,'Data;_Historical_Data'!$J$12:$J$518,0),MATCH(Working!AD$11,'Data;_Historical_Data'!$H$11:$AK$11)),SUMIFS('Data;_Minor_Ports'!$K$59:$K$999999,'Data;_Minor_Ports'!$F$59:$F$999999,$F144,'Data;_Minor_Ports'!$E$59:$E$999999,AD$70,'Data;_Minor_Ports'!$J$59:$J$999999,#REF!)))</f>
        <v>#REF!</v>
      </c>
      <c r="AE144" s="3" t="e">
        <f>IF(Closed_Ports!Z137="z","z",IF(AE$11&lt;2000,INDEX('Data;_Historical_Data'!$H$12:$AK$518,MATCH(Working!$E144,'Data;_Historical_Data'!$J$12:$J$518,0),MATCH(Working!AE$11,'Data;_Historical_Data'!$H$11:$AK$11)),SUMIFS('Data;_Minor_Ports'!$K$59:$K$999999,'Data;_Minor_Ports'!$F$59:$F$999999,$F144,'Data;_Minor_Ports'!$E$59:$E$999999,AE$70,'Data;_Minor_Ports'!$J$59:$J$999999,#REF!)))</f>
        <v>#REF!</v>
      </c>
      <c r="AF144" s="3" t="e">
        <f>IF(Closed_Ports!AA137="z","z",IF(AF$11&lt;2000,INDEX('Data;_Historical_Data'!$H$12:$AK$518,MATCH(Working!$E144,'Data;_Historical_Data'!$J$12:$J$518,0),MATCH(Working!AF$11,'Data;_Historical_Data'!$H$11:$AK$11)),SUMIFS('Data;_Minor_Ports'!$K$59:$K$999999,'Data;_Minor_Ports'!$F$59:$F$999999,$F144,'Data;_Minor_Ports'!$E$59:$E$999999,AF$70,'Data;_Minor_Ports'!$J$59:$J$999999,#REF!)))</f>
        <v>#REF!</v>
      </c>
      <c r="AG144" s="3" t="e">
        <f>IF(Closed_Ports!AB137="z","z",IF(AG$11&lt;2000,INDEX('Data;_Historical_Data'!$H$12:$AK$518,MATCH(Working!$E144,'Data;_Historical_Data'!$J$12:$J$518,0),MATCH(Working!AG$11,'Data;_Historical_Data'!$H$11:$AK$11)),SUMIFS('Data;_Minor_Ports'!$K$59:$K$999999,'Data;_Minor_Ports'!$F$59:$F$999999,$F144,'Data;_Minor_Ports'!$E$59:$E$999999,AG$70,'Data;_Minor_Ports'!$J$59:$J$999999,#REF!)))</f>
        <v>#REF!</v>
      </c>
      <c r="AH144" s="3" t="e">
        <f>IF(Closed_Ports!AC137="z","z",IF(AH$11&lt;2000,INDEX('Data;_Historical_Data'!$H$12:$AK$518,MATCH(Working!$E144,'Data;_Historical_Data'!$J$12:$J$518,0),MATCH(Working!AH$11,'Data;_Historical_Data'!$H$11:$AK$11)),SUMIFS('Data;_Minor_Ports'!$K$59:$K$999999,'Data;_Minor_Ports'!$F$59:$F$999999,$F144,'Data;_Minor_Ports'!$E$59:$E$999999,AH$70,'Data;_Minor_Ports'!$J$59:$J$999999,#REF!)))</f>
        <v>#REF!</v>
      </c>
      <c r="AI144" s="3" t="e">
        <f>IF(Closed_Ports!AD137="z","z",IF(AI$11&lt;2000,INDEX('Data;_Historical_Data'!$H$12:$AK$518,MATCH(Working!$E144,'Data;_Historical_Data'!$J$12:$J$518,0),MATCH(Working!AI$11,'Data;_Historical_Data'!$H$11:$AK$11)),SUMIFS('Data;_Minor_Ports'!$K$59:$K$999999,'Data;_Minor_Ports'!$F$59:$F$999999,$F144,'Data;_Minor_Ports'!$E$59:$E$999999,AI$70,'Data;_Minor_Ports'!$J$59:$J$999999,#REF!)))</f>
        <v>#REF!</v>
      </c>
      <c r="AJ144" s="3" t="e">
        <f>IF(Closed_Ports!AE137="z","z",IF(AJ$11&lt;2000,INDEX('Data;_Historical_Data'!$H$12:$AK$518,MATCH(Working!$E144,'Data;_Historical_Data'!$J$12:$J$518,0),MATCH(Working!AJ$11,'Data;_Historical_Data'!$H$11:$AK$11)),SUMIFS('Data;_Minor_Ports'!$K$59:$K$999999,'Data;_Minor_Ports'!$F$59:$F$999999,$F144,'Data;_Minor_Ports'!$E$59:$E$999999,AJ$70,'Data;_Minor_Ports'!$J$59:$J$999999,#REF!)))</f>
        <v>#REF!</v>
      </c>
      <c r="AK144" s="3" t="e">
        <f>IF(Closed_Ports!AF137="z","z",IF(AK$11&lt;2000,INDEX('Data;_Historical_Data'!$H$12:$AK$518,MATCH(Working!$E144,'Data;_Historical_Data'!$J$12:$J$518,0),MATCH(Working!AK$11,'Data;_Historical_Data'!$H$11:$AK$11)),SUMIFS('Data;_Minor_Ports'!$K$59:$K$999999,'Data;_Minor_Ports'!$F$59:$F$999999,$F144,'Data;_Minor_Ports'!$E$59:$E$999999,AK$70,'Data;_Minor_Ports'!$J$59:$J$999999,#REF!)))</f>
        <v>#REF!</v>
      </c>
      <c r="AL144" s="49">
        <f>IF(Closed_Ports!AG137="z","z",IF(AL$11&lt;2000,INDEX('Data;_Historical_Data'!$H$12:$AK$518,MATCH(Working!$E144,'Data;_Historical_Data'!$J$12:$J$518,0),MATCH(Working!AL$11,'Data;_Historical_Data'!$H$11:$AK$11)),SUMIFS('Data;_Minor_Ports'!$K$59:$K$999999,'Data;_Minor_Ports'!$F$59:$F$999999,$F144,'Data;_Minor_Ports'!$E$59:$E$999999,AL$70,'Data;_Minor_Ports'!$J$59:$J$999999,#REF!)))</f>
        <v>0</v>
      </c>
      <c r="AM144" s="3">
        <f>IF(Closed_Ports!AH137="z","z",IF(AM$11&lt;2000,INDEX('Data;_Historical_Data'!$H$12:$AK$518,MATCH(Working!$E144,'Data;_Historical_Data'!$J$12:$J$518,0),MATCH(Working!AM$11,'Data;_Historical_Data'!$H$11:$AK$11)),SUMIFS('Data;_Minor_Ports'!$K$59:$K$999999,'Data;_Minor_Ports'!$F$59:$F$999999,$F144,'Data;_Minor_Ports'!$E$59:$E$999999,AM$70,'Data;_Minor_Ports'!$J$59:$J$999999,#REF!)))</f>
        <v>0</v>
      </c>
      <c r="AN144" s="3">
        <f>IF(Closed_Ports!AI137="z","z",IF(AN$11&lt;2000,INDEX('Data;_Historical_Data'!$H$12:$AK$518,MATCH(Working!$E144,'Data;_Historical_Data'!$J$12:$J$518,0),MATCH(Working!AN$11,'Data;_Historical_Data'!$H$11:$AK$11)),SUMIFS('Data;_Minor_Ports'!$K$59:$K$999999,'Data;_Minor_Ports'!$F$59:$F$999999,$F144,'Data;_Minor_Ports'!$E$59:$E$999999,AN$70,'Data;_Minor_Ports'!$J$59:$J$999999,#REF!)))</f>
        <v>0</v>
      </c>
      <c r="AO144" s="3">
        <f>IF(Closed_Ports!AJ137="z","z",IF(AO$11&lt;2000,INDEX('Data;_Historical_Data'!$H$12:$AK$518,MATCH(Working!$E144,'Data;_Historical_Data'!$J$12:$J$518,0),MATCH(Working!AO$11,'Data;_Historical_Data'!$H$11:$AK$11)),SUMIFS('Data;_Minor_Ports'!$K$59:$K$999999,'Data;_Minor_Ports'!$F$59:$F$999999,$F144,'Data;_Minor_Ports'!$E$59:$E$999999,AO$70,'Data;_Minor_Ports'!$J$59:$J$999999,#REF!)))</f>
        <v>0</v>
      </c>
      <c r="AP144" s="3">
        <f>IF(Closed_Ports!AK137="z","z",IF(AP$11&lt;2000,INDEX('Data;_Historical_Data'!$H$12:$AK$518,MATCH(Working!$E144,'Data;_Historical_Data'!$J$12:$J$518,0),MATCH(Working!AP$11,'Data;_Historical_Data'!$H$11:$AK$11)),SUMIFS('Data;_Minor_Ports'!$K$59:$K$999999,'Data;_Minor_Ports'!$F$59:$F$999999,$F144,'Data;_Minor_Ports'!$E$59:$E$999999,AP$70,'Data;_Minor_Ports'!$J$59:$J$999999,#REF!)))</f>
        <v>0</v>
      </c>
      <c r="AQ144" s="3">
        <f>IF(Closed_Ports!AL137="z","z",IF(AQ$11&lt;2000,INDEX('Data;_Historical_Data'!$H$12:$AK$518,MATCH(Working!$E144,'Data;_Historical_Data'!$J$12:$J$518,0),MATCH(Working!AQ$11,'Data;_Historical_Data'!$H$11:$AK$11)),SUMIFS('Data;_Minor_Ports'!$K$59:$K$999999,'Data;_Minor_Ports'!$F$59:$F$999999,$F144,'Data;_Minor_Ports'!$E$59:$E$999999,AQ$70,'Data;_Minor_Ports'!$J$59:$J$999999,#REF!)))</f>
        <v>0</v>
      </c>
      <c r="AR144" s="3">
        <f>IF(Closed_Ports!AM137="z","z",IF(AR$11&lt;2000,INDEX('Data;_Historical_Data'!$H$12:$AK$518,MATCH(Working!$E144,'Data;_Historical_Data'!$J$12:$J$518,0),MATCH(Working!AR$11,'Data;_Historical_Data'!$H$11:$AK$11)),SUMIFS('Data;_Minor_Ports'!$K$59:$K$999999,'Data;_Minor_Ports'!$F$59:$F$999999,$F144,'Data;_Minor_Ports'!$E$59:$E$999999,AR$70,'Data;_Minor_Ports'!$J$59:$J$999999,#REF!)))</f>
        <v>0</v>
      </c>
      <c r="AS144" s="3">
        <f>IF(Closed_Ports!AN137="z","z",IF(AS$11&lt;2000,INDEX('Data;_Historical_Data'!$H$12:$AK$518,MATCH(Working!$E144,'Data;_Historical_Data'!$J$12:$J$518,0),MATCH(Working!AS$11,'Data;_Historical_Data'!$H$11:$AK$11)),SUMIFS('Data;_Minor_Ports'!$K$59:$K$999999,'Data;_Minor_Ports'!$F$59:$F$999999,$F144,'Data;_Minor_Ports'!$E$59:$E$999999,AS$70,'Data;_Minor_Ports'!$J$59:$J$999999,#REF!)))</f>
        <v>0</v>
      </c>
      <c r="AT144" s="3">
        <f>IF(Closed_Ports!AO137="z","z",IF(AT$11&lt;2000,INDEX('Data;_Historical_Data'!$H$12:$AK$518,MATCH(Working!$E144,'Data;_Historical_Data'!$J$12:$J$518,0),MATCH(Working!AT$11,'Data;_Historical_Data'!$H$11:$AK$11)),SUMIFS('Data;_Minor_Ports'!$K$59:$K$999999,'Data;_Minor_Ports'!$F$59:$F$999999,$F144,'Data;_Minor_Ports'!$E$59:$E$999999,AT$70,'Data;_Minor_Ports'!$J$59:$J$999999,#REF!)))</f>
        <v>0</v>
      </c>
      <c r="AU144" s="3">
        <f>IF(Closed_Ports!AP137="z","z",IF(AU$11&lt;2000,INDEX('Data;_Historical_Data'!$H$12:$AK$518,MATCH(Working!$E144,'Data;_Historical_Data'!$J$12:$J$518,0),MATCH(Working!AU$11,'Data;_Historical_Data'!$H$11:$AK$11)),SUMIFS('Data;_Minor_Ports'!$K$59:$K$999999,'Data;_Minor_Ports'!$F$59:$F$999999,$F144,'Data;_Minor_Ports'!$E$59:$E$999999,AU$70,'Data;_Minor_Ports'!$J$59:$J$999999,#REF!)))</f>
        <v>0</v>
      </c>
      <c r="AV144" s="3">
        <f>IF(Closed_Ports!AQ137="z","z",IF(AV$11&lt;2000,INDEX('Data;_Historical_Data'!$H$12:$AK$518,MATCH(Working!$E144,'Data;_Historical_Data'!$J$12:$J$518,0),MATCH(Working!AV$11,'Data;_Historical_Data'!$H$11:$AK$11)),SUMIFS('Data;_Minor_Ports'!$K$59:$K$999999,'Data;_Minor_Ports'!$F$59:$F$999999,$F144,'Data;_Minor_Ports'!$E$59:$E$999999,AV$70,'Data;_Minor_Ports'!$J$59:$J$999999,#REF!)))</f>
        <v>0</v>
      </c>
      <c r="AW144" s="3">
        <f>IF(Closed_Ports!AR137="z","z",IF(AW$11&lt;2000,INDEX('Data;_Historical_Data'!$H$12:$AK$518,MATCH(Working!$E144,'Data;_Historical_Data'!$J$12:$J$518,0),MATCH(Working!AW$11,'Data;_Historical_Data'!$H$11:$AK$11)),SUMIFS('Data;_Minor_Ports'!$K$59:$K$999999,'Data;_Minor_Ports'!$F$59:$F$999999,$F144,'Data;_Minor_Ports'!$E$59:$E$999999,AW$70,'Data;_Minor_Ports'!$J$59:$J$999999,#REF!)))</f>
        <v>0</v>
      </c>
      <c r="AX144" s="3">
        <f>IF(Closed_Ports!AS137="z","z",IF(AX$11&lt;2000,INDEX('Data;_Historical_Data'!$H$12:$AK$518,MATCH(Working!$E144,'Data;_Historical_Data'!$J$12:$J$518,0),MATCH(Working!AX$11,'Data;_Historical_Data'!$H$11:$AK$11)),SUMIFS('Data;_Minor_Ports'!$K$59:$K$999999,'Data;_Minor_Ports'!$F$59:$F$999999,$F144,'Data;_Minor_Ports'!$E$59:$E$999999,AX$70,'Data;_Minor_Ports'!$J$59:$J$999999,#REF!)))</f>
        <v>0</v>
      </c>
      <c r="AY144" s="3">
        <f>IF(Closed_Ports!AT137="z","z",IF(AY$11&lt;2000,INDEX('Data;_Historical_Data'!$H$12:$AK$518,MATCH(Working!$E144,'Data;_Historical_Data'!$J$12:$J$518,0),MATCH(Working!AY$11,'Data;_Historical_Data'!$H$11:$AK$11)),SUMIFS('Data;_Minor_Ports'!$K$59:$K$999999,'Data;_Minor_Ports'!$F$59:$F$999999,$F144,'Data;_Minor_Ports'!$E$59:$E$999999,AY$70,'Data;_Minor_Ports'!$J$59:$J$999999,#REF!)))</f>
        <v>0</v>
      </c>
      <c r="AZ144" s="3">
        <f>IF(Closed_Ports!AU137="z","z",IF(AZ$11&lt;2000,INDEX('Data;_Historical_Data'!$H$12:$AK$518,MATCH(Working!$E144,'Data;_Historical_Data'!$J$12:$J$518,0),MATCH(Working!AZ$11,'Data;_Historical_Data'!$H$11:$AK$11)),SUMIFS('Data;_Minor_Ports'!$K$59:$K$999999,'Data;_Minor_Ports'!$F$59:$F$999999,$F144,'Data;_Minor_Ports'!$E$59:$E$999999,AZ$70,'Data;_Minor_Ports'!$J$59:$J$999999,#REF!)))</f>
        <v>0</v>
      </c>
      <c r="BA144" s="3">
        <f>IF(Closed_Ports!AV137="z","z",IF(BA$11&lt;2000,INDEX('Data;_Historical_Data'!$H$12:$AK$518,MATCH(Working!$E144,'Data;_Historical_Data'!$J$12:$J$518,0),MATCH(Working!BA$11,'Data;_Historical_Data'!$H$11:$AK$11)),SUMIFS('Data;_Minor_Ports'!$K$59:$K$999999,'Data;_Minor_Ports'!$F$59:$F$999999,$F144,'Data;_Minor_Ports'!$E$59:$E$999999,BA$70,'Data;_Minor_Ports'!$J$59:$J$999999,#REF!)))</f>
        <v>0</v>
      </c>
      <c r="BB144" s="3">
        <f>IF(Closed_Ports!AW137="z","z",IF(BB$11&lt;2000,INDEX('Data;_Historical_Data'!$H$12:$AK$518,MATCH(Working!$E144,'Data;_Historical_Data'!$J$12:$J$518,0),MATCH(Working!BB$11,'Data;_Historical_Data'!$H$11:$AK$11)),SUMIFS('Data;_Minor_Ports'!$K$59:$K$999999,'Data;_Minor_Ports'!$F$59:$F$999999,$F144,'Data;_Minor_Ports'!$E$59:$E$999999,BB$70,'Data;_Minor_Ports'!$J$59:$J$999999,#REF!)))</f>
        <v>0</v>
      </c>
      <c r="BC144" s="3">
        <f>IF(Closed_Ports!AX137="z","z",IF(BC$11&lt;2000,INDEX('Data;_Historical_Data'!$H$12:$AK$518,MATCH(Working!$E144,'Data;_Historical_Data'!$J$12:$J$518,0),MATCH(Working!BC$11,'Data;_Historical_Data'!$H$11:$AK$11)),SUMIFS('Data;_Minor_Ports'!$K$59:$K$999999,'Data;_Minor_Ports'!$F$59:$F$999999,$F144,'Data;_Minor_Ports'!$E$59:$E$999999,BC$70,'Data;_Minor_Ports'!$J$59:$J$999999,#REF!)))</f>
        <v>0</v>
      </c>
      <c r="BD144" s="3">
        <f>IF(Closed_Ports!AY137="z","z",IF(BD$11&lt;2000,INDEX('Data;_Historical_Data'!$H$12:$AK$518,MATCH(Working!$E144,'Data;_Historical_Data'!$J$12:$J$518,0),MATCH(Working!BD$11,'Data;_Historical_Data'!$H$11:$AK$11)),SUMIFS('Data;_Minor_Ports'!$K$59:$K$999999,'Data;_Minor_Ports'!$F$59:$F$999999,$F144,'Data;_Minor_Ports'!$E$59:$E$999999,BD$70,'Data;_Minor_Ports'!$J$59:$J$999999,#REF!)))</f>
        <v>0</v>
      </c>
      <c r="BE144" s="3">
        <f>IF(Closed_Ports!AZ137="z","z",IF(BE$11&lt;2000,INDEX('Data;_Historical_Data'!$H$12:$AK$518,MATCH(Working!$E144,'Data;_Historical_Data'!$J$12:$J$518,0),MATCH(Working!BE$11,'Data;_Historical_Data'!$H$11:$AK$11)),SUMIFS('Data;_Minor_Ports'!$K$59:$K$999999,'Data;_Minor_Ports'!$F$59:$F$999999,$F144,'Data;_Minor_Ports'!$E$59:$E$999999,BE$70,'Data;_Minor_Ports'!$J$59:$J$999999,#REF!)))</f>
        <v>0</v>
      </c>
      <c r="BF144" s="3">
        <f>IF(Closed_Ports!BA137="z","z",IF(BF$11&lt;2000,INDEX('Data;_Historical_Data'!$H$12:$AK$518,MATCH(Working!$E144,'Data;_Historical_Data'!$J$12:$J$518,0),MATCH(Working!BF$11,'Data;_Historical_Data'!$H$11:$AK$11)),SUMIFS('Data;_Minor_Ports'!$K$59:$K$999999,'Data;_Minor_Ports'!$F$59:$F$999999,$F144,'Data;_Minor_Ports'!$E$59:$E$999999,BF$70,'Data;_Minor_Ports'!$J$59:$J$999999,#REF!)))</f>
        <v>0</v>
      </c>
      <c r="BG144" s="3">
        <f>IF(Closed_Ports!BB137="z","z",IF(BG$11&lt;2000,INDEX('Data;_Historical_Data'!$H$12:$AK$518,MATCH(Working!$E144,'Data;_Historical_Data'!$J$12:$J$518,0),MATCH(Working!BG$11,'Data;_Historical_Data'!$H$11:$AK$11)),SUMIFS('Data;_Minor_Ports'!$K$59:$K$999999,'Data;_Minor_Ports'!$F$59:$F$999999,$F144,'Data;_Minor_Ports'!$E$59:$E$999999,BG$70,'Data;_Minor_Ports'!$J$59:$J$999999,#REF!)))</f>
        <v>0</v>
      </c>
      <c r="BH144" s="3">
        <f>IF(Closed_Ports!BC137="z","z",IF(BH$11&lt;2000,INDEX('Data;_Historical_Data'!$H$12:$AK$518,MATCH(Working!$E144,'Data;_Historical_Data'!$J$12:$J$518,0),MATCH(Working!BH$11,'Data;_Historical_Data'!$H$11:$AK$11)),SUMIFS('Data;_Minor_Ports'!$K$59:$K$999999,'Data;_Minor_Ports'!$F$59:$F$999999,$F144,'Data;_Minor_Ports'!$E$59:$E$999999,BH$70,'Data;_Minor_Ports'!$J$59:$J$999999,#REF!)))</f>
        <v>0</v>
      </c>
      <c r="BI144" s="3">
        <f>IF(Closed_Ports!BD137="z","z",IF(BI$11&lt;2000,INDEX('Data;_Historical_Data'!$H$12:$AK$518,MATCH(Working!$E144,'Data;_Historical_Data'!$J$12:$J$518,0),MATCH(Working!BI$11,'Data;_Historical_Data'!$H$11:$AK$11)),SUMIFS('Data;_Minor_Ports'!$K$59:$K$999999,'Data;_Minor_Ports'!$F$59:$F$999999,$F144,'Data;_Minor_Ports'!$E$59:$E$999999,BI$70,'Data;_Minor_Ports'!$J$59:$J$999999,#REF!)))</f>
        <v>0</v>
      </c>
      <c r="BJ144" s="44" t="e">
        <f t="shared" si="10"/>
        <v>#DIV/0!</v>
      </c>
      <c r="BK144" s="45">
        <f t="shared" si="11"/>
        <v>0</v>
      </c>
    </row>
    <row r="145" spans="5:63" x14ac:dyDescent="0.25">
      <c r="E145" s="22" t="e">
        <f>CONCATENATE(#REF!,Working!H145)</f>
        <v>#REF!</v>
      </c>
      <c r="F145" s="22" t="s">
        <v>462</v>
      </c>
      <c r="G145" s="22" t="s">
        <v>308</v>
      </c>
      <c r="H145" s="2" t="s">
        <v>134</v>
      </c>
      <c r="I145" s="2" t="s">
        <v>9</v>
      </c>
      <c r="J145" s="42" t="s">
        <v>66</v>
      </c>
      <c r="K145" s="3" t="e">
        <f>IF(Closed_Ports!F138="z","z",IF(K$11&lt;2000,INDEX('Data;_Historical_Data'!$H$12:$AK$518,MATCH(Working!$E145,'Data;_Historical_Data'!$J$12:$J$518,0),MATCH(Working!K$11,'Data;_Historical_Data'!$H$11:$AK$11)),SUMIFS('Data;_Minor_Ports'!$K$59:$K$999999,'Data;_Minor_Ports'!$F$59:$F$999999,$F145,'Data;_Minor_Ports'!$E$59:$E$999999,K$70,'Data;_Minor_Ports'!$J$59:$J$999999,#REF!)))</f>
        <v>#REF!</v>
      </c>
      <c r="L145" s="3" t="e">
        <f>IF(Closed_Ports!G138="z","z",IF(L$11&lt;2000,INDEX('Data;_Historical_Data'!$H$12:$AK$518,MATCH(Working!$E145,'Data;_Historical_Data'!$J$12:$J$518,0),MATCH(Working!L$11,'Data;_Historical_Data'!$H$11:$AK$11)),SUMIFS('Data;_Minor_Ports'!$K$59:$K$999999,'Data;_Minor_Ports'!$F$59:$F$999999,$F145,'Data;_Minor_Ports'!$E$59:$E$999999,L$70,'Data;_Minor_Ports'!$J$59:$J$999999,#REF!)))</f>
        <v>#REF!</v>
      </c>
      <c r="M145" s="3" t="e">
        <f>IF(Closed_Ports!H138="z","z",IF(M$11&lt;2000,INDEX('Data;_Historical_Data'!$H$12:$AK$518,MATCH(Working!$E145,'Data;_Historical_Data'!$J$12:$J$518,0),MATCH(Working!M$11,'Data;_Historical_Data'!$H$11:$AK$11)),SUMIFS('Data;_Minor_Ports'!$K$59:$K$999999,'Data;_Minor_Ports'!$F$59:$F$999999,$F145,'Data;_Minor_Ports'!$E$59:$E$999999,M$70,'Data;_Minor_Ports'!$J$59:$J$999999,#REF!)))</f>
        <v>#REF!</v>
      </c>
      <c r="N145" s="3" t="e">
        <f>IF(Closed_Ports!I138="z","z",IF(N$11&lt;2000,INDEX('Data;_Historical_Data'!$H$12:$AK$518,MATCH(Working!$E145,'Data;_Historical_Data'!$J$12:$J$518,0),MATCH(Working!N$11,'Data;_Historical_Data'!$H$11:$AK$11)),SUMIFS('Data;_Minor_Ports'!$K$59:$K$999999,'Data;_Minor_Ports'!$F$59:$F$999999,$F145,'Data;_Minor_Ports'!$E$59:$E$999999,N$70,'Data;_Minor_Ports'!$J$59:$J$999999,#REF!)))</f>
        <v>#REF!</v>
      </c>
      <c r="O145" s="3" t="e">
        <f>IF(Closed_Ports!J138="z","z",IF(O$11&lt;2000,INDEX('Data;_Historical_Data'!$H$12:$AK$518,MATCH(Working!$E145,'Data;_Historical_Data'!$J$12:$J$518,0),MATCH(Working!O$11,'Data;_Historical_Data'!$H$11:$AK$11)),SUMIFS('Data;_Minor_Ports'!$K$59:$K$999999,'Data;_Minor_Ports'!$F$59:$F$999999,$F145,'Data;_Minor_Ports'!$E$59:$E$999999,O$70,'Data;_Minor_Ports'!$J$59:$J$999999,#REF!)))</f>
        <v>#REF!</v>
      </c>
      <c r="P145" s="3" t="e">
        <f>IF(Closed_Ports!K138="z","z",IF(P$11&lt;2000,INDEX('Data;_Historical_Data'!$H$12:$AK$518,MATCH(Working!$E145,'Data;_Historical_Data'!$J$12:$J$518,0),MATCH(Working!P$11,'Data;_Historical_Data'!$H$11:$AK$11)),SUMIFS('Data;_Minor_Ports'!$K$59:$K$999999,'Data;_Minor_Ports'!$F$59:$F$999999,$F145,'Data;_Minor_Ports'!$E$59:$E$999999,P$70,'Data;_Minor_Ports'!$J$59:$J$999999,#REF!)))</f>
        <v>#REF!</v>
      </c>
      <c r="Q145" s="3" t="e">
        <f>IF(Closed_Ports!L138="z","z",IF(Q$11&lt;2000,INDEX('Data;_Historical_Data'!$H$12:$AK$518,MATCH(Working!$E145,'Data;_Historical_Data'!$J$12:$J$518,0),MATCH(Working!Q$11,'Data;_Historical_Data'!$H$11:$AK$11)),SUMIFS('Data;_Minor_Ports'!$K$59:$K$999999,'Data;_Minor_Ports'!$F$59:$F$999999,$F145,'Data;_Minor_Ports'!$E$59:$E$999999,Q$70,'Data;_Minor_Ports'!$J$59:$J$999999,#REF!)))</f>
        <v>#REF!</v>
      </c>
      <c r="R145" s="3" t="e">
        <f>IF(Closed_Ports!M138="z","z",IF(R$11&lt;2000,INDEX('Data;_Historical_Data'!$H$12:$AK$518,MATCH(Working!$E145,'Data;_Historical_Data'!$J$12:$J$518,0),MATCH(Working!R$11,'Data;_Historical_Data'!$H$11:$AK$11)),SUMIFS('Data;_Minor_Ports'!$K$59:$K$999999,'Data;_Minor_Ports'!$F$59:$F$999999,$F145,'Data;_Minor_Ports'!$E$59:$E$999999,R$70,'Data;_Minor_Ports'!$J$59:$J$999999,#REF!)))</f>
        <v>#REF!</v>
      </c>
      <c r="S145" s="3" t="e">
        <f>IF(Closed_Ports!N138="z","z",IF(S$11&lt;2000,INDEX('Data;_Historical_Data'!$H$12:$AK$518,MATCH(Working!$E145,'Data;_Historical_Data'!$J$12:$J$518,0),MATCH(Working!S$11,'Data;_Historical_Data'!$H$11:$AK$11)),SUMIFS('Data;_Minor_Ports'!$K$59:$K$999999,'Data;_Minor_Ports'!$F$59:$F$999999,$F145,'Data;_Minor_Ports'!$E$59:$E$999999,S$70,'Data;_Minor_Ports'!$J$59:$J$999999,#REF!)))</f>
        <v>#REF!</v>
      </c>
      <c r="T145" s="3" t="e">
        <f>IF(Closed_Ports!O138="z","z",IF(T$11&lt;2000,INDEX('Data;_Historical_Data'!$H$12:$AK$518,MATCH(Working!$E145,'Data;_Historical_Data'!$J$12:$J$518,0),MATCH(Working!T$11,'Data;_Historical_Data'!$H$11:$AK$11)),SUMIFS('Data;_Minor_Ports'!$K$59:$K$999999,'Data;_Minor_Ports'!$F$59:$F$999999,$F145,'Data;_Minor_Ports'!$E$59:$E$999999,T$70,'Data;_Minor_Ports'!$J$59:$J$999999,#REF!)))</f>
        <v>#REF!</v>
      </c>
      <c r="U145" s="3" t="e">
        <f>IF(Closed_Ports!P138="z","z",IF(U$11&lt;2000,INDEX('Data;_Historical_Data'!$H$12:$AK$518,MATCH(Working!$E145,'Data;_Historical_Data'!$J$12:$J$518,0),MATCH(Working!U$11,'Data;_Historical_Data'!$H$11:$AK$11)),SUMIFS('Data;_Minor_Ports'!$K$59:$K$999999,'Data;_Minor_Ports'!$F$59:$F$999999,$F145,'Data;_Minor_Ports'!$E$59:$E$999999,U$70,'Data;_Minor_Ports'!$J$59:$J$999999,#REF!)))</f>
        <v>#REF!</v>
      </c>
      <c r="V145" s="3" t="e">
        <f>IF(Closed_Ports!Q138="z","z",IF(V$11&lt;2000,INDEX('Data;_Historical_Data'!$H$12:$AK$518,MATCH(Working!$E145,'Data;_Historical_Data'!$J$12:$J$518,0),MATCH(Working!V$11,'Data;_Historical_Data'!$H$11:$AK$11)),SUMIFS('Data;_Minor_Ports'!$K$59:$K$999999,'Data;_Minor_Ports'!$F$59:$F$999999,$F145,'Data;_Minor_Ports'!$E$59:$E$999999,V$70,'Data;_Minor_Ports'!$J$59:$J$999999,#REF!)))</f>
        <v>#REF!</v>
      </c>
      <c r="W145" s="3" t="e">
        <f>IF(Closed_Ports!R138="z","z",IF(W$11&lt;2000,INDEX('Data;_Historical_Data'!$H$12:$AK$518,MATCH(Working!$E145,'Data;_Historical_Data'!$J$12:$J$518,0),MATCH(Working!W$11,'Data;_Historical_Data'!$H$11:$AK$11)),SUMIFS('Data;_Minor_Ports'!$K$59:$K$999999,'Data;_Minor_Ports'!$F$59:$F$999999,$F145,'Data;_Minor_Ports'!$E$59:$E$999999,W$70,'Data;_Minor_Ports'!$J$59:$J$999999,#REF!)))</f>
        <v>#REF!</v>
      </c>
      <c r="X145" s="3" t="e">
        <f>IF(Closed_Ports!S138="z","z",IF(X$11&lt;2000,INDEX('Data;_Historical_Data'!$H$12:$AK$518,MATCH(Working!$E145,'Data;_Historical_Data'!$J$12:$J$518,0),MATCH(Working!X$11,'Data;_Historical_Data'!$H$11:$AK$11)),SUMIFS('Data;_Minor_Ports'!$K$59:$K$999999,'Data;_Minor_Ports'!$F$59:$F$999999,$F145,'Data;_Minor_Ports'!$E$59:$E$999999,X$70,'Data;_Minor_Ports'!$J$59:$J$999999,#REF!)))</f>
        <v>#REF!</v>
      </c>
      <c r="Y145" s="3" t="e">
        <f>IF(Closed_Ports!T138="z","z",IF(Y$11&lt;2000,INDEX('Data;_Historical_Data'!$H$12:$AK$518,MATCH(Working!$E145,'Data;_Historical_Data'!$J$12:$J$518,0),MATCH(Working!Y$11,'Data;_Historical_Data'!$H$11:$AK$11)),SUMIFS('Data;_Minor_Ports'!$K$59:$K$999999,'Data;_Minor_Ports'!$F$59:$F$999999,$F145,'Data;_Minor_Ports'!$E$59:$E$999999,Y$70,'Data;_Minor_Ports'!$J$59:$J$999999,#REF!)))</f>
        <v>#REF!</v>
      </c>
      <c r="Z145" s="3" t="e">
        <f>IF(Closed_Ports!U138="z","z",IF(Z$11&lt;2000,INDEX('Data;_Historical_Data'!$H$12:$AK$518,MATCH(Working!$E145,'Data;_Historical_Data'!$J$12:$J$518,0),MATCH(Working!Z$11,'Data;_Historical_Data'!$H$11:$AK$11)),SUMIFS('Data;_Minor_Ports'!$K$59:$K$999999,'Data;_Minor_Ports'!$F$59:$F$999999,$F145,'Data;_Minor_Ports'!$E$59:$E$999999,Z$70,'Data;_Minor_Ports'!$J$59:$J$999999,#REF!)))</f>
        <v>#REF!</v>
      </c>
      <c r="AA145" s="3" t="e">
        <f>IF(Closed_Ports!V138="z","z",IF(AA$11&lt;2000,INDEX('Data;_Historical_Data'!$H$12:$AK$518,MATCH(Working!$E145,'Data;_Historical_Data'!$J$12:$J$518,0),MATCH(Working!AA$11,'Data;_Historical_Data'!$H$11:$AK$11)),SUMIFS('Data;_Minor_Ports'!$K$59:$K$999999,'Data;_Minor_Ports'!$F$59:$F$999999,$F145,'Data;_Minor_Ports'!$E$59:$E$999999,AA$70,'Data;_Minor_Ports'!$J$59:$J$999999,#REF!)))</f>
        <v>#REF!</v>
      </c>
      <c r="AB145" s="3" t="e">
        <f>IF(Closed_Ports!W138="z","z",IF(AB$11&lt;2000,INDEX('Data;_Historical_Data'!$H$12:$AK$518,MATCH(Working!$E145,'Data;_Historical_Data'!$J$12:$J$518,0),MATCH(Working!AB$11,'Data;_Historical_Data'!$H$11:$AK$11)),SUMIFS('Data;_Minor_Ports'!$K$59:$K$999999,'Data;_Minor_Ports'!$F$59:$F$999999,$F145,'Data;_Minor_Ports'!$E$59:$E$999999,AB$70,'Data;_Minor_Ports'!$J$59:$J$999999,#REF!)))</f>
        <v>#REF!</v>
      </c>
      <c r="AC145" s="3" t="e">
        <f>IF(Closed_Ports!X138="z","z",IF(AC$11&lt;2000,INDEX('Data;_Historical_Data'!$H$12:$AK$518,MATCH(Working!$E145,'Data;_Historical_Data'!$J$12:$J$518,0),MATCH(Working!AC$11,'Data;_Historical_Data'!$H$11:$AK$11)),SUMIFS('Data;_Minor_Ports'!$K$59:$K$999999,'Data;_Minor_Ports'!$F$59:$F$999999,$F145,'Data;_Minor_Ports'!$E$59:$E$999999,AC$70,'Data;_Minor_Ports'!$J$59:$J$999999,#REF!)))</f>
        <v>#REF!</v>
      </c>
      <c r="AD145" s="3" t="e">
        <f>IF(Closed_Ports!Y138="z","z",IF(AD$11&lt;2000,INDEX('Data;_Historical_Data'!$H$12:$AK$518,MATCH(Working!$E145,'Data;_Historical_Data'!$J$12:$J$518,0),MATCH(Working!AD$11,'Data;_Historical_Data'!$H$11:$AK$11)),SUMIFS('Data;_Minor_Ports'!$K$59:$K$999999,'Data;_Minor_Ports'!$F$59:$F$999999,$F145,'Data;_Minor_Ports'!$E$59:$E$999999,AD$70,'Data;_Minor_Ports'!$J$59:$J$999999,#REF!)))</f>
        <v>#REF!</v>
      </c>
      <c r="AE145" s="3" t="e">
        <f>IF(Closed_Ports!Z138="z","z",IF(AE$11&lt;2000,INDEX('Data;_Historical_Data'!$H$12:$AK$518,MATCH(Working!$E145,'Data;_Historical_Data'!$J$12:$J$518,0),MATCH(Working!AE$11,'Data;_Historical_Data'!$H$11:$AK$11)),SUMIFS('Data;_Minor_Ports'!$K$59:$K$999999,'Data;_Minor_Ports'!$F$59:$F$999999,$F145,'Data;_Minor_Ports'!$E$59:$E$999999,AE$70,'Data;_Minor_Ports'!$J$59:$J$999999,#REF!)))</f>
        <v>#REF!</v>
      </c>
      <c r="AF145" s="3" t="e">
        <f>IF(Closed_Ports!AA138="z","z",IF(AF$11&lt;2000,INDEX('Data;_Historical_Data'!$H$12:$AK$518,MATCH(Working!$E145,'Data;_Historical_Data'!$J$12:$J$518,0),MATCH(Working!AF$11,'Data;_Historical_Data'!$H$11:$AK$11)),SUMIFS('Data;_Minor_Ports'!$K$59:$K$999999,'Data;_Minor_Ports'!$F$59:$F$999999,$F145,'Data;_Minor_Ports'!$E$59:$E$999999,AF$70,'Data;_Minor_Ports'!$J$59:$J$999999,#REF!)))</f>
        <v>#REF!</v>
      </c>
      <c r="AG145" s="3" t="e">
        <f>IF(Closed_Ports!AB138="z","z",IF(AG$11&lt;2000,INDEX('Data;_Historical_Data'!$H$12:$AK$518,MATCH(Working!$E145,'Data;_Historical_Data'!$J$12:$J$518,0),MATCH(Working!AG$11,'Data;_Historical_Data'!$H$11:$AK$11)),SUMIFS('Data;_Minor_Ports'!$K$59:$K$999999,'Data;_Minor_Ports'!$F$59:$F$999999,$F145,'Data;_Minor_Ports'!$E$59:$E$999999,AG$70,'Data;_Minor_Ports'!$J$59:$J$999999,#REF!)))</f>
        <v>#REF!</v>
      </c>
      <c r="AH145" s="3" t="e">
        <f>IF(Closed_Ports!AC138="z","z",IF(AH$11&lt;2000,INDEX('Data;_Historical_Data'!$H$12:$AK$518,MATCH(Working!$E145,'Data;_Historical_Data'!$J$12:$J$518,0),MATCH(Working!AH$11,'Data;_Historical_Data'!$H$11:$AK$11)),SUMIFS('Data;_Minor_Ports'!$K$59:$K$999999,'Data;_Minor_Ports'!$F$59:$F$999999,$F145,'Data;_Minor_Ports'!$E$59:$E$999999,AH$70,'Data;_Minor_Ports'!$J$59:$J$999999,#REF!)))</f>
        <v>#REF!</v>
      </c>
      <c r="AI145" s="3" t="e">
        <f>IF(Closed_Ports!AD138="z","z",IF(AI$11&lt;2000,INDEX('Data;_Historical_Data'!$H$12:$AK$518,MATCH(Working!$E145,'Data;_Historical_Data'!$J$12:$J$518,0),MATCH(Working!AI$11,'Data;_Historical_Data'!$H$11:$AK$11)),SUMIFS('Data;_Minor_Ports'!$K$59:$K$999999,'Data;_Minor_Ports'!$F$59:$F$999999,$F145,'Data;_Minor_Ports'!$E$59:$E$999999,AI$70,'Data;_Minor_Ports'!$J$59:$J$999999,#REF!)))</f>
        <v>#REF!</v>
      </c>
      <c r="AJ145" s="3" t="e">
        <f>IF(Closed_Ports!AE138="z","z",IF(AJ$11&lt;2000,INDEX('Data;_Historical_Data'!$H$12:$AK$518,MATCH(Working!$E145,'Data;_Historical_Data'!$J$12:$J$518,0),MATCH(Working!AJ$11,'Data;_Historical_Data'!$H$11:$AK$11)),SUMIFS('Data;_Minor_Ports'!$K$59:$K$999999,'Data;_Minor_Ports'!$F$59:$F$999999,$F145,'Data;_Minor_Ports'!$E$59:$E$999999,AJ$70,'Data;_Minor_Ports'!$J$59:$J$999999,#REF!)))</f>
        <v>#REF!</v>
      </c>
      <c r="AK145" s="3" t="e">
        <f>IF(Closed_Ports!AF138="z","z",IF(AK$11&lt;2000,INDEX('Data;_Historical_Data'!$H$12:$AK$518,MATCH(Working!$E145,'Data;_Historical_Data'!$J$12:$J$518,0),MATCH(Working!AK$11,'Data;_Historical_Data'!$H$11:$AK$11)),SUMIFS('Data;_Minor_Ports'!$K$59:$K$999999,'Data;_Minor_Ports'!$F$59:$F$999999,$F145,'Data;_Minor_Ports'!$E$59:$E$999999,AK$70,'Data;_Minor_Ports'!$J$59:$J$999999,#REF!)))</f>
        <v>#REF!</v>
      </c>
      <c r="AL145" s="49">
        <f>IF(Closed_Ports!AG138="z","z",IF(AL$11&lt;2000,INDEX('Data;_Historical_Data'!$H$12:$AK$518,MATCH(Working!$E145,'Data;_Historical_Data'!$J$12:$J$518,0),MATCH(Working!AL$11,'Data;_Historical_Data'!$H$11:$AK$11)),SUMIFS('Data;_Minor_Ports'!$K$59:$K$999999,'Data;_Minor_Ports'!$F$59:$F$999999,$F145,'Data;_Minor_Ports'!$E$59:$E$999999,AL$70,'Data;_Minor_Ports'!$J$59:$J$999999,#REF!)))</f>
        <v>0</v>
      </c>
      <c r="AM145" s="3">
        <f>IF(Closed_Ports!AH138="z","z",IF(AM$11&lt;2000,INDEX('Data;_Historical_Data'!$H$12:$AK$518,MATCH(Working!$E145,'Data;_Historical_Data'!$J$12:$J$518,0),MATCH(Working!AM$11,'Data;_Historical_Data'!$H$11:$AK$11)),SUMIFS('Data;_Minor_Ports'!$K$59:$K$999999,'Data;_Minor_Ports'!$F$59:$F$999999,$F145,'Data;_Minor_Ports'!$E$59:$E$999999,AM$70,'Data;_Minor_Ports'!$J$59:$J$999999,#REF!)))</f>
        <v>0</v>
      </c>
      <c r="AN145" s="3">
        <f>IF(Closed_Ports!AI138="z","z",IF(AN$11&lt;2000,INDEX('Data;_Historical_Data'!$H$12:$AK$518,MATCH(Working!$E145,'Data;_Historical_Data'!$J$12:$J$518,0),MATCH(Working!AN$11,'Data;_Historical_Data'!$H$11:$AK$11)),SUMIFS('Data;_Minor_Ports'!$K$59:$K$999999,'Data;_Minor_Ports'!$F$59:$F$999999,$F145,'Data;_Minor_Ports'!$E$59:$E$999999,AN$70,'Data;_Minor_Ports'!$J$59:$J$999999,#REF!)))</f>
        <v>0</v>
      </c>
      <c r="AO145" s="3">
        <f>IF(Closed_Ports!AJ138="z","z",IF(AO$11&lt;2000,INDEX('Data;_Historical_Data'!$H$12:$AK$518,MATCH(Working!$E145,'Data;_Historical_Data'!$J$12:$J$518,0),MATCH(Working!AO$11,'Data;_Historical_Data'!$H$11:$AK$11)),SUMIFS('Data;_Minor_Ports'!$K$59:$K$999999,'Data;_Minor_Ports'!$F$59:$F$999999,$F145,'Data;_Minor_Ports'!$E$59:$E$999999,AO$70,'Data;_Minor_Ports'!$J$59:$J$999999,#REF!)))</f>
        <v>0</v>
      </c>
      <c r="AP145" s="3">
        <f>IF(Closed_Ports!AK138="z","z",IF(AP$11&lt;2000,INDEX('Data;_Historical_Data'!$H$12:$AK$518,MATCH(Working!$E145,'Data;_Historical_Data'!$J$12:$J$518,0),MATCH(Working!AP$11,'Data;_Historical_Data'!$H$11:$AK$11)),SUMIFS('Data;_Minor_Ports'!$K$59:$K$999999,'Data;_Minor_Ports'!$F$59:$F$999999,$F145,'Data;_Minor_Ports'!$E$59:$E$999999,AP$70,'Data;_Minor_Ports'!$J$59:$J$999999,#REF!)))</f>
        <v>0</v>
      </c>
      <c r="AQ145" s="3">
        <f>IF(Closed_Ports!AL138="z","z",IF(AQ$11&lt;2000,INDEX('Data;_Historical_Data'!$H$12:$AK$518,MATCH(Working!$E145,'Data;_Historical_Data'!$J$12:$J$518,0),MATCH(Working!AQ$11,'Data;_Historical_Data'!$H$11:$AK$11)),SUMIFS('Data;_Minor_Ports'!$K$59:$K$999999,'Data;_Minor_Ports'!$F$59:$F$999999,$F145,'Data;_Minor_Ports'!$E$59:$E$999999,AQ$70,'Data;_Minor_Ports'!$J$59:$J$999999,#REF!)))</f>
        <v>0</v>
      </c>
      <c r="AR145" s="3">
        <f>IF(Closed_Ports!AM138="z","z",IF(AR$11&lt;2000,INDEX('Data;_Historical_Data'!$H$12:$AK$518,MATCH(Working!$E145,'Data;_Historical_Data'!$J$12:$J$518,0),MATCH(Working!AR$11,'Data;_Historical_Data'!$H$11:$AK$11)),SUMIFS('Data;_Minor_Ports'!$K$59:$K$999999,'Data;_Minor_Ports'!$F$59:$F$999999,$F145,'Data;_Minor_Ports'!$E$59:$E$999999,AR$70,'Data;_Minor_Ports'!$J$59:$J$999999,#REF!)))</f>
        <v>0</v>
      </c>
      <c r="AS145" s="3">
        <f>IF(Closed_Ports!AN138="z","z",IF(AS$11&lt;2000,INDEX('Data;_Historical_Data'!$H$12:$AK$518,MATCH(Working!$E145,'Data;_Historical_Data'!$J$12:$J$518,0),MATCH(Working!AS$11,'Data;_Historical_Data'!$H$11:$AK$11)),SUMIFS('Data;_Minor_Ports'!$K$59:$K$999999,'Data;_Minor_Ports'!$F$59:$F$999999,$F145,'Data;_Minor_Ports'!$E$59:$E$999999,AS$70,'Data;_Minor_Ports'!$J$59:$J$999999,#REF!)))</f>
        <v>0</v>
      </c>
      <c r="AT145" s="3">
        <f>IF(Closed_Ports!AO138="z","z",IF(AT$11&lt;2000,INDEX('Data;_Historical_Data'!$H$12:$AK$518,MATCH(Working!$E145,'Data;_Historical_Data'!$J$12:$J$518,0),MATCH(Working!AT$11,'Data;_Historical_Data'!$H$11:$AK$11)),SUMIFS('Data;_Minor_Ports'!$K$59:$K$999999,'Data;_Minor_Ports'!$F$59:$F$999999,$F145,'Data;_Minor_Ports'!$E$59:$E$999999,AT$70,'Data;_Minor_Ports'!$J$59:$J$999999,#REF!)))</f>
        <v>0</v>
      </c>
      <c r="AU145" s="3">
        <f>IF(Closed_Ports!AP138="z","z",IF(AU$11&lt;2000,INDEX('Data;_Historical_Data'!$H$12:$AK$518,MATCH(Working!$E145,'Data;_Historical_Data'!$J$12:$J$518,0),MATCH(Working!AU$11,'Data;_Historical_Data'!$H$11:$AK$11)),SUMIFS('Data;_Minor_Ports'!$K$59:$K$999999,'Data;_Minor_Ports'!$F$59:$F$999999,$F145,'Data;_Minor_Ports'!$E$59:$E$999999,AU$70,'Data;_Minor_Ports'!$J$59:$J$999999,#REF!)))</f>
        <v>0</v>
      </c>
      <c r="AV145" s="3">
        <f>IF(Closed_Ports!AQ138="z","z",IF(AV$11&lt;2000,INDEX('Data;_Historical_Data'!$H$12:$AK$518,MATCH(Working!$E145,'Data;_Historical_Data'!$J$12:$J$518,0),MATCH(Working!AV$11,'Data;_Historical_Data'!$H$11:$AK$11)),SUMIFS('Data;_Minor_Ports'!$K$59:$K$999999,'Data;_Minor_Ports'!$F$59:$F$999999,$F145,'Data;_Minor_Ports'!$E$59:$E$999999,AV$70,'Data;_Minor_Ports'!$J$59:$J$999999,#REF!)))</f>
        <v>0</v>
      </c>
      <c r="AW145" s="3">
        <f>IF(Closed_Ports!AR138="z","z",IF(AW$11&lt;2000,INDEX('Data;_Historical_Data'!$H$12:$AK$518,MATCH(Working!$E145,'Data;_Historical_Data'!$J$12:$J$518,0),MATCH(Working!AW$11,'Data;_Historical_Data'!$H$11:$AK$11)),SUMIFS('Data;_Minor_Ports'!$K$59:$K$999999,'Data;_Minor_Ports'!$F$59:$F$999999,$F145,'Data;_Minor_Ports'!$E$59:$E$999999,AW$70,'Data;_Minor_Ports'!$J$59:$J$999999,#REF!)))</f>
        <v>0</v>
      </c>
      <c r="AX145" s="3">
        <f>IF(Closed_Ports!AS138="z","z",IF(AX$11&lt;2000,INDEX('Data;_Historical_Data'!$H$12:$AK$518,MATCH(Working!$E145,'Data;_Historical_Data'!$J$12:$J$518,0),MATCH(Working!AX$11,'Data;_Historical_Data'!$H$11:$AK$11)),SUMIFS('Data;_Minor_Ports'!$K$59:$K$999999,'Data;_Minor_Ports'!$F$59:$F$999999,$F145,'Data;_Minor_Ports'!$E$59:$E$999999,AX$70,'Data;_Minor_Ports'!$J$59:$J$999999,#REF!)))</f>
        <v>0</v>
      </c>
      <c r="AY145" s="3">
        <f>IF(Closed_Ports!AT138="z","z",IF(AY$11&lt;2000,INDEX('Data;_Historical_Data'!$H$12:$AK$518,MATCH(Working!$E145,'Data;_Historical_Data'!$J$12:$J$518,0),MATCH(Working!AY$11,'Data;_Historical_Data'!$H$11:$AK$11)),SUMIFS('Data;_Minor_Ports'!$K$59:$K$999999,'Data;_Minor_Ports'!$F$59:$F$999999,$F145,'Data;_Minor_Ports'!$E$59:$E$999999,AY$70,'Data;_Minor_Ports'!$J$59:$J$999999,#REF!)))</f>
        <v>0</v>
      </c>
      <c r="AZ145" s="3">
        <f>IF(Closed_Ports!AU138="z","z",IF(AZ$11&lt;2000,INDEX('Data;_Historical_Data'!$H$12:$AK$518,MATCH(Working!$E145,'Data;_Historical_Data'!$J$12:$J$518,0),MATCH(Working!AZ$11,'Data;_Historical_Data'!$H$11:$AK$11)),SUMIFS('Data;_Minor_Ports'!$K$59:$K$999999,'Data;_Minor_Ports'!$F$59:$F$999999,$F145,'Data;_Minor_Ports'!$E$59:$E$999999,AZ$70,'Data;_Minor_Ports'!$J$59:$J$999999,#REF!)))</f>
        <v>0</v>
      </c>
      <c r="BA145" s="3">
        <f>IF(Closed_Ports!AV138="z","z",IF(BA$11&lt;2000,INDEX('Data;_Historical_Data'!$H$12:$AK$518,MATCH(Working!$E145,'Data;_Historical_Data'!$J$12:$J$518,0),MATCH(Working!BA$11,'Data;_Historical_Data'!$H$11:$AK$11)),SUMIFS('Data;_Minor_Ports'!$K$59:$K$999999,'Data;_Minor_Ports'!$F$59:$F$999999,$F145,'Data;_Minor_Ports'!$E$59:$E$999999,BA$70,'Data;_Minor_Ports'!$J$59:$J$999999,#REF!)))</f>
        <v>0</v>
      </c>
      <c r="BB145" s="3">
        <f>IF(Closed_Ports!AW138="z","z",IF(BB$11&lt;2000,INDEX('Data;_Historical_Data'!$H$12:$AK$518,MATCH(Working!$E145,'Data;_Historical_Data'!$J$12:$J$518,0),MATCH(Working!BB$11,'Data;_Historical_Data'!$H$11:$AK$11)),SUMIFS('Data;_Minor_Ports'!$K$59:$K$999999,'Data;_Minor_Ports'!$F$59:$F$999999,$F145,'Data;_Minor_Ports'!$E$59:$E$999999,BB$70,'Data;_Minor_Ports'!$J$59:$J$999999,#REF!)))</f>
        <v>0</v>
      </c>
      <c r="BC145" s="3">
        <f>IF(Closed_Ports!AX138="z","z",IF(BC$11&lt;2000,INDEX('Data;_Historical_Data'!$H$12:$AK$518,MATCH(Working!$E145,'Data;_Historical_Data'!$J$12:$J$518,0),MATCH(Working!BC$11,'Data;_Historical_Data'!$H$11:$AK$11)),SUMIFS('Data;_Minor_Ports'!$K$59:$K$999999,'Data;_Minor_Ports'!$F$59:$F$999999,$F145,'Data;_Minor_Ports'!$E$59:$E$999999,BC$70,'Data;_Minor_Ports'!$J$59:$J$999999,#REF!)))</f>
        <v>0</v>
      </c>
      <c r="BD145" s="3">
        <f>IF(Closed_Ports!AY138="z","z",IF(BD$11&lt;2000,INDEX('Data;_Historical_Data'!$H$12:$AK$518,MATCH(Working!$E145,'Data;_Historical_Data'!$J$12:$J$518,0),MATCH(Working!BD$11,'Data;_Historical_Data'!$H$11:$AK$11)),SUMIFS('Data;_Minor_Ports'!$K$59:$K$999999,'Data;_Minor_Ports'!$F$59:$F$999999,$F145,'Data;_Minor_Ports'!$E$59:$E$999999,BD$70,'Data;_Minor_Ports'!$J$59:$J$999999,#REF!)))</f>
        <v>0</v>
      </c>
      <c r="BE145" s="3">
        <f>IF(Closed_Ports!AZ138="z","z",IF(BE$11&lt;2000,INDEX('Data;_Historical_Data'!$H$12:$AK$518,MATCH(Working!$E145,'Data;_Historical_Data'!$J$12:$J$518,0),MATCH(Working!BE$11,'Data;_Historical_Data'!$H$11:$AK$11)),SUMIFS('Data;_Minor_Ports'!$K$59:$K$999999,'Data;_Minor_Ports'!$F$59:$F$999999,$F145,'Data;_Minor_Ports'!$E$59:$E$999999,BE$70,'Data;_Minor_Ports'!$J$59:$J$999999,#REF!)))</f>
        <v>0</v>
      </c>
      <c r="BF145" s="3">
        <f>IF(Closed_Ports!BA138="z","z",IF(BF$11&lt;2000,INDEX('Data;_Historical_Data'!$H$12:$AK$518,MATCH(Working!$E145,'Data;_Historical_Data'!$J$12:$J$518,0),MATCH(Working!BF$11,'Data;_Historical_Data'!$H$11:$AK$11)),SUMIFS('Data;_Minor_Ports'!$K$59:$K$999999,'Data;_Minor_Ports'!$F$59:$F$999999,$F145,'Data;_Minor_Ports'!$E$59:$E$999999,BF$70,'Data;_Minor_Ports'!$J$59:$J$999999,#REF!)))</f>
        <v>0</v>
      </c>
      <c r="BG145" s="3">
        <f>IF(Closed_Ports!BB138="z","z",IF(BG$11&lt;2000,INDEX('Data;_Historical_Data'!$H$12:$AK$518,MATCH(Working!$E145,'Data;_Historical_Data'!$J$12:$J$518,0),MATCH(Working!BG$11,'Data;_Historical_Data'!$H$11:$AK$11)),SUMIFS('Data;_Minor_Ports'!$K$59:$K$999999,'Data;_Minor_Ports'!$F$59:$F$999999,$F145,'Data;_Minor_Ports'!$E$59:$E$999999,BG$70,'Data;_Minor_Ports'!$J$59:$J$999999,#REF!)))</f>
        <v>0</v>
      </c>
      <c r="BH145" s="3">
        <f>IF(Closed_Ports!BC138="z","z",IF(BH$11&lt;2000,INDEX('Data;_Historical_Data'!$H$12:$AK$518,MATCH(Working!$E145,'Data;_Historical_Data'!$J$12:$J$518,0),MATCH(Working!BH$11,'Data;_Historical_Data'!$H$11:$AK$11)),SUMIFS('Data;_Minor_Ports'!$K$59:$K$999999,'Data;_Minor_Ports'!$F$59:$F$999999,$F145,'Data;_Minor_Ports'!$E$59:$E$999999,BH$70,'Data;_Minor_Ports'!$J$59:$J$999999,#REF!)))</f>
        <v>0</v>
      </c>
      <c r="BI145" s="3">
        <f>IF(Closed_Ports!BD138="z","z",IF(BI$11&lt;2000,INDEX('Data;_Historical_Data'!$H$12:$AK$518,MATCH(Working!$E145,'Data;_Historical_Data'!$J$12:$J$518,0),MATCH(Working!BI$11,'Data;_Historical_Data'!$H$11:$AK$11)),SUMIFS('Data;_Minor_Ports'!$K$59:$K$999999,'Data;_Minor_Ports'!$F$59:$F$999999,$F145,'Data;_Minor_Ports'!$E$59:$E$999999,BI$70,'Data;_Minor_Ports'!$J$59:$J$999999,#REF!)))</f>
        <v>0</v>
      </c>
      <c r="BJ145" s="44" t="e">
        <f t="shared" si="10"/>
        <v>#DIV/0!</v>
      </c>
      <c r="BK145" s="45">
        <f t="shared" si="11"/>
        <v>0</v>
      </c>
    </row>
    <row r="146" spans="5:63" x14ac:dyDescent="0.25">
      <c r="E146" s="22" t="e">
        <f>CONCATENATE(#REF!,Working!H146)</f>
        <v>#REF!</v>
      </c>
      <c r="F146" s="22" t="s">
        <v>464</v>
      </c>
      <c r="G146" s="22" t="s">
        <v>308</v>
      </c>
      <c r="H146" s="2" t="s">
        <v>135</v>
      </c>
      <c r="I146" s="2" t="s">
        <v>17</v>
      </c>
      <c r="J146" s="42" t="s">
        <v>66</v>
      </c>
      <c r="K146" s="3" t="str">
        <f>IF(Closed_Ports!F139="z","z",IF(K$11&lt;2000,INDEX('Data;_Historical_Data'!$H$12:$AK$518,MATCH(Working!$E146,'Data;_Historical_Data'!$J$12:$J$518,0),MATCH(Working!K$11,'Data;_Historical_Data'!$H$11:$AK$11)),SUMIFS('Data;_Minor_Ports'!$K$59:$K$999999,'Data;_Minor_Ports'!$F$59:$F$999999,$F146,'Data;_Minor_Ports'!$E$59:$E$999999,K$70,'Data;_Minor_Ports'!$J$59:$J$999999,#REF!)))</f>
        <v>z</v>
      </c>
      <c r="L146" s="3" t="str">
        <f>IF(Closed_Ports!G139="z","z",IF(L$11&lt;2000,INDEX('Data;_Historical_Data'!$H$12:$AK$518,MATCH(Working!$E146,'Data;_Historical_Data'!$J$12:$J$518,0),MATCH(Working!L$11,'Data;_Historical_Data'!$H$11:$AK$11)),SUMIFS('Data;_Minor_Ports'!$K$59:$K$999999,'Data;_Minor_Ports'!$F$59:$F$999999,$F146,'Data;_Minor_Ports'!$E$59:$E$999999,L$70,'Data;_Minor_Ports'!$J$59:$J$999999,#REF!)))</f>
        <v>z</v>
      </c>
      <c r="M146" s="3" t="str">
        <f>IF(Closed_Ports!H139="z","z",IF(M$11&lt;2000,INDEX('Data;_Historical_Data'!$H$12:$AK$518,MATCH(Working!$E146,'Data;_Historical_Data'!$J$12:$J$518,0),MATCH(Working!M$11,'Data;_Historical_Data'!$H$11:$AK$11)),SUMIFS('Data;_Minor_Ports'!$K$59:$K$999999,'Data;_Minor_Ports'!$F$59:$F$999999,$F146,'Data;_Minor_Ports'!$E$59:$E$999999,M$70,'Data;_Minor_Ports'!$J$59:$J$999999,#REF!)))</f>
        <v>z</v>
      </c>
      <c r="N146" s="3" t="str">
        <f>IF(Closed_Ports!I139="z","z",IF(N$11&lt;2000,INDEX('Data;_Historical_Data'!$H$12:$AK$518,MATCH(Working!$E146,'Data;_Historical_Data'!$J$12:$J$518,0),MATCH(Working!N$11,'Data;_Historical_Data'!$H$11:$AK$11)),SUMIFS('Data;_Minor_Ports'!$K$59:$K$999999,'Data;_Minor_Ports'!$F$59:$F$999999,$F146,'Data;_Minor_Ports'!$E$59:$E$999999,N$70,'Data;_Minor_Ports'!$J$59:$J$999999,#REF!)))</f>
        <v>z</v>
      </c>
      <c r="O146" s="3" t="str">
        <f>IF(Closed_Ports!J139="z","z",IF(O$11&lt;2000,INDEX('Data;_Historical_Data'!$H$12:$AK$518,MATCH(Working!$E146,'Data;_Historical_Data'!$J$12:$J$518,0),MATCH(Working!O$11,'Data;_Historical_Data'!$H$11:$AK$11)),SUMIFS('Data;_Minor_Ports'!$K$59:$K$999999,'Data;_Minor_Ports'!$F$59:$F$999999,$F146,'Data;_Minor_Ports'!$E$59:$E$999999,O$70,'Data;_Minor_Ports'!$J$59:$J$999999,#REF!)))</f>
        <v>z</v>
      </c>
      <c r="P146" s="3" t="str">
        <f>IF(Closed_Ports!K139="z","z",IF(P$11&lt;2000,INDEX('Data;_Historical_Data'!$H$12:$AK$518,MATCH(Working!$E146,'Data;_Historical_Data'!$J$12:$J$518,0),MATCH(Working!P$11,'Data;_Historical_Data'!$H$11:$AK$11)),SUMIFS('Data;_Minor_Ports'!$K$59:$K$999999,'Data;_Minor_Ports'!$F$59:$F$999999,$F146,'Data;_Minor_Ports'!$E$59:$E$999999,P$70,'Data;_Minor_Ports'!$J$59:$J$999999,#REF!)))</f>
        <v>z</v>
      </c>
      <c r="Q146" s="3" t="str">
        <f>IF(Closed_Ports!L139="z","z",IF(Q$11&lt;2000,INDEX('Data;_Historical_Data'!$H$12:$AK$518,MATCH(Working!$E146,'Data;_Historical_Data'!$J$12:$J$518,0),MATCH(Working!Q$11,'Data;_Historical_Data'!$H$11:$AK$11)),SUMIFS('Data;_Minor_Ports'!$K$59:$K$999999,'Data;_Minor_Ports'!$F$59:$F$999999,$F146,'Data;_Minor_Ports'!$E$59:$E$999999,Q$70,'Data;_Minor_Ports'!$J$59:$J$999999,#REF!)))</f>
        <v>z</v>
      </c>
      <c r="R146" s="3" t="str">
        <f>IF(Closed_Ports!M139="z","z",IF(R$11&lt;2000,INDEX('Data;_Historical_Data'!$H$12:$AK$518,MATCH(Working!$E146,'Data;_Historical_Data'!$J$12:$J$518,0),MATCH(Working!R$11,'Data;_Historical_Data'!$H$11:$AK$11)),SUMIFS('Data;_Minor_Ports'!$K$59:$K$999999,'Data;_Minor_Ports'!$F$59:$F$999999,$F146,'Data;_Minor_Ports'!$E$59:$E$999999,R$70,'Data;_Minor_Ports'!$J$59:$J$999999,#REF!)))</f>
        <v>z</v>
      </c>
      <c r="S146" s="3" t="str">
        <f>IF(Closed_Ports!N139="z","z",IF(S$11&lt;2000,INDEX('Data;_Historical_Data'!$H$12:$AK$518,MATCH(Working!$E146,'Data;_Historical_Data'!$J$12:$J$518,0),MATCH(Working!S$11,'Data;_Historical_Data'!$H$11:$AK$11)),SUMIFS('Data;_Minor_Ports'!$K$59:$K$999999,'Data;_Minor_Ports'!$F$59:$F$999999,$F146,'Data;_Minor_Ports'!$E$59:$E$999999,S$70,'Data;_Minor_Ports'!$J$59:$J$999999,#REF!)))</f>
        <v>z</v>
      </c>
      <c r="T146" s="3" t="str">
        <f>IF(Closed_Ports!O139="z","z",IF(T$11&lt;2000,INDEX('Data;_Historical_Data'!$H$12:$AK$518,MATCH(Working!$E146,'Data;_Historical_Data'!$J$12:$J$518,0),MATCH(Working!T$11,'Data;_Historical_Data'!$H$11:$AK$11)),SUMIFS('Data;_Minor_Ports'!$K$59:$K$999999,'Data;_Minor_Ports'!$F$59:$F$999999,$F146,'Data;_Minor_Ports'!$E$59:$E$999999,T$70,'Data;_Minor_Ports'!$J$59:$J$999999,#REF!)))</f>
        <v>z</v>
      </c>
      <c r="U146" s="3" t="e">
        <f>IF(Closed_Ports!P139="z","z",IF(U$11&lt;2000,INDEX('Data;_Historical_Data'!$H$12:$AK$518,MATCH(Working!$E146,'Data;_Historical_Data'!$J$12:$J$518,0),MATCH(Working!U$11,'Data;_Historical_Data'!$H$11:$AK$11)),SUMIFS('Data;_Minor_Ports'!$K$59:$K$999999,'Data;_Minor_Ports'!$F$59:$F$999999,$F146,'Data;_Minor_Ports'!$E$59:$E$999999,U$70,'Data;_Minor_Ports'!$J$59:$J$999999,#REF!)))</f>
        <v>#REF!</v>
      </c>
      <c r="V146" s="3" t="e">
        <f>IF(Closed_Ports!Q139="z","z",IF(V$11&lt;2000,INDEX('Data;_Historical_Data'!$H$12:$AK$518,MATCH(Working!$E146,'Data;_Historical_Data'!$J$12:$J$518,0),MATCH(Working!V$11,'Data;_Historical_Data'!$H$11:$AK$11)),SUMIFS('Data;_Minor_Ports'!$K$59:$K$999999,'Data;_Minor_Ports'!$F$59:$F$999999,$F146,'Data;_Minor_Ports'!$E$59:$E$999999,V$70,'Data;_Minor_Ports'!$J$59:$J$999999,#REF!)))</f>
        <v>#REF!</v>
      </c>
      <c r="W146" s="3" t="e">
        <f>IF(Closed_Ports!R139="z","z",IF(W$11&lt;2000,INDEX('Data;_Historical_Data'!$H$12:$AK$518,MATCH(Working!$E146,'Data;_Historical_Data'!$J$12:$J$518,0),MATCH(Working!W$11,'Data;_Historical_Data'!$H$11:$AK$11)),SUMIFS('Data;_Minor_Ports'!$K$59:$K$999999,'Data;_Minor_Ports'!$F$59:$F$999999,$F146,'Data;_Minor_Ports'!$E$59:$E$999999,W$70,'Data;_Minor_Ports'!$J$59:$J$999999,#REF!)))</f>
        <v>#REF!</v>
      </c>
      <c r="X146" s="3" t="e">
        <f>IF(Closed_Ports!S139="z","z",IF(X$11&lt;2000,INDEX('Data;_Historical_Data'!$H$12:$AK$518,MATCH(Working!$E146,'Data;_Historical_Data'!$J$12:$J$518,0),MATCH(Working!X$11,'Data;_Historical_Data'!$H$11:$AK$11)),SUMIFS('Data;_Minor_Ports'!$K$59:$K$999999,'Data;_Minor_Ports'!$F$59:$F$999999,$F146,'Data;_Minor_Ports'!$E$59:$E$999999,X$70,'Data;_Minor_Ports'!$J$59:$J$999999,#REF!)))</f>
        <v>#REF!</v>
      </c>
      <c r="Y146" s="3" t="e">
        <f>IF(Closed_Ports!T139="z","z",IF(Y$11&lt;2000,INDEX('Data;_Historical_Data'!$H$12:$AK$518,MATCH(Working!$E146,'Data;_Historical_Data'!$J$12:$J$518,0),MATCH(Working!Y$11,'Data;_Historical_Data'!$H$11:$AK$11)),SUMIFS('Data;_Minor_Ports'!$K$59:$K$999999,'Data;_Minor_Ports'!$F$59:$F$999999,$F146,'Data;_Minor_Ports'!$E$59:$E$999999,Y$70,'Data;_Minor_Ports'!$J$59:$J$999999,#REF!)))</f>
        <v>#REF!</v>
      </c>
      <c r="Z146" s="3" t="e">
        <f>IF(Closed_Ports!U139="z","z",IF(Z$11&lt;2000,INDEX('Data;_Historical_Data'!$H$12:$AK$518,MATCH(Working!$E146,'Data;_Historical_Data'!$J$12:$J$518,0),MATCH(Working!Z$11,'Data;_Historical_Data'!$H$11:$AK$11)),SUMIFS('Data;_Minor_Ports'!$K$59:$K$999999,'Data;_Minor_Ports'!$F$59:$F$999999,$F146,'Data;_Minor_Ports'!$E$59:$E$999999,Z$70,'Data;_Minor_Ports'!$J$59:$J$999999,#REF!)))</f>
        <v>#REF!</v>
      </c>
      <c r="AA146" s="3" t="e">
        <f>IF(Closed_Ports!V139="z","z",IF(AA$11&lt;2000,INDEX('Data;_Historical_Data'!$H$12:$AK$518,MATCH(Working!$E146,'Data;_Historical_Data'!$J$12:$J$518,0),MATCH(Working!AA$11,'Data;_Historical_Data'!$H$11:$AK$11)),SUMIFS('Data;_Minor_Ports'!$K$59:$K$999999,'Data;_Minor_Ports'!$F$59:$F$999999,$F146,'Data;_Minor_Ports'!$E$59:$E$999999,AA$70,'Data;_Minor_Ports'!$J$59:$J$999999,#REF!)))</f>
        <v>#REF!</v>
      </c>
      <c r="AB146" s="3" t="e">
        <f>IF(Closed_Ports!W139="z","z",IF(AB$11&lt;2000,INDEX('Data;_Historical_Data'!$H$12:$AK$518,MATCH(Working!$E146,'Data;_Historical_Data'!$J$12:$J$518,0),MATCH(Working!AB$11,'Data;_Historical_Data'!$H$11:$AK$11)),SUMIFS('Data;_Minor_Ports'!$K$59:$K$999999,'Data;_Minor_Ports'!$F$59:$F$999999,$F146,'Data;_Minor_Ports'!$E$59:$E$999999,AB$70,'Data;_Minor_Ports'!$J$59:$J$999999,#REF!)))</f>
        <v>#REF!</v>
      </c>
      <c r="AC146" s="3" t="e">
        <f>IF(Closed_Ports!X139="z","z",IF(AC$11&lt;2000,INDEX('Data;_Historical_Data'!$H$12:$AK$518,MATCH(Working!$E146,'Data;_Historical_Data'!$J$12:$J$518,0),MATCH(Working!AC$11,'Data;_Historical_Data'!$H$11:$AK$11)),SUMIFS('Data;_Minor_Ports'!$K$59:$K$999999,'Data;_Minor_Ports'!$F$59:$F$999999,$F146,'Data;_Minor_Ports'!$E$59:$E$999999,AC$70,'Data;_Minor_Ports'!$J$59:$J$999999,#REF!)))</f>
        <v>#REF!</v>
      </c>
      <c r="AD146" s="3" t="e">
        <f>IF(Closed_Ports!Y139="z","z",IF(AD$11&lt;2000,INDEX('Data;_Historical_Data'!$H$12:$AK$518,MATCH(Working!$E146,'Data;_Historical_Data'!$J$12:$J$518,0),MATCH(Working!AD$11,'Data;_Historical_Data'!$H$11:$AK$11)),SUMIFS('Data;_Minor_Ports'!$K$59:$K$999999,'Data;_Minor_Ports'!$F$59:$F$999999,$F146,'Data;_Minor_Ports'!$E$59:$E$999999,AD$70,'Data;_Minor_Ports'!$J$59:$J$999999,#REF!)))</f>
        <v>#REF!</v>
      </c>
      <c r="AE146" s="3" t="e">
        <f>IF(Closed_Ports!Z139="z","z",IF(AE$11&lt;2000,INDEX('Data;_Historical_Data'!$H$12:$AK$518,MATCH(Working!$E146,'Data;_Historical_Data'!$J$12:$J$518,0),MATCH(Working!AE$11,'Data;_Historical_Data'!$H$11:$AK$11)),SUMIFS('Data;_Minor_Ports'!$K$59:$K$999999,'Data;_Minor_Ports'!$F$59:$F$999999,$F146,'Data;_Minor_Ports'!$E$59:$E$999999,AE$70,'Data;_Minor_Ports'!$J$59:$J$999999,#REF!)))</f>
        <v>#REF!</v>
      </c>
      <c r="AF146" s="3" t="e">
        <f>IF(Closed_Ports!AA139="z","z",IF(AF$11&lt;2000,INDEX('Data;_Historical_Data'!$H$12:$AK$518,MATCH(Working!$E146,'Data;_Historical_Data'!$J$12:$J$518,0),MATCH(Working!AF$11,'Data;_Historical_Data'!$H$11:$AK$11)),SUMIFS('Data;_Minor_Ports'!$K$59:$K$999999,'Data;_Minor_Ports'!$F$59:$F$999999,$F146,'Data;_Minor_Ports'!$E$59:$E$999999,AF$70,'Data;_Minor_Ports'!$J$59:$J$999999,#REF!)))</f>
        <v>#REF!</v>
      </c>
      <c r="AG146" s="3" t="str">
        <f>IF(Closed_Ports!AB139="z","z",IF(AG$11&lt;2000,INDEX('Data;_Historical_Data'!$H$12:$AK$518,MATCH(Working!$E146,'Data;_Historical_Data'!$J$12:$J$518,0),MATCH(Working!AG$11,'Data;_Historical_Data'!$H$11:$AK$11)),SUMIFS('Data;_Minor_Ports'!$K$59:$K$999999,'Data;_Minor_Ports'!$F$59:$F$999999,$F146,'Data;_Minor_Ports'!$E$59:$E$999999,AG$70,'Data;_Minor_Ports'!$J$59:$J$999999,#REF!)))</f>
        <v>z</v>
      </c>
      <c r="AH146" s="3" t="str">
        <f>IF(Closed_Ports!AC139="z","z",IF(AH$11&lt;2000,INDEX('Data;_Historical_Data'!$H$12:$AK$518,MATCH(Working!$E146,'Data;_Historical_Data'!$J$12:$J$518,0),MATCH(Working!AH$11,'Data;_Historical_Data'!$H$11:$AK$11)),SUMIFS('Data;_Minor_Ports'!$K$59:$K$999999,'Data;_Minor_Ports'!$F$59:$F$999999,$F146,'Data;_Minor_Ports'!$E$59:$E$999999,AH$70,'Data;_Minor_Ports'!$J$59:$J$999999,#REF!)))</f>
        <v>z</v>
      </c>
      <c r="AI146" s="3" t="str">
        <f>IF(Closed_Ports!AD139="z","z",IF(AI$11&lt;2000,INDEX('Data;_Historical_Data'!$H$12:$AK$518,MATCH(Working!$E146,'Data;_Historical_Data'!$J$12:$J$518,0),MATCH(Working!AI$11,'Data;_Historical_Data'!$H$11:$AK$11)),SUMIFS('Data;_Minor_Ports'!$K$59:$K$999999,'Data;_Minor_Ports'!$F$59:$F$999999,$F146,'Data;_Minor_Ports'!$E$59:$E$999999,AI$70,'Data;_Minor_Ports'!$J$59:$J$999999,#REF!)))</f>
        <v>z</v>
      </c>
      <c r="AJ146" s="3" t="str">
        <f>IF(Closed_Ports!AE139="z","z",IF(AJ$11&lt;2000,INDEX('Data;_Historical_Data'!$H$12:$AK$518,MATCH(Working!$E146,'Data;_Historical_Data'!$J$12:$J$518,0),MATCH(Working!AJ$11,'Data;_Historical_Data'!$H$11:$AK$11)),SUMIFS('Data;_Minor_Ports'!$K$59:$K$999999,'Data;_Minor_Ports'!$F$59:$F$999999,$F146,'Data;_Minor_Ports'!$E$59:$E$999999,AJ$70,'Data;_Minor_Ports'!$J$59:$J$999999,#REF!)))</f>
        <v>z</v>
      </c>
      <c r="AK146" s="3" t="str">
        <f>IF(Closed_Ports!AF139="z","z",IF(AK$11&lt;2000,INDEX('Data;_Historical_Data'!$H$12:$AK$518,MATCH(Working!$E146,'Data;_Historical_Data'!$J$12:$J$518,0),MATCH(Working!AK$11,'Data;_Historical_Data'!$H$11:$AK$11)),SUMIFS('Data;_Minor_Ports'!$K$59:$K$999999,'Data;_Minor_Ports'!$F$59:$F$999999,$F146,'Data;_Minor_Ports'!$E$59:$E$999999,AK$70,'Data;_Minor_Ports'!$J$59:$J$999999,#REF!)))</f>
        <v>z</v>
      </c>
      <c r="AL146" s="49" t="str">
        <f>IF(Closed_Ports!AG139="z","z",IF(AL$11&lt;2000,INDEX('Data;_Historical_Data'!$H$12:$AK$518,MATCH(Working!$E146,'Data;_Historical_Data'!$J$12:$J$518,0),MATCH(Working!AL$11,'Data;_Historical_Data'!$H$11:$AK$11)),SUMIFS('Data;_Minor_Ports'!$K$59:$K$999999,'Data;_Minor_Ports'!$F$59:$F$999999,$F146,'Data;_Minor_Ports'!$E$59:$E$999999,AL$70,'Data;_Minor_Ports'!$J$59:$J$999999,#REF!)))</f>
        <v>z</v>
      </c>
      <c r="AM146" s="3" t="str">
        <f>IF(Closed_Ports!AH139="z","z",IF(AM$11&lt;2000,INDEX('Data;_Historical_Data'!$H$12:$AK$518,MATCH(Working!$E146,'Data;_Historical_Data'!$J$12:$J$518,0),MATCH(Working!AM$11,'Data;_Historical_Data'!$H$11:$AK$11)),SUMIFS('Data;_Minor_Ports'!$K$59:$K$999999,'Data;_Minor_Ports'!$F$59:$F$999999,$F146,'Data;_Minor_Ports'!$E$59:$E$999999,AM$70,'Data;_Minor_Ports'!$J$59:$J$999999,#REF!)))</f>
        <v>z</v>
      </c>
      <c r="AN146" s="3" t="str">
        <f>IF(Closed_Ports!AI139="z","z",IF(AN$11&lt;2000,INDEX('Data;_Historical_Data'!$H$12:$AK$518,MATCH(Working!$E146,'Data;_Historical_Data'!$J$12:$J$518,0),MATCH(Working!AN$11,'Data;_Historical_Data'!$H$11:$AK$11)),SUMIFS('Data;_Minor_Ports'!$K$59:$K$999999,'Data;_Minor_Ports'!$F$59:$F$999999,$F146,'Data;_Minor_Ports'!$E$59:$E$999999,AN$70,'Data;_Minor_Ports'!$J$59:$J$999999,#REF!)))</f>
        <v>z</v>
      </c>
      <c r="AO146" s="3" t="str">
        <f>IF(Closed_Ports!AJ139="z","z",IF(AO$11&lt;2000,INDEX('Data;_Historical_Data'!$H$12:$AK$518,MATCH(Working!$E146,'Data;_Historical_Data'!$J$12:$J$518,0),MATCH(Working!AO$11,'Data;_Historical_Data'!$H$11:$AK$11)),SUMIFS('Data;_Minor_Ports'!$K$59:$K$999999,'Data;_Minor_Ports'!$F$59:$F$999999,$F146,'Data;_Minor_Ports'!$E$59:$E$999999,AO$70,'Data;_Minor_Ports'!$J$59:$J$999999,#REF!)))</f>
        <v>z</v>
      </c>
      <c r="AP146" s="3" t="str">
        <f>IF(Closed_Ports!AK139="z","z",IF(AP$11&lt;2000,INDEX('Data;_Historical_Data'!$H$12:$AK$518,MATCH(Working!$E146,'Data;_Historical_Data'!$J$12:$J$518,0),MATCH(Working!AP$11,'Data;_Historical_Data'!$H$11:$AK$11)),SUMIFS('Data;_Minor_Ports'!$K$59:$K$999999,'Data;_Minor_Ports'!$F$59:$F$999999,$F146,'Data;_Minor_Ports'!$E$59:$E$999999,AP$70,'Data;_Minor_Ports'!$J$59:$J$999999,#REF!)))</f>
        <v>z</v>
      </c>
      <c r="AQ146" s="3" t="str">
        <f>IF(Closed_Ports!AL139="z","z",IF(AQ$11&lt;2000,INDEX('Data;_Historical_Data'!$H$12:$AK$518,MATCH(Working!$E146,'Data;_Historical_Data'!$J$12:$J$518,0),MATCH(Working!AQ$11,'Data;_Historical_Data'!$H$11:$AK$11)),SUMIFS('Data;_Minor_Ports'!$K$59:$K$999999,'Data;_Minor_Ports'!$F$59:$F$999999,$F146,'Data;_Minor_Ports'!$E$59:$E$999999,AQ$70,'Data;_Minor_Ports'!$J$59:$J$999999,#REF!)))</f>
        <v>z</v>
      </c>
      <c r="AR146" s="3" t="str">
        <f>IF(Closed_Ports!AM139="z","z",IF(AR$11&lt;2000,INDEX('Data;_Historical_Data'!$H$12:$AK$518,MATCH(Working!$E146,'Data;_Historical_Data'!$J$12:$J$518,0),MATCH(Working!AR$11,'Data;_Historical_Data'!$H$11:$AK$11)),SUMIFS('Data;_Minor_Ports'!$K$59:$K$999999,'Data;_Minor_Ports'!$F$59:$F$999999,$F146,'Data;_Minor_Ports'!$E$59:$E$999999,AR$70,'Data;_Minor_Ports'!$J$59:$J$999999,#REF!)))</f>
        <v>z</v>
      </c>
      <c r="AS146" s="3" t="str">
        <f>IF(Closed_Ports!AN139="z","z",IF(AS$11&lt;2000,INDEX('Data;_Historical_Data'!$H$12:$AK$518,MATCH(Working!$E146,'Data;_Historical_Data'!$J$12:$J$518,0),MATCH(Working!AS$11,'Data;_Historical_Data'!$H$11:$AK$11)),SUMIFS('Data;_Minor_Ports'!$K$59:$K$999999,'Data;_Minor_Ports'!$F$59:$F$999999,$F146,'Data;_Minor_Ports'!$E$59:$E$999999,AS$70,'Data;_Minor_Ports'!$J$59:$J$999999,#REF!)))</f>
        <v>z</v>
      </c>
      <c r="AT146" s="3" t="str">
        <f>IF(Closed_Ports!AO139="z","z",IF(AT$11&lt;2000,INDEX('Data;_Historical_Data'!$H$12:$AK$518,MATCH(Working!$E146,'Data;_Historical_Data'!$J$12:$J$518,0),MATCH(Working!AT$11,'Data;_Historical_Data'!$H$11:$AK$11)),SUMIFS('Data;_Minor_Ports'!$K$59:$K$999999,'Data;_Minor_Ports'!$F$59:$F$999999,$F146,'Data;_Minor_Ports'!$E$59:$E$999999,AT$70,'Data;_Minor_Ports'!$J$59:$J$999999,#REF!)))</f>
        <v>z</v>
      </c>
      <c r="AU146" s="3" t="str">
        <f>IF(Closed_Ports!AP139="z","z",IF(AU$11&lt;2000,INDEX('Data;_Historical_Data'!$H$12:$AK$518,MATCH(Working!$E146,'Data;_Historical_Data'!$J$12:$J$518,0),MATCH(Working!AU$11,'Data;_Historical_Data'!$H$11:$AK$11)),SUMIFS('Data;_Minor_Ports'!$K$59:$K$999999,'Data;_Minor_Ports'!$F$59:$F$999999,$F146,'Data;_Minor_Ports'!$E$59:$E$999999,AU$70,'Data;_Minor_Ports'!$J$59:$J$999999,#REF!)))</f>
        <v>z</v>
      </c>
      <c r="AV146" s="3" t="str">
        <f>IF(Closed_Ports!AQ139="z","z",IF(AV$11&lt;2000,INDEX('Data;_Historical_Data'!$H$12:$AK$518,MATCH(Working!$E146,'Data;_Historical_Data'!$J$12:$J$518,0),MATCH(Working!AV$11,'Data;_Historical_Data'!$H$11:$AK$11)),SUMIFS('Data;_Minor_Ports'!$K$59:$K$999999,'Data;_Minor_Ports'!$F$59:$F$999999,$F146,'Data;_Minor_Ports'!$E$59:$E$999999,AV$70,'Data;_Minor_Ports'!$J$59:$J$999999,#REF!)))</f>
        <v>z</v>
      </c>
      <c r="AW146" s="3" t="str">
        <f>IF(Closed_Ports!AR139="z","z",IF(AW$11&lt;2000,INDEX('Data;_Historical_Data'!$H$12:$AK$518,MATCH(Working!$E146,'Data;_Historical_Data'!$J$12:$J$518,0),MATCH(Working!AW$11,'Data;_Historical_Data'!$H$11:$AK$11)),SUMIFS('Data;_Minor_Ports'!$K$59:$K$999999,'Data;_Minor_Ports'!$F$59:$F$999999,$F146,'Data;_Minor_Ports'!$E$59:$E$999999,AW$70,'Data;_Minor_Ports'!$J$59:$J$999999,#REF!)))</f>
        <v>z</v>
      </c>
      <c r="AX146" s="3" t="str">
        <f>IF(Closed_Ports!AS139="z","z",IF(AX$11&lt;2000,INDEX('Data;_Historical_Data'!$H$12:$AK$518,MATCH(Working!$E146,'Data;_Historical_Data'!$J$12:$J$518,0),MATCH(Working!AX$11,'Data;_Historical_Data'!$H$11:$AK$11)),SUMIFS('Data;_Minor_Ports'!$K$59:$K$999999,'Data;_Minor_Ports'!$F$59:$F$999999,$F146,'Data;_Minor_Ports'!$E$59:$E$999999,AX$70,'Data;_Minor_Ports'!$J$59:$J$999999,#REF!)))</f>
        <v>z</v>
      </c>
      <c r="AY146" s="3" t="str">
        <f>IF(Closed_Ports!AT139="z","z",IF(AY$11&lt;2000,INDEX('Data;_Historical_Data'!$H$12:$AK$518,MATCH(Working!$E146,'Data;_Historical_Data'!$J$12:$J$518,0),MATCH(Working!AY$11,'Data;_Historical_Data'!$H$11:$AK$11)),SUMIFS('Data;_Minor_Ports'!$K$59:$K$999999,'Data;_Minor_Ports'!$F$59:$F$999999,$F146,'Data;_Minor_Ports'!$E$59:$E$999999,AY$70,'Data;_Minor_Ports'!$J$59:$J$999999,#REF!)))</f>
        <v>z</v>
      </c>
      <c r="AZ146" s="3" t="str">
        <f>IF(Closed_Ports!AU139="z","z",IF(AZ$11&lt;2000,INDEX('Data;_Historical_Data'!$H$12:$AK$518,MATCH(Working!$E146,'Data;_Historical_Data'!$J$12:$J$518,0),MATCH(Working!AZ$11,'Data;_Historical_Data'!$H$11:$AK$11)),SUMIFS('Data;_Minor_Ports'!$K$59:$K$999999,'Data;_Minor_Ports'!$F$59:$F$999999,$F146,'Data;_Minor_Ports'!$E$59:$E$999999,AZ$70,'Data;_Minor_Ports'!$J$59:$J$999999,#REF!)))</f>
        <v>z</v>
      </c>
      <c r="BA146" s="3" t="str">
        <f>IF(Closed_Ports!AV139="z","z",IF(BA$11&lt;2000,INDEX('Data;_Historical_Data'!$H$12:$AK$518,MATCH(Working!$E146,'Data;_Historical_Data'!$J$12:$J$518,0),MATCH(Working!BA$11,'Data;_Historical_Data'!$H$11:$AK$11)),SUMIFS('Data;_Minor_Ports'!$K$59:$K$999999,'Data;_Minor_Ports'!$F$59:$F$999999,$F146,'Data;_Minor_Ports'!$E$59:$E$999999,BA$70,'Data;_Minor_Ports'!$J$59:$J$999999,#REF!)))</f>
        <v>z</v>
      </c>
      <c r="BB146" s="3" t="str">
        <f>IF(Closed_Ports!AW139="z","z",IF(BB$11&lt;2000,INDEX('Data;_Historical_Data'!$H$12:$AK$518,MATCH(Working!$E146,'Data;_Historical_Data'!$J$12:$J$518,0),MATCH(Working!BB$11,'Data;_Historical_Data'!$H$11:$AK$11)),SUMIFS('Data;_Minor_Ports'!$K$59:$K$999999,'Data;_Minor_Ports'!$F$59:$F$999999,$F146,'Data;_Minor_Ports'!$E$59:$E$999999,BB$70,'Data;_Minor_Ports'!$J$59:$J$999999,#REF!)))</f>
        <v>z</v>
      </c>
      <c r="BC146" s="3" t="str">
        <f>IF(Closed_Ports!AX139="z","z",IF(BC$11&lt;2000,INDEX('Data;_Historical_Data'!$H$12:$AK$518,MATCH(Working!$E146,'Data;_Historical_Data'!$J$12:$J$518,0),MATCH(Working!BC$11,'Data;_Historical_Data'!$H$11:$AK$11)),SUMIFS('Data;_Minor_Ports'!$K$59:$K$999999,'Data;_Minor_Ports'!$F$59:$F$999999,$F146,'Data;_Minor_Ports'!$E$59:$E$999999,BC$70,'Data;_Minor_Ports'!$J$59:$J$999999,#REF!)))</f>
        <v>z</v>
      </c>
      <c r="BD146" s="3" t="str">
        <f>IF(Closed_Ports!AY139="z","z",IF(BD$11&lt;2000,INDEX('Data;_Historical_Data'!$H$12:$AK$518,MATCH(Working!$E146,'Data;_Historical_Data'!$J$12:$J$518,0),MATCH(Working!BD$11,'Data;_Historical_Data'!$H$11:$AK$11)),SUMIFS('Data;_Minor_Ports'!$K$59:$K$999999,'Data;_Minor_Ports'!$F$59:$F$999999,$F146,'Data;_Minor_Ports'!$E$59:$E$999999,BD$70,'Data;_Minor_Ports'!$J$59:$J$999999,#REF!)))</f>
        <v>z</v>
      </c>
      <c r="BE146" s="3" t="str">
        <f>IF(Closed_Ports!AZ139="z","z",IF(BE$11&lt;2000,INDEX('Data;_Historical_Data'!$H$12:$AK$518,MATCH(Working!$E146,'Data;_Historical_Data'!$J$12:$J$518,0),MATCH(Working!BE$11,'Data;_Historical_Data'!$H$11:$AK$11)),SUMIFS('Data;_Minor_Ports'!$K$59:$K$999999,'Data;_Minor_Ports'!$F$59:$F$999999,$F146,'Data;_Minor_Ports'!$E$59:$E$999999,BE$70,'Data;_Minor_Ports'!$J$59:$J$999999,#REF!)))</f>
        <v>z</v>
      </c>
      <c r="BF146" s="3" t="str">
        <f>IF(Closed_Ports!BA139="z","z",IF(BF$11&lt;2000,INDEX('Data;_Historical_Data'!$H$12:$AK$518,MATCH(Working!$E146,'Data;_Historical_Data'!$J$12:$J$518,0),MATCH(Working!BF$11,'Data;_Historical_Data'!$H$11:$AK$11)),SUMIFS('Data;_Minor_Ports'!$K$59:$K$999999,'Data;_Minor_Ports'!$F$59:$F$999999,$F146,'Data;_Minor_Ports'!$E$59:$E$999999,BF$70,'Data;_Minor_Ports'!$J$59:$J$999999,#REF!)))</f>
        <v>z</v>
      </c>
      <c r="BG146" s="3" t="str">
        <f>IF(Closed_Ports!BB139="z","z",IF(BG$11&lt;2000,INDEX('Data;_Historical_Data'!$H$12:$AK$518,MATCH(Working!$E146,'Data;_Historical_Data'!$J$12:$J$518,0),MATCH(Working!BG$11,'Data;_Historical_Data'!$H$11:$AK$11)),SUMIFS('Data;_Minor_Ports'!$K$59:$K$999999,'Data;_Minor_Ports'!$F$59:$F$999999,$F146,'Data;_Minor_Ports'!$E$59:$E$999999,BG$70,'Data;_Minor_Ports'!$J$59:$J$999999,#REF!)))</f>
        <v>z</v>
      </c>
      <c r="BH146" s="3" t="str">
        <f>IF(Closed_Ports!BC139="z","z",IF(BH$11&lt;2000,INDEX('Data;_Historical_Data'!$H$12:$AK$518,MATCH(Working!$E146,'Data;_Historical_Data'!$J$12:$J$518,0),MATCH(Working!BH$11,'Data;_Historical_Data'!$H$11:$AK$11)),SUMIFS('Data;_Minor_Ports'!$K$59:$K$999999,'Data;_Minor_Ports'!$F$59:$F$999999,$F146,'Data;_Minor_Ports'!$E$59:$E$999999,BH$70,'Data;_Minor_Ports'!$J$59:$J$999999,#REF!)))</f>
        <v>z</v>
      </c>
      <c r="BI146" s="3" t="str">
        <f>IF(Closed_Ports!BD139="z","z",IF(BI$11&lt;2000,INDEX('Data;_Historical_Data'!$H$12:$AK$518,MATCH(Working!$E146,'Data;_Historical_Data'!$J$12:$J$518,0),MATCH(Working!BI$11,'Data;_Historical_Data'!$H$11:$AK$11)),SUMIFS('Data;_Minor_Ports'!$K$59:$K$999999,'Data;_Minor_Ports'!$F$59:$F$999999,$F146,'Data;_Minor_Ports'!$E$59:$E$999999,BI$70,'Data;_Minor_Ports'!$J$59:$J$999999,#REF!)))</f>
        <v>z</v>
      </c>
      <c r="BJ146" s="44" t="e">
        <f t="shared" si="10"/>
        <v>#VALUE!</v>
      </c>
      <c r="BK146" s="45" t="e">
        <f t="shared" si="11"/>
        <v>#VALUE!</v>
      </c>
    </row>
    <row r="147" spans="5:63" x14ac:dyDescent="0.25">
      <c r="E147" s="22" t="e">
        <f>CONCATENATE(#REF!,Working!H147)</f>
        <v>#REF!</v>
      </c>
      <c r="F147" s="22" t="s">
        <v>466</v>
      </c>
      <c r="G147" s="22" t="s">
        <v>308</v>
      </c>
      <c r="H147" s="2" t="s">
        <v>136</v>
      </c>
      <c r="I147" s="2" t="s">
        <v>26</v>
      </c>
      <c r="J147" s="42" t="s">
        <v>66</v>
      </c>
      <c r="K147" s="3" t="str">
        <f>IF(Closed_Ports!F140="z","z",IF(K$11&lt;2000,INDEX('Data;_Historical_Data'!$H$12:$AK$518,MATCH(Working!$E147,'Data;_Historical_Data'!$J$12:$J$518,0),MATCH(Working!K$11,'Data;_Historical_Data'!$H$11:$AK$11)),SUMIFS('Data;_Minor_Ports'!$K$59:$K$999999,'Data;_Minor_Ports'!$F$59:$F$999999,$F147,'Data;_Minor_Ports'!$E$59:$E$999999,K$70,'Data;_Minor_Ports'!$J$59:$J$999999,#REF!)))</f>
        <v>z</v>
      </c>
      <c r="L147" s="3" t="str">
        <f>IF(Closed_Ports!G140="z","z",IF(L$11&lt;2000,INDEX('Data;_Historical_Data'!$H$12:$AK$518,MATCH(Working!$E147,'Data;_Historical_Data'!$J$12:$J$518,0),MATCH(Working!L$11,'Data;_Historical_Data'!$H$11:$AK$11)),SUMIFS('Data;_Minor_Ports'!$K$59:$K$999999,'Data;_Minor_Ports'!$F$59:$F$999999,$F147,'Data;_Minor_Ports'!$E$59:$E$999999,L$70,'Data;_Minor_Ports'!$J$59:$J$999999,#REF!)))</f>
        <v>z</v>
      </c>
      <c r="M147" s="3" t="str">
        <f>IF(Closed_Ports!H140="z","z",IF(M$11&lt;2000,INDEX('Data;_Historical_Data'!$H$12:$AK$518,MATCH(Working!$E147,'Data;_Historical_Data'!$J$12:$J$518,0),MATCH(Working!M$11,'Data;_Historical_Data'!$H$11:$AK$11)),SUMIFS('Data;_Minor_Ports'!$K$59:$K$999999,'Data;_Minor_Ports'!$F$59:$F$999999,$F147,'Data;_Minor_Ports'!$E$59:$E$999999,M$70,'Data;_Minor_Ports'!$J$59:$J$999999,#REF!)))</f>
        <v>z</v>
      </c>
      <c r="N147" s="3" t="str">
        <f>IF(Closed_Ports!I140="z","z",IF(N$11&lt;2000,INDEX('Data;_Historical_Data'!$H$12:$AK$518,MATCH(Working!$E147,'Data;_Historical_Data'!$J$12:$J$518,0),MATCH(Working!N$11,'Data;_Historical_Data'!$H$11:$AK$11)),SUMIFS('Data;_Minor_Ports'!$K$59:$K$999999,'Data;_Minor_Ports'!$F$59:$F$999999,$F147,'Data;_Minor_Ports'!$E$59:$E$999999,N$70,'Data;_Minor_Ports'!$J$59:$J$999999,#REF!)))</f>
        <v>z</v>
      </c>
      <c r="O147" s="3" t="str">
        <f>IF(Closed_Ports!J140="z","z",IF(O$11&lt;2000,INDEX('Data;_Historical_Data'!$H$12:$AK$518,MATCH(Working!$E147,'Data;_Historical_Data'!$J$12:$J$518,0),MATCH(Working!O$11,'Data;_Historical_Data'!$H$11:$AK$11)),SUMIFS('Data;_Minor_Ports'!$K$59:$K$999999,'Data;_Minor_Ports'!$F$59:$F$999999,$F147,'Data;_Minor_Ports'!$E$59:$E$999999,O$70,'Data;_Minor_Ports'!$J$59:$J$999999,#REF!)))</f>
        <v>z</v>
      </c>
      <c r="P147" s="3" t="str">
        <f>IF(Closed_Ports!K140="z","z",IF(P$11&lt;2000,INDEX('Data;_Historical_Data'!$H$12:$AK$518,MATCH(Working!$E147,'Data;_Historical_Data'!$J$12:$J$518,0),MATCH(Working!P$11,'Data;_Historical_Data'!$H$11:$AK$11)),SUMIFS('Data;_Minor_Ports'!$K$59:$K$999999,'Data;_Minor_Ports'!$F$59:$F$999999,$F147,'Data;_Minor_Ports'!$E$59:$E$999999,P$70,'Data;_Minor_Ports'!$J$59:$J$999999,#REF!)))</f>
        <v>z</v>
      </c>
      <c r="Q147" s="3" t="str">
        <f>IF(Closed_Ports!L140="z","z",IF(Q$11&lt;2000,INDEX('Data;_Historical_Data'!$H$12:$AK$518,MATCH(Working!$E147,'Data;_Historical_Data'!$J$12:$J$518,0),MATCH(Working!Q$11,'Data;_Historical_Data'!$H$11:$AK$11)),SUMIFS('Data;_Minor_Ports'!$K$59:$K$999999,'Data;_Minor_Ports'!$F$59:$F$999999,$F147,'Data;_Minor_Ports'!$E$59:$E$999999,Q$70,'Data;_Minor_Ports'!$J$59:$J$999999,#REF!)))</f>
        <v>z</v>
      </c>
      <c r="R147" s="3" t="str">
        <f>IF(Closed_Ports!M140="z","z",IF(R$11&lt;2000,INDEX('Data;_Historical_Data'!$H$12:$AK$518,MATCH(Working!$E147,'Data;_Historical_Data'!$J$12:$J$518,0),MATCH(Working!R$11,'Data;_Historical_Data'!$H$11:$AK$11)),SUMIFS('Data;_Minor_Ports'!$K$59:$K$999999,'Data;_Minor_Ports'!$F$59:$F$999999,$F147,'Data;_Minor_Ports'!$E$59:$E$999999,R$70,'Data;_Minor_Ports'!$J$59:$J$999999,#REF!)))</f>
        <v>z</v>
      </c>
      <c r="S147" s="3" t="str">
        <f>IF(Closed_Ports!N140="z","z",IF(S$11&lt;2000,INDEX('Data;_Historical_Data'!$H$12:$AK$518,MATCH(Working!$E147,'Data;_Historical_Data'!$J$12:$J$518,0),MATCH(Working!S$11,'Data;_Historical_Data'!$H$11:$AK$11)),SUMIFS('Data;_Minor_Ports'!$K$59:$K$999999,'Data;_Minor_Ports'!$F$59:$F$999999,$F147,'Data;_Minor_Ports'!$E$59:$E$999999,S$70,'Data;_Minor_Ports'!$J$59:$J$999999,#REF!)))</f>
        <v>z</v>
      </c>
      <c r="T147" s="3" t="e">
        <f>IF(Closed_Ports!O140="z","z",IF(T$11&lt;2000,INDEX('Data;_Historical_Data'!$H$12:$AK$518,MATCH(Working!$E147,'Data;_Historical_Data'!$J$12:$J$518,0),MATCH(Working!T$11,'Data;_Historical_Data'!$H$11:$AK$11)),SUMIFS('Data;_Minor_Ports'!$K$59:$K$999999,'Data;_Minor_Ports'!$F$59:$F$999999,$F147,'Data;_Minor_Ports'!$E$59:$E$999999,T$70,'Data;_Minor_Ports'!$J$59:$J$999999,#REF!)))</f>
        <v>#REF!</v>
      </c>
      <c r="U147" s="3" t="e">
        <f>IF(Closed_Ports!P140="z","z",IF(U$11&lt;2000,INDEX('Data;_Historical_Data'!$H$12:$AK$518,MATCH(Working!$E147,'Data;_Historical_Data'!$J$12:$J$518,0),MATCH(Working!U$11,'Data;_Historical_Data'!$H$11:$AK$11)),SUMIFS('Data;_Minor_Ports'!$K$59:$K$999999,'Data;_Minor_Ports'!$F$59:$F$999999,$F147,'Data;_Minor_Ports'!$E$59:$E$999999,U$70,'Data;_Minor_Ports'!$J$59:$J$999999,#REF!)))</f>
        <v>#REF!</v>
      </c>
      <c r="V147" s="3" t="e">
        <f>IF(Closed_Ports!Q140="z","z",IF(V$11&lt;2000,INDEX('Data;_Historical_Data'!$H$12:$AK$518,MATCH(Working!$E147,'Data;_Historical_Data'!$J$12:$J$518,0),MATCH(Working!V$11,'Data;_Historical_Data'!$H$11:$AK$11)),SUMIFS('Data;_Minor_Ports'!$K$59:$K$999999,'Data;_Minor_Ports'!$F$59:$F$999999,$F147,'Data;_Minor_Ports'!$E$59:$E$999999,V$70,'Data;_Minor_Ports'!$J$59:$J$999999,#REF!)))</f>
        <v>#REF!</v>
      </c>
      <c r="W147" s="3" t="e">
        <f>IF(Closed_Ports!R140="z","z",IF(W$11&lt;2000,INDEX('Data;_Historical_Data'!$H$12:$AK$518,MATCH(Working!$E147,'Data;_Historical_Data'!$J$12:$J$518,0),MATCH(Working!W$11,'Data;_Historical_Data'!$H$11:$AK$11)),SUMIFS('Data;_Minor_Ports'!$K$59:$K$999999,'Data;_Minor_Ports'!$F$59:$F$999999,$F147,'Data;_Minor_Ports'!$E$59:$E$999999,W$70,'Data;_Minor_Ports'!$J$59:$J$999999,#REF!)))</f>
        <v>#REF!</v>
      </c>
      <c r="X147" s="3" t="e">
        <f>IF(Closed_Ports!S140="z","z",IF(X$11&lt;2000,INDEX('Data;_Historical_Data'!$H$12:$AK$518,MATCH(Working!$E147,'Data;_Historical_Data'!$J$12:$J$518,0),MATCH(Working!X$11,'Data;_Historical_Data'!$H$11:$AK$11)),SUMIFS('Data;_Minor_Ports'!$K$59:$K$999999,'Data;_Minor_Ports'!$F$59:$F$999999,$F147,'Data;_Minor_Ports'!$E$59:$E$999999,X$70,'Data;_Minor_Ports'!$J$59:$J$999999,#REF!)))</f>
        <v>#REF!</v>
      </c>
      <c r="Y147" s="3" t="e">
        <f>IF(Closed_Ports!T140="z","z",IF(Y$11&lt;2000,INDEX('Data;_Historical_Data'!$H$12:$AK$518,MATCH(Working!$E147,'Data;_Historical_Data'!$J$12:$J$518,0),MATCH(Working!Y$11,'Data;_Historical_Data'!$H$11:$AK$11)),SUMIFS('Data;_Minor_Ports'!$K$59:$K$999999,'Data;_Minor_Ports'!$F$59:$F$999999,$F147,'Data;_Minor_Ports'!$E$59:$E$999999,Y$70,'Data;_Minor_Ports'!$J$59:$J$999999,#REF!)))</f>
        <v>#REF!</v>
      </c>
      <c r="Z147" s="3" t="e">
        <f>IF(Closed_Ports!U140="z","z",IF(Z$11&lt;2000,INDEX('Data;_Historical_Data'!$H$12:$AK$518,MATCH(Working!$E147,'Data;_Historical_Data'!$J$12:$J$518,0),MATCH(Working!Z$11,'Data;_Historical_Data'!$H$11:$AK$11)),SUMIFS('Data;_Minor_Ports'!$K$59:$K$999999,'Data;_Minor_Ports'!$F$59:$F$999999,$F147,'Data;_Minor_Ports'!$E$59:$E$999999,Z$70,'Data;_Minor_Ports'!$J$59:$J$999999,#REF!)))</f>
        <v>#REF!</v>
      </c>
      <c r="AA147" s="3" t="e">
        <f>IF(Closed_Ports!V140="z","z",IF(AA$11&lt;2000,INDEX('Data;_Historical_Data'!$H$12:$AK$518,MATCH(Working!$E147,'Data;_Historical_Data'!$J$12:$J$518,0),MATCH(Working!AA$11,'Data;_Historical_Data'!$H$11:$AK$11)),SUMIFS('Data;_Minor_Ports'!$K$59:$K$999999,'Data;_Minor_Ports'!$F$59:$F$999999,$F147,'Data;_Minor_Ports'!$E$59:$E$999999,AA$70,'Data;_Minor_Ports'!$J$59:$J$999999,#REF!)))</f>
        <v>#REF!</v>
      </c>
      <c r="AB147" s="3" t="e">
        <f>IF(Closed_Ports!W140="z","z",IF(AB$11&lt;2000,INDEX('Data;_Historical_Data'!$H$12:$AK$518,MATCH(Working!$E147,'Data;_Historical_Data'!$J$12:$J$518,0),MATCH(Working!AB$11,'Data;_Historical_Data'!$H$11:$AK$11)),SUMIFS('Data;_Minor_Ports'!$K$59:$K$999999,'Data;_Minor_Ports'!$F$59:$F$999999,$F147,'Data;_Minor_Ports'!$E$59:$E$999999,AB$70,'Data;_Minor_Ports'!$J$59:$J$999999,#REF!)))</f>
        <v>#REF!</v>
      </c>
      <c r="AC147" s="3" t="e">
        <f>IF(Closed_Ports!X140="z","z",IF(AC$11&lt;2000,INDEX('Data;_Historical_Data'!$H$12:$AK$518,MATCH(Working!$E147,'Data;_Historical_Data'!$J$12:$J$518,0),MATCH(Working!AC$11,'Data;_Historical_Data'!$H$11:$AK$11)),SUMIFS('Data;_Minor_Ports'!$K$59:$K$999999,'Data;_Minor_Ports'!$F$59:$F$999999,$F147,'Data;_Minor_Ports'!$E$59:$E$999999,AC$70,'Data;_Minor_Ports'!$J$59:$J$999999,#REF!)))</f>
        <v>#REF!</v>
      </c>
      <c r="AD147" s="3" t="e">
        <f>IF(Closed_Ports!Y140="z","z",IF(AD$11&lt;2000,INDEX('Data;_Historical_Data'!$H$12:$AK$518,MATCH(Working!$E147,'Data;_Historical_Data'!$J$12:$J$518,0),MATCH(Working!AD$11,'Data;_Historical_Data'!$H$11:$AK$11)),SUMIFS('Data;_Minor_Ports'!$K$59:$K$999999,'Data;_Minor_Ports'!$F$59:$F$999999,$F147,'Data;_Minor_Ports'!$E$59:$E$999999,AD$70,'Data;_Minor_Ports'!$J$59:$J$999999,#REF!)))</f>
        <v>#REF!</v>
      </c>
      <c r="AE147" s="3" t="e">
        <f>IF(Closed_Ports!Z140="z","z",IF(AE$11&lt;2000,INDEX('Data;_Historical_Data'!$H$12:$AK$518,MATCH(Working!$E147,'Data;_Historical_Data'!$J$12:$J$518,0),MATCH(Working!AE$11,'Data;_Historical_Data'!$H$11:$AK$11)),SUMIFS('Data;_Minor_Ports'!$K$59:$K$999999,'Data;_Minor_Ports'!$F$59:$F$999999,$F147,'Data;_Minor_Ports'!$E$59:$E$999999,AE$70,'Data;_Minor_Ports'!$J$59:$J$999999,#REF!)))</f>
        <v>#REF!</v>
      </c>
      <c r="AF147" s="3" t="e">
        <f>IF(Closed_Ports!AA140="z","z",IF(AF$11&lt;2000,INDEX('Data;_Historical_Data'!$H$12:$AK$518,MATCH(Working!$E147,'Data;_Historical_Data'!$J$12:$J$518,0),MATCH(Working!AF$11,'Data;_Historical_Data'!$H$11:$AK$11)),SUMIFS('Data;_Minor_Ports'!$K$59:$K$999999,'Data;_Minor_Ports'!$F$59:$F$999999,$F147,'Data;_Minor_Ports'!$E$59:$E$999999,AF$70,'Data;_Minor_Ports'!$J$59:$J$999999,#REF!)))</f>
        <v>#REF!</v>
      </c>
      <c r="AG147" s="3" t="e">
        <f>IF(Closed_Ports!AB140="z","z",IF(AG$11&lt;2000,INDEX('Data;_Historical_Data'!$H$12:$AK$518,MATCH(Working!$E147,'Data;_Historical_Data'!$J$12:$J$518,0),MATCH(Working!AG$11,'Data;_Historical_Data'!$H$11:$AK$11)),SUMIFS('Data;_Minor_Ports'!$K$59:$K$999999,'Data;_Minor_Ports'!$F$59:$F$999999,$F147,'Data;_Minor_Ports'!$E$59:$E$999999,AG$70,'Data;_Minor_Ports'!$J$59:$J$999999,#REF!)))</f>
        <v>#REF!</v>
      </c>
      <c r="AH147" s="3" t="e">
        <f>IF(Closed_Ports!AC140="z","z",IF(AH$11&lt;2000,INDEX('Data;_Historical_Data'!$H$12:$AK$518,MATCH(Working!$E147,'Data;_Historical_Data'!$J$12:$J$518,0),MATCH(Working!AH$11,'Data;_Historical_Data'!$H$11:$AK$11)),SUMIFS('Data;_Minor_Ports'!$K$59:$K$999999,'Data;_Minor_Ports'!$F$59:$F$999999,$F147,'Data;_Minor_Ports'!$E$59:$E$999999,AH$70,'Data;_Minor_Ports'!$J$59:$J$999999,#REF!)))</f>
        <v>#REF!</v>
      </c>
      <c r="AI147" s="3" t="e">
        <f>IF(Closed_Ports!AD140="z","z",IF(AI$11&lt;2000,INDEX('Data;_Historical_Data'!$H$12:$AK$518,MATCH(Working!$E147,'Data;_Historical_Data'!$J$12:$J$518,0),MATCH(Working!AI$11,'Data;_Historical_Data'!$H$11:$AK$11)),SUMIFS('Data;_Minor_Ports'!$K$59:$K$999999,'Data;_Minor_Ports'!$F$59:$F$999999,$F147,'Data;_Minor_Ports'!$E$59:$E$999999,AI$70,'Data;_Minor_Ports'!$J$59:$J$999999,#REF!)))</f>
        <v>#REF!</v>
      </c>
      <c r="AJ147" s="3" t="e">
        <f>IF(Closed_Ports!AE140="z","z",IF(AJ$11&lt;2000,INDEX('Data;_Historical_Data'!$H$12:$AK$518,MATCH(Working!$E147,'Data;_Historical_Data'!$J$12:$J$518,0),MATCH(Working!AJ$11,'Data;_Historical_Data'!$H$11:$AK$11)),SUMIFS('Data;_Minor_Ports'!$K$59:$K$999999,'Data;_Minor_Ports'!$F$59:$F$999999,$F147,'Data;_Minor_Ports'!$E$59:$E$999999,AJ$70,'Data;_Minor_Ports'!$J$59:$J$999999,#REF!)))</f>
        <v>#REF!</v>
      </c>
      <c r="AK147" s="3" t="e">
        <f>IF(Closed_Ports!AF140="z","z",IF(AK$11&lt;2000,INDEX('Data;_Historical_Data'!$H$12:$AK$518,MATCH(Working!$E147,'Data;_Historical_Data'!$J$12:$J$518,0),MATCH(Working!AK$11,'Data;_Historical_Data'!$H$11:$AK$11)),SUMIFS('Data;_Minor_Ports'!$K$59:$K$999999,'Data;_Minor_Ports'!$F$59:$F$999999,$F147,'Data;_Minor_Ports'!$E$59:$E$999999,AK$70,'Data;_Minor_Ports'!$J$59:$J$999999,#REF!)))</f>
        <v>#REF!</v>
      </c>
      <c r="AL147" s="49">
        <f>IF(Closed_Ports!AG140="z","z",IF(AL$11&lt;2000,INDEX('Data;_Historical_Data'!$H$12:$AK$518,MATCH(Working!$E147,'Data;_Historical_Data'!$J$12:$J$518,0),MATCH(Working!AL$11,'Data;_Historical_Data'!$H$11:$AK$11)),SUMIFS('Data;_Minor_Ports'!$K$59:$K$999999,'Data;_Minor_Ports'!$F$59:$F$999999,$F147,'Data;_Minor_Ports'!$E$59:$E$999999,AL$70,'Data;_Minor_Ports'!$J$59:$J$999999,#REF!)))</f>
        <v>0</v>
      </c>
      <c r="AM147" s="3">
        <f>IF(Closed_Ports!AH140="z","z",IF(AM$11&lt;2000,INDEX('Data;_Historical_Data'!$H$12:$AK$518,MATCH(Working!$E147,'Data;_Historical_Data'!$J$12:$J$518,0),MATCH(Working!AM$11,'Data;_Historical_Data'!$H$11:$AK$11)),SUMIFS('Data;_Minor_Ports'!$K$59:$K$999999,'Data;_Minor_Ports'!$F$59:$F$999999,$F147,'Data;_Minor_Ports'!$E$59:$E$999999,AM$70,'Data;_Minor_Ports'!$J$59:$J$999999,#REF!)))</f>
        <v>0</v>
      </c>
      <c r="AN147" s="3">
        <f>IF(Closed_Ports!AI140="z","z",IF(AN$11&lt;2000,INDEX('Data;_Historical_Data'!$H$12:$AK$518,MATCH(Working!$E147,'Data;_Historical_Data'!$J$12:$J$518,0),MATCH(Working!AN$11,'Data;_Historical_Data'!$H$11:$AK$11)),SUMIFS('Data;_Minor_Ports'!$K$59:$K$999999,'Data;_Minor_Ports'!$F$59:$F$999999,$F147,'Data;_Minor_Ports'!$E$59:$E$999999,AN$70,'Data;_Minor_Ports'!$J$59:$J$999999,#REF!)))</f>
        <v>0</v>
      </c>
      <c r="AO147" s="3">
        <f>IF(Closed_Ports!AJ140="z","z",IF(AO$11&lt;2000,INDEX('Data;_Historical_Data'!$H$12:$AK$518,MATCH(Working!$E147,'Data;_Historical_Data'!$J$12:$J$518,0),MATCH(Working!AO$11,'Data;_Historical_Data'!$H$11:$AK$11)),SUMIFS('Data;_Minor_Ports'!$K$59:$K$999999,'Data;_Minor_Ports'!$F$59:$F$999999,$F147,'Data;_Minor_Ports'!$E$59:$E$999999,AO$70,'Data;_Minor_Ports'!$J$59:$J$999999,#REF!)))</f>
        <v>0</v>
      </c>
      <c r="AP147" s="3">
        <f>IF(Closed_Ports!AK140="z","z",IF(AP$11&lt;2000,INDEX('Data;_Historical_Data'!$H$12:$AK$518,MATCH(Working!$E147,'Data;_Historical_Data'!$J$12:$J$518,0),MATCH(Working!AP$11,'Data;_Historical_Data'!$H$11:$AK$11)),SUMIFS('Data;_Minor_Ports'!$K$59:$K$999999,'Data;_Minor_Ports'!$F$59:$F$999999,$F147,'Data;_Minor_Ports'!$E$59:$E$999999,AP$70,'Data;_Minor_Ports'!$J$59:$J$999999,#REF!)))</f>
        <v>0</v>
      </c>
      <c r="AQ147" s="3">
        <f>IF(Closed_Ports!AL140="z","z",IF(AQ$11&lt;2000,INDEX('Data;_Historical_Data'!$H$12:$AK$518,MATCH(Working!$E147,'Data;_Historical_Data'!$J$12:$J$518,0),MATCH(Working!AQ$11,'Data;_Historical_Data'!$H$11:$AK$11)),SUMIFS('Data;_Minor_Ports'!$K$59:$K$999999,'Data;_Minor_Ports'!$F$59:$F$999999,$F147,'Data;_Minor_Ports'!$E$59:$E$999999,AQ$70,'Data;_Minor_Ports'!$J$59:$J$999999,#REF!)))</f>
        <v>0</v>
      </c>
      <c r="AR147" s="3">
        <f>IF(Closed_Ports!AM140="z","z",IF(AR$11&lt;2000,INDEX('Data;_Historical_Data'!$H$12:$AK$518,MATCH(Working!$E147,'Data;_Historical_Data'!$J$12:$J$518,0),MATCH(Working!AR$11,'Data;_Historical_Data'!$H$11:$AK$11)),SUMIFS('Data;_Minor_Ports'!$K$59:$K$999999,'Data;_Minor_Ports'!$F$59:$F$999999,$F147,'Data;_Minor_Ports'!$E$59:$E$999999,AR$70,'Data;_Minor_Ports'!$J$59:$J$999999,#REF!)))</f>
        <v>0</v>
      </c>
      <c r="AS147" s="3">
        <f>IF(Closed_Ports!AN140="z","z",IF(AS$11&lt;2000,INDEX('Data;_Historical_Data'!$H$12:$AK$518,MATCH(Working!$E147,'Data;_Historical_Data'!$J$12:$J$518,0),MATCH(Working!AS$11,'Data;_Historical_Data'!$H$11:$AK$11)),SUMIFS('Data;_Minor_Ports'!$K$59:$K$999999,'Data;_Minor_Ports'!$F$59:$F$999999,$F147,'Data;_Minor_Ports'!$E$59:$E$999999,AS$70,'Data;_Minor_Ports'!$J$59:$J$999999,#REF!)))</f>
        <v>0</v>
      </c>
      <c r="AT147" s="3">
        <f>IF(Closed_Ports!AO140="z","z",IF(AT$11&lt;2000,INDEX('Data;_Historical_Data'!$H$12:$AK$518,MATCH(Working!$E147,'Data;_Historical_Data'!$J$12:$J$518,0),MATCH(Working!AT$11,'Data;_Historical_Data'!$H$11:$AK$11)),SUMIFS('Data;_Minor_Ports'!$K$59:$K$999999,'Data;_Minor_Ports'!$F$59:$F$999999,$F147,'Data;_Minor_Ports'!$E$59:$E$999999,AT$70,'Data;_Minor_Ports'!$J$59:$J$999999,#REF!)))</f>
        <v>0</v>
      </c>
      <c r="AU147" s="3">
        <f>IF(Closed_Ports!AP140="z","z",IF(AU$11&lt;2000,INDEX('Data;_Historical_Data'!$H$12:$AK$518,MATCH(Working!$E147,'Data;_Historical_Data'!$J$12:$J$518,0),MATCH(Working!AU$11,'Data;_Historical_Data'!$H$11:$AK$11)),SUMIFS('Data;_Minor_Ports'!$K$59:$K$999999,'Data;_Minor_Ports'!$F$59:$F$999999,$F147,'Data;_Minor_Ports'!$E$59:$E$999999,AU$70,'Data;_Minor_Ports'!$J$59:$J$999999,#REF!)))</f>
        <v>0</v>
      </c>
      <c r="AV147" s="3">
        <f>IF(Closed_Ports!AQ140="z","z",IF(AV$11&lt;2000,INDEX('Data;_Historical_Data'!$H$12:$AK$518,MATCH(Working!$E147,'Data;_Historical_Data'!$J$12:$J$518,0),MATCH(Working!AV$11,'Data;_Historical_Data'!$H$11:$AK$11)),SUMIFS('Data;_Minor_Ports'!$K$59:$K$999999,'Data;_Minor_Ports'!$F$59:$F$999999,$F147,'Data;_Minor_Ports'!$E$59:$E$999999,AV$70,'Data;_Minor_Ports'!$J$59:$J$999999,#REF!)))</f>
        <v>0</v>
      </c>
      <c r="AW147" s="3">
        <f>IF(Closed_Ports!AR140="z","z",IF(AW$11&lt;2000,INDEX('Data;_Historical_Data'!$H$12:$AK$518,MATCH(Working!$E147,'Data;_Historical_Data'!$J$12:$J$518,0),MATCH(Working!AW$11,'Data;_Historical_Data'!$H$11:$AK$11)),SUMIFS('Data;_Minor_Ports'!$K$59:$K$999999,'Data;_Minor_Ports'!$F$59:$F$999999,$F147,'Data;_Minor_Ports'!$E$59:$E$999999,AW$70,'Data;_Minor_Ports'!$J$59:$J$999999,#REF!)))</f>
        <v>0</v>
      </c>
      <c r="AX147" s="3">
        <f>IF(Closed_Ports!AS140="z","z",IF(AX$11&lt;2000,INDEX('Data;_Historical_Data'!$H$12:$AK$518,MATCH(Working!$E147,'Data;_Historical_Data'!$J$12:$J$518,0),MATCH(Working!AX$11,'Data;_Historical_Data'!$H$11:$AK$11)),SUMIFS('Data;_Minor_Ports'!$K$59:$K$999999,'Data;_Minor_Ports'!$F$59:$F$999999,$F147,'Data;_Minor_Ports'!$E$59:$E$999999,AX$70,'Data;_Minor_Ports'!$J$59:$J$999999,#REF!)))</f>
        <v>0</v>
      </c>
      <c r="AY147" s="3">
        <f>IF(Closed_Ports!AT140="z","z",IF(AY$11&lt;2000,INDEX('Data;_Historical_Data'!$H$12:$AK$518,MATCH(Working!$E147,'Data;_Historical_Data'!$J$12:$J$518,0),MATCH(Working!AY$11,'Data;_Historical_Data'!$H$11:$AK$11)),SUMIFS('Data;_Minor_Ports'!$K$59:$K$999999,'Data;_Minor_Ports'!$F$59:$F$999999,$F147,'Data;_Minor_Ports'!$E$59:$E$999999,AY$70,'Data;_Minor_Ports'!$J$59:$J$999999,#REF!)))</f>
        <v>0</v>
      </c>
      <c r="AZ147" s="3">
        <f>IF(Closed_Ports!AU140="z","z",IF(AZ$11&lt;2000,INDEX('Data;_Historical_Data'!$H$12:$AK$518,MATCH(Working!$E147,'Data;_Historical_Data'!$J$12:$J$518,0),MATCH(Working!AZ$11,'Data;_Historical_Data'!$H$11:$AK$11)),SUMIFS('Data;_Minor_Ports'!$K$59:$K$999999,'Data;_Minor_Ports'!$F$59:$F$999999,$F147,'Data;_Minor_Ports'!$E$59:$E$999999,AZ$70,'Data;_Minor_Ports'!$J$59:$J$999999,#REF!)))</f>
        <v>0</v>
      </c>
      <c r="BA147" s="3">
        <f>IF(Closed_Ports!AV140="z","z",IF(BA$11&lt;2000,INDEX('Data;_Historical_Data'!$H$12:$AK$518,MATCH(Working!$E147,'Data;_Historical_Data'!$J$12:$J$518,0),MATCH(Working!BA$11,'Data;_Historical_Data'!$H$11:$AK$11)),SUMIFS('Data;_Minor_Ports'!$K$59:$K$999999,'Data;_Minor_Ports'!$F$59:$F$999999,$F147,'Data;_Minor_Ports'!$E$59:$E$999999,BA$70,'Data;_Minor_Ports'!$J$59:$J$999999,#REF!)))</f>
        <v>0</v>
      </c>
      <c r="BB147" s="3">
        <f>IF(Closed_Ports!AW140="z","z",IF(BB$11&lt;2000,INDEX('Data;_Historical_Data'!$H$12:$AK$518,MATCH(Working!$E147,'Data;_Historical_Data'!$J$12:$J$518,0),MATCH(Working!BB$11,'Data;_Historical_Data'!$H$11:$AK$11)),SUMIFS('Data;_Minor_Ports'!$K$59:$K$999999,'Data;_Minor_Ports'!$F$59:$F$999999,$F147,'Data;_Minor_Ports'!$E$59:$E$999999,BB$70,'Data;_Minor_Ports'!$J$59:$J$999999,#REF!)))</f>
        <v>0</v>
      </c>
      <c r="BC147" s="3">
        <f>IF(Closed_Ports!AX140="z","z",IF(BC$11&lt;2000,INDEX('Data;_Historical_Data'!$H$12:$AK$518,MATCH(Working!$E147,'Data;_Historical_Data'!$J$12:$J$518,0),MATCH(Working!BC$11,'Data;_Historical_Data'!$H$11:$AK$11)),SUMIFS('Data;_Minor_Ports'!$K$59:$K$999999,'Data;_Minor_Ports'!$F$59:$F$999999,$F147,'Data;_Minor_Ports'!$E$59:$E$999999,BC$70,'Data;_Minor_Ports'!$J$59:$J$999999,#REF!)))</f>
        <v>0</v>
      </c>
      <c r="BD147" s="3">
        <f>IF(Closed_Ports!AY140="z","z",IF(BD$11&lt;2000,INDEX('Data;_Historical_Data'!$H$12:$AK$518,MATCH(Working!$E147,'Data;_Historical_Data'!$J$12:$J$518,0),MATCH(Working!BD$11,'Data;_Historical_Data'!$H$11:$AK$11)),SUMIFS('Data;_Minor_Ports'!$K$59:$K$999999,'Data;_Minor_Ports'!$F$59:$F$999999,$F147,'Data;_Minor_Ports'!$E$59:$E$999999,BD$70,'Data;_Minor_Ports'!$J$59:$J$999999,#REF!)))</f>
        <v>0</v>
      </c>
      <c r="BE147" s="3">
        <f>IF(Closed_Ports!AZ140="z","z",IF(BE$11&lt;2000,INDEX('Data;_Historical_Data'!$H$12:$AK$518,MATCH(Working!$E147,'Data;_Historical_Data'!$J$12:$J$518,0),MATCH(Working!BE$11,'Data;_Historical_Data'!$H$11:$AK$11)),SUMIFS('Data;_Minor_Ports'!$K$59:$K$999999,'Data;_Minor_Ports'!$F$59:$F$999999,$F147,'Data;_Minor_Ports'!$E$59:$E$999999,BE$70,'Data;_Minor_Ports'!$J$59:$J$999999,#REF!)))</f>
        <v>0</v>
      </c>
      <c r="BF147" s="3">
        <f>IF(Closed_Ports!BA140="z","z",IF(BF$11&lt;2000,INDEX('Data;_Historical_Data'!$H$12:$AK$518,MATCH(Working!$E147,'Data;_Historical_Data'!$J$12:$J$518,0),MATCH(Working!BF$11,'Data;_Historical_Data'!$H$11:$AK$11)),SUMIFS('Data;_Minor_Ports'!$K$59:$K$999999,'Data;_Minor_Ports'!$F$59:$F$999999,$F147,'Data;_Minor_Ports'!$E$59:$E$999999,BF$70,'Data;_Minor_Ports'!$J$59:$J$999999,#REF!)))</f>
        <v>0</v>
      </c>
      <c r="BG147" s="3">
        <f>IF(Closed_Ports!BB140="z","z",IF(BG$11&lt;2000,INDEX('Data;_Historical_Data'!$H$12:$AK$518,MATCH(Working!$E147,'Data;_Historical_Data'!$J$12:$J$518,0),MATCH(Working!BG$11,'Data;_Historical_Data'!$H$11:$AK$11)),SUMIFS('Data;_Minor_Ports'!$K$59:$K$999999,'Data;_Minor_Ports'!$F$59:$F$999999,$F147,'Data;_Minor_Ports'!$E$59:$E$999999,BG$70,'Data;_Minor_Ports'!$J$59:$J$999999,#REF!)))</f>
        <v>0</v>
      </c>
      <c r="BH147" s="3">
        <f>IF(Closed_Ports!BC140="z","z",IF(BH$11&lt;2000,INDEX('Data;_Historical_Data'!$H$12:$AK$518,MATCH(Working!$E147,'Data;_Historical_Data'!$J$12:$J$518,0),MATCH(Working!BH$11,'Data;_Historical_Data'!$H$11:$AK$11)),SUMIFS('Data;_Minor_Ports'!$K$59:$K$999999,'Data;_Minor_Ports'!$F$59:$F$999999,$F147,'Data;_Minor_Ports'!$E$59:$E$999999,BH$70,'Data;_Minor_Ports'!$J$59:$J$999999,#REF!)))</f>
        <v>0</v>
      </c>
      <c r="BI147" s="3">
        <f>IF(Closed_Ports!BD140="z","z",IF(BI$11&lt;2000,INDEX('Data;_Historical_Data'!$H$12:$AK$518,MATCH(Working!$E147,'Data;_Historical_Data'!$J$12:$J$518,0),MATCH(Working!BI$11,'Data;_Historical_Data'!$H$11:$AK$11)),SUMIFS('Data;_Minor_Ports'!$K$59:$K$999999,'Data;_Minor_Ports'!$F$59:$F$999999,$F147,'Data;_Minor_Ports'!$E$59:$E$999999,BI$70,'Data;_Minor_Ports'!$J$59:$J$999999,#REF!)))</f>
        <v>0</v>
      </c>
      <c r="BJ147" s="44" t="e">
        <f t="shared" si="10"/>
        <v>#DIV/0!</v>
      </c>
      <c r="BK147" s="45">
        <f t="shared" si="11"/>
        <v>0</v>
      </c>
    </row>
    <row r="148" spans="5:63" x14ac:dyDescent="0.25">
      <c r="E148" s="22" t="e">
        <f>CONCATENATE(#REF!,Working!H148)</f>
        <v>#REF!</v>
      </c>
      <c r="F148" s="22" t="s">
        <v>468</v>
      </c>
      <c r="G148" s="22" t="s">
        <v>308</v>
      </c>
      <c r="H148" s="2" t="s">
        <v>137</v>
      </c>
      <c r="I148" s="2" t="s">
        <v>30</v>
      </c>
      <c r="J148" s="42" t="s">
        <v>66</v>
      </c>
      <c r="K148" s="3" t="str">
        <f>IF(Closed_Ports!F141="z","z",IF(K$11&lt;2000,INDEX('Data;_Historical_Data'!$H$12:$AK$518,MATCH(Working!$E148,'Data;_Historical_Data'!$J$12:$J$518,0),MATCH(Working!K$11,'Data;_Historical_Data'!$H$11:$AK$11)),SUMIFS('Data;_Minor_Ports'!$K$59:$K$999999,'Data;_Minor_Ports'!$F$59:$F$999999,$F148,'Data;_Minor_Ports'!$E$59:$E$999999,K$70,'Data;_Minor_Ports'!$J$59:$J$999999,#REF!)))</f>
        <v>z</v>
      </c>
      <c r="L148" s="3" t="str">
        <f>IF(Closed_Ports!G141="z","z",IF(L$11&lt;2000,INDEX('Data;_Historical_Data'!$H$12:$AK$518,MATCH(Working!$E148,'Data;_Historical_Data'!$J$12:$J$518,0),MATCH(Working!L$11,'Data;_Historical_Data'!$H$11:$AK$11)),SUMIFS('Data;_Minor_Ports'!$K$59:$K$999999,'Data;_Minor_Ports'!$F$59:$F$999999,$F148,'Data;_Minor_Ports'!$E$59:$E$999999,L$70,'Data;_Minor_Ports'!$J$59:$J$999999,#REF!)))</f>
        <v>z</v>
      </c>
      <c r="M148" s="3" t="str">
        <f>IF(Closed_Ports!H141="z","z",IF(M$11&lt;2000,INDEX('Data;_Historical_Data'!$H$12:$AK$518,MATCH(Working!$E148,'Data;_Historical_Data'!$J$12:$J$518,0),MATCH(Working!M$11,'Data;_Historical_Data'!$H$11:$AK$11)),SUMIFS('Data;_Minor_Ports'!$K$59:$K$999999,'Data;_Minor_Ports'!$F$59:$F$999999,$F148,'Data;_Minor_Ports'!$E$59:$E$999999,M$70,'Data;_Minor_Ports'!$J$59:$J$999999,#REF!)))</f>
        <v>z</v>
      </c>
      <c r="N148" s="3" t="str">
        <f>IF(Closed_Ports!I141="z","z",IF(N$11&lt;2000,INDEX('Data;_Historical_Data'!$H$12:$AK$518,MATCH(Working!$E148,'Data;_Historical_Data'!$J$12:$J$518,0),MATCH(Working!N$11,'Data;_Historical_Data'!$H$11:$AK$11)),SUMIFS('Data;_Minor_Ports'!$K$59:$K$999999,'Data;_Minor_Ports'!$F$59:$F$999999,$F148,'Data;_Minor_Ports'!$E$59:$E$999999,N$70,'Data;_Minor_Ports'!$J$59:$J$999999,#REF!)))</f>
        <v>z</v>
      </c>
      <c r="O148" s="3" t="str">
        <f>IF(Closed_Ports!J141="z","z",IF(O$11&lt;2000,INDEX('Data;_Historical_Data'!$H$12:$AK$518,MATCH(Working!$E148,'Data;_Historical_Data'!$J$12:$J$518,0),MATCH(Working!O$11,'Data;_Historical_Data'!$H$11:$AK$11)),SUMIFS('Data;_Minor_Ports'!$K$59:$K$999999,'Data;_Minor_Ports'!$F$59:$F$999999,$F148,'Data;_Minor_Ports'!$E$59:$E$999999,O$70,'Data;_Minor_Ports'!$J$59:$J$999999,#REF!)))</f>
        <v>z</v>
      </c>
      <c r="P148" s="3" t="str">
        <f>IF(Closed_Ports!K141="z","z",IF(P$11&lt;2000,INDEX('Data;_Historical_Data'!$H$12:$AK$518,MATCH(Working!$E148,'Data;_Historical_Data'!$J$12:$J$518,0),MATCH(Working!P$11,'Data;_Historical_Data'!$H$11:$AK$11)),SUMIFS('Data;_Minor_Ports'!$K$59:$K$999999,'Data;_Minor_Ports'!$F$59:$F$999999,$F148,'Data;_Minor_Ports'!$E$59:$E$999999,P$70,'Data;_Minor_Ports'!$J$59:$J$999999,#REF!)))</f>
        <v>z</v>
      </c>
      <c r="Q148" s="3" t="str">
        <f>IF(Closed_Ports!L141="z","z",IF(Q$11&lt;2000,INDEX('Data;_Historical_Data'!$H$12:$AK$518,MATCH(Working!$E148,'Data;_Historical_Data'!$J$12:$J$518,0),MATCH(Working!Q$11,'Data;_Historical_Data'!$H$11:$AK$11)),SUMIFS('Data;_Minor_Ports'!$K$59:$K$999999,'Data;_Minor_Ports'!$F$59:$F$999999,$F148,'Data;_Minor_Ports'!$E$59:$E$999999,Q$70,'Data;_Minor_Ports'!$J$59:$J$999999,#REF!)))</f>
        <v>z</v>
      </c>
      <c r="R148" s="3" t="str">
        <f>IF(Closed_Ports!M141="z","z",IF(R$11&lt;2000,INDEX('Data;_Historical_Data'!$H$12:$AK$518,MATCH(Working!$E148,'Data;_Historical_Data'!$J$12:$J$518,0),MATCH(Working!R$11,'Data;_Historical_Data'!$H$11:$AK$11)),SUMIFS('Data;_Minor_Ports'!$K$59:$K$999999,'Data;_Minor_Ports'!$F$59:$F$999999,$F148,'Data;_Minor_Ports'!$E$59:$E$999999,R$70,'Data;_Minor_Ports'!$J$59:$J$999999,#REF!)))</f>
        <v>z</v>
      </c>
      <c r="S148" s="3" t="str">
        <f>IF(Closed_Ports!N141="z","z",IF(S$11&lt;2000,INDEX('Data;_Historical_Data'!$H$12:$AK$518,MATCH(Working!$E148,'Data;_Historical_Data'!$J$12:$J$518,0),MATCH(Working!S$11,'Data;_Historical_Data'!$H$11:$AK$11)),SUMIFS('Data;_Minor_Ports'!$K$59:$K$999999,'Data;_Minor_Ports'!$F$59:$F$999999,$F148,'Data;_Minor_Ports'!$E$59:$E$999999,S$70,'Data;_Minor_Ports'!$J$59:$J$999999,#REF!)))</f>
        <v>z</v>
      </c>
      <c r="T148" s="3" t="str">
        <f>IF(Closed_Ports!O141="z","z",IF(T$11&lt;2000,INDEX('Data;_Historical_Data'!$H$12:$AK$518,MATCH(Working!$E148,'Data;_Historical_Data'!$J$12:$J$518,0),MATCH(Working!T$11,'Data;_Historical_Data'!$H$11:$AK$11)),SUMIFS('Data;_Minor_Ports'!$K$59:$K$999999,'Data;_Minor_Ports'!$F$59:$F$999999,$F148,'Data;_Minor_Ports'!$E$59:$E$999999,T$70,'Data;_Minor_Ports'!$J$59:$J$999999,#REF!)))</f>
        <v>z</v>
      </c>
      <c r="U148" s="3" t="str">
        <f>IF(Closed_Ports!P141="z","z",IF(U$11&lt;2000,INDEX('Data;_Historical_Data'!$H$12:$AK$518,MATCH(Working!$E148,'Data;_Historical_Data'!$J$12:$J$518,0),MATCH(Working!U$11,'Data;_Historical_Data'!$H$11:$AK$11)),SUMIFS('Data;_Minor_Ports'!$K$59:$K$999999,'Data;_Minor_Ports'!$F$59:$F$999999,$F148,'Data;_Minor_Ports'!$E$59:$E$999999,U$70,'Data;_Minor_Ports'!$J$59:$J$999999,#REF!)))</f>
        <v>z</v>
      </c>
      <c r="V148" s="3" t="str">
        <f>IF(Closed_Ports!Q141="z","z",IF(V$11&lt;2000,INDEX('Data;_Historical_Data'!$H$12:$AK$518,MATCH(Working!$E148,'Data;_Historical_Data'!$J$12:$J$518,0),MATCH(Working!V$11,'Data;_Historical_Data'!$H$11:$AK$11)),SUMIFS('Data;_Minor_Ports'!$K$59:$K$999999,'Data;_Minor_Ports'!$F$59:$F$999999,$F148,'Data;_Minor_Ports'!$E$59:$E$999999,V$70,'Data;_Minor_Ports'!$J$59:$J$999999,#REF!)))</f>
        <v>z</v>
      </c>
      <c r="W148" s="3" t="str">
        <f>IF(Closed_Ports!R141="z","z",IF(W$11&lt;2000,INDEX('Data;_Historical_Data'!$H$12:$AK$518,MATCH(Working!$E148,'Data;_Historical_Data'!$J$12:$J$518,0),MATCH(Working!W$11,'Data;_Historical_Data'!$H$11:$AK$11)),SUMIFS('Data;_Minor_Ports'!$K$59:$K$999999,'Data;_Minor_Ports'!$F$59:$F$999999,$F148,'Data;_Minor_Ports'!$E$59:$E$999999,W$70,'Data;_Minor_Ports'!$J$59:$J$999999,#REF!)))</f>
        <v>z</v>
      </c>
      <c r="X148" s="3" t="str">
        <f>IF(Closed_Ports!S141="z","z",IF(X$11&lt;2000,INDEX('Data;_Historical_Data'!$H$12:$AK$518,MATCH(Working!$E148,'Data;_Historical_Data'!$J$12:$J$518,0),MATCH(Working!X$11,'Data;_Historical_Data'!$H$11:$AK$11)),SUMIFS('Data;_Minor_Ports'!$K$59:$K$999999,'Data;_Minor_Ports'!$F$59:$F$999999,$F148,'Data;_Minor_Ports'!$E$59:$E$999999,X$70,'Data;_Minor_Ports'!$J$59:$J$999999,#REF!)))</f>
        <v>z</v>
      </c>
      <c r="Y148" s="3" t="str">
        <f>IF(Closed_Ports!T141="z","z",IF(Y$11&lt;2000,INDEX('Data;_Historical_Data'!$H$12:$AK$518,MATCH(Working!$E148,'Data;_Historical_Data'!$J$12:$J$518,0),MATCH(Working!Y$11,'Data;_Historical_Data'!$H$11:$AK$11)),SUMIFS('Data;_Minor_Ports'!$K$59:$K$999999,'Data;_Minor_Ports'!$F$59:$F$999999,$F148,'Data;_Minor_Ports'!$E$59:$E$999999,Y$70,'Data;_Minor_Ports'!$J$59:$J$999999,#REF!)))</f>
        <v>z</v>
      </c>
      <c r="Z148" s="3" t="str">
        <f>IF(Closed_Ports!U141="z","z",IF(Z$11&lt;2000,INDEX('Data;_Historical_Data'!$H$12:$AK$518,MATCH(Working!$E148,'Data;_Historical_Data'!$J$12:$J$518,0),MATCH(Working!Z$11,'Data;_Historical_Data'!$H$11:$AK$11)),SUMIFS('Data;_Minor_Ports'!$K$59:$K$999999,'Data;_Minor_Ports'!$F$59:$F$999999,$F148,'Data;_Minor_Ports'!$E$59:$E$999999,Z$70,'Data;_Minor_Ports'!$J$59:$J$999999,#REF!)))</f>
        <v>z</v>
      </c>
      <c r="AA148" s="3" t="str">
        <f>IF(Closed_Ports!V141="z","z",IF(AA$11&lt;2000,INDEX('Data;_Historical_Data'!$H$12:$AK$518,MATCH(Working!$E148,'Data;_Historical_Data'!$J$12:$J$518,0),MATCH(Working!AA$11,'Data;_Historical_Data'!$H$11:$AK$11)),SUMIFS('Data;_Minor_Ports'!$K$59:$K$999999,'Data;_Minor_Ports'!$F$59:$F$999999,$F148,'Data;_Minor_Ports'!$E$59:$E$999999,AA$70,'Data;_Minor_Ports'!$J$59:$J$999999,#REF!)))</f>
        <v>z</v>
      </c>
      <c r="AB148" s="3" t="str">
        <f>IF(Closed_Ports!W141="z","z",IF(AB$11&lt;2000,INDEX('Data;_Historical_Data'!$H$12:$AK$518,MATCH(Working!$E148,'Data;_Historical_Data'!$J$12:$J$518,0),MATCH(Working!AB$11,'Data;_Historical_Data'!$H$11:$AK$11)),SUMIFS('Data;_Minor_Ports'!$K$59:$K$999999,'Data;_Minor_Ports'!$F$59:$F$999999,$F148,'Data;_Minor_Ports'!$E$59:$E$999999,AB$70,'Data;_Minor_Ports'!$J$59:$J$999999,#REF!)))</f>
        <v>z</v>
      </c>
      <c r="AC148" s="3" t="str">
        <f>IF(Closed_Ports!X141="z","z",IF(AC$11&lt;2000,INDEX('Data;_Historical_Data'!$H$12:$AK$518,MATCH(Working!$E148,'Data;_Historical_Data'!$J$12:$J$518,0),MATCH(Working!AC$11,'Data;_Historical_Data'!$H$11:$AK$11)),SUMIFS('Data;_Minor_Ports'!$K$59:$K$999999,'Data;_Minor_Ports'!$F$59:$F$999999,$F148,'Data;_Minor_Ports'!$E$59:$E$999999,AC$70,'Data;_Minor_Ports'!$J$59:$J$999999,#REF!)))</f>
        <v>z</v>
      </c>
      <c r="AD148" s="3" t="str">
        <f>IF(Closed_Ports!Y141="z","z",IF(AD$11&lt;2000,INDEX('Data;_Historical_Data'!$H$12:$AK$518,MATCH(Working!$E148,'Data;_Historical_Data'!$J$12:$J$518,0),MATCH(Working!AD$11,'Data;_Historical_Data'!$H$11:$AK$11)),SUMIFS('Data;_Minor_Ports'!$K$59:$K$999999,'Data;_Minor_Ports'!$F$59:$F$999999,$F148,'Data;_Minor_Ports'!$E$59:$E$999999,AD$70,'Data;_Minor_Ports'!$J$59:$J$999999,#REF!)))</f>
        <v>z</v>
      </c>
      <c r="AE148" s="3" t="str">
        <f>IF(Closed_Ports!Z141="z","z",IF(AE$11&lt;2000,INDEX('Data;_Historical_Data'!$H$12:$AK$518,MATCH(Working!$E148,'Data;_Historical_Data'!$J$12:$J$518,0),MATCH(Working!AE$11,'Data;_Historical_Data'!$H$11:$AK$11)),SUMIFS('Data;_Minor_Ports'!$K$59:$K$999999,'Data;_Minor_Ports'!$F$59:$F$999999,$F148,'Data;_Minor_Ports'!$E$59:$E$999999,AE$70,'Data;_Minor_Ports'!$J$59:$J$999999,#REF!)))</f>
        <v>z</v>
      </c>
      <c r="AF148" s="3" t="str">
        <f>IF(Closed_Ports!AA141="z","z",IF(AF$11&lt;2000,INDEX('Data;_Historical_Data'!$H$12:$AK$518,MATCH(Working!$E148,'Data;_Historical_Data'!$J$12:$J$518,0),MATCH(Working!AF$11,'Data;_Historical_Data'!$H$11:$AK$11)),SUMIFS('Data;_Minor_Ports'!$K$59:$K$999999,'Data;_Minor_Ports'!$F$59:$F$999999,$F148,'Data;_Minor_Ports'!$E$59:$E$999999,AF$70,'Data;_Minor_Ports'!$J$59:$J$999999,#REF!)))</f>
        <v>z</v>
      </c>
      <c r="AG148" s="3" t="str">
        <f>IF(Closed_Ports!AB141="z","z",IF(AG$11&lt;2000,INDEX('Data;_Historical_Data'!$H$12:$AK$518,MATCH(Working!$E148,'Data;_Historical_Data'!$J$12:$J$518,0),MATCH(Working!AG$11,'Data;_Historical_Data'!$H$11:$AK$11)),SUMIFS('Data;_Minor_Ports'!$K$59:$K$999999,'Data;_Minor_Ports'!$F$59:$F$999999,$F148,'Data;_Minor_Ports'!$E$59:$E$999999,AG$70,'Data;_Minor_Ports'!$J$59:$J$999999,#REF!)))</f>
        <v>z</v>
      </c>
      <c r="AH148" s="3" t="str">
        <f>IF(Closed_Ports!AC141="z","z",IF(AH$11&lt;2000,INDEX('Data;_Historical_Data'!$H$12:$AK$518,MATCH(Working!$E148,'Data;_Historical_Data'!$J$12:$J$518,0),MATCH(Working!AH$11,'Data;_Historical_Data'!$H$11:$AK$11)),SUMIFS('Data;_Minor_Ports'!$K$59:$K$999999,'Data;_Minor_Ports'!$F$59:$F$999999,$F148,'Data;_Minor_Ports'!$E$59:$E$999999,AH$70,'Data;_Minor_Ports'!$J$59:$J$999999,#REF!)))</f>
        <v>z</v>
      </c>
      <c r="AI148" s="3" t="str">
        <f>IF(Closed_Ports!AD141="z","z",IF(AI$11&lt;2000,INDEX('Data;_Historical_Data'!$H$12:$AK$518,MATCH(Working!$E148,'Data;_Historical_Data'!$J$12:$J$518,0),MATCH(Working!AI$11,'Data;_Historical_Data'!$H$11:$AK$11)),SUMIFS('Data;_Minor_Ports'!$K$59:$K$999999,'Data;_Minor_Ports'!$F$59:$F$999999,$F148,'Data;_Minor_Ports'!$E$59:$E$999999,AI$70,'Data;_Minor_Ports'!$J$59:$J$999999,#REF!)))</f>
        <v>z</v>
      </c>
      <c r="AJ148" s="3" t="str">
        <f>IF(Closed_Ports!AE141="z","z",IF(AJ$11&lt;2000,INDEX('Data;_Historical_Data'!$H$12:$AK$518,MATCH(Working!$E148,'Data;_Historical_Data'!$J$12:$J$518,0),MATCH(Working!AJ$11,'Data;_Historical_Data'!$H$11:$AK$11)),SUMIFS('Data;_Minor_Ports'!$K$59:$K$999999,'Data;_Minor_Ports'!$F$59:$F$999999,$F148,'Data;_Minor_Ports'!$E$59:$E$999999,AJ$70,'Data;_Minor_Ports'!$J$59:$J$999999,#REF!)))</f>
        <v>z</v>
      </c>
      <c r="AK148" s="3" t="str">
        <f>IF(Closed_Ports!AF141="z","z",IF(AK$11&lt;2000,INDEX('Data;_Historical_Data'!$H$12:$AK$518,MATCH(Working!$E148,'Data;_Historical_Data'!$J$12:$J$518,0),MATCH(Working!AK$11,'Data;_Historical_Data'!$H$11:$AK$11)),SUMIFS('Data;_Minor_Ports'!$K$59:$K$999999,'Data;_Minor_Ports'!$F$59:$F$999999,$F148,'Data;_Minor_Ports'!$E$59:$E$999999,AK$70,'Data;_Minor_Ports'!$J$59:$J$999999,#REF!)))</f>
        <v>z</v>
      </c>
      <c r="AL148" s="49" t="str">
        <f>IF(Closed_Ports!AG141="z","z",IF(AL$11&lt;2000,INDEX('Data;_Historical_Data'!$H$12:$AK$518,MATCH(Working!$E148,'Data;_Historical_Data'!$J$12:$J$518,0),MATCH(Working!AL$11,'Data;_Historical_Data'!$H$11:$AK$11)),SUMIFS('Data;_Minor_Ports'!$K$59:$K$999999,'Data;_Minor_Ports'!$F$59:$F$999999,$F148,'Data;_Minor_Ports'!$E$59:$E$999999,AL$70,'Data;_Minor_Ports'!$J$59:$J$999999,#REF!)))</f>
        <v>z</v>
      </c>
      <c r="AM148" s="3" t="str">
        <f>IF(Closed_Ports!AH141="z","z",IF(AM$11&lt;2000,INDEX('Data;_Historical_Data'!$H$12:$AK$518,MATCH(Working!$E148,'Data;_Historical_Data'!$J$12:$J$518,0),MATCH(Working!AM$11,'Data;_Historical_Data'!$H$11:$AK$11)),SUMIFS('Data;_Minor_Ports'!$K$59:$K$999999,'Data;_Minor_Ports'!$F$59:$F$999999,$F148,'Data;_Minor_Ports'!$E$59:$E$999999,AM$70,'Data;_Minor_Ports'!$J$59:$J$999999,#REF!)))</f>
        <v>z</v>
      </c>
      <c r="AN148" s="3">
        <f>IF(Closed_Ports!AI141="z","z",IF(AN$11&lt;2000,INDEX('Data;_Historical_Data'!$H$12:$AK$518,MATCH(Working!$E148,'Data;_Historical_Data'!$J$12:$J$518,0),MATCH(Working!AN$11,'Data;_Historical_Data'!$H$11:$AK$11)),SUMIFS('Data;_Minor_Ports'!$K$59:$K$999999,'Data;_Minor_Ports'!$F$59:$F$999999,$F148,'Data;_Minor_Ports'!$E$59:$E$999999,AN$70,'Data;_Minor_Ports'!$J$59:$J$999999,#REF!)))</f>
        <v>0</v>
      </c>
      <c r="AO148" s="3">
        <f>IF(Closed_Ports!AJ141="z","z",IF(AO$11&lt;2000,INDEX('Data;_Historical_Data'!$H$12:$AK$518,MATCH(Working!$E148,'Data;_Historical_Data'!$J$12:$J$518,0),MATCH(Working!AO$11,'Data;_Historical_Data'!$H$11:$AK$11)),SUMIFS('Data;_Minor_Ports'!$K$59:$K$999999,'Data;_Minor_Ports'!$F$59:$F$999999,$F148,'Data;_Minor_Ports'!$E$59:$E$999999,AO$70,'Data;_Minor_Ports'!$J$59:$J$999999,#REF!)))</f>
        <v>0</v>
      </c>
      <c r="AP148" s="3">
        <f>IF(Closed_Ports!AK141="z","z",IF(AP$11&lt;2000,INDEX('Data;_Historical_Data'!$H$12:$AK$518,MATCH(Working!$E148,'Data;_Historical_Data'!$J$12:$J$518,0),MATCH(Working!AP$11,'Data;_Historical_Data'!$H$11:$AK$11)),SUMIFS('Data;_Minor_Ports'!$K$59:$K$999999,'Data;_Minor_Ports'!$F$59:$F$999999,$F148,'Data;_Minor_Ports'!$E$59:$E$999999,AP$70,'Data;_Minor_Ports'!$J$59:$J$999999,#REF!)))</f>
        <v>0</v>
      </c>
      <c r="AQ148" s="3">
        <f>IF(Closed_Ports!AL141="z","z",IF(AQ$11&lt;2000,INDEX('Data;_Historical_Data'!$H$12:$AK$518,MATCH(Working!$E148,'Data;_Historical_Data'!$J$12:$J$518,0),MATCH(Working!AQ$11,'Data;_Historical_Data'!$H$11:$AK$11)),SUMIFS('Data;_Minor_Ports'!$K$59:$K$999999,'Data;_Minor_Ports'!$F$59:$F$999999,$F148,'Data;_Minor_Ports'!$E$59:$E$999999,AQ$70,'Data;_Minor_Ports'!$J$59:$J$999999,#REF!)))</f>
        <v>0</v>
      </c>
      <c r="AR148" s="3">
        <f>IF(Closed_Ports!AM141="z","z",IF(AR$11&lt;2000,INDEX('Data;_Historical_Data'!$H$12:$AK$518,MATCH(Working!$E148,'Data;_Historical_Data'!$J$12:$J$518,0),MATCH(Working!AR$11,'Data;_Historical_Data'!$H$11:$AK$11)),SUMIFS('Data;_Minor_Ports'!$K$59:$K$999999,'Data;_Minor_Ports'!$F$59:$F$999999,$F148,'Data;_Minor_Ports'!$E$59:$E$999999,AR$70,'Data;_Minor_Ports'!$J$59:$J$999999,#REF!)))</f>
        <v>0</v>
      </c>
      <c r="AS148" s="3">
        <f>IF(Closed_Ports!AN141="z","z",IF(AS$11&lt;2000,INDEX('Data;_Historical_Data'!$H$12:$AK$518,MATCH(Working!$E148,'Data;_Historical_Data'!$J$12:$J$518,0),MATCH(Working!AS$11,'Data;_Historical_Data'!$H$11:$AK$11)),SUMIFS('Data;_Minor_Ports'!$K$59:$K$999999,'Data;_Minor_Ports'!$F$59:$F$999999,$F148,'Data;_Minor_Ports'!$E$59:$E$999999,AS$70,'Data;_Minor_Ports'!$J$59:$J$999999,#REF!)))</f>
        <v>0</v>
      </c>
      <c r="AT148" s="3">
        <f>IF(Closed_Ports!AO141="z","z",IF(AT$11&lt;2000,INDEX('Data;_Historical_Data'!$H$12:$AK$518,MATCH(Working!$E148,'Data;_Historical_Data'!$J$12:$J$518,0),MATCH(Working!AT$11,'Data;_Historical_Data'!$H$11:$AK$11)),SUMIFS('Data;_Minor_Ports'!$K$59:$K$999999,'Data;_Minor_Ports'!$F$59:$F$999999,$F148,'Data;_Minor_Ports'!$E$59:$E$999999,AT$70,'Data;_Minor_Ports'!$J$59:$J$999999,#REF!)))</f>
        <v>0</v>
      </c>
      <c r="AU148" s="3">
        <f>IF(Closed_Ports!AP141="z","z",IF(AU$11&lt;2000,INDEX('Data;_Historical_Data'!$H$12:$AK$518,MATCH(Working!$E148,'Data;_Historical_Data'!$J$12:$J$518,0),MATCH(Working!AU$11,'Data;_Historical_Data'!$H$11:$AK$11)),SUMIFS('Data;_Minor_Ports'!$K$59:$K$999999,'Data;_Minor_Ports'!$F$59:$F$999999,$F148,'Data;_Minor_Ports'!$E$59:$E$999999,AU$70,'Data;_Minor_Ports'!$J$59:$J$999999,#REF!)))</f>
        <v>0</v>
      </c>
      <c r="AV148" s="3">
        <f>IF(Closed_Ports!AQ141="z","z",IF(AV$11&lt;2000,INDEX('Data;_Historical_Data'!$H$12:$AK$518,MATCH(Working!$E148,'Data;_Historical_Data'!$J$12:$J$518,0),MATCH(Working!AV$11,'Data;_Historical_Data'!$H$11:$AK$11)),SUMIFS('Data;_Minor_Ports'!$K$59:$K$999999,'Data;_Minor_Ports'!$F$59:$F$999999,$F148,'Data;_Minor_Ports'!$E$59:$E$999999,AV$70,'Data;_Minor_Ports'!$J$59:$J$999999,#REF!)))</f>
        <v>0</v>
      </c>
      <c r="AW148" s="3">
        <f>IF(Closed_Ports!AR141="z","z",IF(AW$11&lt;2000,INDEX('Data;_Historical_Data'!$H$12:$AK$518,MATCH(Working!$E148,'Data;_Historical_Data'!$J$12:$J$518,0),MATCH(Working!AW$11,'Data;_Historical_Data'!$H$11:$AK$11)),SUMIFS('Data;_Minor_Ports'!$K$59:$K$999999,'Data;_Minor_Ports'!$F$59:$F$999999,$F148,'Data;_Minor_Ports'!$E$59:$E$999999,AW$70,'Data;_Minor_Ports'!$J$59:$J$999999,#REF!)))</f>
        <v>0</v>
      </c>
      <c r="AX148" s="3">
        <f>IF(Closed_Ports!AS141="z","z",IF(AX$11&lt;2000,INDEX('Data;_Historical_Data'!$H$12:$AK$518,MATCH(Working!$E148,'Data;_Historical_Data'!$J$12:$J$518,0),MATCH(Working!AX$11,'Data;_Historical_Data'!$H$11:$AK$11)),SUMIFS('Data;_Minor_Ports'!$K$59:$K$999999,'Data;_Minor_Ports'!$F$59:$F$999999,$F148,'Data;_Minor_Ports'!$E$59:$E$999999,AX$70,'Data;_Minor_Ports'!$J$59:$J$999999,#REF!)))</f>
        <v>0</v>
      </c>
      <c r="AY148" s="3">
        <f>IF(Closed_Ports!AT141="z","z",IF(AY$11&lt;2000,INDEX('Data;_Historical_Data'!$H$12:$AK$518,MATCH(Working!$E148,'Data;_Historical_Data'!$J$12:$J$518,0),MATCH(Working!AY$11,'Data;_Historical_Data'!$H$11:$AK$11)),SUMIFS('Data;_Minor_Ports'!$K$59:$K$999999,'Data;_Minor_Ports'!$F$59:$F$999999,$F148,'Data;_Minor_Ports'!$E$59:$E$999999,AY$70,'Data;_Minor_Ports'!$J$59:$J$999999,#REF!)))</f>
        <v>0</v>
      </c>
      <c r="AZ148" s="3">
        <f>IF(Closed_Ports!AU141="z","z",IF(AZ$11&lt;2000,INDEX('Data;_Historical_Data'!$H$12:$AK$518,MATCH(Working!$E148,'Data;_Historical_Data'!$J$12:$J$518,0),MATCH(Working!AZ$11,'Data;_Historical_Data'!$H$11:$AK$11)),SUMIFS('Data;_Minor_Ports'!$K$59:$K$999999,'Data;_Minor_Ports'!$F$59:$F$999999,$F148,'Data;_Minor_Ports'!$E$59:$E$999999,AZ$70,'Data;_Minor_Ports'!$J$59:$J$999999,#REF!)))</f>
        <v>0</v>
      </c>
      <c r="BA148" s="3">
        <f>IF(Closed_Ports!AV141="z","z",IF(BA$11&lt;2000,INDEX('Data;_Historical_Data'!$H$12:$AK$518,MATCH(Working!$E148,'Data;_Historical_Data'!$J$12:$J$518,0),MATCH(Working!BA$11,'Data;_Historical_Data'!$H$11:$AK$11)),SUMIFS('Data;_Minor_Ports'!$K$59:$K$999999,'Data;_Minor_Ports'!$F$59:$F$999999,$F148,'Data;_Minor_Ports'!$E$59:$E$999999,BA$70,'Data;_Minor_Ports'!$J$59:$J$999999,#REF!)))</f>
        <v>0</v>
      </c>
      <c r="BB148" s="3">
        <f>IF(Closed_Ports!AW141="z","z",IF(BB$11&lt;2000,INDEX('Data;_Historical_Data'!$H$12:$AK$518,MATCH(Working!$E148,'Data;_Historical_Data'!$J$12:$J$518,0),MATCH(Working!BB$11,'Data;_Historical_Data'!$H$11:$AK$11)),SUMIFS('Data;_Minor_Ports'!$K$59:$K$999999,'Data;_Minor_Ports'!$F$59:$F$999999,$F148,'Data;_Minor_Ports'!$E$59:$E$999999,BB$70,'Data;_Minor_Ports'!$J$59:$J$999999,#REF!)))</f>
        <v>0</v>
      </c>
      <c r="BC148" s="3">
        <f>IF(Closed_Ports!AX141="z","z",IF(BC$11&lt;2000,INDEX('Data;_Historical_Data'!$H$12:$AK$518,MATCH(Working!$E148,'Data;_Historical_Data'!$J$12:$J$518,0),MATCH(Working!BC$11,'Data;_Historical_Data'!$H$11:$AK$11)),SUMIFS('Data;_Minor_Ports'!$K$59:$K$999999,'Data;_Minor_Ports'!$F$59:$F$999999,$F148,'Data;_Minor_Ports'!$E$59:$E$999999,BC$70,'Data;_Minor_Ports'!$J$59:$J$999999,#REF!)))</f>
        <v>0</v>
      </c>
      <c r="BD148" s="3">
        <f>IF(Closed_Ports!AY141="z","z",IF(BD$11&lt;2000,INDEX('Data;_Historical_Data'!$H$12:$AK$518,MATCH(Working!$E148,'Data;_Historical_Data'!$J$12:$J$518,0),MATCH(Working!BD$11,'Data;_Historical_Data'!$H$11:$AK$11)),SUMIFS('Data;_Minor_Ports'!$K$59:$K$999999,'Data;_Minor_Ports'!$F$59:$F$999999,$F148,'Data;_Minor_Ports'!$E$59:$E$999999,BD$70,'Data;_Minor_Ports'!$J$59:$J$999999,#REF!)))</f>
        <v>0</v>
      </c>
      <c r="BE148" s="3">
        <f>IF(Closed_Ports!AZ141="z","z",IF(BE$11&lt;2000,INDEX('Data;_Historical_Data'!$H$12:$AK$518,MATCH(Working!$E148,'Data;_Historical_Data'!$J$12:$J$518,0),MATCH(Working!BE$11,'Data;_Historical_Data'!$H$11:$AK$11)),SUMIFS('Data;_Minor_Ports'!$K$59:$K$999999,'Data;_Minor_Ports'!$F$59:$F$999999,$F148,'Data;_Minor_Ports'!$E$59:$E$999999,BE$70,'Data;_Minor_Ports'!$J$59:$J$999999,#REF!)))</f>
        <v>0</v>
      </c>
      <c r="BF148" s="3">
        <f>IF(Closed_Ports!BA141="z","z",IF(BF$11&lt;2000,INDEX('Data;_Historical_Data'!$H$12:$AK$518,MATCH(Working!$E148,'Data;_Historical_Data'!$J$12:$J$518,0),MATCH(Working!BF$11,'Data;_Historical_Data'!$H$11:$AK$11)),SUMIFS('Data;_Minor_Ports'!$K$59:$K$999999,'Data;_Minor_Ports'!$F$59:$F$999999,$F148,'Data;_Minor_Ports'!$E$59:$E$999999,BF$70,'Data;_Minor_Ports'!$J$59:$J$999999,#REF!)))</f>
        <v>0</v>
      </c>
      <c r="BG148" s="3">
        <f>IF(Closed_Ports!BB141="z","z",IF(BG$11&lt;2000,INDEX('Data;_Historical_Data'!$H$12:$AK$518,MATCH(Working!$E148,'Data;_Historical_Data'!$J$12:$J$518,0),MATCH(Working!BG$11,'Data;_Historical_Data'!$H$11:$AK$11)),SUMIFS('Data;_Minor_Ports'!$K$59:$K$999999,'Data;_Minor_Ports'!$F$59:$F$999999,$F148,'Data;_Minor_Ports'!$E$59:$E$999999,BG$70,'Data;_Minor_Ports'!$J$59:$J$999999,#REF!)))</f>
        <v>0</v>
      </c>
      <c r="BH148" s="3">
        <f>IF(Closed_Ports!BC141="z","z",IF(BH$11&lt;2000,INDEX('Data;_Historical_Data'!$H$12:$AK$518,MATCH(Working!$E148,'Data;_Historical_Data'!$J$12:$J$518,0),MATCH(Working!BH$11,'Data;_Historical_Data'!$H$11:$AK$11)),SUMIFS('Data;_Minor_Ports'!$K$59:$K$999999,'Data;_Minor_Ports'!$F$59:$F$999999,$F148,'Data;_Minor_Ports'!$E$59:$E$999999,BH$70,'Data;_Minor_Ports'!$J$59:$J$999999,#REF!)))</f>
        <v>0</v>
      </c>
      <c r="BI148" s="3">
        <f>IF(Closed_Ports!BD141="z","z",IF(BI$11&lt;2000,INDEX('Data;_Historical_Data'!$H$12:$AK$518,MATCH(Working!$E148,'Data;_Historical_Data'!$J$12:$J$518,0),MATCH(Working!BI$11,'Data;_Historical_Data'!$H$11:$AK$11)),SUMIFS('Data;_Minor_Ports'!$K$59:$K$999999,'Data;_Minor_Ports'!$F$59:$F$999999,$F148,'Data;_Minor_Ports'!$E$59:$E$999999,BI$70,'Data;_Minor_Ports'!$J$59:$J$999999,#REF!)))</f>
        <v>0</v>
      </c>
      <c r="BJ148" s="44" t="e">
        <f t="shared" si="10"/>
        <v>#DIV/0!</v>
      </c>
      <c r="BK148" s="45">
        <f t="shared" si="11"/>
        <v>0</v>
      </c>
    </row>
    <row r="149" spans="5:63" x14ac:dyDescent="0.25">
      <c r="E149" s="22" t="e">
        <f>CONCATENATE(#REF!,Working!H149)</f>
        <v>#REF!</v>
      </c>
      <c r="F149" s="22" t="s">
        <v>470</v>
      </c>
      <c r="G149" s="22" t="s">
        <v>308</v>
      </c>
      <c r="H149" s="2" t="s">
        <v>138</v>
      </c>
      <c r="I149" s="2" t="s">
        <v>12</v>
      </c>
      <c r="J149" s="42" t="s">
        <v>66</v>
      </c>
      <c r="K149" s="3" t="str">
        <f>IF(Closed_Ports!F142="z","z",IF(K$11&lt;2000,INDEX('Data;_Historical_Data'!$H$12:$AK$518,MATCH(Working!$E149,'Data;_Historical_Data'!$J$12:$J$518,0),MATCH(Working!K$11,'Data;_Historical_Data'!$H$11:$AK$11)),SUMIFS('Data;_Minor_Ports'!$K$59:$K$999999,'Data;_Minor_Ports'!$F$59:$F$999999,$F149,'Data;_Minor_Ports'!$E$59:$E$999999,K$70,'Data;_Minor_Ports'!$J$59:$J$999999,#REF!)))</f>
        <v>z</v>
      </c>
      <c r="L149" s="3" t="str">
        <f>IF(Closed_Ports!G142="z","z",IF(L$11&lt;2000,INDEX('Data;_Historical_Data'!$H$12:$AK$518,MATCH(Working!$E149,'Data;_Historical_Data'!$J$12:$J$518,0),MATCH(Working!L$11,'Data;_Historical_Data'!$H$11:$AK$11)),SUMIFS('Data;_Minor_Ports'!$K$59:$K$999999,'Data;_Minor_Ports'!$F$59:$F$999999,$F149,'Data;_Minor_Ports'!$E$59:$E$999999,L$70,'Data;_Minor_Ports'!$J$59:$J$999999,#REF!)))</f>
        <v>z</v>
      </c>
      <c r="M149" s="3" t="str">
        <f>IF(Closed_Ports!H142="z","z",IF(M$11&lt;2000,INDEX('Data;_Historical_Data'!$H$12:$AK$518,MATCH(Working!$E149,'Data;_Historical_Data'!$J$12:$J$518,0),MATCH(Working!M$11,'Data;_Historical_Data'!$H$11:$AK$11)),SUMIFS('Data;_Minor_Ports'!$K$59:$K$999999,'Data;_Minor_Ports'!$F$59:$F$999999,$F149,'Data;_Minor_Ports'!$E$59:$E$999999,M$70,'Data;_Minor_Ports'!$J$59:$J$999999,#REF!)))</f>
        <v>z</v>
      </c>
      <c r="N149" s="3" t="str">
        <f>IF(Closed_Ports!I142="z","z",IF(N$11&lt;2000,INDEX('Data;_Historical_Data'!$H$12:$AK$518,MATCH(Working!$E149,'Data;_Historical_Data'!$J$12:$J$518,0),MATCH(Working!N$11,'Data;_Historical_Data'!$H$11:$AK$11)),SUMIFS('Data;_Minor_Ports'!$K$59:$K$999999,'Data;_Minor_Ports'!$F$59:$F$999999,$F149,'Data;_Minor_Ports'!$E$59:$E$999999,N$70,'Data;_Minor_Ports'!$J$59:$J$999999,#REF!)))</f>
        <v>z</v>
      </c>
      <c r="O149" s="3" t="str">
        <f>IF(Closed_Ports!J142="z","z",IF(O$11&lt;2000,INDEX('Data;_Historical_Data'!$H$12:$AK$518,MATCH(Working!$E149,'Data;_Historical_Data'!$J$12:$J$518,0),MATCH(Working!O$11,'Data;_Historical_Data'!$H$11:$AK$11)),SUMIFS('Data;_Minor_Ports'!$K$59:$K$999999,'Data;_Minor_Ports'!$F$59:$F$999999,$F149,'Data;_Minor_Ports'!$E$59:$E$999999,O$70,'Data;_Minor_Ports'!$J$59:$J$999999,#REF!)))</f>
        <v>z</v>
      </c>
      <c r="P149" s="3" t="str">
        <f>IF(Closed_Ports!K142="z","z",IF(P$11&lt;2000,INDEX('Data;_Historical_Data'!$H$12:$AK$518,MATCH(Working!$E149,'Data;_Historical_Data'!$J$12:$J$518,0),MATCH(Working!P$11,'Data;_Historical_Data'!$H$11:$AK$11)),SUMIFS('Data;_Minor_Ports'!$K$59:$K$999999,'Data;_Minor_Ports'!$F$59:$F$999999,$F149,'Data;_Minor_Ports'!$E$59:$E$999999,P$70,'Data;_Minor_Ports'!$J$59:$J$999999,#REF!)))</f>
        <v>z</v>
      </c>
      <c r="Q149" s="3" t="str">
        <f>IF(Closed_Ports!L142="z","z",IF(Q$11&lt;2000,INDEX('Data;_Historical_Data'!$H$12:$AK$518,MATCH(Working!$E149,'Data;_Historical_Data'!$J$12:$J$518,0),MATCH(Working!Q$11,'Data;_Historical_Data'!$H$11:$AK$11)),SUMIFS('Data;_Minor_Ports'!$K$59:$K$999999,'Data;_Minor_Ports'!$F$59:$F$999999,$F149,'Data;_Minor_Ports'!$E$59:$E$999999,Q$70,'Data;_Minor_Ports'!$J$59:$J$999999,#REF!)))</f>
        <v>z</v>
      </c>
      <c r="R149" s="3" t="str">
        <f>IF(Closed_Ports!M142="z","z",IF(R$11&lt;2000,INDEX('Data;_Historical_Data'!$H$12:$AK$518,MATCH(Working!$E149,'Data;_Historical_Data'!$J$12:$J$518,0),MATCH(Working!R$11,'Data;_Historical_Data'!$H$11:$AK$11)),SUMIFS('Data;_Minor_Ports'!$K$59:$K$999999,'Data;_Minor_Ports'!$F$59:$F$999999,$F149,'Data;_Minor_Ports'!$E$59:$E$999999,R$70,'Data;_Minor_Ports'!$J$59:$J$999999,#REF!)))</f>
        <v>z</v>
      </c>
      <c r="S149" s="3" t="str">
        <f>IF(Closed_Ports!N142="z","z",IF(S$11&lt;2000,INDEX('Data;_Historical_Data'!$H$12:$AK$518,MATCH(Working!$E149,'Data;_Historical_Data'!$J$12:$J$518,0),MATCH(Working!S$11,'Data;_Historical_Data'!$H$11:$AK$11)),SUMIFS('Data;_Minor_Ports'!$K$59:$K$999999,'Data;_Minor_Ports'!$F$59:$F$999999,$F149,'Data;_Minor_Ports'!$E$59:$E$999999,S$70,'Data;_Minor_Ports'!$J$59:$J$999999,#REF!)))</f>
        <v>z</v>
      </c>
      <c r="T149" s="3" t="str">
        <f>IF(Closed_Ports!O142="z","z",IF(T$11&lt;2000,INDEX('Data;_Historical_Data'!$H$12:$AK$518,MATCH(Working!$E149,'Data;_Historical_Data'!$J$12:$J$518,0),MATCH(Working!T$11,'Data;_Historical_Data'!$H$11:$AK$11)),SUMIFS('Data;_Minor_Ports'!$K$59:$K$999999,'Data;_Minor_Ports'!$F$59:$F$999999,$F149,'Data;_Minor_Ports'!$E$59:$E$999999,T$70,'Data;_Minor_Ports'!$J$59:$J$999999,#REF!)))</f>
        <v>z</v>
      </c>
      <c r="U149" s="3" t="str">
        <f>IF(Closed_Ports!P142="z","z",IF(U$11&lt;2000,INDEX('Data;_Historical_Data'!$H$12:$AK$518,MATCH(Working!$E149,'Data;_Historical_Data'!$J$12:$J$518,0),MATCH(Working!U$11,'Data;_Historical_Data'!$H$11:$AK$11)),SUMIFS('Data;_Minor_Ports'!$K$59:$K$999999,'Data;_Minor_Ports'!$F$59:$F$999999,$F149,'Data;_Minor_Ports'!$E$59:$E$999999,U$70,'Data;_Minor_Ports'!$J$59:$J$999999,#REF!)))</f>
        <v>z</v>
      </c>
      <c r="V149" s="3" t="str">
        <f>IF(Closed_Ports!Q142="z","z",IF(V$11&lt;2000,INDEX('Data;_Historical_Data'!$H$12:$AK$518,MATCH(Working!$E149,'Data;_Historical_Data'!$J$12:$J$518,0),MATCH(Working!V$11,'Data;_Historical_Data'!$H$11:$AK$11)),SUMIFS('Data;_Minor_Ports'!$K$59:$K$999999,'Data;_Minor_Ports'!$F$59:$F$999999,$F149,'Data;_Minor_Ports'!$E$59:$E$999999,V$70,'Data;_Minor_Ports'!$J$59:$J$999999,#REF!)))</f>
        <v>z</v>
      </c>
      <c r="W149" s="3" t="str">
        <f>IF(Closed_Ports!R142="z","z",IF(W$11&lt;2000,INDEX('Data;_Historical_Data'!$H$12:$AK$518,MATCH(Working!$E149,'Data;_Historical_Data'!$J$12:$J$518,0),MATCH(Working!W$11,'Data;_Historical_Data'!$H$11:$AK$11)),SUMIFS('Data;_Minor_Ports'!$K$59:$K$999999,'Data;_Minor_Ports'!$F$59:$F$999999,$F149,'Data;_Minor_Ports'!$E$59:$E$999999,W$70,'Data;_Minor_Ports'!$J$59:$J$999999,#REF!)))</f>
        <v>z</v>
      </c>
      <c r="X149" s="3" t="str">
        <f>IF(Closed_Ports!S142="z","z",IF(X$11&lt;2000,INDEX('Data;_Historical_Data'!$H$12:$AK$518,MATCH(Working!$E149,'Data;_Historical_Data'!$J$12:$J$518,0),MATCH(Working!X$11,'Data;_Historical_Data'!$H$11:$AK$11)),SUMIFS('Data;_Minor_Ports'!$K$59:$K$999999,'Data;_Minor_Ports'!$F$59:$F$999999,$F149,'Data;_Minor_Ports'!$E$59:$E$999999,X$70,'Data;_Minor_Ports'!$J$59:$J$999999,#REF!)))</f>
        <v>z</v>
      </c>
      <c r="Y149" s="3" t="str">
        <f>IF(Closed_Ports!T142="z","z",IF(Y$11&lt;2000,INDEX('Data;_Historical_Data'!$H$12:$AK$518,MATCH(Working!$E149,'Data;_Historical_Data'!$J$12:$J$518,0),MATCH(Working!Y$11,'Data;_Historical_Data'!$H$11:$AK$11)),SUMIFS('Data;_Minor_Ports'!$K$59:$K$999999,'Data;_Minor_Ports'!$F$59:$F$999999,$F149,'Data;_Minor_Ports'!$E$59:$E$999999,Y$70,'Data;_Minor_Ports'!$J$59:$J$999999,#REF!)))</f>
        <v>z</v>
      </c>
      <c r="Z149" s="3" t="e">
        <f>IF(Closed_Ports!U142="z","z",IF(Z$11&lt;2000,INDEX('Data;_Historical_Data'!$H$12:$AK$518,MATCH(Working!$E149,'Data;_Historical_Data'!$J$12:$J$518,0),MATCH(Working!Z$11,'Data;_Historical_Data'!$H$11:$AK$11)),SUMIFS('Data;_Minor_Ports'!$K$59:$K$999999,'Data;_Minor_Ports'!$F$59:$F$999999,$F149,'Data;_Minor_Ports'!$E$59:$E$999999,Z$70,'Data;_Minor_Ports'!$J$59:$J$999999,#REF!)))</f>
        <v>#REF!</v>
      </c>
      <c r="AA149" s="3" t="e">
        <f>IF(Closed_Ports!V142="z","z",IF(AA$11&lt;2000,INDEX('Data;_Historical_Data'!$H$12:$AK$518,MATCH(Working!$E149,'Data;_Historical_Data'!$J$12:$J$518,0),MATCH(Working!AA$11,'Data;_Historical_Data'!$H$11:$AK$11)),SUMIFS('Data;_Minor_Ports'!$K$59:$K$999999,'Data;_Minor_Ports'!$F$59:$F$999999,$F149,'Data;_Minor_Ports'!$E$59:$E$999999,AA$70,'Data;_Minor_Ports'!$J$59:$J$999999,#REF!)))</f>
        <v>#REF!</v>
      </c>
      <c r="AB149" s="3" t="e">
        <f>IF(Closed_Ports!W142="z","z",IF(AB$11&lt;2000,INDEX('Data;_Historical_Data'!$H$12:$AK$518,MATCH(Working!$E149,'Data;_Historical_Data'!$J$12:$J$518,0),MATCH(Working!AB$11,'Data;_Historical_Data'!$H$11:$AK$11)),SUMIFS('Data;_Minor_Ports'!$K$59:$K$999999,'Data;_Minor_Ports'!$F$59:$F$999999,$F149,'Data;_Minor_Ports'!$E$59:$E$999999,AB$70,'Data;_Minor_Ports'!$J$59:$J$999999,#REF!)))</f>
        <v>#REF!</v>
      </c>
      <c r="AC149" s="3" t="e">
        <f>IF(Closed_Ports!X142="z","z",IF(AC$11&lt;2000,INDEX('Data;_Historical_Data'!$H$12:$AK$518,MATCH(Working!$E149,'Data;_Historical_Data'!$J$12:$J$518,0),MATCH(Working!AC$11,'Data;_Historical_Data'!$H$11:$AK$11)),SUMIFS('Data;_Minor_Ports'!$K$59:$K$999999,'Data;_Minor_Ports'!$F$59:$F$999999,$F149,'Data;_Minor_Ports'!$E$59:$E$999999,AC$70,'Data;_Minor_Ports'!$J$59:$J$999999,#REF!)))</f>
        <v>#REF!</v>
      </c>
      <c r="AD149" s="3" t="e">
        <f>IF(Closed_Ports!Y142="z","z",IF(AD$11&lt;2000,INDEX('Data;_Historical_Data'!$H$12:$AK$518,MATCH(Working!$E149,'Data;_Historical_Data'!$J$12:$J$518,0),MATCH(Working!AD$11,'Data;_Historical_Data'!$H$11:$AK$11)),SUMIFS('Data;_Minor_Ports'!$K$59:$K$999999,'Data;_Minor_Ports'!$F$59:$F$999999,$F149,'Data;_Minor_Ports'!$E$59:$E$999999,AD$70,'Data;_Minor_Ports'!$J$59:$J$999999,#REF!)))</f>
        <v>#REF!</v>
      </c>
      <c r="AE149" s="3" t="e">
        <f>IF(Closed_Ports!Z142="z","z",IF(AE$11&lt;2000,INDEX('Data;_Historical_Data'!$H$12:$AK$518,MATCH(Working!$E149,'Data;_Historical_Data'!$J$12:$J$518,0),MATCH(Working!AE$11,'Data;_Historical_Data'!$H$11:$AK$11)),SUMIFS('Data;_Minor_Ports'!$K$59:$K$999999,'Data;_Minor_Ports'!$F$59:$F$999999,$F149,'Data;_Minor_Ports'!$E$59:$E$999999,AE$70,'Data;_Minor_Ports'!$J$59:$J$999999,#REF!)))</f>
        <v>#REF!</v>
      </c>
      <c r="AF149" s="3" t="e">
        <f>IF(Closed_Ports!AA142="z","z",IF(AF$11&lt;2000,INDEX('Data;_Historical_Data'!$H$12:$AK$518,MATCH(Working!$E149,'Data;_Historical_Data'!$J$12:$J$518,0),MATCH(Working!AF$11,'Data;_Historical_Data'!$H$11:$AK$11)),SUMIFS('Data;_Minor_Ports'!$K$59:$K$999999,'Data;_Minor_Ports'!$F$59:$F$999999,$F149,'Data;_Minor_Ports'!$E$59:$E$999999,AF$70,'Data;_Minor_Ports'!$J$59:$J$999999,#REF!)))</f>
        <v>#REF!</v>
      </c>
      <c r="AG149" s="3" t="e">
        <f>IF(Closed_Ports!AB142="z","z",IF(AG$11&lt;2000,INDEX('Data;_Historical_Data'!$H$12:$AK$518,MATCH(Working!$E149,'Data;_Historical_Data'!$J$12:$J$518,0),MATCH(Working!AG$11,'Data;_Historical_Data'!$H$11:$AK$11)),SUMIFS('Data;_Minor_Ports'!$K$59:$K$999999,'Data;_Minor_Ports'!$F$59:$F$999999,$F149,'Data;_Minor_Ports'!$E$59:$E$999999,AG$70,'Data;_Minor_Ports'!$J$59:$J$999999,#REF!)))</f>
        <v>#REF!</v>
      </c>
      <c r="AH149" s="3" t="e">
        <f>IF(Closed_Ports!AC142="z","z",IF(AH$11&lt;2000,INDEX('Data;_Historical_Data'!$H$12:$AK$518,MATCH(Working!$E149,'Data;_Historical_Data'!$J$12:$J$518,0),MATCH(Working!AH$11,'Data;_Historical_Data'!$H$11:$AK$11)),SUMIFS('Data;_Minor_Ports'!$K$59:$K$999999,'Data;_Minor_Ports'!$F$59:$F$999999,$F149,'Data;_Minor_Ports'!$E$59:$E$999999,AH$70,'Data;_Minor_Ports'!$J$59:$J$999999,#REF!)))</f>
        <v>#REF!</v>
      </c>
      <c r="AI149" s="3" t="e">
        <f>IF(Closed_Ports!AD142="z","z",IF(AI$11&lt;2000,INDEX('Data;_Historical_Data'!$H$12:$AK$518,MATCH(Working!$E149,'Data;_Historical_Data'!$J$12:$J$518,0),MATCH(Working!AI$11,'Data;_Historical_Data'!$H$11:$AK$11)),SUMIFS('Data;_Minor_Ports'!$K$59:$K$999999,'Data;_Minor_Ports'!$F$59:$F$999999,$F149,'Data;_Minor_Ports'!$E$59:$E$999999,AI$70,'Data;_Minor_Ports'!$J$59:$J$999999,#REF!)))</f>
        <v>#REF!</v>
      </c>
      <c r="AJ149" s="3" t="str">
        <f>IF(Closed_Ports!AE142="z","z",IF(AJ$11&lt;2000,INDEX('Data;_Historical_Data'!$H$12:$AK$518,MATCH(Working!$E149,'Data;_Historical_Data'!$J$12:$J$518,0),MATCH(Working!AJ$11,'Data;_Historical_Data'!$H$11:$AK$11)),SUMIFS('Data;_Minor_Ports'!$K$59:$K$999999,'Data;_Minor_Ports'!$F$59:$F$999999,$F149,'Data;_Minor_Ports'!$E$59:$E$999999,AJ$70,'Data;_Minor_Ports'!$J$59:$J$999999,#REF!)))</f>
        <v>z</v>
      </c>
      <c r="AK149" s="3" t="str">
        <f>IF(Closed_Ports!AF142="z","z",IF(AK$11&lt;2000,INDEX('Data;_Historical_Data'!$H$12:$AK$518,MATCH(Working!$E149,'Data;_Historical_Data'!$J$12:$J$518,0),MATCH(Working!AK$11,'Data;_Historical_Data'!$H$11:$AK$11)),SUMIFS('Data;_Minor_Ports'!$K$59:$K$999999,'Data;_Minor_Ports'!$F$59:$F$999999,$F149,'Data;_Minor_Ports'!$E$59:$E$999999,AK$70,'Data;_Minor_Ports'!$J$59:$J$999999,#REF!)))</f>
        <v>z</v>
      </c>
      <c r="AL149" s="49" t="str">
        <f>IF(Closed_Ports!AG142="z","z",IF(AL$11&lt;2000,INDEX('Data;_Historical_Data'!$H$12:$AK$518,MATCH(Working!$E149,'Data;_Historical_Data'!$J$12:$J$518,0),MATCH(Working!AL$11,'Data;_Historical_Data'!$H$11:$AK$11)),SUMIFS('Data;_Minor_Ports'!$K$59:$K$999999,'Data;_Minor_Ports'!$F$59:$F$999999,$F149,'Data;_Minor_Ports'!$E$59:$E$999999,AL$70,'Data;_Minor_Ports'!$J$59:$J$999999,#REF!)))</f>
        <v>z</v>
      </c>
      <c r="AM149" s="3" t="str">
        <f>IF(Closed_Ports!AH142="z","z",IF(AM$11&lt;2000,INDEX('Data;_Historical_Data'!$H$12:$AK$518,MATCH(Working!$E149,'Data;_Historical_Data'!$J$12:$J$518,0),MATCH(Working!AM$11,'Data;_Historical_Data'!$H$11:$AK$11)),SUMIFS('Data;_Minor_Ports'!$K$59:$K$999999,'Data;_Minor_Ports'!$F$59:$F$999999,$F149,'Data;_Minor_Ports'!$E$59:$E$999999,AM$70,'Data;_Minor_Ports'!$J$59:$J$999999,#REF!)))</f>
        <v>z</v>
      </c>
      <c r="AN149" s="3" t="str">
        <f>IF(Closed_Ports!AI142="z","z",IF(AN$11&lt;2000,INDEX('Data;_Historical_Data'!$H$12:$AK$518,MATCH(Working!$E149,'Data;_Historical_Data'!$J$12:$J$518,0),MATCH(Working!AN$11,'Data;_Historical_Data'!$H$11:$AK$11)),SUMIFS('Data;_Minor_Ports'!$K$59:$K$999999,'Data;_Minor_Ports'!$F$59:$F$999999,$F149,'Data;_Minor_Ports'!$E$59:$E$999999,AN$70,'Data;_Minor_Ports'!$J$59:$J$999999,#REF!)))</f>
        <v>z</v>
      </c>
      <c r="AO149" s="3" t="str">
        <f>IF(Closed_Ports!AJ142="z","z",IF(AO$11&lt;2000,INDEX('Data;_Historical_Data'!$H$12:$AK$518,MATCH(Working!$E149,'Data;_Historical_Data'!$J$12:$J$518,0),MATCH(Working!AO$11,'Data;_Historical_Data'!$H$11:$AK$11)),SUMIFS('Data;_Minor_Ports'!$K$59:$K$999999,'Data;_Minor_Ports'!$F$59:$F$999999,$F149,'Data;_Minor_Ports'!$E$59:$E$999999,AO$70,'Data;_Minor_Ports'!$J$59:$J$999999,#REF!)))</f>
        <v>z</v>
      </c>
      <c r="AP149" s="3" t="str">
        <f>IF(Closed_Ports!AK142="z","z",IF(AP$11&lt;2000,INDEX('Data;_Historical_Data'!$H$12:$AK$518,MATCH(Working!$E149,'Data;_Historical_Data'!$J$12:$J$518,0),MATCH(Working!AP$11,'Data;_Historical_Data'!$H$11:$AK$11)),SUMIFS('Data;_Minor_Ports'!$K$59:$K$999999,'Data;_Minor_Ports'!$F$59:$F$999999,$F149,'Data;_Minor_Ports'!$E$59:$E$999999,AP$70,'Data;_Minor_Ports'!$J$59:$J$999999,#REF!)))</f>
        <v>z</v>
      </c>
      <c r="AQ149" s="3" t="str">
        <f>IF(Closed_Ports!AL142="z","z",IF(AQ$11&lt;2000,INDEX('Data;_Historical_Data'!$H$12:$AK$518,MATCH(Working!$E149,'Data;_Historical_Data'!$J$12:$J$518,0),MATCH(Working!AQ$11,'Data;_Historical_Data'!$H$11:$AK$11)),SUMIFS('Data;_Minor_Ports'!$K$59:$K$999999,'Data;_Minor_Ports'!$F$59:$F$999999,$F149,'Data;_Minor_Ports'!$E$59:$E$999999,AQ$70,'Data;_Minor_Ports'!$J$59:$J$999999,#REF!)))</f>
        <v>z</v>
      </c>
      <c r="AR149" s="3" t="str">
        <f>IF(Closed_Ports!AM142="z","z",IF(AR$11&lt;2000,INDEX('Data;_Historical_Data'!$H$12:$AK$518,MATCH(Working!$E149,'Data;_Historical_Data'!$J$12:$J$518,0),MATCH(Working!AR$11,'Data;_Historical_Data'!$H$11:$AK$11)),SUMIFS('Data;_Minor_Ports'!$K$59:$K$999999,'Data;_Minor_Ports'!$F$59:$F$999999,$F149,'Data;_Minor_Ports'!$E$59:$E$999999,AR$70,'Data;_Minor_Ports'!$J$59:$J$999999,#REF!)))</f>
        <v>z</v>
      </c>
      <c r="AS149" s="3" t="str">
        <f>IF(Closed_Ports!AN142="z","z",IF(AS$11&lt;2000,INDEX('Data;_Historical_Data'!$H$12:$AK$518,MATCH(Working!$E149,'Data;_Historical_Data'!$J$12:$J$518,0),MATCH(Working!AS$11,'Data;_Historical_Data'!$H$11:$AK$11)),SUMIFS('Data;_Minor_Ports'!$K$59:$K$999999,'Data;_Minor_Ports'!$F$59:$F$999999,$F149,'Data;_Minor_Ports'!$E$59:$E$999999,AS$70,'Data;_Minor_Ports'!$J$59:$J$999999,#REF!)))</f>
        <v>z</v>
      </c>
      <c r="AT149" s="3" t="str">
        <f>IF(Closed_Ports!AO142="z","z",IF(AT$11&lt;2000,INDEX('Data;_Historical_Data'!$H$12:$AK$518,MATCH(Working!$E149,'Data;_Historical_Data'!$J$12:$J$518,0),MATCH(Working!AT$11,'Data;_Historical_Data'!$H$11:$AK$11)),SUMIFS('Data;_Minor_Ports'!$K$59:$K$999999,'Data;_Minor_Ports'!$F$59:$F$999999,$F149,'Data;_Minor_Ports'!$E$59:$E$999999,AT$70,'Data;_Minor_Ports'!$J$59:$J$999999,#REF!)))</f>
        <v>z</v>
      </c>
      <c r="AU149" s="3" t="str">
        <f>IF(Closed_Ports!AP142="z","z",IF(AU$11&lt;2000,INDEX('Data;_Historical_Data'!$H$12:$AK$518,MATCH(Working!$E149,'Data;_Historical_Data'!$J$12:$J$518,0),MATCH(Working!AU$11,'Data;_Historical_Data'!$H$11:$AK$11)),SUMIFS('Data;_Minor_Ports'!$K$59:$K$999999,'Data;_Minor_Ports'!$F$59:$F$999999,$F149,'Data;_Minor_Ports'!$E$59:$E$999999,AU$70,'Data;_Minor_Ports'!$J$59:$J$999999,#REF!)))</f>
        <v>z</v>
      </c>
      <c r="AV149" s="3" t="str">
        <f>IF(Closed_Ports!AQ142="z","z",IF(AV$11&lt;2000,INDEX('Data;_Historical_Data'!$H$12:$AK$518,MATCH(Working!$E149,'Data;_Historical_Data'!$J$12:$J$518,0),MATCH(Working!AV$11,'Data;_Historical_Data'!$H$11:$AK$11)),SUMIFS('Data;_Minor_Ports'!$K$59:$K$999999,'Data;_Minor_Ports'!$F$59:$F$999999,$F149,'Data;_Minor_Ports'!$E$59:$E$999999,AV$70,'Data;_Minor_Ports'!$J$59:$J$999999,#REF!)))</f>
        <v>z</v>
      </c>
      <c r="AW149" s="3" t="str">
        <f>IF(Closed_Ports!AR142="z","z",IF(AW$11&lt;2000,INDEX('Data;_Historical_Data'!$H$12:$AK$518,MATCH(Working!$E149,'Data;_Historical_Data'!$J$12:$J$518,0),MATCH(Working!AW$11,'Data;_Historical_Data'!$H$11:$AK$11)),SUMIFS('Data;_Minor_Ports'!$K$59:$K$999999,'Data;_Minor_Ports'!$F$59:$F$999999,$F149,'Data;_Minor_Ports'!$E$59:$E$999999,AW$70,'Data;_Minor_Ports'!$J$59:$J$999999,#REF!)))</f>
        <v>z</v>
      </c>
      <c r="AX149" s="3" t="str">
        <f>IF(Closed_Ports!AS142="z","z",IF(AX$11&lt;2000,INDEX('Data;_Historical_Data'!$H$12:$AK$518,MATCH(Working!$E149,'Data;_Historical_Data'!$J$12:$J$518,0),MATCH(Working!AX$11,'Data;_Historical_Data'!$H$11:$AK$11)),SUMIFS('Data;_Minor_Ports'!$K$59:$K$999999,'Data;_Minor_Ports'!$F$59:$F$999999,$F149,'Data;_Minor_Ports'!$E$59:$E$999999,AX$70,'Data;_Minor_Ports'!$J$59:$J$999999,#REF!)))</f>
        <v>z</v>
      </c>
      <c r="AY149" s="3" t="str">
        <f>IF(Closed_Ports!AT142="z","z",IF(AY$11&lt;2000,INDEX('Data;_Historical_Data'!$H$12:$AK$518,MATCH(Working!$E149,'Data;_Historical_Data'!$J$12:$J$518,0),MATCH(Working!AY$11,'Data;_Historical_Data'!$H$11:$AK$11)),SUMIFS('Data;_Minor_Ports'!$K$59:$K$999999,'Data;_Minor_Ports'!$F$59:$F$999999,$F149,'Data;_Minor_Ports'!$E$59:$E$999999,AY$70,'Data;_Minor_Ports'!$J$59:$J$999999,#REF!)))</f>
        <v>z</v>
      </c>
      <c r="AZ149" s="3" t="str">
        <f>IF(Closed_Ports!AU142="z","z",IF(AZ$11&lt;2000,INDEX('Data;_Historical_Data'!$H$12:$AK$518,MATCH(Working!$E149,'Data;_Historical_Data'!$J$12:$J$518,0),MATCH(Working!AZ$11,'Data;_Historical_Data'!$H$11:$AK$11)),SUMIFS('Data;_Minor_Ports'!$K$59:$K$999999,'Data;_Minor_Ports'!$F$59:$F$999999,$F149,'Data;_Minor_Ports'!$E$59:$E$999999,AZ$70,'Data;_Minor_Ports'!$J$59:$J$999999,#REF!)))</f>
        <v>z</v>
      </c>
      <c r="BA149" s="3" t="str">
        <f>IF(Closed_Ports!AV142="z","z",IF(BA$11&lt;2000,INDEX('Data;_Historical_Data'!$H$12:$AK$518,MATCH(Working!$E149,'Data;_Historical_Data'!$J$12:$J$518,0),MATCH(Working!BA$11,'Data;_Historical_Data'!$H$11:$AK$11)),SUMIFS('Data;_Minor_Ports'!$K$59:$K$999999,'Data;_Minor_Ports'!$F$59:$F$999999,$F149,'Data;_Minor_Ports'!$E$59:$E$999999,BA$70,'Data;_Minor_Ports'!$J$59:$J$999999,#REF!)))</f>
        <v>z</v>
      </c>
      <c r="BB149" s="3" t="str">
        <f>IF(Closed_Ports!AW142="z","z",IF(BB$11&lt;2000,INDEX('Data;_Historical_Data'!$H$12:$AK$518,MATCH(Working!$E149,'Data;_Historical_Data'!$J$12:$J$518,0),MATCH(Working!BB$11,'Data;_Historical_Data'!$H$11:$AK$11)),SUMIFS('Data;_Minor_Ports'!$K$59:$K$999999,'Data;_Minor_Ports'!$F$59:$F$999999,$F149,'Data;_Minor_Ports'!$E$59:$E$999999,BB$70,'Data;_Minor_Ports'!$J$59:$J$999999,#REF!)))</f>
        <v>z</v>
      </c>
      <c r="BC149" s="3" t="str">
        <f>IF(Closed_Ports!AX142="z","z",IF(BC$11&lt;2000,INDEX('Data;_Historical_Data'!$H$12:$AK$518,MATCH(Working!$E149,'Data;_Historical_Data'!$J$12:$J$518,0),MATCH(Working!BC$11,'Data;_Historical_Data'!$H$11:$AK$11)),SUMIFS('Data;_Minor_Ports'!$K$59:$K$999999,'Data;_Minor_Ports'!$F$59:$F$999999,$F149,'Data;_Minor_Ports'!$E$59:$E$999999,BC$70,'Data;_Minor_Ports'!$J$59:$J$999999,#REF!)))</f>
        <v>z</v>
      </c>
      <c r="BD149" s="3" t="str">
        <f>IF(Closed_Ports!AY142="z","z",IF(BD$11&lt;2000,INDEX('Data;_Historical_Data'!$H$12:$AK$518,MATCH(Working!$E149,'Data;_Historical_Data'!$J$12:$J$518,0),MATCH(Working!BD$11,'Data;_Historical_Data'!$H$11:$AK$11)),SUMIFS('Data;_Minor_Ports'!$K$59:$K$999999,'Data;_Minor_Ports'!$F$59:$F$999999,$F149,'Data;_Minor_Ports'!$E$59:$E$999999,BD$70,'Data;_Minor_Ports'!$J$59:$J$999999,#REF!)))</f>
        <v>z</v>
      </c>
      <c r="BE149" s="3" t="str">
        <f>IF(Closed_Ports!AZ142="z","z",IF(BE$11&lt;2000,INDEX('Data;_Historical_Data'!$H$12:$AK$518,MATCH(Working!$E149,'Data;_Historical_Data'!$J$12:$J$518,0),MATCH(Working!BE$11,'Data;_Historical_Data'!$H$11:$AK$11)),SUMIFS('Data;_Minor_Ports'!$K$59:$K$999999,'Data;_Minor_Ports'!$F$59:$F$999999,$F149,'Data;_Minor_Ports'!$E$59:$E$999999,BE$70,'Data;_Minor_Ports'!$J$59:$J$999999,#REF!)))</f>
        <v>z</v>
      </c>
      <c r="BF149" s="3" t="str">
        <f>IF(Closed_Ports!BA142="z","z",IF(BF$11&lt;2000,INDEX('Data;_Historical_Data'!$H$12:$AK$518,MATCH(Working!$E149,'Data;_Historical_Data'!$J$12:$J$518,0),MATCH(Working!BF$11,'Data;_Historical_Data'!$H$11:$AK$11)),SUMIFS('Data;_Minor_Ports'!$K$59:$K$999999,'Data;_Minor_Ports'!$F$59:$F$999999,$F149,'Data;_Minor_Ports'!$E$59:$E$999999,BF$70,'Data;_Minor_Ports'!$J$59:$J$999999,#REF!)))</f>
        <v>z</v>
      </c>
      <c r="BG149" s="3" t="str">
        <f>IF(Closed_Ports!BB142="z","z",IF(BG$11&lt;2000,INDEX('Data;_Historical_Data'!$H$12:$AK$518,MATCH(Working!$E149,'Data;_Historical_Data'!$J$12:$J$518,0),MATCH(Working!BG$11,'Data;_Historical_Data'!$H$11:$AK$11)),SUMIFS('Data;_Minor_Ports'!$K$59:$K$999999,'Data;_Minor_Ports'!$F$59:$F$999999,$F149,'Data;_Minor_Ports'!$E$59:$E$999999,BG$70,'Data;_Minor_Ports'!$J$59:$J$999999,#REF!)))</f>
        <v>z</v>
      </c>
      <c r="BH149" s="3" t="str">
        <f>IF(Closed_Ports!BC142="z","z",IF(BH$11&lt;2000,INDEX('Data;_Historical_Data'!$H$12:$AK$518,MATCH(Working!$E149,'Data;_Historical_Data'!$J$12:$J$518,0),MATCH(Working!BH$11,'Data;_Historical_Data'!$H$11:$AK$11)),SUMIFS('Data;_Minor_Ports'!$K$59:$K$999999,'Data;_Minor_Ports'!$F$59:$F$999999,$F149,'Data;_Minor_Ports'!$E$59:$E$999999,BH$70,'Data;_Minor_Ports'!$J$59:$J$999999,#REF!)))</f>
        <v>z</v>
      </c>
      <c r="BI149" s="3" t="str">
        <f>IF(Closed_Ports!BD142="z","z",IF(BI$11&lt;2000,INDEX('Data;_Historical_Data'!$H$12:$AK$518,MATCH(Working!$E149,'Data;_Historical_Data'!$J$12:$J$518,0),MATCH(Working!BI$11,'Data;_Historical_Data'!$H$11:$AK$11)),SUMIFS('Data;_Minor_Ports'!$K$59:$K$999999,'Data;_Minor_Ports'!$F$59:$F$999999,$F149,'Data;_Minor_Ports'!$E$59:$E$999999,BI$70,'Data;_Minor_Ports'!$J$59:$J$999999,#REF!)))</f>
        <v>z</v>
      </c>
      <c r="BJ149" s="44" t="e">
        <f t="shared" si="10"/>
        <v>#VALUE!</v>
      </c>
      <c r="BK149" s="45" t="e">
        <f t="shared" si="11"/>
        <v>#VALUE!</v>
      </c>
    </row>
    <row r="150" spans="5:63" x14ac:dyDescent="0.25">
      <c r="E150" s="22" t="e">
        <f>CONCATENATE(#REF!,Working!H150)</f>
        <v>#REF!</v>
      </c>
      <c r="F150" s="22" t="s">
        <v>472</v>
      </c>
      <c r="G150" s="22" t="s">
        <v>308</v>
      </c>
      <c r="H150" s="2" t="s">
        <v>139</v>
      </c>
      <c r="I150" s="2" t="s">
        <v>27</v>
      </c>
      <c r="J150" s="42" t="s">
        <v>66</v>
      </c>
      <c r="K150" s="3" t="str">
        <f>IF(Closed_Ports!F143="z","z",IF(K$11&lt;2000,INDEX('Data;_Historical_Data'!$H$12:$AK$518,MATCH(Working!$E150,'Data;_Historical_Data'!$J$12:$J$518,0),MATCH(Working!K$11,'Data;_Historical_Data'!$H$11:$AK$11)),SUMIFS('Data;_Minor_Ports'!$K$59:$K$999999,'Data;_Minor_Ports'!$F$59:$F$999999,$F150,'Data;_Minor_Ports'!$E$59:$E$999999,K$70,'Data;_Minor_Ports'!$J$59:$J$999999,#REF!)))</f>
        <v>z</v>
      </c>
      <c r="L150" s="3" t="e">
        <f>IF(Closed_Ports!G143="z","z",IF(L$11&lt;2000,INDEX('Data;_Historical_Data'!$H$12:$AK$518,MATCH(Working!$E150,'Data;_Historical_Data'!$J$12:$J$518,0),MATCH(Working!L$11,'Data;_Historical_Data'!$H$11:$AK$11)),SUMIFS('Data;_Minor_Ports'!$K$59:$K$999999,'Data;_Minor_Ports'!$F$59:$F$999999,$F150,'Data;_Minor_Ports'!$E$59:$E$999999,L$70,'Data;_Minor_Ports'!$J$59:$J$999999,#REF!)))</f>
        <v>#REF!</v>
      </c>
      <c r="M150" s="3" t="e">
        <f>IF(Closed_Ports!H143="z","z",IF(M$11&lt;2000,INDEX('Data;_Historical_Data'!$H$12:$AK$518,MATCH(Working!$E150,'Data;_Historical_Data'!$J$12:$J$518,0),MATCH(Working!M$11,'Data;_Historical_Data'!$H$11:$AK$11)),SUMIFS('Data;_Minor_Ports'!$K$59:$K$999999,'Data;_Minor_Ports'!$F$59:$F$999999,$F150,'Data;_Minor_Ports'!$E$59:$E$999999,M$70,'Data;_Minor_Ports'!$J$59:$J$999999,#REF!)))</f>
        <v>#REF!</v>
      </c>
      <c r="N150" s="3" t="e">
        <f>IF(Closed_Ports!I143="z","z",IF(N$11&lt;2000,INDEX('Data;_Historical_Data'!$H$12:$AK$518,MATCH(Working!$E150,'Data;_Historical_Data'!$J$12:$J$518,0),MATCH(Working!N$11,'Data;_Historical_Data'!$H$11:$AK$11)),SUMIFS('Data;_Minor_Ports'!$K$59:$K$999999,'Data;_Minor_Ports'!$F$59:$F$999999,$F150,'Data;_Minor_Ports'!$E$59:$E$999999,N$70,'Data;_Minor_Ports'!$J$59:$J$999999,#REF!)))</f>
        <v>#REF!</v>
      </c>
      <c r="O150" s="3" t="e">
        <f>IF(Closed_Ports!J143="z","z",IF(O$11&lt;2000,INDEX('Data;_Historical_Data'!$H$12:$AK$518,MATCH(Working!$E150,'Data;_Historical_Data'!$J$12:$J$518,0),MATCH(Working!O$11,'Data;_Historical_Data'!$H$11:$AK$11)),SUMIFS('Data;_Minor_Ports'!$K$59:$K$999999,'Data;_Minor_Ports'!$F$59:$F$999999,$F150,'Data;_Minor_Ports'!$E$59:$E$999999,O$70,'Data;_Minor_Ports'!$J$59:$J$999999,#REF!)))</f>
        <v>#REF!</v>
      </c>
      <c r="P150" s="3" t="e">
        <f>IF(Closed_Ports!K143="z","z",IF(P$11&lt;2000,INDEX('Data;_Historical_Data'!$H$12:$AK$518,MATCH(Working!$E150,'Data;_Historical_Data'!$J$12:$J$518,0),MATCH(Working!P$11,'Data;_Historical_Data'!$H$11:$AK$11)),SUMIFS('Data;_Minor_Ports'!$K$59:$K$999999,'Data;_Minor_Ports'!$F$59:$F$999999,$F150,'Data;_Minor_Ports'!$E$59:$E$999999,P$70,'Data;_Minor_Ports'!$J$59:$J$999999,#REF!)))</f>
        <v>#REF!</v>
      </c>
      <c r="Q150" s="3" t="e">
        <f>IF(Closed_Ports!L143="z","z",IF(Q$11&lt;2000,INDEX('Data;_Historical_Data'!$H$12:$AK$518,MATCH(Working!$E150,'Data;_Historical_Data'!$J$12:$J$518,0),MATCH(Working!Q$11,'Data;_Historical_Data'!$H$11:$AK$11)),SUMIFS('Data;_Minor_Ports'!$K$59:$K$999999,'Data;_Minor_Ports'!$F$59:$F$999999,$F150,'Data;_Minor_Ports'!$E$59:$E$999999,Q$70,'Data;_Minor_Ports'!$J$59:$J$999999,#REF!)))</f>
        <v>#REF!</v>
      </c>
      <c r="R150" s="3" t="e">
        <f>IF(Closed_Ports!M143="z","z",IF(R$11&lt;2000,INDEX('Data;_Historical_Data'!$H$12:$AK$518,MATCH(Working!$E150,'Data;_Historical_Data'!$J$12:$J$518,0),MATCH(Working!R$11,'Data;_Historical_Data'!$H$11:$AK$11)),SUMIFS('Data;_Minor_Ports'!$K$59:$K$999999,'Data;_Minor_Ports'!$F$59:$F$999999,$F150,'Data;_Minor_Ports'!$E$59:$E$999999,R$70,'Data;_Minor_Ports'!$J$59:$J$999999,#REF!)))</f>
        <v>#REF!</v>
      </c>
      <c r="S150" s="3" t="e">
        <f>IF(Closed_Ports!N143="z","z",IF(S$11&lt;2000,INDEX('Data;_Historical_Data'!$H$12:$AK$518,MATCH(Working!$E150,'Data;_Historical_Data'!$J$12:$J$518,0),MATCH(Working!S$11,'Data;_Historical_Data'!$H$11:$AK$11)),SUMIFS('Data;_Minor_Ports'!$K$59:$K$999999,'Data;_Minor_Ports'!$F$59:$F$999999,$F150,'Data;_Minor_Ports'!$E$59:$E$999999,S$70,'Data;_Minor_Ports'!$J$59:$J$999999,#REF!)))</f>
        <v>#REF!</v>
      </c>
      <c r="T150" s="3" t="str">
        <f>IF(Closed_Ports!O143="z","z",IF(T$11&lt;2000,INDEX('Data;_Historical_Data'!$H$12:$AK$518,MATCH(Working!$E150,'Data;_Historical_Data'!$J$12:$J$518,0),MATCH(Working!T$11,'Data;_Historical_Data'!$H$11:$AK$11)),SUMIFS('Data;_Minor_Ports'!$K$59:$K$999999,'Data;_Minor_Ports'!$F$59:$F$999999,$F150,'Data;_Minor_Ports'!$E$59:$E$999999,T$70,'Data;_Minor_Ports'!$J$59:$J$999999,#REF!)))</f>
        <v>z</v>
      </c>
      <c r="U150" s="3" t="str">
        <f>IF(Closed_Ports!P143="z","z",IF(U$11&lt;2000,INDEX('Data;_Historical_Data'!$H$12:$AK$518,MATCH(Working!$E150,'Data;_Historical_Data'!$J$12:$J$518,0),MATCH(Working!U$11,'Data;_Historical_Data'!$H$11:$AK$11)),SUMIFS('Data;_Minor_Ports'!$K$59:$K$999999,'Data;_Minor_Ports'!$F$59:$F$999999,$F150,'Data;_Minor_Ports'!$E$59:$E$999999,U$70,'Data;_Minor_Ports'!$J$59:$J$999999,#REF!)))</f>
        <v>z</v>
      </c>
      <c r="V150" s="3" t="str">
        <f>IF(Closed_Ports!Q143="z","z",IF(V$11&lt;2000,INDEX('Data;_Historical_Data'!$H$12:$AK$518,MATCH(Working!$E150,'Data;_Historical_Data'!$J$12:$J$518,0),MATCH(Working!V$11,'Data;_Historical_Data'!$H$11:$AK$11)),SUMIFS('Data;_Minor_Ports'!$K$59:$K$999999,'Data;_Minor_Ports'!$F$59:$F$999999,$F150,'Data;_Minor_Ports'!$E$59:$E$999999,V$70,'Data;_Minor_Ports'!$J$59:$J$999999,#REF!)))</f>
        <v>z</v>
      </c>
      <c r="W150" s="3" t="str">
        <f>IF(Closed_Ports!R143="z","z",IF(W$11&lt;2000,INDEX('Data;_Historical_Data'!$H$12:$AK$518,MATCH(Working!$E150,'Data;_Historical_Data'!$J$12:$J$518,0),MATCH(Working!W$11,'Data;_Historical_Data'!$H$11:$AK$11)),SUMIFS('Data;_Minor_Ports'!$K$59:$K$999999,'Data;_Minor_Ports'!$F$59:$F$999999,$F150,'Data;_Minor_Ports'!$E$59:$E$999999,W$70,'Data;_Minor_Ports'!$J$59:$J$999999,#REF!)))</f>
        <v>z</v>
      </c>
      <c r="X150" s="3" t="str">
        <f>IF(Closed_Ports!S143="z","z",IF(X$11&lt;2000,INDEX('Data;_Historical_Data'!$H$12:$AK$518,MATCH(Working!$E150,'Data;_Historical_Data'!$J$12:$J$518,0),MATCH(Working!X$11,'Data;_Historical_Data'!$H$11:$AK$11)),SUMIFS('Data;_Minor_Ports'!$K$59:$K$999999,'Data;_Minor_Ports'!$F$59:$F$999999,$F150,'Data;_Minor_Ports'!$E$59:$E$999999,X$70,'Data;_Minor_Ports'!$J$59:$J$999999,#REF!)))</f>
        <v>z</v>
      </c>
      <c r="Y150" s="3" t="str">
        <f>IF(Closed_Ports!T143="z","z",IF(Y$11&lt;2000,INDEX('Data;_Historical_Data'!$H$12:$AK$518,MATCH(Working!$E150,'Data;_Historical_Data'!$J$12:$J$518,0),MATCH(Working!Y$11,'Data;_Historical_Data'!$H$11:$AK$11)),SUMIFS('Data;_Minor_Ports'!$K$59:$K$999999,'Data;_Minor_Ports'!$F$59:$F$999999,$F150,'Data;_Minor_Ports'!$E$59:$E$999999,Y$70,'Data;_Minor_Ports'!$J$59:$J$999999,#REF!)))</f>
        <v>z</v>
      </c>
      <c r="Z150" s="3" t="str">
        <f>IF(Closed_Ports!U143="z","z",IF(Z$11&lt;2000,INDEX('Data;_Historical_Data'!$H$12:$AK$518,MATCH(Working!$E150,'Data;_Historical_Data'!$J$12:$J$518,0),MATCH(Working!Z$11,'Data;_Historical_Data'!$H$11:$AK$11)),SUMIFS('Data;_Minor_Ports'!$K$59:$K$999999,'Data;_Minor_Ports'!$F$59:$F$999999,$F150,'Data;_Minor_Ports'!$E$59:$E$999999,Z$70,'Data;_Minor_Ports'!$J$59:$J$999999,#REF!)))</f>
        <v>z</v>
      </c>
      <c r="AA150" s="3" t="str">
        <f>IF(Closed_Ports!V143="z","z",IF(AA$11&lt;2000,INDEX('Data;_Historical_Data'!$H$12:$AK$518,MATCH(Working!$E150,'Data;_Historical_Data'!$J$12:$J$518,0),MATCH(Working!AA$11,'Data;_Historical_Data'!$H$11:$AK$11)),SUMIFS('Data;_Minor_Ports'!$K$59:$K$999999,'Data;_Minor_Ports'!$F$59:$F$999999,$F150,'Data;_Minor_Ports'!$E$59:$E$999999,AA$70,'Data;_Minor_Ports'!$J$59:$J$999999,#REF!)))</f>
        <v>z</v>
      </c>
      <c r="AB150" s="3" t="str">
        <f>IF(Closed_Ports!W143="z","z",IF(AB$11&lt;2000,INDEX('Data;_Historical_Data'!$H$12:$AK$518,MATCH(Working!$E150,'Data;_Historical_Data'!$J$12:$J$518,0),MATCH(Working!AB$11,'Data;_Historical_Data'!$H$11:$AK$11)),SUMIFS('Data;_Minor_Ports'!$K$59:$K$999999,'Data;_Minor_Ports'!$F$59:$F$999999,$F150,'Data;_Minor_Ports'!$E$59:$E$999999,AB$70,'Data;_Minor_Ports'!$J$59:$J$999999,#REF!)))</f>
        <v>z</v>
      </c>
      <c r="AC150" s="3" t="str">
        <f>IF(Closed_Ports!X143="z","z",IF(AC$11&lt;2000,INDEX('Data;_Historical_Data'!$H$12:$AK$518,MATCH(Working!$E150,'Data;_Historical_Data'!$J$12:$J$518,0),MATCH(Working!AC$11,'Data;_Historical_Data'!$H$11:$AK$11)),SUMIFS('Data;_Minor_Ports'!$K$59:$K$999999,'Data;_Minor_Ports'!$F$59:$F$999999,$F150,'Data;_Minor_Ports'!$E$59:$E$999999,AC$70,'Data;_Minor_Ports'!$J$59:$J$999999,#REF!)))</f>
        <v>z</v>
      </c>
      <c r="AD150" s="3" t="str">
        <f>IF(Closed_Ports!Y143="z","z",IF(AD$11&lt;2000,INDEX('Data;_Historical_Data'!$H$12:$AK$518,MATCH(Working!$E150,'Data;_Historical_Data'!$J$12:$J$518,0),MATCH(Working!AD$11,'Data;_Historical_Data'!$H$11:$AK$11)),SUMIFS('Data;_Minor_Ports'!$K$59:$K$999999,'Data;_Minor_Ports'!$F$59:$F$999999,$F150,'Data;_Minor_Ports'!$E$59:$E$999999,AD$70,'Data;_Minor_Ports'!$J$59:$J$999999,#REF!)))</f>
        <v>z</v>
      </c>
      <c r="AE150" s="3" t="str">
        <f>IF(Closed_Ports!Z143="z","z",IF(AE$11&lt;2000,INDEX('Data;_Historical_Data'!$H$12:$AK$518,MATCH(Working!$E150,'Data;_Historical_Data'!$J$12:$J$518,0),MATCH(Working!AE$11,'Data;_Historical_Data'!$H$11:$AK$11)),SUMIFS('Data;_Minor_Ports'!$K$59:$K$999999,'Data;_Minor_Ports'!$F$59:$F$999999,$F150,'Data;_Minor_Ports'!$E$59:$E$999999,AE$70,'Data;_Minor_Ports'!$J$59:$J$999999,#REF!)))</f>
        <v>z</v>
      </c>
      <c r="AF150" s="3" t="str">
        <f>IF(Closed_Ports!AA143="z","z",IF(AF$11&lt;2000,INDEX('Data;_Historical_Data'!$H$12:$AK$518,MATCH(Working!$E150,'Data;_Historical_Data'!$J$12:$J$518,0),MATCH(Working!AF$11,'Data;_Historical_Data'!$H$11:$AK$11)),SUMIFS('Data;_Minor_Ports'!$K$59:$K$999999,'Data;_Minor_Ports'!$F$59:$F$999999,$F150,'Data;_Minor_Ports'!$E$59:$E$999999,AF$70,'Data;_Minor_Ports'!$J$59:$J$999999,#REF!)))</f>
        <v>z</v>
      </c>
      <c r="AG150" s="3" t="str">
        <f>IF(Closed_Ports!AB143="z","z",IF(AG$11&lt;2000,INDEX('Data;_Historical_Data'!$H$12:$AK$518,MATCH(Working!$E150,'Data;_Historical_Data'!$J$12:$J$518,0),MATCH(Working!AG$11,'Data;_Historical_Data'!$H$11:$AK$11)),SUMIFS('Data;_Minor_Ports'!$K$59:$K$999999,'Data;_Minor_Ports'!$F$59:$F$999999,$F150,'Data;_Minor_Ports'!$E$59:$E$999999,AG$70,'Data;_Minor_Ports'!$J$59:$J$999999,#REF!)))</f>
        <v>z</v>
      </c>
      <c r="AH150" s="3" t="str">
        <f>IF(Closed_Ports!AC143="z","z",IF(AH$11&lt;2000,INDEX('Data;_Historical_Data'!$H$12:$AK$518,MATCH(Working!$E150,'Data;_Historical_Data'!$J$12:$J$518,0),MATCH(Working!AH$11,'Data;_Historical_Data'!$H$11:$AK$11)),SUMIFS('Data;_Minor_Ports'!$K$59:$K$999999,'Data;_Minor_Ports'!$F$59:$F$999999,$F150,'Data;_Minor_Ports'!$E$59:$E$999999,AH$70,'Data;_Minor_Ports'!$J$59:$J$999999,#REF!)))</f>
        <v>z</v>
      </c>
      <c r="AI150" s="3" t="str">
        <f>IF(Closed_Ports!AD143="z","z",IF(AI$11&lt;2000,INDEX('Data;_Historical_Data'!$H$12:$AK$518,MATCH(Working!$E150,'Data;_Historical_Data'!$J$12:$J$518,0),MATCH(Working!AI$11,'Data;_Historical_Data'!$H$11:$AK$11)),SUMIFS('Data;_Minor_Ports'!$K$59:$K$999999,'Data;_Minor_Ports'!$F$59:$F$999999,$F150,'Data;_Minor_Ports'!$E$59:$E$999999,AI$70,'Data;_Minor_Ports'!$J$59:$J$999999,#REF!)))</f>
        <v>z</v>
      </c>
      <c r="AJ150" s="3" t="str">
        <f>IF(Closed_Ports!AE143="z","z",IF(AJ$11&lt;2000,INDEX('Data;_Historical_Data'!$H$12:$AK$518,MATCH(Working!$E150,'Data;_Historical_Data'!$J$12:$J$518,0),MATCH(Working!AJ$11,'Data;_Historical_Data'!$H$11:$AK$11)),SUMIFS('Data;_Minor_Ports'!$K$59:$K$999999,'Data;_Minor_Ports'!$F$59:$F$999999,$F150,'Data;_Minor_Ports'!$E$59:$E$999999,AJ$70,'Data;_Minor_Ports'!$J$59:$J$999999,#REF!)))</f>
        <v>z</v>
      </c>
      <c r="AK150" s="3" t="str">
        <f>IF(Closed_Ports!AF143="z","z",IF(AK$11&lt;2000,INDEX('Data;_Historical_Data'!$H$12:$AK$518,MATCH(Working!$E150,'Data;_Historical_Data'!$J$12:$J$518,0),MATCH(Working!AK$11,'Data;_Historical_Data'!$H$11:$AK$11)),SUMIFS('Data;_Minor_Ports'!$K$59:$K$999999,'Data;_Minor_Ports'!$F$59:$F$999999,$F150,'Data;_Minor_Ports'!$E$59:$E$999999,AK$70,'Data;_Minor_Ports'!$J$59:$J$999999,#REF!)))</f>
        <v>z</v>
      </c>
      <c r="AL150" s="49" t="str">
        <f>IF(Closed_Ports!AG143="z","z",IF(AL$11&lt;2000,INDEX('Data;_Historical_Data'!$H$12:$AK$518,MATCH(Working!$E150,'Data;_Historical_Data'!$J$12:$J$518,0),MATCH(Working!AL$11,'Data;_Historical_Data'!$H$11:$AK$11)),SUMIFS('Data;_Minor_Ports'!$K$59:$K$999999,'Data;_Minor_Ports'!$F$59:$F$999999,$F150,'Data;_Minor_Ports'!$E$59:$E$999999,AL$70,'Data;_Minor_Ports'!$J$59:$J$999999,#REF!)))</f>
        <v>z</v>
      </c>
      <c r="AM150" s="3" t="str">
        <f>IF(Closed_Ports!AH143="z","z",IF(AM$11&lt;2000,INDEX('Data;_Historical_Data'!$H$12:$AK$518,MATCH(Working!$E150,'Data;_Historical_Data'!$J$12:$J$518,0),MATCH(Working!AM$11,'Data;_Historical_Data'!$H$11:$AK$11)),SUMIFS('Data;_Minor_Ports'!$K$59:$K$999999,'Data;_Minor_Ports'!$F$59:$F$999999,$F150,'Data;_Minor_Ports'!$E$59:$E$999999,AM$70,'Data;_Minor_Ports'!$J$59:$J$999999,#REF!)))</f>
        <v>z</v>
      </c>
      <c r="AN150" s="3" t="str">
        <f>IF(Closed_Ports!AI143="z","z",IF(AN$11&lt;2000,INDEX('Data;_Historical_Data'!$H$12:$AK$518,MATCH(Working!$E150,'Data;_Historical_Data'!$J$12:$J$518,0),MATCH(Working!AN$11,'Data;_Historical_Data'!$H$11:$AK$11)),SUMIFS('Data;_Minor_Ports'!$K$59:$K$999999,'Data;_Minor_Ports'!$F$59:$F$999999,$F150,'Data;_Minor_Ports'!$E$59:$E$999999,AN$70,'Data;_Minor_Ports'!$J$59:$J$999999,#REF!)))</f>
        <v>z</v>
      </c>
      <c r="AO150" s="3" t="str">
        <f>IF(Closed_Ports!AJ143="z","z",IF(AO$11&lt;2000,INDEX('Data;_Historical_Data'!$H$12:$AK$518,MATCH(Working!$E150,'Data;_Historical_Data'!$J$12:$J$518,0),MATCH(Working!AO$11,'Data;_Historical_Data'!$H$11:$AK$11)),SUMIFS('Data;_Minor_Ports'!$K$59:$K$999999,'Data;_Minor_Ports'!$F$59:$F$999999,$F150,'Data;_Minor_Ports'!$E$59:$E$999999,AO$70,'Data;_Minor_Ports'!$J$59:$J$999999,#REF!)))</f>
        <v>z</v>
      </c>
      <c r="AP150" s="3" t="str">
        <f>IF(Closed_Ports!AK143="z","z",IF(AP$11&lt;2000,INDEX('Data;_Historical_Data'!$H$12:$AK$518,MATCH(Working!$E150,'Data;_Historical_Data'!$J$12:$J$518,0),MATCH(Working!AP$11,'Data;_Historical_Data'!$H$11:$AK$11)),SUMIFS('Data;_Minor_Ports'!$K$59:$K$999999,'Data;_Minor_Ports'!$F$59:$F$999999,$F150,'Data;_Minor_Ports'!$E$59:$E$999999,AP$70,'Data;_Minor_Ports'!$J$59:$J$999999,#REF!)))</f>
        <v>z</v>
      </c>
      <c r="AQ150" s="3" t="str">
        <f>IF(Closed_Ports!AL143="z","z",IF(AQ$11&lt;2000,INDEX('Data;_Historical_Data'!$H$12:$AK$518,MATCH(Working!$E150,'Data;_Historical_Data'!$J$12:$J$518,0),MATCH(Working!AQ$11,'Data;_Historical_Data'!$H$11:$AK$11)),SUMIFS('Data;_Minor_Ports'!$K$59:$K$999999,'Data;_Minor_Ports'!$F$59:$F$999999,$F150,'Data;_Minor_Ports'!$E$59:$E$999999,AQ$70,'Data;_Minor_Ports'!$J$59:$J$999999,#REF!)))</f>
        <v>z</v>
      </c>
      <c r="AR150" s="3" t="str">
        <f>IF(Closed_Ports!AM143="z","z",IF(AR$11&lt;2000,INDEX('Data;_Historical_Data'!$H$12:$AK$518,MATCH(Working!$E150,'Data;_Historical_Data'!$J$12:$J$518,0),MATCH(Working!AR$11,'Data;_Historical_Data'!$H$11:$AK$11)),SUMIFS('Data;_Minor_Ports'!$K$59:$K$999999,'Data;_Minor_Ports'!$F$59:$F$999999,$F150,'Data;_Minor_Ports'!$E$59:$E$999999,AR$70,'Data;_Minor_Ports'!$J$59:$J$999999,#REF!)))</f>
        <v>z</v>
      </c>
      <c r="AS150" s="3" t="str">
        <f>IF(Closed_Ports!AN143="z","z",IF(AS$11&lt;2000,INDEX('Data;_Historical_Data'!$H$12:$AK$518,MATCH(Working!$E150,'Data;_Historical_Data'!$J$12:$J$518,0),MATCH(Working!AS$11,'Data;_Historical_Data'!$H$11:$AK$11)),SUMIFS('Data;_Minor_Ports'!$K$59:$K$999999,'Data;_Minor_Ports'!$F$59:$F$999999,$F150,'Data;_Minor_Ports'!$E$59:$E$999999,AS$70,'Data;_Minor_Ports'!$J$59:$J$999999,#REF!)))</f>
        <v>z</v>
      </c>
      <c r="AT150" s="3" t="str">
        <f>IF(Closed_Ports!AO143="z","z",IF(AT$11&lt;2000,INDEX('Data;_Historical_Data'!$H$12:$AK$518,MATCH(Working!$E150,'Data;_Historical_Data'!$J$12:$J$518,0),MATCH(Working!AT$11,'Data;_Historical_Data'!$H$11:$AK$11)),SUMIFS('Data;_Minor_Ports'!$K$59:$K$999999,'Data;_Minor_Ports'!$F$59:$F$999999,$F150,'Data;_Minor_Ports'!$E$59:$E$999999,AT$70,'Data;_Minor_Ports'!$J$59:$J$999999,#REF!)))</f>
        <v>z</v>
      </c>
      <c r="AU150" s="3" t="str">
        <f>IF(Closed_Ports!AP143="z","z",IF(AU$11&lt;2000,INDEX('Data;_Historical_Data'!$H$12:$AK$518,MATCH(Working!$E150,'Data;_Historical_Data'!$J$12:$J$518,0),MATCH(Working!AU$11,'Data;_Historical_Data'!$H$11:$AK$11)),SUMIFS('Data;_Minor_Ports'!$K$59:$K$999999,'Data;_Minor_Ports'!$F$59:$F$999999,$F150,'Data;_Minor_Ports'!$E$59:$E$999999,AU$70,'Data;_Minor_Ports'!$J$59:$J$999999,#REF!)))</f>
        <v>z</v>
      </c>
      <c r="AV150" s="3" t="str">
        <f>IF(Closed_Ports!AQ143="z","z",IF(AV$11&lt;2000,INDEX('Data;_Historical_Data'!$H$12:$AK$518,MATCH(Working!$E150,'Data;_Historical_Data'!$J$12:$J$518,0),MATCH(Working!AV$11,'Data;_Historical_Data'!$H$11:$AK$11)),SUMIFS('Data;_Minor_Ports'!$K$59:$K$999999,'Data;_Minor_Ports'!$F$59:$F$999999,$F150,'Data;_Minor_Ports'!$E$59:$E$999999,AV$70,'Data;_Minor_Ports'!$J$59:$J$999999,#REF!)))</f>
        <v>z</v>
      </c>
      <c r="AW150" s="3" t="str">
        <f>IF(Closed_Ports!AR143="z","z",IF(AW$11&lt;2000,INDEX('Data;_Historical_Data'!$H$12:$AK$518,MATCH(Working!$E150,'Data;_Historical_Data'!$J$12:$J$518,0),MATCH(Working!AW$11,'Data;_Historical_Data'!$H$11:$AK$11)),SUMIFS('Data;_Minor_Ports'!$K$59:$K$999999,'Data;_Minor_Ports'!$F$59:$F$999999,$F150,'Data;_Minor_Ports'!$E$59:$E$999999,AW$70,'Data;_Minor_Ports'!$J$59:$J$999999,#REF!)))</f>
        <v>z</v>
      </c>
      <c r="AX150" s="3" t="str">
        <f>IF(Closed_Ports!AS143="z","z",IF(AX$11&lt;2000,INDEX('Data;_Historical_Data'!$H$12:$AK$518,MATCH(Working!$E150,'Data;_Historical_Data'!$J$12:$J$518,0),MATCH(Working!AX$11,'Data;_Historical_Data'!$H$11:$AK$11)),SUMIFS('Data;_Minor_Ports'!$K$59:$K$999999,'Data;_Minor_Ports'!$F$59:$F$999999,$F150,'Data;_Minor_Ports'!$E$59:$E$999999,AX$70,'Data;_Minor_Ports'!$J$59:$J$999999,#REF!)))</f>
        <v>z</v>
      </c>
      <c r="AY150" s="3" t="str">
        <f>IF(Closed_Ports!AT143="z","z",IF(AY$11&lt;2000,INDEX('Data;_Historical_Data'!$H$12:$AK$518,MATCH(Working!$E150,'Data;_Historical_Data'!$J$12:$J$518,0),MATCH(Working!AY$11,'Data;_Historical_Data'!$H$11:$AK$11)),SUMIFS('Data;_Minor_Ports'!$K$59:$K$999999,'Data;_Minor_Ports'!$F$59:$F$999999,$F150,'Data;_Minor_Ports'!$E$59:$E$999999,AY$70,'Data;_Minor_Ports'!$J$59:$J$999999,#REF!)))</f>
        <v>z</v>
      </c>
      <c r="AZ150" s="3" t="str">
        <f>IF(Closed_Ports!AU143="z","z",IF(AZ$11&lt;2000,INDEX('Data;_Historical_Data'!$H$12:$AK$518,MATCH(Working!$E150,'Data;_Historical_Data'!$J$12:$J$518,0),MATCH(Working!AZ$11,'Data;_Historical_Data'!$H$11:$AK$11)),SUMIFS('Data;_Minor_Ports'!$K$59:$K$999999,'Data;_Minor_Ports'!$F$59:$F$999999,$F150,'Data;_Minor_Ports'!$E$59:$E$999999,AZ$70,'Data;_Minor_Ports'!$J$59:$J$999999,#REF!)))</f>
        <v>z</v>
      </c>
      <c r="BA150" s="3" t="str">
        <f>IF(Closed_Ports!AV143="z","z",IF(BA$11&lt;2000,INDEX('Data;_Historical_Data'!$H$12:$AK$518,MATCH(Working!$E150,'Data;_Historical_Data'!$J$12:$J$518,0),MATCH(Working!BA$11,'Data;_Historical_Data'!$H$11:$AK$11)),SUMIFS('Data;_Minor_Ports'!$K$59:$K$999999,'Data;_Minor_Ports'!$F$59:$F$999999,$F150,'Data;_Minor_Ports'!$E$59:$E$999999,BA$70,'Data;_Minor_Ports'!$J$59:$J$999999,#REF!)))</f>
        <v>z</v>
      </c>
      <c r="BB150" s="3" t="str">
        <f>IF(Closed_Ports!AW143="z","z",IF(BB$11&lt;2000,INDEX('Data;_Historical_Data'!$H$12:$AK$518,MATCH(Working!$E150,'Data;_Historical_Data'!$J$12:$J$518,0),MATCH(Working!BB$11,'Data;_Historical_Data'!$H$11:$AK$11)),SUMIFS('Data;_Minor_Ports'!$K$59:$K$999999,'Data;_Minor_Ports'!$F$59:$F$999999,$F150,'Data;_Minor_Ports'!$E$59:$E$999999,BB$70,'Data;_Minor_Ports'!$J$59:$J$999999,#REF!)))</f>
        <v>z</v>
      </c>
      <c r="BC150" s="3" t="str">
        <f>IF(Closed_Ports!AX143="z","z",IF(BC$11&lt;2000,INDEX('Data;_Historical_Data'!$H$12:$AK$518,MATCH(Working!$E150,'Data;_Historical_Data'!$J$12:$J$518,0),MATCH(Working!BC$11,'Data;_Historical_Data'!$H$11:$AK$11)),SUMIFS('Data;_Minor_Ports'!$K$59:$K$999999,'Data;_Minor_Ports'!$F$59:$F$999999,$F150,'Data;_Minor_Ports'!$E$59:$E$999999,BC$70,'Data;_Minor_Ports'!$J$59:$J$999999,#REF!)))</f>
        <v>z</v>
      </c>
      <c r="BD150" s="3" t="str">
        <f>IF(Closed_Ports!AY143="z","z",IF(BD$11&lt;2000,INDEX('Data;_Historical_Data'!$H$12:$AK$518,MATCH(Working!$E150,'Data;_Historical_Data'!$J$12:$J$518,0),MATCH(Working!BD$11,'Data;_Historical_Data'!$H$11:$AK$11)),SUMIFS('Data;_Minor_Ports'!$K$59:$K$999999,'Data;_Minor_Ports'!$F$59:$F$999999,$F150,'Data;_Minor_Ports'!$E$59:$E$999999,BD$70,'Data;_Minor_Ports'!$J$59:$J$999999,#REF!)))</f>
        <v>z</v>
      </c>
      <c r="BE150" s="3" t="str">
        <f>IF(Closed_Ports!AZ143="z","z",IF(BE$11&lt;2000,INDEX('Data;_Historical_Data'!$H$12:$AK$518,MATCH(Working!$E150,'Data;_Historical_Data'!$J$12:$J$518,0),MATCH(Working!BE$11,'Data;_Historical_Data'!$H$11:$AK$11)),SUMIFS('Data;_Minor_Ports'!$K$59:$K$999999,'Data;_Minor_Ports'!$F$59:$F$999999,$F150,'Data;_Minor_Ports'!$E$59:$E$999999,BE$70,'Data;_Minor_Ports'!$J$59:$J$999999,#REF!)))</f>
        <v>z</v>
      </c>
      <c r="BF150" s="3" t="str">
        <f>IF(Closed_Ports!BA143="z","z",IF(BF$11&lt;2000,INDEX('Data;_Historical_Data'!$H$12:$AK$518,MATCH(Working!$E150,'Data;_Historical_Data'!$J$12:$J$518,0),MATCH(Working!BF$11,'Data;_Historical_Data'!$H$11:$AK$11)),SUMIFS('Data;_Minor_Ports'!$K$59:$K$999999,'Data;_Minor_Ports'!$F$59:$F$999999,$F150,'Data;_Minor_Ports'!$E$59:$E$999999,BF$70,'Data;_Minor_Ports'!$J$59:$J$999999,#REF!)))</f>
        <v>z</v>
      </c>
      <c r="BG150" s="3" t="str">
        <f>IF(Closed_Ports!BB143="z","z",IF(BG$11&lt;2000,INDEX('Data;_Historical_Data'!$H$12:$AK$518,MATCH(Working!$E150,'Data;_Historical_Data'!$J$12:$J$518,0),MATCH(Working!BG$11,'Data;_Historical_Data'!$H$11:$AK$11)),SUMIFS('Data;_Minor_Ports'!$K$59:$K$999999,'Data;_Minor_Ports'!$F$59:$F$999999,$F150,'Data;_Minor_Ports'!$E$59:$E$999999,BG$70,'Data;_Minor_Ports'!$J$59:$J$999999,#REF!)))</f>
        <v>z</v>
      </c>
      <c r="BH150" s="3" t="str">
        <f>IF(Closed_Ports!BC143="z","z",IF(BH$11&lt;2000,INDEX('Data;_Historical_Data'!$H$12:$AK$518,MATCH(Working!$E150,'Data;_Historical_Data'!$J$12:$J$518,0),MATCH(Working!BH$11,'Data;_Historical_Data'!$H$11:$AK$11)),SUMIFS('Data;_Minor_Ports'!$K$59:$K$999999,'Data;_Minor_Ports'!$F$59:$F$999999,$F150,'Data;_Minor_Ports'!$E$59:$E$999999,BH$70,'Data;_Minor_Ports'!$J$59:$J$999999,#REF!)))</f>
        <v>z</v>
      </c>
      <c r="BI150" s="3" t="str">
        <f>IF(Closed_Ports!BD143="z","z",IF(BI$11&lt;2000,INDEX('Data;_Historical_Data'!$H$12:$AK$518,MATCH(Working!$E150,'Data;_Historical_Data'!$J$12:$J$518,0),MATCH(Working!BI$11,'Data;_Historical_Data'!$H$11:$AK$11)),SUMIFS('Data;_Minor_Ports'!$K$59:$K$999999,'Data;_Minor_Ports'!$F$59:$F$999999,$F150,'Data;_Minor_Ports'!$E$59:$E$999999,BI$70,'Data;_Minor_Ports'!$J$59:$J$999999,#REF!)))</f>
        <v>z</v>
      </c>
      <c r="BJ150" s="44" t="e">
        <f t="shared" si="10"/>
        <v>#VALUE!</v>
      </c>
      <c r="BK150" s="45" t="e">
        <f t="shared" si="11"/>
        <v>#VALUE!</v>
      </c>
    </row>
    <row r="151" spans="5:63" x14ac:dyDescent="0.25">
      <c r="E151" s="22" t="e">
        <f>CONCATENATE(#REF!,Working!H151)</f>
        <v>#REF!</v>
      </c>
      <c r="F151" s="22" t="s">
        <v>474</v>
      </c>
      <c r="G151" s="22" t="s">
        <v>308</v>
      </c>
      <c r="H151" s="2" t="s">
        <v>140</v>
      </c>
      <c r="I151" s="2" t="s">
        <v>12</v>
      </c>
      <c r="J151" s="42" t="s">
        <v>66</v>
      </c>
      <c r="K151" s="3" t="str">
        <f>IF(Closed_Ports!F144="z","z",IF(K$11&lt;2000,INDEX('Data;_Historical_Data'!$H$12:$AK$518,MATCH(Working!$E151,'Data;_Historical_Data'!$J$12:$J$518,0),MATCH(Working!K$11,'Data;_Historical_Data'!$H$11:$AK$11)),SUMIFS('Data;_Minor_Ports'!$K$59:$K$999999,'Data;_Minor_Ports'!$F$59:$F$999999,$F151,'Data;_Minor_Ports'!$E$59:$E$999999,K$70,'Data;_Minor_Ports'!$J$59:$J$999999,#REF!)))</f>
        <v>z</v>
      </c>
      <c r="L151" s="3" t="str">
        <f>IF(Closed_Ports!G144="z","z",IF(L$11&lt;2000,INDEX('Data;_Historical_Data'!$H$12:$AK$518,MATCH(Working!$E151,'Data;_Historical_Data'!$J$12:$J$518,0),MATCH(Working!L$11,'Data;_Historical_Data'!$H$11:$AK$11)),SUMIFS('Data;_Minor_Ports'!$K$59:$K$999999,'Data;_Minor_Ports'!$F$59:$F$999999,$F151,'Data;_Minor_Ports'!$E$59:$E$999999,L$70,'Data;_Minor_Ports'!$J$59:$J$999999,#REF!)))</f>
        <v>z</v>
      </c>
      <c r="M151" s="3" t="str">
        <f>IF(Closed_Ports!H144="z","z",IF(M$11&lt;2000,INDEX('Data;_Historical_Data'!$H$12:$AK$518,MATCH(Working!$E151,'Data;_Historical_Data'!$J$12:$J$518,0),MATCH(Working!M$11,'Data;_Historical_Data'!$H$11:$AK$11)),SUMIFS('Data;_Minor_Ports'!$K$59:$K$999999,'Data;_Minor_Ports'!$F$59:$F$999999,$F151,'Data;_Minor_Ports'!$E$59:$E$999999,M$70,'Data;_Minor_Ports'!$J$59:$J$999999,#REF!)))</f>
        <v>z</v>
      </c>
      <c r="N151" s="3" t="str">
        <f>IF(Closed_Ports!I144="z","z",IF(N$11&lt;2000,INDEX('Data;_Historical_Data'!$H$12:$AK$518,MATCH(Working!$E151,'Data;_Historical_Data'!$J$12:$J$518,0),MATCH(Working!N$11,'Data;_Historical_Data'!$H$11:$AK$11)),SUMIFS('Data;_Minor_Ports'!$K$59:$K$999999,'Data;_Minor_Ports'!$F$59:$F$999999,$F151,'Data;_Minor_Ports'!$E$59:$E$999999,N$70,'Data;_Minor_Ports'!$J$59:$J$999999,#REF!)))</f>
        <v>z</v>
      </c>
      <c r="O151" s="3" t="str">
        <f>IF(Closed_Ports!J144="z","z",IF(O$11&lt;2000,INDEX('Data;_Historical_Data'!$H$12:$AK$518,MATCH(Working!$E151,'Data;_Historical_Data'!$J$12:$J$518,0),MATCH(Working!O$11,'Data;_Historical_Data'!$H$11:$AK$11)),SUMIFS('Data;_Minor_Ports'!$K$59:$K$999999,'Data;_Minor_Ports'!$F$59:$F$999999,$F151,'Data;_Minor_Ports'!$E$59:$E$999999,O$70,'Data;_Minor_Ports'!$J$59:$J$999999,#REF!)))</f>
        <v>z</v>
      </c>
      <c r="P151" s="3" t="str">
        <f>IF(Closed_Ports!K144="z","z",IF(P$11&lt;2000,INDEX('Data;_Historical_Data'!$H$12:$AK$518,MATCH(Working!$E151,'Data;_Historical_Data'!$J$12:$J$518,0),MATCH(Working!P$11,'Data;_Historical_Data'!$H$11:$AK$11)),SUMIFS('Data;_Minor_Ports'!$K$59:$K$999999,'Data;_Minor_Ports'!$F$59:$F$999999,$F151,'Data;_Minor_Ports'!$E$59:$E$999999,P$70,'Data;_Minor_Ports'!$J$59:$J$999999,#REF!)))</f>
        <v>z</v>
      </c>
      <c r="Q151" s="3" t="str">
        <f>IF(Closed_Ports!L144="z","z",IF(Q$11&lt;2000,INDEX('Data;_Historical_Data'!$H$12:$AK$518,MATCH(Working!$E151,'Data;_Historical_Data'!$J$12:$J$518,0),MATCH(Working!Q$11,'Data;_Historical_Data'!$H$11:$AK$11)),SUMIFS('Data;_Minor_Ports'!$K$59:$K$999999,'Data;_Minor_Ports'!$F$59:$F$999999,$F151,'Data;_Minor_Ports'!$E$59:$E$999999,Q$70,'Data;_Minor_Ports'!$J$59:$J$999999,#REF!)))</f>
        <v>z</v>
      </c>
      <c r="R151" s="3" t="str">
        <f>IF(Closed_Ports!M144="z","z",IF(R$11&lt;2000,INDEX('Data;_Historical_Data'!$H$12:$AK$518,MATCH(Working!$E151,'Data;_Historical_Data'!$J$12:$J$518,0),MATCH(Working!R$11,'Data;_Historical_Data'!$H$11:$AK$11)),SUMIFS('Data;_Minor_Ports'!$K$59:$K$999999,'Data;_Minor_Ports'!$F$59:$F$999999,$F151,'Data;_Minor_Ports'!$E$59:$E$999999,R$70,'Data;_Minor_Ports'!$J$59:$J$999999,#REF!)))</f>
        <v>z</v>
      </c>
      <c r="S151" s="3" t="str">
        <f>IF(Closed_Ports!N144="z","z",IF(S$11&lt;2000,INDEX('Data;_Historical_Data'!$H$12:$AK$518,MATCH(Working!$E151,'Data;_Historical_Data'!$J$12:$J$518,0),MATCH(Working!S$11,'Data;_Historical_Data'!$H$11:$AK$11)),SUMIFS('Data;_Minor_Ports'!$K$59:$K$999999,'Data;_Minor_Ports'!$F$59:$F$999999,$F151,'Data;_Minor_Ports'!$E$59:$E$999999,S$70,'Data;_Minor_Ports'!$J$59:$J$999999,#REF!)))</f>
        <v>z</v>
      </c>
      <c r="T151" s="3" t="str">
        <f>IF(Closed_Ports!O144="z","z",IF(T$11&lt;2000,INDEX('Data;_Historical_Data'!$H$12:$AK$518,MATCH(Working!$E151,'Data;_Historical_Data'!$J$12:$J$518,0),MATCH(Working!T$11,'Data;_Historical_Data'!$H$11:$AK$11)),SUMIFS('Data;_Minor_Ports'!$K$59:$K$999999,'Data;_Minor_Ports'!$F$59:$F$999999,$F151,'Data;_Minor_Ports'!$E$59:$E$999999,T$70,'Data;_Minor_Ports'!$J$59:$J$999999,#REF!)))</f>
        <v>z</v>
      </c>
      <c r="U151" s="3" t="str">
        <f>IF(Closed_Ports!P144="z","z",IF(U$11&lt;2000,INDEX('Data;_Historical_Data'!$H$12:$AK$518,MATCH(Working!$E151,'Data;_Historical_Data'!$J$12:$J$518,0),MATCH(Working!U$11,'Data;_Historical_Data'!$H$11:$AK$11)),SUMIFS('Data;_Minor_Ports'!$K$59:$K$999999,'Data;_Minor_Ports'!$F$59:$F$999999,$F151,'Data;_Minor_Ports'!$E$59:$E$999999,U$70,'Data;_Minor_Ports'!$J$59:$J$999999,#REF!)))</f>
        <v>z</v>
      </c>
      <c r="V151" s="3" t="str">
        <f>IF(Closed_Ports!Q144="z","z",IF(V$11&lt;2000,INDEX('Data;_Historical_Data'!$H$12:$AK$518,MATCH(Working!$E151,'Data;_Historical_Data'!$J$12:$J$518,0),MATCH(Working!V$11,'Data;_Historical_Data'!$H$11:$AK$11)),SUMIFS('Data;_Minor_Ports'!$K$59:$K$999999,'Data;_Minor_Ports'!$F$59:$F$999999,$F151,'Data;_Minor_Ports'!$E$59:$E$999999,V$70,'Data;_Minor_Ports'!$J$59:$J$999999,#REF!)))</f>
        <v>z</v>
      </c>
      <c r="W151" s="3" t="str">
        <f>IF(Closed_Ports!R144="z","z",IF(W$11&lt;2000,INDEX('Data;_Historical_Data'!$H$12:$AK$518,MATCH(Working!$E151,'Data;_Historical_Data'!$J$12:$J$518,0),MATCH(Working!W$11,'Data;_Historical_Data'!$H$11:$AK$11)),SUMIFS('Data;_Minor_Ports'!$K$59:$K$999999,'Data;_Minor_Ports'!$F$59:$F$999999,$F151,'Data;_Minor_Ports'!$E$59:$E$999999,W$70,'Data;_Minor_Ports'!$J$59:$J$999999,#REF!)))</f>
        <v>z</v>
      </c>
      <c r="X151" s="3" t="str">
        <f>IF(Closed_Ports!S144="z","z",IF(X$11&lt;2000,INDEX('Data;_Historical_Data'!$H$12:$AK$518,MATCH(Working!$E151,'Data;_Historical_Data'!$J$12:$J$518,0),MATCH(Working!X$11,'Data;_Historical_Data'!$H$11:$AK$11)),SUMIFS('Data;_Minor_Ports'!$K$59:$K$999999,'Data;_Minor_Ports'!$F$59:$F$999999,$F151,'Data;_Minor_Ports'!$E$59:$E$999999,X$70,'Data;_Minor_Ports'!$J$59:$J$999999,#REF!)))</f>
        <v>z</v>
      </c>
      <c r="Y151" s="3" t="str">
        <f>IF(Closed_Ports!T144="z","z",IF(Y$11&lt;2000,INDEX('Data;_Historical_Data'!$H$12:$AK$518,MATCH(Working!$E151,'Data;_Historical_Data'!$J$12:$J$518,0),MATCH(Working!Y$11,'Data;_Historical_Data'!$H$11:$AK$11)),SUMIFS('Data;_Minor_Ports'!$K$59:$K$999999,'Data;_Minor_Ports'!$F$59:$F$999999,$F151,'Data;_Minor_Ports'!$E$59:$E$999999,Y$70,'Data;_Minor_Ports'!$J$59:$J$999999,#REF!)))</f>
        <v>z</v>
      </c>
      <c r="Z151" s="3" t="e">
        <f>IF(Closed_Ports!U144="z","z",IF(Z$11&lt;2000,INDEX('Data;_Historical_Data'!$H$12:$AK$518,MATCH(Working!$E151,'Data;_Historical_Data'!$J$12:$J$518,0),MATCH(Working!Z$11,'Data;_Historical_Data'!$H$11:$AK$11)),SUMIFS('Data;_Minor_Ports'!$K$59:$K$999999,'Data;_Minor_Ports'!$F$59:$F$999999,$F151,'Data;_Minor_Ports'!$E$59:$E$999999,Z$70,'Data;_Minor_Ports'!$J$59:$J$999999,#REF!)))</f>
        <v>#REF!</v>
      </c>
      <c r="AA151" s="3" t="e">
        <f>IF(Closed_Ports!V144="z","z",IF(AA$11&lt;2000,INDEX('Data;_Historical_Data'!$H$12:$AK$518,MATCH(Working!$E151,'Data;_Historical_Data'!$J$12:$J$518,0),MATCH(Working!AA$11,'Data;_Historical_Data'!$H$11:$AK$11)),SUMIFS('Data;_Minor_Ports'!$K$59:$K$999999,'Data;_Minor_Ports'!$F$59:$F$999999,$F151,'Data;_Minor_Ports'!$E$59:$E$999999,AA$70,'Data;_Minor_Ports'!$J$59:$J$999999,#REF!)))</f>
        <v>#REF!</v>
      </c>
      <c r="AB151" s="3" t="e">
        <f>IF(Closed_Ports!W144="z","z",IF(AB$11&lt;2000,INDEX('Data;_Historical_Data'!$H$12:$AK$518,MATCH(Working!$E151,'Data;_Historical_Data'!$J$12:$J$518,0),MATCH(Working!AB$11,'Data;_Historical_Data'!$H$11:$AK$11)),SUMIFS('Data;_Minor_Ports'!$K$59:$K$999999,'Data;_Minor_Ports'!$F$59:$F$999999,$F151,'Data;_Minor_Ports'!$E$59:$E$999999,AB$70,'Data;_Minor_Ports'!$J$59:$J$999999,#REF!)))</f>
        <v>#REF!</v>
      </c>
      <c r="AC151" s="3" t="e">
        <f>IF(Closed_Ports!X144="z","z",IF(AC$11&lt;2000,INDEX('Data;_Historical_Data'!$H$12:$AK$518,MATCH(Working!$E151,'Data;_Historical_Data'!$J$12:$J$518,0),MATCH(Working!AC$11,'Data;_Historical_Data'!$H$11:$AK$11)),SUMIFS('Data;_Minor_Ports'!$K$59:$K$999999,'Data;_Minor_Ports'!$F$59:$F$999999,$F151,'Data;_Minor_Ports'!$E$59:$E$999999,AC$70,'Data;_Minor_Ports'!$J$59:$J$999999,#REF!)))</f>
        <v>#REF!</v>
      </c>
      <c r="AD151" s="3" t="e">
        <f>IF(Closed_Ports!Y144="z","z",IF(AD$11&lt;2000,INDEX('Data;_Historical_Data'!$H$12:$AK$518,MATCH(Working!$E151,'Data;_Historical_Data'!$J$12:$J$518,0),MATCH(Working!AD$11,'Data;_Historical_Data'!$H$11:$AK$11)),SUMIFS('Data;_Minor_Ports'!$K$59:$K$999999,'Data;_Minor_Ports'!$F$59:$F$999999,$F151,'Data;_Minor_Ports'!$E$59:$E$999999,AD$70,'Data;_Minor_Ports'!$J$59:$J$999999,#REF!)))</f>
        <v>#REF!</v>
      </c>
      <c r="AE151" s="3" t="str">
        <f>IF(Closed_Ports!Z144="z","z",IF(AE$11&lt;2000,INDEX('Data;_Historical_Data'!$H$12:$AK$518,MATCH(Working!$E151,'Data;_Historical_Data'!$J$12:$J$518,0),MATCH(Working!AE$11,'Data;_Historical_Data'!$H$11:$AK$11)),SUMIFS('Data;_Minor_Ports'!$K$59:$K$999999,'Data;_Minor_Ports'!$F$59:$F$999999,$F151,'Data;_Minor_Ports'!$E$59:$E$999999,AE$70,'Data;_Minor_Ports'!$J$59:$J$999999,#REF!)))</f>
        <v>z</v>
      </c>
      <c r="AF151" s="3" t="str">
        <f>IF(Closed_Ports!AA144="z","z",IF(AF$11&lt;2000,INDEX('Data;_Historical_Data'!$H$12:$AK$518,MATCH(Working!$E151,'Data;_Historical_Data'!$J$12:$J$518,0),MATCH(Working!AF$11,'Data;_Historical_Data'!$H$11:$AK$11)),SUMIFS('Data;_Minor_Ports'!$K$59:$K$999999,'Data;_Minor_Ports'!$F$59:$F$999999,$F151,'Data;_Minor_Ports'!$E$59:$E$999999,AF$70,'Data;_Minor_Ports'!$J$59:$J$999999,#REF!)))</f>
        <v>z</v>
      </c>
      <c r="AG151" s="3" t="str">
        <f>IF(Closed_Ports!AB144="z","z",IF(AG$11&lt;2000,INDEX('Data;_Historical_Data'!$H$12:$AK$518,MATCH(Working!$E151,'Data;_Historical_Data'!$J$12:$J$518,0),MATCH(Working!AG$11,'Data;_Historical_Data'!$H$11:$AK$11)),SUMIFS('Data;_Minor_Ports'!$K$59:$K$999999,'Data;_Minor_Ports'!$F$59:$F$999999,$F151,'Data;_Minor_Ports'!$E$59:$E$999999,AG$70,'Data;_Minor_Ports'!$J$59:$J$999999,#REF!)))</f>
        <v>z</v>
      </c>
      <c r="AH151" s="3" t="str">
        <f>IF(Closed_Ports!AC144="z","z",IF(AH$11&lt;2000,INDEX('Data;_Historical_Data'!$H$12:$AK$518,MATCH(Working!$E151,'Data;_Historical_Data'!$J$12:$J$518,0),MATCH(Working!AH$11,'Data;_Historical_Data'!$H$11:$AK$11)),SUMIFS('Data;_Minor_Ports'!$K$59:$K$999999,'Data;_Minor_Ports'!$F$59:$F$999999,$F151,'Data;_Minor_Ports'!$E$59:$E$999999,AH$70,'Data;_Minor_Ports'!$J$59:$J$999999,#REF!)))</f>
        <v>z</v>
      </c>
      <c r="AI151" s="3" t="str">
        <f>IF(Closed_Ports!AD144="z","z",IF(AI$11&lt;2000,INDEX('Data;_Historical_Data'!$H$12:$AK$518,MATCH(Working!$E151,'Data;_Historical_Data'!$J$12:$J$518,0),MATCH(Working!AI$11,'Data;_Historical_Data'!$H$11:$AK$11)),SUMIFS('Data;_Minor_Ports'!$K$59:$K$999999,'Data;_Minor_Ports'!$F$59:$F$999999,$F151,'Data;_Minor_Ports'!$E$59:$E$999999,AI$70,'Data;_Minor_Ports'!$J$59:$J$999999,#REF!)))</f>
        <v>z</v>
      </c>
      <c r="AJ151" s="3" t="str">
        <f>IF(Closed_Ports!AE144="z","z",IF(AJ$11&lt;2000,INDEX('Data;_Historical_Data'!$H$12:$AK$518,MATCH(Working!$E151,'Data;_Historical_Data'!$J$12:$J$518,0),MATCH(Working!AJ$11,'Data;_Historical_Data'!$H$11:$AK$11)),SUMIFS('Data;_Minor_Ports'!$K$59:$K$999999,'Data;_Minor_Ports'!$F$59:$F$999999,$F151,'Data;_Minor_Ports'!$E$59:$E$999999,AJ$70,'Data;_Minor_Ports'!$J$59:$J$999999,#REF!)))</f>
        <v>z</v>
      </c>
      <c r="AK151" s="3" t="str">
        <f>IF(Closed_Ports!AF144="z","z",IF(AK$11&lt;2000,INDEX('Data;_Historical_Data'!$H$12:$AK$518,MATCH(Working!$E151,'Data;_Historical_Data'!$J$12:$J$518,0),MATCH(Working!AK$11,'Data;_Historical_Data'!$H$11:$AK$11)),SUMIFS('Data;_Minor_Ports'!$K$59:$K$999999,'Data;_Minor_Ports'!$F$59:$F$999999,$F151,'Data;_Minor_Ports'!$E$59:$E$999999,AK$70,'Data;_Minor_Ports'!$J$59:$J$999999,#REF!)))</f>
        <v>z</v>
      </c>
      <c r="AL151" s="49" t="str">
        <f>IF(Closed_Ports!AG144="z","z",IF(AL$11&lt;2000,INDEX('Data;_Historical_Data'!$H$12:$AK$518,MATCH(Working!$E151,'Data;_Historical_Data'!$J$12:$J$518,0),MATCH(Working!AL$11,'Data;_Historical_Data'!$H$11:$AK$11)),SUMIFS('Data;_Minor_Ports'!$K$59:$K$999999,'Data;_Minor_Ports'!$F$59:$F$999999,$F151,'Data;_Minor_Ports'!$E$59:$E$999999,AL$70,'Data;_Minor_Ports'!$J$59:$J$999999,#REF!)))</f>
        <v>z</v>
      </c>
      <c r="AM151" s="3" t="str">
        <f>IF(Closed_Ports!AH144="z","z",IF(AM$11&lt;2000,INDEX('Data;_Historical_Data'!$H$12:$AK$518,MATCH(Working!$E151,'Data;_Historical_Data'!$J$12:$J$518,0),MATCH(Working!AM$11,'Data;_Historical_Data'!$H$11:$AK$11)),SUMIFS('Data;_Minor_Ports'!$K$59:$K$999999,'Data;_Minor_Ports'!$F$59:$F$999999,$F151,'Data;_Minor_Ports'!$E$59:$E$999999,AM$70,'Data;_Minor_Ports'!$J$59:$J$999999,#REF!)))</f>
        <v>z</v>
      </c>
      <c r="AN151" s="3" t="str">
        <f>IF(Closed_Ports!AI144="z","z",IF(AN$11&lt;2000,INDEX('Data;_Historical_Data'!$H$12:$AK$518,MATCH(Working!$E151,'Data;_Historical_Data'!$J$12:$J$518,0),MATCH(Working!AN$11,'Data;_Historical_Data'!$H$11:$AK$11)),SUMIFS('Data;_Minor_Ports'!$K$59:$K$999999,'Data;_Minor_Ports'!$F$59:$F$999999,$F151,'Data;_Minor_Ports'!$E$59:$E$999999,AN$70,'Data;_Minor_Ports'!$J$59:$J$999999,#REF!)))</f>
        <v>z</v>
      </c>
      <c r="AO151" s="3" t="str">
        <f>IF(Closed_Ports!AJ144="z","z",IF(AO$11&lt;2000,INDEX('Data;_Historical_Data'!$H$12:$AK$518,MATCH(Working!$E151,'Data;_Historical_Data'!$J$12:$J$518,0),MATCH(Working!AO$11,'Data;_Historical_Data'!$H$11:$AK$11)),SUMIFS('Data;_Minor_Ports'!$K$59:$K$999999,'Data;_Minor_Ports'!$F$59:$F$999999,$F151,'Data;_Minor_Ports'!$E$59:$E$999999,AO$70,'Data;_Minor_Ports'!$J$59:$J$999999,#REF!)))</f>
        <v>z</v>
      </c>
      <c r="AP151" s="3" t="str">
        <f>IF(Closed_Ports!AK144="z","z",IF(AP$11&lt;2000,INDEX('Data;_Historical_Data'!$H$12:$AK$518,MATCH(Working!$E151,'Data;_Historical_Data'!$J$12:$J$518,0),MATCH(Working!AP$11,'Data;_Historical_Data'!$H$11:$AK$11)),SUMIFS('Data;_Minor_Ports'!$K$59:$K$999999,'Data;_Minor_Ports'!$F$59:$F$999999,$F151,'Data;_Minor_Ports'!$E$59:$E$999999,AP$70,'Data;_Minor_Ports'!$J$59:$J$999999,#REF!)))</f>
        <v>z</v>
      </c>
      <c r="AQ151" s="3" t="str">
        <f>IF(Closed_Ports!AL144="z","z",IF(AQ$11&lt;2000,INDEX('Data;_Historical_Data'!$H$12:$AK$518,MATCH(Working!$E151,'Data;_Historical_Data'!$J$12:$J$518,0),MATCH(Working!AQ$11,'Data;_Historical_Data'!$H$11:$AK$11)),SUMIFS('Data;_Minor_Ports'!$K$59:$K$999999,'Data;_Minor_Ports'!$F$59:$F$999999,$F151,'Data;_Minor_Ports'!$E$59:$E$999999,AQ$70,'Data;_Minor_Ports'!$J$59:$J$999999,#REF!)))</f>
        <v>z</v>
      </c>
      <c r="AR151" s="3" t="str">
        <f>IF(Closed_Ports!AM144="z","z",IF(AR$11&lt;2000,INDEX('Data;_Historical_Data'!$H$12:$AK$518,MATCH(Working!$E151,'Data;_Historical_Data'!$J$12:$J$518,0),MATCH(Working!AR$11,'Data;_Historical_Data'!$H$11:$AK$11)),SUMIFS('Data;_Minor_Ports'!$K$59:$K$999999,'Data;_Minor_Ports'!$F$59:$F$999999,$F151,'Data;_Minor_Ports'!$E$59:$E$999999,AR$70,'Data;_Minor_Ports'!$J$59:$J$999999,#REF!)))</f>
        <v>z</v>
      </c>
      <c r="AS151" s="3" t="str">
        <f>IF(Closed_Ports!AN144="z","z",IF(AS$11&lt;2000,INDEX('Data;_Historical_Data'!$H$12:$AK$518,MATCH(Working!$E151,'Data;_Historical_Data'!$J$12:$J$518,0),MATCH(Working!AS$11,'Data;_Historical_Data'!$H$11:$AK$11)),SUMIFS('Data;_Minor_Ports'!$K$59:$K$999999,'Data;_Minor_Ports'!$F$59:$F$999999,$F151,'Data;_Minor_Ports'!$E$59:$E$999999,AS$70,'Data;_Minor_Ports'!$J$59:$J$999999,#REF!)))</f>
        <v>z</v>
      </c>
      <c r="AT151" s="3" t="str">
        <f>IF(Closed_Ports!AO144="z","z",IF(AT$11&lt;2000,INDEX('Data;_Historical_Data'!$H$12:$AK$518,MATCH(Working!$E151,'Data;_Historical_Data'!$J$12:$J$518,0),MATCH(Working!AT$11,'Data;_Historical_Data'!$H$11:$AK$11)),SUMIFS('Data;_Minor_Ports'!$K$59:$K$999999,'Data;_Minor_Ports'!$F$59:$F$999999,$F151,'Data;_Minor_Ports'!$E$59:$E$999999,AT$70,'Data;_Minor_Ports'!$J$59:$J$999999,#REF!)))</f>
        <v>z</v>
      </c>
      <c r="AU151" s="3" t="str">
        <f>IF(Closed_Ports!AP144="z","z",IF(AU$11&lt;2000,INDEX('Data;_Historical_Data'!$H$12:$AK$518,MATCH(Working!$E151,'Data;_Historical_Data'!$J$12:$J$518,0),MATCH(Working!AU$11,'Data;_Historical_Data'!$H$11:$AK$11)),SUMIFS('Data;_Minor_Ports'!$K$59:$K$999999,'Data;_Minor_Ports'!$F$59:$F$999999,$F151,'Data;_Minor_Ports'!$E$59:$E$999999,AU$70,'Data;_Minor_Ports'!$J$59:$J$999999,#REF!)))</f>
        <v>z</v>
      </c>
      <c r="AV151" s="3" t="str">
        <f>IF(Closed_Ports!AQ144="z","z",IF(AV$11&lt;2000,INDEX('Data;_Historical_Data'!$H$12:$AK$518,MATCH(Working!$E151,'Data;_Historical_Data'!$J$12:$J$518,0),MATCH(Working!AV$11,'Data;_Historical_Data'!$H$11:$AK$11)),SUMIFS('Data;_Minor_Ports'!$K$59:$K$999999,'Data;_Minor_Ports'!$F$59:$F$999999,$F151,'Data;_Minor_Ports'!$E$59:$E$999999,AV$70,'Data;_Minor_Ports'!$J$59:$J$999999,#REF!)))</f>
        <v>z</v>
      </c>
      <c r="AW151" s="3" t="str">
        <f>IF(Closed_Ports!AR144="z","z",IF(AW$11&lt;2000,INDEX('Data;_Historical_Data'!$H$12:$AK$518,MATCH(Working!$E151,'Data;_Historical_Data'!$J$12:$J$518,0),MATCH(Working!AW$11,'Data;_Historical_Data'!$H$11:$AK$11)),SUMIFS('Data;_Minor_Ports'!$K$59:$K$999999,'Data;_Minor_Ports'!$F$59:$F$999999,$F151,'Data;_Minor_Ports'!$E$59:$E$999999,AW$70,'Data;_Minor_Ports'!$J$59:$J$999999,#REF!)))</f>
        <v>z</v>
      </c>
      <c r="AX151" s="3" t="str">
        <f>IF(Closed_Ports!AS144="z","z",IF(AX$11&lt;2000,INDEX('Data;_Historical_Data'!$H$12:$AK$518,MATCH(Working!$E151,'Data;_Historical_Data'!$J$12:$J$518,0),MATCH(Working!AX$11,'Data;_Historical_Data'!$H$11:$AK$11)),SUMIFS('Data;_Minor_Ports'!$K$59:$K$999999,'Data;_Minor_Ports'!$F$59:$F$999999,$F151,'Data;_Minor_Ports'!$E$59:$E$999999,AX$70,'Data;_Minor_Ports'!$J$59:$J$999999,#REF!)))</f>
        <v>z</v>
      </c>
      <c r="AY151" s="3" t="str">
        <f>IF(Closed_Ports!AT144="z","z",IF(AY$11&lt;2000,INDEX('Data;_Historical_Data'!$H$12:$AK$518,MATCH(Working!$E151,'Data;_Historical_Data'!$J$12:$J$518,0),MATCH(Working!AY$11,'Data;_Historical_Data'!$H$11:$AK$11)),SUMIFS('Data;_Minor_Ports'!$K$59:$K$999999,'Data;_Minor_Ports'!$F$59:$F$999999,$F151,'Data;_Minor_Ports'!$E$59:$E$999999,AY$70,'Data;_Minor_Ports'!$J$59:$J$999999,#REF!)))</f>
        <v>z</v>
      </c>
      <c r="AZ151" s="3" t="str">
        <f>IF(Closed_Ports!AU144="z","z",IF(AZ$11&lt;2000,INDEX('Data;_Historical_Data'!$H$12:$AK$518,MATCH(Working!$E151,'Data;_Historical_Data'!$J$12:$J$518,0),MATCH(Working!AZ$11,'Data;_Historical_Data'!$H$11:$AK$11)),SUMIFS('Data;_Minor_Ports'!$K$59:$K$999999,'Data;_Minor_Ports'!$F$59:$F$999999,$F151,'Data;_Minor_Ports'!$E$59:$E$999999,AZ$70,'Data;_Minor_Ports'!$J$59:$J$999999,#REF!)))</f>
        <v>z</v>
      </c>
      <c r="BA151" s="3" t="str">
        <f>IF(Closed_Ports!AV144="z","z",IF(BA$11&lt;2000,INDEX('Data;_Historical_Data'!$H$12:$AK$518,MATCH(Working!$E151,'Data;_Historical_Data'!$J$12:$J$518,0),MATCH(Working!BA$11,'Data;_Historical_Data'!$H$11:$AK$11)),SUMIFS('Data;_Minor_Ports'!$K$59:$K$999999,'Data;_Minor_Ports'!$F$59:$F$999999,$F151,'Data;_Minor_Ports'!$E$59:$E$999999,BA$70,'Data;_Minor_Ports'!$J$59:$J$999999,#REF!)))</f>
        <v>z</v>
      </c>
      <c r="BB151" s="3" t="str">
        <f>IF(Closed_Ports!AW144="z","z",IF(BB$11&lt;2000,INDEX('Data;_Historical_Data'!$H$12:$AK$518,MATCH(Working!$E151,'Data;_Historical_Data'!$J$12:$J$518,0),MATCH(Working!BB$11,'Data;_Historical_Data'!$H$11:$AK$11)),SUMIFS('Data;_Minor_Ports'!$K$59:$K$999999,'Data;_Minor_Ports'!$F$59:$F$999999,$F151,'Data;_Minor_Ports'!$E$59:$E$999999,BB$70,'Data;_Minor_Ports'!$J$59:$J$999999,#REF!)))</f>
        <v>z</v>
      </c>
      <c r="BC151" s="3" t="str">
        <f>IF(Closed_Ports!AX144="z","z",IF(BC$11&lt;2000,INDEX('Data;_Historical_Data'!$H$12:$AK$518,MATCH(Working!$E151,'Data;_Historical_Data'!$J$12:$J$518,0),MATCH(Working!BC$11,'Data;_Historical_Data'!$H$11:$AK$11)),SUMIFS('Data;_Minor_Ports'!$K$59:$K$999999,'Data;_Minor_Ports'!$F$59:$F$999999,$F151,'Data;_Minor_Ports'!$E$59:$E$999999,BC$70,'Data;_Minor_Ports'!$J$59:$J$999999,#REF!)))</f>
        <v>z</v>
      </c>
      <c r="BD151" s="3" t="str">
        <f>IF(Closed_Ports!AY144="z","z",IF(BD$11&lt;2000,INDEX('Data;_Historical_Data'!$H$12:$AK$518,MATCH(Working!$E151,'Data;_Historical_Data'!$J$12:$J$518,0),MATCH(Working!BD$11,'Data;_Historical_Data'!$H$11:$AK$11)),SUMIFS('Data;_Minor_Ports'!$K$59:$K$999999,'Data;_Minor_Ports'!$F$59:$F$999999,$F151,'Data;_Minor_Ports'!$E$59:$E$999999,BD$70,'Data;_Minor_Ports'!$J$59:$J$999999,#REF!)))</f>
        <v>z</v>
      </c>
      <c r="BE151" s="3" t="str">
        <f>IF(Closed_Ports!AZ144="z","z",IF(BE$11&lt;2000,INDEX('Data;_Historical_Data'!$H$12:$AK$518,MATCH(Working!$E151,'Data;_Historical_Data'!$J$12:$J$518,0),MATCH(Working!BE$11,'Data;_Historical_Data'!$H$11:$AK$11)),SUMIFS('Data;_Minor_Ports'!$K$59:$K$999999,'Data;_Minor_Ports'!$F$59:$F$999999,$F151,'Data;_Minor_Ports'!$E$59:$E$999999,BE$70,'Data;_Minor_Ports'!$J$59:$J$999999,#REF!)))</f>
        <v>z</v>
      </c>
      <c r="BF151" s="3" t="str">
        <f>IF(Closed_Ports!BA144="z","z",IF(BF$11&lt;2000,INDEX('Data;_Historical_Data'!$H$12:$AK$518,MATCH(Working!$E151,'Data;_Historical_Data'!$J$12:$J$518,0),MATCH(Working!BF$11,'Data;_Historical_Data'!$H$11:$AK$11)),SUMIFS('Data;_Minor_Ports'!$K$59:$K$999999,'Data;_Minor_Ports'!$F$59:$F$999999,$F151,'Data;_Minor_Ports'!$E$59:$E$999999,BF$70,'Data;_Minor_Ports'!$J$59:$J$999999,#REF!)))</f>
        <v>z</v>
      </c>
      <c r="BG151" s="3" t="str">
        <f>IF(Closed_Ports!BB144="z","z",IF(BG$11&lt;2000,INDEX('Data;_Historical_Data'!$H$12:$AK$518,MATCH(Working!$E151,'Data;_Historical_Data'!$J$12:$J$518,0),MATCH(Working!BG$11,'Data;_Historical_Data'!$H$11:$AK$11)),SUMIFS('Data;_Minor_Ports'!$K$59:$K$999999,'Data;_Minor_Ports'!$F$59:$F$999999,$F151,'Data;_Minor_Ports'!$E$59:$E$999999,BG$70,'Data;_Minor_Ports'!$J$59:$J$999999,#REF!)))</f>
        <v>z</v>
      </c>
      <c r="BH151" s="3" t="str">
        <f>IF(Closed_Ports!BC144="z","z",IF(BH$11&lt;2000,INDEX('Data;_Historical_Data'!$H$12:$AK$518,MATCH(Working!$E151,'Data;_Historical_Data'!$J$12:$J$518,0),MATCH(Working!BH$11,'Data;_Historical_Data'!$H$11:$AK$11)),SUMIFS('Data;_Minor_Ports'!$K$59:$K$999999,'Data;_Minor_Ports'!$F$59:$F$999999,$F151,'Data;_Minor_Ports'!$E$59:$E$999999,BH$70,'Data;_Minor_Ports'!$J$59:$J$999999,#REF!)))</f>
        <v>z</v>
      </c>
      <c r="BI151" s="3" t="str">
        <f>IF(Closed_Ports!BD144="z","z",IF(BI$11&lt;2000,INDEX('Data;_Historical_Data'!$H$12:$AK$518,MATCH(Working!$E151,'Data;_Historical_Data'!$J$12:$J$518,0),MATCH(Working!BI$11,'Data;_Historical_Data'!$H$11:$AK$11)),SUMIFS('Data;_Minor_Ports'!$K$59:$K$999999,'Data;_Minor_Ports'!$F$59:$F$999999,$F151,'Data;_Minor_Ports'!$E$59:$E$999999,BI$70,'Data;_Minor_Ports'!$J$59:$J$999999,#REF!)))</f>
        <v>z</v>
      </c>
      <c r="BJ151" s="44" t="e">
        <f t="shared" si="10"/>
        <v>#VALUE!</v>
      </c>
      <c r="BK151" s="45" t="e">
        <f t="shared" si="11"/>
        <v>#VALUE!</v>
      </c>
    </row>
    <row r="152" spans="5:63" x14ac:dyDescent="0.25">
      <c r="E152" s="22" t="e">
        <f>CONCATENATE(#REF!,Working!H152)</f>
        <v>#REF!</v>
      </c>
      <c r="F152" s="22" t="s">
        <v>476</v>
      </c>
      <c r="G152" s="22" t="s">
        <v>308</v>
      </c>
      <c r="H152" s="2" t="s">
        <v>477</v>
      </c>
      <c r="I152" s="2" t="s">
        <v>33</v>
      </c>
      <c r="J152" s="42" t="s">
        <v>66</v>
      </c>
      <c r="K152" s="3" t="str">
        <f>IF(Closed_Ports!F145="z","z",IF(K$11&lt;2000,INDEX('Data;_Historical_Data'!$H$12:$AK$518,MATCH(Working!$E152,'Data;_Historical_Data'!$J$12:$J$518,0),MATCH(Working!K$11,'Data;_Historical_Data'!$H$11:$AK$11)),SUMIFS('Data;_Minor_Ports'!$K$59:$K$999999,'Data;_Minor_Ports'!$F$59:$F$999999,$F152,'Data;_Minor_Ports'!$E$59:$E$999999,K$70,'Data;_Minor_Ports'!$J$59:$J$999999,#REF!)))</f>
        <v>z</v>
      </c>
      <c r="L152" s="3" t="str">
        <f>IF(Closed_Ports!G145="z","z",IF(L$11&lt;2000,INDEX('Data;_Historical_Data'!$H$12:$AK$518,MATCH(Working!$E152,'Data;_Historical_Data'!$J$12:$J$518,0),MATCH(Working!L$11,'Data;_Historical_Data'!$H$11:$AK$11)),SUMIFS('Data;_Minor_Ports'!$K$59:$K$999999,'Data;_Minor_Ports'!$F$59:$F$999999,$F152,'Data;_Minor_Ports'!$E$59:$E$999999,L$70,'Data;_Minor_Ports'!$J$59:$J$999999,#REF!)))</f>
        <v>z</v>
      </c>
      <c r="M152" s="3" t="str">
        <f>IF(Closed_Ports!H145="z","z",IF(M$11&lt;2000,INDEX('Data;_Historical_Data'!$H$12:$AK$518,MATCH(Working!$E152,'Data;_Historical_Data'!$J$12:$J$518,0),MATCH(Working!M$11,'Data;_Historical_Data'!$H$11:$AK$11)),SUMIFS('Data;_Minor_Ports'!$K$59:$K$999999,'Data;_Minor_Ports'!$F$59:$F$999999,$F152,'Data;_Minor_Ports'!$E$59:$E$999999,M$70,'Data;_Minor_Ports'!$J$59:$J$999999,#REF!)))</f>
        <v>z</v>
      </c>
      <c r="N152" s="3" t="str">
        <f>IF(Closed_Ports!I145="z","z",IF(N$11&lt;2000,INDEX('Data;_Historical_Data'!$H$12:$AK$518,MATCH(Working!$E152,'Data;_Historical_Data'!$J$12:$J$518,0),MATCH(Working!N$11,'Data;_Historical_Data'!$H$11:$AK$11)),SUMIFS('Data;_Minor_Ports'!$K$59:$K$999999,'Data;_Minor_Ports'!$F$59:$F$999999,$F152,'Data;_Minor_Ports'!$E$59:$E$999999,N$70,'Data;_Minor_Ports'!$J$59:$J$999999,#REF!)))</f>
        <v>z</v>
      </c>
      <c r="O152" s="3" t="str">
        <f>IF(Closed_Ports!J145="z","z",IF(O$11&lt;2000,INDEX('Data;_Historical_Data'!$H$12:$AK$518,MATCH(Working!$E152,'Data;_Historical_Data'!$J$12:$J$518,0),MATCH(Working!O$11,'Data;_Historical_Data'!$H$11:$AK$11)),SUMIFS('Data;_Minor_Ports'!$K$59:$K$999999,'Data;_Minor_Ports'!$F$59:$F$999999,$F152,'Data;_Minor_Ports'!$E$59:$E$999999,O$70,'Data;_Minor_Ports'!$J$59:$J$999999,#REF!)))</f>
        <v>z</v>
      </c>
      <c r="P152" s="3" t="str">
        <f>IF(Closed_Ports!K145="z","z",IF(P$11&lt;2000,INDEX('Data;_Historical_Data'!$H$12:$AK$518,MATCH(Working!$E152,'Data;_Historical_Data'!$J$12:$J$518,0),MATCH(Working!P$11,'Data;_Historical_Data'!$H$11:$AK$11)),SUMIFS('Data;_Minor_Ports'!$K$59:$K$999999,'Data;_Minor_Ports'!$F$59:$F$999999,$F152,'Data;_Minor_Ports'!$E$59:$E$999999,P$70,'Data;_Minor_Ports'!$J$59:$J$999999,#REF!)))</f>
        <v>z</v>
      </c>
      <c r="Q152" s="3" t="str">
        <f>IF(Closed_Ports!L145="z","z",IF(Q$11&lt;2000,INDEX('Data;_Historical_Data'!$H$12:$AK$518,MATCH(Working!$E152,'Data;_Historical_Data'!$J$12:$J$518,0),MATCH(Working!Q$11,'Data;_Historical_Data'!$H$11:$AK$11)),SUMIFS('Data;_Minor_Ports'!$K$59:$K$999999,'Data;_Minor_Ports'!$F$59:$F$999999,$F152,'Data;_Minor_Ports'!$E$59:$E$999999,Q$70,'Data;_Minor_Ports'!$J$59:$J$999999,#REF!)))</f>
        <v>z</v>
      </c>
      <c r="R152" s="3" t="e">
        <f>IF(Closed_Ports!M145="z","z",IF(R$11&lt;2000,INDEX('Data;_Historical_Data'!$H$12:$AK$518,MATCH(Working!$E152,'Data;_Historical_Data'!$J$12:$J$518,0),MATCH(Working!R$11,'Data;_Historical_Data'!$H$11:$AK$11)),SUMIFS('Data;_Minor_Ports'!$K$59:$K$999999,'Data;_Minor_Ports'!$F$59:$F$999999,$F152,'Data;_Minor_Ports'!$E$59:$E$999999,R$70,'Data;_Minor_Ports'!$J$59:$J$999999,#REF!)))</f>
        <v>#REF!</v>
      </c>
      <c r="S152" s="3" t="e">
        <f>IF(Closed_Ports!N145="z","z",IF(S$11&lt;2000,INDEX('Data;_Historical_Data'!$H$12:$AK$518,MATCH(Working!$E152,'Data;_Historical_Data'!$J$12:$J$518,0),MATCH(Working!S$11,'Data;_Historical_Data'!$H$11:$AK$11)),SUMIFS('Data;_Minor_Ports'!$K$59:$K$999999,'Data;_Minor_Ports'!$F$59:$F$999999,$F152,'Data;_Minor_Ports'!$E$59:$E$999999,S$70,'Data;_Minor_Ports'!$J$59:$J$999999,#REF!)))</f>
        <v>#REF!</v>
      </c>
      <c r="T152" s="3" t="e">
        <f>IF(Closed_Ports!O145="z","z",IF(T$11&lt;2000,INDEX('Data;_Historical_Data'!$H$12:$AK$518,MATCH(Working!$E152,'Data;_Historical_Data'!$J$12:$J$518,0),MATCH(Working!T$11,'Data;_Historical_Data'!$H$11:$AK$11)),SUMIFS('Data;_Minor_Ports'!$K$59:$K$999999,'Data;_Minor_Ports'!$F$59:$F$999999,$F152,'Data;_Minor_Ports'!$E$59:$E$999999,T$70,'Data;_Minor_Ports'!$J$59:$J$999999,#REF!)))</f>
        <v>#REF!</v>
      </c>
      <c r="U152" s="3" t="e">
        <f>IF(Closed_Ports!P145="z","z",IF(U$11&lt;2000,INDEX('Data;_Historical_Data'!$H$12:$AK$518,MATCH(Working!$E152,'Data;_Historical_Data'!$J$12:$J$518,0),MATCH(Working!U$11,'Data;_Historical_Data'!$H$11:$AK$11)),SUMIFS('Data;_Minor_Ports'!$K$59:$K$999999,'Data;_Minor_Ports'!$F$59:$F$999999,$F152,'Data;_Minor_Ports'!$E$59:$E$999999,U$70,'Data;_Minor_Ports'!$J$59:$J$999999,#REF!)))</f>
        <v>#REF!</v>
      </c>
      <c r="V152" s="3" t="e">
        <f>IF(Closed_Ports!Q145="z","z",IF(V$11&lt;2000,INDEX('Data;_Historical_Data'!$H$12:$AK$518,MATCH(Working!$E152,'Data;_Historical_Data'!$J$12:$J$518,0),MATCH(Working!V$11,'Data;_Historical_Data'!$H$11:$AK$11)),SUMIFS('Data;_Minor_Ports'!$K$59:$K$999999,'Data;_Minor_Ports'!$F$59:$F$999999,$F152,'Data;_Minor_Ports'!$E$59:$E$999999,V$70,'Data;_Minor_Ports'!$J$59:$J$999999,#REF!)))</f>
        <v>#REF!</v>
      </c>
      <c r="W152" s="3" t="e">
        <f>IF(Closed_Ports!R145="z","z",IF(W$11&lt;2000,INDEX('Data;_Historical_Data'!$H$12:$AK$518,MATCH(Working!$E152,'Data;_Historical_Data'!$J$12:$J$518,0),MATCH(Working!W$11,'Data;_Historical_Data'!$H$11:$AK$11)),SUMIFS('Data;_Minor_Ports'!$K$59:$K$999999,'Data;_Minor_Ports'!$F$59:$F$999999,$F152,'Data;_Minor_Ports'!$E$59:$E$999999,W$70,'Data;_Minor_Ports'!$J$59:$J$999999,#REF!)))</f>
        <v>#REF!</v>
      </c>
      <c r="X152" s="3" t="e">
        <f>IF(Closed_Ports!S145="z","z",IF(X$11&lt;2000,INDEX('Data;_Historical_Data'!$H$12:$AK$518,MATCH(Working!$E152,'Data;_Historical_Data'!$J$12:$J$518,0),MATCH(Working!X$11,'Data;_Historical_Data'!$H$11:$AK$11)),SUMIFS('Data;_Minor_Ports'!$K$59:$K$999999,'Data;_Minor_Ports'!$F$59:$F$999999,$F152,'Data;_Minor_Ports'!$E$59:$E$999999,X$70,'Data;_Minor_Ports'!$J$59:$J$999999,#REF!)))</f>
        <v>#REF!</v>
      </c>
      <c r="Y152" s="3" t="e">
        <f>IF(Closed_Ports!T145="z","z",IF(Y$11&lt;2000,INDEX('Data;_Historical_Data'!$H$12:$AK$518,MATCH(Working!$E152,'Data;_Historical_Data'!$J$12:$J$518,0),MATCH(Working!Y$11,'Data;_Historical_Data'!$H$11:$AK$11)),SUMIFS('Data;_Minor_Ports'!$K$59:$K$999999,'Data;_Minor_Ports'!$F$59:$F$999999,$F152,'Data;_Minor_Ports'!$E$59:$E$999999,Y$70,'Data;_Minor_Ports'!$J$59:$J$999999,#REF!)))</f>
        <v>#REF!</v>
      </c>
      <c r="Z152" s="3" t="e">
        <f>IF(Closed_Ports!U145="z","z",IF(Z$11&lt;2000,INDEX('Data;_Historical_Data'!$H$12:$AK$518,MATCH(Working!$E152,'Data;_Historical_Data'!$J$12:$J$518,0),MATCH(Working!Z$11,'Data;_Historical_Data'!$H$11:$AK$11)),SUMIFS('Data;_Minor_Ports'!$K$59:$K$999999,'Data;_Minor_Ports'!$F$59:$F$999999,$F152,'Data;_Minor_Ports'!$E$59:$E$999999,Z$70,'Data;_Minor_Ports'!$J$59:$J$999999,#REF!)))</f>
        <v>#REF!</v>
      </c>
      <c r="AA152" s="3" t="e">
        <f>IF(Closed_Ports!V145="z","z",IF(AA$11&lt;2000,INDEX('Data;_Historical_Data'!$H$12:$AK$518,MATCH(Working!$E152,'Data;_Historical_Data'!$J$12:$J$518,0),MATCH(Working!AA$11,'Data;_Historical_Data'!$H$11:$AK$11)),SUMIFS('Data;_Minor_Ports'!$K$59:$K$999999,'Data;_Minor_Ports'!$F$59:$F$999999,$F152,'Data;_Minor_Ports'!$E$59:$E$999999,AA$70,'Data;_Minor_Ports'!$J$59:$J$999999,#REF!)))</f>
        <v>#REF!</v>
      </c>
      <c r="AB152" s="3" t="e">
        <f>IF(Closed_Ports!W145="z","z",IF(AB$11&lt;2000,INDEX('Data;_Historical_Data'!$H$12:$AK$518,MATCH(Working!$E152,'Data;_Historical_Data'!$J$12:$J$518,0),MATCH(Working!AB$11,'Data;_Historical_Data'!$H$11:$AK$11)),SUMIFS('Data;_Minor_Ports'!$K$59:$K$999999,'Data;_Minor_Ports'!$F$59:$F$999999,$F152,'Data;_Minor_Ports'!$E$59:$E$999999,AB$70,'Data;_Minor_Ports'!$J$59:$J$999999,#REF!)))</f>
        <v>#REF!</v>
      </c>
      <c r="AC152" s="3" t="e">
        <f>IF(Closed_Ports!X145="z","z",IF(AC$11&lt;2000,INDEX('Data;_Historical_Data'!$H$12:$AK$518,MATCH(Working!$E152,'Data;_Historical_Data'!$J$12:$J$518,0),MATCH(Working!AC$11,'Data;_Historical_Data'!$H$11:$AK$11)),SUMIFS('Data;_Minor_Ports'!$K$59:$K$999999,'Data;_Minor_Ports'!$F$59:$F$999999,$F152,'Data;_Minor_Ports'!$E$59:$E$999999,AC$70,'Data;_Minor_Ports'!$J$59:$J$999999,#REF!)))</f>
        <v>#REF!</v>
      </c>
      <c r="AD152" s="3" t="e">
        <f>IF(Closed_Ports!Y145="z","z",IF(AD$11&lt;2000,INDEX('Data;_Historical_Data'!$H$12:$AK$518,MATCH(Working!$E152,'Data;_Historical_Data'!$J$12:$J$518,0),MATCH(Working!AD$11,'Data;_Historical_Data'!$H$11:$AK$11)),SUMIFS('Data;_Minor_Ports'!$K$59:$K$999999,'Data;_Minor_Ports'!$F$59:$F$999999,$F152,'Data;_Minor_Ports'!$E$59:$E$999999,AD$70,'Data;_Minor_Ports'!$J$59:$J$999999,#REF!)))</f>
        <v>#REF!</v>
      </c>
      <c r="AE152" s="3" t="e">
        <f>IF(Closed_Ports!Z145="z","z",IF(AE$11&lt;2000,INDEX('Data;_Historical_Data'!$H$12:$AK$518,MATCH(Working!$E152,'Data;_Historical_Data'!$J$12:$J$518,0),MATCH(Working!AE$11,'Data;_Historical_Data'!$H$11:$AK$11)),SUMIFS('Data;_Minor_Ports'!$K$59:$K$999999,'Data;_Minor_Ports'!$F$59:$F$999999,$F152,'Data;_Minor_Ports'!$E$59:$E$999999,AE$70,'Data;_Minor_Ports'!$J$59:$J$999999,#REF!)))</f>
        <v>#REF!</v>
      </c>
      <c r="AF152" s="3" t="e">
        <f>IF(Closed_Ports!AA145="z","z",IF(AF$11&lt;2000,INDEX('Data;_Historical_Data'!$H$12:$AK$518,MATCH(Working!$E152,'Data;_Historical_Data'!$J$12:$J$518,0),MATCH(Working!AF$11,'Data;_Historical_Data'!$H$11:$AK$11)),SUMIFS('Data;_Minor_Ports'!$K$59:$K$999999,'Data;_Minor_Ports'!$F$59:$F$999999,$F152,'Data;_Minor_Ports'!$E$59:$E$999999,AF$70,'Data;_Minor_Ports'!$J$59:$J$999999,#REF!)))</f>
        <v>#REF!</v>
      </c>
      <c r="AG152" s="3" t="e">
        <f>IF(Closed_Ports!AB145="z","z",IF(AG$11&lt;2000,INDEX('Data;_Historical_Data'!$H$12:$AK$518,MATCH(Working!$E152,'Data;_Historical_Data'!$J$12:$J$518,0),MATCH(Working!AG$11,'Data;_Historical_Data'!$H$11:$AK$11)),SUMIFS('Data;_Minor_Ports'!$K$59:$K$999999,'Data;_Minor_Ports'!$F$59:$F$999999,$F152,'Data;_Minor_Ports'!$E$59:$E$999999,AG$70,'Data;_Minor_Ports'!$J$59:$J$999999,#REF!)))</f>
        <v>#REF!</v>
      </c>
      <c r="AH152" s="3" t="e">
        <f>IF(Closed_Ports!AC145="z","z",IF(AH$11&lt;2000,INDEX('Data;_Historical_Data'!$H$12:$AK$518,MATCH(Working!$E152,'Data;_Historical_Data'!$J$12:$J$518,0),MATCH(Working!AH$11,'Data;_Historical_Data'!$H$11:$AK$11)),SUMIFS('Data;_Minor_Ports'!$K$59:$K$999999,'Data;_Minor_Ports'!$F$59:$F$999999,$F152,'Data;_Minor_Ports'!$E$59:$E$999999,AH$70,'Data;_Minor_Ports'!$J$59:$J$999999,#REF!)))</f>
        <v>#REF!</v>
      </c>
      <c r="AI152" s="3" t="e">
        <f>IF(Closed_Ports!AD145="z","z",IF(AI$11&lt;2000,INDEX('Data;_Historical_Data'!$H$12:$AK$518,MATCH(Working!$E152,'Data;_Historical_Data'!$J$12:$J$518,0),MATCH(Working!AI$11,'Data;_Historical_Data'!$H$11:$AK$11)),SUMIFS('Data;_Minor_Ports'!$K$59:$K$999999,'Data;_Minor_Ports'!$F$59:$F$999999,$F152,'Data;_Minor_Ports'!$E$59:$E$999999,AI$70,'Data;_Minor_Ports'!$J$59:$J$999999,#REF!)))</f>
        <v>#REF!</v>
      </c>
      <c r="AJ152" s="3" t="e">
        <f>IF(Closed_Ports!AE145="z","z",IF(AJ$11&lt;2000,INDEX('Data;_Historical_Data'!$H$12:$AK$518,MATCH(Working!$E152,'Data;_Historical_Data'!$J$12:$J$518,0),MATCH(Working!AJ$11,'Data;_Historical_Data'!$H$11:$AK$11)),SUMIFS('Data;_Minor_Ports'!$K$59:$K$999999,'Data;_Minor_Ports'!$F$59:$F$999999,$F152,'Data;_Minor_Ports'!$E$59:$E$999999,AJ$70,'Data;_Minor_Ports'!$J$59:$J$999999,#REF!)))</f>
        <v>#REF!</v>
      </c>
      <c r="AK152" s="3" t="e">
        <f>IF(Closed_Ports!AF145="z","z",IF(AK$11&lt;2000,INDEX('Data;_Historical_Data'!$H$12:$AK$518,MATCH(Working!$E152,'Data;_Historical_Data'!$J$12:$J$518,0),MATCH(Working!AK$11,'Data;_Historical_Data'!$H$11:$AK$11)),SUMIFS('Data;_Minor_Ports'!$K$59:$K$999999,'Data;_Minor_Ports'!$F$59:$F$999999,$F152,'Data;_Minor_Ports'!$E$59:$E$999999,AK$70,'Data;_Minor_Ports'!$J$59:$J$999999,#REF!)))</f>
        <v>#REF!</v>
      </c>
      <c r="AL152" s="49">
        <f>IF(Closed_Ports!AG145="z","z",IF(AL$11&lt;2000,INDEX('Data;_Historical_Data'!$H$12:$AK$518,MATCH(Working!$E152,'Data;_Historical_Data'!$J$12:$J$518,0),MATCH(Working!AL$11,'Data;_Historical_Data'!$H$11:$AK$11)),SUMIFS('Data;_Minor_Ports'!$K$59:$K$999999,'Data;_Minor_Ports'!$F$59:$F$999999,$F152,'Data;_Minor_Ports'!$E$59:$E$999999,AL$70,'Data;_Minor_Ports'!$J$59:$J$999999,#REF!)))</f>
        <v>0</v>
      </c>
      <c r="AM152" s="3">
        <f>IF(Closed_Ports!AH145="z","z",IF(AM$11&lt;2000,INDEX('Data;_Historical_Data'!$H$12:$AK$518,MATCH(Working!$E152,'Data;_Historical_Data'!$J$12:$J$518,0),MATCH(Working!AM$11,'Data;_Historical_Data'!$H$11:$AK$11)),SUMIFS('Data;_Minor_Ports'!$K$59:$K$999999,'Data;_Minor_Ports'!$F$59:$F$999999,$F152,'Data;_Minor_Ports'!$E$59:$E$999999,AM$70,'Data;_Minor_Ports'!$J$59:$J$999999,#REF!)))</f>
        <v>0</v>
      </c>
      <c r="AN152" s="3">
        <f>IF(Closed_Ports!AI145="z","z",IF(AN$11&lt;2000,INDEX('Data;_Historical_Data'!$H$12:$AK$518,MATCH(Working!$E152,'Data;_Historical_Data'!$J$12:$J$518,0),MATCH(Working!AN$11,'Data;_Historical_Data'!$H$11:$AK$11)),SUMIFS('Data;_Minor_Ports'!$K$59:$K$999999,'Data;_Minor_Ports'!$F$59:$F$999999,$F152,'Data;_Minor_Ports'!$E$59:$E$999999,AN$70,'Data;_Minor_Ports'!$J$59:$J$999999,#REF!)))</f>
        <v>0</v>
      </c>
      <c r="AO152" s="3">
        <f>IF(Closed_Ports!AJ145="z","z",IF(AO$11&lt;2000,INDEX('Data;_Historical_Data'!$H$12:$AK$518,MATCH(Working!$E152,'Data;_Historical_Data'!$J$12:$J$518,0),MATCH(Working!AO$11,'Data;_Historical_Data'!$H$11:$AK$11)),SUMIFS('Data;_Minor_Ports'!$K$59:$K$999999,'Data;_Minor_Ports'!$F$59:$F$999999,$F152,'Data;_Minor_Ports'!$E$59:$E$999999,AO$70,'Data;_Minor_Ports'!$J$59:$J$999999,#REF!)))</f>
        <v>0</v>
      </c>
      <c r="AP152" s="3">
        <f>IF(Closed_Ports!AK145="z","z",IF(AP$11&lt;2000,INDEX('Data;_Historical_Data'!$H$12:$AK$518,MATCH(Working!$E152,'Data;_Historical_Data'!$J$12:$J$518,0),MATCH(Working!AP$11,'Data;_Historical_Data'!$H$11:$AK$11)),SUMIFS('Data;_Minor_Ports'!$K$59:$K$999999,'Data;_Minor_Ports'!$F$59:$F$999999,$F152,'Data;_Minor_Ports'!$E$59:$E$999999,AP$70,'Data;_Minor_Ports'!$J$59:$J$999999,#REF!)))</f>
        <v>0</v>
      </c>
      <c r="AQ152" s="3">
        <f>IF(Closed_Ports!AL145="z","z",IF(AQ$11&lt;2000,INDEX('Data;_Historical_Data'!$H$12:$AK$518,MATCH(Working!$E152,'Data;_Historical_Data'!$J$12:$J$518,0),MATCH(Working!AQ$11,'Data;_Historical_Data'!$H$11:$AK$11)),SUMIFS('Data;_Minor_Ports'!$K$59:$K$999999,'Data;_Minor_Ports'!$F$59:$F$999999,$F152,'Data;_Minor_Ports'!$E$59:$E$999999,AQ$70,'Data;_Minor_Ports'!$J$59:$J$999999,#REF!)))</f>
        <v>0</v>
      </c>
      <c r="AR152" s="3">
        <f>IF(Closed_Ports!AM145="z","z",IF(AR$11&lt;2000,INDEX('Data;_Historical_Data'!$H$12:$AK$518,MATCH(Working!$E152,'Data;_Historical_Data'!$J$12:$J$518,0),MATCH(Working!AR$11,'Data;_Historical_Data'!$H$11:$AK$11)),SUMIFS('Data;_Minor_Ports'!$K$59:$K$999999,'Data;_Minor_Ports'!$F$59:$F$999999,$F152,'Data;_Minor_Ports'!$E$59:$E$999999,AR$70,'Data;_Minor_Ports'!$J$59:$J$999999,#REF!)))</f>
        <v>0</v>
      </c>
      <c r="AS152" s="3">
        <f>IF(Closed_Ports!AN145="z","z",IF(AS$11&lt;2000,INDEX('Data;_Historical_Data'!$H$12:$AK$518,MATCH(Working!$E152,'Data;_Historical_Data'!$J$12:$J$518,0),MATCH(Working!AS$11,'Data;_Historical_Data'!$H$11:$AK$11)),SUMIFS('Data;_Minor_Ports'!$K$59:$K$999999,'Data;_Minor_Ports'!$F$59:$F$999999,$F152,'Data;_Minor_Ports'!$E$59:$E$999999,AS$70,'Data;_Minor_Ports'!$J$59:$J$999999,#REF!)))</f>
        <v>0</v>
      </c>
      <c r="AT152" s="3">
        <f>IF(Closed_Ports!AO145="z","z",IF(AT$11&lt;2000,INDEX('Data;_Historical_Data'!$H$12:$AK$518,MATCH(Working!$E152,'Data;_Historical_Data'!$J$12:$J$518,0),MATCH(Working!AT$11,'Data;_Historical_Data'!$H$11:$AK$11)),SUMIFS('Data;_Minor_Ports'!$K$59:$K$999999,'Data;_Minor_Ports'!$F$59:$F$999999,$F152,'Data;_Minor_Ports'!$E$59:$E$999999,AT$70,'Data;_Minor_Ports'!$J$59:$J$999999,#REF!)))</f>
        <v>0</v>
      </c>
      <c r="AU152" s="3">
        <f>IF(Closed_Ports!AP145="z","z",IF(AU$11&lt;2000,INDEX('Data;_Historical_Data'!$H$12:$AK$518,MATCH(Working!$E152,'Data;_Historical_Data'!$J$12:$J$518,0),MATCH(Working!AU$11,'Data;_Historical_Data'!$H$11:$AK$11)),SUMIFS('Data;_Minor_Ports'!$K$59:$K$999999,'Data;_Minor_Ports'!$F$59:$F$999999,$F152,'Data;_Minor_Ports'!$E$59:$E$999999,AU$70,'Data;_Minor_Ports'!$J$59:$J$999999,#REF!)))</f>
        <v>0</v>
      </c>
      <c r="AV152" s="3">
        <f>IF(Closed_Ports!AQ145="z","z",IF(AV$11&lt;2000,INDEX('Data;_Historical_Data'!$H$12:$AK$518,MATCH(Working!$E152,'Data;_Historical_Data'!$J$12:$J$518,0),MATCH(Working!AV$11,'Data;_Historical_Data'!$H$11:$AK$11)),SUMIFS('Data;_Minor_Ports'!$K$59:$K$999999,'Data;_Minor_Ports'!$F$59:$F$999999,$F152,'Data;_Minor_Ports'!$E$59:$E$999999,AV$70,'Data;_Minor_Ports'!$J$59:$J$999999,#REF!)))</f>
        <v>0</v>
      </c>
      <c r="AW152" s="3">
        <f>IF(Closed_Ports!AR145="z","z",IF(AW$11&lt;2000,INDEX('Data;_Historical_Data'!$H$12:$AK$518,MATCH(Working!$E152,'Data;_Historical_Data'!$J$12:$J$518,0),MATCH(Working!AW$11,'Data;_Historical_Data'!$H$11:$AK$11)),SUMIFS('Data;_Minor_Ports'!$K$59:$K$999999,'Data;_Minor_Ports'!$F$59:$F$999999,$F152,'Data;_Minor_Ports'!$E$59:$E$999999,AW$70,'Data;_Minor_Ports'!$J$59:$J$999999,#REF!)))</f>
        <v>0</v>
      </c>
      <c r="AX152" s="3">
        <f>IF(Closed_Ports!AS145="z","z",IF(AX$11&lt;2000,INDEX('Data;_Historical_Data'!$H$12:$AK$518,MATCH(Working!$E152,'Data;_Historical_Data'!$J$12:$J$518,0),MATCH(Working!AX$11,'Data;_Historical_Data'!$H$11:$AK$11)),SUMIFS('Data;_Minor_Ports'!$K$59:$K$999999,'Data;_Minor_Ports'!$F$59:$F$999999,$F152,'Data;_Minor_Ports'!$E$59:$E$999999,AX$70,'Data;_Minor_Ports'!$J$59:$J$999999,#REF!)))</f>
        <v>0</v>
      </c>
      <c r="AY152" s="3">
        <f>IF(Closed_Ports!AT145="z","z",IF(AY$11&lt;2000,INDEX('Data;_Historical_Data'!$H$12:$AK$518,MATCH(Working!$E152,'Data;_Historical_Data'!$J$12:$J$518,0),MATCH(Working!AY$11,'Data;_Historical_Data'!$H$11:$AK$11)),SUMIFS('Data;_Minor_Ports'!$K$59:$K$999999,'Data;_Minor_Ports'!$F$59:$F$999999,$F152,'Data;_Minor_Ports'!$E$59:$E$999999,AY$70,'Data;_Minor_Ports'!$J$59:$J$999999,#REF!)))</f>
        <v>0</v>
      </c>
      <c r="AZ152" s="3">
        <f>IF(Closed_Ports!AU145="z","z",IF(AZ$11&lt;2000,INDEX('Data;_Historical_Data'!$H$12:$AK$518,MATCH(Working!$E152,'Data;_Historical_Data'!$J$12:$J$518,0),MATCH(Working!AZ$11,'Data;_Historical_Data'!$H$11:$AK$11)),SUMIFS('Data;_Minor_Ports'!$K$59:$K$999999,'Data;_Minor_Ports'!$F$59:$F$999999,$F152,'Data;_Minor_Ports'!$E$59:$E$999999,AZ$70,'Data;_Minor_Ports'!$J$59:$J$999999,#REF!)))</f>
        <v>0</v>
      </c>
      <c r="BA152" s="3">
        <f>IF(Closed_Ports!AV145="z","z",IF(BA$11&lt;2000,INDEX('Data;_Historical_Data'!$H$12:$AK$518,MATCH(Working!$E152,'Data;_Historical_Data'!$J$12:$J$518,0),MATCH(Working!BA$11,'Data;_Historical_Data'!$H$11:$AK$11)),SUMIFS('Data;_Minor_Ports'!$K$59:$K$999999,'Data;_Minor_Ports'!$F$59:$F$999999,$F152,'Data;_Minor_Ports'!$E$59:$E$999999,BA$70,'Data;_Minor_Ports'!$J$59:$J$999999,#REF!)))</f>
        <v>0</v>
      </c>
      <c r="BB152" s="3">
        <f>IF(Closed_Ports!AW145="z","z",IF(BB$11&lt;2000,INDEX('Data;_Historical_Data'!$H$12:$AK$518,MATCH(Working!$E152,'Data;_Historical_Data'!$J$12:$J$518,0),MATCH(Working!BB$11,'Data;_Historical_Data'!$H$11:$AK$11)),SUMIFS('Data;_Minor_Ports'!$K$59:$K$999999,'Data;_Minor_Ports'!$F$59:$F$999999,$F152,'Data;_Minor_Ports'!$E$59:$E$999999,BB$70,'Data;_Minor_Ports'!$J$59:$J$999999,#REF!)))</f>
        <v>0</v>
      </c>
      <c r="BC152" s="3">
        <f>IF(Closed_Ports!AX145="z","z",IF(BC$11&lt;2000,INDEX('Data;_Historical_Data'!$H$12:$AK$518,MATCH(Working!$E152,'Data;_Historical_Data'!$J$12:$J$518,0),MATCH(Working!BC$11,'Data;_Historical_Data'!$H$11:$AK$11)),SUMIFS('Data;_Minor_Ports'!$K$59:$K$999999,'Data;_Minor_Ports'!$F$59:$F$999999,$F152,'Data;_Minor_Ports'!$E$59:$E$999999,BC$70,'Data;_Minor_Ports'!$J$59:$J$999999,#REF!)))</f>
        <v>0</v>
      </c>
      <c r="BD152" s="3">
        <f>IF(Closed_Ports!AY145="z","z",IF(BD$11&lt;2000,INDEX('Data;_Historical_Data'!$H$12:$AK$518,MATCH(Working!$E152,'Data;_Historical_Data'!$J$12:$J$518,0),MATCH(Working!BD$11,'Data;_Historical_Data'!$H$11:$AK$11)),SUMIFS('Data;_Minor_Ports'!$K$59:$K$999999,'Data;_Minor_Ports'!$F$59:$F$999999,$F152,'Data;_Minor_Ports'!$E$59:$E$999999,BD$70,'Data;_Minor_Ports'!$J$59:$J$999999,#REF!)))</f>
        <v>0</v>
      </c>
      <c r="BE152" s="3">
        <f>IF(Closed_Ports!AZ145="z","z",IF(BE$11&lt;2000,INDEX('Data;_Historical_Data'!$H$12:$AK$518,MATCH(Working!$E152,'Data;_Historical_Data'!$J$12:$J$518,0),MATCH(Working!BE$11,'Data;_Historical_Data'!$H$11:$AK$11)),SUMIFS('Data;_Minor_Ports'!$K$59:$K$999999,'Data;_Minor_Ports'!$F$59:$F$999999,$F152,'Data;_Minor_Ports'!$E$59:$E$999999,BE$70,'Data;_Minor_Ports'!$J$59:$J$999999,#REF!)))</f>
        <v>0</v>
      </c>
      <c r="BF152" s="3">
        <f>IF(Closed_Ports!BA145="z","z",IF(BF$11&lt;2000,INDEX('Data;_Historical_Data'!$H$12:$AK$518,MATCH(Working!$E152,'Data;_Historical_Data'!$J$12:$J$518,0),MATCH(Working!BF$11,'Data;_Historical_Data'!$H$11:$AK$11)),SUMIFS('Data;_Minor_Ports'!$K$59:$K$999999,'Data;_Minor_Ports'!$F$59:$F$999999,$F152,'Data;_Minor_Ports'!$E$59:$E$999999,BF$70,'Data;_Minor_Ports'!$J$59:$J$999999,#REF!)))</f>
        <v>0</v>
      </c>
      <c r="BG152" s="3">
        <f>IF(Closed_Ports!BB145="z","z",IF(BG$11&lt;2000,INDEX('Data;_Historical_Data'!$H$12:$AK$518,MATCH(Working!$E152,'Data;_Historical_Data'!$J$12:$J$518,0),MATCH(Working!BG$11,'Data;_Historical_Data'!$H$11:$AK$11)),SUMIFS('Data;_Minor_Ports'!$K$59:$K$999999,'Data;_Minor_Ports'!$F$59:$F$999999,$F152,'Data;_Minor_Ports'!$E$59:$E$999999,BG$70,'Data;_Minor_Ports'!$J$59:$J$999999,#REF!)))</f>
        <v>0</v>
      </c>
      <c r="BH152" s="3">
        <f>IF(Closed_Ports!BC145="z","z",IF(BH$11&lt;2000,INDEX('Data;_Historical_Data'!$H$12:$AK$518,MATCH(Working!$E152,'Data;_Historical_Data'!$J$12:$J$518,0),MATCH(Working!BH$11,'Data;_Historical_Data'!$H$11:$AK$11)),SUMIFS('Data;_Minor_Ports'!$K$59:$K$999999,'Data;_Minor_Ports'!$F$59:$F$999999,$F152,'Data;_Minor_Ports'!$E$59:$E$999999,BH$70,'Data;_Minor_Ports'!$J$59:$J$999999,#REF!)))</f>
        <v>0</v>
      </c>
      <c r="BI152" s="3">
        <f>IF(Closed_Ports!BD145="z","z",IF(BI$11&lt;2000,INDEX('Data;_Historical_Data'!$H$12:$AK$518,MATCH(Working!$E152,'Data;_Historical_Data'!$J$12:$J$518,0),MATCH(Working!BI$11,'Data;_Historical_Data'!$H$11:$AK$11)),SUMIFS('Data;_Minor_Ports'!$K$59:$K$999999,'Data;_Minor_Ports'!$F$59:$F$999999,$F152,'Data;_Minor_Ports'!$E$59:$E$999999,BI$70,'Data;_Minor_Ports'!$J$59:$J$999999,#REF!)))</f>
        <v>0</v>
      </c>
      <c r="BJ152" s="44" t="e">
        <f t="shared" si="10"/>
        <v>#DIV/0!</v>
      </c>
      <c r="BK152" s="45">
        <f t="shared" si="11"/>
        <v>0</v>
      </c>
    </row>
    <row r="153" spans="5:63" x14ac:dyDescent="0.25">
      <c r="E153" s="22" t="e">
        <f>CONCATENATE(#REF!,Working!H153)</f>
        <v>#REF!</v>
      </c>
      <c r="F153" s="22" t="s">
        <v>479</v>
      </c>
      <c r="G153" s="22" t="s">
        <v>308</v>
      </c>
      <c r="H153" s="2" t="s">
        <v>141</v>
      </c>
      <c r="I153" s="2" t="s">
        <v>21</v>
      </c>
      <c r="J153" s="42" t="s">
        <v>66</v>
      </c>
      <c r="K153" s="3" t="str">
        <f>IF(Closed_Ports!F146="z","z",IF(K$11&lt;2000,INDEX('Data;_Historical_Data'!$H$12:$AK$518,MATCH(Working!$E153,'Data;_Historical_Data'!$J$12:$J$518,0),MATCH(Working!K$11,'Data;_Historical_Data'!$H$11:$AK$11)),SUMIFS('Data;_Minor_Ports'!$K$59:$K$999999,'Data;_Minor_Ports'!$F$59:$F$999999,$F153,'Data;_Minor_Ports'!$E$59:$E$999999,K$70,'Data;_Minor_Ports'!$J$59:$J$999999,#REF!)))</f>
        <v>z</v>
      </c>
      <c r="L153" s="3" t="str">
        <f>IF(Closed_Ports!G146="z","z",IF(L$11&lt;2000,INDEX('Data;_Historical_Data'!$H$12:$AK$518,MATCH(Working!$E153,'Data;_Historical_Data'!$J$12:$J$518,0),MATCH(Working!L$11,'Data;_Historical_Data'!$H$11:$AK$11)),SUMIFS('Data;_Minor_Ports'!$K$59:$K$999999,'Data;_Minor_Ports'!$F$59:$F$999999,$F153,'Data;_Minor_Ports'!$E$59:$E$999999,L$70,'Data;_Minor_Ports'!$J$59:$J$999999,#REF!)))</f>
        <v>z</v>
      </c>
      <c r="M153" s="3" t="str">
        <f>IF(Closed_Ports!H146="z","z",IF(M$11&lt;2000,INDEX('Data;_Historical_Data'!$H$12:$AK$518,MATCH(Working!$E153,'Data;_Historical_Data'!$J$12:$J$518,0),MATCH(Working!M$11,'Data;_Historical_Data'!$H$11:$AK$11)),SUMIFS('Data;_Minor_Ports'!$K$59:$K$999999,'Data;_Minor_Ports'!$F$59:$F$999999,$F153,'Data;_Minor_Ports'!$E$59:$E$999999,M$70,'Data;_Minor_Ports'!$J$59:$J$999999,#REF!)))</f>
        <v>z</v>
      </c>
      <c r="N153" s="3" t="str">
        <f>IF(Closed_Ports!I146="z","z",IF(N$11&lt;2000,INDEX('Data;_Historical_Data'!$H$12:$AK$518,MATCH(Working!$E153,'Data;_Historical_Data'!$J$12:$J$518,0),MATCH(Working!N$11,'Data;_Historical_Data'!$H$11:$AK$11)),SUMIFS('Data;_Minor_Ports'!$K$59:$K$999999,'Data;_Minor_Ports'!$F$59:$F$999999,$F153,'Data;_Minor_Ports'!$E$59:$E$999999,N$70,'Data;_Minor_Ports'!$J$59:$J$999999,#REF!)))</f>
        <v>z</v>
      </c>
      <c r="O153" s="3" t="str">
        <f>IF(Closed_Ports!J146="z","z",IF(O$11&lt;2000,INDEX('Data;_Historical_Data'!$H$12:$AK$518,MATCH(Working!$E153,'Data;_Historical_Data'!$J$12:$J$518,0),MATCH(Working!O$11,'Data;_Historical_Data'!$H$11:$AK$11)),SUMIFS('Data;_Minor_Ports'!$K$59:$K$999999,'Data;_Minor_Ports'!$F$59:$F$999999,$F153,'Data;_Minor_Ports'!$E$59:$E$999999,O$70,'Data;_Minor_Ports'!$J$59:$J$999999,#REF!)))</f>
        <v>z</v>
      </c>
      <c r="P153" s="3" t="str">
        <f>IF(Closed_Ports!K146="z","z",IF(P$11&lt;2000,INDEX('Data;_Historical_Data'!$H$12:$AK$518,MATCH(Working!$E153,'Data;_Historical_Data'!$J$12:$J$518,0),MATCH(Working!P$11,'Data;_Historical_Data'!$H$11:$AK$11)),SUMIFS('Data;_Minor_Ports'!$K$59:$K$999999,'Data;_Minor_Ports'!$F$59:$F$999999,$F153,'Data;_Minor_Ports'!$E$59:$E$999999,P$70,'Data;_Minor_Ports'!$J$59:$J$999999,#REF!)))</f>
        <v>z</v>
      </c>
      <c r="Q153" s="3" t="str">
        <f>IF(Closed_Ports!L146="z","z",IF(Q$11&lt;2000,INDEX('Data;_Historical_Data'!$H$12:$AK$518,MATCH(Working!$E153,'Data;_Historical_Data'!$J$12:$J$518,0),MATCH(Working!Q$11,'Data;_Historical_Data'!$H$11:$AK$11)),SUMIFS('Data;_Minor_Ports'!$K$59:$K$999999,'Data;_Minor_Ports'!$F$59:$F$999999,$F153,'Data;_Minor_Ports'!$E$59:$E$999999,Q$70,'Data;_Minor_Ports'!$J$59:$J$999999,#REF!)))</f>
        <v>z</v>
      </c>
      <c r="R153" s="3" t="str">
        <f>IF(Closed_Ports!M146="z","z",IF(R$11&lt;2000,INDEX('Data;_Historical_Data'!$H$12:$AK$518,MATCH(Working!$E153,'Data;_Historical_Data'!$J$12:$J$518,0),MATCH(Working!R$11,'Data;_Historical_Data'!$H$11:$AK$11)),SUMIFS('Data;_Minor_Ports'!$K$59:$K$999999,'Data;_Minor_Ports'!$F$59:$F$999999,$F153,'Data;_Minor_Ports'!$E$59:$E$999999,R$70,'Data;_Minor_Ports'!$J$59:$J$999999,#REF!)))</f>
        <v>z</v>
      </c>
      <c r="S153" s="3" t="str">
        <f>IF(Closed_Ports!N146="z","z",IF(S$11&lt;2000,INDEX('Data;_Historical_Data'!$H$12:$AK$518,MATCH(Working!$E153,'Data;_Historical_Data'!$J$12:$J$518,0),MATCH(Working!S$11,'Data;_Historical_Data'!$H$11:$AK$11)),SUMIFS('Data;_Minor_Ports'!$K$59:$K$999999,'Data;_Minor_Ports'!$F$59:$F$999999,$F153,'Data;_Minor_Ports'!$E$59:$E$999999,S$70,'Data;_Minor_Ports'!$J$59:$J$999999,#REF!)))</f>
        <v>z</v>
      </c>
      <c r="T153" s="3" t="e">
        <f>IF(Closed_Ports!O146="z","z",IF(T$11&lt;2000,INDEX('Data;_Historical_Data'!$H$12:$AK$518,MATCH(Working!$E153,'Data;_Historical_Data'!$J$12:$J$518,0),MATCH(Working!T$11,'Data;_Historical_Data'!$H$11:$AK$11)),SUMIFS('Data;_Minor_Ports'!$K$59:$K$999999,'Data;_Minor_Ports'!$F$59:$F$999999,$F153,'Data;_Minor_Ports'!$E$59:$E$999999,T$70,'Data;_Minor_Ports'!$J$59:$J$999999,#REF!)))</f>
        <v>#REF!</v>
      </c>
      <c r="U153" s="3" t="e">
        <f>IF(Closed_Ports!P146="z","z",IF(U$11&lt;2000,INDEX('Data;_Historical_Data'!$H$12:$AK$518,MATCH(Working!$E153,'Data;_Historical_Data'!$J$12:$J$518,0),MATCH(Working!U$11,'Data;_Historical_Data'!$H$11:$AK$11)),SUMIFS('Data;_Minor_Ports'!$K$59:$K$999999,'Data;_Minor_Ports'!$F$59:$F$999999,$F153,'Data;_Minor_Ports'!$E$59:$E$999999,U$70,'Data;_Minor_Ports'!$J$59:$J$999999,#REF!)))</f>
        <v>#REF!</v>
      </c>
      <c r="V153" s="3" t="e">
        <f>IF(Closed_Ports!Q146="z","z",IF(V$11&lt;2000,INDEX('Data;_Historical_Data'!$H$12:$AK$518,MATCH(Working!$E153,'Data;_Historical_Data'!$J$12:$J$518,0),MATCH(Working!V$11,'Data;_Historical_Data'!$H$11:$AK$11)),SUMIFS('Data;_Minor_Ports'!$K$59:$K$999999,'Data;_Minor_Ports'!$F$59:$F$999999,$F153,'Data;_Minor_Ports'!$E$59:$E$999999,V$70,'Data;_Minor_Ports'!$J$59:$J$999999,#REF!)))</f>
        <v>#REF!</v>
      </c>
      <c r="W153" s="3" t="e">
        <f>IF(Closed_Ports!R146="z","z",IF(W$11&lt;2000,INDEX('Data;_Historical_Data'!$H$12:$AK$518,MATCH(Working!$E153,'Data;_Historical_Data'!$J$12:$J$518,0),MATCH(Working!W$11,'Data;_Historical_Data'!$H$11:$AK$11)),SUMIFS('Data;_Minor_Ports'!$K$59:$K$999999,'Data;_Minor_Ports'!$F$59:$F$999999,$F153,'Data;_Minor_Ports'!$E$59:$E$999999,W$70,'Data;_Minor_Ports'!$J$59:$J$999999,#REF!)))</f>
        <v>#REF!</v>
      </c>
      <c r="X153" s="3" t="e">
        <f>IF(Closed_Ports!S146="z","z",IF(X$11&lt;2000,INDEX('Data;_Historical_Data'!$H$12:$AK$518,MATCH(Working!$E153,'Data;_Historical_Data'!$J$12:$J$518,0),MATCH(Working!X$11,'Data;_Historical_Data'!$H$11:$AK$11)),SUMIFS('Data;_Minor_Ports'!$K$59:$K$999999,'Data;_Minor_Ports'!$F$59:$F$999999,$F153,'Data;_Minor_Ports'!$E$59:$E$999999,X$70,'Data;_Minor_Ports'!$J$59:$J$999999,#REF!)))</f>
        <v>#REF!</v>
      </c>
      <c r="Y153" s="3" t="e">
        <f>IF(Closed_Ports!T146="z","z",IF(Y$11&lt;2000,INDEX('Data;_Historical_Data'!$H$12:$AK$518,MATCH(Working!$E153,'Data;_Historical_Data'!$J$12:$J$518,0),MATCH(Working!Y$11,'Data;_Historical_Data'!$H$11:$AK$11)),SUMIFS('Data;_Minor_Ports'!$K$59:$K$999999,'Data;_Minor_Ports'!$F$59:$F$999999,$F153,'Data;_Minor_Ports'!$E$59:$E$999999,Y$70,'Data;_Minor_Ports'!$J$59:$J$999999,#REF!)))</f>
        <v>#REF!</v>
      </c>
      <c r="Z153" s="3" t="e">
        <f>IF(Closed_Ports!U146="z","z",IF(Z$11&lt;2000,INDEX('Data;_Historical_Data'!$H$12:$AK$518,MATCH(Working!$E153,'Data;_Historical_Data'!$J$12:$J$518,0),MATCH(Working!Z$11,'Data;_Historical_Data'!$H$11:$AK$11)),SUMIFS('Data;_Minor_Ports'!$K$59:$K$999999,'Data;_Minor_Ports'!$F$59:$F$999999,$F153,'Data;_Minor_Ports'!$E$59:$E$999999,Z$70,'Data;_Minor_Ports'!$J$59:$J$999999,#REF!)))</f>
        <v>#REF!</v>
      </c>
      <c r="AA153" s="3" t="e">
        <f>IF(Closed_Ports!V146="z","z",IF(AA$11&lt;2000,INDEX('Data;_Historical_Data'!$H$12:$AK$518,MATCH(Working!$E153,'Data;_Historical_Data'!$J$12:$J$518,0),MATCH(Working!AA$11,'Data;_Historical_Data'!$H$11:$AK$11)),SUMIFS('Data;_Minor_Ports'!$K$59:$K$999999,'Data;_Minor_Ports'!$F$59:$F$999999,$F153,'Data;_Minor_Ports'!$E$59:$E$999999,AA$70,'Data;_Minor_Ports'!$J$59:$J$999999,#REF!)))</f>
        <v>#REF!</v>
      </c>
      <c r="AB153" s="3" t="e">
        <f>IF(Closed_Ports!W146="z","z",IF(AB$11&lt;2000,INDEX('Data;_Historical_Data'!$H$12:$AK$518,MATCH(Working!$E153,'Data;_Historical_Data'!$J$12:$J$518,0),MATCH(Working!AB$11,'Data;_Historical_Data'!$H$11:$AK$11)),SUMIFS('Data;_Minor_Ports'!$K$59:$K$999999,'Data;_Minor_Ports'!$F$59:$F$999999,$F153,'Data;_Minor_Ports'!$E$59:$E$999999,AB$70,'Data;_Minor_Ports'!$J$59:$J$999999,#REF!)))</f>
        <v>#REF!</v>
      </c>
      <c r="AC153" s="3" t="e">
        <f>IF(Closed_Ports!X146="z","z",IF(AC$11&lt;2000,INDEX('Data;_Historical_Data'!$H$12:$AK$518,MATCH(Working!$E153,'Data;_Historical_Data'!$J$12:$J$518,0),MATCH(Working!AC$11,'Data;_Historical_Data'!$H$11:$AK$11)),SUMIFS('Data;_Minor_Ports'!$K$59:$K$999999,'Data;_Minor_Ports'!$F$59:$F$999999,$F153,'Data;_Minor_Ports'!$E$59:$E$999999,AC$70,'Data;_Minor_Ports'!$J$59:$J$999999,#REF!)))</f>
        <v>#REF!</v>
      </c>
      <c r="AD153" s="3" t="e">
        <f>IF(Closed_Ports!Y146="z","z",IF(AD$11&lt;2000,INDEX('Data;_Historical_Data'!$H$12:$AK$518,MATCH(Working!$E153,'Data;_Historical_Data'!$J$12:$J$518,0),MATCH(Working!AD$11,'Data;_Historical_Data'!$H$11:$AK$11)),SUMIFS('Data;_Minor_Ports'!$K$59:$K$999999,'Data;_Minor_Ports'!$F$59:$F$999999,$F153,'Data;_Minor_Ports'!$E$59:$E$999999,AD$70,'Data;_Minor_Ports'!$J$59:$J$999999,#REF!)))</f>
        <v>#REF!</v>
      </c>
      <c r="AE153" s="3" t="e">
        <f>IF(Closed_Ports!Z146="z","z",IF(AE$11&lt;2000,INDEX('Data;_Historical_Data'!$H$12:$AK$518,MATCH(Working!$E153,'Data;_Historical_Data'!$J$12:$J$518,0),MATCH(Working!AE$11,'Data;_Historical_Data'!$H$11:$AK$11)),SUMIFS('Data;_Minor_Ports'!$K$59:$K$999999,'Data;_Minor_Ports'!$F$59:$F$999999,$F153,'Data;_Minor_Ports'!$E$59:$E$999999,AE$70,'Data;_Minor_Ports'!$J$59:$J$999999,#REF!)))</f>
        <v>#REF!</v>
      </c>
      <c r="AF153" s="3" t="e">
        <f>IF(Closed_Ports!AA146="z","z",IF(AF$11&lt;2000,INDEX('Data;_Historical_Data'!$H$12:$AK$518,MATCH(Working!$E153,'Data;_Historical_Data'!$J$12:$J$518,0),MATCH(Working!AF$11,'Data;_Historical_Data'!$H$11:$AK$11)),SUMIFS('Data;_Minor_Ports'!$K$59:$K$999999,'Data;_Minor_Ports'!$F$59:$F$999999,$F153,'Data;_Minor_Ports'!$E$59:$E$999999,AF$70,'Data;_Minor_Ports'!$J$59:$J$999999,#REF!)))</f>
        <v>#REF!</v>
      </c>
      <c r="AG153" s="3" t="e">
        <f>IF(Closed_Ports!AB146="z","z",IF(AG$11&lt;2000,INDEX('Data;_Historical_Data'!$H$12:$AK$518,MATCH(Working!$E153,'Data;_Historical_Data'!$J$12:$J$518,0),MATCH(Working!AG$11,'Data;_Historical_Data'!$H$11:$AK$11)),SUMIFS('Data;_Minor_Ports'!$K$59:$K$999999,'Data;_Minor_Ports'!$F$59:$F$999999,$F153,'Data;_Minor_Ports'!$E$59:$E$999999,AG$70,'Data;_Minor_Ports'!$J$59:$J$999999,#REF!)))</f>
        <v>#REF!</v>
      </c>
      <c r="AH153" s="3" t="e">
        <f>IF(Closed_Ports!AC146="z","z",IF(AH$11&lt;2000,INDEX('Data;_Historical_Data'!$H$12:$AK$518,MATCH(Working!$E153,'Data;_Historical_Data'!$J$12:$J$518,0),MATCH(Working!AH$11,'Data;_Historical_Data'!$H$11:$AK$11)),SUMIFS('Data;_Minor_Ports'!$K$59:$K$999999,'Data;_Minor_Ports'!$F$59:$F$999999,$F153,'Data;_Minor_Ports'!$E$59:$E$999999,AH$70,'Data;_Minor_Ports'!$J$59:$J$999999,#REF!)))</f>
        <v>#REF!</v>
      </c>
      <c r="AI153" s="3" t="e">
        <f>IF(Closed_Ports!AD146="z","z",IF(AI$11&lt;2000,INDEX('Data;_Historical_Data'!$H$12:$AK$518,MATCH(Working!$E153,'Data;_Historical_Data'!$J$12:$J$518,0),MATCH(Working!AI$11,'Data;_Historical_Data'!$H$11:$AK$11)),SUMIFS('Data;_Minor_Ports'!$K$59:$K$999999,'Data;_Minor_Ports'!$F$59:$F$999999,$F153,'Data;_Minor_Ports'!$E$59:$E$999999,AI$70,'Data;_Minor_Ports'!$J$59:$J$999999,#REF!)))</f>
        <v>#REF!</v>
      </c>
      <c r="AJ153" s="3" t="e">
        <f>IF(Closed_Ports!AE146="z","z",IF(AJ$11&lt;2000,INDEX('Data;_Historical_Data'!$H$12:$AK$518,MATCH(Working!$E153,'Data;_Historical_Data'!$J$12:$J$518,0),MATCH(Working!AJ$11,'Data;_Historical_Data'!$H$11:$AK$11)),SUMIFS('Data;_Minor_Ports'!$K$59:$K$999999,'Data;_Minor_Ports'!$F$59:$F$999999,$F153,'Data;_Minor_Ports'!$E$59:$E$999999,AJ$70,'Data;_Minor_Ports'!$J$59:$J$999999,#REF!)))</f>
        <v>#REF!</v>
      </c>
      <c r="AK153" s="3" t="e">
        <f>IF(Closed_Ports!AF146="z","z",IF(AK$11&lt;2000,INDEX('Data;_Historical_Data'!$H$12:$AK$518,MATCH(Working!$E153,'Data;_Historical_Data'!$J$12:$J$518,0),MATCH(Working!AK$11,'Data;_Historical_Data'!$H$11:$AK$11)),SUMIFS('Data;_Minor_Ports'!$K$59:$K$999999,'Data;_Minor_Ports'!$F$59:$F$999999,$F153,'Data;_Minor_Ports'!$E$59:$E$999999,AK$70,'Data;_Minor_Ports'!$J$59:$J$999999,#REF!)))</f>
        <v>#REF!</v>
      </c>
      <c r="AL153" s="49">
        <f>IF(Closed_Ports!AG146="z","z",IF(AL$11&lt;2000,INDEX('Data;_Historical_Data'!$H$12:$AK$518,MATCH(Working!$E153,'Data;_Historical_Data'!$J$12:$J$518,0),MATCH(Working!AL$11,'Data;_Historical_Data'!$H$11:$AK$11)),SUMIFS('Data;_Minor_Ports'!$K$59:$K$999999,'Data;_Minor_Ports'!$F$59:$F$999999,$F153,'Data;_Minor_Ports'!$E$59:$E$999999,AL$70,'Data;_Minor_Ports'!$J$59:$J$999999,#REF!)))</f>
        <v>0</v>
      </c>
      <c r="AM153" s="3">
        <f>IF(Closed_Ports!AH146="z","z",IF(AM$11&lt;2000,INDEX('Data;_Historical_Data'!$H$12:$AK$518,MATCH(Working!$E153,'Data;_Historical_Data'!$J$12:$J$518,0),MATCH(Working!AM$11,'Data;_Historical_Data'!$H$11:$AK$11)),SUMIFS('Data;_Minor_Ports'!$K$59:$K$999999,'Data;_Minor_Ports'!$F$59:$F$999999,$F153,'Data;_Minor_Ports'!$E$59:$E$999999,AM$70,'Data;_Minor_Ports'!$J$59:$J$999999,#REF!)))</f>
        <v>0</v>
      </c>
      <c r="AN153" s="3">
        <f>IF(Closed_Ports!AI146="z","z",IF(AN$11&lt;2000,INDEX('Data;_Historical_Data'!$H$12:$AK$518,MATCH(Working!$E153,'Data;_Historical_Data'!$J$12:$J$518,0),MATCH(Working!AN$11,'Data;_Historical_Data'!$H$11:$AK$11)),SUMIFS('Data;_Minor_Ports'!$K$59:$K$999999,'Data;_Minor_Ports'!$F$59:$F$999999,$F153,'Data;_Minor_Ports'!$E$59:$E$999999,AN$70,'Data;_Minor_Ports'!$J$59:$J$999999,#REF!)))</f>
        <v>0</v>
      </c>
      <c r="AO153" s="3">
        <f>IF(Closed_Ports!AJ146="z","z",IF(AO$11&lt;2000,INDEX('Data;_Historical_Data'!$H$12:$AK$518,MATCH(Working!$E153,'Data;_Historical_Data'!$J$12:$J$518,0),MATCH(Working!AO$11,'Data;_Historical_Data'!$H$11:$AK$11)),SUMIFS('Data;_Minor_Ports'!$K$59:$K$999999,'Data;_Minor_Ports'!$F$59:$F$999999,$F153,'Data;_Minor_Ports'!$E$59:$E$999999,AO$70,'Data;_Minor_Ports'!$J$59:$J$999999,#REF!)))</f>
        <v>0</v>
      </c>
      <c r="AP153" s="3">
        <f>IF(Closed_Ports!AK146="z","z",IF(AP$11&lt;2000,INDEX('Data;_Historical_Data'!$H$12:$AK$518,MATCH(Working!$E153,'Data;_Historical_Data'!$J$12:$J$518,0),MATCH(Working!AP$11,'Data;_Historical_Data'!$H$11:$AK$11)),SUMIFS('Data;_Minor_Ports'!$K$59:$K$999999,'Data;_Minor_Ports'!$F$59:$F$999999,$F153,'Data;_Minor_Ports'!$E$59:$E$999999,AP$70,'Data;_Minor_Ports'!$J$59:$J$999999,#REF!)))</f>
        <v>0</v>
      </c>
      <c r="AQ153" s="3">
        <f>IF(Closed_Ports!AL146="z","z",IF(AQ$11&lt;2000,INDEX('Data;_Historical_Data'!$H$12:$AK$518,MATCH(Working!$E153,'Data;_Historical_Data'!$J$12:$J$518,0),MATCH(Working!AQ$11,'Data;_Historical_Data'!$H$11:$AK$11)),SUMIFS('Data;_Minor_Ports'!$K$59:$K$999999,'Data;_Minor_Ports'!$F$59:$F$999999,$F153,'Data;_Minor_Ports'!$E$59:$E$999999,AQ$70,'Data;_Minor_Ports'!$J$59:$J$999999,#REF!)))</f>
        <v>0</v>
      </c>
      <c r="AR153" s="3">
        <f>IF(Closed_Ports!AM146="z","z",IF(AR$11&lt;2000,INDEX('Data;_Historical_Data'!$H$12:$AK$518,MATCH(Working!$E153,'Data;_Historical_Data'!$J$12:$J$518,0),MATCH(Working!AR$11,'Data;_Historical_Data'!$H$11:$AK$11)),SUMIFS('Data;_Minor_Ports'!$K$59:$K$999999,'Data;_Minor_Ports'!$F$59:$F$999999,$F153,'Data;_Minor_Ports'!$E$59:$E$999999,AR$70,'Data;_Minor_Ports'!$J$59:$J$999999,#REF!)))</f>
        <v>0</v>
      </c>
      <c r="AS153" s="3">
        <f>IF(Closed_Ports!AN146="z","z",IF(AS$11&lt;2000,INDEX('Data;_Historical_Data'!$H$12:$AK$518,MATCH(Working!$E153,'Data;_Historical_Data'!$J$12:$J$518,0),MATCH(Working!AS$11,'Data;_Historical_Data'!$H$11:$AK$11)),SUMIFS('Data;_Minor_Ports'!$K$59:$K$999999,'Data;_Minor_Ports'!$F$59:$F$999999,$F153,'Data;_Minor_Ports'!$E$59:$E$999999,AS$70,'Data;_Minor_Ports'!$J$59:$J$999999,#REF!)))</f>
        <v>0</v>
      </c>
      <c r="AT153" s="3">
        <f>IF(Closed_Ports!AO146="z","z",IF(AT$11&lt;2000,INDEX('Data;_Historical_Data'!$H$12:$AK$518,MATCH(Working!$E153,'Data;_Historical_Data'!$J$12:$J$518,0),MATCH(Working!AT$11,'Data;_Historical_Data'!$H$11:$AK$11)),SUMIFS('Data;_Minor_Ports'!$K$59:$K$999999,'Data;_Minor_Ports'!$F$59:$F$999999,$F153,'Data;_Minor_Ports'!$E$59:$E$999999,AT$70,'Data;_Minor_Ports'!$J$59:$J$999999,#REF!)))</f>
        <v>0</v>
      </c>
      <c r="AU153" s="3">
        <f>IF(Closed_Ports!AP146="z","z",IF(AU$11&lt;2000,INDEX('Data;_Historical_Data'!$H$12:$AK$518,MATCH(Working!$E153,'Data;_Historical_Data'!$J$12:$J$518,0),MATCH(Working!AU$11,'Data;_Historical_Data'!$H$11:$AK$11)),SUMIFS('Data;_Minor_Ports'!$K$59:$K$999999,'Data;_Minor_Ports'!$F$59:$F$999999,$F153,'Data;_Minor_Ports'!$E$59:$E$999999,AU$70,'Data;_Minor_Ports'!$J$59:$J$999999,#REF!)))</f>
        <v>0</v>
      </c>
      <c r="AV153" s="3">
        <f>IF(Closed_Ports!AQ146="z","z",IF(AV$11&lt;2000,INDEX('Data;_Historical_Data'!$H$12:$AK$518,MATCH(Working!$E153,'Data;_Historical_Data'!$J$12:$J$518,0),MATCH(Working!AV$11,'Data;_Historical_Data'!$H$11:$AK$11)),SUMIFS('Data;_Minor_Ports'!$K$59:$K$999999,'Data;_Minor_Ports'!$F$59:$F$999999,$F153,'Data;_Minor_Ports'!$E$59:$E$999999,AV$70,'Data;_Minor_Ports'!$J$59:$J$999999,#REF!)))</f>
        <v>0</v>
      </c>
      <c r="AW153" s="3">
        <f>IF(Closed_Ports!AR146="z","z",IF(AW$11&lt;2000,INDEX('Data;_Historical_Data'!$H$12:$AK$518,MATCH(Working!$E153,'Data;_Historical_Data'!$J$12:$J$518,0),MATCH(Working!AW$11,'Data;_Historical_Data'!$H$11:$AK$11)),SUMIFS('Data;_Minor_Ports'!$K$59:$K$999999,'Data;_Minor_Ports'!$F$59:$F$999999,$F153,'Data;_Minor_Ports'!$E$59:$E$999999,AW$70,'Data;_Minor_Ports'!$J$59:$J$999999,#REF!)))</f>
        <v>0</v>
      </c>
      <c r="AX153" s="3">
        <f>IF(Closed_Ports!AS146="z","z",IF(AX$11&lt;2000,INDEX('Data;_Historical_Data'!$H$12:$AK$518,MATCH(Working!$E153,'Data;_Historical_Data'!$J$12:$J$518,0),MATCH(Working!AX$11,'Data;_Historical_Data'!$H$11:$AK$11)),SUMIFS('Data;_Minor_Ports'!$K$59:$K$999999,'Data;_Minor_Ports'!$F$59:$F$999999,$F153,'Data;_Minor_Ports'!$E$59:$E$999999,AX$70,'Data;_Minor_Ports'!$J$59:$J$999999,#REF!)))</f>
        <v>0</v>
      </c>
      <c r="AY153" s="3">
        <f>IF(Closed_Ports!AT146="z","z",IF(AY$11&lt;2000,INDEX('Data;_Historical_Data'!$H$12:$AK$518,MATCH(Working!$E153,'Data;_Historical_Data'!$J$12:$J$518,0),MATCH(Working!AY$11,'Data;_Historical_Data'!$H$11:$AK$11)),SUMIFS('Data;_Minor_Ports'!$K$59:$K$999999,'Data;_Minor_Ports'!$F$59:$F$999999,$F153,'Data;_Minor_Ports'!$E$59:$E$999999,AY$70,'Data;_Minor_Ports'!$J$59:$J$999999,#REF!)))</f>
        <v>0</v>
      </c>
      <c r="AZ153" s="3">
        <f>IF(Closed_Ports!AU146="z","z",IF(AZ$11&lt;2000,INDEX('Data;_Historical_Data'!$H$12:$AK$518,MATCH(Working!$E153,'Data;_Historical_Data'!$J$12:$J$518,0),MATCH(Working!AZ$11,'Data;_Historical_Data'!$H$11:$AK$11)),SUMIFS('Data;_Minor_Ports'!$K$59:$K$999999,'Data;_Minor_Ports'!$F$59:$F$999999,$F153,'Data;_Minor_Ports'!$E$59:$E$999999,AZ$70,'Data;_Minor_Ports'!$J$59:$J$999999,#REF!)))</f>
        <v>0</v>
      </c>
      <c r="BA153" s="3">
        <f>IF(Closed_Ports!AV146="z","z",IF(BA$11&lt;2000,INDEX('Data;_Historical_Data'!$H$12:$AK$518,MATCH(Working!$E153,'Data;_Historical_Data'!$J$12:$J$518,0),MATCH(Working!BA$11,'Data;_Historical_Data'!$H$11:$AK$11)),SUMIFS('Data;_Minor_Ports'!$K$59:$K$999999,'Data;_Minor_Ports'!$F$59:$F$999999,$F153,'Data;_Minor_Ports'!$E$59:$E$999999,BA$70,'Data;_Minor_Ports'!$J$59:$J$999999,#REF!)))</f>
        <v>0</v>
      </c>
      <c r="BB153" s="3">
        <f>IF(Closed_Ports!AW146="z","z",IF(BB$11&lt;2000,INDEX('Data;_Historical_Data'!$H$12:$AK$518,MATCH(Working!$E153,'Data;_Historical_Data'!$J$12:$J$518,0),MATCH(Working!BB$11,'Data;_Historical_Data'!$H$11:$AK$11)),SUMIFS('Data;_Minor_Ports'!$K$59:$K$999999,'Data;_Minor_Ports'!$F$59:$F$999999,$F153,'Data;_Minor_Ports'!$E$59:$E$999999,BB$70,'Data;_Minor_Ports'!$J$59:$J$999999,#REF!)))</f>
        <v>0</v>
      </c>
      <c r="BC153" s="3">
        <f>IF(Closed_Ports!AX146="z","z",IF(BC$11&lt;2000,INDEX('Data;_Historical_Data'!$H$12:$AK$518,MATCH(Working!$E153,'Data;_Historical_Data'!$J$12:$J$518,0),MATCH(Working!BC$11,'Data;_Historical_Data'!$H$11:$AK$11)),SUMIFS('Data;_Minor_Ports'!$K$59:$K$999999,'Data;_Minor_Ports'!$F$59:$F$999999,$F153,'Data;_Minor_Ports'!$E$59:$E$999999,BC$70,'Data;_Minor_Ports'!$J$59:$J$999999,#REF!)))</f>
        <v>0</v>
      </c>
      <c r="BD153" s="3">
        <f>IF(Closed_Ports!AY146="z","z",IF(BD$11&lt;2000,INDEX('Data;_Historical_Data'!$H$12:$AK$518,MATCH(Working!$E153,'Data;_Historical_Data'!$J$12:$J$518,0),MATCH(Working!BD$11,'Data;_Historical_Data'!$H$11:$AK$11)),SUMIFS('Data;_Minor_Ports'!$K$59:$K$999999,'Data;_Minor_Ports'!$F$59:$F$999999,$F153,'Data;_Minor_Ports'!$E$59:$E$999999,BD$70,'Data;_Minor_Ports'!$J$59:$J$999999,#REF!)))</f>
        <v>0</v>
      </c>
      <c r="BE153" s="3">
        <f>IF(Closed_Ports!AZ146="z","z",IF(BE$11&lt;2000,INDEX('Data;_Historical_Data'!$H$12:$AK$518,MATCH(Working!$E153,'Data;_Historical_Data'!$J$12:$J$518,0),MATCH(Working!BE$11,'Data;_Historical_Data'!$H$11:$AK$11)),SUMIFS('Data;_Minor_Ports'!$K$59:$K$999999,'Data;_Minor_Ports'!$F$59:$F$999999,$F153,'Data;_Minor_Ports'!$E$59:$E$999999,BE$70,'Data;_Minor_Ports'!$J$59:$J$999999,#REF!)))</f>
        <v>0</v>
      </c>
      <c r="BF153" s="3">
        <f>IF(Closed_Ports!BA146="z","z",IF(BF$11&lt;2000,INDEX('Data;_Historical_Data'!$H$12:$AK$518,MATCH(Working!$E153,'Data;_Historical_Data'!$J$12:$J$518,0),MATCH(Working!BF$11,'Data;_Historical_Data'!$H$11:$AK$11)),SUMIFS('Data;_Minor_Ports'!$K$59:$K$999999,'Data;_Minor_Ports'!$F$59:$F$999999,$F153,'Data;_Minor_Ports'!$E$59:$E$999999,BF$70,'Data;_Minor_Ports'!$J$59:$J$999999,#REF!)))</f>
        <v>0</v>
      </c>
      <c r="BG153" s="3">
        <f>IF(Closed_Ports!BB146="z","z",IF(BG$11&lt;2000,INDEX('Data;_Historical_Data'!$H$12:$AK$518,MATCH(Working!$E153,'Data;_Historical_Data'!$J$12:$J$518,0),MATCH(Working!BG$11,'Data;_Historical_Data'!$H$11:$AK$11)),SUMIFS('Data;_Minor_Ports'!$K$59:$K$999999,'Data;_Minor_Ports'!$F$59:$F$999999,$F153,'Data;_Minor_Ports'!$E$59:$E$999999,BG$70,'Data;_Minor_Ports'!$J$59:$J$999999,#REF!)))</f>
        <v>0</v>
      </c>
      <c r="BH153" s="3">
        <f>IF(Closed_Ports!BC146="z","z",IF(BH$11&lt;2000,INDEX('Data;_Historical_Data'!$H$12:$AK$518,MATCH(Working!$E153,'Data;_Historical_Data'!$J$12:$J$518,0),MATCH(Working!BH$11,'Data;_Historical_Data'!$H$11:$AK$11)),SUMIFS('Data;_Minor_Ports'!$K$59:$K$999999,'Data;_Minor_Ports'!$F$59:$F$999999,$F153,'Data;_Minor_Ports'!$E$59:$E$999999,BH$70,'Data;_Minor_Ports'!$J$59:$J$999999,#REF!)))</f>
        <v>0</v>
      </c>
      <c r="BI153" s="3">
        <f>IF(Closed_Ports!BD146="z","z",IF(BI$11&lt;2000,INDEX('Data;_Historical_Data'!$H$12:$AK$518,MATCH(Working!$E153,'Data;_Historical_Data'!$J$12:$J$518,0),MATCH(Working!BI$11,'Data;_Historical_Data'!$H$11:$AK$11)),SUMIFS('Data;_Minor_Ports'!$K$59:$K$999999,'Data;_Minor_Ports'!$F$59:$F$999999,$F153,'Data;_Minor_Ports'!$E$59:$E$999999,BI$70,'Data;_Minor_Ports'!$J$59:$J$999999,#REF!)))</f>
        <v>0</v>
      </c>
      <c r="BJ153" s="44" t="e">
        <f t="shared" si="10"/>
        <v>#DIV/0!</v>
      </c>
      <c r="BK153" s="45">
        <f t="shared" si="11"/>
        <v>0</v>
      </c>
    </row>
    <row r="154" spans="5:63" x14ac:dyDescent="0.25">
      <c r="E154" s="22" t="e">
        <f>CONCATENATE(#REF!,Working!H154)</f>
        <v>#REF!</v>
      </c>
      <c r="F154" s="22" t="s">
        <v>481</v>
      </c>
      <c r="G154" s="22" t="s">
        <v>308</v>
      </c>
      <c r="H154" s="2" t="s">
        <v>142</v>
      </c>
      <c r="I154" s="2" t="s">
        <v>21</v>
      </c>
      <c r="J154" s="42" t="s">
        <v>66</v>
      </c>
      <c r="K154" s="3" t="str">
        <f>IF(Closed_Ports!F147="z","z",IF(K$11&lt;2000,INDEX('Data;_Historical_Data'!$H$12:$AK$518,MATCH(Working!$E154,'Data;_Historical_Data'!$J$12:$J$518,0),MATCH(Working!K$11,'Data;_Historical_Data'!$H$11:$AK$11)),SUMIFS('Data;_Minor_Ports'!$K$59:$K$999999,'Data;_Minor_Ports'!$F$59:$F$999999,$F154,'Data;_Minor_Ports'!$E$59:$E$999999,K$70,'Data;_Minor_Ports'!$J$59:$J$999999,#REF!)))</f>
        <v>z</v>
      </c>
      <c r="L154" s="3" t="str">
        <f>IF(Closed_Ports!G147="z","z",IF(L$11&lt;2000,INDEX('Data;_Historical_Data'!$H$12:$AK$518,MATCH(Working!$E154,'Data;_Historical_Data'!$J$12:$J$518,0),MATCH(Working!L$11,'Data;_Historical_Data'!$H$11:$AK$11)),SUMIFS('Data;_Minor_Ports'!$K$59:$K$999999,'Data;_Minor_Ports'!$F$59:$F$999999,$F154,'Data;_Minor_Ports'!$E$59:$E$999999,L$70,'Data;_Minor_Ports'!$J$59:$J$999999,#REF!)))</f>
        <v>z</v>
      </c>
      <c r="M154" s="3" t="str">
        <f>IF(Closed_Ports!H147="z","z",IF(M$11&lt;2000,INDEX('Data;_Historical_Data'!$H$12:$AK$518,MATCH(Working!$E154,'Data;_Historical_Data'!$J$12:$J$518,0),MATCH(Working!M$11,'Data;_Historical_Data'!$H$11:$AK$11)),SUMIFS('Data;_Minor_Ports'!$K$59:$K$999999,'Data;_Minor_Ports'!$F$59:$F$999999,$F154,'Data;_Minor_Ports'!$E$59:$E$999999,M$70,'Data;_Minor_Ports'!$J$59:$J$999999,#REF!)))</f>
        <v>z</v>
      </c>
      <c r="N154" s="3" t="str">
        <f>IF(Closed_Ports!I147="z","z",IF(N$11&lt;2000,INDEX('Data;_Historical_Data'!$H$12:$AK$518,MATCH(Working!$E154,'Data;_Historical_Data'!$J$12:$J$518,0),MATCH(Working!N$11,'Data;_Historical_Data'!$H$11:$AK$11)),SUMIFS('Data;_Minor_Ports'!$K$59:$K$999999,'Data;_Minor_Ports'!$F$59:$F$999999,$F154,'Data;_Minor_Ports'!$E$59:$E$999999,N$70,'Data;_Minor_Ports'!$J$59:$J$999999,#REF!)))</f>
        <v>z</v>
      </c>
      <c r="O154" s="3" t="str">
        <f>IF(Closed_Ports!J147="z","z",IF(O$11&lt;2000,INDEX('Data;_Historical_Data'!$H$12:$AK$518,MATCH(Working!$E154,'Data;_Historical_Data'!$J$12:$J$518,0),MATCH(Working!O$11,'Data;_Historical_Data'!$H$11:$AK$11)),SUMIFS('Data;_Minor_Ports'!$K$59:$K$999999,'Data;_Minor_Ports'!$F$59:$F$999999,$F154,'Data;_Minor_Ports'!$E$59:$E$999999,O$70,'Data;_Minor_Ports'!$J$59:$J$999999,#REF!)))</f>
        <v>z</v>
      </c>
      <c r="P154" s="3" t="str">
        <f>IF(Closed_Ports!K147="z","z",IF(P$11&lt;2000,INDEX('Data;_Historical_Data'!$H$12:$AK$518,MATCH(Working!$E154,'Data;_Historical_Data'!$J$12:$J$518,0),MATCH(Working!P$11,'Data;_Historical_Data'!$H$11:$AK$11)),SUMIFS('Data;_Minor_Ports'!$K$59:$K$999999,'Data;_Minor_Ports'!$F$59:$F$999999,$F154,'Data;_Minor_Ports'!$E$59:$E$999999,P$70,'Data;_Minor_Ports'!$J$59:$J$999999,#REF!)))</f>
        <v>z</v>
      </c>
      <c r="Q154" s="3" t="str">
        <f>IF(Closed_Ports!L147="z","z",IF(Q$11&lt;2000,INDEX('Data;_Historical_Data'!$H$12:$AK$518,MATCH(Working!$E154,'Data;_Historical_Data'!$J$12:$J$518,0),MATCH(Working!Q$11,'Data;_Historical_Data'!$H$11:$AK$11)),SUMIFS('Data;_Minor_Ports'!$K$59:$K$999999,'Data;_Minor_Ports'!$F$59:$F$999999,$F154,'Data;_Minor_Ports'!$E$59:$E$999999,Q$70,'Data;_Minor_Ports'!$J$59:$J$999999,#REF!)))</f>
        <v>z</v>
      </c>
      <c r="R154" s="3" t="str">
        <f>IF(Closed_Ports!M147="z","z",IF(R$11&lt;2000,INDEX('Data;_Historical_Data'!$H$12:$AK$518,MATCH(Working!$E154,'Data;_Historical_Data'!$J$12:$J$518,0),MATCH(Working!R$11,'Data;_Historical_Data'!$H$11:$AK$11)),SUMIFS('Data;_Minor_Ports'!$K$59:$K$999999,'Data;_Minor_Ports'!$F$59:$F$999999,$F154,'Data;_Minor_Ports'!$E$59:$E$999999,R$70,'Data;_Minor_Ports'!$J$59:$J$999999,#REF!)))</f>
        <v>z</v>
      </c>
      <c r="S154" s="3" t="str">
        <f>IF(Closed_Ports!N147="z","z",IF(S$11&lt;2000,INDEX('Data;_Historical_Data'!$H$12:$AK$518,MATCH(Working!$E154,'Data;_Historical_Data'!$J$12:$J$518,0),MATCH(Working!S$11,'Data;_Historical_Data'!$H$11:$AK$11)),SUMIFS('Data;_Minor_Ports'!$K$59:$K$999999,'Data;_Minor_Ports'!$F$59:$F$999999,$F154,'Data;_Minor_Ports'!$E$59:$E$999999,S$70,'Data;_Minor_Ports'!$J$59:$J$999999,#REF!)))</f>
        <v>z</v>
      </c>
      <c r="T154" s="3" t="e">
        <f>IF(Closed_Ports!O147="z","z",IF(T$11&lt;2000,INDEX('Data;_Historical_Data'!$H$12:$AK$518,MATCH(Working!$E154,'Data;_Historical_Data'!$J$12:$J$518,0),MATCH(Working!T$11,'Data;_Historical_Data'!$H$11:$AK$11)),SUMIFS('Data;_Minor_Ports'!$K$59:$K$999999,'Data;_Minor_Ports'!$F$59:$F$999999,$F154,'Data;_Minor_Ports'!$E$59:$E$999999,T$70,'Data;_Minor_Ports'!$J$59:$J$999999,#REF!)))</f>
        <v>#REF!</v>
      </c>
      <c r="U154" s="3" t="e">
        <f>IF(Closed_Ports!P147="z","z",IF(U$11&lt;2000,INDEX('Data;_Historical_Data'!$H$12:$AK$518,MATCH(Working!$E154,'Data;_Historical_Data'!$J$12:$J$518,0),MATCH(Working!U$11,'Data;_Historical_Data'!$H$11:$AK$11)),SUMIFS('Data;_Minor_Ports'!$K$59:$K$999999,'Data;_Minor_Ports'!$F$59:$F$999999,$F154,'Data;_Minor_Ports'!$E$59:$E$999999,U$70,'Data;_Minor_Ports'!$J$59:$J$999999,#REF!)))</f>
        <v>#REF!</v>
      </c>
      <c r="V154" s="3" t="e">
        <f>IF(Closed_Ports!Q147="z","z",IF(V$11&lt;2000,INDEX('Data;_Historical_Data'!$H$12:$AK$518,MATCH(Working!$E154,'Data;_Historical_Data'!$J$12:$J$518,0),MATCH(Working!V$11,'Data;_Historical_Data'!$H$11:$AK$11)),SUMIFS('Data;_Minor_Ports'!$K$59:$K$999999,'Data;_Minor_Ports'!$F$59:$F$999999,$F154,'Data;_Minor_Ports'!$E$59:$E$999999,V$70,'Data;_Minor_Ports'!$J$59:$J$999999,#REF!)))</f>
        <v>#REF!</v>
      </c>
      <c r="W154" s="3" t="e">
        <f>IF(Closed_Ports!R147="z","z",IF(W$11&lt;2000,INDEX('Data;_Historical_Data'!$H$12:$AK$518,MATCH(Working!$E154,'Data;_Historical_Data'!$J$12:$J$518,0),MATCH(Working!W$11,'Data;_Historical_Data'!$H$11:$AK$11)),SUMIFS('Data;_Minor_Ports'!$K$59:$K$999999,'Data;_Minor_Ports'!$F$59:$F$999999,$F154,'Data;_Minor_Ports'!$E$59:$E$999999,W$70,'Data;_Minor_Ports'!$J$59:$J$999999,#REF!)))</f>
        <v>#REF!</v>
      </c>
      <c r="X154" s="3" t="e">
        <f>IF(Closed_Ports!S147="z","z",IF(X$11&lt;2000,INDEX('Data;_Historical_Data'!$H$12:$AK$518,MATCH(Working!$E154,'Data;_Historical_Data'!$J$12:$J$518,0),MATCH(Working!X$11,'Data;_Historical_Data'!$H$11:$AK$11)),SUMIFS('Data;_Minor_Ports'!$K$59:$K$999999,'Data;_Minor_Ports'!$F$59:$F$999999,$F154,'Data;_Minor_Ports'!$E$59:$E$999999,X$70,'Data;_Minor_Ports'!$J$59:$J$999999,#REF!)))</f>
        <v>#REF!</v>
      </c>
      <c r="Y154" s="3" t="e">
        <f>IF(Closed_Ports!T147="z","z",IF(Y$11&lt;2000,INDEX('Data;_Historical_Data'!$H$12:$AK$518,MATCH(Working!$E154,'Data;_Historical_Data'!$J$12:$J$518,0),MATCH(Working!Y$11,'Data;_Historical_Data'!$H$11:$AK$11)),SUMIFS('Data;_Minor_Ports'!$K$59:$K$999999,'Data;_Minor_Ports'!$F$59:$F$999999,$F154,'Data;_Minor_Ports'!$E$59:$E$999999,Y$70,'Data;_Minor_Ports'!$J$59:$J$999999,#REF!)))</f>
        <v>#REF!</v>
      </c>
      <c r="Z154" s="3" t="e">
        <f>IF(Closed_Ports!U147="z","z",IF(Z$11&lt;2000,INDEX('Data;_Historical_Data'!$H$12:$AK$518,MATCH(Working!$E154,'Data;_Historical_Data'!$J$12:$J$518,0),MATCH(Working!Z$11,'Data;_Historical_Data'!$H$11:$AK$11)),SUMIFS('Data;_Minor_Ports'!$K$59:$K$999999,'Data;_Minor_Ports'!$F$59:$F$999999,$F154,'Data;_Minor_Ports'!$E$59:$E$999999,Z$70,'Data;_Minor_Ports'!$J$59:$J$999999,#REF!)))</f>
        <v>#REF!</v>
      </c>
      <c r="AA154" s="3" t="e">
        <f>IF(Closed_Ports!V147="z","z",IF(AA$11&lt;2000,INDEX('Data;_Historical_Data'!$H$12:$AK$518,MATCH(Working!$E154,'Data;_Historical_Data'!$J$12:$J$518,0),MATCH(Working!AA$11,'Data;_Historical_Data'!$H$11:$AK$11)),SUMIFS('Data;_Minor_Ports'!$K$59:$K$999999,'Data;_Minor_Ports'!$F$59:$F$999999,$F154,'Data;_Minor_Ports'!$E$59:$E$999999,AA$70,'Data;_Minor_Ports'!$J$59:$J$999999,#REF!)))</f>
        <v>#REF!</v>
      </c>
      <c r="AB154" s="3" t="e">
        <f>IF(Closed_Ports!W147="z","z",IF(AB$11&lt;2000,INDEX('Data;_Historical_Data'!$H$12:$AK$518,MATCH(Working!$E154,'Data;_Historical_Data'!$J$12:$J$518,0),MATCH(Working!AB$11,'Data;_Historical_Data'!$H$11:$AK$11)),SUMIFS('Data;_Minor_Ports'!$K$59:$K$999999,'Data;_Minor_Ports'!$F$59:$F$999999,$F154,'Data;_Minor_Ports'!$E$59:$E$999999,AB$70,'Data;_Minor_Ports'!$J$59:$J$999999,#REF!)))</f>
        <v>#REF!</v>
      </c>
      <c r="AC154" s="3" t="e">
        <f>IF(Closed_Ports!X147="z","z",IF(AC$11&lt;2000,INDEX('Data;_Historical_Data'!$H$12:$AK$518,MATCH(Working!$E154,'Data;_Historical_Data'!$J$12:$J$518,0),MATCH(Working!AC$11,'Data;_Historical_Data'!$H$11:$AK$11)),SUMIFS('Data;_Minor_Ports'!$K$59:$K$999999,'Data;_Minor_Ports'!$F$59:$F$999999,$F154,'Data;_Minor_Ports'!$E$59:$E$999999,AC$70,'Data;_Minor_Ports'!$J$59:$J$999999,#REF!)))</f>
        <v>#REF!</v>
      </c>
      <c r="AD154" s="3" t="e">
        <f>IF(Closed_Ports!Y147="z","z",IF(AD$11&lt;2000,INDEX('Data;_Historical_Data'!$H$12:$AK$518,MATCH(Working!$E154,'Data;_Historical_Data'!$J$12:$J$518,0),MATCH(Working!AD$11,'Data;_Historical_Data'!$H$11:$AK$11)),SUMIFS('Data;_Minor_Ports'!$K$59:$K$999999,'Data;_Minor_Ports'!$F$59:$F$999999,$F154,'Data;_Minor_Ports'!$E$59:$E$999999,AD$70,'Data;_Minor_Ports'!$J$59:$J$999999,#REF!)))</f>
        <v>#REF!</v>
      </c>
      <c r="AE154" s="3" t="e">
        <f>IF(Closed_Ports!Z147="z","z",IF(AE$11&lt;2000,INDEX('Data;_Historical_Data'!$H$12:$AK$518,MATCH(Working!$E154,'Data;_Historical_Data'!$J$12:$J$518,0),MATCH(Working!AE$11,'Data;_Historical_Data'!$H$11:$AK$11)),SUMIFS('Data;_Minor_Ports'!$K$59:$K$999999,'Data;_Minor_Ports'!$F$59:$F$999999,$F154,'Data;_Minor_Ports'!$E$59:$E$999999,AE$70,'Data;_Minor_Ports'!$J$59:$J$999999,#REF!)))</f>
        <v>#REF!</v>
      </c>
      <c r="AF154" s="3" t="e">
        <f>IF(Closed_Ports!AA147="z","z",IF(AF$11&lt;2000,INDEX('Data;_Historical_Data'!$H$12:$AK$518,MATCH(Working!$E154,'Data;_Historical_Data'!$J$12:$J$518,0),MATCH(Working!AF$11,'Data;_Historical_Data'!$H$11:$AK$11)),SUMIFS('Data;_Minor_Ports'!$K$59:$K$999999,'Data;_Minor_Ports'!$F$59:$F$999999,$F154,'Data;_Minor_Ports'!$E$59:$E$999999,AF$70,'Data;_Minor_Ports'!$J$59:$J$999999,#REF!)))</f>
        <v>#REF!</v>
      </c>
      <c r="AG154" s="3" t="e">
        <f>IF(Closed_Ports!AB147="z","z",IF(AG$11&lt;2000,INDEX('Data;_Historical_Data'!$H$12:$AK$518,MATCH(Working!$E154,'Data;_Historical_Data'!$J$12:$J$518,0),MATCH(Working!AG$11,'Data;_Historical_Data'!$H$11:$AK$11)),SUMIFS('Data;_Minor_Ports'!$K$59:$K$999999,'Data;_Minor_Ports'!$F$59:$F$999999,$F154,'Data;_Minor_Ports'!$E$59:$E$999999,AG$70,'Data;_Minor_Ports'!$J$59:$J$999999,#REF!)))</f>
        <v>#REF!</v>
      </c>
      <c r="AH154" s="3" t="e">
        <f>IF(Closed_Ports!AC147="z","z",IF(AH$11&lt;2000,INDEX('Data;_Historical_Data'!$H$12:$AK$518,MATCH(Working!$E154,'Data;_Historical_Data'!$J$12:$J$518,0),MATCH(Working!AH$11,'Data;_Historical_Data'!$H$11:$AK$11)),SUMIFS('Data;_Minor_Ports'!$K$59:$K$999999,'Data;_Minor_Ports'!$F$59:$F$999999,$F154,'Data;_Minor_Ports'!$E$59:$E$999999,AH$70,'Data;_Minor_Ports'!$J$59:$J$999999,#REF!)))</f>
        <v>#REF!</v>
      </c>
      <c r="AI154" s="3" t="str">
        <f>IF(Closed_Ports!AD147="z","z",IF(AI$11&lt;2000,INDEX('Data;_Historical_Data'!$H$12:$AK$518,MATCH(Working!$E154,'Data;_Historical_Data'!$J$12:$J$518,0),MATCH(Working!AI$11,'Data;_Historical_Data'!$H$11:$AK$11)),SUMIFS('Data;_Minor_Ports'!$K$59:$K$999999,'Data;_Minor_Ports'!$F$59:$F$999999,$F154,'Data;_Minor_Ports'!$E$59:$E$999999,AI$70,'Data;_Minor_Ports'!$J$59:$J$999999,#REF!)))</f>
        <v>z</v>
      </c>
      <c r="AJ154" s="3" t="str">
        <f>IF(Closed_Ports!AE147="z","z",IF(AJ$11&lt;2000,INDEX('Data;_Historical_Data'!$H$12:$AK$518,MATCH(Working!$E154,'Data;_Historical_Data'!$J$12:$J$518,0),MATCH(Working!AJ$11,'Data;_Historical_Data'!$H$11:$AK$11)),SUMIFS('Data;_Minor_Ports'!$K$59:$K$999999,'Data;_Minor_Ports'!$F$59:$F$999999,$F154,'Data;_Minor_Ports'!$E$59:$E$999999,AJ$70,'Data;_Minor_Ports'!$J$59:$J$999999,#REF!)))</f>
        <v>z</v>
      </c>
      <c r="AK154" s="3" t="str">
        <f>IF(Closed_Ports!AF147="z","z",IF(AK$11&lt;2000,INDEX('Data;_Historical_Data'!$H$12:$AK$518,MATCH(Working!$E154,'Data;_Historical_Data'!$J$12:$J$518,0),MATCH(Working!AK$11,'Data;_Historical_Data'!$H$11:$AK$11)),SUMIFS('Data;_Minor_Ports'!$K$59:$K$999999,'Data;_Minor_Ports'!$F$59:$F$999999,$F154,'Data;_Minor_Ports'!$E$59:$E$999999,AK$70,'Data;_Minor_Ports'!$J$59:$J$999999,#REF!)))</f>
        <v>z</v>
      </c>
      <c r="AL154" s="49" t="str">
        <f>IF(Closed_Ports!AG147="z","z",IF(AL$11&lt;2000,INDEX('Data;_Historical_Data'!$H$12:$AK$518,MATCH(Working!$E154,'Data;_Historical_Data'!$J$12:$J$518,0),MATCH(Working!AL$11,'Data;_Historical_Data'!$H$11:$AK$11)),SUMIFS('Data;_Minor_Ports'!$K$59:$K$999999,'Data;_Minor_Ports'!$F$59:$F$999999,$F154,'Data;_Minor_Ports'!$E$59:$E$999999,AL$70,'Data;_Minor_Ports'!$J$59:$J$999999,#REF!)))</f>
        <v>z</v>
      </c>
      <c r="AM154" s="3" t="str">
        <f>IF(Closed_Ports!AH147="z","z",IF(AM$11&lt;2000,INDEX('Data;_Historical_Data'!$H$12:$AK$518,MATCH(Working!$E154,'Data;_Historical_Data'!$J$12:$J$518,0),MATCH(Working!AM$11,'Data;_Historical_Data'!$H$11:$AK$11)),SUMIFS('Data;_Minor_Ports'!$K$59:$K$999999,'Data;_Minor_Ports'!$F$59:$F$999999,$F154,'Data;_Minor_Ports'!$E$59:$E$999999,AM$70,'Data;_Minor_Ports'!$J$59:$J$999999,#REF!)))</f>
        <v>z</v>
      </c>
      <c r="AN154" s="3" t="str">
        <f>IF(Closed_Ports!AI147="z","z",IF(AN$11&lt;2000,INDEX('Data;_Historical_Data'!$H$12:$AK$518,MATCH(Working!$E154,'Data;_Historical_Data'!$J$12:$J$518,0),MATCH(Working!AN$11,'Data;_Historical_Data'!$H$11:$AK$11)),SUMIFS('Data;_Minor_Ports'!$K$59:$K$999999,'Data;_Minor_Ports'!$F$59:$F$999999,$F154,'Data;_Minor_Ports'!$E$59:$E$999999,AN$70,'Data;_Minor_Ports'!$J$59:$J$999999,#REF!)))</f>
        <v>z</v>
      </c>
      <c r="AO154" s="3" t="str">
        <f>IF(Closed_Ports!AJ147="z","z",IF(AO$11&lt;2000,INDEX('Data;_Historical_Data'!$H$12:$AK$518,MATCH(Working!$E154,'Data;_Historical_Data'!$J$12:$J$518,0),MATCH(Working!AO$11,'Data;_Historical_Data'!$H$11:$AK$11)),SUMIFS('Data;_Minor_Ports'!$K$59:$K$999999,'Data;_Minor_Ports'!$F$59:$F$999999,$F154,'Data;_Minor_Ports'!$E$59:$E$999999,AO$70,'Data;_Minor_Ports'!$J$59:$J$999999,#REF!)))</f>
        <v>z</v>
      </c>
      <c r="AP154" s="3" t="str">
        <f>IF(Closed_Ports!AK147="z","z",IF(AP$11&lt;2000,INDEX('Data;_Historical_Data'!$H$12:$AK$518,MATCH(Working!$E154,'Data;_Historical_Data'!$J$12:$J$518,0),MATCH(Working!AP$11,'Data;_Historical_Data'!$H$11:$AK$11)),SUMIFS('Data;_Minor_Ports'!$K$59:$K$999999,'Data;_Minor_Ports'!$F$59:$F$999999,$F154,'Data;_Minor_Ports'!$E$59:$E$999999,AP$70,'Data;_Minor_Ports'!$J$59:$J$999999,#REF!)))</f>
        <v>z</v>
      </c>
      <c r="AQ154" s="3" t="str">
        <f>IF(Closed_Ports!AL147="z","z",IF(AQ$11&lt;2000,INDEX('Data;_Historical_Data'!$H$12:$AK$518,MATCH(Working!$E154,'Data;_Historical_Data'!$J$12:$J$518,0),MATCH(Working!AQ$11,'Data;_Historical_Data'!$H$11:$AK$11)),SUMIFS('Data;_Minor_Ports'!$K$59:$K$999999,'Data;_Minor_Ports'!$F$59:$F$999999,$F154,'Data;_Minor_Ports'!$E$59:$E$999999,AQ$70,'Data;_Minor_Ports'!$J$59:$J$999999,#REF!)))</f>
        <v>z</v>
      </c>
      <c r="AR154" s="3" t="str">
        <f>IF(Closed_Ports!AM147="z","z",IF(AR$11&lt;2000,INDEX('Data;_Historical_Data'!$H$12:$AK$518,MATCH(Working!$E154,'Data;_Historical_Data'!$J$12:$J$518,0),MATCH(Working!AR$11,'Data;_Historical_Data'!$H$11:$AK$11)),SUMIFS('Data;_Minor_Ports'!$K$59:$K$999999,'Data;_Minor_Ports'!$F$59:$F$999999,$F154,'Data;_Minor_Ports'!$E$59:$E$999999,AR$70,'Data;_Minor_Ports'!$J$59:$J$999999,#REF!)))</f>
        <v>z</v>
      </c>
      <c r="AS154" s="3" t="str">
        <f>IF(Closed_Ports!AN147="z","z",IF(AS$11&lt;2000,INDEX('Data;_Historical_Data'!$H$12:$AK$518,MATCH(Working!$E154,'Data;_Historical_Data'!$J$12:$J$518,0),MATCH(Working!AS$11,'Data;_Historical_Data'!$H$11:$AK$11)),SUMIFS('Data;_Minor_Ports'!$K$59:$K$999999,'Data;_Minor_Ports'!$F$59:$F$999999,$F154,'Data;_Minor_Ports'!$E$59:$E$999999,AS$70,'Data;_Minor_Ports'!$J$59:$J$999999,#REF!)))</f>
        <v>z</v>
      </c>
      <c r="AT154" s="3" t="str">
        <f>IF(Closed_Ports!AO147="z","z",IF(AT$11&lt;2000,INDEX('Data;_Historical_Data'!$H$12:$AK$518,MATCH(Working!$E154,'Data;_Historical_Data'!$J$12:$J$518,0),MATCH(Working!AT$11,'Data;_Historical_Data'!$H$11:$AK$11)),SUMIFS('Data;_Minor_Ports'!$K$59:$K$999999,'Data;_Minor_Ports'!$F$59:$F$999999,$F154,'Data;_Minor_Ports'!$E$59:$E$999999,AT$70,'Data;_Minor_Ports'!$J$59:$J$999999,#REF!)))</f>
        <v>z</v>
      </c>
      <c r="AU154" s="3" t="str">
        <f>IF(Closed_Ports!AP147="z","z",IF(AU$11&lt;2000,INDEX('Data;_Historical_Data'!$H$12:$AK$518,MATCH(Working!$E154,'Data;_Historical_Data'!$J$12:$J$518,0),MATCH(Working!AU$11,'Data;_Historical_Data'!$H$11:$AK$11)),SUMIFS('Data;_Minor_Ports'!$K$59:$K$999999,'Data;_Minor_Ports'!$F$59:$F$999999,$F154,'Data;_Minor_Ports'!$E$59:$E$999999,AU$70,'Data;_Minor_Ports'!$J$59:$J$999999,#REF!)))</f>
        <v>z</v>
      </c>
      <c r="AV154" s="3" t="str">
        <f>IF(Closed_Ports!AQ147="z","z",IF(AV$11&lt;2000,INDEX('Data;_Historical_Data'!$H$12:$AK$518,MATCH(Working!$E154,'Data;_Historical_Data'!$J$12:$J$518,0),MATCH(Working!AV$11,'Data;_Historical_Data'!$H$11:$AK$11)),SUMIFS('Data;_Minor_Ports'!$K$59:$K$999999,'Data;_Minor_Ports'!$F$59:$F$999999,$F154,'Data;_Minor_Ports'!$E$59:$E$999999,AV$70,'Data;_Minor_Ports'!$J$59:$J$999999,#REF!)))</f>
        <v>z</v>
      </c>
      <c r="AW154" s="3" t="str">
        <f>IF(Closed_Ports!AR147="z","z",IF(AW$11&lt;2000,INDEX('Data;_Historical_Data'!$H$12:$AK$518,MATCH(Working!$E154,'Data;_Historical_Data'!$J$12:$J$518,0),MATCH(Working!AW$11,'Data;_Historical_Data'!$H$11:$AK$11)),SUMIFS('Data;_Minor_Ports'!$K$59:$K$999999,'Data;_Minor_Ports'!$F$59:$F$999999,$F154,'Data;_Minor_Ports'!$E$59:$E$999999,AW$70,'Data;_Minor_Ports'!$J$59:$J$999999,#REF!)))</f>
        <v>z</v>
      </c>
      <c r="AX154" s="3" t="str">
        <f>IF(Closed_Ports!AS147="z","z",IF(AX$11&lt;2000,INDEX('Data;_Historical_Data'!$H$12:$AK$518,MATCH(Working!$E154,'Data;_Historical_Data'!$J$12:$J$518,0),MATCH(Working!AX$11,'Data;_Historical_Data'!$H$11:$AK$11)),SUMIFS('Data;_Minor_Ports'!$K$59:$K$999999,'Data;_Minor_Ports'!$F$59:$F$999999,$F154,'Data;_Minor_Ports'!$E$59:$E$999999,AX$70,'Data;_Minor_Ports'!$J$59:$J$999999,#REF!)))</f>
        <v>z</v>
      </c>
      <c r="AY154" s="3" t="str">
        <f>IF(Closed_Ports!AT147="z","z",IF(AY$11&lt;2000,INDEX('Data;_Historical_Data'!$H$12:$AK$518,MATCH(Working!$E154,'Data;_Historical_Data'!$J$12:$J$518,0),MATCH(Working!AY$11,'Data;_Historical_Data'!$H$11:$AK$11)),SUMIFS('Data;_Minor_Ports'!$K$59:$K$999999,'Data;_Minor_Ports'!$F$59:$F$999999,$F154,'Data;_Minor_Ports'!$E$59:$E$999999,AY$70,'Data;_Minor_Ports'!$J$59:$J$999999,#REF!)))</f>
        <v>z</v>
      </c>
      <c r="AZ154" s="3" t="str">
        <f>IF(Closed_Ports!AU147="z","z",IF(AZ$11&lt;2000,INDEX('Data;_Historical_Data'!$H$12:$AK$518,MATCH(Working!$E154,'Data;_Historical_Data'!$J$12:$J$518,0),MATCH(Working!AZ$11,'Data;_Historical_Data'!$H$11:$AK$11)),SUMIFS('Data;_Minor_Ports'!$K$59:$K$999999,'Data;_Minor_Ports'!$F$59:$F$999999,$F154,'Data;_Minor_Ports'!$E$59:$E$999999,AZ$70,'Data;_Minor_Ports'!$J$59:$J$999999,#REF!)))</f>
        <v>z</v>
      </c>
      <c r="BA154" s="3" t="str">
        <f>IF(Closed_Ports!AV147="z","z",IF(BA$11&lt;2000,INDEX('Data;_Historical_Data'!$H$12:$AK$518,MATCH(Working!$E154,'Data;_Historical_Data'!$J$12:$J$518,0),MATCH(Working!BA$11,'Data;_Historical_Data'!$H$11:$AK$11)),SUMIFS('Data;_Minor_Ports'!$K$59:$K$999999,'Data;_Minor_Ports'!$F$59:$F$999999,$F154,'Data;_Minor_Ports'!$E$59:$E$999999,BA$70,'Data;_Minor_Ports'!$J$59:$J$999999,#REF!)))</f>
        <v>z</v>
      </c>
      <c r="BB154" s="3" t="str">
        <f>IF(Closed_Ports!AW147="z","z",IF(BB$11&lt;2000,INDEX('Data;_Historical_Data'!$H$12:$AK$518,MATCH(Working!$E154,'Data;_Historical_Data'!$J$12:$J$518,0),MATCH(Working!BB$11,'Data;_Historical_Data'!$H$11:$AK$11)),SUMIFS('Data;_Minor_Ports'!$K$59:$K$999999,'Data;_Minor_Ports'!$F$59:$F$999999,$F154,'Data;_Minor_Ports'!$E$59:$E$999999,BB$70,'Data;_Minor_Ports'!$J$59:$J$999999,#REF!)))</f>
        <v>z</v>
      </c>
      <c r="BC154" s="3" t="str">
        <f>IF(Closed_Ports!AX147="z","z",IF(BC$11&lt;2000,INDEX('Data;_Historical_Data'!$H$12:$AK$518,MATCH(Working!$E154,'Data;_Historical_Data'!$J$12:$J$518,0),MATCH(Working!BC$11,'Data;_Historical_Data'!$H$11:$AK$11)),SUMIFS('Data;_Minor_Ports'!$K$59:$K$999999,'Data;_Minor_Ports'!$F$59:$F$999999,$F154,'Data;_Minor_Ports'!$E$59:$E$999999,BC$70,'Data;_Minor_Ports'!$J$59:$J$999999,#REF!)))</f>
        <v>z</v>
      </c>
      <c r="BD154" s="3" t="str">
        <f>IF(Closed_Ports!AY147="z","z",IF(BD$11&lt;2000,INDEX('Data;_Historical_Data'!$H$12:$AK$518,MATCH(Working!$E154,'Data;_Historical_Data'!$J$12:$J$518,0),MATCH(Working!BD$11,'Data;_Historical_Data'!$H$11:$AK$11)),SUMIFS('Data;_Minor_Ports'!$K$59:$K$999999,'Data;_Minor_Ports'!$F$59:$F$999999,$F154,'Data;_Minor_Ports'!$E$59:$E$999999,BD$70,'Data;_Minor_Ports'!$J$59:$J$999999,#REF!)))</f>
        <v>z</v>
      </c>
      <c r="BE154" s="3" t="str">
        <f>IF(Closed_Ports!AZ147="z","z",IF(BE$11&lt;2000,INDEX('Data;_Historical_Data'!$H$12:$AK$518,MATCH(Working!$E154,'Data;_Historical_Data'!$J$12:$J$518,0),MATCH(Working!BE$11,'Data;_Historical_Data'!$H$11:$AK$11)),SUMIFS('Data;_Minor_Ports'!$K$59:$K$999999,'Data;_Minor_Ports'!$F$59:$F$999999,$F154,'Data;_Minor_Ports'!$E$59:$E$999999,BE$70,'Data;_Minor_Ports'!$J$59:$J$999999,#REF!)))</f>
        <v>z</v>
      </c>
      <c r="BF154" s="3" t="str">
        <f>IF(Closed_Ports!BA147="z","z",IF(BF$11&lt;2000,INDEX('Data;_Historical_Data'!$H$12:$AK$518,MATCH(Working!$E154,'Data;_Historical_Data'!$J$12:$J$518,0),MATCH(Working!BF$11,'Data;_Historical_Data'!$H$11:$AK$11)),SUMIFS('Data;_Minor_Ports'!$K$59:$K$999999,'Data;_Minor_Ports'!$F$59:$F$999999,$F154,'Data;_Minor_Ports'!$E$59:$E$999999,BF$70,'Data;_Minor_Ports'!$J$59:$J$999999,#REF!)))</f>
        <v>z</v>
      </c>
      <c r="BG154" s="3" t="str">
        <f>IF(Closed_Ports!BB147="z","z",IF(BG$11&lt;2000,INDEX('Data;_Historical_Data'!$H$12:$AK$518,MATCH(Working!$E154,'Data;_Historical_Data'!$J$12:$J$518,0),MATCH(Working!BG$11,'Data;_Historical_Data'!$H$11:$AK$11)),SUMIFS('Data;_Minor_Ports'!$K$59:$K$999999,'Data;_Minor_Ports'!$F$59:$F$999999,$F154,'Data;_Minor_Ports'!$E$59:$E$999999,BG$70,'Data;_Minor_Ports'!$J$59:$J$999999,#REF!)))</f>
        <v>z</v>
      </c>
      <c r="BH154" s="3" t="str">
        <f>IF(Closed_Ports!BC147="z","z",IF(BH$11&lt;2000,INDEX('Data;_Historical_Data'!$H$12:$AK$518,MATCH(Working!$E154,'Data;_Historical_Data'!$J$12:$J$518,0),MATCH(Working!BH$11,'Data;_Historical_Data'!$H$11:$AK$11)),SUMIFS('Data;_Minor_Ports'!$K$59:$K$999999,'Data;_Minor_Ports'!$F$59:$F$999999,$F154,'Data;_Minor_Ports'!$E$59:$E$999999,BH$70,'Data;_Minor_Ports'!$J$59:$J$999999,#REF!)))</f>
        <v>z</v>
      </c>
      <c r="BI154" s="3" t="str">
        <f>IF(Closed_Ports!BD147="z","z",IF(BI$11&lt;2000,INDEX('Data;_Historical_Data'!$H$12:$AK$518,MATCH(Working!$E154,'Data;_Historical_Data'!$J$12:$J$518,0),MATCH(Working!BI$11,'Data;_Historical_Data'!$H$11:$AK$11)),SUMIFS('Data;_Minor_Ports'!$K$59:$K$999999,'Data;_Minor_Ports'!$F$59:$F$999999,$F154,'Data;_Minor_Ports'!$E$59:$E$999999,BI$70,'Data;_Minor_Ports'!$J$59:$J$999999,#REF!)))</f>
        <v>z</v>
      </c>
      <c r="BJ154" s="44" t="e">
        <f t="shared" si="10"/>
        <v>#VALUE!</v>
      </c>
      <c r="BK154" s="45" t="e">
        <f t="shared" si="11"/>
        <v>#VALUE!</v>
      </c>
    </row>
    <row r="155" spans="5:63" x14ac:dyDescent="0.25">
      <c r="E155" s="22" t="e">
        <f>CONCATENATE(#REF!,Working!H155)</f>
        <v>#REF!</v>
      </c>
      <c r="F155" s="22" t="s">
        <v>483</v>
      </c>
      <c r="G155" s="22" t="s">
        <v>308</v>
      </c>
      <c r="H155" s="2" t="s">
        <v>484</v>
      </c>
      <c r="I155" s="2" t="s">
        <v>9</v>
      </c>
      <c r="J155" s="42" t="s">
        <v>66</v>
      </c>
      <c r="K155" s="3" t="str">
        <f>IF(Closed_Ports!F148="z","z",IF(K$11&lt;2000,INDEX('Data;_Historical_Data'!$H$12:$AK$518,MATCH(Working!$E155,'Data;_Historical_Data'!$J$12:$J$518,0),MATCH(Working!K$11,'Data;_Historical_Data'!$H$11:$AK$11)),SUMIFS('Data;_Minor_Ports'!$K$59:$K$999999,'Data;_Minor_Ports'!$F$59:$F$999999,$F155,'Data;_Minor_Ports'!$E$59:$E$999999,K$70,'Data;_Minor_Ports'!$J$59:$J$999999,#REF!)))</f>
        <v>z</v>
      </c>
      <c r="L155" s="3" t="str">
        <f>IF(Closed_Ports!G148="z","z",IF(L$11&lt;2000,INDEX('Data;_Historical_Data'!$H$12:$AK$518,MATCH(Working!$E155,'Data;_Historical_Data'!$J$12:$J$518,0),MATCH(Working!L$11,'Data;_Historical_Data'!$H$11:$AK$11)),SUMIFS('Data;_Minor_Ports'!$K$59:$K$999999,'Data;_Minor_Ports'!$F$59:$F$999999,$F155,'Data;_Minor_Ports'!$E$59:$E$999999,L$70,'Data;_Minor_Ports'!$J$59:$J$999999,#REF!)))</f>
        <v>z</v>
      </c>
      <c r="M155" s="3" t="str">
        <f>IF(Closed_Ports!H148="z","z",IF(M$11&lt;2000,INDEX('Data;_Historical_Data'!$H$12:$AK$518,MATCH(Working!$E155,'Data;_Historical_Data'!$J$12:$J$518,0),MATCH(Working!M$11,'Data;_Historical_Data'!$H$11:$AK$11)),SUMIFS('Data;_Minor_Ports'!$K$59:$K$999999,'Data;_Minor_Ports'!$F$59:$F$999999,$F155,'Data;_Minor_Ports'!$E$59:$E$999999,M$70,'Data;_Minor_Ports'!$J$59:$J$999999,#REF!)))</f>
        <v>z</v>
      </c>
      <c r="N155" s="3" t="str">
        <f>IF(Closed_Ports!I148="z","z",IF(N$11&lt;2000,INDEX('Data;_Historical_Data'!$H$12:$AK$518,MATCH(Working!$E155,'Data;_Historical_Data'!$J$12:$J$518,0),MATCH(Working!N$11,'Data;_Historical_Data'!$H$11:$AK$11)),SUMIFS('Data;_Minor_Ports'!$K$59:$K$999999,'Data;_Minor_Ports'!$F$59:$F$999999,$F155,'Data;_Minor_Ports'!$E$59:$E$999999,N$70,'Data;_Minor_Ports'!$J$59:$J$999999,#REF!)))</f>
        <v>z</v>
      </c>
      <c r="O155" s="3" t="str">
        <f>IF(Closed_Ports!J148="z","z",IF(O$11&lt;2000,INDEX('Data;_Historical_Data'!$H$12:$AK$518,MATCH(Working!$E155,'Data;_Historical_Data'!$J$12:$J$518,0),MATCH(Working!O$11,'Data;_Historical_Data'!$H$11:$AK$11)),SUMIFS('Data;_Minor_Ports'!$K$59:$K$999999,'Data;_Minor_Ports'!$F$59:$F$999999,$F155,'Data;_Minor_Ports'!$E$59:$E$999999,O$70,'Data;_Minor_Ports'!$J$59:$J$999999,#REF!)))</f>
        <v>z</v>
      </c>
      <c r="P155" s="3" t="str">
        <f>IF(Closed_Ports!K148="z","z",IF(P$11&lt;2000,INDEX('Data;_Historical_Data'!$H$12:$AK$518,MATCH(Working!$E155,'Data;_Historical_Data'!$J$12:$J$518,0),MATCH(Working!P$11,'Data;_Historical_Data'!$H$11:$AK$11)),SUMIFS('Data;_Minor_Ports'!$K$59:$K$999999,'Data;_Minor_Ports'!$F$59:$F$999999,$F155,'Data;_Minor_Ports'!$E$59:$E$999999,P$70,'Data;_Minor_Ports'!$J$59:$J$999999,#REF!)))</f>
        <v>z</v>
      </c>
      <c r="Q155" s="3" t="str">
        <f>IF(Closed_Ports!L148="z","z",IF(Q$11&lt;2000,INDEX('Data;_Historical_Data'!$H$12:$AK$518,MATCH(Working!$E155,'Data;_Historical_Data'!$J$12:$J$518,0),MATCH(Working!Q$11,'Data;_Historical_Data'!$H$11:$AK$11)),SUMIFS('Data;_Minor_Ports'!$K$59:$K$999999,'Data;_Minor_Ports'!$F$59:$F$999999,$F155,'Data;_Minor_Ports'!$E$59:$E$999999,Q$70,'Data;_Minor_Ports'!$J$59:$J$999999,#REF!)))</f>
        <v>z</v>
      </c>
      <c r="R155" s="3" t="str">
        <f>IF(Closed_Ports!M148="z","z",IF(R$11&lt;2000,INDEX('Data;_Historical_Data'!$H$12:$AK$518,MATCH(Working!$E155,'Data;_Historical_Data'!$J$12:$J$518,0),MATCH(Working!R$11,'Data;_Historical_Data'!$H$11:$AK$11)),SUMIFS('Data;_Minor_Ports'!$K$59:$K$999999,'Data;_Minor_Ports'!$F$59:$F$999999,$F155,'Data;_Minor_Ports'!$E$59:$E$999999,R$70,'Data;_Minor_Ports'!$J$59:$J$999999,#REF!)))</f>
        <v>z</v>
      </c>
      <c r="S155" s="3" t="str">
        <f>IF(Closed_Ports!N148="z","z",IF(S$11&lt;2000,INDEX('Data;_Historical_Data'!$H$12:$AK$518,MATCH(Working!$E155,'Data;_Historical_Data'!$J$12:$J$518,0),MATCH(Working!S$11,'Data;_Historical_Data'!$H$11:$AK$11)),SUMIFS('Data;_Minor_Ports'!$K$59:$K$999999,'Data;_Minor_Ports'!$F$59:$F$999999,$F155,'Data;_Minor_Ports'!$E$59:$E$999999,S$70,'Data;_Minor_Ports'!$J$59:$J$999999,#REF!)))</f>
        <v>z</v>
      </c>
      <c r="T155" s="3" t="str">
        <f>IF(Closed_Ports!O148="z","z",IF(T$11&lt;2000,INDEX('Data;_Historical_Data'!$H$12:$AK$518,MATCH(Working!$E155,'Data;_Historical_Data'!$J$12:$J$518,0),MATCH(Working!T$11,'Data;_Historical_Data'!$H$11:$AK$11)),SUMIFS('Data;_Minor_Ports'!$K$59:$K$999999,'Data;_Minor_Ports'!$F$59:$F$999999,$F155,'Data;_Minor_Ports'!$E$59:$E$999999,T$70,'Data;_Minor_Ports'!$J$59:$J$999999,#REF!)))</f>
        <v>z</v>
      </c>
      <c r="U155" s="3" t="str">
        <f>IF(Closed_Ports!P148="z","z",IF(U$11&lt;2000,INDEX('Data;_Historical_Data'!$H$12:$AK$518,MATCH(Working!$E155,'Data;_Historical_Data'!$J$12:$J$518,0),MATCH(Working!U$11,'Data;_Historical_Data'!$H$11:$AK$11)),SUMIFS('Data;_Minor_Ports'!$K$59:$K$999999,'Data;_Minor_Ports'!$F$59:$F$999999,$F155,'Data;_Minor_Ports'!$E$59:$E$999999,U$70,'Data;_Minor_Ports'!$J$59:$J$999999,#REF!)))</f>
        <v>z</v>
      </c>
      <c r="V155" s="3" t="str">
        <f>IF(Closed_Ports!Q148="z","z",IF(V$11&lt;2000,INDEX('Data;_Historical_Data'!$H$12:$AK$518,MATCH(Working!$E155,'Data;_Historical_Data'!$J$12:$J$518,0),MATCH(Working!V$11,'Data;_Historical_Data'!$H$11:$AK$11)),SUMIFS('Data;_Minor_Ports'!$K$59:$K$999999,'Data;_Minor_Ports'!$F$59:$F$999999,$F155,'Data;_Minor_Ports'!$E$59:$E$999999,V$70,'Data;_Minor_Ports'!$J$59:$J$999999,#REF!)))</f>
        <v>z</v>
      </c>
      <c r="W155" s="3" t="str">
        <f>IF(Closed_Ports!R148="z","z",IF(W$11&lt;2000,INDEX('Data;_Historical_Data'!$H$12:$AK$518,MATCH(Working!$E155,'Data;_Historical_Data'!$J$12:$J$518,0),MATCH(Working!W$11,'Data;_Historical_Data'!$H$11:$AK$11)),SUMIFS('Data;_Minor_Ports'!$K$59:$K$999999,'Data;_Minor_Ports'!$F$59:$F$999999,$F155,'Data;_Minor_Ports'!$E$59:$E$999999,W$70,'Data;_Minor_Ports'!$J$59:$J$999999,#REF!)))</f>
        <v>z</v>
      </c>
      <c r="X155" s="3" t="str">
        <f>IF(Closed_Ports!S148="z","z",IF(X$11&lt;2000,INDEX('Data;_Historical_Data'!$H$12:$AK$518,MATCH(Working!$E155,'Data;_Historical_Data'!$J$12:$J$518,0),MATCH(Working!X$11,'Data;_Historical_Data'!$H$11:$AK$11)),SUMIFS('Data;_Minor_Ports'!$K$59:$K$999999,'Data;_Minor_Ports'!$F$59:$F$999999,$F155,'Data;_Minor_Ports'!$E$59:$E$999999,X$70,'Data;_Minor_Ports'!$J$59:$J$999999,#REF!)))</f>
        <v>z</v>
      </c>
      <c r="Y155" s="3" t="str">
        <f>IF(Closed_Ports!T148="z","z",IF(Y$11&lt;2000,INDEX('Data;_Historical_Data'!$H$12:$AK$518,MATCH(Working!$E155,'Data;_Historical_Data'!$J$12:$J$518,0),MATCH(Working!Y$11,'Data;_Historical_Data'!$H$11:$AK$11)),SUMIFS('Data;_Minor_Ports'!$K$59:$K$999999,'Data;_Minor_Ports'!$F$59:$F$999999,$F155,'Data;_Minor_Ports'!$E$59:$E$999999,Y$70,'Data;_Minor_Ports'!$J$59:$J$999999,#REF!)))</f>
        <v>z</v>
      </c>
      <c r="Z155" s="3" t="str">
        <f>IF(Closed_Ports!U148="z","z",IF(Z$11&lt;2000,INDEX('Data;_Historical_Data'!$H$12:$AK$518,MATCH(Working!$E155,'Data;_Historical_Data'!$J$12:$J$518,0),MATCH(Working!Z$11,'Data;_Historical_Data'!$H$11:$AK$11)),SUMIFS('Data;_Minor_Ports'!$K$59:$K$999999,'Data;_Minor_Ports'!$F$59:$F$999999,$F155,'Data;_Minor_Ports'!$E$59:$E$999999,Z$70,'Data;_Minor_Ports'!$J$59:$J$999999,#REF!)))</f>
        <v>z</v>
      </c>
      <c r="AA155" s="3" t="str">
        <f>IF(Closed_Ports!V148="z","z",IF(AA$11&lt;2000,INDEX('Data;_Historical_Data'!$H$12:$AK$518,MATCH(Working!$E155,'Data;_Historical_Data'!$J$12:$J$518,0),MATCH(Working!AA$11,'Data;_Historical_Data'!$H$11:$AK$11)),SUMIFS('Data;_Minor_Ports'!$K$59:$K$999999,'Data;_Minor_Ports'!$F$59:$F$999999,$F155,'Data;_Minor_Ports'!$E$59:$E$999999,AA$70,'Data;_Minor_Ports'!$J$59:$J$999999,#REF!)))</f>
        <v>z</v>
      </c>
      <c r="AB155" s="3" t="str">
        <f>IF(Closed_Ports!W148="z","z",IF(AB$11&lt;2000,INDEX('Data;_Historical_Data'!$H$12:$AK$518,MATCH(Working!$E155,'Data;_Historical_Data'!$J$12:$J$518,0),MATCH(Working!AB$11,'Data;_Historical_Data'!$H$11:$AK$11)),SUMIFS('Data;_Minor_Ports'!$K$59:$K$999999,'Data;_Minor_Ports'!$F$59:$F$999999,$F155,'Data;_Minor_Ports'!$E$59:$E$999999,AB$70,'Data;_Minor_Ports'!$J$59:$J$999999,#REF!)))</f>
        <v>z</v>
      </c>
      <c r="AC155" s="3" t="str">
        <f>IF(Closed_Ports!X148="z","z",IF(AC$11&lt;2000,INDEX('Data;_Historical_Data'!$H$12:$AK$518,MATCH(Working!$E155,'Data;_Historical_Data'!$J$12:$J$518,0),MATCH(Working!AC$11,'Data;_Historical_Data'!$H$11:$AK$11)),SUMIFS('Data;_Minor_Ports'!$K$59:$K$999999,'Data;_Minor_Ports'!$F$59:$F$999999,$F155,'Data;_Minor_Ports'!$E$59:$E$999999,AC$70,'Data;_Minor_Ports'!$J$59:$J$999999,#REF!)))</f>
        <v>z</v>
      </c>
      <c r="AD155" s="3" t="str">
        <f>IF(Closed_Ports!Y148="z","z",IF(AD$11&lt;2000,INDEX('Data;_Historical_Data'!$H$12:$AK$518,MATCH(Working!$E155,'Data;_Historical_Data'!$J$12:$J$518,0),MATCH(Working!AD$11,'Data;_Historical_Data'!$H$11:$AK$11)),SUMIFS('Data;_Minor_Ports'!$K$59:$K$999999,'Data;_Minor_Ports'!$F$59:$F$999999,$F155,'Data;_Minor_Ports'!$E$59:$E$999999,AD$70,'Data;_Minor_Ports'!$J$59:$J$999999,#REF!)))</f>
        <v>z</v>
      </c>
      <c r="AE155" s="3" t="str">
        <f>IF(Closed_Ports!Z148="z","z",IF(AE$11&lt;2000,INDEX('Data;_Historical_Data'!$H$12:$AK$518,MATCH(Working!$E155,'Data;_Historical_Data'!$J$12:$J$518,0),MATCH(Working!AE$11,'Data;_Historical_Data'!$H$11:$AK$11)),SUMIFS('Data;_Minor_Ports'!$K$59:$K$999999,'Data;_Minor_Ports'!$F$59:$F$999999,$F155,'Data;_Minor_Ports'!$E$59:$E$999999,AE$70,'Data;_Minor_Ports'!$J$59:$J$999999,#REF!)))</f>
        <v>z</v>
      </c>
      <c r="AF155" s="3" t="str">
        <f>IF(Closed_Ports!AA148="z","z",IF(AF$11&lt;2000,INDEX('Data;_Historical_Data'!$H$12:$AK$518,MATCH(Working!$E155,'Data;_Historical_Data'!$J$12:$J$518,0),MATCH(Working!AF$11,'Data;_Historical_Data'!$H$11:$AK$11)),SUMIFS('Data;_Minor_Ports'!$K$59:$K$999999,'Data;_Minor_Ports'!$F$59:$F$999999,$F155,'Data;_Minor_Ports'!$E$59:$E$999999,AF$70,'Data;_Minor_Ports'!$J$59:$J$999999,#REF!)))</f>
        <v>z</v>
      </c>
      <c r="AG155" s="3" t="str">
        <f>IF(Closed_Ports!AB148="z","z",IF(AG$11&lt;2000,INDEX('Data;_Historical_Data'!$H$12:$AK$518,MATCH(Working!$E155,'Data;_Historical_Data'!$J$12:$J$518,0),MATCH(Working!AG$11,'Data;_Historical_Data'!$H$11:$AK$11)),SUMIFS('Data;_Minor_Ports'!$K$59:$K$999999,'Data;_Minor_Ports'!$F$59:$F$999999,$F155,'Data;_Minor_Ports'!$E$59:$E$999999,AG$70,'Data;_Minor_Ports'!$J$59:$J$999999,#REF!)))</f>
        <v>z</v>
      </c>
      <c r="AH155" s="3" t="str">
        <f>IF(Closed_Ports!AC148="z","z",IF(AH$11&lt;2000,INDEX('Data;_Historical_Data'!$H$12:$AK$518,MATCH(Working!$E155,'Data;_Historical_Data'!$J$12:$J$518,0),MATCH(Working!AH$11,'Data;_Historical_Data'!$H$11:$AK$11)),SUMIFS('Data;_Minor_Ports'!$K$59:$K$999999,'Data;_Minor_Ports'!$F$59:$F$999999,$F155,'Data;_Minor_Ports'!$E$59:$E$999999,AH$70,'Data;_Minor_Ports'!$J$59:$J$999999,#REF!)))</f>
        <v>z</v>
      </c>
      <c r="AI155" s="3" t="str">
        <f>IF(Closed_Ports!AD148="z","z",IF(AI$11&lt;2000,INDEX('Data;_Historical_Data'!$H$12:$AK$518,MATCH(Working!$E155,'Data;_Historical_Data'!$J$12:$J$518,0),MATCH(Working!AI$11,'Data;_Historical_Data'!$H$11:$AK$11)),SUMIFS('Data;_Minor_Ports'!$K$59:$K$999999,'Data;_Minor_Ports'!$F$59:$F$999999,$F155,'Data;_Minor_Ports'!$E$59:$E$999999,AI$70,'Data;_Minor_Ports'!$J$59:$J$999999,#REF!)))</f>
        <v>z</v>
      </c>
      <c r="AJ155" s="3" t="str">
        <f>IF(Closed_Ports!AE148="z","z",IF(AJ$11&lt;2000,INDEX('Data;_Historical_Data'!$H$12:$AK$518,MATCH(Working!$E155,'Data;_Historical_Data'!$J$12:$J$518,0),MATCH(Working!AJ$11,'Data;_Historical_Data'!$H$11:$AK$11)),SUMIFS('Data;_Minor_Ports'!$K$59:$K$999999,'Data;_Minor_Ports'!$F$59:$F$999999,$F155,'Data;_Minor_Ports'!$E$59:$E$999999,AJ$70,'Data;_Minor_Ports'!$J$59:$J$999999,#REF!)))</f>
        <v>z</v>
      </c>
      <c r="AK155" s="3" t="str">
        <f>IF(Closed_Ports!AF148="z","z",IF(AK$11&lt;2000,INDEX('Data;_Historical_Data'!$H$12:$AK$518,MATCH(Working!$E155,'Data;_Historical_Data'!$J$12:$J$518,0),MATCH(Working!AK$11,'Data;_Historical_Data'!$H$11:$AK$11)),SUMIFS('Data;_Minor_Ports'!$K$59:$K$999999,'Data;_Minor_Ports'!$F$59:$F$999999,$F155,'Data;_Minor_Ports'!$E$59:$E$999999,AK$70,'Data;_Minor_Ports'!$J$59:$J$999999,#REF!)))</f>
        <v>z</v>
      </c>
      <c r="AL155" s="49" t="str">
        <f>IF(Closed_Ports!AG148="z","z",IF(AL$11&lt;2000,INDEX('Data;_Historical_Data'!$H$12:$AK$518,MATCH(Working!$E155,'Data;_Historical_Data'!$J$12:$J$518,0),MATCH(Working!AL$11,'Data;_Historical_Data'!$H$11:$AK$11)),SUMIFS('Data;_Minor_Ports'!$K$59:$K$999999,'Data;_Minor_Ports'!$F$59:$F$999999,$F155,'Data;_Minor_Ports'!$E$59:$E$999999,AL$70,'Data;_Minor_Ports'!$J$59:$J$999999,#REF!)))</f>
        <v>z</v>
      </c>
      <c r="AM155" s="3" t="str">
        <f>IF(Closed_Ports!AH148="z","z",IF(AM$11&lt;2000,INDEX('Data;_Historical_Data'!$H$12:$AK$518,MATCH(Working!$E155,'Data;_Historical_Data'!$J$12:$J$518,0),MATCH(Working!AM$11,'Data;_Historical_Data'!$H$11:$AK$11)),SUMIFS('Data;_Minor_Ports'!$K$59:$K$999999,'Data;_Minor_Ports'!$F$59:$F$999999,$F155,'Data;_Minor_Ports'!$E$59:$E$999999,AM$70,'Data;_Minor_Ports'!$J$59:$J$999999,#REF!)))</f>
        <v>z</v>
      </c>
      <c r="AN155" s="3" t="str">
        <f>IF(Closed_Ports!AI148="z","z",IF(AN$11&lt;2000,INDEX('Data;_Historical_Data'!$H$12:$AK$518,MATCH(Working!$E155,'Data;_Historical_Data'!$J$12:$J$518,0),MATCH(Working!AN$11,'Data;_Historical_Data'!$H$11:$AK$11)),SUMIFS('Data;_Minor_Ports'!$K$59:$K$999999,'Data;_Minor_Ports'!$F$59:$F$999999,$F155,'Data;_Minor_Ports'!$E$59:$E$999999,AN$70,'Data;_Minor_Ports'!$J$59:$J$999999,#REF!)))</f>
        <v>z</v>
      </c>
      <c r="AO155" s="3" t="str">
        <f>IF(Closed_Ports!AJ148="z","z",IF(AO$11&lt;2000,INDEX('Data;_Historical_Data'!$H$12:$AK$518,MATCH(Working!$E155,'Data;_Historical_Data'!$J$12:$J$518,0),MATCH(Working!AO$11,'Data;_Historical_Data'!$H$11:$AK$11)),SUMIFS('Data;_Minor_Ports'!$K$59:$K$999999,'Data;_Minor_Ports'!$F$59:$F$999999,$F155,'Data;_Minor_Ports'!$E$59:$E$999999,AO$70,'Data;_Minor_Ports'!$J$59:$J$999999,#REF!)))</f>
        <v>z</v>
      </c>
      <c r="AP155" s="3" t="str">
        <f>IF(Closed_Ports!AK148="z","z",IF(AP$11&lt;2000,INDEX('Data;_Historical_Data'!$H$12:$AK$518,MATCH(Working!$E155,'Data;_Historical_Data'!$J$12:$J$518,0),MATCH(Working!AP$11,'Data;_Historical_Data'!$H$11:$AK$11)),SUMIFS('Data;_Minor_Ports'!$K$59:$K$999999,'Data;_Minor_Ports'!$F$59:$F$999999,$F155,'Data;_Minor_Ports'!$E$59:$E$999999,AP$70,'Data;_Minor_Ports'!$J$59:$J$999999,#REF!)))</f>
        <v>z</v>
      </c>
      <c r="AQ155" s="3" t="str">
        <f>IF(Closed_Ports!AL148="z","z",IF(AQ$11&lt;2000,INDEX('Data;_Historical_Data'!$H$12:$AK$518,MATCH(Working!$E155,'Data;_Historical_Data'!$J$12:$J$518,0),MATCH(Working!AQ$11,'Data;_Historical_Data'!$H$11:$AK$11)),SUMIFS('Data;_Minor_Ports'!$K$59:$K$999999,'Data;_Minor_Ports'!$F$59:$F$999999,$F155,'Data;_Minor_Ports'!$E$59:$E$999999,AQ$70,'Data;_Minor_Ports'!$J$59:$J$999999,#REF!)))</f>
        <v>z</v>
      </c>
      <c r="AR155" s="3" t="str">
        <f>IF(Closed_Ports!AM148="z","z",IF(AR$11&lt;2000,INDEX('Data;_Historical_Data'!$H$12:$AK$518,MATCH(Working!$E155,'Data;_Historical_Data'!$J$12:$J$518,0),MATCH(Working!AR$11,'Data;_Historical_Data'!$H$11:$AK$11)),SUMIFS('Data;_Minor_Ports'!$K$59:$K$999999,'Data;_Minor_Ports'!$F$59:$F$999999,$F155,'Data;_Minor_Ports'!$E$59:$E$999999,AR$70,'Data;_Minor_Ports'!$J$59:$J$999999,#REF!)))</f>
        <v>z</v>
      </c>
      <c r="AS155" s="3" t="str">
        <f>IF(Closed_Ports!AN148="z","z",IF(AS$11&lt;2000,INDEX('Data;_Historical_Data'!$H$12:$AK$518,MATCH(Working!$E155,'Data;_Historical_Data'!$J$12:$J$518,0),MATCH(Working!AS$11,'Data;_Historical_Data'!$H$11:$AK$11)),SUMIFS('Data;_Minor_Ports'!$K$59:$K$999999,'Data;_Minor_Ports'!$F$59:$F$999999,$F155,'Data;_Minor_Ports'!$E$59:$E$999999,AS$70,'Data;_Minor_Ports'!$J$59:$J$999999,#REF!)))</f>
        <v>z</v>
      </c>
      <c r="AT155" s="3" t="str">
        <f>IF(Closed_Ports!AO148="z","z",IF(AT$11&lt;2000,INDEX('Data;_Historical_Data'!$H$12:$AK$518,MATCH(Working!$E155,'Data;_Historical_Data'!$J$12:$J$518,0),MATCH(Working!AT$11,'Data;_Historical_Data'!$H$11:$AK$11)),SUMIFS('Data;_Minor_Ports'!$K$59:$K$999999,'Data;_Minor_Ports'!$F$59:$F$999999,$F155,'Data;_Minor_Ports'!$E$59:$E$999999,AT$70,'Data;_Minor_Ports'!$J$59:$J$999999,#REF!)))</f>
        <v>z</v>
      </c>
      <c r="AU155" s="3">
        <f>IF(Closed_Ports!AP148="z","z",IF(AU$11&lt;2000,INDEX('Data;_Historical_Data'!$H$12:$AK$518,MATCH(Working!$E155,'Data;_Historical_Data'!$J$12:$J$518,0),MATCH(Working!AU$11,'Data;_Historical_Data'!$H$11:$AK$11)),SUMIFS('Data;_Minor_Ports'!$K$59:$K$999999,'Data;_Minor_Ports'!$F$59:$F$999999,$F155,'Data;_Minor_Ports'!$E$59:$E$999999,AU$70,'Data;_Minor_Ports'!$J$59:$J$999999,#REF!)))</f>
        <v>0</v>
      </c>
      <c r="AV155" s="3">
        <f>IF(Closed_Ports!AQ148="z","z",IF(AV$11&lt;2000,INDEX('Data;_Historical_Data'!$H$12:$AK$518,MATCH(Working!$E155,'Data;_Historical_Data'!$J$12:$J$518,0),MATCH(Working!AV$11,'Data;_Historical_Data'!$H$11:$AK$11)),SUMIFS('Data;_Minor_Ports'!$K$59:$K$999999,'Data;_Minor_Ports'!$F$59:$F$999999,$F155,'Data;_Minor_Ports'!$E$59:$E$999999,AV$70,'Data;_Minor_Ports'!$J$59:$J$999999,#REF!)))</f>
        <v>0</v>
      </c>
      <c r="AW155" s="3">
        <f>IF(Closed_Ports!AR148="z","z",IF(AW$11&lt;2000,INDEX('Data;_Historical_Data'!$H$12:$AK$518,MATCH(Working!$E155,'Data;_Historical_Data'!$J$12:$J$518,0),MATCH(Working!AW$11,'Data;_Historical_Data'!$H$11:$AK$11)),SUMIFS('Data;_Minor_Ports'!$K$59:$K$999999,'Data;_Minor_Ports'!$F$59:$F$999999,$F155,'Data;_Minor_Ports'!$E$59:$E$999999,AW$70,'Data;_Minor_Ports'!$J$59:$J$999999,#REF!)))</f>
        <v>0</v>
      </c>
      <c r="AX155" s="3">
        <f>IF(Closed_Ports!AS148="z","z",IF(AX$11&lt;2000,INDEX('Data;_Historical_Data'!$H$12:$AK$518,MATCH(Working!$E155,'Data;_Historical_Data'!$J$12:$J$518,0),MATCH(Working!AX$11,'Data;_Historical_Data'!$H$11:$AK$11)),SUMIFS('Data;_Minor_Ports'!$K$59:$K$999999,'Data;_Minor_Ports'!$F$59:$F$999999,$F155,'Data;_Minor_Ports'!$E$59:$E$999999,AX$70,'Data;_Minor_Ports'!$J$59:$J$999999,#REF!)))</f>
        <v>0</v>
      </c>
      <c r="AY155" s="3">
        <f>IF(Closed_Ports!AT148="z","z",IF(AY$11&lt;2000,INDEX('Data;_Historical_Data'!$H$12:$AK$518,MATCH(Working!$E155,'Data;_Historical_Data'!$J$12:$J$518,0),MATCH(Working!AY$11,'Data;_Historical_Data'!$H$11:$AK$11)),SUMIFS('Data;_Minor_Ports'!$K$59:$K$999999,'Data;_Minor_Ports'!$F$59:$F$999999,$F155,'Data;_Minor_Ports'!$E$59:$E$999999,AY$70,'Data;_Minor_Ports'!$J$59:$J$999999,#REF!)))</f>
        <v>0</v>
      </c>
      <c r="AZ155" s="3">
        <f>IF(Closed_Ports!AU148="z","z",IF(AZ$11&lt;2000,INDEX('Data;_Historical_Data'!$H$12:$AK$518,MATCH(Working!$E155,'Data;_Historical_Data'!$J$12:$J$518,0),MATCH(Working!AZ$11,'Data;_Historical_Data'!$H$11:$AK$11)),SUMIFS('Data;_Minor_Ports'!$K$59:$K$999999,'Data;_Minor_Ports'!$F$59:$F$999999,$F155,'Data;_Minor_Ports'!$E$59:$E$999999,AZ$70,'Data;_Minor_Ports'!$J$59:$J$999999,#REF!)))</f>
        <v>0</v>
      </c>
      <c r="BA155" s="3">
        <f>IF(Closed_Ports!AV148="z","z",IF(BA$11&lt;2000,INDEX('Data;_Historical_Data'!$H$12:$AK$518,MATCH(Working!$E155,'Data;_Historical_Data'!$J$12:$J$518,0),MATCH(Working!BA$11,'Data;_Historical_Data'!$H$11:$AK$11)),SUMIFS('Data;_Minor_Ports'!$K$59:$K$999999,'Data;_Minor_Ports'!$F$59:$F$999999,$F155,'Data;_Minor_Ports'!$E$59:$E$999999,BA$70,'Data;_Minor_Ports'!$J$59:$J$999999,#REF!)))</f>
        <v>0</v>
      </c>
      <c r="BB155" s="3">
        <f>IF(Closed_Ports!AW148="z","z",IF(BB$11&lt;2000,INDEX('Data;_Historical_Data'!$H$12:$AK$518,MATCH(Working!$E155,'Data;_Historical_Data'!$J$12:$J$518,0),MATCH(Working!BB$11,'Data;_Historical_Data'!$H$11:$AK$11)),SUMIFS('Data;_Minor_Ports'!$K$59:$K$999999,'Data;_Minor_Ports'!$F$59:$F$999999,$F155,'Data;_Minor_Ports'!$E$59:$E$999999,BB$70,'Data;_Minor_Ports'!$J$59:$J$999999,#REF!)))</f>
        <v>0</v>
      </c>
      <c r="BC155" s="3">
        <f>IF(Closed_Ports!AX148="z","z",IF(BC$11&lt;2000,INDEX('Data;_Historical_Data'!$H$12:$AK$518,MATCH(Working!$E155,'Data;_Historical_Data'!$J$12:$J$518,0),MATCH(Working!BC$11,'Data;_Historical_Data'!$H$11:$AK$11)),SUMIFS('Data;_Minor_Ports'!$K$59:$K$999999,'Data;_Minor_Ports'!$F$59:$F$999999,$F155,'Data;_Minor_Ports'!$E$59:$E$999999,BC$70,'Data;_Minor_Ports'!$J$59:$J$999999,#REF!)))</f>
        <v>0</v>
      </c>
      <c r="BD155" s="3">
        <f>IF(Closed_Ports!AY148="z","z",IF(BD$11&lt;2000,INDEX('Data;_Historical_Data'!$H$12:$AK$518,MATCH(Working!$E155,'Data;_Historical_Data'!$J$12:$J$518,0),MATCH(Working!BD$11,'Data;_Historical_Data'!$H$11:$AK$11)),SUMIFS('Data;_Minor_Ports'!$K$59:$K$999999,'Data;_Minor_Ports'!$F$59:$F$999999,$F155,'Data;_Minor_Ports'!$E$59:$E$999999,BD$70,'Data;_Minor_Ports'!$J$59:$J$999999,#REF!)))</f>
        <v>0</v>
      </c>
      <c r="BE155" s="3">
        <f>IF(Closed_Ports!AZ148="z","z",IF(BE$11&lt;2000,INDEX('Data;_Historical_Data'!$H$12:$AK$518,MATCH(Working!$E155,'Data;_Historical_Data'!$J$12:$J$518,0),MATCH(Working!BE$11,'Data;_Historical_Data'!$H$11:$AK$11)),SUMIFS('Data;_Minor_Ports'!$K$59:$K$999999,'Data;_Minor_Ports'!$F$59:$F$999999,$F155,'Data;_Minor_Ports'!$E$59:$E$999999,BE$70,'Data;_Minor_Ports'!$J$59:$J$999999,#REF!)))</f>
        <v>0</v>
      </c>
      <c r="BF155" s="3">
        <f>IF(Closed_Ports!BA148="z","z",IF(BF$11&lt;2000,INDEX('Data;_Historical_Data'!$H$12:$AK$518,MATCH(Working!$E155,'Data;_Historical_Data'!$J$12:$J$518,0),MATCH(Working!BF$11,'Data;_Historical_Data'!$H$11:$AK$11)),SUMIFS('Data;_Minor_Ports'!$K$59:$K$999999,'Data;_Minor_Ports'!$F$59:$F$999999,$F155,'Data;_Minor_Ports'!$E$59:$E$999999,BF$70,'Data;_Minor_Ports'!$J$59:$J$999999,#REF!)))</f>
        <v>0</v>
      </c>
      <c r="BG155" s="3">
        <f>IF(Closed_Ports!BB148="z","z",IF(BG$11&lt;2000,INDEX('Data;_Historical_Data'!$H$12:$AK$518,MATCH(Working!$E155,'Data;_Historical_Data'!$J$12:$J$518,0),MATCH(Working!BG$11,'Data;_Historical_Data'!$H$11:$AK$11)),SUMIFS('Data;_Minor_Ports'!$K$59:$K$999999,'Data;_Minor_Ports'!$F$59:$F$999999,$F155,'Data;_Minor_Ports'!$E$59:$E$999999,BG$70,'Data;_Minor_Ports'!$J$59:$J$999999,#REF!)))</f>
        <v>0</v>
      </c>
      <c r="BH155" s="3">
        <f>IF(Closed_Ports!BC148="z","z",IF(BH$11&lt;2000,INDEX('Data;_Historical_Data'!$H$12:$AK$518,MATCH(Working!$E155,'Data;_Historical_Data'!$J$12:$J$518,0),MATCH(Working!BH$11,'Data;_Historical_Data'!$H$11:$AK$11)),SUMIFS('Data;_Minor_Ports'!$K$59:$K$999999,'Data;_Minor_Ports'!$F$59:$F$999999,$F155,'Data;_Minor_Ports'!$E$59:$E$999999,BH$70,'Data;_Minor_Ports'!$J$59:$J$999999,#REF!)))</f>
        <v>0</v>
      </c>
      <c r="BI155" s="3">
        <f>IF(Closed_Ports!BD148="z","z",IF(BI$11&lt;2000,INDEX('Data;_Historical_Data'!$H$12:$AK$518,MATCH(Working!$E155,'Data;_Historical_Data'!$J$12:$J$518,0),MATCH(Working!BI$11,'Data;_Historical_Data'!$H$11:$AK$11)),SUMIFS('Data;_Minor_Ports'!$K$59:$K$999999,'Data;_Minor_Ports'!$F$59:$F$999999,$F155,'Data;_Minor_Ports'!$E$59:$E$999999,BI$70,'Data;_Minor_Ports'!$J$59:$J$999999,#REF!)))</f>
        <v>0</v>
      </c>
      <c r="BJ155" s="44" t="e">
        <f t="shared" si="10"/>
        <v>#DIV/0!</v>
      </c>
      <c r="BK155" s="45">
        <f t="shared" si="11"/>
        <v>0</v>
      </c>
    </row>
    <row r="156" spans="5:63" x14ac:dyDescent="0.25">
      <c r="E156" s="22" t="e">
        <f>CONCATENATE(#REF!,Working!H156)</f>
        <v>#REF!</v>
      </c>
      <c r="F156" s="22" t="s">
        <v>486</v>
      </c>
      <c r="G156" s="22" t="s">
        <v>308</v>
      </c>
      <c r="H156" s="2" t="s">
        <v>143</v>
      </c>
      <c r="I156" s="2" t="s">
        <v>9</v>
      </c>
      <c r="J156" s="42" t="s">
        <v>66</v>
      </c>
      <c r="K156" s="3" t="str">
        <f>IF(Closed_Ports!F149="z","z",IF(K$11&lt;2000,INDEX('Data;_Historical_Data'!$H$12:$AK$518,MATCH(Working!$E156,'Data;_Historical_Data'!$J$12:$J$518,0),MATCH(Working!K$11,'Data;_Historical_Data'!$H$11:$AK$11)),SUMIFS('Data;_Minor_Ports'!$K$59:$K$999999,'Data;_Minor_Ports'!$F$59:$F$999999,$F156,'Data;_Minor_Ports'!$E$59:$E$999999,K$70,'Data;_Minor_Ports'!$J$59:$J$999999,#REF!)))</f>
        <v>z</v>
      </c>
      <c r="L156" s="3" t="str">
        <f>IF(Closed_Ports!G149="z","z",IF(L$11&lt;2000,INDEX('Data;_Historical_Data'!$H$12:$AK$518,MATCH(Working!$E156,'Data;_Historical_Data'!$J$12:$J$518,0),MATCH(Working!L$11,'Data;_Historical_Data'!$H$11:$AK$11)),SUMIFS('Data;_Minor_Ports'!$K$59:$K$999999,'Data;_Minor_Ports'!$F$59:$F$999999,$F156,'Data;_Minor_Ports'!$E$59:$E$999999,L$70,'Data;_Minor_Ports'!$J$59:$J$999999,#REF!)))</f>
        <v>z</v>
      </c>
      <c r="M156" s="3" t="str">
        <f>IF(Closed_Ports!H149="z","z",IF(M$11&lt;2000,INDEX('Data;_Historical_Data'!$H$12:$AK$518,MATCH(Working!$E156,'Data;_Historical_Data'!$J$12:$J$518,0),MATCH(Working!M$11,'Data;_Historical_Data'!$H$11:$AK$11)),SUMIFS('Data;_Minor_Ports'!$K$59:$K$999999,'Data;_Minor_Ports'!$F$59:$F$999999,$F156,'Data;_Minor_Ports'!$E$59:$E$999999,M$70,'Data;_Minor_Ports'!$J$59:$J$999999,#REF!)))</f>
        <v>z</v>
      </c>
      <c r="N156" s="3" t="str">
        <f>IF(Closed_Ports!I149="z","z",IF(N$11&lt;2000,INDEX('Data;_Historical_Data'!$H$12:$AK$518,MATCH(Working!$E156,'Data;_Historical_Data'!$J$12:$J$518,0),MATCH(Working!N$11,'Data;_Historical_Data'!$H$11:$AK$11)),SUMIFS('Data;_Minor_Ports'!$K$59:$K$999999,'Data;_Minor_Ports'!$F$59:$F$999999,$F156,'Data;_Minor_Ports'!$E$59:$E$999999,N$70,'Data;_Minor_Ports'!$J$59:$J$999999,#REF!)))</f>
        <v>z</v>
      </c>
      <c r="O156" s="3" t="str">
        <f>IF(Closed_Ports!J149="z","z",IF(O$11&lt;2000,INDEX('Data;_Historical_Data'!$H$12:$AK$518,MATCH(Working!$E156,'Data;_Historical_Data'!$J$12:$J$518,0),MATCH(Working!O$11,'Data;_Historical_Data'!$H$11:$AK$11)),SUMIFS('Data;_Minor_Ports'!$K$59:$K$999999,'Data;_Minor_Ports'!$F$59:$F$999999,$F156,'Data;_Minor_Ports'!$E$59:$E$999999,O$70,'Data;_Minor_Ports'!$J$59:$J$999999,#REF!)))</f>
        <v>z</v>
      </c>
      <c r="P156" s="3" t="str">
        <f>IF(Closed_Ports!K149="z","z",IF(P$11&lt;2000,INDEX('Data;_Historical_Data'!$H$12:$AK$518,MATCH(Working!$E156,'Data;_Historical_Data'!$J$12:$J$518,0),MATCH(Working!P$11,'Data;_Historical_Data'!$H$11:$AK$11)),SUMIFS('Data;_Minor_Ports'!$K$59:$K$999999,'Data;_Minor_Ports'!$F$59:$F$999999,$F156,'Data;_Minor_Ports'!$E$59:$E$999999,P$70,'Data;_Minor_Ports'!$J$59:$J$999999,#REF!)))</f>
        <v>z</v>
      </c>
      <c r="Q156" s="3" t="str">
        <f>IF(Closed_Ports!L149="z","z",IF(Q$11&lt;2000,INDEX('Data;_Historical_Data'!$H$12:$AK$518,MATCH(Working!$E156,'Data;_Historical_Data'!$J$12:$J$518,0),MATCH(Working!Q$11,'Data;_Historical_Data'!$H$11:$AK$11)),SUMIFS('Data;_Minor_Ports'!$K$59:$K$999999,'Data;_Minor_Ports'!$F$59:$F$999999,$F156,'Data;_Minor_Ports'!$E$59:$E$999999,Q$70,'Data;_Minor_Ports'!$J$59:$J$999999,#REF!)))</f>
        <v>z</v>
      </c>
      <c r="R156" s="3" t="str">
        <f>IF(Closed_Ports!M149="z","z",IF(R$11&lt;2000,INDEX('Data;_Historical_Data'!$H$12:$AK$518,MATCH(Working!$E156,'Data;_Historical_Data'!$J$12:$J$518,0),MATCH(Working!R$11,'Data;_Historical_Data'!$H$11:$AK$11)),SUMIFS('Data;_Minor_Ports'!$K$59:$K$999999,'Data;_Minor_Ports'!$F$59:$F$999999,$F156,'Data;_Minor_Ports'!$E$59:$E$999999,R$70,'Data;_Minor_Ports'!$J$59:$J$999999,#REF!)))</f>
        <v>z</v>
      </c>
      <c r="S156" s="3" t="str">
        <f>IF(Closed_Ports!N149="z","z",IF(S$11&lt;2000,INDEX('Data;_Historical_Data'!$H$12:$AK$518,MATCH(Working!$E156,'Data;_Historical_Data'!$J$12:$J$518,0),MATCH(Working!S$11,'Data;_Historical_Data'!$H$11:$AK$11)),SUMIFS('Data;_Minor_Ports'!$K$59:$K$999999,'Data;_Minor_Ports'!$F$59:$F$999999,$F156,'Data;_Minor_Ports'!$E$59:$E$999999,S$70,'Data;_Minor_Ports'!$J$59:$J$999999,#REF!)))</f>
        <v>z</v>
      </c>
      <c r="T156" s="3" t="e">
        <f>IF(Closed_Ports!O149="z","z",IF(T$11&lt;2000,INDEX('Data;_Historical_Data'!$H$12:$AK$518,MATCH(Working!$E156,'Data;_Historical_Data'!$J$12:$J$518,0),MATCH(Working!T$11,'Data;_Historical_Data'!$H$11:$AK$11)),SUMIFS('Data;_Minor_Ports'!$K$59:$K$999999,'Data;_Minor_Ports'!$F$59:$F$999999,$F156,'Data;_Minor_Ports'!$E$59:$E$999999,T$70,'Data;_Minor_Ports'!$J$59:$J$999999,#REF!)))</f>
        <v>#REF!</v>
      </c>
      <c r="U156" s="3" t="e">
        <f>IF(Closed_Ports!P149="z","z",IF(U$11&lt;2000,INDEX('Data;_Historical_Data'!$H$12:$AK$518,MATCH(Working!$E156,'Data;_Historical_Data'!$J$12:$J$518,0),MATCH(Working!U$11,'Data;_Historical_Data'!$H$11:$AK$11)),SUMIFS('Data;_Minor_Ports'!$K$59:$K$999999,'Data;_Minor_Ports'!$F$59:$F$999999,$F156,'Data;_Minor_Ports'!$E$59:$E$999999,U$70,'Data;_Minor_Ports'!$J$59:$J$999999,#REF!)))</f>
        <v>#REF!</v>
      </c>
      <c r="V156" s="3" t="e">
        <f>IF(Closed_Ports!Q149="z","z",IF(V$11&lt;2000,INDEX('Data;_Historical_Data'!$H$12:$AK$518,MATCH(Working!$E156,'Data;_Historical_Data'!$J$12:$J$518,0),MATCH(Working!V$11,'Data;_Historical_Data'!$H$11:$AK$11)),SUMIFS('Data;_Minor_Ports'!$K$59:$K$999999,'Data;_Minor_Ports'!$F$59:$F$999999,$F156,'Data;_Minor_Ports'!$E$59:$E$999999,V$70,'Data;_Minor_Ports'!$J$59:$J$999999,#REF!)))</f>
        <v>#REF!</v>
      </c>
      <c r="W156" s="3" t="e">
        <f>IF(Closed_Ports!R149="z","z",IF(W$11&lt;2000,INDEX('Data;_Historical_Data'!$H$12:$AK$518,MATCH(Working!$E156,'Data;_Historical_Data'!$J$12:$J$518,0),MATCH(Working!W$11,'Data;_Historical_Data'!$H$11:$AK$11)),SUMIFS('Data;_Minor_Ports'!$K$59:$K$999999,'Data;_Minor_Ports'!$F$59:$F$999999,$F156,'Data;_Minor_Ports'!$E$59:$E$999999,W$70,'Data;_Minor_Ports'!$J$59:$J$999999,#REF!)))</f>
        <v>#REF!</v>
      </c>
      <c r="X156" s="3" t="e">
        <f>IF(Closed_Ports!S149="z","z",IF(X$11&lt;2000,INDEX('Data;_Historical_Data'!$H$12:$AK$518,MATCH(Working!$E156,'Data;_Historical_Data'!$J$12:$J$518,0),MATCH(Working!X$11,'Data;_Historical_Data'!$H$11:$AK$11)),SUMIFS('Data;_Minor_Ports'!$K$59:$K$999999,'Data;_Minor_Ports'!$F$59:$F$999999,$F156,'Data;_Minor_Ports'!$E$59:$E$999999,X$70,'Data;_Minor_Ports'!$J$59:$J$999999,#REF!)))</f>
        <v>#REF!</v>
      </c>
      <c r="Y156" s="3" t="e">
        <f>IF(Closed_Ports!T149="z","z",IF(Y$11&lt;2000,INDEX('Data;_Historical_Data'!$H$12:$AK$518,MATCH(Working!$E156,'Data;_Historical_Data'!$J$12:$J$518,0),MATCH(Working!Y$11,'Data;_Historical_Data'!$H$11:$AK$11)),SUMIFS('Data;_Minor_Ports'!$K$59:$K$999999,'Data;_Minor_Ports'!$F$59:$F$999999,$F156,'Data;_Minor_Ports'!$E$59:$E$999999,Y$70,'Data;_Minor_Ports'!$J$59:$J$999999,#REF!)))</f>
        <v>#REF!</v>
      </c>
      <c r="Z156" s="3" t="e">
        <f>IF(Closed_Ports!U149="z","z",IF(Z$11&lt;2000,INDEX('Data;_Historical_Data'!$H$12:$AK$518,MATCH(Working!$E156,'Data;_Historical_Data'!$J$12:$J$518,0),MATCH(Working!Z$11,'Data;_Historical_Data'!$H$11:$AK$11)),SUMIFS('Data;_Minor_Ports'!$K$59:$K$999999,'Data;_Minor_Ports'!$F$59:$F$999999,$F156,'Data;_Minor_Ports'!$E$59:$E$999999,Z$70,'Data;_Minor_Ports'!$J$59:$J$999999,#REF!)))</f>
        <v>#REF!</v>
      </c>
      <c r="AA156" s="3" t="e">
        <f>IF(Closed_Ports!V149="z","z",IF(AA$11&lt;2000,INDEX('Data;_Historical_Data'!$H$12:$AK$518,MATCH(Working!$E156,'Data;_Historical_Data'!$J$12:$J$518,0),MATCH(Working!AA$11,'Data;_Historical_Data'!$H$11:$AK$11)),SUMIFS('Data;_Minor_Ports'!$K$59:$K$999999,'Data;_Minor_Ports'!$F$59:$F$999999,$F156,'Data;_Minor_Ports'!$E$59:$E$999999,AA$70,'Data;_Minor_Ports'!$J$59:$J$999999,#REF!)))</f>
        <v>#REF!</v>
      </c>
      <c r="AB156" s="3" t="e">
        <f>IF(Closed_Ports!W149="z","z",IF(AB$11&lt;2000,INDEX('Data;_Historical_Data'!$H$12:$AK$518,MATCH(Working!$E156,'Data;_Historical_Data'!$J$12:$J$518,0),MATCH(Working!AB$11,'Data;_Historical_Data'!$H$11:$AK$11)),SUMIFS('Data;_Minor_Ports'!$K$59:$K$999999,'Data;_Minor_Ports'!$F$59:$F$999999,$F156,'Data;_Minor_Ports'!$E$59:$E$999999,AB$70,'Data;_Minor_Ports'!$J$59:$J$999999,#REF!)))</f>
        <v>#REF!</v>
      </c>
      <c r="AC156" s="3" t="e">
        <f>IF(Closed_Ports!X149="z","z",IF(AC$11&lt;2000,INDEX('Data;_Historical_Data'!$H$12:$AK$518,MATCH(Working!$E156,'Data;_Historical_Data'!$J$12:$J$518,0),MATCH(Working!AC$11,'Data;_Historical_Data'!$H$11:$AK$11)),SUMIFS('Data;_Minor_Ports'!$K$59:$K$999999,'Data;_Minor_Ports'!$F$59:$F$999999,$F156,'Data;_Minor_Ports'!$E$59:$E$999999,AC$70,'Data;_Minor_Ports'!$J$59:$J$999999,#REF!)))</f>
        <v>#REF!</v>
      </c>
      <c r="AD156" s="3" t="e">
        <f>IF(Closed_Ports!Y149="z","z",IF(AD$11&lt;2000,INDEX('Data;_Historical_Data'!$H$12:$AK$518,MATCH(Working!$E156,'Data;_Historical_Data'!$J$12:$J$518,0),MATCH(Working!AD$11,'Data;_Historical_Data'!$H$11:$AK$11)),SUMIFS('Data;_Minor_Ports'!$K$59:$K$999999,'Data;_Minor_Ports'!$F$59:$F$999999,$F156,'Data;_Minor_Ports'!$E$59:$E$999999,AD$70,'Data;_Minor_Ports'!$J$59:$J$999999,#REF!)))</f>
        <v>#REF!</v>
      </c>
      <c r="AE156" s="3" t="e">
        <f>IF(Closed_Ports!Z149="z","z",IF(AE$11&lt;2000,INDEX('Data;_Historical_Data'!$H$12:$AK$518,MATCH(Working!$E156,'Data;_Historical_Data'!$J$12:$J$518,0),MATCH(Working!AE$11,'Data;_Historical_Data'!$H$11:$AK$11)),SUMIFS('Data;_Minor_Ports'!$K$59:$K$999999,'Data;_Minor_Ports'!$F$59:$F$999999,$F156,'Data;_Minor_Ports'!$E$59:$E$999999,AE$70,'Data;_Minor_Ports'!$J$59:$J$999999,#REF!)))</f>
        <v>#REF!</v>
      </c>
      <c r="AF156" s="3" t="e">
        <f>IF(Closed_Ports!AA149="z","z",IF(AF$11&lt;2000,INDEX('Data;_Historical_Data'!$H$12:$AK$518,MATCH(Working!$E156,'Data;_Historical_Data'!$J$12:$J$518,0),MATCH(Working!AF$11,'Data;_Historical_Data'!$H$11:$AK$11)),SUMIFS('Data;_Minor_Ports'!$K$59:$K$999999,'Data;_Minor_Ports'!$F$59:$F$999999,$F156,'Data;_Minor_Ports'!$E$59:$E$999999,AF$70,'Data;_Minor_Ports'!$J$59:$J$999999,#REF!)))</f>
        <v>#REF!</v>
      </c>
      <c r="AG156" s="3" t="e">
        <f>IF(Closed_Ports!AB149="z","z",IF(AG$11&lt;2000,INDEX('Data;_Historical_Data'!$H$12:$AK$518,MATCH(Working!$E156,'Data;_Historical_Data'!$J$12:$J$518,0),MATCH(Working!AG$11,'Data;_Historical_Data'!$H$11:$AK$11)),SUMIFS('Data;_Minor_Ports'!$K$59:$K$999999,'Data;_Minor_Ports'!$F$59:$F$999999,$F156,'Data;_Minor_Ports'!$E$59:$E$999999,AG$70,'Data;_Minor_Ports'!$J$59:$J$999999,#REF!)))</f>
        <v>#REF!</v>
      </c>
      <c r="AH156" s="3" t="e">
        <f>IF(Closed_Ports!AC149="z","z",IF(AH$11&lt;2000,INDEX('Data;_Historical_Data'!$H$12:$AK$518,MATCH(Working!$E156,'Data;_Historical_Data'!$J$12:$J$518,0),MATCH(Working!AH$11,'Data;_Historical_Data'!$H$11:$AK$11)),SUMIFS('Data;_Minor_Ports'!$K$59:$K$999999,'Data;_Minor_Ports'!$F$59:$F$999999,$F156,'Data;_Minor_Ports'!$E$59:$E$999999,AH$70,'Data;_Minor_Ports'!$J$59:$J$999999,#REF!)))</f>
        <v>#REF!</v>
      </c>
      <c r="AI156" s="3" t="e">
        <f>IF(Closed_Ports!AD149="z","z",IF(AI$11&lt;2000,INDEX('Data;_Historical_Data'!$H$12:$AK$518,MATCH(Working!$E156,'Data;_Historical_Data'!$J$12:$J$518,0),MATCH(Working!AI$11,'Data;_Historical_Data'!$H$11:$AK$11)),SUMIFS('Data;_Minor_Ports'!$K$59:$K$999999,'Data;_Minor_Ports'!$F$59:$F$999999,$F156,'Data;_Minor_Ports'!$E$59:$E$999999,AI$70,'Data;_Minor_Ports'!$J$59:$J$999999,#REF!)))</f>
        <v>#REF!</v>
      </c>
      <c r="AJ156" s="3" t="e">
        <f>IF(Closed_Ports!AE149="z","z",IF(AJ$11&lt;2000,INDEX('Data;_Historical_Data'!$H$12:$AK$518,MATCH(Working!$E156,'Data;_Historical_Data'!$J$12:$J$518,0),MATCH(Working!AJ$11,'Data;_Historical_Data'!$H$11:$AK$11)),SUMIFS('Data;_Minor_Ports'!$K$59:$K$999999,'Data;_Minor_Ports'!$F$59:$F$999999,$F156,'Data;_Minor_Ports'!$E$59:$E$999999,AJ$70,'Data;_Minor_Ports'!$J$59:$J$999999,#REF!)))</f>
        <v>#REF!</v>
      </c>
      <c r="AK156" s="3" t="e">
        <f>IF(Closed_Ports!AF149="z","z",IF(AK$11&lt;2000,INDEX('Data;_Historical_Data'!$H$12:$AK$518,MATCH(Working!$E156,'Data;_Historical_Data'!$J$12:$J$518,0),MATCH(Working!AK$11,'Data;_Historical_Data'!$H$11:$AK$11)),SUMIFS('Data;_Minor_Ports'!$K$59:$K$999999,'Data;_Minor_Ports'!$F$59:$F$999999,$F156,'Data;_Minor_Ports'!$E$59:$E$999999,AK$70,'Data;_Minor_Ports'!$J$59:$J$999999,#REF!)))</f>
        <v>#REF!</v>
      </c>
      <c r="AL156" s="49">
        <f>IF(Closed_Ports!AG149="z","z",IF(AL$11&lt;2000,INDEX('Data;_Historical_Data'!$H$12:$AK$518,MATCH(Working!$E156,'Data;_Historical_Data'!$J$12:$J$518,0),MATCH(Working!AL$11,'Data;_Historical_Data'!$H$11:$AK$11)),SUMIFS('Data;_Minor_Ports'!$K$59:$K$999999,'Data;_Minor_Ports'!$F$59:$F$999999,$F156,'Data;_Minor_Ports'!$E$59:$E$999999,AL$70,'Data;_Minor_Ports'!$J$59:$J$999999,#REF!)))</f>
        <v>0</v>
      </c>
      <c r="AM156" s="3">
        <f>IF(Closed_Ports!AH149="z","z",IF(AM$11&lt;2000,INDEX('Data;_Historical_Data'!$H$12:$AK$518,MATCH(Working!$E156,'Data;_Historical_Data'!$J$12:$J$518,0),MATCH(Working!AM$11,'Data;_Historical_Data'!$H$11:$AK$11)),SUMIFS('Data;_Minor_Ports'!$K$59:$K$999999,'Data;_Minor_Ports'!$F$59:$F$999999,$F156,'Data;_Minor_Ports'!$E$59:$E$999999,AM$70,'Data;_Minor_Ports'!$J$59:$J$999999,#REF!)))</f>
        <v>0</v>
      </c>
      <c r="AN156" s="3">
        <f>IF(Closed_Ports!AI149="z","z",IF(AN$11&lt;2000,INDEX('Data;_Historical_Data'!$H$12:$AK$518,MATCH(Working!$E156,'Data;_Historical_Data'!$J$12:$J$518,0),MATCH(Working!AN$11,'Data;_Historical_Data'!$H$11:$AK$11)),SUMIFS('Data;_Minor_Ports'!$K$59:$K$999999,'Data;_Minor_Ports'!$F$59:$F$999999,$F156,'Data;_Minor_Ports'!$E$59:$E$999999,AN$70,'Data;_Minor_Ports'!$J$59:$J$999999,#REF!)))</f>
        <v>0</v>
      </c>
      <c r="AO156" s="3">
        <f>IF(Closed_Ports!AJ149="z","z",IF(AO$11&lt;2000,INDEX('Data;_Historical_Data'!$H$12:$AK$518,MATCH(Working!$E156,'Data;_Historical_Data'!$J$12:$J$518,0),MATCH(Working!AO$11,'Data;_Historical_Data'!$H$11:$AK$11)),SUMIFS('Data;_Minor_Ports'!$K$59:$K$999999,'Data;_Minor_Ports'!$F$59:$F$999999,$F156,'Data;_Minor_Ports'!$E$59:$E$999999,AO$70,'Data;_Minor_Ports'!$J$59:$J$999999,#REF!)))</f>
        <v>0</v>
      </c>
      <c r="AP156" s="3">
        <f>IF(Closed_Ports!AK149="z","z",IF(AP$11&lt;2000,INDEX('Data;_Historical_Data'!$H$12:$AK$518,MATCH(Working!$E156,'Data;_Historical_Data'!$J$12:$J$518,0),MATCH(Working!AP$11,'Data;_Historical_Data'!$H$11:$AK$11)),SUMIFS('Data;_Minor_Ports'!$K$59:$K$999999,'Data;_Minor_Ports'!$F$59:$F$999999,$F156,'Data;_Minor_Ports'!$E$59:$E$999999,AP$70,'Data;_Minor_Ports'!$J$59:$J$999999,#REF!)))</f>
        <v>0</v>
      </c>
      <c r="AQ156" s="3">
        <f>IF(Closed_Ports!AL149="z","z",IF(AQ$11&lt;2000,INDEX('Data;_Historical_Data'!$H$12:$AK$518,MATCH(Working!$E156,'Data;_Historical_Data'!$J$12:$J$518,0),MATCH(Working!AQ$11,'Data;_Historical_Data'!$H$11:$AK$11)),SUMIFS('Data;_Minor_Ports'!$K$59:$K$999999,'Data;_Minor_Ports'!$F$59:$F$999999,$F156,'Data;_Minor_Ports'!$E$59:$E$999999,AQ$70,'Data;_Minor_Ports'!$J$59:$J$999999,#REF!)))</f>
        <v>0</v>
      </c>
      <c r="AR156" s="3">
        <f>IF(Closed_Ports!AM149="z","z",IF(AR$11&lt;2000,INDEX('Data;_Historical_Data'!$H$12:$AK$518,MATCH(Working!$E156,'Data;_Historical_Data'!$J$12:$J$518,0),MATCH(Working!AR$11,'Data;_Historical_Data'!$H$11:$AK$11)),SUMIFS('Data;_Minor_Ports'!$K$59:$K$999999,'Data;_Minor_Ports'!$F$59:$F$999999,$F156,'Data;_Minor_Ports'!$E$59:$E$999999,AR$70,'Data;_Minor_Ports'!$J$59:$J$999999,#REF!)))</f>
        <v>0</v>
      </c>
      <c r="AS156" s="3">
        <f>IF(Closed_Ports!AN149="z","z",IF(AS$11&lt;2000,INDEX('Data;_Historical_Data'!$H$12:$AK$518,MATCH(Working!$E156,'Data;_Historical_Data'!$J$12:$J$518,0),MATCH(Working!AS$11,'Data;_Historical_Data'!$H$11:$AK$11)),SUMIFS('Data;_Minor_Ports'!$K$59:$K$999999,'Data;_Minor_Ports'!$F$59:$F$999999,$F156,'Data;_Minor_Ports'!$E$59:$E$999999,AS$70,'Data;_Minor_Ports'!$J$59:$J$999999,#REF!)))</f>
        <v>0</v>
      </c>
      <c r="AT156" s="3">
        <f>IF(Closed_Ports!AO149="z","z",IF(AT$11&lt;2000,INDEX('Data;_Historical_Data'!$H$12:$AK$518,MATCH(Working!$E156,'Data;_Historical_Data'!$J$12:$J$518,0),MATCH(Working!AT$11,'Data;_Historical_Data'!$H$11:$AK$11)),SUMIFS('Data;_Minor_Ports'!$K$59:$K$999999,'Data;_Minor_Ports'!$F$59:$F$999999,$F156,'Data;_Minor_Ports'!$E$59:$E$999999,AT$70,'Data;_Minor_Ports'!$J$59:$J$999999,#REF!)))</f>
        <v>0</v>
      </c>
      <c r="AU156" s="3">
        <f>IF(Closed_Ports!AP149="z","z",IF(AU$11&lt;2000,INDEX('Data;_Historical_Data'!$H$12:$AK$518,MATCH(Working!$E156,'Data;_Historical_Data'!$J$12:$J$518,0),MATCH(Working!AU$11,'Data;_Historical_Data'!$H$11:$AK$11)),SUMIFS('Data;_Minor_Ports'!$K$59:$K$999999,'Data;_Minor_Ports'!$F$59:$F$999999,$F156,'Data;_Minor_Ports'!$E$59:$E$999999,AU$70,'Data;_Minor_Ports'!$J$59:$J$999999,#REF!)))</f>
        <v>0</v>
      </c>
      <c r="AV156" s="3">
        <f>IF(Closed_Ports!AQ149="z","z",IF(AV$11&lt;2000,INDEX('Data;_Historical_Data'!$H$12:$AK$518,MATCH(Working!$E156,'Data;_Historical_Data'!$J$12:$J$518,0),MATCH(Working!AV$11,'Data;_Historical_Data'!$H$11:$AK$11)),SUMIFS('Data;_Minor_Ports'!$K$59:$K$999999,'Data;_Minor_Ports'!$F$59:$F$999999,$F156,'Data;_Minor_Ports'!$E$59:$E$999999,AV$70,'Data;_Minor_Ports'!$J$59:$J$999999,#REF!)))</f>
        <v>0</v>
      </c>
      <c r="AW156" s="3">
        <f>IF(Closed_Ports!AR149="z","z",IF(AW$11&lt;2000,INDEX('Data;_Historical_Data'!$H$12:$AK$518,MATCH(Working!$E156,'Data;_Historical_Data'!$J$12:$J$518,0),MATCH(Working!AW$11,'Data;_Historical_Data'!$H$11:$AK$11)),SUMIFS('Data;_Minor_Ports'!$K$59:$K$999999,'Data;_Minor_Ports'!$F$59:$F$999999,$F156,'Data;_Minor_Ports'!$E$59:$E$999999,AW$70,'Data;_Minor_Ports'!$J$59:$J$999999,#REF!)))</f>
        <v>0</v>
      </c>
      <c r="AX156" s="3">
        <f>IF(Closed_Ports!AS149="z","z",IF(AX$11&lt;2000,INDEX('Data;_Historical_Data'!$H$12:$AK$518,MATCH(Working!$E156,'Data;_Historical_Data'!$J$12:$J$518,0),MATCH(Working!AX$11,'Data;_Historical_Data'!$H$11:$AK$11)),SUMIFS('Data;_Minor_Ports'!$K$59:$K$999999,'Data;_Minor_Ports'!$F$59:$F$999999,$F156,'Data;_Minor_Ports'!$E$59:$E$999999,AX$70,'Data;_Minor_Ports'!$J$59:$J$999999,#REF!)))</f>
        <v>0</v>
      </c>
      <c r="AY156" s="3">
        <f>IF(Closed_Ports!AT149="z","z",IF(AY$11&lt;2000,INDEX('Data;_Historical_Data'!$H$12:$AK$518,MATCH(Working!$E156,'Data;_Historical_Data'!$J$12:$J$518,0),MATCH(Working!AY$11,'Data;_Historical_Data'!$H$11:$AK$11)),SUMIFS('Data;_Minor_Ports'!$K$59:$K$999999,'Data;_Minor_Ports'!$F$59:$F$999999,$F156,'Data;_Minor_Ports'!$E$59:$E$999999,AY$70,'Data;_Minor_Ports'!$J$59:$J$999999,#REF!)))</f>
        <v>0</v>
      </c>
      <c r="AZ156" s="3">
        <f>IF(Closed_Ports!AU149="z","z",IF(AZ$11&lt;2000,INDEX('Data;_Historical_Data'!$H$12:$AK$518,MATCH(Working!$E156,'Data;_Historical_Data'!$J$12:$J$518,0),MATCH(Working!AZ$11,'Data;_Historical_Data'!$H$11:$AK$11)),SUMIFS('Data;_Minor_Ports'!$K$59:$K$999999,'Data;_Minor_Ports'!$F$59:$F$999999,$F156,'Data;_Minor_Ports'!$E$59:$E$999999,AZ$70,'Data;_Minor_Ports'!$J$59:$J$999999,#REF!)))</f>
        <v>0</v>
      </c>
      <c r="BA156" s="3">
        <f>IF(Closed_Ports!AV149="z","z",IF(BA$11&lt;2000,INDEX('Data;_Historical_Data'!$H$12:$AK$518,MATCH(Working!$E156,'Data;_Historical_Data'!$J$12:$J$518,0),MATCH(Working!BA$11,'Data;_Historical_Data'!$H$11:$AK$11)),SUMIFS('Data;_Minor_Ports'!$K$59:$K$999999,'Data;_Minor_Ports'!$F$59:$F$999999,$F156,'Data;_Minor_Ports'!$E$59:$E$999999,BA$70,'Data;_Minor_Ports'!$J$59:$J$999999,#REF!)))</f>
        <v>0</v>
      </c>
      <c r="BB156" s="3">
        <f>IF(Closed_Ports!AW149="z","z",IF(BB$11&lt;2000,INDEX('Data;_Historical_Data'!$H$12:$AK$518,MATCH(Working!$E156,'Data;_Historical_Data'!$J$12:$J$518,0),MATCH(Working!BB$11,'Data;_Historical_Data'!$H$11:$AK$11)),SUMIFS('Data;_Minor_Ports'!$K$59:$K$999999,'Data;_Minor_Ports'!$F$59:$F$999999,$F156,'Data;_Minor_Ports'!$E$59:$E$999999,BB$70,'Data;_Minor_Ports'!$J$59:$J$999999,#REF!)))</f>
        <v>0</v>
      </c>
      <c r="BC156" s="3">
        <f>IF(Closed_Ports!AX149="z","z",IF(BC$11&lt;2000,INDEX('Data;_Historical_Data'!$H$12:$AK$518,MATCH(Working!$E156,'Data;_Historical_Data'!$J$12:$J$518,0),MATCH(Working!BC$11,'Data;_Historical_Data'!$H$11:$AK$11)),SUMIFS('Data;_Minor_Ports'!$K$59:$K$999999,'Data;_Minor_Ports'!$F$59:$F$999999,$F156,'Data;_Minor_Ports'!$E$59:$E$999999,BC$70,'Data;_Minor_Ports'!$J$59:$J$999999,#REF!)))</f>
        <v>0</v>
      </c>
      <c r="BD156" s="3">
        <f>IF(Closed_Ports!AY149="z","z",IF(BD$11&lt;2000,INDEX('Data;_Historical_Data'!$H$12:$AK$518,MATCH(Working!$E156,'Data;_Historical_Data'!$J$12:$J$518,0),MATCH(Working!BD$11,'Data;_Historical_Data'!$H$11:$AK$11)),SUMIFS('Data;_Minor_Ports'!$K$59:$K$999999,'Data;_Minor_Ports'!$F$59:$F$999999,$F156,'Data;_Minor_Ports'!$E$59:$E$999999,BD$70,'Data;_Minor_Ports'!$J$59:$J$999999,#REF!)))</f>
        <v>0</v>
      </c>
      <c r="BE156" s="3">
        <f>IF(Closed_Ports!AZ149="z","z",IF(BE$11&lt;2000,INDEX('Data;_Historical_Data'!$H$12:$AK$518,MATCH(Working!$E156,'Data;_Historical_Data'!$J$12:$J$518,0),MATCH(Working!BE$11,'Data;_Historical_Data'!$H$11:$AK$11)),SUMIFS('Data;_Minor_Ports'!$K$59:$K$999999,'Data;_Minor_Ports'!$F$59:$F$999999,$F156,'Data;_Minor_Ports'!$E$59:$E$999999,BE$70,'Data;_Minor_Ports'!$J$59:$J$999999,#REF!)))</f>
        <v>0</v>
      </c>
      <c r="BF156" s="3">
        <f>IF(Closed_Ports!BA149="z","z",IF(BF$11&lt;2000,INDEX('Data;_Historical_Data'!$H$12:$AK$518,MATCH(Working!$E156,'Data;_Historical_Data'!$J$12:$J$518,0),MATCH(Working!BF$11,'Data;_Historical_Data'!$H$11:$AK$11)),SUMIFS('Data;_Minor_Ports'!$K$59:$K$999999,'Data;_Minor_Ports'!$F$59:$F$999999,$F156,'Data;_Minor_Ports'!$E$59:$E$999999,BF$70,'Data;_Minor_Ports'!$J$59:$J$999999,#REF!)))</f>
        <v>0</v>
      </c>
      <c r="BG156" s="3">
        <f>IF(Closed_Ports!BB149="z","z",IF(BG$11&lt;2000,INDEX('Data;_Historical_Data'!$H$12:$AK$518,MATCH(Working!$E156,'Data;_Historical_Data'!$J$12:$J$518,0),MATCH(Working!BG$11,'Data;_Historical_Data'!$H$11:$AK$11)),SUMIFS('Data;_Minor_Ports'!$K$59:$K$999999,'Data;_Minor_Ports'!$F$59:$F$999999,$F156,'Data;_Minor_Ports'!$E$59:$E$999999,BG$70,'Data;_Minor_Ports'!$J$59:$J$999999,#REF!)))</f>
        <v>0</v>
      </c>
      <c r="BH156" s="3">
        <f>IF(Closed_Ports!BC149="z","z",IF(BH$11&lt;2000,INDEX('Data;_Historical_Data'!$H$12:$AK$518,MATCH(Working!$E156,'Data;_Historical_Data'!$J$12:$J$518,0),MATCH(Working!BH$11,'Data;_Historical_Data'!$H$11:$AK$11)),SUMIFS('Data;_Minor_Ports'!$K$59:$K$999999,'Data;_Minor_Ports'!$F$59:$F$999999,$F156,'Data;_Minor_Ports'!$E$59:$E$999999,BH$70,'Data;_Minor_Ports'!$J$59:$J$999999,#REF!)))</f>
        <v>0</v>
      </c>
      <c r="BI156" s="3">
        <f>IF(Closed_Ports!BD149="z","z",IF(BI$11&lt;2000,INDEX('Data;_Historical_Data'!$H$12:$AK$518,MATCH(Working!$E156,'Data;_Historical_Data'!$J$12:$J$518,0),MATCH(Working!BI$11,'Data;_Historical_Data'!$H$11:$AK$11)),SUMIFS('Data;_Minor_Ports'!$K$59:$K$999999,'Data;_Minor_Ports'!$F$59:$F$999999,$F156,'Data;_Minor_Ports'!$E$59:$E$999999,BI$70,'Data;_Minor_Ports'!$J$59:$J$999999,#REF!)))</f>
        <v>0</v>
      </c>
      <c r="BJ156" s="44" t="e">
        <f t="shared" si="10"/>
        <v>#DIV/0!</v>
      </c>
      <c r="BK156" s="45">
        <f t="shared" si="11"/>
        <v>0</v>
      </c>
    </row>
    <row r="157" spans="5:63" x14ac:dyDescent="0.25">
      <c r="E157" s="22" t="e">
        <f>CONCATENATE(#REF!,Working!H157)</f>
        <v>#REF!</v>
      </c>
      <c r="F157" s="22" t="s">
        <v>488</v>
      </c>
      <c r="G157" s="22" t="s">
        <v>308</v>
      </c>
      <c r="H157" s="2" t="s">
        <v>144</v>
      </c>
      <c r="I157" s="2" t="s">
        <v>60</v>
      </c>
      <c r="J157" s="42" t="s">
        <v>66</v>
      </c>
      <c r="K157" s="3" t="e">
        <f>IF(Closed_Ports!F150="z","z",IF(K$11&lt;2000,INDEX('Data;_Historical_Data'!$H$12:$AK$518,MATCH(Working!$E157,'Data;_Historical_Data'!$J$12:$J$518,0),MATCH(Working!K$11,'Data;_Historical_Data'!$H$11:$AK$11)),SUMIFS('Data;_Minor_Ports'!$K$59:$K$999999,'Data;_Minor_Ports'!$F$59:$F$999999,$F157,'Data;_Minor_Ports'!$E$59:$E$999999,K$70,'Data;_Minor_Ports'!$J$59:$J$999999,#REF!)))</f>
        <v>#REF!</v>
      </c>
      <c r="L157" s="3" t="e">
        <f>IF(Closed_Ports!G150="z","z",IF(L$11&lt;2000,INDEX('Data;_Historical_Data'!$H$12:$AK$518,MATCH(Working!$E157,'Data;_Historical_Data'!$J$12:$J$518,0),MATCH(Working!L$11,'Data;_Historical_Data'!$H$11:$AK$11)),SUMIFS('Data;_Minor_Ports'!$K$59:$K$999999,'Data;_Minor_Ports'!$F$59:$F$999999,$F157,'Data;_Minor_Ports'!$E$59:$E$999999,L$70,'Data;_Minor_Ports'!$J$59:$J$999999,#REF!)))</f>
        <v>#REF!</v>
      </c>
      <c r="M157" s="3" t="e">
        <f>IF(Closed_Ports!H150="z","z",IF(M$11&lt;2000,INDEX('Data;_Historical_Data'!$H$12:$AK$518,MATCH(Working!$E157,'Data;_Historical_Data'!$J$12:$J$518,0),MATCH(Working!M$11,'Data;_Historical_Data'!$H$11:$AK$11)),SUMIFS('Data;_Minor_Ports'!$K$59:$K$999999,'Data;_Minor_Ports'!$F$59:$F$999999,$F157,'Data;_Minor_Ports'!$E$59:$E$999999,M$70,'Data;_Minor_Ports'!$J$59:$J$999999,#REF!)))</f>
        <v>#REF!</v>
      </c>
      <c r="N157" s="3" t="e">
        <f>IF(Closed_Ports!I150="z","z",IF(N$11&lt;2000,INDEX('Data;_Historical_Data'!$H$12:$AK$518,MATCH(Working!$E157,'Data;_Historical_Data'!$J$12:$J$518,0),MATCH(Working!N$11,'Data;_Historical_Data'!$H$11:$AK$11)),SUMIFS('Data;_Minor_Ports'!$K$59:$K$999999,'Data;_Minor_Ports'!$F$59:$F$999999,$F157,'Data;_Minor_Ports'!$E$59:$E$999999,N$70,'Data;_Minor_Ports'!$J$59:$J$999999,#REF!)))</f>
        <v>#REF!</v>
      </c>
      <c r="O157" s="3" t="e">
        <f>IF(Closed_Ports!J150="z","z",IF(O$11&lt;2000,INDEX('Data;_Historical_Data'!$H$12:$AK$518,MATCH(Working!$E157,'Data;_Historical_Data'!$J$12:$J$518,0),MATCH(Working!O$11,'Data;_Historical_Data'!$H$11:$AK$11)),SUMIFS('Data;_Minor_Ports'!$K$59:$K$999999,'Data;_Minor_Ports'!$F$59:$F$999999,$F157,'Data;_Minor_Ports'!$E$59:$E$999999,O$70,'Data;_Minor_Ports'!$J$59:$J$999999,#REF!)))</f>
        <v>#REF!</v>
      </c>
      <c r="P157" s="3" t="e">
        <f>IF(Closed_Ports!K150="z","z",IF(P$11&lt;2000,INDEX('Data;_Historical_Data'!$H$12:$AK$518,MATCH(Working!$E157,'Data;_Historical_Data'!$J$12:$J$518,0),MATCH(Working!P$11,'Data;_Historical_Data'!$H$11:$AK$11)),SUMIFS('Data;_Minor_Ports'!$K$59:$K$999999,'Data;_Minor_Ports'!$F$59:$F$999999,$F157,'Data;_Minor_Ports'!$E$59:$E$999999,P$70,'Data;_Minor_Ports'!$J$59:$J$999999,#REF!)))</f>
        <v>#REF!</v>
      </c>
      <c r="Q157" s="3" t="e">
        <f>IF(Closed_Ports!L150="z","z",IF(Q$11&lt;2000,INDEX('Data;_Historical_Data'!$H$12:$AK$518,MATCH(Working!$E157,'Data;_Historical_Data'!$J$12:$J$518,0),MATCH(Working!Q$11,'Data;_Historical_Data'!$H$11:$AK$11)),SUMIFS('Data;_Minor_Ports'!$K$59:$K$999999,'Data;_Minor_Ports'!$F$59:$F$999999,$F157,'Data;_Minor_Ports'!$E$59:$E$999999,Q$70,'Data;_Minor_Ports'!$J$59:$J$999999,#REF!)))</f>
        <v>#REF!</v>
      </c>
      <c r="R157" s="3" t="e">
        <f>IF(Closed_Ports!M150="z","z",IF(R$11&lt;2000,INDEX('Data;_Historical_Data'!$H$12:$AK$518,MATCH(Working!$E157,'Data;_Historical_Data'!$J$12:$J$518,0),MATCH(Working!R$11,'Data;_Historical_Data'!$H$11:$AK$11)),SUMIFS('Data;_Minor_Ports'!$K$59:$K$999999,'Data;_Minor_Ports'!$F$59:$F$999999,$F157,'Data;_Minor_Ports'!$E$59:$E$999999,R$70,'Data;_Minor_Ports'!$J$59:$J$999999,#REF!)))</f>
        <v>#REF!</v>
      </c>
      <c r="S157" s="3" t="e">
        <f>IF(Closed_Ports!N150="z","z",IF(S$11&lt;2000,INDEX('Data;_Historical_Data'!$H$12:$AK$518,MATCH(Working!$E157,'Data;_Historical_Data'!$J$12:$J$518,0),MATCH(Working!S$11,'Data;_Historical_Data'!$H$11:$AK$11)),SUMIFS('Data;_Minor_Ports'!$K$59:$K$999999,'Data;_Minor_Ports'!$F$59:$F$999999,$F157,'Data;_Minor_Ports'!$E$59:$E$999999,S$70,'Data;_Minor_Ports'!$J$59:$J$999999,#REF!)))</f>
        <v>#REF!</v>
      </c>
      <c r="T157" s="3" t="e">
        <f>IF(Closed_Ports!O150="z","z",IF(T$11&lt;2000,INDEX('Data;_Historical_Data'!$H$12:$AK$518,MATCH(Working!$E157,'Data;_Historical_Data'!$J$12:$J$518,0),MATCH(Working!T$11,'Data;_Historical_Data'!$H$11:$AK$11)),SUMIFS('Data;_Minor_Ports'!$K$59:$K$999999,'Data;_Minor_Ports'!$F$59:$F$999999,$F157,'Data;_Minor_Ports'!$E$59:$E$999999,T$70,'Data;_Minor_Ports'!$J$59:$J$999999,#REF!)))</f>
        <v>#REF!</v>
      </c>
      <c r="U157" s="3" t="e">
        <f>IF(Closed_Ports!P150="z","z",IF(U$11&lt;2000,INDEX('Data;_Historical_Data'!$H$12:$AK$518,MATCH(Working!$E157,'Data;_Historical_Data'!$J$12:$J$518,0),MATCH(Working!U$11,'Data;_Historical_Data'!$H$11:$AK$11)),SUMIFS('Data;_Minor_Ports'!$K$59:$K$999999,'Data;_Minor_Ports'!$F$59:$F$999999,$F157,'Data;_Minor_Ports'!$E$59:$E$999999,U$70,'Data;_Minor_Ports'!$J$59:$J$999999,#REF!)))</f>
        <v>#REF!</v>
      </c>
      <c r="V157" s="3" t="e">
        <f>IF(Closed_Ports!Q150="z","z",IF(V$11&lt;2000,INDEX('Data;_Historical_Data'!$H$12:$AK$518,MATCH(Working!$E157,'Data;_Historical_Data'!$J$12:$J$518,0),MATCH(Working!V$11,'Data;_Historical_Data'!$H$11:$AK$11)),SUMIFS('Data;_Minor_Ports'!$K$59:$K$999999,'Data;_Minor_Ports'!$F$59:$F$999999,$F157,'Data;_Minor_Ports'!$E$59:$E$999999,V$70,'Data;_Minor_Ports'!$J$59:$J$999999,#REF!)))</f>
        <v>#REF!</v>
      </c>
      <c r="W157" s="3" t="e">
        <f>IF(Closed_Ports!R150="z","z",IF(W$11&lt;2000,INDEX('Data;_Historical_Data'!$H$12:$AK$518,MATCH(Working!$E157,'Data;_Historical_Data'!$J$12:$J$518,0),MATCH(Working!W$11,'Data;_Historical_Data'!$H$11:$AK$11)),SUMIFS('Data;_Minor_Ports'!$K$59:$K$999999,'Data;_Minor_Ports'!$F$59:$F$999999,$F157,'Data;_Minor_Ports'!$E$59:$E$999999,W$70,'Data;_Minor_Ports'!$J$59:$J$999999,#REF!)))</f>
        <v>#REF!</v>
      </c>
      <c r="X157" s="3" t="e">
        <f>IF(Closed_Ports!S150="z","z",IF(X$11&lt;2000,INDEX('Data;_Historical_Data'!$H$12:$AK$518,MATCH(Working!$E157,'Data;_Historical_Data'!$J$12:$J$518,0),MATCH(Working!X$11,'Data;_Historical_Data'!$H$11:$AK$11)),SUMIFS('Data;_Minor_Ports'!$K$59:$K$999999,'Data;_Minor_Ports'!$F$59:$F$999999,$F157,'Data;_Minor_Ports'!$E$59:$E$999999,X$70,'Data;_Minor_Ports'!$J$59:$J$999999,#REF!)))</f>
        <v>#REF!</v>
      </c>
      <c r="Y157" s="3" t="e">
        <f>IF(Closed_Ports!T150="z","z",IF(Y$11&lt;2000,INDEX('Data;_Historical_Data'!$H$12:$AK$518,MATCH(Working!$E157,'Data;_Historical_Data'!$J$12:$J$518,0),MATCH(Working!Y$11,'Data;_Historical_Data'!$H$11:$AK$11)),SUMIFS('Data;_Minor_Ports'!$K$59:$K$999999,'Data;_Minor_Ports'!$F$59:$F$999999,$F157,'Data;_Minor_Ports'!$E$59:$E$999999,Y$70,'Data;_Minor_Ports'!$J$59:$J$999999,#REF!)))</f>
        <v>#REF!</v>
      </c>
      <c r="Z157" s="3" t="e">
        <f>IF(Closed_Ports!U150="z","z",IF(Z$11&lt;2000,INDEX('Data;_Historical_Data'!$H$12:$AK$518,MATCH(Working!$E157,'Data;_Historical_Data'!$J$12:$J$518,0),MATCH(Working!Z$11,'Data;_Historical_Data'!$H$11:$AK$11)),SUMIFS('Data;_Minor_Ports'!$K$59:$K$999999,'Data;_Minor_Ports'!$F$59:$F$999999,$F157,'Data;_Minor_Ports'!$E$59:$E$999999,Z$70,'Data;_Minor_Ports'!$J$59:$J$999999,#REF!)))</f>
        <v>#REF!</v>
      </c>
      <c r="AA157" s="3" t="e">
        <f>IF(Closed_Ports!V150="z","z",IF(AA$11&lt;2000,INDEX('Data;_Historical_Data'!$H$12:$AK$518,MATCH(Working!$E157,'Data;_Historical_Data'!$J$12:$J$518,0),MATCH(Working!AA$11,'Data;_Historical_Data'!$H$11:$AK$11)),SUMIFS('Data;_Minor_Ports'!$K$59:$K$999999,'Data;_Minor_Ports'!$F$59:$F$999999,$F157,'Data;_Minor_Ports'!$E$59:$E$999999,AA$70,'Data;_Minor_Ports'!$J$59:$J$999999,#REF!)))</f>
        <v>#REF!</v>
      </c>
      <c r="AB157" s="3" t="e">
        <f>IF(Closed_Ports!W150="z","z",IF(AB$11&lt;2000,INDEX('Data;_Historical_Data'!$H$12:$AK$518,MATCH(Working!$E157,'Data;_Historical_Data'!$J$12:$J$518,0),MATCH(Working!AB$11,'Data;_Historical_Data'!$H$11:$AK$11)),SUMIFS('Data;_Minor_Ports'!$K$59:$K$999999,'Data;_Minor_Ports'!$F$59:$F$999999,$F157,'Data;_Minor_Ports'!$E$59:$E$999999,AB$70,'Data;_Minor_Ports'!$J$59:$J$999999,#REF!)))</f>
        <v>#REF!</v>
      </c>
      <c r="AC157" s="3" t="e">
        <f>IF(Closed_Ports!X150="z","z",IF(AC$11&lt;2000,INDEX('Data;_Historical_Data'!$H$12:$AK$518,MATCH(Working!$E157,'Data;_Historical_Data'!$J$12:$J$518,0),MATCH(Working!AC$11,'Data;_Historical_Data'!$H$11:$AK$11)),SUMIFS('Data;_Minor_Ports'!$K$59:$K$999999,'Data;_Minor_Ports'!$F$59:$F$999999,$F157,'Data;_Minor_Ports'!$E$59:$E$999999,AC$70,'Data;_Minor_Ports'!$J$59:$J$999999,#REF!)))</f>
        <v>#REF!</v>
      </c>
      <c r="AD157" s="3" t="e">
        <f>IF(Closed_Ports!Y150="z","z",IF(AD$11&lt;2000,INDEX('Data;_Historical_Data'!$H$12:$AK$518,MATCH(Working!$E157,'Data;_Historical_Data'!$J$12:$J$518,0),MATCH(Working!AD$11,'Data;_Historical_Data'!$H$11:$AK$11)),SUMIFS('Data;_Minor_Ports'!$K$59:$K$999999,'Data;_Minor_Ports'!$F$59:$F$999999,$F157,'Data;_Minor_Ports'!$E$59:$E$999999,AD$70,'Data;_Minor_Ports'!$J$59:$J$999999,#REF!)))</f>
        <v>#REF!</v>
      </c>
      <c r="AE157" s="3" t="e">
        <f>IF(Closed_Ports!Z150="z","z",IF(AE$11&lt;2000,INDEX('Data;_Historical_Data'!$H$12:$AK$518,MATCH(Working!$E157,'Data;_Historical_Data'!$J$12:$J$518,0),MATCH(Working!AE$11,'Data;_Historical_Data'!$H$11:$AK$11)),SUMIFS('Data;_Minor_Ports'!$K$59:$K$999999,'Data;_Minor_Ports'!$F$59:$F$999999,$F157,'Data;_Minor_Ports'!$E$59:$E$999999,AE$70,'Data;_Minor_Ports'!$J$59:$J$999999,#REF!)))</f>
        <v>#REF!</v>
      </c>
      <c r="AF157" s="3" t="e">
        <f>IF(Closed_Ports!AA150="z","z",IF(AF$11&lt;2000,INDEX('Data;_Historical_Data'!$H$12:$AK$518,MATCH(Working!$E157,'Data;_Historical_Data'!$J$12:$J$518,0),MATCH(Working!AF$11,'Data;_Historical_Data'!$H$11:$AK$11)),SUMIFS('Data;_Minor_Ports'!$K$59:$K$999999,'Data;_Minor_Ports'!$F$59:$F$999999,$F157,'Data;_Minor_Ports'!$E$59:$E$999999,AF$70,'Data;_Minor_Ports'!$J$59:$J$999999,#REF!)))</f>
        <v>#REF!</v>
      </c>
      <c r="AG157" s="3" t="e">
        <f>IF(Closed_Ports!AB150="z","z",IF(AG$11&lt;2000,INDEX('Data;_Historical_Data'!$H$12:$AK$518,MATCH(Working!$E157,'Data;_Historical_Data'!$J$12:$J$518,0),MATCH(Working!AG$11,'Data;_Historical_Data'!$H$11:$AK$11)),SUMIFS('Data;_Minor_Ports'!$K$59:$K$999999,'Data;_Minor_Ports'!$F$59:$F$999999,$F157,'Data;_Minor_Ports'!$E$59:$E$999999,AG$70,'Data;_Minor_Ports'!$J$59:$J$999999,#REF!)))</f>
        <v>#REF!</v>
      </c>
      <c r="AH157" s="3" t="e">
        <f>IF(Closed_Ports!AC150="z","z",IF(AH$11&lt;2000,INDEX('Data;_Historical_Data'!$H$12:$AK$518,MATCH(Working!$E157,'Data;_Historical_Data'!$J$12:$J$518,0),MATCH(Working!AH$11,'Data;_Historical_Data'!$H$11:$AK$11)),SUMIFS('Data;_Minor_Ports'!$K$59:$K$999999,'Data;_Minor_Ports'!$F$59:$F$999999,$F157,'Data;_Minor_Ports'!$E$59:$E$999999,AH$70,'Data;_Minor_Ports'!$J$59:$J$999999,#REF!)))</f>
        <v>#REF!</v>
      </c>
      <c r="AI157" s="3" t="e">
        <f>IF(Closed_Ports!AD150="z","z",IF(AI$11&lt;2000,INDEX('Data;_Historical_Data'!$H$12:$AK$518,MATCH(Working!$E157,'Data;_Historical_Data'!$J$12:$J$518,0),MATCH(Working!AI$11,'Data;_Historical_Data'!$H$11:$AK$11)),SUMIFS('Data;_Minor_Ports'!$K$59:$K$999999,'Data;_Minor_Ports'!$F$59:$F$999999,$F157,'Data;_Minor_Ports'!$E$59:$E$999999,AI$70,'Data;_Minor_Ports'!$J$59:$J$999999,#REF!)))</f>
        <v>#REF!</v>
      </c>
      <c r="AJ157" s="3" t="e">
        <f>IF(Closed_Ports!AE150="z","z",IF(AJ$11&lt;2000,INDEX('Data;_Historical_Data'!$H$12:$AK$518,MATCH(Working!$E157,'Data;_Historical_Data'!$J$12:$J$518,0),MATCH(Working!AJ$11,'Data;_Historical_Data'!$H$11:$AK$11)),SUMIFS('Data;_Minor_Ports'!$K$59:$K$999999,'Data;_Minor_Ports'!$F$59:$F$999999,$F157,'Data;_Minor_Ports'!$E$59:$E$999999,AJ$70,'Data;_Minor_Ports'!$J$59:$J$999999,#REF!)))</f>
        <v>#REF!</v>
      </c>
      <c r="AK157" s="3" t="e">
        <f>IF(Closed_Ports!AF150="z","z",IF(AK$11&lt;2000,INDEX('Data;_Historical_Data'!$H$12:$AK$518,MATCH(Working!$E157,'Data;_Historical_Data'!$J$12:$J$518,0),MATCH(Working!AK$11,'Data;_Historical_Data'!$H$11:$AK$11)),SUMIFS('Data;_Minor_Ports'!$K$59:$K$999999,'Data;_Minor_Ports'!$F$59:$F$999999,$F157,'Data;_Minor_Ports'!$E$59:$E$999999,AK$70,'Data;_Minor_Ports'!$J$59:$J$999999,#REF!)))</f>
        <v>#REF!</v>
      </c>
      <c r="AL157" s="49">
        <f>IF(Closed_Ports!AG150="z","z",IF(AL$11&lt;2000,INDEX('Data;_Historical_Data'!$H$12:$AK$518,MATCH(Working!$E157,'Data;_Historical_Data'!$J$12:$J$518,0),MATCH(Working!AL$11,'Data;_Historical_Data'!$H$11:$AK$11)),SUMIFS('Data;_Minor_Ports'!$K$59:$K$999999,'Data;_Minor_Ports'!$F$59:$F$999999,$F157,'Data;_Minor_Ports'!$E$59:$E$999999,AL$70,'Data;_Minor_Ports'!$J$59:$J$999999,#REF!)))</f>
        <v>0</v>
      </c>
      <c r="AM157" s="3">
        <f>IF(Closed_Ports!AH150="z","z",IF(AM$11&lt;2000,INDEX('Data;_Historical_Data'!$H$12:$AK$518,MATCH(Working!$E157,'Data;_Historical_Data'!$J$12:$J$518,0),MATCH(Working!AM$11,'Data;_Historical_Data'!$H$11:$AK$11)),SUMIFS('Data;_Minor_Ports'!$K$59:$K$999999,'Data;_Minor_Ports'!$F$59:$F$999999,$F157,'Data;_Minor_Ports'!$E$59:$E$999999,AM$70,'Data;_Minor_Ports'!$J$59:$J$999999,#REF!)))</f>
        <v>0</v>
      </c>
      <c r="AN157" s="3">
        <f>IF(Closed_Ports!AI150="z","z",IF(AN$11&lt;2000,INDEX('Data;_Historical_Data'!$H$12:$AK$518,MATCH(Working!$E157,'Data;_Historical_Data'!$J$12:$J$518,0),MATCH(Working!AN$11,'Data;_Historical_Data'!$H$11:$AK$11)),SUMIFS('Data;_Minor_Ports'!$K$59:$K$999999,'Data;_Minor_Ports'!$F$59:$F$999999,$F157,'Data;_Minor_Ports'!$E$59:$E$999999,AN$70,'Data;_Minor_Ports'!$J$59:$J$999999,#REF!)))</f>
        <v>0</v>
      </c>
      <c r="AO157" s="3">
        <f>IF(Closed_Ports!AJ150="z","z",IF(AO$11&lt;2000,INDEX('Data;_Historical_Data'!$H$12:$AK$518,MATCH(Working!$E157,'Data;_Historical_Data'!$J$12:$J$518,0),MATCH(Working!AO$11,'Data;_Historical_Data'!$H$11:$AK$11)),SUMIFS('Data;_Minor_Ports'!$K$59:$K$999999,'Data;_Minor_Ports'!$F$59:$F$999999,$F157,'Data;_Minor_Ports'!$E$59:$E$999999,AO$70,'Data;_Minor_Ports'!$J$59:$J$999999,#REF!)))</f>
        <v>0</v>
      </c>
      <c r="AP157" s="3">
        <f>IF(Closed_Ports!AK150="z","z",IF(AP$11&lt;2000,INDEX('Data;_Historical_Data'!$H$12:$AK$518,MATCH(Working!$E157,'Data;_Historical_Data'!$J$12:$J$518,0),MATCH(Working!AP$11,'Data;_Historical_Data'!$H$11:$AK$11)),SUMIFS('Data;_Minor_Ports'!$K$59:$K$999999,'Data;_Minor_Ports'!$F$59:$F$999999,$F157,'Data;_Minor_Ports'!$E$59:$E$999999,AP$70,'Data;_Minor_Ports'!$J$59:$J$999999,#REF!)))</f>
        <v>0</v>
      </c>
      <c r="AQ157" s="3">
        <f>IF(Closed_Ports!AL150="z","z",IF(AQ$11&lt;2000,INDEX('Data;_Historical_Data'!$H$12:$AK$518,MATCH(Working!$E157,'Data;_Historical_Data'!$J$12:$J$518,0),MATCH(Working!AQ$11,'Data;_Historical_Data'!$H$11:$AK$11)),SUMIFS('Data;_Minor_Ports'!$K$59:$K$999999,'Data;_Minor_Ports'!$F$59:$F$999999,$F157,'Data;_Minor_Ports'!$E$59:$E$999999,AQ$70,'Data;_Minor_Ports'!$J$59:$J$999999,#REF!)))</f>
        <v>0</v>
      </c>
      <c r="AR157" s="3">
        <f>IF(Closed_Ports!AM150="z","z",IF(AR$11&lt;2000,INDEX('Data;_Historical_Data'!$H$12:$AK$518,MATCH(Working!$E157,'Data;_Historical_Data'!$J$12:$J$518,0),MATCH(Working!AR$11,'Data;_Historical_Data'!$H$11:$AK$11)),SUMIFS('Data;_Minor_Ports'!$K$59:$K$999999,'Data;_Minor_Ports'!$F$59:$F$999999,$F157,'Data;_Minor_Ports'!$E$59:$E$999999,AR$70,'Data;_Minor_Ports'!$J$59:$J$999999,#REF!)))</f>
        <v>0</v>
      </c>
      <c r="AS157" s="3">
        <f>IF(Closed_Ports!AN150="z","z",IF(AS$11&lt;2000,INDEX('Data;_Historical_Data'!$H$12:$AK$518,MATCH(Working!$E157,'Data;_Historical_Data'!$J$12:$J$518,0),MATCH(Working!AS$11,'Data;_Historical_Data'!$H$11:$AK$11)),SUMIFS('Data;_Minor_Ports'!$K$59:$K$999999,'Data;_Minor_Ports'!$F$59:$F$999999,$F157,'Data;_Minor_Ports'!$E$59:$E$999999,AS$70,'Data;_Minor_Ports'!$J$59:$J$999999,#REF!)))</f>
        <v>0</v>
      </c>
      <c r="AT157" s="3">
        <f>IF(Closed_Ports!AO150="z","z",IF(AT$11&lt;2000,INDEX('Data;_Historical_Data'!$H$12:$AK$518,MATCH(Working!$E157,'Data;_Historical_Data'!$J$12:$J$518,0),MATCH(Working!AT$11,'Data;_Historical_Data'!$H$11:$AK$11)),SUMIFS('Data;_Minor_Ports'!$K$59:$K$999999,'Data;_Minor_Ports'!$F$59:$F$999999,$F157,'Data;_Minor_Ports'!$E$59:$E$999999,AT$70,'Data;_Minor_Ports'!$J$59:$J$999999,#REF!)))</f>
        <v>0</v>
      </c>
      <c r="AU157" s="3">
        <f>IF(Closed_Ports!AP150="z","z",IF(AU$11&lt;2000,INDEX('Data;_Historical_Data'!$H$12:$AK$518,MATCH(Working!$E157,'Data;_Historical_Data'!$J$12:$J$518,0),MATCH(Working!AU$11,'Data;_Historical_Data'!$H$11:$AK$11)),SUMIFS('Data;_Minor_Ports'!$K$59:$K$999999,'Data;_Minor_Ports'!$F$59:$F$999999,$F157,'Data;_Minor_Ports'!$E$59:$E$999999,AU$70,'Data;_Minor_Ports'!$J$59:$J$999999,#REF!)))</f>
        <v>0</v>
      </c>
      <c r="AV157" s="3">
        <f>IF(Closed_Ports!AQ150="z","z",IF(AV$11&lt;2000,INDEX('Data;_Historical_Data'!$H$12:$AK$518,MATCH(Working!$E157,'Data;_Historical_Data'!$J$12:$J$518,0),MATCH(Working!AV$11,'Data;_Historical_Data'!$H$11:$AK$11)),SUMIFS('Data;_Minor_Ports'!$K$59:$K$999999,'Data;_Minor_Ports'!$F$59:$F$999999,$F157,'Data;_Minor_Ports'!$E$59:$E$999999,AV$70,'Data;_Minor_Ports'!$J$59:$J$999999,#REF!)))</f>
        <v>0</v>
      </c>
      <c r="AW157" s="3">
        <f>IF(Closed_Ports!AR150="z","z",IF(AW$11&lt;2000,INDEX('Data;_Historical_Data'!$H$12:$AK$518,MATCH(Working!$E157,'Data;_Historical_Data'!$J$12:$J$518,0),MATCH(Working!AW$11,'Data;_Historical_Data'!$H$11:$AK$11)),SUMIFS('Data;_Minor_Ports'!$K$59:$K$999999,'Data;_Minor_Ports'!$F$59:$F$999999,$F157,'Data;_Minor_Ports'!$E$59:$E$999999,AW$70,'Data;_Minor_Ports'!$J$59:$J$999999,#REF!)))</f>
        <v>0</v>
      </c>
      <c r="AX157" s="3">
        <f>IF(Closed_Ports!AS150="z","z",IF(AX$11&lt;2000,INDEX('Data;_Historical_Data'!$H$12:$AK$518,MATCH(Working!$E157,'Data;_Historical_Data'!$J$12:$J$518,0),MATCH(Working!AX$11,'Data;_Historical_Data'!$H$11:$AK$11)),SUMIFS('Data;_Minor_Ports'!$K$59:$K$999999,'Data;_Minor_Ports'!$F$59:$F$999999,$F157,'Data;_Minor_Ports'!$E$59:$E$999999,AX$70,'Data;_Minor_Ports'!$J$59:$J$999999,#REF!)))</f>
        <v>0</v>
      </c>
      <c r="AY157" s="3">
        <f>IF(Closed_Ports!AT150="z","z",IF(AY$11&lt;2000,INDEX('Data;_Historical_Data'!$H$12:$AK$518,MATCH(Working!$E157,'Data;_Historical_Data'!$J$12:$J$518,0),MATCH(Working!AY$11,'Data;_Historical_Data'!$H$11:$AK$11)),SUMIFS('Data;_Minor_Ports'!$K$59:$K$999999,'Data;_Minor_Ports'!$F$59:$F$999999,$F157,'Data;_Minor_Ports'!$E$59:$E$999999,AY$70,'Data;_Minor_Ports'!$J$59:$J$999999,#REF!)))</f>
        <v>0</v>
      </c>
      <c r="AZ157" s="3">
        <f>IF(Closed_Ports!AU150="z","z",IF(AZ$11&lt;2000,INDEX('Data;_Historical_Data'!$H$12:$AK$518,MATCH(Working!$E157,'Data;_Historical_Data'!$J$12:$J$518,0),MATCH(Working!AZ$11,'Data;_Historical_Data'!$H$11:$AK$11)),SUMIFS('Data;_Minor_Ports'!$K$59:$K$999999,'Data;_Minor_Ports'!$F$59:$F$999999,$F157,'Data;_Minor_Ports'!$E$59:$E$999999,AZ$70,'Data;_Minor_Ports'!$J$59:$J$999999,#REF!)))</f>
        <v>0</v>
      </c>
      <c r="BA157" s="3">
        <f>IF(Closed_Ports!AV150="z","z",IF(BA$11&lt;2000,INDEX('Data;_Historical_Data'!$H$12:$AK$518,MATCH(Working!$E157,'Data;_Historical_Data'!$J$12:$J$518,0),MATCH(Working!BA$11,'Data;_Historical_Data'!$H$11:$AK$11)),SUMIFS('Data;_Minor_Ports'!$K$59:$K$999999,'Data;_Minor_Ports'!$F$59:$F$999999,$F157,'Data;_Minor_Ports'!$E$59:$E$999999,BA$70,'Data;_Minor_Ports'!$J$59:$J$999999,#REF!)))</f>
        <v>0</v>
      </c>
      <c r="BB157" s="3">
        <f>IF(Closed_Ports!AW150="z","z",IF(BB$11&lt;2000,INDEX('Data;_Historical_Data'!$H$12:$AK$518,MATCH(Working!$E157,'Data;_Historical_Data'!$J$12:$J$518,0),MATCH(Working!BB$11,'Data;_Historical_Data'!$H$11:$AK$11)),SUMIFS('Data;_Minor_Ports'!$K$59:$K$999999,'Data;_Minor_Ports'!$F$59:$F$999999,$F157,'Data;_Minor_Ports'!$E$59:$E$999999,BB$70,'Data;_Minor_Ports'!$J$59:$J$999999,#REF!)))</f>
        <v>0</v>
      </c>
      <c r="BC157" s="3">
        <f>IF(Closed_Ports!AX150="z","z",IF(BC$11&lt;2000,INDEX('Data;_Historical_Data'!$H$12:$AK$518,MATCH(Working!$E157,'Data;_Historical_Data'!$J$12:$J$518,0),MATCH(Working!BC$11,'Data;_Historical_Data'!$H$11:$AK$11)),SUMIFS('Data;_Minor_Ports'!$K$59:$K$999999,'Data;_Minor_Ports'!$F$59:$F$999999,$F157,'Data;_Minor_Ports'!$E$59:$E$999999,BC$70,'Data;_Minor_Ports'!$J$59:$J$999999,#REF!)))</f>
        <v>0</v>
      </c>
      <c r="BD157" s="3">
        <f>IF(Closed_Ports!AY150="z","z",IF(BD$11&lt;2000,INDEX('Data;_Historical_Data'!$H$12:$AK$518,MATCH(Working!$E157,'Data;_Historical_Data'!$J$12:$J$518,0),MATCH(Working!BD$11,'Data;_Historical_Data'!$H$11:$AK$11)),SUMIFS('Data;_Minor_Ports'!$K$59:$K$999999,'Data;_Minor_Ports'!$F$59:$F$999999,$F157,'Data;_Minor_Ports'!$E$59:$E$999999,BD$70,'Data;_Minor_Ports'!$J$59:$J$999999,#REF!)))</f>
        <v>0</v>
      </c>
      <c r="BE157" s="3">
        <f>IF(Closed_Ports!AZ150="z","z",IF(BE$11&lt;2000,INDEX('Data;_Historical_Data'!$H$12:$AK$518,MATCH(Working!$E157,'Data;_Historical_Data'!$J$12:$J$518,0),MATCH(Working!BE$11,'Data;_Historical_Data'!$H$11:$AK$11)),SUMIFS('Data;_Minor_Ports'!$K$59:$K$999999,'Data;_Minor_Ports'!$F$59:$F$999999,$F157,'Data;_Minor_Ports'!$E$59:$E$999999,BE$70,'Data;_Minor_Ports'!$J$59:$J$999999,#REF!)))</f>
        <v>0</v>
      </c>
      <c r="BF157" s="3">
        <f>IF(Closed_Ports!BA150="z","z",IF(BF$11&lt;2000,INDEX('Data;_Historical_Data'!$H$12:$AK$518,MATCH(Working!$E157,'Data;_Historical_Data'!$J$12:$J$518,0),MATCH(Working!BF$11,'Data;_Historical_Data'!$H$11:$AK$11)),SUMIFS('Data;_Minor_Ports'!$K$59:$K$999999,'Data;_Minor_Ports'!$F$59:$F$999999,$F157,'Data;_Minor_Ports'!$E$59:$E$999999,BF$70,'Data;_Minor_Ports'!$J$59:$J$999999,#REF!)))</f>
        <v>0</v>
      </c>
      <c r="BG157" s="3">
        <f>IF(Closed_Ports!BB150="z","z",IF(BG$11&lt;2000,INDEX('Data;_Historical_Data'!$H$12:$AK$518,MATCH(Working!$E157,'Data;_Historical_Data'!$J$12:$J$518,0),MATCH(Working!BG$11,'Data;_Historical_Data'!$H$11:$AK$11)),SUMIFS('Data;_Minor_Ports'!$K$59:$K$999999,'Data;_Minor_Ports'!$F$59:$F$999999,$F157,'Data;_Minor_Ports'!$E$59:$E$999999,BG$70,'Data;_Minor_Ports'!$J$59:$J$999999,#REF!)))</f>
        <v>0</v>
      </c>
      <c r="BH157" s="3">
        <f>IF(Closed_Ports!BC150="z","z",IF(BH$11&lt;2000,INDEX('Data;_Historical_Data'!$H$12:$AK$518,MATCH(Working!$E157,'Data;_Historical_Data'!$J$12:$J$518,0),MATCH(Working!BH$11,'Data;_Historical_Data'!$H$11:$AK$11)),SUMIFS('Data;_Minor_Ports'!$K$59:$K$999999,'Data;_Minor_Ports'!$F$59:$F$999999,$F157,'Data;_Minor_Ports'!$E$59:$E$999999,BH$70,'Data;_Minor_Ports'!$J$59:$J$999999,#REF!)))</f>
        <v>0</v>
      </c>
      <c r="BI157" s="3">
        <f>IF(Closed_Ports!BD150="z","z",IF(BI$11&lt;2000,INDEX('Data;_Historical_Data'!$H$12:$AK$518,MATCH(Working!$E157,'Data;_Historical_Data'!$J$12:$J$518,0),MATCH(Working!BI$11,'Data;_Historical_Data'!$H$11:$AK$11)),SUMIFS('Data;_Minor_Ports'!$K$59:$K$999999,'Data;_Minor_Ports'!$F$59:$F$999999,$F157,'Data;_Minor_Ports'!$E$59:$E$999999,BI$70,'Data;_Minor_Ports'!$J$59:$J$999999,#REF!)))</f>
        <v>0</v>
      </c>
      <c r="BJ157" s="44" t="e">
        <f t="shared" si="10"/>
        <v>#DIV/0!</v>
      </c>
      <c r="BK157" s="45">
        <f t="shared" si="11"/>
        <v>0</v>
      </c>
    </row>
    <row r="158" spans="5:63" x14ac:dyDescent="0.25">
      <c r="E158" s="22" t="e">
        <f>CONCATENATE(#REF!,Working!H158)</f>
        <v>#REF!</v>
      </c>
      <c r="F158" s="22" t="s">
        <v>490</v>
      </c>
      <c r="G158" s="22" t="s">
        <v>308</v>
      </c>
      <c r="H158" s="2" t="s">
        <v>145</v>
      </c>
      <c r="I158" s="2" t="s">
        <v>16</v>
      </c>
      <c r="J158" s="42" t="s">
        <v>66</v>
      </c>
      <c r="K158" s="3" t="e">
        <f>IF(Closed_Ports!F151="z","z",IF(K$11&lt;2000,INDEX('Data;_Historical_Data'!$H$12:$AK$518,MATCH(Working!$E158,'Data;_Historical_Data'!$J$12:$J$518,0),MATCH(Working!K$11,'Data;_Historical_Data'!$H$11:$AK$11)),SUMIFS('Data;_Minor_Ports'!$K$59:$K$999999,'Data;_Minor_Ports'!$F$59:$F$999999,$F158,'Data;_Minor_Ports'!$E$59:$E$999999,K$70,'Data;_Minor_Ports'!$J$59:$J$999999,#REF!)))</f>
        <v>#REF!</v>
      </c>
      <c r="L158" s="3" t="e">
        <f>IF(Closed_Ports!G151="z","z",IF(L$11&lt;2000,INDEX('Data;_Historical_Data'!$H$12:$AK$518,MATCH(Working!$E158,'Data;_Historical_Data'!$J$12:$J$518,0),MATCH(Working!L$11,'Data;_Historical_Data'!$H$11:$AK$11)),SUMIFS('Data;_Minor_Ports'!$K$59:$K$999999,'Data;_Minor_Ports'!$F$59:$F$999999,$F158,'Data;_Minor_Ports'!$E$59:$E$999999,L$70,'Data;_Minor_Ports'!$J$59:$J$999999,#REF!)))</f>
        <v>#REF!</v>
      </c>
      <c r="M158" s="3" t="e">
        <f>IF(Closed_Ports!H151="z","z",IF(M$11&lt;2000,INDEX('Data;_Historical_Data'!$H$12:$AK$518,MATCH(Working!$E158,'Data;_Historical_Data'!$J$12:$J$518,0),MATCH(Working!M$11,'Data;_Historical_Data'!$H$11:$AK$11)),SUMIFS('Data;_Minor_Ports'!$K$59:$K$999999,'Data;_Minor_Ports'!$F$59:$F$999999,$F158,'Data;_Minor_Ports'!$E$59:$E$999999,M$70,'Data;_Minor_Ports'!$J$59:$J$999999,#REF!)))</f>
        <v>#REF!</v>
      </c>
      <c r="N158" s="3" t="e">
        <f>IF(Closed_Ports!I151="z","z",IF(N$11&lt;2000,INDEX('Data;_Historical_Data'!$H$12:$AK$518,MATCH(Working!$E158,'Data;_Historical_Data'!$J$12:$J$518,0),MATCH(Working!N$11,'Data;_Historical_Data'!$H$11:$AK$11)),SUMIFS('Data;_Minor_Ports'!$K$59:$K$999999,'Data;_Minor_Ports'!$F$59:$F$999999,$F158,'Data;_Minor_Ports'!$E$59:$E$999999,N$70,'Data;_Minor_Ports'!$J$59:$J$999999,#REF!)))</f>
        <v>#REF!</v>
      </c>
      <c r="O158" s="3" t="e">
        <f>IF(Closed_Ports!J151="z","z",IF(O$11&lt;2000,INDEX('Data;_Historical_Data'!$H$12:$AK$518,MATCH(Working!$E158,'Data;_Historical_Data'!$J$12:$J$518,0),MATCH(Working!O$11,'Data;_Historical_Data'!$H$11:$AK$11)),SUMIFS('Data;_Minor_Ports'!$K$59:$K$999999,'Data;_Minor_Ports'!$F$59:$F$999999,$F158,'Data;_Minor_Ports'!$E$59:$E$999999,O$70,'Data;_Minor_Ports'!$J$59:$J$999999,#REF!)))</f>
        <v>#REF!</v>
      </c>
      <c r="P158" s="3" t="e">
        <f>IF(Closed_Ports!K151="z","z",IF(P$11&lt;2000,INDEX('Data;_Historical_Data'!$H$12:$AK$518,MATCH(Working!$E158,'Data;_Historical_Data'!$J$12:$J$518,0),MATCH(Working!P$11,'Data;_Historical_Data'!$H$11:$AK$11)),SUMIFS('Data;_Minor_Ports'!$K$59:$K$999999,'Data;_Minor_Ports'!$F$59:$F$999999,$F158,'Data;_Minor_Ports'!$E$59:$E$999999,P$70,'Data;_Minor_Ports'!$J$59:$J$999999,#REF!)))</f>
        <v>#REF!</v>
      </c>
      <c r="Q158" s="3" t="e">
        <f>IF(Closed_Ports!L151="z","z",IF(Q$11&lt;2000,INDEX('Data;_Historical_Data'!$H$12:$AK$518,MATCH(Working!$E158,'Data;_Historical_Data'!$J$12:$J$518,0),MATCH(Working!Q$11,'Data;_Historical_Data'!$H$11:$AK$11)),SUMIFS('Data;_Minor_Ports'!$K$59:$K$999999,'Data;_Minor_Ports'!$F$59:$F$999999,$F158,'Data;_Minor_Ports'!$E$59:$E$999999,Q$70,'Data;_Minor_Ports'!$J$59:$J$999999,#REF!)))</f>
        <v>#REF!</v>
      </c>
      <c r="R158" s="3" t="e">
        <f>IF(Closed_Ports!M151="z","z",IF(R$11&lt;2000,INDEX('Data;_Historical_Data'!$H$12:$AK$518,MATCH(Working!$E158,'Data;_Historical_Data'!$J$12:$J$518,0),MATCH(Working!R$11,'Data;_Historical_Data'!$H$11:$AK$11)),SUMIFS('Data;_Minor_Ports'!$K$59:$K$999999,'Data;_Minor_Ports'!$F$59:$F$999999,$F158,'Data;_Minor_Ports'!$E$59:$E$999999,R$70,'Data;_Minor_Ports'!$J$59:$J$999999,#REF!)))</f>
        <v>#REF!</v>
      </c>
      <c r="S158" s="3" t="e">
        <f>IF(Closed_Ports!N151="z","z",IF(S$11&lt;2000,INDEX('Data;_Historical_Data'!$H$12:$AK$518,MATCH(Working!$E158,'Data;_Historical_Data'!$J$12:$J$518,0),MATCH(Working!S$11,'Data;_Historical_Data'!$H$11:$AK$11)),SUMIFS('Data;_Minor_Ports'!$K$59:$K$999999,'Data;_Minor_Ports'!$F$59:$F$999999,$F158,'Data;_Minor_Ports'!$E$59:$E$999999,S$70,'Data;_Minor_Ports'!$J$59:$J$999999,#REF!)))</f>
        <v>#REF!</v>
      </c>
      <c r="T158" s="3" t="e">
        <f>IF(Closed_Ports!O151="z","z",IF(T$11&lt;2000,INDEX('Data;_Historical_Data'!$H$12:$AK$518,MATCH(Working!$E158,'Data;_Historical_Data'!$J$12:$J$518,0),MATCH(Working!T$11,'Data;_Historical_Data'!$H$11:$AK$11)),SUMIFS('Data;_Minor_Ports'!$K$59:$K$999999,'Data;_Minor_Ports'!$F$59:$F$999999,$F158,'Data;_Minor_Ports'!$E$59:$E$999999,T$70,'Data;_Minor_Ports'!$J$59:$J$999999,#REF!)))</f>
        <v>#REF!</v>
      </c>
      <c r="U158" s="3" t="e">
        <f>IF(Closed_Ports!P151="z","z",IF(U$11&lt;2000,INDEX('Data;_Historical_Data'!$H$12:$AK$518,MATCH(Working!$E158,'Data;_Historical_Data'!$J$12:$J$518,0),MATCH(Working!U$11,'Data;_Historical_Data'!$H$11:$AK$11)),SUMIFS('Data;_Minor_Ports'!$K$59:$K$999999,'Data;_Minor_Ports'!$F$59:$F$999999,$F158,'Data;_Minor_Ports'!$E$59:$E$999999,U$70,'Data;_Minor_Ports'!$J$59:$J$999999,#REF!)))</f>
        <v>#REF!</v>
      </c>
      <c r="V158" s="3" t="e">
        <f>IF(Closed_Ports!Q151="z","z",IF(V$11&lt;2000,INDEX('Data;_Historical_Data'!$H$12:$AK$518,MATCH(Working!$E158,'Data;_Historical_Data'!$J$12:$J$518,0),MATCH(Working!V$11,'Data;_Historical_Data'!$H$11:$AK$11)),SUMIFS('Data;_Minor_Ports'!$K$59:$K$999999,'Data;_Minor_Ports'!$F$59:$F$999999,$F158,'Data;_Minor_Ports'!$E$59:$E$999999,V$70,'Data;_Minor_Ports'!$J$59:$J$999999,#REF!)))</f>
        <v>#REF!</v>
      </c>
      <c r="W158" s="3" t="e">
        <f>IF(Closed_Ports!R151="z","z",IF(W$11&lt;2000,INDEX('Data;_Historical_Data'!$H$12:$AK$518,MATCH(Working!$E158,'Data;_Historical_Data'!$J$12:$J$518,0),MATCH(Working!W$11,'Data;_Historical_Data'!$H$11:$AK$11)),SUMIFS('Data;_Minor_Ports'!$K$59:$K$999999,'Data;_Minor_Ports'!$F$59:$F$999999,$F158,'Data;_Minor_Ports'!$E$59:$E$999999,W$70,'Data;_Minor_Ports'!$J$59:$J$999999,#REF!)))</f>
        <v>#REF!</v>
      </c>
      <c r="X158" s="3" t="e">
        <f>IF(Closed_Ports!S151="z","z",IF(X$11&lt;2000,INDEX('Data;_Historical_Data'!$H$12:$AK$518,MATCH(Working!$E158,'Data;_Historical_Data'!$J$12:$J$518,0),MATCH(Working!X$11,'Data;_Historical_Data'!$H$11:$AK$11)),SUMIFS('Data;_Minor_Ports'!$K$59:$K$999999,'Data;_Minor_Ports'!$F$59:$F$999999,$F158,'Data;_Minor_Ports'!$E$59:$E$999999,X$70,'Data;_Minor_Ports'!$J$59:$J$999999,#REF!)))</f>
        <v>#REF!</v>
      </c>
      <c r="Y158" s="3" t="e">
        <f>IF(Closed_Ports!T151="z","z",IF(Y$11&lt;2000,INDEX('Data;_Historical_Data'!$H$12:$AK$518,MATCH(Working!$E158,'Data;_Historical_Data'!$J$12:$J$518,0),MATCH(Working!Y$11,'Data;_Historical_Data'!$H$11:$AK$11)),SUMIFS('Data;_Minor_Ports'!$K$59:$K$999999,'Data;_Minor_Ports'!$F$59:$F$999999,$F158,'Data;_Minor_Ports'!$E$59:$E$999999,Y$70,'Data;_Minor_Ports'!$J$59:$J$999999,#REF!)))</f>
        <v>#REF!</v>
      </c>
      <c r="Z158" s="3" t="e">
        <f>IF(Closed_Ports!U151="z","z",IF(Z$11&lt;2000,INDEX('Data;_Historical_Data'!$H$12:$AK$518,MATCH(Working!$E158,'Data;_Historical_Data'!$J$12:$J$518,0),MATCH(Working!Z$11,'Data;_Historical_Data'!$H$11:$AK$11)),SUMIFS('Data;_Minor_Ports'!$K$59:$K$999999,'Data;_Minor_Ports'!$F$59:$F$999999,$F158,'Data;_Minor_Ports'!$E$59:$E$999999,Z$70,'Data;_Minor_Ports'!$J$59:$J$999999,#REF!)))</f>
        <v>#REF!</v>
      </c>
      <c r="AA158" s="3" t="e">
        <f>IF(Closed_Ports!V151="z","z",IF(AA$11&lt;2000,INDEX('Data;_Historical_Data'!$H$12:$AK$518,MATCH(Working!$E158,'Data;_Historical_Data'!$J$12:$J$518,0),MATCH(Working!AA$11,'Data;_Historical_Data'!$H$11:$AK$11)),SUMIFS('Data;_Minor_Ports'!$K$59:$K$999999,'Data;_Minor_Ports'!$F$59:$F$999999,$F158,'Data;_Minor_Ports'!$E$59:$E$999999,AA$70,'Data;_Minor_Ports'!$J$59:$J$999999,#REF!)))</f>
        <v>#REF!</v>
      </c>
      <c r="AB158" s="3" t="e">
        <f>IF(Closed_Ports!W151="z","z",IF(AB$11&lt;2000,INDEX('Data;_Historical_Data'!$H$12:$AK$518,MATCH(Working!$E158,'Data;_Historical_Data'!$J$12:$J$518,0),MATCH(Working!AB$11,'Data;_Historical_Data'!$H$11:$AK$11)),SUMIFS('Data;_Minor_Ports'!$K$59:$K$999999,'Data;_Minor_Ports'!$F$59:$F$999999,$F158,'Data;_Minor_Ports'!$E$59:$E$999999,AB$70,'Data;_Minor_Ports'!$J$59:$J$999999,#REF!)))</f>
        <v>#REF!</v>
      </c>
      <c r="AC158" s="3" t="e">
        <f>IF(Closed_Ports!X151="z","z",IF(AC$11&lt;2000,INDEX('Data;_Historical_Data'!$H$12:$AK$518,MATCH(Working!$E158,'Data;_Historical_Data'!$J$12:$J$518,0),MATCH(Working!AC$11,'Data;_Historical_Data'!$H$11:$AK$11)),SUMIFS('Data;_Minor_Ports'!$K$59:$K$999999,'Data;_Minor_Ports'!$F$59:$F$999999,$F158,'Data;_Minor_Ports'!$E$59:$E$999999,AC$70,'Data;_Minor_Ports'!$J$59:$J$999999,#REF!)))</f>
        <v>#REF!</v>
      </c>
      <c r="AD158" s="3" t="e">
        <f>IF(Closed_Ports!Y151="z","z",IF(AD$11&lt;2000,INDEX('Data;_Historical_Data'!$H$12:$AK$518,MATCH(Working!$E158,'Data;_Historical_Data'!$J$12:$J$518,0),MATCH(Working!AD$11,'Data;_Historical_Data'!$H$11:$AK$11)),SUMIFS('Data;_Minor_Ports'!$K$59:$K$999999,'Data;_Minor_Ports'!$F$59:$F$999999,$F158,'Data;_Minor_Ports'!$E$59:$E$999999,AD$70,'Data;_Minor_Ports'!$J$59:$J$999999,#REF!)))</f>
        <v>#REF!</v>
      </c>
      <c r="AE158" s="3" t="e">
        <f>IF(Closed_Ports!Z151="z","z",IF(AE$11&lt;2000,INDEX('Data;_Historical_Data'!$H$12:$AK$518,MATCH(Working!$E158,'Data;_Historical_Data'!$J$12:$J$518,0),MATCH(Working!AE$11,'Data;_Historical_Data'!$H$11:$AK$11)),SUMIFS('Data;_Minor_Ports'!$K$59:$K$999999,'Data;_Minor_Ports'!$F$59:$F$999999,$F158,'Data;_Minor_Ports'!$E$59:$E$999999,AE$70,'Data;_Minor_Ports'!$J$59:$J$999999,#REF!)))</f>
        <v>#REF!</v>
      </c>
      <c r="AF158" s="3" t="e">
        <f>IF(Closed_Ports!AA151="z","z",IF(AF$11&lt;2000,INDEX('Data;_Historical_Data'!$H$12:$AK$518,MATCH(Working!$E158,'Data;_Historical_Data'!$J$12:$J$518,0),MATCH(Working!AF$11,'Data;_Historical_Data'!$H$11:$AK$11)),SUMIFS('Data;_Minor_Ports'!$K$59:$K$999999,'Data;_Minor_Ports'!$F$59:$F$999999,$F158,'Data;_Minor_Ports'!$E$59:$E$999999,AF$70,'Data;_Minor_Ports'!$J$59:$J$999999,#REF!)))</f>
        <v>#REF!</v>
      </c>
      <c r="AG158" s="3" t="e">
        <f>IF(Closed_Ports!AB151="z","z",IF(AG$11&lt;2000,INDEX('Data;_Historical_Data'!$H$12:$AK$518,MATCH(Working!$E158,'Data;_Historical_Data'!$J$12:$J$518,0),MATCH(Working!AG$11,'Data;_Historical_Data'!$H$11:$AK$11)),SUMIFS('Data;_Minor_Ports'!$K$59:$K$999999,'Data;_Minor_Ports'!$F$59:$F$999999,$F158,'Data;_Minor_Ports'!$E$59:$E$999999,AG$70,'Data;_Minor_Ports'!$J$59:$J$999999,#REF!)))</f>
        <v>#REF!</v>
      </c>
      <c r="AH158" s="3" t="e">
        <f>IF(Closed_Ports!AC151="z","z",IF(AH$11&lt;2000,INDEX('Data;_Historical_Data'!$H$12:$AK$518,MATCH(Working!$E158,'Data;_Historical_Data'!$J$12:$J$518,0),MATCH(Working!AH$11,'Data;_Historical_Data'!$H$11:$AK$11)),SUMIFS('Data;_Minor_Ports'!$K$59:$K$999999,'Data;_Minor_Ports'!$F$59:$F$999999,$F158,'Data;_Minor_Ports'!$E$59:$E$999999,AH$70,'Data;_Minor_Ports'!$J$59:$J$999999,#REF!)))</f>
        <v>#REF!</v>
      </c>
      <c r="AI158" s="3" t="e">
        <f>IF(Closed_Ports!AD151="z","z",IF(AI$11&lt;2000,INDEX('Data;_Historical_Data'!$H$12:$AK$518,MATCH(Working!$E158,'Data;_Historical_Data'!$J$12:$J$518,0),MATCH(Working!AI$11,'Data;_Historical_Data'!$H$11:$AK$11)),SUMIFS('Data;_Minor_Ports'!$K$59:$K$999999,'Data;_Minor_Ports'!$F$59:$F$999999,$F158,'Data;_Minor_Ports'!$E$59:$E$999999,AI$70,'Data;_Minor_Ports'!$J$59:$J$999999,#REF!)))</f>
        <v>#REF!</v>
      </c>
      <c r="AJ158" s="3" t="e">
        <f>IF(Closed_Ports!AE151="z","z",IF(AJ$11&lt;2000,INDEX('Data;_Historical_Data'!$H$12:$AK$518,MATCH(Working!$E158,'Data;_Historical_Data'!$J$12:$J$518,0),MATCH(Working!AJ$11,'Data;_Historical_Data'!$H$11:$AK$11)),SUMIFS('Data;_Minor_Ports'!$K$59:$K$999999,'Data;_Minor_Ports'!$F$59:$F$999999,$F158,'Data;_Minor_Ports'!$E$59:$E$999999,AJ$70,'Data;_Minor_Ports'!$J$59:$J$999999,#REF!)))</f>
        <v>#REF!</v>
      </c>
      <c r="AK158" s="3" t="e">
        <f>IF(Closed_Ports!AF151="z","z",IF(AK$11&lt;2000,INDEX('Data;_Historical_Data'!$H$12:$AK$518,MATCH(Working!$E158,'Data;_Historical_Data'!$J$12:$J$518,0),MATCH(Working!AK$11,'Data;_Historical_Data'!$H$11:$AK$11)),SUMIFS('Data;_Minor_Ports'!$K$59:$K$999999,'Data;_Minor_Ports'!$F$59:$F$999999,$F158,'Data;_Minor_Ports'!$E$59:$E$999999,AK$70,'Data;_Minor_Ports'!$J$59:$J$999999,#REF!)))</f>
        <v>#REF!</v>
      </c>
      <c r="AL158" s="49">
        <f>IF(Closed_Ports!AG151="z","z",IF(AL$11&lt;2000,INDEX('Data;_Historical_Data'!$H$12:$AK$518,MATCH(Working!$E158,'Data;_Historical_Data'!$J$12:$J$518,0),MATCH(Working!AL$11,'Data;_Historical_Data'!$H$11:$AK$11)),SUMIFS('Data;_Minor_Ports'!$K$59:$K$999999,'Data;_Minor_Ports'!$F$59:$F$999999,$F158,'Data;_Minor_Ports'!$E$59:$E$999999,AL$70,'Data;_Minor_Ports'!$J$59:$J$999999,#REF!)))</f>
        <v>0</v>
      </c>
      <c r="AM158" s="3">
        <f>IF(Closed_Ports!AH151="z","z",IF(AM$11&lt;2000,INDEX('Data;_Historical_Data'!$H$12:$AK$518,MATCH(Working!$E158,'Data;_Historical_Data'!$J$12:$J$518,0),MATCH(Working!AM$11,'Data;_Historical_Data'!$H$11:$AK$11)),SUMIFS('Data;_Minor_Ports'!$K$59:$K$999999,'Data;_Minor_Ports'!$F$59:$F$999999,$F158,'Data;_Minor_Ports'!$E$59:$E$999999,AM$70,'Data;_Minor_Ports'!$J$59:$J$999999,#REF!)))</f>
        <v>0</v>
      </c>
      <c r="AN158" s="3">
        <f>IF(Closed_Ports!AI151="z","z",IF(AN$11&lt;2000,INDEX('Data;_Historical_Data'!$H$12:$AK$518,MATCH(Working!$E158,'Data;_Historical_Data'!$J$12:$J$518,0),MATCH(Working!AN$11,'Data;_Historical_Data'!$H$11:$AK$11)),SUMIFS('Data;_Minor_Ports'!$K$59:$K$999999,'Data;_Minor_Ports'!$F$59:$F$999999,$F158,'Data;_Minor_Ports'!$E$59:$E$999999,AN$70,'Data;_Minor_Ports'!$J$59:$J$999999,#REF!)))</f>
        <v>0</v>
      </c>
      <c r="AO158" s="3">
        <f>IF(Closed_Ports!AJ151="z","z",IF(AO$11&lt;2000,INDEX('Data;_Historical_Data'!$H$12:$AK$518,MATCH(Working!$E158,'Data;_Historical_Data'!$J$12:$J$518,0),MATCH(Working!AO$11,'Data;_Historical_Data'!$H$11:$AK$11)),SUMIFS('Data;_Minor_Ports'!$K$59:$K$999999,'Data;_Minor_Ports'!$F$59:$F$999999,$F158,'Data;_Minor_Ports'!$E$59:$E$999999,AO$70,'Data;_Minor_Ports'!$J$59:$J$999999,#REF!)))</f>
        <v>0</v>
      </c>
      <c r="AP158" s="3">
        <f>IF(Closed_Ports!AK151="z","z",IF(AP$11&lt;2000,INDEX('Data;_Historical_Data'!$H$12:$AK$518,MATCH(Working!$E158,'Data;_Historical_Data'!$J$12:$J$518,0),MATCH(Working!AP$11,'Data;_Historical_Data'!$H$11:$AK$11)),SUMIFS('Data;_Minor_Ports'!$K$59:$K$999999,'Data;_Minor_Ports'!$F$59:$F$999999,$F158,'Data;_Minor_Ports'!$E$59:$E$999999,AP$70,'Data;_Minor_Ports'!$J$59:$J$999999,#REF!)))</f>
        <v>0</v>
      </c>
      <c r="AQ158" s="3">
        <f>IF(Closed_Ports!AL151="z","z",IF(AQ$11&lt;2000,INDEX('Data;_Historical_Data'!$H$12:$AK$518,MATCH(Working!$E158,'Data;_Historical_Data'!$J$12:$J$518,0),MATCH(Working!AQ$11,'Data;_Historical_Data'!$H$11:$AK$11)),SUMIFS('Data;_Minor_Ports'!$K$59:$K$999999,'Data;_Minor_Ports'!$F$59:$F$999999,$F158,'Data;_Minor_Ports'!$E$59:$E$999999,AQ$70,'Data;_Minor_Ports'!$J$59:$J$999999,#REF!)))</f>
        <v>0</v>
      </c>
      <c r="AR158" s="3">
        <f>IF(Closed_Ports!AM151="z","z",IF(AR$11&lt;2000,INDEX('Data;_Historical_Data'!$H$12:$AK$518,MATCH(Working!$E158,'Data;_Historical_Data'!$J$12:$J$518,0),MATCH(Working!AR$11,'Data;_Historical_Data'!$H$11:$AK$11)),SUMIFS('Data;_Minor_Ports'!$K$59:$K$999999,'Data;_Minor_Ports'!$F$59:$F$999999,$F158,'Data;_Minor_Ports'!$E$59:$E$999999,AR$70,'Data;_Minor_Ports'!$J$59:$J$999999,#REF!)))</f>
        <v>0</v>
      </c>
      <c r="AS158" s="3">
        <f>IF(Closed_Ports!AN151="z","z",IF(AS$11&lt;2000,INDEX('Data;_Historical_Data'!$H$12:$AK$518,MATCH(Working!$E158,'Data;_Historical_Data'!$J$12:$J$518,0),MATCH(Working!AS$11,'Data;_Historical_Data'!$H$11:$AK$11)),SUMIFS('Data;_Minor_Ports'!$K$59:$K$999999,'Data;_Minor_Ports'!$F$59:$F$999999,$F158,'Data;_Minor_Ports'!$E$59:$E$999999,AS$70,'Data;_Minor_Ports'!$J$59:$J$999999,#REF!)))</f>
        <v>0</v>
      </c>
      <c r="AT158" s="3">
        <f>IF(Closed_Ports!AO151="z","z",IF(AT$11&lt;2000,INDEX('Data;_Historical_Data'!$H$12:$AK$518,MATCH(Working!$E158,'Data;_Historical_Data'!$J$12:$J$518,0),MATCH(Working!AT$11,'Data;_Historical_Data'!$H$11:$AK$11)),SUMIFS('Data;_Minor_Ports'!$K$59:$K$999999,'Data;_Minor_Ports'!$F$59:$F$999999,$F158,'Data;_Minor_Ports'!$E$59:$E$999999,AT$70,'Data;_Minor_Ports'!$J$59:$J$999999,#REF!)))</f>
        <v>0</v>
      </c>
      <c r="AU158" s="3">
        <f>IF(Closed_Ports!AP151="z","z",IF(AU$11&lt;2000,INDEX('Data;_Historical_Data'!$H$12:$AK$518,MATCH(Working!$E158,'Data;_Historical_Data'!$J$12:$J$518,0),MATCH(Working!AU$11,'Data;_Historical_Data'!$H$11:$AK$11)),SUMIFS('Data;_Minor_Ports'!$K$59:$K$999999,'Data;_Minor_Ports'!$F$59:$F$999999,$F158,'Data;_Minor_Ports'!$E$59:$E$999999,AU$70,'Data;_Minor_Ports'!$J$59:$J$999999,#REF!)))</f>
        <v>0</v>
      </c>
      <c r="AV158" s="3">
        <f>IF(Closed_Ports!AQ151="z","z",IF(AV$11&lt;2000,INDEX('Data;_Historical_Data'!$H$12:$AK$518,MATCH(Working!$E158,'Data;_Historical_Data'!$J$12:$J$518,0),MATCH(Working!AV$11,'Data;_Historical_Data'!$H$11:$AK$11)),SUMIFS('Data;_Minor_Ports'!$K$59:$K$999999,'Data;_Minor_Ports'!$F$59:$F$999999,$F158,'Data;_Minor_Ports'!$E$59:$E$999999,AV$70,'Data;_Minor_Ports'!$J$59:$J$999999,#REF!)))</f>
        <v>0</v>
      </c>
      <c r="AW158" s="3">
        <f>IF(Closed_Ports!AR151="z","z",IF(AW$11&lt;2000,INDEX('Data;_Historical_Data'!$H$12:$AK$518,MATCH(Working!$E158,'Data;_Historical_Data'!$J$12:$J$518,0),MATCH(Working!AW$11,'Data;_Historical_Data'!$H$11:$AK$11)),SUMIFS('Data;_Minor_Ports'!$K$59:$K$999999,'Data;_Minor_Ports'!$F$59:$F$999999,$F158,'Data;_Minor_Ports'!$E$59:$E$999999,AW$70,'Data;_Minor_Ports'!$J$59:$J$999999,#REF!)))</f>
        <v>0</v>
      </c>
      <c r="AX158" s="3">
        <f>IF(Closed_Ports!AS151="z","z",IF(AX$11&lt;2000,INDEX('Data;_Historical_Data'!$H$12:$AK$518,MATCH(Working!$E158,'Data;_Historical_Data'!$J$12:$J$518,0),MATCH(Working!AX$11,'Data;_Historical_Data'!$H$11:$AK$11)),SUMIFS('Data;_Minor_Ports'!$K$59:$K$999999,'Data;_Minor_Ports'!$F$59:$F$999999,$F158,'Data;_Minor_Ports'!$E$59:$E$999999,AX$70,'Data;_Minor_Ports'!$J$59:$J$999999,#REF!)))</f>
        <v>0</v>
      </c>
      <c r="AY158" s="3">
        <f>IF(Closed_Ports!AT151="z","z",IF(AY$11&lt;2000,INDEX('Data;_Historical_Data'!$H$12:$AK$518,MATCH(Working!$E158,'Data;_Historical_Data'!$J$12:$J$518,0),MATCH(Working!AY$11,'Data;_Historical_Data'!$H$11:$AK$11)),SUMIFS('Data;_Minor_Ports'!$K$59:$K$999999,'Data;_Minor_Ports'!$F$59:$F$999999,$F158,'Data;_Minor_Ports'!$E$59:$E$999999,AY$70,'Data;_Minor_Ports'!$J$59:$J$999999,#REF!)))</f>
        <v>0</v>
      </c>
      <c r="AZ158" s="3">
        <f>IF(Closed_Ports!AU151="z","z",IF(AZ$11&lt;2000,INDEX('Data;_Historical_Data'!$H$12:$AK$518,MATCH(Working!$E158,'Data;_Historical_Data'!$J$12:$J$518,0),MATCH(Working!AZ$11,'Data;_Historical_Data'!$H$11:$AK$11)),SUMIFS('Data;_Minor_Ports'!$K$59:$K$999999,'Data;_Minor_Ports'!$F$59:$F$999999,$F158,'Data;_Minor_Ports'!$E$59:$E$999999,AZ$70,'Data;_Minor_Ports'!$J$59:$J$999999,#REF!)))</f>
        <v>0</v>
      </c>
      <c r="BA158" s="3">
        <f>IF(Closed_Ports!AV151="z","z",IF(BA$11&lt;2000,INDEX('Data;_Historical_Data'!$H$12:$AK$518,MATCH(Working!$E158,'Data;_Historical_Data'!$J$12:$J$518,0),MATCH(Working!BA$11,'Data;_Historical_Data'!$H$11:$AK$11)),SUMIFS('Data;_Minor_Ports'!$K$59:$K$999999,'Data;_Minor_Ports'!$F$59:$F$999999,$F158,'Data;_Minor_Ports'!$E$59:$E$999999,BA$70,'Data;_Minor_Ports'!$J$59:$J$999999,#REF!)))</f>
        <v>0</v>
      </c>
      <c r="BB158" s="3">
        <f>IF(Closed_Ports!AW151="z","z",IF(BB$11&lt;2000,INDEX('Data;_Historical_Data'!$H$12:$AK$518,MATCH(Working!$E158,'Data;_Historical_Data'!$J$12:$J$518,0),MATCH(Working!BB$11,'Data;_Historical_Data'!$H$11:$AK$11)),SUMIFS('Data;_Minor_Ports'!$K$59:$K$999999,'Data;_Minor_Ports'!$F$59:$F$999999,$F158,'Data;_Minor_Ports'!$E$59:$E$999999,BB$70,'Data;_Minor_Ports'!$J$59:$J$999999,#REF!)))</f>
        <v>0</v>
      </c>
      <c r="BC158" s="3">
        <f>IF(Closed_Ports!AX151="z","z",IF(BC$11&lt;2000,INDEX('Data;_Historical_Data'!$H$12:$AK$518,MATCH(Working!$E158,'Data;_Historical_Data'!$J$12:$J$518,0),MATCH(Working!BC$11,'Data;_Historical_Data'!$H$11:$AK$11)),SUMIFS('Data;_Minor_Ports'!$K$59:$K$999999,'Data;_Minor_Ports'!$F$59:$F$999999,$F158,'Data;_Minor_Ports'!$E$59:$E$999999,BC$70,'Data;_Minor_Ports'!$J$59:$J$999999,#REF!)))</f>
        <v>0</v>
      </c>
      <c r="BD158" s="3">
        <f>IF(Closed_Ports!AY151="z","z",IF(BD$11&lt;2000,INDEX('Data;_Historical_Data'!$H$12:$AK$518,MATCH(Working!$E158,'Data;_Historical_Data'!$J$12:$J$518,0),MATCH(Working!BD$11,'Data;_Historical_Data'!$H$11:$AK$11)),SUMIFS('Data;_Minor_Ports'!$K$59:$K$999999,'Data;_Minor_Ports'!$F$59:$F$999999,$F158,'Data;_Minor_Ports'!$E$59:$E$999999,BD$70,'Data;_Minor_Ports'!$J$59:$J$999999,#REF!)))</f>
        <v>0</v>
      </c>
      <c r="BE158" s="3">
        <f>IF(Closed_Ports!AZ151="z","z",IF(BE$11&lt;2000,INDEX('Data;_Historical_Data'!$H$12:$AK$518,MATCH(Working!$E158,'Data;_Historical_Data'!$J$12:$J$518,0),MATCH(Working!BE$11,'Data;_Historical_Data'!$H$11:$AK$11)),SUMIFS('Data;_Minor_Ports'!$K$59:$K$999999,'Data;_Minor_Ports'!$F$59:$F$999999,$F158,'Data;_Minor_Ports'!$E$59:$E$999999,BE$70,'Data;_Minor_Ports'!$J$59:$J$999999,#REF!)))</f>
        <v>0</v>
      </c>
      <c r="BF158" s="3">
        <f>IF(Closed_Ports!BA151="z","z",IF(BF$11&lt;2000,INDEX('Data;_Historical_Data'!$H$12:$AK$518,MATCH(Working!$E158,'Data;_Historical_Data'!$J$12:$J$518,0),MATCH(Working!BF$11,'Data;_Historical_Data'!$H$11:$AK$11)),SUMIFS('Data;_Minor_Ports'!$K$59:$K$999999,'Data;_Minor_Ports'!$F$59:$F$999999,$F158,'Data;_Minor_Ports'!$E$59:$E$999999,BF$70,'Data;_Minor_Ports'!$J$59:$J$999999,#REF!)))</f>
        <v>0</v>
      </c>
      <c r="BG158" s="3">
        <f>IF(Closed_Ports!BB151="z","z",IF(BG$11&lt;2000,INDEX('Data;_Historical_Data'!$H$12:$AK$518,MATCH(Working!$E158,'Data;_Historical_Data'!$J$12:$J$518,0),MATCH(Working!BG$11,'Data;_Historical_Data'!$H$11:$AK$11)),SUMIFS('Data;_Minor_Ports'!$K$59:$K$999999,'Data;_Minor_Ports'!$F$59:$F$999999,$F158,'Data;_Minor_Ports'!$E$59:$E$999999,BG$70,'Data;_Minor_Ports'!$J$59:$J$999999,#REF!)))</f>
        <v>0</v>
      </c>
      <c r="BH158" s="3">
        <f>IF(Closed_Ports!BC151="z","z",IF(BH$11&lt;2000,INDEX('Data;_Historical_Data'!$H$12:$AK$518,MATCH(Working!$E158,'Data;_Historical_Data'!$J$12:$J$518,0),MATCH(Working!BH$11,'Data;_Historical_Data'!$H$11:$AK$11)),SUMIFS('Data;_Minor_Ports'!$K$59:$K$999999,'Data;_Minor_Ports'!$F$59:$F$999999,$F158,'Data;_Minor_Ports'!$E$59:$E$999999,BH$70,'Data;_Minor_Ports'!$J$59:$J$999999,#REF!)))</f>
        <v>0</v>
      </c>
      <c r="BI158" s="3">
        <f>IF(Closed_Ports!BD151="z","z",IF(BI$11&lt;2000,INDEX('Data;_Historical_Data'!$H$12:$AK$518,MATCH(Working!$E158,'Data;_Historical_Data'!$J$12:$J$518,0),MATCH(Working!BI$11,'Data;_Historical_Data'!$H$11:$AK$11)),SUMIFS('Data;_Minor_Ports'!$K$59:$K$999999,'Data;_Minor_Ports'!$F$59:$F$999999,$F158,'Data;_Minor_Ports'!$E$59:$E$999999,BI$70,'Data;_Minor_Ports'!$J$59:$J$999999,#REF!)))</f>
        <v>0</v>
      </c>
      <c r="BJ158" s="44" t="e">
        <f t="shared" si="10"/>
        <v>#DIV/0!</v>
      </c>
      <c r="BK158" s="45">
        <f t="shared" si="11"/>
        <v>0</v>
      </c>
    </row>
    <row r="159" spans="5:63" x14ac:dyDescent="0.25">
      <c r="E159" s="22" t="e">
        <f>CONCATENATE(#REF!,Working!H159)</f>
        <v>#REF!</v>
      </c>
      <c r="F159" s="22" t="s">
        <v>492</v>
      </c>
      <c r="G159" s="22" t="s">
        <v>308</v>
      </c>
      <c r="H159" s="2" t="s">
        <v>146</v>
      </c>
      <c r="I159" s="2" t="s">
        <v>26</v>
      </c>
      <c r="J159" s="42" t="s">
        <v>66</v>
      </c>
      <c r="K159" s="3" t="str">
        <f>IF(Closed_Ports!F152="z","z",IF(K$11&lt;2000,INDEX('Data;_Historical_Data'!$H$12:$AK$518,MATCH(Working!$E159,'Data;_Historical_Data'!$J$12:$J$518,0),MATCH(Working!K$11,'Data;_Historical_Data'!$H$11:$AK$11)),SUMIFS('Data;_Minor_Ports'!$K$59:$K$999999,'Data;_Minor_Ports'!$F$59:$F$999999,$F159,'Data;_Minor_Ports'!$E$59:$E$999999,K$70,'Data;_Minor_Ports'!$J$59:$J$999999,#REF!)))</f>
        <v>z</v>
      </c>
      <c r="L159" s="3" t="str">
        <f>IF(Closed_Ports!G152="z","z",IF(L$11&lt;2000,INDEX('Data;_Historical_Data'!$H$12:$AK$518,MATCH(Working!$E159,'Data;_Historical_Data'!$J$12:$J$518,0),MATCH(Working!L$11,'Data;_Historical_Data'!$H$11:$AK$11)),SUMIFS('Data;_Minor_Ports'!$K$59:$K$999999,'Data;_Minor_Ports'!$F$59:$F$999999,$F159,'Data;_Minor_Ports'!$E$59:$E$999999,L$70,'Data;_Minor_Ports'!$J$59:$J$999999,#REF!)))</f>
        <v>z</v>
      </c>
      <c r="M159" s="3" t="str">
        <f>IF(Closed_Ports!H152="z","z",IF(M$11&lt;2000,INDEX('Data;_Historical_Data'!$H$12:$AK$518,MATCH(Working!$E159,'Data;_Historical_Data'!$J$12:$J$518,0),MATCH(Working!M$11,'Data;_Historical_Data'!$H$11:$AK$11)),SUMIFS('Data;_Minor_Ports'!$K$59:$K$999999,'Data;_Minor_Ports'!$F$59:$F$999999,$F159,'Data;_Minor_Ports'!$E$59:$E$999999,M$70,'Data;_Minor_Ports'!$J$59:$J$999999,#REF!)))</f>
        <v>z</v>
      </c>
      <c r="N159" s="3" t="str">
        <f>IF(Closed_Ports!I152="z","z",IF(N$11&lt;2000,INDEX('Data;_Historical_Data'!$H$12:$AK$518,MATCH(Working!$E159,'Data;_Historical_Data'!$J$12:$J$518,0),MATCH(Working!N$11,'Data;_Historical_Data'!$H$11:$AK$11)),SUMIFS('Data;_Minor_Ports'!$K$59:$K$999999,'Data;_Minor_Ports'!$F$59:$F$999999,$F159,'Data;_Minor_Ports'!$E$59:$E$999999,N$70,'Data;_Minor_Ports'!$J$59:$J$999999,#REF!)))</f>
        <v>z</v>
      </c>
      <c r="O159" s="3" t="str">
        <f>IF(Closed_Ports!J152="z","z",IF(O$11&lt;2000,INDEX('Data;_Historical_Data'!$H$12:$AK$518,MATCH(Working!$E159,'Data;_Historical_Data'!$J$12:$J$518,0),MATCH(Working!O$11,'Data;_Historical_Data'!$H$11:$AK$11)),SUMIFS('Data;_Minor_Ports'!$K$59:$K$999999,'Data;_Minor_Ports'!$F$59:$F$999999,$F159,'Data;_Minor_Ports'!$E$59:$E$999999,O$70,'Data;_Minor_Ports'!$J$59:$J$999999,#REF!)))</f>
        <v>z</v>
      </c>
      <c r="P159" s="3" t="str">
        <f>IF(Closed_Ports!K152="z","z",IF(P$11&lt;2000,INDEX('Data;_Historical_Data'!$H$12:$AK$518,MATCH(Working!$E159,'Data;_Historical_Data'!$J$12:$J$518,0),MATCH(Working!P$11,'Data;_Historical_Data'!$H$11:$AK$11)),SUMIFS('Data;_Minor_Ports'!$K$59:$K$999999,'Data;_Minor_Ports'!$F$59:$F$999999,$F159,'Data;_Minor_Ports'!$E$59:$E$999999,P$70,'Data;_Minor_Ports'!$J$59:$J$999999,#REF!)))</f>
        <v>z</v>
      </c>
      <c r="Q159" s="3" t="str">
        <f>IF(Closed_Ports!L152="z","z",IF(Q$11&lt;2000,INDEX('Data;_Historical_Data'!$H$12:$AK$518,MATCH(Working!$E159,'Data;_Historical_Data'!$J$12:$J$518,0),MATCH(Working!Q$11,'Data;_Historical_Data'!$H$11:$AK$11)),SUMIFS('Data;_Minor_Ports'!$K$59:$K$999999,'Data;_Minor_Ports'!$F$59:$F$999999,$F159,'Data;_Minor_Ports'!$E$59:$E$999999,Q$70,'Data;_Minor_Ports'!$J$59:$J$999999,#REF!)))</f>
        <v>z</v>
      </c>
      <c r="R159" s="3" t="str">
        <f>IF(Closed_Ports!M152="z","z",IF(R$11&lt;2000,INDEX('Data;_Historical_Data'!$H$12:$AK$518,MATCH(Working!$E159,'Data;_Historical_Data'!$J$12:$J$518,0),MATCH(Working!R$11,'Data;_Historical_Data'!$H$11:$AK$11)),SUMIFS('Data;_Minor_Ports'!$K$59:$K$999999,'Data;_Minor_Ports'!$F$59:$F$999999,$F159,'Data;_Minor_Ports'!$E$59:$E$999999,R$70,'Data;_Minor_Ports'!$J$59:$J$999999,#REF!)))</f>
        <v>z</v>
      </c>
      <c r="S159" s="3" t="str">
        <f>IF(Closed_Ports!N152="z","z",IF(S$11&lt;2000,INDEX('Data;_Historical_Data'!$H$12:$AK$518,MATCH(Working!$E159,'Data;_Historical_Data'!$J$12:$J$518,0),MATCH(Working!S$11,'Data;_Historical_Data'!$H$11:$AK$11)),SUMIFS('Data;_Minor_Ports'!$K$59:$K$999999,'Data;_Minor_Ports'!$F$59:$F$999999,$F159,'Data;_Minor_Ports'!$E$59:$E$999999,S$70,'Data;_Minor_Ports'!$J$59:$J$999999,#REF!)))</f>
        <v>z</v>
      </c>
      <c r="T159" s="3" t="e">
        <f>IF(Closed_Ports!O152="z","z",IF(T$11&lt;2000,INDEX('Data;_Historical_Data'!$H$12:$AK$518,MATCH(Working!$E159,'Data;_Historical_Data'!$J$12:$J$518,0),MATCH(Working!T$11,'Data;_Historical_Data'!$H$11:$AK$11)),SUMIFS('Data;_Minor_Ports'!$K$59:$K$999999,'Data;_Minor_Ports'!$F$59:$F$999999,$F159,'Data;_Minor_Ports'!$E$59:$E$999999,T$70,'Data;_Minor_Ports'!$J$59:$J$999999,#REF!)))</f>
        <v>#REF!</v>
      </c>
      <c r="U159" s="3" t="e">
        <f>IF(Closed_Ports!P152="z","z",IF(U$11&lt;2000,INDEX('Data;_Historical_Data'!$H$12:$AK$518,MATCH(Working!$E159,'Data;_Historical_Data'!$J$12:$J$518,0),MATCH(Working!U$11,'Data;_Historical_Data'!$H$11:$AK$11)),SUMIFS('Data;_Minor_Ports'!$K$59:$K$999999,'Data;_Minor_Ports'!$F$59:$F$999999,$F159,'Data;_Minor_Ports'!$E$59:$E$999999,U$70,'Data;_Minor_Ports'!$J$59:$J$999999,#REF!)))</f>
        <v>#REF!</v>
      </c>
      <c r="V159" s="3" t="e">
        <f>IF(Closed_Ports!Q152="z","z",IF(V$11&lt;2000,INDEX('Data;_Historical_Data'!$H$12:$AK$518,MATCH(Working!$E159,'Data;_Historical_Data'!$J$12:$J$518,0),MATCH(Working!V$11,'Data;_Historical_Data'!$H$11:$AK$11)),SUMIFS('Data;_Minor_Ports'!$K$59:$K$999999,'Data;_Minor_Ports'!$F$59:$F$999999,$F159,'Data;_Minor_Ports'!$E$59:$E$999999,V$70,'Data;_Minor_Ports'!$J$59:$J$999999,#REF!)))</f>
        <v>#REF!</v>
      </c>
      <c r="W159" s="3" t="e">
        <f>IF(Closed_Ports!R152="z","z",IF(W$11&lt;2000,INDEX('Data;_Historical_Data'!$H$12:$AK$518,MATCH(Working!$E159,'Data;_Historical_Data'!$J$12:$J$518,0),MATCH(Working!W$11,'Data;_Historical_Data'!$H$11:$AK$11)),SUMIFS('Data;_Minor_Ports'!$K$59:$K$999999,'Data;_Minor_Ports'!$F$59:$F$999999,$F159,'Data;_Minor_Ports'!$E$59:$E$999999,W$70,'Data;_Minor_Ports'!$J$59:$J$999999,#REF!)))</f>
        <v>#REF!</v>
      </c>
      <c r="X159" s="3" t="e">
        <f>IF(Closed_Ports!S152="z","z",IF(X$11&lt;2000,INDEX('Data;_Historical_Data'!$H$12:$AK$518,MATCH(Working!$E159,'Data;_Historical_Data'!$J$12:$J$518,0),MATCH(Working!X$11,'Data;_Historical_Data'!$H$11:$AK$11)),SUMIFS('Data;_Minor_Ports'!$K$59:$K$999999,'Data;_Minor_Ports'!$F$59:$F$999999,$F159,'Data;_Minor_Ports'!$E$59:$E$999999,X$70,'Data;_Minor_Ports'!$J$59:$J$999999,#REF!)))</f>
        <v>#REF!</v>
      </c>
      <c r="Y159" s="3" t="e">
        <f>IF(Closed_Ports!T152="z","z",IF(Y$11&lt;2000,INDEX('Data;_Historical_Data'!$H$12:$AK$518,MATCH(Working!$E159,'Data;_Historical_Data'!$J$12:$J$518,0),MATCH(Working!Y$11,'Data;_Historical_Data'!$H$11:$AK$11)),SUMIFS('Data;_Minor_Ports'!$K$59:$K$999999,'Data;_Minor_Ports'!$F$59:$F$999999,$F159,'Data;_Minor_Ports'!$E$59:$E$999999,Y$70,'Data;_Minor_Ports'!$J$59:$J$999999,#REF!)))</f>
        <v>#REF!</v>
      </c>
      <c r="Z159" s="3" t="e">
        <f>IF(Closed_Ports!U152="z","z",IF(Z$11&lt;2000,INDEX('Data;_Historical_Data'!$H$12:$AK$518,MATCH(Working!$E159,'Data;_Historical_Data'!$J$12:$J$518,0),MATCH(Working!Z$11,'Data;_Historical_Data'!$H$11:$AK$11)),SUMIFS('Data;_Minor_Ports'!$K$59:$K$999999,'Data;_Minor_Ports'!$F$59:$F$999999,$F159,'Data;_Minor_Ports'!$E$59:$E$999999,Z$70,'Data;_Minor_Ports'!$J$59:$J$999999,#REF!)))</f>
        <v>#REF!</v>
      </c>
      <c r="AA159" s="3" t="e">
        <f>IF(Closed_Ports!V152="z","z",IF(AA$11&lt;2000,INDEX('Data;_Historical_Data'!$H$12:$AK$518,MATCH(Working!$E159,'Data;_Historical_Data'!$J$12:$J$518,0),MATCH(Working!AA$11,'Data;_Historical_Data'!$H$11:$AK$11)),SUMIFS('Data;_Minor_Ports'!$K$59:$K$999999,'Data;_Minor_Ports'!$F$59:$F$999999,$F159,'Data;_Minor_Ports'!$E$59:$E$999999,AA$70,'Data;_Minor_Ports'!$J$59:$J$999999,#REF!)))</f>
        <v>#REF!</v>
      </c>
      <c r="AB159" s="3" t="e">
        <f>IF(Closed_Ports!W152="z","z",IF(AB$11&lt;2000,INDEX('Data;_Historical_Data'!$H$12:$AK$518,MATCH(Working!$E159,'Data;_Historical_Data'!$J$12:$J$518,0),MATCH(Working!AB$11,'Data;_Historical_Data'!$H$11:$AK$11)),SUMIFS('Data;_Minor_Ports'!$K$59:$K$999999,'Data;_Minor_Ports'!$F$59:$F$999999,$F159,'Data;_Minor_Ports'!$E$59:$E$999999,AB$70,'Data;_Minor_Ports'!$J$59:$J$999999,#REF!)))</f>
        <v>#REF!</v>
      </c>
      <c r="AC159" s="3" t="e">
        <f>IF(Closed_Ports!X152="z","z",IF(AC$11&lt;2000,INDEX('Data;_Historical_Data'!$H$12:$AK$518,MATCH(Working!$E159,'Data;_Historical_Data'!$J$12:$J$518,0),MATCH(Working!AC$11,'Data;_Historical_Data'!$H$11:$AK$11)),SUMIFS('Data;_Minor_Ports'!$K$59:$K$999999,'Data;_Minor_Ports'!$F$59:$F$999999,$F159,'Data;_Minor_Ports'!$E$59:$E$999999,AC$70,'Data;_Minor_Ports'!$J$59:$J$999999,#REF!)))</f>
        <v>#REF!</v>
      </c>
      <c r="AD159" s="3" t="e">
        <f>IF(Closed_Ports!Y152="z","z",IF(AD$11&lt;2000,INDEX('Data;_Historical_Data'!$H$12:$AK$518,MATCH(Working!$E159,'Data;_Historical_Data'!$J$12:$J$518,0),MATCH(Working!AD$11,'Data;_Historical_Data'!$H$11:$AK$11)),SUMIFS('Data;_Minor_Ports'!$K$59:$K$999999,'Data;_Minor_Ports'!$F$59:$F$999999,$F159,'Data;_Minor_Ports'!$E$59:$E$999999,AD$70,'Data;_Minor_Ports'!$J$59:$J$999999,#REF!)))</f>
        <v>#REF!</v>
      </c>
      <c r="AE159" s="3" t="e">
        <f>IF(Closed_Ports!Z152="z","z",IF(AE$11&lt;2000,INDEX('Data;_Historical_Data'!$H$12:$AK$518,MATCH(Working!$E159,'Data;_Historical_Data'!$J$12:$J$518,0),MATCH(Working!AE$11,'Data;_Historical_Data'!$H$11:$AK$11)),SUMIFS('Data;_Minor_Ports'!$K$59:$K$999999,'Data;_Minor_Ports'!$F$59:$F$999999,$F159,'Data;_Minor_Ports'!$E$59:$E$999999,AE$70,'Data;_Minor_Ports'!$J$59:$J$999999,#REF!)))</f>
        <v>#REF!</v>
      </c>
      <c r="AF159" s="3" t="e">
        <f>IF(Closed_Ports!AA152="z","z",IF(AF$11&lt;2000,INDEX('Data;_Historical_Data'!$H$12:$AK$518,MATCH(Working!$E159,'Data;_Historical_Data'!$J$12:$J$518,0),MATCH(Working!AF$11,'Data;_Historical_Data'!$H$11:$AK$11)),SUMIFS('Data;_Minor_Ports'!$K$59:$K$999999,'Data;_Minor_Ports'!$F$59:$F$999999,$F159,'Data;_Minor_Ports'!$E$59:$E$999999,AF$70,'Data;_Minor_Ports'!$J$59:$J$999999,#REF!)))</f>
        <v>#REF!</v>
      </c>
      <c r="AG159" s="3" t="e">
        <f>IF(Closed_Ports!AB152="z","z",IF(AG$11&lt;2000,INDEX('Data;_Historical_Data'!$H$12:$AK$518,MATCH(Working!$E159,'Data;_Historical_Data'!$J$12:$J$518,0),MATCH(Working!AG$11,'Data;_Historical_Data'!$H$11:$AK$11)),SUMIFS('Data;_Minor_Ports'!$K$59:$K$999999,'Data;_Minor_Ports'!$F$59:$F$999999,$F159,'Data;_Minor_Ports'!$E$59:$E$999999,AG$70,'Data;_Minor_Ports'!$J$59:$J$999999,#REF!)))</f>
        <v>#REF!</v>
      </c>
      <c r="AH159" s="3" t="e">
        <f>IF(Closed_Ports!AC152="z","z",IF(AH$11&lt;2000,INDEX('Data;_Historical_Data'!$H$12:$AK$518,MATCH(Working!$E159,'Data;_Historical_Data'!$J$12:$J$518,0),MATCH(Working!AH$11,'Data;_Historical_Data'!$H$11:$AK$11)),SUMIFS('Data;_Minor_Ports'!$K$59:$K$999999,'Data;_Minor_Ports'!$F$59:$F$999999,$F159,'Data;_Minor_Ports'!$E$59:$E$999999,AH$70,'Data;_Minor_Ports'!$J$59:$J$999999,#REF!)))</f>
        <v>#REF!</v>
      </c>
      <c r="AI159" s="3" t="e">
        <f>IF(Closed_Ports!AD152="z","z",IF(AI$11&lt;2000,INDEX('Data;_Historical_Data'!$H$12:$AK$518,MATCH(Working!$E159,'Data;_Historical_Data'!$J$12:$J$518,0),MATCH(Working!AI$11,'Data;_Historical_Data'!$H$11:$AK$11)),SUMIFS('Data;_Minor_Ports'!$K$59:$K$999999,'Data;_Minor_Ports'!$F$59:$F$999999,$F159,'Data;_Minor_Ports'!$E$59:$E$999999,AI$70,'Data;_Minor_Ports'!$J$59:$J$999999,#REF!)))</f>
        <v>#REF!</v>
      </c>
      <c r="AJ159" s="3" t="e">
        <f>IF(Closed_Ports!AE152="z","z",IF(AJ$11&lt;2000,INDEX('Data;_Historical_Data'!$H$12:$AK$518,MATCH(Working!$E159,'Data;_Historical_Data'!$J$12:$J$518,0),MATCH(Working!AJ$11,'Data;_Historical_Data'!$H$11:$AK$11)),SUMIFS('Data;_Minor_Ports'!$K$59:$K$999999,'Data;_Minor_Ports'!$F$59:$F$999999,$F159,'Data;_Minor_Ports'!$E$59:$E$999999,AJ$70,'Data;_Minor_Ports'!$J$59:$J$999999,#REF!)))</f>
        <v>#REF!</v>
      </c>
      <c r="AK159" s="3" t="str">
        <f>IF(Closed_Ports!AF152="z","z",IF(AK$11&lt;2000,INDEX('Data;_Historical_Data'!$H$12:$AK$518,MATCH(Working!$E159,'Data;_Historical_Data'!$J$12:$J$518,0),MATCH(Working!AK$11,'Data;_Historical_Data'!$H$11:$AK$11)),SUMIFS('Data;_Minor_Ports'!$K$59:$K$999999,'Data;_Minor_Ports'!$F$59:$F$999999,$F159,'Data;_Minor_Ports'!$E$59:$E$999999,AK$70,'Data;_Minor_Ports'!$J$59:$J$999999,#REF!)))</f>
        <v>z</v>
      </c>
      <c r="AL159" s="49" t="str">
        <f>IF(Closed_Ports!AG152="z","z",IF(AL$11&lt;2000,INDEX('Data;_Historical_Data'!$H$12:$AK$518,MATCH(Working!$E159,'Data;_Historical_Data'!$J$12:$J$518,0),MATCH(Working!AL$11,'Data;_Historical_Data'!$H$11:$AK$11)),SUMIFS('Data;_Minor_Ports'!$K$59:$K$999999,'Data;_Minor_Ports'!$F$59:$F$999999,$F159,'Data;_Minor_Ports'!$E$59:$E$999999,AL$70,'Data;_Minor_Ports'!$J$59:$J$999999,#REF!)))</f>
        <v>z</v>
      </c>
      <c r="AM159" s="3" t="str">
        <f>IF(Closed_Ports!AH152="z","z",IF(AM$11&lt;2000,INDEX('Data;_Historical_Data'!$H$12:$AK$518,MATCH(Working!$E159,'Data;_Historical_Data'!$J$12:$J$518,0),MATCH(Working!AM$11,'Data;_Historical_Data'!$H$11:$AK$11)),SUMIFS('Data;_Minor_Ports'!$K$59:$K$999999,'Data;_Minor_Ports'!$F$59:$F$999999,$F159,'Data;_Minor_Ports'!$E$59:$E$999999,AM$70,'Data;_Minor_Ports'!$J$59:$J$999999,#REF!)))</f>
        <v>z</v>
      </c>
      <c r="AN159" s="3" t="str">
        <f>IF(Closed_Ports!AI152="z","z",IF(AN$11&lt;2000,INDEX('Data;_Historical_Data'!$H$12:$AK$518,MATCH(Working!$E159,'Data;_Historical_Data'!$J$12:$J$518,0),MATCH(Working!AN$11,'Data;_Historical_Data'!$H$11:$AK$11)),SUMIFS('Data;_Minor_Ports'!$K$59:$K$999999,'Data;_Minor_Ports'!$F$59:$F$999999,$F159,'Data;_Minor_Ports'!$E$59:$E$999999,AN$70,'Data;_Minor_Ports'!$J$59:$J$999999,#REF!)))</f>
        <v>z</v>
      </c>
      <c r="AO159" s="3" t="str">
        <f>IF(Closed_Ports!AJ152="z","z",IF(AO$11&lt;2000,INDEX('Data;_Historical_Data'!$H$12:$AK$518,MATCH(Working!$E159,'Data;_Historical_Data'!$J$12:$J$518,0),MATCH(Working!AO$11,'Data;_Historical_Data'!$H$11:$AK$11)),SUMIFS('Data;_Minor_Ports'!$K$59:$K$999999,'Data;_Minor_Ports'!$F$59:$F$999999,$F159,'Data;_Minor_Ports'!$E$59:$E$999999,AO$70,'Data;_Minor_Ports'!$J$59:$J$999999,#REF!)))</f>
        <v>z</v>
      </c>
      <c r="AP159" s="3" t="str">
        <f>IF(Closed_Ports!AK152="z","z",IF(AP$11&lt;2000,INDEX('Data;_Historical_Data'!$H$12:$AK$518,MATCH(Working!$E159,'Data;_Historical_Data'!$J$12:$J$518,0),MATCH(Working!AP$11,'Data;_Historical_Data'!$H$11:$AK$11)),SUMIFS('Data;_Minor_Ports'!$K$59:$K$999999,'Data;_Minor_Ports'!$F$59:$F$999999,$F159,'Data;_Minor_Ports'!$E$59:$E$999999,AP$70,'Data;_Minor_Ports'!$J$59:$J$999999,#REF!)))</f>
        <v>z</v>
      </c>
      <c r="AQ159" s="3" t="str">
        <f>IF(Closed_Ports!AL152="z","z",IF(AQ$11&lt;2000,INDEX('Data;_Historical_Data'!$H$12:$AK$518,MATCH(Working!$E159,'Data;_Historical_Data'!$J$12:$J$518,0),MATCH(Working!AQ$11,'Data;_Historical_Data'!$H$11:$AK$11)),SUMIFS('Data;_Minor_Ports'!$K$59:$K$999999,'Data;_Minor_Ports'!$F$59:$F$999999,$F159,'Data;_Minor_Ports'!$E$59:$E$999999,AQ$70,'Data;_Minor_Ports'!$J$59:$J$999999,#REF!)))</f>
        <v>z</v>
      </c>
      <c r="AR159" s="3" t="str">
        <f>IF(Closed_Ports!AM152="z","z",IF(AR$11&lt;2000,INDEX('Data;_Historical_Data'!$H$12:$AK$518,MATCH(Working!$E159,'Data;_Historical_Data'!$J$12:$J$518,0),MATCH(Working!AR$11,'Data;_Historical_Data'!$H$11:$AK$11)),SUMIFS('Data;_Minor_Ports'!$K$59:$K$999999,'Data;_Minor_Ports'!$F$59:$F$999999,$F159,'Data;_Minor_Ports'!$E$59:$E$999999,AR$70,'Data;_Minor_Ports'!$J$59:$J$999999,#REF!)))</f>
        <v>z</v>
      </c>
      <c r="AS159" s="3" t="str">
        <f>IF(Closed_Ports!AN152="z","z",IF(AS$11&lt;2000,INDEX('Data;_Historical_Data'!$H$12:$AK$518,MATCH(Working!$E159,'Data;_Historical_Data'!$J$12:$J$518,0),MATCH(Working!AS$11,'Data;_Historical_Data'!$H$11:$AK$11)),SUMIFS('Data;_Minor_Ports'!$K$59:$K$999999,'Data;_Minor_Ports'!$F$59:$F$999999,$F159,'Data;_Minor_Ports'!$E$59:$E$999999,AS$70,'Data;_Minor_Ports'!$J$59:$J$999999,#REF!)))</f>
        <v>z</v>
      </c>
      <c r="AT159" s="3" t="str">
        <f>IF(Closed_Ports!AO152="z","z",IF(AT$11&lt;2000,INDEX('Data;_Historical_Data'!$H$12:$AK$518,MATCH(Working!$E159,'Data;_Historical_Data'!$J$12:$J$518,0),MATCH(Working!AT$11,'Data;_Historical_Data'!$H$11:$AK$11)),SUMIFS('Data;_Minor_Ports'!$K$59:$K$999999,'Data;_Minor_Ports'!$F$59:$F$999999,$F159,'Data;_Minor_Ports'!$E$59:$E$999999,AT$70,'Data;_Minor_Ports'!$J$59:$J$999999,#REF!)))</f>
        <v>z</v>
      </c>
      <c r="AU159" s="3" t="str">
        <f>IF(Closed_Ports!AP152="z","z",IF(AU$11&lt;2000,INDEX('Data;_Historical_Data'!$H$12:$AK$518,MATCH(Working!$E159,'Data;_Historical_Data'!$J$12:$J$518,0),MATCH(Working!AU$11,'Data;_Historical_Data'!$H$11:$AK$11)),SUMIFS('Data;_Minor_Ports'!$K$59:$K$999999,'Data;_Minor_Ports'!$F$59:$F$999999,$F159,'Data;_Minor_Ports'!$E$59:$E$999999,AU$70,'Data;_Minor_Ports'!$J$59:$J$999999,#REF!)))</f>
        <v>z</v>
      </c>
      <c r="AV159" s="3" t="str">
        <f>IF(Closed_Ports!AQ152="z","z",IF(AV$11&lt;2000,INDEX('Data;_Historical_Data'!$H$12:$AK$518,MATCH(Working!$E159,'Data;_Historical_Data'!$J$12:$J$518,0),MATCH(Working!AV$11,'Data;_Historical_Data'!$H$11:$AK$11)),SUMIFS('Data;_Minor_Ports'!$K$59:$K$999999,'Data;_Minor_Ports'!$F$59:$F$999999,$F159,'Data;_Minor_Ports'!$E$59:$E$999999,AV$70,'Data;_Minor_Ports'!$J$59:$J$999999,#REF!)))</f>
        <v>z</v>
      </c>
      <c r="AW159" s="3" t="str">
        <f>IF(Closed_Ports!AR152="z","z",IF(AW$11&lt;2000,INDEX('Data;_Historical_Data'!$H$12:$AK$518,MATCH(Working!$E159,'Data;_Historical_Data'!$J$12:$J$518,0),MATCH(Working!AW$11,'Data;_Historical_Data'!$H$11:$AK$11)),SUMIFS('Data;_Minor_Ports'!$K$59:$K$999999,'Data;_Minor_Ports'!$F$59:$F$999999,$F159,'Data;_Minor_Ports'!$E$59:$E$999999,AW$70,'Data;_Minor_Ports'!$J$59:$J$999999,#REF!)))</f>
        <v>z</v>
      </c>
      <c r="AX159" s="3" t="str">
        <f>IF(Closed_Ports!AS152="z","z",IF(AX$11&lt;2000,INDEX('Data;_Historical_Data'!$H$12:$AK$518,MATCH(Working!$E159,'Data;_Historical_Data'!$J$12:$J$518,0),MATCH(Working!AX$11,'Data;_Historical_Data'!$H$11:$AK$11)),SUMIFS('Data;_Minor_Ports'!$K$59:$K$999999,'Data;_Minor_Ports'!$F$59:$F$999999,$F159,'Data;_Minor_Ports'!$E$59:$E$999999,AX$70,'Data;_Minor_Ports'!$J$59:$J$999999,#REF!)))</f>
        <v>z</v>
      </c>
      <c r="AY159" s="3" t="str">
        <f>IF(Closed_Ports!AT152="z","z",IF(AY$11&lt;2000,INDEX('Data;_Historical_Data'!$H$12:$AK$518,MATCH(Working!$E159,'Data;_Historical_Data'!$J$12:$J$518,0),MATCH(Working!AY$11,'Data;_Historical_Data'!$H$11:$AK$11)),SUMIFS('Data;_Minor_Ports'!$K$59:$K$999999,'Data;_Minor_Ports'!$F$59:$F$999999,$F159,'Data;_Minor_Ports'!$E$59:$E$999999,AY$70,'Data;_Minor_Ports'!$J$59:$J$999999,#REF!)))</f>
        <v>z</v>
      </c>
      <c r="AZ159" s="3" t="str">
        <f>IF(Closed_Ports!AU152="z","z",IF(AZ$11&lt;2000,INDEX('Data;_Historical_Data'!$H$12:$AK$518,MATCH(Working!$E159,'Data;_Historical_Data'!$J$12:$J$518,0),MATCH(Working!AZ$11,'Data;_Historical_Data'!$H$11:$AK$11)),SUMIFS('Data;_Minor_Ports'!$K$59:$K$999999,'Data;_Minor_Ports'!$F$59:$F$999999,$F159,'Data;_Minor_Ports'!$E$59:$E$999999,AZ$70,'Data;_Minor_Ports'!$J$59:$J$999999,#REF!)))</f>
        <v>z</v>
      </c>
      <c r="BA159" s="3" t="str">
        <f>IF(Closed_Ports!AV152="z","z",IF(BA$11&lt;2000,INDEX('Data;_Historical_Data'!$H$12:$AK$518,MATCH(Working!$E159,'Data;_Historical_Data'!$J$12:$J$518,0),MATCH(Working!BA$11,'Data;_Historical_Data'!$H$11:$AK$11)),SUMIFS('Data;_Minor_Ports'!$K$59:$K$999999,'Data;_Minor_Ports'!$F$59:$F$999999,$F159,'Data;_Minor_Ports'!$E$59:$E$999999,BA$70,'Data;_Minor_Ports'!$J$59:$J$999999,#REF!)))</f>
        <v>z</v>
      </c>
      <c r="BB159" s="3" t="str">
        <f>IF(Closed_Ports!AW152="z","z",IF(BB$11&lt;2000,INDEX('Data;_Historical_Data'!$H$12:$AK$518,MATCH(Working!$E159,'Data;_Historical_Data'!$J$12:$J$518,0),MATCH(Working!BB$11,'Data;_Historical_Data'!$H$11:$AK$11)),SUMIFS('Data;_Minor_Ports'!$K$59:$K$999999,'Data;_Minor_Ports'!$F$59:$F$999999,$F159,'Data;_Minor_Ports'!$E$59:$E$999999,BB$70,'Data;_Minor_Ports'!$J$59:$J$999999,#REF!)))</f>
        <v>z</v>
      </c>
      <c r="BC159" s="3" t="str">
        <f>IF(Closed_Ports!AX152="z","z",IF(BC$11&lt;2000,INDEX('Data;_Historical_Data'!$H$12:$AK$518,MATCH(Working!$E159,'Data;_Historical_Data'!$J$12:$J$518,0),MATCH(Working!BC$11,'Data;_Historical_Data'!$H$11:$AK$11)),SUMIFS('Data;_Minor_Ports'!$K$59:$K$999999,'Data;_Minor_Ports'!$F$59:$F$999999,$F159,'Data;_Minor_Ports'!$E$59:$E$999999,BC$70,'Data;_Minor_Ports'!$J$59:$J$999999,#REF!)))</f>
        <v>z</v>
      </c>
      <c r="BD159" s="3" t="str">
        <f>IF(Closed_Ports!AY152="z","z",IF(BD$11&lt;2000,INDEX('Data;_Historical_Data'!$H$12:$AK$518,MATCH(Working!$E159,'Data;_Historical_Data'!$J$12:$J$518,0),MATCH(Working!BD$11,'Data;_Historical_Data'!$H$11:$AK$11)),SUMIFS('Data;_Minor_Ports'!$K$59:$K$999999,'Data;_Minor_Ports'!$F$59:$F$999999,$F159,'Data;_Minor_Ports'!$E$59:$E$999999,BD$70,'Data;_Minor_Ports'!$J$59:$J$999999,#REF!)))</f>
        <v>z</v>
      </c>
      <c r="BE159" s="3" t="str">
        <f>IF(Closed_Ports!AZ152="z","z",IF(BE$11&lt;2000,INDEX('Data;_Historical_Data'!$H$12:$AK$518,MATCH(Working!$E159,'Data;_Historical_Data'!$J$12:$J$518,0),MATCH(Working!BE$11,'Data;_Historical_Data'!$H$11:$AK$11)),SUMIFS('Data;_Minor_Ports'!$K$59:$K$999999,'Data;_Minor_Ports'!$F$59:$F$999999,$F159,'Data;_Minor_Ports'!$E$59:$E$999999,BE$70,'Data;_Minor_Ports'!$J$59:$J$999999,#REF!)))</f>
        <v>z</v>
      </c>
      <c r="BF159" s="3" t="str">
        <f>IF(Closed_Ports!BA152="z","z",IF(BF$11&lt;2000,INDEX('Data;_Historical_Data'!$H$12:$AK$518,MATCH(Working!$E159,'Data;_Historical_Data'!$J$12:$J$518,0),MATCH(Working!BF$11,'Data;_Historical_Data'!$H$11:$AK$11)),SUMIFS('Data;_Minor_Ports'!$K$59:$K$999999,'Data;_Minor_Ports'!$F$59:$F$999999,$F159,'Data;_Minor_Ports'!$E$59:$E$999999,BF$70,'Data;_Minor_Ports'!$J$59:$J$999999,#REF!)))</f>
        <v>z</v>
      </c>
      <c r="BG159" s="3" t="str">
        <f>IF(Closed_Ports!BB152="z","z",IF(BG$11&lt;2000,INDEX('Data;_Historical_Data'!$H$12:$AK$518,MATCH(Working!$E159,'Data;_Historical_Data'!$J$12:$J$518,0),MATCH(Working!BG$11,'Data;_Historical_Data'!$H$11:$AK$11)),SUMIFS('Data;_Minor_Ports'!$K$59:$K$999999,'Data;_Minor_Ports'!$F$59:$F$999999,$F159,'Data;_Minor_Ports'!$E$59:$E$999999,BG$70,'Data;_Minor_Ports'!$J$59:$J$999999,#REF!)))</f>
        <v>z</v>
      </c>
      <c r="BH159" s="3" t="str">
        <f>IF(Closed_Ports!BC152="z","z",IF(BH$11&lt;2000,INDEX('Data;_Historical_Data'!$H$12:$AK$518,MATCH(Working!$E159,'Data;_Historical_Data'!$J$12:$J$518,0),MATCH(Working!BH$11,'Data;_Historical_Data'!$H$11:$AK$11)),SUMIFS('Data;_Minor_Ports'!$K$59:$K$999999,'Data;_Minor_Ports'!$F$59:$F$999999,$F159,'Data;_Minor_Ports'!$E$59:$E$999999,BH$70,'Data;_Minor_Ports'!$J$59:$J$999999,#REF!)))</f>
        <v>z</v>
      </c>
      <c r="BI159" s="3" t="str">
        <f>IF(Closed_Ports!BD152="z","z",IF(BI$11&lt;2000,INDEX('Data;_Historical_Data'!$H$12:$AK$518,MATCH(Working!$E159,'Data;_Historical_Data'!$J$12:$J$518,0),MATCH(Working!BI$11,'Data;_Historical_Data'!$H$11:$AK$11)),SUMIFS('Data;_Minor_Ports'!$K$59:$K$999999,'Data;_Minor_Ports'!$F$59:$F$999999,$F159,'Data;_Minor_Ports'!$E$59:$E$999999,BI$70,'Data;_Minor_Ports'!$J$59:$J$999999,#REF!)))</f>
        <v>z</v>
      </c>
      <c r="BJ159" s="44" t="e">
        <f t="shared" si="10"/>
        <v>#VALUE!</v>
      </c>
      <c r="BK159" s="45" t="e">
        <f t="shared" si="11"/>
        <v>#VALUE!</v>
      </c>
    </row>
    <row r="160" spans="5:63" x14ac:dyDescent="0.25">
      <c r="E160" s="22" t="e">
        <f>CONCATENATE(#REF!,Working!H160)</f>
        <v>#REF!</v>
      </c>
      <c r="F160" s="22" t="s">
        <v>494</v>
      </c>
      <c r="G160" s="22" t="s">
        <v>308</v>
      </c>
      <c r="H160" s="2" t="s">
        <v>147</v>
      </c>
      <c r="I160" s="2" t="s">
        <v>27</v>
      </c>
      <c r="J160" s="42" t="s">
        <v>66</v>
      </c>
      <c r="K160" s="3" t="e">
        <f>IF(Closed_Ports!F153="z","z",IF(K$11&lt;2000,INDEX('Data;_Historical_Data'!$H$12:$AK$518,MATCH(Working!$E160,'Data;_Historical_Data'!$J$12:$J$518,0),MATCH(Working!K$11,'Data;_Historical_Data'!$H$11:$AK$11)),SUMIFS('Data;_Minor_Ports'!$K$59:$K$999999,'Data;_Minor_Ports'!$F$59:$F$999999,$F160,'Data;_Minor_Ports'!$E$59:$E$999999,K$70,'Data;_Minor_Ports'!$J$59:$J$999999,#REF!)))</f>
        <v>#REF!</v>
      </c>
      <c r="L160" s="3" t="e">
        <f>IF(Closed_Ports!G153="z","z",IF(L$11&lt;2000,INDEX('Data;_Historical_Data'!$H$12:$AK$518,MATCH(Working!$E160,'Data;_Historical_Data'!$J$12:$J$518,0),MATCH(Working!L$11,'Data;_Historical_Data'!$H$11:$AK$11)),SUMIFS('Data;_Minor_Ports'!$K$59:$K$999999,'Data;_Minor_Ports'!$F$59:$F$999999,$F160,'Data;_Minor_Ports'!$E$59:$E$999999,L$70,'Data;_Minor_Ports'!$J$59:$J$999999,#REF!)))</f>
        <v>#REF!</v>
      </c>
      <c r="M160" s="3" t="e">
        <f>IF(Closed_Ports!H153="z","z",IF(M$11&lt;2000,INDEX('Data;_Historical_Data'!$H$12:$AK$518,MATCH(Working!$E160,'Data;_Historical_Data'!$J$12:$J$518,0),MATCH(Working!M$11,'Data;_Historical_Data'!$H$11:$AK$11)),SUMIFS('Data;_Minor_Ports'!$K$59:$K$999999,'Data;_Minor_Ports'!$F$59:$F$999999,$F160,'Data;_Minor_Ports'!$E$59:$E$999999,M$70,'Data;_Minor_Ports'!$J$59:$J$999999,#REF!)))</f>
        <v>#REF!</v>
      </c>
      <c r="N160" s="3" t="e">
        <f>IF(Closed_Ports!I153="z","z",IF(N$11&lt;2000,INDEX('Data;_Historical_Data'!$H$12:$AK$518,MATCH(Working!$E160,'Data;_Historical_Data'!$J$12:$J$518,0),MATCH(Working!N$11,'Data;_Historical_Data'!$H$11:$AK$11)),SUMIFS('Data;_Minor_Ports'!$K$59:$K$999999,'Data;_Minor_Ports'!$F$59:$F$999999,$F160,'Data;_Minor_Ports'!$E$59:$E$999999,N$70,'Data;_Minor_Ports'!$J$59:$J$999999,#REF!)))</f>
        <v>#REF!</v>
      </c>
      <c r="O160" s="3" t="e">
        <f>IF(Closed_Ports!J153="z","z",IF(O$11&lt;2000,INDEX('Data;_Historical_Data'!$H$12:$AK$518,MATCH(Working!$E160,'Data;_Historical_Data'!$J$12:$J$518,0),MATCH(Working!O$11,'Data;_Historical_Data'!$H$11:$AK$11)),SUMIFS('Data;_Minor_Ports'!$K$59:$K$999999,'Data;_Minor_Ports'!$F$59:$F$999999,$F160,'Data;_Minor_Ports'!$E$59:$E$999999,O$70,'Data;_Minor_Ports'!$J$59:$J$999999,#REF!)))</f>
        <v>#REF!</v>
      </c>
      <c r="P160" s="3" t="e">
        <f>IF(Closed_Ports!K153="z","z",IF(P$11&lt;2000,INDEX('Data;_Historical_Data'!$H$12:$AK$518,MATCH(Working!$E160,'Data;_Historical_Data'!$J$12:$J$518,0),MATCH(Working!P$11,'Data;_Historical_Data'!$H$11:$AK$11)),SUMIFS('Data;_Minor_Ports'!$K$59:$K$999999,'Data;_Minor_Ports'!$F$59:$F$999999,$F160,'Data;_Minor_Ports'!$E$59:$E$999999,P$70,'Data;_Minor_Ports'!$J$59:$J$999999,#REF!)))</f>
        <v>#REF!</v>
      </c>
      <c r="Q160" s="3" t="e">
        <f>IF(Closed_Ports!L153="z","z",IF(Q$11&lt;2000,INDEX('Data;_Historical_Data'!$H$12:$AK$518,MATCH(Working!$E160,'Data;_Historical_Data'!$J$12:$J$518,0),MATCH(Working!Q$11,'Data;_Historical_Data'!$H$11:$AK$11)),SUMIFS('Data;_Minor_Ports'!$K$59:$K$999999,'Data;_Minor_Ports'!$F$59:$F$999999,$F160,'Data;_Minor_Ports'!$E$59:$E$999999,Q$70,'Data;_Minor_Ports'!$J$59:$J$999999,#REF!)))</f>
        <v>#REF!</v>
      </c>
      <c r="R160" s="3" t="e">
        <f>IF(Closed_Ports!M153="z","z",IF(R$11&lt;2000,INDEX('Data;_Historical_Data'!$H$12:$AK$518,MATCH(Working!$E160,'Data;_Historical_Data'!$J$12:$J$518,0),MATCH(Working!R$11,'Data;_Historical_Data'!$H$11:$AK$11)),SUMIFS('Data;_Minor_Ports'!$K$59:$K$999999,'Data;_Minor_Ports'!$F$59:$F$999999,$F160,'Data;_Minor_Ports'!$E$59:$E$999999,R$70,'Data;_Minor_Ports'!$J$59:$J$999999,#REF!)))</f>
        <v>#REF!</v>
      </c>
      <c r="S160" s="3" t="e">
        <f>IF(Closed_Ports!N153="z","z",IF(S$11&lt;2000,INDEX('Data;_Historical_Data'!$H$12:$AK$518,MATCH(Working!$E160,'Data;_Historical_Data'!$J$12:$J$518,0),MATCH(Working!S$11,'Data;_Historical_Data'!$H$11:$AK$11)),SUMIFS('Data;_Minor_Ports'!$K$59:$K$999999,'Data;_Minor_Ports'!$F$59:$F$999999,$F160,'Data;_Minor_Ports'!$E$59:$E$999999,S$70,'Data;_Minor_Ports'!$J$59:$J$999999,#REF!)))</f>
        <v>#REF!</v>
      </c>
      <c r="T160" s="3" t="e">
        <f>IF(Closed_Ports!O153="z","z",IF(T$11&lt;2000,INDEX('Data;_Historical_Data'!$H$12:$AK$518,MATCH(Working!$E160,'Data;_Historical_Data'!$J$12:$J$518,0),MATCH(Working!T$11,'Data;_Historical_Data'!$H$11:$AK$11)),SUMIFS('Data;_Minor_Ports'!$K$59:$K$999999,'Data;_Minor_Ports'!$F$59:$F$999999,$F160,'Data;_Minor_Ports'!$E$59:$E$999999,T$70,'Data;_Minor_Ports'!$J$59:$J$999999,#REF!)))</f>
        <v>#REF!</v>
      </c>
      <c r="U160" s="3" t="e">
        <f>IF(Closed_Ports!P153="z","z",IF(U$11&lt;2000,INDEX('Data;_Historical_Data'!$H$12:$AK$518,MATCH(Working!$E160,'Data;_Historical_Data'!$J$12:$J$518,0),MATCH(Working!U$11,'Data;_Historical_Data'!$H$11:$AK$11)),SUMIFS('Data;_Minor_Ports'!$K$59:$K$999999,'Data;_Minor_Ports'!$F$59:$F$999999,$F160,'Data;_Minor_Ports'!$E$59:$E$999999,U$70,'Data;_Minor_Ports'!$J$59:$J$999999,#REF!)))</f>
        <v>#REF!</v>
      </c>
      <c r="V160" s="3" t="e">
        <f>IF(Closed_Ports!Q153="z","z",IF(V$11&lt;2000,INDEX('Data;_Historical_Data'!$H$12:$AK$518,MATCH(Working!$E160,'Data;_Historical_Data'!$J$12:$J$518,0),MATCH(Working!V$11,'Data;_Historical_Data'!$H$11:$AK$11)),SUMIFS('Data;_Minor_Ports'!$K$59:$K$999999,'Data;_Minor_Ports'!$F$59:$F$999999,$F160,'Data;_Minor_Ports'!$E$59:$E$999999,V$70,'Data;_Minor_Ports'!$J$59:$J$999999,#REF!)))</f>
        <v>#REF!</v>
      </c>
      <c r="W160" s="3" t="e">
        <f>IF(Closed_Ports!R153="z","z",IF(W$11&lt;2000,INDEX('Data;_Historical_Data'!$H$12:$AK$518,MATCH(Working!$E160,'Data;_Historical_Data'!$J$12:$J$518,0),MATCH(Working!W$11,'Data;_Historical_Data'!$H$11:$AK$11)),SUMIFS('Data;_Minor_Ports'!$K$59:$K$999999,'Data;_Minor_Ports'!$F$59:$F$999999,$F160,'Data;_Minor_Ports'!$E$59:$E$999999,W$70,'Data;_Minor_Ports'!$J$59:$J$999999,#REF!)))</f>
        <v>#REF!</v>
      </c>
      <c r="X160" s="3" t="e">
        <f>IF(Closed_Ports!S153="z","z",IF(X$11&lt;2000,INDEX('Data;_Historical_Data'!$H$12:$AK$518,MATCH(Working!$E160,'Data;_Historical_Data'!$J$12:$J$518,0),MATCH(Working!X$11,'Data;_Historical_Data'!$H$11:$AK$11)),SUMIFS('Data;_Minor_Ports'!$K$59:$K$999999,'Data;_Minor_Ports'!$F$59:$F$999999,$F160,'Data;_Minor_Ports'!$E$59:$E$999999,X$70,'Data;_Minor_Ports'!$J$59:$J$999999,#REF!)))</f>
        <v>#REF!</v>
      </c>
      <c r="Y160" s="3" t="e">
        <f>IF(Closed_Ports!T153="z","z",IF(Y$11&lt;2000,INDEX('Data;_Historical_Data'!$H$12:$AK$518,MATCH(Working!$E160,'Data;_Historical_Data'!$J$12:$J$518,0),MATCH(Working!Y$11,'Data;_Historical_Data'!$H$11:$AK$11)),SUMIFS('Data;_Minor_Ports'!$K$59:$K$999999,'Data;_Minor_Ports'!$F$59:$F$999999,$F160,'Data;_Minor_Ports'!$E$59:$E$999999,Y$70,'Data;_Minor_Ports'!$J$59:$J$999999,#REF!)))</f>
        <v>#REF!</v>
      </c>
      <c r="Z160" s="3" t="e">
        <f>IF(Closed_Ports!U153="z","z",IF(Z$11&lt;2000,INDEX('Data;_Historical_Data'!$H$12:$AK$518,MATCH(Working!$E160,'Data;_Historical_Data'!$J$12:$J$518,0),MATCH(Working!Z$11,'Data;_Historical_Data'!$H$11:$AK$11)),SUMIFS('Data;_Minor_Ports'!$K$59:$K$999999,'Data;_Minor_Ports'!$F$59:$F$999999,$F160,'Data;_Minor_Ports'!$E$59:$E$999999,Z$70,'Data;_Minor_Ports'!$J$59:$J$999999,#REF!)))</f>
        <v>#REF!</v>
      </c>
      <c r="AA160" s="3" t="e">
        <f>IF(Closed_Ports!V153="z","z",IF(AA$11&lt;2000,INDEX('Data;_Historical_Data'!$H$12:$AK$518,MATCH(Working!$E160,'Data;_Historical_Data'!$J$12:$J$518,0),MATCH(Working!AA$11,'Data;_Historical_Data'!$H$11:$AK$11)),SUMIFS('Data;_Minor_Ports'!$K$59:$K$999999,'Data;_Minor_Ports'!$F$59:$F$999999,$F160,'Data;_Minor_Ports'!$E$59:$E$999999,AA$70,'Data;_Minor_Ports'!$J$59:$J$999999,#REF!)))</f>
        <v>#REF!</v>
      </c>
      <c r="AB160" s="3" t="e">
        <f>IF(Closed_Ports!W153="z","z",IF(AB$11&lt;2000,INDEX('Data;_Historical_Data'!$H$12:$AK$518,MATCH(Working!$E160,'Data;_Historical_Data'!$J$12:$J$518,0),MATCH(Working!AB$11,'Data;_Historical_Data'!$H$11:$AK$11)),SUMIFS('Data;_Minor_Ports'!$K$59:$K$999999,'Data;_Minor_Ports'!$F$59:$F$999999,$F160,'Data;_Minor_Ports'!$E$59:$E$999999,AB$70,'Data;_Minor_Ports'!$J$59:$J$999999,#REF!)))</f>
        <v>#REF!</v>
      </c>
      <c r="AC160" s="3" t="e">
        <f>IF(Closed_Ports!X153="z","z",IF(AC$11&lt;2000,INDEX('Data;_Historical_Data'!$H$12:$AK$518,MATCH(Working!$E160,'Data;_Historical_Data'!$J$12:$J$518,0),MATCH(Working!AC$11,'Data;_Historical_Data'!$H$11:$AK$11)),SUMIFS('Data;_Minor_Ports'!$K$59:$K$999999,'Data;_Minor_Ports'!$F$59:$F$999999,$F160,'Data;_Minor_Ports'!$E$59:$E$999999,AC$70,'Data;_Minor_Ports'!$J$59:$J$999999,#REF!)))</f>
        <v>#REF!</v>
      </c>
      <c r="AD160" s="3" t="e">
        <f>IF(Closed_Ports!Y153="z","z",IF(AD$11&lt;2000,INDEX('Data;_Historical_Data'!$H$12:$AK$518,MATCH(Working!$E160,'Data;_Historical_Data'!$J$12:$J$518,0),MATCH(Working!AD$11,'Data;_Historical_Data'!$H$11:$AK$11)),SUMIFS('Data;_Minor_Ports'!$K$59:$K$999999,'Data;_Minor_Ports'!$F$59:$F$999999,$F160,'Data;_Minor_Ports'!$E$59:$E$999999,AD$70,'Data;_Minor_Ports'!$J$59:$J$999999,#REF!)))</f>
        <v>#REF!</v>
      </c>
      <c r="AE160" s="3" t="e">
        <f>IF(Closed_Ports!Z153="z","z",IF(AE$11&lt;2000,INDEX('Data;_Historical_Data'!$H$12:$AK$518,MATCH(Working!$E160,'Data;_Historical_Data'!$J$12:$J$518,0),MATCH(Working!AE$11,'Data;_Historical_Data'!$H$11:$AK$11)),SUMIFS('Data;_Minor_Ports'!$K$59:$K$999999,'Data;_Minor_Ports'!$F$59:$F$999999,$F160,'Data;_Minor_Ports'!$E$59:$E$999999,AE$70,'Data;_Minor_Ports'!$J$59:$J$999999,#REF!)))</f>
        <v>#REF!</v>
      </c>
      <c r="AF160" s="3" t="e">
        <f>IF(Closed_Ports!AA153="z","z",IF(AF$11&lt;2000,INDEX('Data;_Historical_Data'!$H$12:$AK$518,MATCH(Working!$E160,'Data;_Historical_Data'!$J$12:$J$518,0),MATCH(Working!AF$11,'Data;_Historical_Data'!$H$11:$AK$11)),SUMIFS('Data;_Minor_Ports'!$K$59:$K$999999,'Data;_Minor_Ports'!$F$59:$F$999999,$F160,'Data;_Minor_Ports'!$E$59:$E$999999,AF$70,'Data;_Minor_Ports'!$J$59:$J$999999,#REF!)))</f>
        <v>#REF!</v>
      </c>
      <c r="AG160" s="3" t="e">
        <f>IF(Closed_Ports!AB153="z","z",IF(AG$11&lt;2000,INDEX('Data;_Historical_Data'!$H$12:$AK$518,MATCH(Working!$E160,'Data;_Historical_Data'!$J$12:$J$518,0),MATCH(Working!AG$11,'Data;_Historical_Data'!$H$11:$AK$11)),SUMIFS('Data;_Minor_Ports'!$K$59:$K$999999,'Data;_Minor_Ports'!$F$59:$F$999999,$F160,'Data;_Minor_Ports'!$E$59:$E$999999,AG$70,'Data;_Minor_Ports'!$J$59:$J$999999,#REF!)))</f>
        <v>#REF!</v>
      </c>
      <c r="AH160" s="3" t="e">
        <f>IF(Closed_Ports!AC153="z","z",IF(AH$11&lt;2000,INDEX('Data;_Historical_Data'!$H$12:$AK$518,MATCH(Working!$E160,'Data;_Historical_Data'!$J$12:$J$518,0),MATCH(Working!AH$11,'Data;_Historical_Data'!$H$11:$AK$11)),SUMIFS('Data;_Minor_Ports'!$K$59:$K$999999,'Data;_Minor_Ports'!$F$59:$F$999999,$F160,'Data;_Minor_Ports'!$E$59:$E$999999,AH$70,'Data;_Minor_Ports'!$J$59:$J$999999,#REF!)))</f>
        <v>#REF!</v>
      </c>
      <c r="AI160" s="3" t="e">
        <f>IF(Closed_Ports!AD153="z","z",IF(AI$11&lt;2000,INDEX('Data;_Historical_Data'!$H$12:$AK$518,MATCH(Working!$E160,'Data;_Historical_Data'!$J$12:$J$518,0),MATCH(Working!AI$11,'Data;_Historical_Data'!$H$11:$AK$11)),SUMIFS('Data;_Minor_Ports'!$K$59:$K$999999,'Data;_Minor_Ports'!$F$59:$F$999999,$F160,'Data;_Minor_Ports'!$E$59:$E$999999,AI$70,'Data;_Minor_Ports'!$J$59:$J$999999,#REF!)))</f>
        <v>#REF!</v>
      </c>
      <c r="AJ160" s="3" t="e">
        <f>IF(Closed_Ports!AE153="z","z",IF(AJ$11&lt;2000,INDEX('Data;_Historical_Data'!$H$12:$AK$518,MATCH(Working!$E160,'Data;_Historical_Data'!$J$12:$J$518,0),MATCH(Working!AJ$11,'Data;_Historical_Data'!$H$11:$AK$11)),SUMIFS('Data;_Minor_Ports'!$K$59:$K$999999,'Data;_Minor_Ports'!$F$59:$F$999999,$F160,'Data;_Minor_Ports'!$E$59:$E$999999,AJ$70,'Data;_Minor_Ports'!$J$59:$J$999999,#REF!)))</f>
        <v>#REF!</v>
      </c>
      <c r="AK160" s="3" t="e">
        <f>IF(Closed_Ports!AF153="z","z",IF(AK$11&lt;2000,INDEX('Data;_Historical_Data'!$H$12:$AK$518,MATCH(Working!$E160,'Data;_Historical_Data'!$J$12:$J$518,0),MATCH(Working!AK$11,'Data;_Historical_Data'!$H$11:$AK$11)),SUMIFS('Data;_Minor_Ports'!$K$59:$K$999999,'Data;_Minor_Ports'!$F$59:$F$999999,$F160,'Data;_Minor_Ports'!$E$59:$E$999999,AK$70,'Data;_Minor_Ports'!$J$59:$J$999999,#REF!)))</f>
        <v>#REF!</v>
      </c>
      <c r="AL160" s="49">
        <f>IF(Closed_Ports!AG153="z","z",IF(AL$11&lt;2000,INDEX('Data;_Historical_Data'!$H$12:$AK$518,MATCH(Working!$E160,'Data;_Historical_Data'!$J$12:$J$518,0),MATCH(Working!AL$11,'Data;_Historical_Data'!$H$11:$AK$11)),SUMIFS('Data;_Minor_Ports'!$K$59:$K$999999,'Data;_Minor_Ports'!$F$59:$F$999999,$F160,'Data;_Minor_Ports'!$E$59:$E$999999,AL$70,'Data;_Minor_Ports'!$J$59:$J$999999,#REF!)))</f>
        <v>0</v>
      </c>
      <c r="AM160" s="3">
        <f>IF(Closed_Ports!AH153="z","z",IF(AM$11&lt;2000,INDEX('Data;_Historical_Data'!$H$12:$AK$518,MATCH(Working!$E160,'Data;_Historical_Data'!$J$12:$J$518,0),MATCH(Working!AM$11,'Data;_Historical_Data'!$H$11:$AK$11)),SUMIFS('Data;_Minor_Ports'!$K$59:$K$999999,'Data;_Minor_Ports'!$F$59:$F$999999,$F160,'Data;_Minor_Ports'!$E$59:$E$999999,AM$70,'Data;_Minor_Ports'!$J$59:$J$999999,#REF!)))</f>
        <v>0</v>
      </c>
      <c r="AN160" s="3">
        <f>IF(Closed_Ports!AI153="z","z",IF(AN$11&lt;2000,INDEX('Data;_Historical_Data'!$H$12:$AK$518,MATCH(Working!$E160,'Data;_Historical_Data'!$J$12:$J$518,0),MATCH(Working!AN$11,'Data;_Historical_Data'!$H$11:$AK$11)),SUMIFS('Data;_Minor_Ports'!$K$59:$K$999999,'Data;_Minor_Ports'!$F$59:$F$999999,$F160,'Data;_Minor_Ports'!$E$59:$E$999999,AN$70,'Data;_Minor_Ports'!$J$59:$J$999999,#REF!)))</f>
        <v>0</v>
      </c>
      <c r="AO160" s="3">
        <f>IF(Closed_Ports!AJ153="z","z",IF(AO$11&lt;2000,INDEX('Data;_Historical_Data'!$H$12:$AK$518,MATCH(Working!$E160,'Data;_Historical_Data'!$J$12:$J$518,0),MATCH(Working!AO$11,'Data;_Historical_Data'!$H$11:$AK$11)),SUMIFS('Data;_Minor_Ports'!$K$59:$K$999999,'Data;_Minor_Ports'!$F$59:$F$999999,$F160,'Data;_Minor_Ports'!$E$59:$E$999999,AO$70,'Data;_Minor_Ports'!$J$59:$J$999999,#REF!)))</f>
        <v>0</v>
      </c>
      <c r="AP160" s="3">
        <f>IF(Closed_Ports!AK153="z","z",IF(AP$11&lt;2000,INDEX('Data;_Historical_Data'!$H$12:$AK$518,MATCH(Working!$E160,'Data;_Historical_Data'!$J$12:$J$518,0),MATCH(Working!AP$11,'Data;_Historical_Data'!$H$11:$AK$11)),SUMIFS('Data;_Minor_Ports'!$K$59:$K$999999,'Data;_Minor_Ports'!$F$59:$F$999999,$F160,'Data;_Minor_Ports'!$E$59:$E$999999,AP$70,'Data;_Minor_Ports'!$J$59:$J$999999,#REF!)))</f>
        <v>0</v>
      </c>
      <c r="AQ160" s="3">
        <f>IF(Closed_Ports!AL153="z","z",IF(AQ$11&lt;2000,INDEX('Data;_Historical_Data'!$H$12:$AK$518,MATCH(Working!$E160,'Data;_Historical_Data'!$J$12:$J$518,0),MATCH(Working!AQ$11,'Data;_Historical_Data'!$H$11:$AK$11)),SUMIFS('Data;_Minor_Ports'!$K$59:$K$999999,'Data;_Minor_Ports'!$F$59:$F$999999,$F160,'Data;_Minor_Ports'!$E$59:$E$999999,AQ$70,'Data;_Minor_Ports'!$J$59:$J$999999,#REF!)))</f>
        <v>0</v>
      </c>
      <c r="AR160" s="3">
        <f>IF(Closed_Ports!AM153="z","z",IF(AR$11&lt;2000,INDEX('Data;_Historical_Data'!$H$12:$AK$518,MATCH(Working!$E160,'Data;_Historical_Data'!$J$12:$J$518,0),MATCH(Working!AR$11,'Data;_Historical_Data'!$H$11:$AK$11)),SUMIFS('Data;_Minor_Ports'!$K$59:$K$999999,'Data;_Minor_Ports'!$F$59:$F$999999,$F160,'Data;_Minor_Ports'!$E$59:$E$999999,AR$70,'Data;_Minor_Ports'!$J$59:$J$999999,#REF!)))</f>
        <v>0</v>
      </c>
      <c r="AS160" s="3">
        <f>IF(Closed_Ports!AN153="z","z",IF(AS$11&lt;2000,INDEX('Data;_Historical_Data'!$H$12:$AK$518,MATCH(Working!$E160,'Data;_Historical_Data'!$J$12:$J$518,0),MATCH(Working!AS$11,'Data;_Historical_Data'!$H$11:$AK$11)),SUMIFS('Data;_Minor_Ports'!$K$59:$K$999999,'Data;_Minor_Ports'!$F$59:$F$999999,$F160,'Data;_Minor_Ports'!$E$59:$E$999999,AS$70,'Data;_Minor_Ports'!$J$59:$J$999999,#REF!)))</f>
        <v>0</v>
      </c>
      <c r="AT160" s="3">
        <f>IF(Closed_Ports!AO153="z","z",IF(AT$11&lt;2000,INDEX('Data;_Historical_Data'!$H$12:$AK$518,MATCH(Working!$E160,'Data;_Historical_Data'!$J$12:$J$518,0),MATCH(Working!AT$11,'Data;_Historical_Data'!$H$11:$AK$11)),SUMIFS('Data;_Minor_Ports'!$K$59:$K$999999,'Data;_Minor_Ports'!$F$59:$F$999999,$F160,'Data;_Minor_Ports'!$E$59:$E$999999,AT$70,'Data;_Minor_Ports'!$J$59:$J$999999,#REF!)))</f>
        <v>0</v>
      </c>
      <c r="AU160" s="3">
        <f>IF(Closed_Ports!AP153="z","z",IF(AU$11&lt;2000,INDEX('Data;_Historical_Data'!$H$12:$AK$518,MATCH(Working!$E160,'Data;_Historical_Data'!$J$12:$J$518,0),MATCH(Working!AU$11,'Data;_Historical_Data'!$H$11:$AK$11)),SUMIFS('Data;_Minor_Ports'!$K$59:$K$999999,'Data;_Minor_Ports'!$F$59:$F$999999,$F160,'Data;_Minor_Ports'!$E$59:$E$999999,AU$70,'Data;_Minor_Ports'!$J$59:$J$999999,#REF!)))</f>
        <v>0</v>
      </c>
      <c r="AV160" s="3">
        <f>IF(Closed_Ports!AQ153="z","z",IF(AV$11&lt;2000,INDEX('Data;_Historical_Data'!$H$12:$AK$518,MATCH(Working!$E160,'Data;_Historical_Data'!$J$12:$J$518,0),MATCH(Working!AV$11,'Data;_Historical_Data'!$H$11:$AK$11)),SUMIFS('Data;_Minor_Ports'!$K$59:$K$999999,'Data;_Minor_Ports'!$F$59:$F$999999,$F160,'Data;_Minor_Ports'!$E$59:$E$999999,AV$70,'Data;_Minor_Ports'!$J$59:$J$999999,#REF!)))</f>
        <v>0</v>
      </c>
      <c r="AW160" s="3">
        <f>IF(Closed_Ports!AR153="z","z",IF(AW$11&lt;2000,INDEX('Data;_Historical_Data'!$H$12:$AK$518,MATCH(Working!$E160,'Data;_Historical_Data'!$J$12:$J$518,0),MATCH(Working!AW$11,'Data;_Historical_Data'!$H$11:$AK$11)),SUMIFS('Data;_Minor_Ports'!$K$59:$K$999999,'Data;_Minor_Ports'!$F$59:$F$999999,$F160,'Data;_Minor_Ports'!$E$59:$E$999999,AW$70,'Data;_Minor_Ports'!$J$59:$J$999999,#REF!)))</f>
        <v>0</v>
      </c>
      <c r="AX160" s="3">
        <f>IF(Closed_Ports!AS153="z","z",IF(AX$11&lt;2000,INDEX('Data;_Historical_Data'!$H$12:$AK$518,MATCH(Working!$E160,'Data;_Historical_Data'!$J$12:$J$518,0),MATCH(Working!AX$11,'Data;_Historical_Data'!$H$11:$AK$11)),SUMIFS('Data;_Minor_Ports'!$K$59:$K$999999,'Data;_Minor_Ports'!$F$59:$F$999999,$F160,'Data;_Minor_Ports'!$E$59:$E$999999,AX$70,'Data;_Minor_Ports'!$J$59:$J$999999,#REF!)))</f>
        <v>0</v>
      </c>
      <c r="AY160" s="3">
        <f>IF(Closed_Ports!AT153="z","z",IF(AY$11&lt;2000,INDEX('Data;_Historical_Data'!$H$12:$AK$518,MATCH(Working!$E160,'Data;_Historical_Data'!$J$12:$J$518,0),MATCH(Working!AY$11,'Data;_Historical_Data'!$H$11:$AK$11)),SUMIFS('Data;_Minor_Ports'!$K$59:$K$999999,'Data;_Minor_Ports'!$F$59:$F$999999,$F160,'Data;_Minor_Ports'!$E$59:$E$999999,AY$70,'Data;_Minor_Ports'!$J$59:$J$999999,#REF!)))</f>
        <v>0</v>
      </c>
      <c r="AZ160" s="3">
        <f>IF(Closed_Ports!AU153="z","z",IF(AZ$11&lt;2000,INDEX('Data;_Historical_Data'!$H$12:$AK$518,MATCH(Working!$E160,'Data;_Historical_Data'!$J$12:$J$518,0),MATCH(Working!AZ$11,'Data;_Historical_Data'!$H$11:$AK$11)),SUMIFS('Data;_Minor_Ports'!$K$59:$K$999999,'Data;_Minor_Ports'!$F$59:$F$999999,$F160,'Data;_Minor_Ports'!$E$59:$E$999999,AZ$70,'Data;_Minor_Ports'!$J$59:$J$999999,#REF!)))</f>
        <v>0</v>
      </c>
      <c r="BA160" s="3">
        <f>IF(Closed_Ports!AV153="z","z",IF(BA$11&lt;2000,INDEX('Data;_Historical_Data'!$H$12:$AK$518,MATCH(Working!$E160,'Data;_Historical_Data'!$J$12:$J$518,0),MATCH(Working!BA$11,'Data;_Historical_Data'!$H$11:$AK$11)),SUMIFS('Data;_Minor_Ports'!$K$59:$K$999999,'Data;_Minor_Ports'!$F$59:$F$999999,$F160,'Data;_Minor_Ports'!$E$59:$E$999999,BA$70,'Data;_Minor_Ports'!$J$59:$J$999999,#REF!)))</f>
        <v>0</v>
      </c>
      <c r="BB160" s="3">
        <f>IF(Closed_Ports!AW153="z","z",IF(BB$11&lt;2000,INDEX('Data;_Historical_Data'!$H$12:$AK$518,MATCH(Working!$E160,'Data;_Historical_Data'!$J$12:$J$518,0),MATCH(Working!BB$11,'Data;_Historical_Data'!$H$11:$AK$11)),SUMIFS('Data;_Minor_Ports'!$K$59:$K$999999,'Data;_Minor_Ports'!$F$59:$F$999999,$F160,'Data;_Minor_Ports'!$E$59:$E$999999,BB$70,'Data;_Minor_Ports'!$J$59:$J$999999,#REF!)))</f>
        <v>0</v>
      </c>
      <c r="BC160" s="3">
        <f>IF(Closed_Ports!AX153="z","z",IF(BC$11&lt;2000,INDEX('Data;_Historical_Data'!$H$12:$AK$518,MATCH(Working!$E160,'Data;_Historical_Data'!$J$12:$J$518,0),MATCH(Working!BC$11,'Data;_Historical_Data'!$H$11:$AK$11)),SUMIFS('Data;_Minor_Ports'!$K$59:$K$999999,'Data;_Minor_Ports'!$F$59:$F$999999,$F160,'Data;_Minor_Ports'!$E$59:$E$999999,BC$70,'Data;_Minor_Ports'!$J$59:$J$999999,#REF!)))</f>
        <v>0</v>
      </c>
      <c r="BD160" s="3">
        <f>IF(Closed_Ports!AY153="z","z",IF(BD$11&lt;2000,INDEX('Data;_Historical_Data'!$H$12:$AK$518,MATCH(Working!$E160,'Data;_Historical_Data'!$J$12:$J$518,0),MATCH(Working!BD$11,'Data;_Historical_Data'!$H$11:$AK$11)),SUMIFS('Data;_Minor_Ports'!$K$59:$K$999999,'Data;_Minor_Ports'!$F$59:$F$999999,$F160,'Data;_Minor_Ports'!$E$59:$E$999999,BD$70,'Data;_Minor_Ports'!$J$59:$J$999999,#REF!)))</f>
        <v>0</v>
      </c>
      <c r="BE160" s="3">
        <f>IF(Closed_Ports!AZ153="z","z",IF(BE$11&lt;2000,INDEX('Data;_Historical_Data'!$H$12:$AK$518,MATCH(Working!$E160,'Data;_Historical_Data'!$J$12:$J$518,0),MATCH(Working!BE$11,'Data;_Historical_Data'!$H$11:$AK$11)),SUMIFS('Data;_Minor_Ports'!$K$59:$K$999999,'Data;_Minor_Ports'!$F$59:$F$999999,$F160,'Data;_Minor_Ports'!$E$59:$E$999999,BE$70,'Data;_Minor_Ports'!$J$59:$J$999999,#REF!)))</f>
        <v>0</v>
      </c>
      <c r="BF160" s="3">
        <f>IF(Closed_Ports!BA153="z","z",IF(BF$11&lt;2000,INDEX('Data;_Historical_Data'!$H$12:$AK$518,MATCH(Working!$E160,'Data;_Historical_Data'!$J$12:$J$518,0),MATCH(Working!BF$11,'Data;_Historical_Data'!$H$11:$AK$11)),SUMIFS('Data;_Minor_Ports'!$K$59:$K$999999,'Data;_Minor_Ports'!$F$59:$F$999999,$F160,'Data;_Minor_Ports'!$E$59:$E$999999,BF$70,'Data;_Minor_Ports'!$J$59:$J$999999,#REF!)))</f>
        <v>0</v>
      </c>
      <c r="BG160" s="3">
        <f>IF(Closed_Ports!BB153="z","z",IF(BG$11&lt;2000,INDEX('Data;_Historical_Data'!$H$12:$AK$518,MATCH(Working!$E160,'Data;_Historical_Data'!$J$12:$J$518,0),MATCH(Working!BG$11,'Data;_Historical_Data'!$H$11:$AK$11)),SUMIFS('Data;_Minor_Ports'!$K$59:$K$999999,'Data;_Minor_Ports'!$F$59:$F$999999,$F160,'Data;_Minor_Ports'!$E$59:$E$999999,BG$70,'Data;_Minor_Ports'!$J$59:$J$999999,#REF!)))</f>
        <v>0</v>
      </c>
      <c r="BH160" s="3">
        <f>IF(Closed_Ports!BC153="z","z",IF(BH$11&lt;2000,INDEX('Data;_Historical_Data'!$H$12:$AK$518,MATCH(Working!$E160,'Data;_Historical_Data'!$J$12:$J$518,0),MATCH(Working!BH$11,'Data;_Historical_Data'!$H$11:$AK$11)),SUMIFS('Data;_Minor_Ports'!$K$59:$K$999999,'Data;_Minor_Ports'!$F$59:$F$999999,$F160,'Data;_Minor_Ports'!$E$59:$E$999999,BH$70,'Data;_Minor_Ports'!$J$59:$J$999999,#REF!)))</f>
        <v>0</v>
      </c>
      <c r="BI160" s="3">
        <f>IF(Closed_Ports!BD153="z","z",IF(BI$11&lt;2000,INDEX('Data;_Historical_Data'!$H$12:$AK$518,MATCH(Working!$E160,'Data;_Historical_Data'!$J$12:$J$518,0),MATCH(Working!BI$11,'Data;_Historical_Data'!$H$11:$AK$11)),SUMIFS('Data;_Minor_Ports'!$K$59:$K$999999,'Data;_Minor_Ports'!$F$59:$F$999999,$F160,'Data;_Minor_Ports'!$E$59:$E$999999,BI$70,'Data;_Minor_Ports'!$J$59:$J$999999,#REF!)))</f>
        <v>0</v>
      </c>
      <c r="BJ160" s="44" t="e">
        <f t="shared" si="10"/>
        <v>#DIV/0!</v>
      </c>
      <c r="BK160" s="45">
        <f t="shared" si="11"/>
        <v>0</v>
      </c>
    </row>
    <row r="161" spans="5:66" x14ac:dyDescent="0.25">
      <c r="E161" s="22" t="e">
        <f>CONCATENATE(#REF!,Working!H161)</f>
        <v>#REF!</v>
      </c>
      <c r="F161" s="22" t="s">
        <v>496</v>
      </c>
      <c r="G161" s="22" t="s">
        <v>308</v>
      </c>
      <c r="H161" s="2" t="s">
        <v>148</v>
      </c>
      <c r="I161" s="2" t="s">
        <v>17</v>
      </c>
      <c r="J161" s="42" t="s">
        <v>66</v>
      </c>
      <c r="K161" s="3" t="str">
        <f>IF(Closed_Ports!F154="z","z",IF(K$11&lt;2000,INDEX('Data;_Historical_Data'!$H$12:$AK$518,MATCH(Working!$E161,'Data;_Historical_Data'!$J$12:$J$518,0),MATCH(Working!K$11,'Data;_Historical_Data'!$H$11:$AK$11)),SUMIFS('Data;_Minor_Ports'!$K$59:$K$999999,'Data;_Minor_Ports'!$F$59:$F$999999,$F161,'Data;_Minor_Ports'!$E$59:$E$999999,K$70,'Data;_Minor_Ports'!$J$59:$J$999999,#REF!)))</f>
        <v>z</v>
      </c>
      <c r="L161" s="3" t="str">
        <f>IF(Closed_Ports!G154="z","z",IF(L$11&lt;2000,INDEX('Data;_Historical_Data'!$H$12:$AK$518,MATCH(Working!$E161,'Data;_Historical_Data'!$J$12:$J$518,0),MATCH(Working!L$11,'Data;_Historical_Data'!$H$11:$AK$11)),SUMIFS('Data;_Minor_Ports'!$K$59:$K$999999,'Data;_Minor_Ports'!$F$59:$F$999999,$F161,'Data;_Minor_Ports'!$E$59:$E$999999,L$70,'Data;_Minor_Ports'!$J$59:$J$999999,#REF!)))</f>
        <v>z</v>
      </c>
      <c r="M161" s="3" t="str">
        <f>IF(Closed_Ports!H154="z","z",IF(M$11&lt;2000,INDEX('Data;_Historical_Data'!$H$12:$AK$518,MATCH(Working!$E161,'Data;_Historical_Data'!$J$12:$J$518,0),MATCH(Working!M$11,'Data;_Historical_Data'!$H$11:$AK$11)),SUMIFS('Data;_Minor_Ports'!$K$59:$K$999999,'Data;_Minor_Ports'!$F$59:$F$999999,$F161,'Data;_Minor_Ports'!$E$59:$E$999999,M$70,'Data;_Minor_Ports'!$J$59:$J$999999,#REF!)))</f>
        <v>z</v>
      </c>
      <c r="N161" s="3" t="str">
        <f>IF(Closed_Ports!I154="z","z",IF(N$11&lt;2000,INDEX('Data;_Historical_Data'!$H$12:$AK$518,MATCH(Working!$E161,'Data;_Historical_Data'!$J$12:$J$518,0),MATCH(Working!N$11,'Data;_Historical_Data'!$H$11:$AK$11)),SUMIFS('Data;_Minor_Ports'!$K$59:$K$999999,'Data;_Minor_Ports'!$F$59:$F$999999,$F161,'Data;_Minor_Ports'!$E$59:$E$999999,N$70,'Data;_Minor_Ports'!$J$59:$J$999999,#REF!)))</f>
        <v>z</v>
      </c>
      <c r="O161" s="3" t="str">
        <f>IF(Closed_Ports!J154="z","z",IF(O$11&lt;2000,INDEX('Data;_Historical_Data'!$H$12:$AK$518,MATCH(Working!$E161,'Data;_Historical_Data'!$J$12:$J$518,0),MATCH(Working!O$11,'Data;_Historical_Data'!$H$11:$AK$11)),SUMIFS('Data;_Minor_Ports'!$K$59:$K$999999,'Data;_Minor_Ports'!$F$59:$F$999999,$F161,'Data;_Minor_Ports'!$E$59:$E$999999,O$70,'Data;_Minor_Ports'!$J$59:$J$999999,#REF!)))</f>
        <v>z</v>
      </c>
      <c r="P161" s="3" t="str">
        <f>IF(Closed_Ports!K154="z","z",IF(P$11&lt;2000,INDEX('Data;_Historical_Data'!$H$12:$AK$518,MATCH(Working!$E161,'Data;_Historical_Data'!$J$12:$J$518,0),MATCH(Working!P$11,'Data;_Historical_Data'!$H$11:$AK$11)),SUMIFS('Data;_Minor_Ports'!$K$59:$K$999999,'Data;_Minor_Ports'!$F$59:$F$999999,$F161,'Data;_Minor_Ports'!$E$59:$E$999999,P$70,'Data;_Minor_Ports'!$J$59:$J$999999,#REF!)))</f>
        <v>z</v>
      </c>
      <c r="Q161" s="3" t="str">
        <f>IF(Closed_Ports!L154="z","z",IF(Q$11&lt;2000,INDEX('Data;_Historical_Data'!$H$12:$AK$518,MATCH(Working!$E161,'Data;_Historical_Data'!$J$12:$J$518,0),MATCH(Working!Q$11,'Data;_Historical_Data'!$H$11:$AK$11)),SUMIFS('Data;_Minor_Ports'!$K$59:$K$999999,'Data;_Minor_Ports'!$F$59:$F$999999,$F161,'Data;_Minor_Ports'!$E$59:$E$999999,Q$70,'Data;_Minor_Ports'!$J$59:$J$999999,#REF!)))</f>
        <v>z</v>
      </c>
      <c r="R161" s="3" t="str">
        <f>IF(Closed_Ports!M154="z","z",IF(R$11&lt;2000,INDEX('Data;_Historical_Data'!$H$12:$AK$518,MATCH(Working!$E161,'Data;_Historical_Data'!$J$12:$J$518,0),MATCH(Working!R$11,'Data;_Historical_Data'!$H$11:$AK$11)),SUMIFS('Data;_Minor_Ports'!$K$59:$K$999999,'Data;_Minor_Ports'!$F$59:$F$999999,$F161,'Data;_Minor_Ports'!$E$59:$E$999999,R$70,'Data;_Minor_Ports'!$J$59:$J$999999,#REF!)))</f>
        <v>z</v>
      </c>
      <c r="S161" s="3" t="str">
        <f>IF(Closed_Ports!N154="z","z",IF(S$11&lt;2000,INDEX('Data;_Historical_Data'!$H$12:$AK$518,MATCH(Working!$E161,'Data;_Historical_Data'!$J$12:$J$518,0),MATCH(Working!S$11,'Data;_Historical_Data'!$H$11:$AK$11)),SUMIFS('Data;_Minor_Ports'!$K$59:$K$999999,'Data;_Minor_Ports'!$F$59:$F$999999,$F161,'Data;_Minor_Ports'!$E$59:$E$999999,S$70,'Data;_Minor_Ports'!$J$59:$J$999999,#REF!)))</f>
        <v>z</v>
      </c>
      <c r="T161" s="3" t="e">
        <f>IF(Closed_Ports!O154="z","z",IF(T$11&lt;2000,INDEX('Data;_Historical_Data'!$H$12:$AK$518,MATCH(Working!$E161,'Data;_Historical_Data'!$J$12:$J$518,0),MATCH(Working!T$11,'Data;_Historical_Data'!$H$11:$AK$11)),SUMIFS('Data;_Minor_Ports'!$K$59:$K$999999,'Data;_Minor_Ports'!$F$59:$F$999999,$F161,'Data;_Minor_Ports'!$E$59:$E$999999,T$70,'Data;_Minor_Ports'!$J$59:$J$999999,#REF!)))</f>
        <v>#REF!</v>
      </c>
      <c r="U161" s="3" t="e">
        <f>IF(Closed_Ports!P154="z","z",IF(U$11&lt;2000,INDEX('Data;_Historical_Data'!$H$12:$AK$518,MATCH(Working!$E161,'Data;_Historical_Data'!$J$12:$J$518,0),MATCH(Working!U$11,'Data;_Historical_Data'!$H$11:$AK$11)),SUMIFS('Data;_Minor_Ports'!$K$59:$K$999999,'Data;_Minor_Ports'!$F$59:$F$999999,$F161,'Data;_Minor_Ports'!$E$59:$E$999999,U$70,'Data;_Minor_Ports'!$J$59:$J$999999,#REF!)))</f>
        <v>#REF!</v>
      </c>
      <c r="V161" s="3" t="e">
        <f>IF(Closed_Ports!Q154="z","z",IF(V$11&lt;2000,INDEX('Data;_Historical_Data'!$H$12:$AK$518,MATCH(Working!$E161,'Data;_Historical_Data'!$J$12:$J$518,0),MATCH(Working!V$11,'Data;_Historical_Data'!$H$11:$AK$11)),SUMIFS('Data;_Minor_Ports'!$K$59:$K$999999,'Data;_Minor_Ports'!$F$59:$F$999999,$F161,'Data;_Minor_Ports'!$E$59:$E$999999,V$70,'Data;_Minor_Ports'!$J$59:$J$999999,#REF!)))</f>
        <v>#REF!</v>
      </c>
      <c r="W161" s="3" t="e">
        <f>IF(Closed_Ports!R154="z","z",IF(W$11&lt;2000,INDEX('Data;_Historical_Data'!$H$12:$AK$518,MATCH(Working!$E161,'Data;_Historical_Data'!$J$12:$J$518,0),MATCH(Working!W$11,'Data;_Historical_Data'!$H$11:$AK$11)),SUMIFS('Data;_Minor_Ports'!$K$59:$K$999999,'Data;_Minor_Ports'!$F$59:$F$999999,$F161,'Data;_Minor_Ports'!$E$59:$E$999999,W$70,'Data;_Minor_Ports'!$J$59:$J$999999,#REF!)))</f>
        <v>#REF!</v>
      </c>
      <c r="X161" s="3" t="e">
        <f>IF(Closed_Ports!S154="z","z",IF(X$11&lt;2000,INDEX('Data;_Historical_Data'!$H$12:$AK$518,MATCH(Working!$E161,'Data;_Historical_Data'!$J$12:$J$518,0),MATCH(Working!X$11,'Data;_Historical_Data'!$H$11:$AK$11)),SUMIFS('Data;_Minor_Ports'!$K$59:$K$999999,'Data;_Minor_Ports'!$F$59:$F$999999,$F161,'Data;_Minor_Ports'!$E$59:$E$999999,X$70,'Data;_Minor_Ports'!$J$59:$J$999999,#REF!)))</f>
        <v>#REF!</v>
      </c>
      <c r="Y161" s="3" t="e">
        <f>IF(Closed_Ports!T154="z","z",IF(Y$11&lt;2000,INDEX('Data;_Historical_Data'!$H$12:$AK$518,MATCH(Working!$E161,'Data;_Historical_Data'!$J$12:$J$518,0),MATCH(Working!Y$11,'Data;_Historical_Data'!$H$11:$AK$11)),SUMIFS('Data;_Minor_Ports'!$K$59:$K$999999,'Data;_Minor_Ports'!$F$59:$F$999999,$F161,'Data;_Minor_Ports'!$E$59:$E$999999,Y$70,'Data;_Minor_Ports'!$J$59:$J$999999,#REF!)))</f>
        <v>#REF!</v>
      </c>
      <c r="Z161" s="3" t="e">
        <f>IF(Closed_Ports!U154="z","z",IF(Z$11&lt;2000,INDEX('Data;_Historical_Data'!$H$12:$AK$518,MATCH(Working!$E161,'Data;_Historical_Data'!$J$12:$J$518,0),MATCH(Working!Z$11,'Data;_Historical_Data'!$H$11:$AK$11)),SUMIFS('Data;_Minor_Ports'!$K$59:$K$999999,'Data;_Minor_Ports'!$F$59:$F$999999,$F161,'Data;_Minor_Ports'!$E$59:$E$999999,Z$70,'Data;_Minor_Ports'!$J$59:$J$999999,#REF!)))</f>
        <v>#REF!</v>
      </c>
      <c r="AA161" s="3" t="e">
        <f>IF(Closed_Ports!V154="z","z",IF(AA$11&lt;2000,INDEX('Data;_Historical_Data'!$H$12:$AK$518,MATCH(Working!$E161,'Data;_Historical_Data'!$J$12:$J$518,0),MATCH(Working!AA$11,'Data;_Historical_Data'!$H$11:$AK$11)),SUMIFS('Data;_Minor_Ports'!$K$59:$K$999999,'Data;_Minor_Ports'!$F$59:$F$999999,$F161,'Data;_Minor_Ports'!$E$59:$E$999999,AA$70,'Data;_Minor_Ports'!$J$59:$J$999999,#REF!)))</f>
        <v>#REF!</v>
      </c>
      <c r="AB161" s="3" t="e">
        <f>IF(Closed_Ports!W154="z","z",IF(AB$11&lt;2000,INDEX('Data;_Historical_Data'!$H$12:$AK$518,MATCH(Working!$E161,'Data;_Historical_Data'!$J$12:$J$518,0),MATCH(Working!AB$11,'Data;_Historical_Data'!$H$11:$AK$11)),SUMIFS('Data;_Minor_Ports'!$K$59:$K$999999,'Data;_Minor_Ports'!$F$59:$F$999999,$F161,'Data;_Minor_Ports'!$E$59:$E$999999,AB$70,'Data;_Minor_Ports'!$J$59:$J$999999,#REF!)))</f>
        <v>#REF!</v>
      </c>
      <c r="AC161" s="3" t="e">
        <f>IF(Closed_Ports!X154="z","z",IF(AC$11&lt;2000,INDEX('Data;_Historical_Data'!$H$12:$AK$518,MATCH(Working!$E161,'Data;_Historical_Data'!$J$12:$J$518,0),MATCH(Working!AC$11,'Data;_Historical_Data'!$H$11:$AK$11)),SUMIFS('Data;_Minor_Ports'!$K$59:$K$999999,'Data;_Minor_Ports'!$F$59:$F$999999,$F161,'Data;_Minor_Ports'!$E$59:$E$999999,AC$70,'Data;_Minor_Ports'!$J$59:$J$999999,#REF!)))</f>
        <v>#REF!</v>
      </c>
      <c r="AD161" s="3" t="e">
        <f>IF(Closed_Ports!Y154="z","z",IF(AD$11&lt;2000,INDEX('Data;_Historical_Data'!$H$12:$AK$518,MATCH(Working!$E161,'Data;_Historical_Data'!$J$12:$J$518,0),MATCH(Working!AD$11,'Data;_Historical_Data'!$H$11:$AK$11)),SUMIFS('Data;_Minor_Ports'!$K$59:$K$999999,'Data;_Minor_Ports'!$F$59:$F$999999,$F161,'Data;_Minor_Ports'!$E$59:$E$999999,AD$70,'Data;_Minor_Ports'!$J$59:$J$999999,#REF!)))</f>
        <v>#REF!</v>
      </c>
      <c r="AE161" s="3" t="e">
        <f>IF(Closed_Ports!Z154="z","z",IF(AE$11&lt;2000,INDEX('Data;_Historical_Data'!$H$12:$AK$518,MATCH(Working!$E161,'Data;_Historical_Data'!$J$12:$J$518,0),MATCH(Working!AE$11,'Data;_Historical_Data'!$H$11:$AK$11)),SUMIFS('Data;_Minor_Ports'!$K$59:$K$999999,'Data;_Minor_Ports'!$F$59:$F$999999,$F161,'Data;_Minor_Ports'!$E$59:$E$999999,AE$70,'Data;_Minor_Ports'!$J$59:$J$999999,#REF!)))</f>
        <v>#REF!</v>
      </c>
      <c r="AF161" s="3" t="e">
        <f>IF(Closed_Ports!AA154="z","z",IF(AF$11&lt;2000,INDEX('Data;_Historical_Data'!$H$12:$AK$518,MATCH(Working!$E161,'Data;_Historical_Data'!$J$12:$J$518,0),MATCH(Working!AF$11,'Data;_Historical_Data'!$H$11:$AK$11)),SUMIFS('Data;_Minor_Ports'!$K$59:$K$999999,'Data;_Minor_Ports'!$F$59:$F$999999,$F161,'Data;_Minor_Ports'!$E$59:$E$999999,AF$70,'Data;_Minor_Ports'!$J$59:$J$999999,#REF!)))</f>
        <v>#REF!</v>
      </c>
      <c r="AG161" s="3" t="e">
        <f>IF(Closed_Ports!AB154="z","z",IF(AG$11&lt;2000,INDEX('Data;_Historical_Data'!$H$12:$AK$518,MATCH(Working!$E161,'Data;_Historical_Data'!$J$12:$J$518,0),MATCH(Working!AG$11,'Data;_Historical_Data'!$H$11:$AK$11)),SUMIFS('Data;_Minor_Ports'!$K$59:$K$999999,'Data;_Minor_Ports'!$F$59:$F$999999,$F161,'Data;_Minor_Ports'!$E$59:$E$999999,AG$70,'Data;_Minor_Ports'!$J$59:$J$999999,#REF!)))</f>
        <v>#REF!</v>
      </c>
      <c r="AH161" s="3" t="e">
        <f>IF(Closed_Ports!AC154="z","z",IF(AH$11&lt;2000,INDEX('Data;_Historical_Data'!$H$12:$AK$518,MATCH(Working!$E161,'Data;_Historical_Data'!$J$12:$J$518,0),MATCH(Working!AH$11,'Data;_Historical_Data'!$H$11:$AK$11)),SUMIFS('Data;_Minor_Ports'!$K$59:$K$999999,'Data;_Minor_Ports'!$F$59:$F$999999,$F161,'Data;_Minor_Ports'!$E$59:$E$999999,AH$70,'Data;_Minor_Ports'!$J$59:$J$999999,#REF!)))</f>
        <v>#REF!</v>
      </c>
      <c r="AI161" s="3" t="e">
        <f>IF(Closed_Ports!AD154="z","z",IF(AI$11&lt;2000,INDEX('Data;_Historical_Data'!$H$12:$AK$518,MATCH(Working!$E161,'Data;_Historical_Data'!$J$12:$J$518,0),MATCH(Working!AI$11,'Data;_Historical_Data'!$H$11:$AK$11)),SUMIFS('Data;_Minor_Ports'!$K$59:$K$999999,'Data;_Minor_Ports'!$F$59:$F$999999,$F161,'Data;_Minor_Ports'!$E$59:$E$999999,AI$70,'Data;_Minor_Ports'!$J$59:$J$999999,#REF!)))</f>
        <v>#REF!</v>
      </c>
      <c r="AJ161" s="3" t="e">
        <f>IF(Closed_Ports!AE154="z","z",IF(AJ$11&lt;2000,INDEX('Data;_Historical_Data'!$H$12:$AK$518,MATCH(Working!$E161,'Data;_Historical_Data'!$J$12:$J$518,0),MATCH(Working!AJ$11,'Data;_Historical_Data'!$H$11:$AK$11)),SUMIFS('Data;_Minor_Ports'!$K$59:$K$999999,'Data;_Minor_Ports'!$F$59:$F$999999,$F161,'Data;_Minor_Ports'!$E$59:$E$999999,AJ$70,'Data;_Minor_Ports'!$J$59:$J$999999,#REF!)))</f>
        <v>#REF!</v>
      </c>
      <c r="AK161" s="3" t="e">
        <f>IF(Closed_Ports!AF154="z","z",IF(AK$11&lt;2000,INDEX('Data;_Historical_Data'!$H$12:$AK$518,MATCH(Working!$E161,'Data;_Historical_Data'!$J$12:$J$518,0),MATCH(Working!AK$11,'Data;_Historical_Data'!$H$11:$AK$11)),SUMIFS('Data;_Minor_Ports'!$K$59:$K$999999,'Data;_Minor_Ports'!$F$59:$F$999999,$F161,'Data;_Minor_Ports'!$E$59:$E$999999,AK$70,'Data;_Minor_Ports'!$J$59:$J$999999,#REF!)))</f>
        <v>#REF!</v>
      </c>
      <c r="AL161" s="49">
        <f>IF(Closed_Ports!AG154="z","z",IF(AL$11&lt;2000,INDEX('Data;_Historical_Data'!$H$12:$AK$518,MATCH(Working!$E161,'Data;_Historical_Data'!$J$12:$J$518,0),MATCH(Working!AL$11,'Data;_Historical_Data'!$H$11:$AK$11)),SUMIFS('Data;_Minor_Ports'!$K$59:$K$999999,'Data;_Minor_Ports'!$F$59:$F$999999,$F161,'Data;_Minor_Ports'!$E$59:$E$999999,AL$70,'Data;_Minor_Ports'!$J$59:$J$999999,#REF!)))</f>
        <v>0</v>
      </c>
      <c r="AM161" s="3">
        <f>IF(Closed_Ports!AH154="z","z",IF(AM$11&lt;2000,INDEX('Data;_Historical_Data'!$H$12:$AK$518,MATCH(Working!$E161,'Data;_Historical_Data'!$J$12:$J$518,0),MATCH(Working!AM$11,'Data;_Historical_Data'!$H$11:$AK$11)),SUMIFS('Data;_Minor_Ports'!$K$59:$K$999999,'Data;_Minor_Ports'!$F$59:$F$999999,$F161,'Data;_Minor_Ports'!$E$59:$E$999999,AM$70,'Data;_Minor_Ports'!$J$59:$J$999999,#REF!)))</f>
        <v>0</v>
      </c>
      <c r="AN161" s="3">
        <f>IF(Closed_Ports!AI154="z","z",IF(AN$11&lt;2000,INDEX('Data;_Historical_Data'!$H$12:$AK$518,MATCH(Working!$E161,'Data;_Historical_Data'!$J$12:$J$518,0),MATCH(Working!AN$11,'Data;_Historical_Data'!$H$11:$AK$11)),SUMIFS('Data;_Minor_Ports'!$K$59:$K$999999,'Data;_Minor_Ports'!$F$59:$F$999999,$F161,'Data;_Minor_Ports'!$E$59:$E$999999,AN$70,'Data;_Minor_Ports'!$J$59:$J$999999,#REF!)))</f>
        <v>0</v>
      </c>
      <c r="AO161" s="3">
        <f>IF(Closed_Ports!AJ154="z","z",IF(AO$11&lt;2000,INDEX('Data;_Historical_Data'!$H$12:$AK$518,MATCH(Working!$E161,'Data;_Historical_Data'!$J$12:$J$518,0),MATCH(Working!AO$11,'Data;_Historical_Data'!$H$11:$AK$11)),SUMIFS('Data;_Minor_Ports'!$K$59:$K$999999,'Data;_Minor_Ports'!$F$59:$F$999999,$F161,'Data;_Minor_Ports'!$E$59:$E$999999,AO$70,'Data;_Minor_Ports'!$J$59:$J$999999,#REF!)))</f>
        <v>0</v>
      </c>
      <c r="AP161" s="3">
        <f>IF(Closed_Ports!AK154="z","z",IF(AP$11&lt;2000,INDEX('Data;_Historical_Data'!$H$12:$AK$518,MATCH(Working!$E161,'Data;_Historical_Data'!$J$12:$J$518,0),MATCH(Working!AP$11,'Data;_Historical_Data'!$H$11:$AK$11)),SUMIFS('Data;_Minor_Ports'!$K$59:$K$999999,'Data;_Minor_Ports'!$F$59:$F$999999,$F161,'Data;_Minor_Ports'!$E$59:$E$999999,AP$70,'Data;_Minor_Ports'!$J$59:$J$999999,#REF!)))</f>
        <v>0</v>
      </c>
      <c r="AQ161" s="3">
        <f>IF(Closed_Ports!AL154="z","z",IF(AQ$11&lt;2000,INDEX('Data;_Historical_Data'!$H$12:$AK$518,MATCH(Working!$E161,'Data;_Historical_Data'!$J$12:$J$518,0),MATCH(Working!AQ$11,'Data;_Historical_Data'!$H$11:$AK$11)),SUMIFS('Data;_Minor_Ports'!$K$59:$K$999999,'Data;_Minor_Ports'!$F$59:$F$999999,$F161,'Data;_Minor_Ports'!$E$59:$E$999999,AQ$70,'Data;_Minor_Ports'!$J$59:$J$999999,#REF!)))</f>
        <v>0</v>
      </c>
      <c r="AR161" s="3">
        <f>IF(Closed_Ports!AM154="z","z",IF(AR$11&lt;2000,INDEX('Data;_Historical_Data'!$H$12:$AK$518,MATCH(Working!$E161,'Data;_Historical_Data'!$J$12:$J$518,0),MATCH(Working!AR$11,'Data;_Historical_Data'!$H$11:$AK$11)),SUMIFS('Data;_Minor_Ports'!$K$59:$K$999999,'Data;_Minor_Ports'!$F$59:$F$999999,$F161,'Data;_Minor_Ports'!$E$59:$E$999999,AR$70,'Data;_Minor_Ports'!$J$59:$J$999999,#REF!)))</f>
        <v>0</v>
      </c>
      <c r="AS161" s="3">
        <f>IF(Closed_Ports!AN154="z","z",IF(AS$11&lt;2000,INDEX('Data;_Historical_Data'!$H$12:$AK$518,MATCH(Working!$E161,'Data;_Historical_Data'!$J$12:$J$518,0),MATCH(Working!AS$11,'Data;_Historical_Data'!$H$11:$AK$11)),SUMIFS('Data;_Minor_Ports'!$K$59:$K$999999,'Data;_Minor_Ports'!$F$59:$F$999999,$F161,'Data;_Minor_Ports'!$E$59:$E$999999,AS$70,'Data;_Minor_Ports'!$J$59:$J$999999,#REF!)))</f>
        <v>0</v>
      </c>
      <c r="AT161" s="3">
        <f>IF(Closed_Ports!AO154="z","z",IF(AT$11&lt;2000,INDEX('Data;_Historical_Data'!$H$12:$AK$518,MATCH(Working!$E161,'Data;_Historical_Data'!$J$12:$J$518,0),MATCH(Working!AT$11,'Data;_Historical_Data'!$H$11:$AK$11)),SUMIFS('Data;_Minor_Ports'!$K$59:$K$999999,'Data;_Minor_Ports'!$F$59:$F$999999,$F161,'Data;_Minor_Ports'!$E$59:$E$999999,AT$70,'Data;_Minor_Ports'!$J$59:$J$999999,#REF!)))</f>
        <v>0</v>
      </c>
      <c r="AU161" s="3">
        <f>IF(Closed_Ports!AP154="z","z",IF(AU$11&lt;2000,INDEX('Data;_Historical_Data'!$H$12:$AK$518,MATCH(Working!$E161,'Data;_Historical_Data'!$J$12:$J$518,0),MATCH(Working!AU$11,'Data;_Historical_Data'!$H$11:$AK$11)),SUMIFS('Data;_Minor_Ports'!$K$59:$K$999999,'Data;_Minor_Ports'!$F$59:$F$999999,$F161,'Data;_Minor_Ports'!$E$59:$E$999999,AU$70,'Data;_Minor_Ports'!$J$59:$J$999999,#REF!)))</f>
        <v>0</v>
      </c>
      <c r="AV161" s="3">
        <f>IF(Closed_Ports!AQ154="z","z",IF(AV$11&lt;2000,INDEX('Data;_Historical_Data'!$H$12:$AK$518,MATCH(Working!$E161,'Data;_Historical_Data'!$J$12:$J$518,0),MATCH(Working!AV$11,'Data;_Historical_Data'!$H$11:$AK$11)),SUMIFS('Data;_Minor_Ports'!$K$59:$K$999999,'Data;_Minor_Ports'!$F$59:$F$999999,$F161,'Data;_Minor_Ports'!$E$59:$E$999999,AV$70,'Data;_Minor_Ports'!$J$59:$J$999999,#REF!)))</f>
        <v>0</v>
      </c>
      <c r="AW161" s="3">
        <f>IF(Closed_Ports!AR154="z","z",IF(AW$11&lt;2000,INDEX('Data;_Historical_Data'!$H$12:$AK$518,MATCH(Working!$E161,'Data;_Historical_Data'!$J$12:$J$518,0),MATCH(Working!AW$11,'Data;_Historical_Data'!$H$11:$AK$11)),SUMIFS('Data;_Minor_Ports'!$K$59:$K$999999,'Data;_Minor_Ports'!$F$59:$F$999999,$F161,'Data;_Minor_Ports'!$E$59:$E$999999,AW$70,'Data;_Minor_Ports'!$J$59:$J$999999,#REF!)))</f>
        <v>0</v>
      </c>
      <c r="AX161" s="3">
        <f>IF(Closed_Ports!AS154="z","z",IF(AX$11&lt;2000,INDEX('Data;_Historical_Data'!$H$12:$AK$518,MATCH(Working!$E161,'Data;_Historical_Data'!$J$12:$J$518,0),MATCH(Working!AX$11,'Data;_Historical_Data'!$H$11:$AK$11)),SUMIFS('Data;_Minor_Ports'!$K$59:$K$999999,'Data;_Minor_Ports'!$F$59:$F$999999,$F161,'Data;_Minor_Ports'!$E$59:$E$999999,AX$70,'Data;_Minor_Ports'!$J$59:$J$999999,#REF!)))</f>
        <v>0</v>
      </c>
      <c r="AY161" s="3">
        <f>IF(Closed_Ports!AT154="z","z",IF(AY$11&lt;2000,INDEX('Data;_Historical_Data'!$H$12:$AK$518,MATCH(Working!$E161,'Data;_Historical_Data'!$J$12:$J$518,0),MATCH(Working!AY$11,'Data;_Historical_Data'!$H$11:$AK$11)),SUMIFS('Data;_Minor_Ports'!$K$59:$K$999999,'Data;_Minor_Ports'!$F$59:$F$999999,$F161,'Data;_Minor_Ports'!$E$59:$E$999999,AY$70,'Data;_Minor_Ports'!$J$59:$J$999999,#REF!)))</f>
        <v>0</v>
      </c>
      <c r="AZ161" s="3">
        <f>IF(Closed_Ports!AU154="z","z",IF(AZ$11&lt;2000,INDEX('Data;_Historical_Data'!$H$12:$AK$518,MATCH(Working!$E161,'Data;_Historical_Data'!$J$12:$J$518,0),MATCH(Working!AZ$11,'Data;_Historical_Data'!$H$11:$AK$11)),SUMIFS('Data;_Minor_Ports'!$K$59:$K$999999,'Data;_Minor_Ports'!$F$59:$F$999999,$F161,'Data;_Minor_Ports'!$E$59:$E$999999,AZ$70,'Data;_Minor_Ports'!$J$59:$J$999999,#REF!)))</f>
        <v>0</v>
      </c>
      <c r="BA161" s="3">
        <f>IF(Closed_Ports!AV154="z","z",IF(BA$11&lt;2000,INDEX('Data;_Historical_Data'!$H$12:$AK$518,MATCH(Working!$E161,'Data;_Historical_Data'!$J$12:$J$518,0),MATCH(Working!BA$11,'Data;_Historical_Data'!$H$11:$AK$11)),SUMIFS('Data;_Minor_Ports'!$K$59:$K$999999,'Data;_Minor_Ports'!$F$59:$F$999999,$F161,'Data;_Minor_Ports'!$E$59:$E$999999,BA$70,'Data;_Minor_Ports'!$J$59:$J$999999,#REF!)))</f>
        <v>0</v>
      </c>
      <c r="BB161" s="3">
        <f>IF(Closed_Ports!AW154="z","z",IF(BB$11&lt;2000,INDEX('Data;_Historical_Data'!$H$12:$AK$518,MATCH(Working!$E161,'Data;_Historical_Data'!$J$12:$J$518,0),MATCH(Working!BB$11,'Data;_Historical_Data'!$H$11:$AK$11)),SUMIFS('Data;_Minor_Ports'!$K$59:$K$999999,'Data;_Minor_Ports'!$F$59:$F$999999,$F161,'Data;_Minor_Ports'!$E$59:$E$999999,BB$70,'Data;_Minor_Ports'!$J$59:$J$999999,#REF!)))</f>
        <v>0</v>
      </c>
      <c r="BC161" s="3">
        <f>IF(Closed_Ports!AX154="z","z",IF(BC$11&lt;2000,INDEX('Data;_Historical_Data'!$H$12:$AK$518,MATCH(Working!$E161,'Data;_Historical_Data'!$J$12:$J$518,0),MATCH(Working!BC$11,'Data;_Historical_Data'!$H$11:$AK$11)),SUMIFS('Data;_Minor_Ports'!$K$59:$K$999999,'Data;_Minor_Ports'!$F$59:$F$999999,$F161,'Data;_Minor_Ports'!$E$59:$E$999999,BC$70,'Data;_Minor_Ports'!$J$59:$J$999999,#REF!)))</f>
        <v>0</v>
      </c>
      <c r="BD161" s="3">
        <f>IF(Closed_Ports!AY154="z","z",IF(BD$11&lt;2000,INDEX('Data;_Historical_Data'!$H$12:$AK$518,MATCH(Working!$E161,'Data;_Historical_Data'!$J$12:$J$518,0),MATCH(Working!BD$11,'Data;_Historical_Data'!$H$11:$AK$11)),SUMIFS('Data;_Minor_Ports'!$K$59:$K$999999,'Data;_Minor_Ports'!$F$59:$F$999999,$F161,'Data;_Minor_Ports'!$E$59:$E$999999,BD$70,'Data;_Minor_Ports'!$J$59:$J$999999,#REF!)))</f>
        <v>0</v>
      </c>
      <c r="BE161" s="3">
        <f>IF(Closed_Ports!AZ154="z","z",IF(BE$11&lt;2000,INDEX('Data;_Historical_Data'!$H$12:$AK$518,MATCH(Working!$E161,'Data;_Historical_Data'!$J$12:$J$518,0),MATCH(Working!BE$11,'Data;_Historical_Data'!$H$11:$AK$11)),SUMIFS('Data;_Minor_Ports'!$K$59:$K$999999,'Data;_Minor_Ports'!$F$59:$F$999999,$F161,'Data;_Minor_Ports'!$E$59:$E$999999,BE$70,'Data;_Minor_Ports'!$J$59:$J$999999,#REF!)))</f>
        <v>0</v>
      </c>
      <c r="BF161" s="3">
        <f>IF(Closed_Ports!BA154="z","z",IF(BF$11&lt;2000,INDEX('Data;_Historical_Data'!$H$12:$AK$518,MATCH(Working!$E161,'Data;_Historical_Data'!$J$12:$J$518,0),MATCH(Working!BF$11,'Data;_Historical_Data'!$H$11:$AK$11)),SUMIFS('Data;_Minor_Ports'!$K$59:$K$999999,'Data;_Minor_Ports'!$F$59:$F$999999,$F161,'Data;_Minor_Ports'!$E$59:$E$999999,BF$70,'Data;_Minor_Ports'!$J$59:$J$999999,#REF!)))</f>
        <v>0</v>
      </c>
      <c r="BG161" s="3">
        <f>IF(Closed_Ports!BB154="z","z",IF(BG$11&lt;2000,INDEX('Data;_Historical_Data'!$H$12:$AK$518,MATCH(Working!$E161,'Data;_Historical_Data'!$J$12:$J$518,0),MATCH(Working!BG$11,'Data;_Historical_Data'!$H$11:$AK$11)),SUMIFS('Data;_Minor_Ports'!$K$59:$K$999999,'Data;_Minor_Ports'!$F$59:$F$999999,$F161,'Data;_Minor_Ports'!$E$59:$E$999999,BG$70,'Data;_Minor_Ports'!$J$59:$J$999999,#REF!)))</f>
        <v>0</v>
      </c>
      <c r="BH161" s="3">
        <f>IF(Closed_Ports!BC154="z","z",IF(BH$11&lt;2000,INDEX('Data;_Historical_Data'!$H$12:$AK$518,MATCH(Working!$E161,'Data;_Historical_Data'!$J$12:$J$518,0),MATCH(Working!BH$11,'Data;_Historical_Data'!$H$11:$AK$11)),SUMIFS('Data;_Minor_Ports'!$K$59:$K$999999,'Data;_Minor_Ports'!$F$59:$F$999999,$F161,'Data;_Minor_Ports'!$E$59:$E$999999,BH$70,'Data;_Minor_Ports'!$J$59:$J$999999,#REF!)))</f>
        <v>0</v>
      </c>
      <c r="BI161" s="3">
        <f>IF(Closed_Ports!BD154="z","z",IF(BI$11&lt;2000,INDEX('Data;_Historical_Data'!$H$12:$AK$518,MATCH(Working!$E161,'Data;_Historical_Data'!$J$12:$J$518,0),MATCH(Working!BI$11,'Data;_Historical_Data'!$H$11:$AK$11)),SUMIFS('Data;_Minor_Ports'!$K$59:$K$999999,'Data;_Minor_Ports'!$F$59:$F$999999,$F161,'Data;_Minor_Ports'!$E$59:$E$999999,BI$70,'Data;_Minor_Ports'!$J$59:$J$999999,#REF!)))</f>
        <v>0</v>
      </c>
      <c r="BJ161" s="44" t="e">
        <f t="shared" si="10"/>
        <v>#DIV/0!</v>
      </c>
      <c r="BK161" s="45">
        <f t="shared" si="11"/>
        <v>0</v>
      </c>
    </row>
    <row r="162" spans="5:66" x14ac:dyDescent="0.25">
      <c r="E162" s="22" t="e">
        <f>CONCATENATE(#REF!,Working!H162)</f>
        <v>#REF!</v>
      </c>
      <c r="F162" s="22" t="s">
        <v>498</v>
      </c>
      <c r="G162" s="22" t="s">
        <v>308</v>
      </c>
      <c r="H162" s="2" t="s">
        <v>149</v>
      </c>
      <c r="I162" s="2" t="s">
        <v>193</v>
      </c>
      <c r="J162" s="42" t="s">
        <v>66</v>
      </c>
      <c r="K162" s="3" t="str">
        <f>IF(Closed_Ports!F155="z","z",IF(K$11&lt;2000,INDEX('Data;_Historical_Data'!$H$12:$AK$518,MATCH(Working!$E162,'Data;_Historical_Data'!$J$12:$J$518,0),MATCH(Working!K$11,'Data;_Historical_Data'!$H$11:$AK$11)),SUMIFS('Data;_Minor_Ports'!$K$59:$K$999999,'Data;_Minor_Ports'!$F$59:$F$999999,$F162,'Data;_Minor_Ports'!$E$59:$E$999999,K$70,'Data;_Minor_Ports'!$J$59:$J$999999,#REF!)))</f>
        <v>z</v>
      </c>
      <c r="L162" s="3" t="str">
        <f>IF(Closed_Ports!G155="z","z",IF(L$11&lt;2000,INDEX('Data;_Historical_Data'!$H$12:$AK$518,MATCH(Working!$E162,'Data;_Historical_Data'!$J$12:$J$518,0),MATCH(Working!L$11,'Data;_Historical_Data'!$H$11:$AK$11)),SUMIFS('Data;_Minor_Ports'!$K$59:$K$999999,'Data;_Minor_Ports'!$F$59:$F$999999,$F162,'Data;_Minor_Ports'!$E$59:$E$999999,L$70,'Data;_Minor_Ports'!$J$59:$J$999999,#REF!)))</f>
        <v>z</v>
      </c>
      <c r="M162" s="3" t="str">
        <f>IF(Closed_Ports!H155="z","z",IF(M$11&lt;2000,INDEX('Data;_Historical_Data'!$H$12:$AK$518,MATCH(Working!$E162,'Data;_Historical_Data'!$J$12:$J$518,0),MATCH(Working!M$11,'Data;_Historical_Data'!$H$11:$AK$11)),SUMIFS('Data;_Minor_Ports'!$K$59:$K$999999,'Data;_Minor_Ports'!$F$59:$F$999999,$F162,'Data;_Minor_Ports'!$E$59:$E$999999,M$70,'Data;_Minor_Ports'!$J$59:$J$999999,#REF!)))</f>
        <v>z</v>
      </c>
      <c r="N162" s="3" t="str">
        <f>IF(Closed_Ports!I155="z","z",IF(N$11&lt;2000,INDEX('Data;_Historical_Data'!$H$12:$AK$518,MATCH(Working!$E162,'Data;_Historical_Data'!$J$12:$J$518,0),MATCH(Working!N$11,'Data;_Historical_Data'!$H$11:$AK$11)),SUMIFS('Data;_Minor_Ports'!$K$59:$K$999999,'Data;_Minor_Ports'!$F$59:$F$999999,$F162,'Data;_Minor_Ports'!$E$59:$E$999999,N$70,'Data;_Minor_Ports'!$J$59:$J$999999,#REF!)))</f>
        <v>z</v>
      </c>
      <c r="O162" s="3" t="str">
        <f>IF(Closed_Ports!J155="z","z",IF(O$11&lt;2000,INDEX('Data;_Historical_Data'!$H$12:$AK$518,MATCH(Working!$E162,'Data;_Historical_Data'!$J$12:$J$518,0),MATCH(Working!O$11,'Data;_Historical_Data'!$H$11:$AK$11)),SUMIFS('Data;_Minor_Ports'!$K$59:$K$999999,'Data;_Minor_Ports'!$F$59:$F$999999,$F162,'Data;_Minor_Ports'!$E$59:$E$999999,O$70,'Data;_Minor_Ports'!$J$59:$J$999999,#REF!)))</f>
        <v>z</v>
      </c>
      <c r="P162" s="3" t="str">
        <f>IF(Closed_Ports!K155="z","z",IF(P$11&lt;2000,INDEX('Data;_Historical_Data'!$H$12:$AK$518,MATCH(Working!$E162,'Data;_Historical_Data'!$J$12:$J$518,0),MATCH(Working!P$11,'Data;_Historical_Data'!$H$11:$AK$11)),SUMIFS('Data;_Minor_Ports'!$K$59:$K$999999,'Data;_Minor_Ports'!$F$59:$F$999999,$F162,'Data;_Minor_Ports'!$E$59:$E$999999,P$70,'Data;_Minor_Ports'!$J$59:$J$999999,#REF!)))</f>
        <v>z</v>
      </c>
      <c r="Q162" s="3" t="str">
        <f>IF(Closed_Ports!L155="z","z",IF(Q$11&lt;2000,INDEX('Data;_Historical_Data'!$H$12:$AK$518,MATCH(Working!$E162,'Data;_Historical_Data'!$J$12:$J$518,0),MATCH(Working!Q$11,'Data;_Historical_Data'!$H$11:$AK$11)),SUMIFS('Data;_Minor_Ports'!$K$59:$K$999999,'Data;_Minor_Ports'!$F$59:$F$999999,$F162,'Data;_Minor_Ports'!$E$59:$E$999999,Q$70,'Data;_Minor_Ports'!$J$59:$J$999999,#REF!)))</f>
        <v>z</v>
      </c>
      <c r="R162" s="3" t="str">
        <f>IF(Closed_Ports!M155="z","z",IF(R$11&lt;2000,INDEX('Data;_Historical_Data'!$H$12:$AK$518,MATCH(Working!$E162,'Data;_Historical_Data'!$J$12:$J$518,0),MATCH(Working!R$11,'Data;_Historical_Data'!$H$11:$AK$11)),SUMIFS('Data;_Minor_Ports'!$K$59:$K$999999,'Data;_Minor_Ports'!$F$59:$F$999999,$F162,'Data;_Minor_Ports'!$E$59:$E$999999,R$70,'Data;_Minor_Ports'!$J$59:$J$999999,#REF!)))</f>
        <v>z</v>
      </c>
      <c r="S162" s="3" t="str">
        <f>IF(Closed_Ports!N155="z","z",IF(S$11&lt;2000,INDEX('Data;_Historical_Data'!$H$12:$AK$518,MATCH(Working!$E162,'Data;_Historical_Data'!$J$12:$J$518,0),MATCH(Working!S$11,'Data;_Historical_Data'!$H$11:$AK$11)),SUMIFS('Data;_Minor_Ports'!$K$59:$K$999999,'Data;_Minor_Ports'!$F$59:$F$999999,$F162,'Data;_Minor_Ports'!$E$59:$E$999999,S$70,'Data;_Minor_Ports'!$J$59:$J$999999,#REF!)))</f>
        <v>z</v>
      </c>
      <c r="T162" s="3" t="str">
        <f>IF(Closed_Ports!O155="z","z",IF(T$11&lt;2000,INDEX('Data;_Historical_Data'!$H$12:$AK$518,MATCH(Working!$E162,'Data;_Historical_Data'!$J$12:$J$518,0),MATCH(Working!T$11,'Data;_Historical_Data'!$H$11:$AK$11)),SUMIFS('Data;_Minor_Ports'!$K$59:$K$999999,'Data;_Minor_Ports'!$F$59:$F$999999,$F162,'Data;_Minor_Ports'!$E$59:$E$999999,T$70,'Data;_Minor_Ports'!$J$59:$J$999999,#REF!)))</f>
        <v>z</v>
      </c>
      <c r="U162" s="3" t="str">
        <f>IF(Closed_Ports!P155="z","z",IF(U$11&lt;2000,INDEX('Data;_Historical_Data'!$H$12:$AK$518,MATCH(Working!$E162,'Data;_Historical_Data'!$J$12:$J$518,0),MATCH(Working!U$11,'Data;_Historical_Data'!$H$11:$AK$11)),SUMIFS('Data;_Minor_Ports'!$K$59:$K$999999,'Data;_Minor_Ports'!$F$59:$F$999999,$F162,'Data;_Minor_Ports'!$E$59:$E$999999,U$70,'Data;_Minor_Ports'!$J$59:$J$999999,#REF!)))</f>
        <v>z</v>
      </c>
      <c r="V162" s="3" t="str">
        <f>IF(Closed_Ports!Q155="z","z",IF(V$11&lt;2000,INDEX('Data;_Historical_Data'!$H$12:$AK$518,MATCH(Working!$E162,'Data;_Historical_Data'!$J$12:$J$518,0),MATCH(Working!V$11,'Data;_Historical_Data'!$H$11:$AK$11)),SUMIFS('Data;_Minor_Ports'!$K$59:$K$999999,'Data;_Minor_Ports'!$F$59:$F$999999,$F162,'Data;_Minor_Ports'!$E$59:$E$999999,V$70,'Data;_Minor_Ports'!$J$59:$J$999999,#REF!)))</f>
        <v>z</v>
      </c>
      <c r="W162" s="3" t="str">
        <f>IF(Closed_Ports!R155="z","z",IF(W$11&lt;2000,INDEX('Data;_Historical_Data'!$H$12:$AK$518,MATCH(Working!$E162,'Data;_Historical_Data'!$J$12:$J$518,0),MATCH(Working!W$11,'Data;_Historical_Data'!$H$11:$AK$11)),SUMIFS('Data;_Minor_Ports'!$K$59:$K$999999,'Data;_Minor_Ports'!$F$59:$F$999999,$F162,'Data;_Minor_Ports'!$E$59:$E$999999,W$70,'Data;_Minor_Ports'!$J$59:$J$999999,#REF!)))</f>
        <v>z</v>
      </c>
      <c r="X162" s="3" t="str">
        <f>IF(Closed_Ports!S155="z","z",IF(X$11&lt;2000,INDEX('Data;_Historical_Data'!$H$12:$AK$518,MATCH(Working!$E162,'Data;_Historical_Data'!$J$12:$J$518,0),MATCH(Working!X$11,'Data;_Historical_Data'!$H$11:$AK$11)),SUMIFS('Data;_Minor_Ports'!$K$59:$K$999999,'Data;_Minor_Ports'!$F$59:$F$999999,$F162,'Data;_Minor_Ports'!$E$59:$E$999999,X$70,'Data;_Minor_Ports'!$J$59:$J$999999,#REF!)))</f>
        <v>z</v>
      </c>
      <c r="Y162" s="3" t="e">
        <f>IF(Closed_Ports!T155="z","z",IF(Y$11&lt;2000,INDEX('Data;_Historical_Data'!$H$12:$AK$518,MATCH(Working!$E162,'Data;_Historical_Data'!$J$12:$J$518,0),MATCH(Working!Y$11,'Data;_Historical_Data'!$H$11:$AK$11)),SUMIFS('Data;_Minor_Ports'!$K$59:$K$999999,'Data;_Minor_Ports'!$F$59:$F$999999,$F162,'Data;_Minor_Ports'!$E$59:$E$999999,Y$70,'Data;_Minor_Ports'!$J$59:$J$999999,#REF!)))</f>
        <v>#REF!</v>
      </c>
      <c r="Z162" s="3" t="e">
        <f>IF(Closed_Ports!U155="z","z",IF(Z$11&lt;2000,INDEX('Data;_Historical_Data'!$H$12:$AK$518,MATCH(Working!$E162,'Data;_Historical_Data'!$J$12:$J$518,0),MATCH(Working!Z$11,'Data;_Historical_Data'!$H$11:$AK$11)),SUMIFS('Data;_Minor_Ports'!$K$59:$K$999999,'Data;_Minor_Ports'!$F$59:$F$999999,$F162,'Data;_Minor_Ports'!$E$59:$E$999999,Z$70,'Data;_Minor_Ports'!$J$59:$J$999999,#REF!)))</f>
        <v>#REF!</v>
      </c>
      <c r="AA162" s="3" t="e">
        <f>IF(Closed_Ports!V155="z","z",IF(AA$11&lt;2000,INDEX('Data;_Historical_Data'!$H$12:$AK$518,MATCH(Working!$E162,'Data;_Historical_Data'!$J$12:$J$518,0),MATCH(Working!AA$11,'Data;_Historical_Data'!$H$11:$AK$11)),SUMIFS('Data;_Minor_Ports'!$K$59:$K$999999,'Data;_Minor_Ports'!$F$59:$F$999999,$F162,'Data;_Minor_Ports'!$E$59:$E$999999,AA$70,'Data;_Minor_Ports'!$J$59:$J$999999,#REF!)))</f>
        <v>#REF!</v>
      </c>
      <c r="AB162" s="3" t="e">
        <f>IF(Closed_Ports!W155="z","z",IF(AB$11&lt;2000,INDEX('Data;_Historical_Data'!$H$12:$AK$518,MATCH(Working!$E162,'Data;_Historical_Data'!$J$12:$J$518,0),MATCH(Working!AB$11,'Data;_Historical_Data'!$H$11:$AK$11)),SUMIFS('Data;_Minor_Ports'!$K$59:$K$999999,'Data;_Minor_Ports'!$F$59:$F$999999,$F162,'Data;_Minor_Ports'!$E$59:$E$999999,AB$70,'Data;_Minor_Ports'!$J$59:$J$999999,#REF!)))</f>
        <v>#REF!</v>
      </c>
      <c r="AC162" s="3" t="e">
        <f>IF(Closed_Ports!X155="z","z",IF(AC$11&lt;2000,INDEX('Data;_Historical_Data'!$H$12:$AK$518,MATCH(Working!$E162,'Data;_Historical_Data'!$J$12:$J$518,0),MATCH(Working!AC$11,'Data;_Historical_Data'!$H$11:$AK$11)),SUMIFS('Data;_Minor_Ports'!$K$59:$K$999999,'Data;_Minor_Ports'!$F$59:$F$999999,$F162,'Data;_Minor_Ports'!$E$59:$E$999999,AC$70,'Data;_Minor_Ports'!$J$59:$J$999999,#REF!)))</f>
        <v>#REF!</v>
      </c>
      <c r="AD162" s="3" t="e">
        <f>IF(Closed_Ports!Y155="z","z",IF(AD$11&lt;2000,INDEX('Data;_Historical_Data'!$H$12:$AK$518,MATCH(Working!$E162,'Data;_Historical_Data'!$J$12:$J$518,0),MATCH(Working!AD$11,'Data;_Historical_Data'!$H$11:$AK$11)),SUMIFS('Data;_Minor_Ports'!$K$59:$K$999999,'Data;_Minor_Ports'!$F$59:$F$999999,$F162,'Data;_Minor_Ports'!$E$59:$E$999999,AD$70,'Data;_Minor_Ports'!$J$59:$J$999999,#REF!)))</f>
        <v>#REF!</v>
      </c>
      <c r="AE162" s="3" t="e">
        <f>IF(Closed_Ports!Z155="z","z",IF(AE$11&lt;2000,INDEX('Data;_Historical_Data'!$H$12:$AK$518,MATCH(Working!$E162,'Data;_Historical_Data'!$J$12:$J$518,0),MATCH(Working!AE$11,'Data;_Historical_Data'!$H$11:$AK$11)),SUMIFS('Data;_Minor_Ports'!$K$59:$K$999999,'Data;_Minor_Ports'!$F$59:$F$999999,$F162,'Data;_Minor_Ports'!$E$59:$E$999999,AE$70,'Data;_Minor_Ports'!$J$59:$J$999999,#REF!)))</f>
        <v>#REF!</v>
      </c>
      <c r="AF162" s="3" t="e">
        <f>IF(Closed_Ports!AA155="z","z",IF(AF$11&lt;2000,INDEX('Data;_Historical_Data'!$H$12:$AK$518,MATCH(Working!$E162,'Data;_Historical_Data'!$J$12:$J$518,0),MATCH(Working!AF$11,'Data;_Historical_Data'!$H$11:$AK$11)),SUMIFS('Data;_Minor_Ports'!$K$59:$K$999999,'Data;_Minor_Ports'!$F$59:$F$999999,$F162,'Data;_Minor_Ports'!$E$59:$E$999999,AF$70,'Data;_Minor_Ports'!$J$59:$J$999999,#REF!)))</f>
        <v>#REF!</v>
      </c>
      <c r="AG162" s="3" t="e">
        <f>IF(Closed_Ports!AB155="z","z",IF(AG$11&lt;2000,INDEX('Data;_Historical_Data'!$H$12:$AK$518,MATCH(Working!$E162,'Data;_Historical_Data'!$J$12:$J$518,0),MATCH(Working!AG$11,'Data;_Historical_Data'!$H$11:$AK$11)),SUMIFS('Data;_Minor_Ports'!$K$59:$K$999999,'Data;_Minor_Ports'!$F$59:$F$999999,$F162,'Data;_Minor_Ports'!$E$59:$E$999999,AG$70,'Data;_Minor_Ports'!$J$59:$J$999999,#REF!)))</f>
        <v>#REF!</v>
      </c>
      <c r="AH162" s="3" t="e">
        <f>IF(Closed_Ports!AC155="z","z",IF(AH$11&lt;2000,INDEX('Data;_Historical_Data'!$H$12:$AK$518,MATCH(Working!$E162,'Data;_Historical_Data'!$J$12:$J$518,0),MATCH(Working!AH$11,'Data;_Historical_Data'!$H$11:$AK$11)),SUMIFS('Data;_Minor_Ports'!$K$59:$K$999999,'Data;_Minor_Ports'!$F$59:$F$999999,$F162,'Data;_Minor_Ports'!$E$59:$E$999999,AH$70,'Data;_Minor_Ports'!$J$59:$J$999999,#REF!)))</f>
        <v>#REF!</v>
      </c>
      <c r="AI162" s="3" t="e">
        <f>IF(Closed_Ports!AD155="z","z",IF(AI$11&lt;2000,INDEX('Data;_Historical_Data'!$H$12:$AK$518,MATCH(Working!$E162,'Data;_Historical_Data'!$J$12:$J$518,0),MATCH(Working!AI$11,'Data;_Historical_Data'!$H$11:$AK$11)),SUMIFS('Data;_Minor_Ports'!$K$59:$K$999999,'Data;_Minor_Ports'!$F$59:$F$999999,$F162,'Data;_Minor_Ports'!$E$59:$E$999999,AI$70,'Data;_Minor_Ports'!$J$59:$J$999999,#REF!)))</f>
        <v>#REF!</v>
      </c>
      <c r="AJ162" s="3" t="e">
        <f>IF(Closed_Ports!AE155="z","z",IF(AJ$11&lt;2000,INDEX('Data;_Historical_Data'!$H$12:$AK$518,MATCH(Working!$E162,'Data;_Historical_Data'!$J$12:$J$518,0),MATCH(Working!AJ$11,'Data;_Historical_Data'!$H$11:$AK$11)),SUMIFS('Data;_Minor_Ports'!$K$59:$K$999999,'Data;_Minor_Ports'!$F$59:$F$999999,$F162,'Data;_Minor_Ports'!$E$59:$E$999999,AJ$70,'Data;_Minor_Ports'!$J$59:$J$999999,#REF!)))</f>
        <v>#REF!</v>
      </c>
      <c r="AK162" s="3" t="e">
        <f>IF(Closed_Ports!AF155="z","z",IF(AK$11&lt;2000,INDEX('Data;_Historical_Data'!$H$12:$AK$518,MATCH(Working!$E162,'Data;_Historical_Data'!$J$12:$J$518,0),MATCH(Working!AK$11,'Data;_Historical_Data'!$H$11:$AK$11)),SUMIFS('Data;_Minor_Ports'!$K$59:$K$999999,'Data;_Minor_Ports'!$F$59:$F$999999,$F162,'Data;_Minor_Ports'!$E$59:$E$999999,AK$70,'Data;_Minor_Ports'!$J$59:$J$999999,#REF!)))</f>
        <v>#REF!</v>
      </c>
      <c r="AL162" s="49">
        <f>IF(Closed_Ports!AG155="z","z",IF(AL$11&lt;2000,INDEX('Data;_Historical_Data'!$H$12:$AK$518,MATCH(Working!$E162,'Data;_Historical_Data'!$J$12:$J$518,0),MATCH(Working!AL$11,'Data;_Historical_Data'!$H$11:$AK$11)),SUMIFS('Data;_Minor_Ports'!$K$59:$K$999999,'Data;_Minor_Ports'!$F$59:$F$999999,$F162,'Data;_Minor_Ports'!$E$59:$E$999999,AL$70,'Data;_Minor_Ports'!$J$59:$J$999999,#REF!)))</f>
        <v>0</v>
      </c>
      <c r="AM162" s="3">
        <f>IF(Closed_Ports!AH155="z","z",IF(AM$11&lt;2000,INDEX('Data;_Historical_Data'!$H$12:$AK$518,MATCH(Working!$E162,'Data;_Historical_Data'!$J$12:$J$518,0),MATCH(Working!AM$11,'Data;_Historical_Data'!$H$11:$AK$11)),SUMIFS('Data;_Minor_Ports'!$K$59:$K$999999,'Data;_Minor_Ports'!$F$59:$F$999999,$F162,'Data;_Minor_Ports'!$E$59:$E$999999,AM$70,'Data;_Minor_Ports'!$J$59:$J$999999,#REF!)))</f>
        <v>0</v>
      </c>
      <c r="AN162" s="3">
        <f>IF(Closed_Ports!AI155="z","z",IF(AN$11&lt;2000,INDEX('Data;_Historical_Data'!$H$12:$AK$518,MATCH(Working!$E162,'Data;_Historical_Data'!$J$12:$J$518,0),MATCH(Working!AN$11,'Data;_Historical_Data'!$H$11:$AK$11)),SUMIFS('Data;_Minor_Ports'!$K$59:$K$999999,'Data;_Minor_Ports'!$F$59:$F$999999,$F162,'Data;_Minor_Ports'!$E$59:$E$999999,AN$70,'Data;_Minor_Ports'!$J$59:$J$999999,#REF!)))</f>
        <v>0</v>
      </c>
      <c r="AO162" s="3">
        <f>IF(Closed_Ports!AJ155="z","z",IF(AO$11&lt;2000,INDEX('Data;_Historical_Data'!$H$12:$AK$518,MATCH(Working!$E162,'Data;_Historical_Data'!$J$12:$J$518,0),MATCH(Working!AO$11,'Data;_Historical_Data'!$H$11:$AK$11)),SUMIFS('Data;_Minor_Ports'!$K$59:$K$999999,'Data;_Minor_Ports'!$F$59:$F$999999,$F162,'Data;_Minor_Ports'!$E$59:$E$999999,AO$70,'Data;_Minor_Ports'!$J$59:$J$999999,#REF!)))</f>
        <v>0</v>
      </c>
      <c r="AP162" s="3">
        <f>IF(Closed_Ports!AK155="z","z",IF(AP$11&lt;2000,INDEX('Data;_Historical_Data'!$H$12:$AK$518,MATCH(Working!$E162,'Data;_Historical_Data'!$J$12:$J$518,0),MATCH(Working!AP$11,'Data;_Historical_Data'!$H$11:$AK$11)),SUMIFS('Data;_Minor_Ports'!$K$59:$K$999999,'Data;_Minor_Ports'!$F$59:$F$999999,$F162,'Data;_Minor_Ports'!$E$59:$E$999999,AP$70,'Data;_Minor_Ports'!$J$59:$J$999999,#REF!)))</f>
        <v>0</v>
      </c>
      <c r="AQ162" s="3">
        <f>IF(Closed_Ports!AL155="z","z",IF(AQ$11&lt;2000,INDEX('Data;_Historical_Data'!$H$12:$AK$518,MATCH(Working!$E162,'Data;_Historical_Data'!$J$12:$J$518,0),MATCH(Working!AQ$11,'Data;_Historical_Data'!$H$11:$AK$11)),SUMIFS('Data;_Minor_Ports'!$K$59:$K$999999,'Data;_Minor_Ports'!$F$59:$F$999999,$F162,'Data;_Minor_Ports'!$E$59:$E$999999,AQ$70,'Data;_Minor_Ports'!$J$59:$J$999999,#REF!)))</f>
        <v>0</v>
      </c>
      <c r="AR162" s="3">
        <f>IF(Closed_Ports!AM155="z","z",IF(AR$11&lt;2000,INDEX('Data;_Historical_Data'!$H$12:$AK$518,MATCH(Working!$E162,'Data;_Historical_Data'!$J$12:$J$518,0),MATCH(Working!AR$11,'Data;_Historical_Data'!$H$11:$AK$11)),SUMIFS('Data;_Minor_Ports'!$K$59:$K$999999,'Data;_Minor_Ports'!$F$59:$F$999999,$F162,'Data;_Minor_Ports'!$E$59:$E$999999,AR$70,'Data;_Minor_Ports'!$J$59:$J$999999,#REF!)))</f>
        <v>0</v>
      </c>
      <c r="AS162" s="3">
        <f>IF(Closed_Ports!AN155="z","z",IF(AS$11&lt;2000,INDEX('Data;_Historical_Data'!$H$12:$AK$518,MATCH(Working!$E162,'Data;_Historical_Data'!$J$12:$J$518,0),MATCH(Working!AS$11,'Data;_Historical_Data'!$H$11:$AK$11)),SUMIFS('Data;_Minor_Ports'!$K$59:$K$999999,'Data;_Minor_Ports'!$F$59:$F$999999,$F162,'Data;_Minor_Ports'!$E$59:$E$999999,AS$70,'Data;_Minor_Ports'!$J$59:$J$999999,#REF!)))</f>
        <v>0</v>
      </c>
      <c r="AT162" s="3">
        <f>IF(Closed_Ports!AO155="z","z",IF(AT$11&lt;2000,INDEX('Data;_Historical_Data'!$H$12:$AK$518,MATCH(Working!$E162,'Data;_Historical_Data'!$J$12:$J$518,0),MATCH(Working!AT$11,'Data;_Historical_Data'!$H$11:$AK$11)),SUMIFS('Data;_Minor_Ports'!$K$59:$K$999999,'Data;_Minor_Ports'!$F$59:$F$999999,$F162,'Data;_Minor_Ports'!$E$59:$E$999999,AT$70,'Data;_Minor_Ports'!$J$59:$J$999999,#REF!)))</f>
        <v>0</v>
      </c>
      <c r="AU162" s="3">
        <f>IF(Closed_Ports!AP155="z","z",IF(AU$11&lt;2000,INDEX('Data;_Historical_Data'!$H$12:$AK$518,MATCH(Working!$E162,'Data;_Historical_Data'!$J$12:$J$518,0),MATCH(Working!AU$11,'Data;_Historical_Data'!$H$11:$AK$11)),SUMIFS('Data;_Minor_Ports'!$K$59:$K$999999,'Data;_Minor_Ports'!$F$59:$F$999999,$F162,'Data;_Minor_Ports'!$E$59:$E$999999,AU$70,'Data;_Minor_Ports'!$J$59:$J$999999,#REF!)))</f>
        <v>0</v>
      </c>
      <c r="AV162" s="3">
        <f>IF(Closed_Ports!AQ155="z","z",IF(AV$11&lt;2000,INDEX('Data;_Historical_Data'!$H$12:$AK$518,MATCH(Working!$E162,'Data;_Historical_Data'!$J$12:$J$518,0),MATCH(Working!AV$11,'Data;_Historical_Data'!$H$11:$AK$11)),SUMIFS('Data;_Minor_Ports'!$K$59:$K$999999,'Data;_Minor_Ports'!$F$59:$F$999999,$F162,'Data;_Minor_Ports'!$E$59:$E$999999,AV$70,'Data;_Minor_Ports'!$J$59:$J$999999,#REF!)))</f>
        <v>0</v>
      </c>
      <c r="AW162" s="3">
        <f>IF(Closed_Ports!AR155="z","z",IF(AW$11&lt;2000,INDEX('Data;_Historical_Data'!$H$12:$AK$518,MATCH(Working!$E162,'Data;_Historical_Data'!$J$12:$J$518,0),MATCH(Working!AW$11,'Data;_Historical_Data'!$H$11:$AK$11)),SUMIFS('Data;_Minor_Ports'!$K$59:$K$999999,'Data;_Minor_Ports'!$F$59:$F$999999,$F162,'Data;_Minor_Ports'!$E$59:$E$999999,AW$70,'Data;_Minor_Ports'!$J$59:$J$999999,#REF!)))</f>
        <v>0</v>
      </c>
      <c r="AX162" s="3">
        <f>IF(Closed_Ports!AS155="z","z",IF(AX$11&lt;2000,INDEX('Data;_Historical_Data'!$H$12:$AK$518,MATCH(Working!$E162,'Data;_Historical_Data'!$J$12:$J$518,0),MATCH(Working!AX$11,'Data;_Historical_Data'!$H$11:$AK$11)),SUMIFS('Data;_Minor_Ports'!$K$59:$K$999999,'Data;_Minor_Ports'!$F$59:$F$999999,$F162,'Data;_Minor_Ports'!$E$59:$E$999999,AX$70,'Data;_Minor_Ports'!$J$59:$J$999999,#REF!)))</f>
        <v>0</v>
      </c>
      <c r="AY162" s="3">
        <f>IF(Closed_Ports!AT155="z","z",IF(AY$11&lt;2000,INDEX('Data;_Historical_Data'!$H$12:$AK$518,MATCH(Working!$E162,'Data;_Historical_Data'!$J$12:$J$518,0),MATCH(Working!AY$11,'Data;_Historical_Data'!$H$11:$AK$11)),SUMIFS('Data;_Minor_Ports'!$K$59:$K$999999,'Data;_Minor_Ports'!$F$59:$F$999999,$F162,'Data;_Minor_Ports'!$E$59:$E$999999,AY$70,'Data;_Minor_Ports'!$J$59:$J$999999,#REF!)))</f>
        <v>0</v>
      </c>
      <c r="AZ162" s="3">
        <f>IF(Closed_Ports!AU155="z","z",IF(AZ$11&lt;2000,INDEX('Data;_Historical_Data'!$H$12:$AK$518,MATCH(Working!$E162,'Data;_Historical_Data'!$J$12:$J$518,0),MATCH(Working!AZ$11,'Data;_Historical_Data'!$H$11:$AK$11)),SUMIFS('Data;_Minor_Ports'!$K$59:$K$999999,'Data;_Minor_Ports'!$F$59:$F$999999,$F162,'Data;_Minor_Ports'!$E$59:$E$999999,AZ$70,'Data;_Minor_Ports'!$J$59:$J$999999,#REF!)))</f>
        <v>0</v>
      </c>
      <c r="BA162" s="3">
        <f>IF(Closed_Ports!AV155="z","z",IF(BA$11&lt;2000,INDEX('Data;_Historical_Data'!$H$12:$AK$518,MATCH(Working!$E162,'Data;_Historical_Data'!$J$12:$J$518,0),MATCH(Working!BA$11,'Data;_Historical_Data'!$H$11:$AK$11)),SUMIFS('Data;_Minor_Ports'!$K$59:$K$999999,'Data;_Minor_Ports'!$F$59:$F$999999,$F162,'Data;_Minor_Ports'!$E$59:$E$999999,BA$70,'Data;_Minor_Ports'!$J$59:$J$999999,#REF!)))</f>
        <v>0</v>
      </c>
      <c r="BB162" s="3">
        <f>IF(Closed_Ports!AW155="z","z",IF(BB$11&lt;2000,INDEX('Data;_Historical_Data'!$H$12:$AK$518,MATCH(Working!$E162,'Data;_Historical_Data'!$J$12:$J$518,0),MATCH(Working!BB$11,'Data;_Historical_Data'!$H$11:$AK$11)),SUMIFS('Data;_Minor_Ports'!$K$59:$K$999999,'Data;_Minor_Ports'!$F$59:$F$999999,$F162,'Data;_Minor_Ports'!$E$59:$E$999999,BB$70,'Data;_Minor_Ports'!$J$59:$J$999999,#REF!)))</f>
        <v>0</v>
      </c>
      <c r="BC162" s="3">
        <f>IF(Closed_Ports!AX155="z","z",IF(BC$11&lt;2000,INDEX('Data;_Historical_Data'!$H$12:$AK$518,MATCH(Working!$E162,'Data;_Historical_Data'!$J$12:$J$518,0),MATCH(Working!BC$11,'Data;_Historical_Data'!$H$11:$AK$11)),SUMIFS('Data;_Minor_Ports'!$K$59:$K$999999,'Data;_Minor_Ports'!$F$59:$F$999999,$F162,'Data;_Minor_Ports'!$E$59:$E$999999,BC$70,'Data;_Minor_Ports'!$J$59:$J$999999,#REF!)))</f>
        <v>0</v>
      </c>
      <c r="BD162" s="3">
        <f>IF(Closed_Ports!AY155="z","z",IF(BD$11&lt;2000,INDEX('Data;_Historical_Data'!$H$12:$AK$518,MATCH(Working!$E162,'Data;_Historical_Data'!$J$12:$J$518,0),MATCH(Working!BD$11,'Data;_Historical_Data'!$H$11:$AK$11)),SUMIFS('Data;_Minor_Ports'!$K$59:$K$999999,'Data;_Minor_Ports'!$F$59:$F$999999,$F162,'Data;_Minor_Ports'!$E$59:$E$999999,BD$70,'Data;_Minor_Ports'!$J$59:$J$999999,#REF!)))</f>
        <v>0</v>
      </c>
      <c r="BE162" s="3">
        <f>IF(Closed_Ports!AZ155="z","z",IF(BE$11&lt;2000,INDEX('Data;_Historical_Data'!$H$12:$AK$518,MATCH(Working!$E162,'Data;_Historical_Data'!$J$12:$J$518,0),MATCH(Working!BE$11,'Data;_Historical_Data'!$H$11:$AK$11)),SUMIFS('Data;_Minor_Ports'!$K$59:$K$999999,'Data;_Minor_Ports'!$F$59:$F$999999,$F162,'Data;_Minor_Ports'!$E$59:$E$999999,BE$70,'Data;_Minor_Ports'!$J$59:$J$999999,#REF!)))</f>
        <v>0</v>
      </c>
      <c r="BF162" s="3">
        <f>IF(Closed_Ports!BA155="z","z",IF(BF$11&lt;2000,INDEX('Data;_Historical_Data'!$H$12:$AK$518,MATCH(Working!$E162,'Data;_Historical_Data'!$J$12:$J$518,0),MATCH(Working!BF$11,'Data;_Historical_Data'!$H$11:$AK$11)),SUMIFS('Data;_Minor_Ports'!$K$59:$K$999999,'Data;_Minor_Ports'!$F$59:$F$999999,$F162,'Data;_Minor_Ports'!$E$59:$E$999999,BF$70,'Data;_Minor_Ports'!$J$59:$J$999999,#REF!)))</f>
        <v>0</v>
      </c>
      <c r="BG162" s="3">
        <f>IF(Closed_Ports!BB155="z","z",IF(BG$11&lt;2000,INDEX('Data;_Historical_Data'!$H$12:$AK$518,MATCH(Working!$E162,'Data;_Historical_Data'!$J$12:$J$518,0),MATCH(Working!BG$11,'Data;_Historical_Data'!$H$11:$AK$11)),SUMIFS('Data;_Minor_Ports'!$K$59:$K$999999,'Data;_Minor_Ports'!$F$59:$F$999999,$F162,'Data;_Minor_Ports'!$E$59:$E$999999,BG$70,'Data;_Minor_Ports'!$J$59:$J$999999,#REF!)))</f>
        <v>0</v>
      </c>
      <c r="BH162" s="3">
        <f>IF(Closed_Ports!BC155="z","z",IF(BH$11&lt;2000,INDEX('Data;_Historical_Data'!$H$12:$AK$518,MATCH(Working!$E162,'Data;_Historical_Data'!$J$12:$J$518,0),MATCH(Working!BH$11,'Data;_Historical_Data'!$H$11:$AK$11)),SUMIFS('Data;_Minor_Ports'!$K$59:$K$999999,'Data;_Minor_Ports'!$F$59:$F$999999,$F162,'Data;_Minor_Ports'!$E$59:$E$999999,BH$70,'Data;_Minor_Ports'!$J$59:$J$999999,#REF!)))</f>
        <v>0</v>
      </c>
      <c r="BI162" s="3">
        <f>IF(Closed_Ports!BD155="z","z",IF(BI$11&lt;2000,INDEX('Data;_Historical_Data'!$H$12:$AK$518,MATCH(Working!$E162,'Data;_Historical_Data'!$J$12:$J$518,0),MATCH(Working!BI$11,'Data;_Historical_Data'!$H$11:$AK$11)),SUMIFS('Data;_Minor_Ports'!$K$59:$K$999999,'Data;_Minor_Ports'!$F$59:$F$999999,$F162,'Data;_Minor_Ports'!$E$59:$E$999999,BI$70,'Data;_Minor_Ports'!$J$59:$J$999999,#REF!)))</f>
        <v>0</v>
      </c>
      <c r="BJ162" s="44" t="e">
        <f t="shared" si="10"/>
        <v>#DIV/0!</v>
      </c>
      <c r="BK162" s="45">
        <f t="shared" si="11"/>
        <v>0</v>
      </c>
    </row>
    <row r="163" spans="5:66" x14ac:dyDescent="0.25">
      <c r="E163" s="22" t="e">
        <f>CONCATENATE(#REF!,Working!H163)</f>
        <v>#REF!</v>
      </c>
      <c r="F163" s="22" t="s">
        <v>500</v>
      </c>
      <c r="G163" s="22" t="s">
        <v>308</v>
      </c>
      <c r="H163" s="2" t="s">
        <v>150</v>
      </c>
      <c r="I163" s="2" t="s">
        <v>9</v>
      </c>
      <c r="J163" s="42" t="s">
        <v>66</v>
      </c>
      <c r="K163" s="3" t="str">
        <f>IF(Closed_Ports!F156="z","z",IF(K$11&lt;2000,INDEX('Data;_Historical_Data'!$H$12:$AK$518,MATCH(Working!$E163,'Data;_Historical_Data'!$J$12:$J$518,0),MATCH(Working!K$11,'Data;_Historical_Data'!$H$11:$AK$11)),SUMIFS('Data;_Minor_Ports'!$K$59:$K$999999,'Data;_Minor_Ports'!$F$59:$F$999999,$F163,'Data;_Minor_Ports'!$E$59:$E$999999,K$70,'Data;_Minor_Ports'!$J$59:$J$999999,#REF!)))</f>
        <v>z</v>
      </c>
      <c r="L163" s="3" t="str">
        <f>IF(Closed_Ports!G156="z","z",IF(L$11&lt;2000,INDEX('Data;_Historical_Data'!$H$12:$AK$518,MATCH(Working!$E163,'Data;_Historical_Data'!$J$12:$J$518,0),MATCH(Working!L$11,'Data;_Historical_Data'!$H$11:$AK$11)),SUMIFS('Data;_Minor_Ports'!$K$59:$K$999999,'Data;_Minor_Ports'!$F$59:$F$999999,$F163,'Data;_Minor_Ports'!$E$59:$E$999999,L$70,'Data;_Minor_Ports'!$J$59:$J$999999,#REF!)))</f>
        <v>z</v>
      </c>
      <c r="M163" s="3" t="str">
        <f>IF(Closed_Ports!H156="z","z",IF(M$11&lt;2000,INDEX('Data;_Historical_Data'!$H$12:$AK$518,MATCH(Working!$E163,'Data;_Historical_Data'!$J$12:$J$518,0),MATCH(Working!M$11,'Data;_Historical_Data'!$H$11:$AK$11)),SUMIFS('Data;_Minor_Ports'!$K$59:$K$999999,'Data;_Minor_Ports'!$F$59:$F$999999,$F163,'Data;_Minor_Ports'!$E$59:$E$999999,M$70,'Data;_Minor_Ports'!$J$59:$J$999999,#REF!)))</f>
        <v>z</v>
      </c>
      <c r="N163" s="3" t="str">
        <f>IF(Closed_Ports!I156="z","z",IF(N$11&lt;2000,INDEX('Data;_Historical_Data'!$H$12:$AK$518,MATCH(Working!$E163,'Data;_Historical_Data'!$J$12:$J$518,0),MATCH(Working!N$11,'Data;_Historical_Data'!$H$11:$AK$11)),SUMIFS('Data;_Minor_Ports'!$K$59:$K$999999,'Data;_Minor_Ports'!$F$59:$F$999999,$F163,'Data;_Minor_Ports'!$E$59:$E$999999,N$70,'Data;_Minor_Ports'!$J$59:$J$999999,#REF!)))</f>
        <v>z</v>
      </c>
      <c r="O163" s="3" t="str">
        <f>IF(Closed_Ports!J156="z","z",IF(O$11&lt;2000,INDEX('Data;_Historical_Data'!$H$12:$AK$518,MATCH(Working!$E163,'Data;_Historical_Data'!$J$12:$J$518,0),MATCH(Working!O$11,'Data;_Historical_Data'!$H$11:$AK$11)),SUMIFS('Data;_Minor_Ports'!$K$59:$K$999999,'Data;_Minor_Ports'!$F$59:$F$999999,$F163,'Data;_Minor_Ports'!$E$59:$E$999999,O$70,'Data;_Minor_Ports'!$J$59:$J$999999,#REF!)))</f>
        <v>z</v>
      </c>
      <c r="P163" s="3" t="str">
        <f>IF(Closed_Ports!K156="z","z",IF(P$11&lt;2000,INDEX('Data;_Historical_Data'!$H$12:$AK$518,MATCH(Working!$E163,'Data;_Historical_Data'!$J$12:$J$518,0),MATCH(Working!P$11,'Data;_Historical_Data'!$H$11:$AK$11)),SUMIFS('Data;_Minor_Ports'!$K$59:$K$999999,'Data;_Minor_Ports'!$F$59:$F$999999,$F163,'Data;_Minor_Ports'!$E$59:$E$999999,P$70,'Data;_Minor_Ports'!$J$59:$J$999999,#REF!)))</f>
        <v>z</v>
      </c>
      <c r="Q163" s="3" t="str">
        <f>IF(Closed_Ports!L156="z","z",IF(Q$11&lt;2000,INDEX('Data;_Historical_Data'!$H$12:$AK$518,MATCH(Working!$E163,'Data;_Historical_Data'!$J$12:$J$518,0),MATCH(Working!Q$11,'Data;_Historical_Data'!$H$11:$AK$11)),SUMIFS('Data;_Minor_Ports'!$K$59:$K$999999,'Data;_Minor_Ports'!$F$59:$F$999999,$F163,'Data;_Minor_Ports'!$E$59:$E$999999,Q$70,'Data;_Minor_Ports'!$J$59:$J$999999,#REF!)))</f>
        <v>z</v>
      </c>
      <c r="R163" s="3" t="str">
        <f>IF(Closed_Ports!M156="z","z",IF(R$11&lt;2000,INDEX('Data;_Historical_Data'!$H$12:$AK$518,MATCH(Working!$E163,'Data;_Historical_Data'!$J$12:$J$518,0),MATCH(Working!R$11,'Data;_Historical_Data'!$H$11:$AK$11)),SUMIFS('Data;_Minor_Ports'!$K$59:$K$999999,'Data;_Minor_Ports'!$F$59:$F$999999,$F163,'Data;_Minor_Ports'!$E$59:$E$999999,R$70,'Data;_Minor_Ports'!$J$59:$J$999999,#REF!)))</f>
        <v>z</v>
      </c>
      <c r="S163" s="3" t="str">
        <f>IF(Closed_Ports!N156="z","z",IF(S$11&lt;2000,INDEX('Data;_Historical_Data'!$H$12:$AK$518,MATCH(Working!$E163,'Data;_Historical_Data'!$J$12:$J$518,0),MATCH(Working!S$11,'Data;_Historical_Data'!$H$11:$AK$11)),SUMIFS('Data;_Minor_Ports'!$K$59:$K$999999,'Data;_Minor_Ports'!$F$59:$F$999999,$F163,'Data;_Minor_Ports'!$E$59:$E$999999,S$70,'Data;_Minor_Ports'!$J$59:$J$999999,#REF!)))</f>
        <v>z</v>
      </c>
      <c r="T163" s="3" t="e">
        <f>IF(Closed_Ports!O156="z","z",IF(T$11&lt;2000,INDEX('Data;_Historical_Data'!$H$12:$AK$518,MATCH(Working!$E163,'Data;_Historical_Data'!$J$12:$J$518,0),MATCH(Working!T$11,'Data;_Historical_Data'!$H$11:$AK$11)),SUMIFS('Data;_Minor_Ports'!$K$59:$K$999999,'Data;_Minor_Ports'!$F$59:$F$999999,$F163,'Data;_Minor_Ports'!$E$59:$E$999999,T$70,'Data;_Minor_Ports'!$J$59:$J$999999,#REF!)))</f>
        <v>#REF!</v>
      </c>
      <c r="U163" s="3" t="e">
        <f>IF(Closed_Ports!P156="z","z",IF(U$11&lt;2000,INDEX('Data;_Historical_Data'!$H$12:$AK$518,MATCH(Working!$E163,'Data;_Historical_Data'!$J$12:$J$518,0),MATCH(Working!U$11,'Data;_Historical_Data'!$H$11:$AK$11)),SUMIFS('Data;_Minor_Ports'!$K$59:$K$999999,'Data;_Minor_Ports'!$F$59:$F$999999,$F163,'Data;_Minor_Ports'!$E$59:$E$999999,U$70,'Data;_Minor_Ports'!$J$59:$J$999999,#REF!)))</f>
        <v>#REF!</v>
      </c>
      <c r="V163" s="3" t="str">
        <f>IF(Closed_Ports!Q156="z","z",IF(V$11&lt;2000,INDEX('Data;_Historical_Data'!$H$12:$AK$518,MATCH(Working!$E163,'Data;_Historical_Data'!$J$12:$J$518,0),MATCH(Working!V$11,'Data;_Historical_Data'!$H$11:$AK$11)),SUMIFS('Data;_Minor_Ports'!$K$59:$K$999999,'Data;_Minor_Ports'!$F$59:$F$999999,$F163,'Data;_Minor_Ports'!$E$59:$E$999999,V$70,'Data;_Minor_Ports'!$J$59:$J$999999,#REF!)))</f>
        <v>z</v>
      </c>
      <c r="W163" s="3" t="str">
        <f>IF(Closed_Ports!R156="z","z",IF(W$11&lt;2000,INDEX('Data;_Historical_Data'!$H$12:$AK$518,MATCH(Working!$E163,'Data;_Historical_Data'!$J$12:$J$518,0),MATCH(Working!W$11,'Data;_Historical_Data'!$H$11:$AK$11)),SUMIFS('Data;_Minor_Ports'!$K$59:$K$999999,'Data;_Minor_Ports'!$F$59:$F$999999,$F163,'Data;_Minor_Ports'!$E$59:$E$999999,W$70,'Data;_Minor_Ports'!$J$59:$J$999999,#REF!)))</f>
        <v>z</v>
      </c>
      <c r="X163" s="3" t="str">
        <f>IF(Closed_Ports!S156="z","z",IF(X$11&lt;2000,INDEX('Data;_Historical_Data'!$H$12:$AK$518,MATCH(Working!$E163,'Data;_Historical_Data'!$J$12:$J$518,0),MATCH(Working!X$11,'Data;_Historical_Data'!$H$11:$AK$11)),SUMIFS('Data;_Minor_Ports'!$K$59:$K$999999,'Data;_Minor_Ports'!$F$59:$F$999999,$F163,'Data;_Minor_Ports'!$E$59:$E$999999,X$70,'Data;_Minor_Ports'!$J$59:$J$999999,#REF!)))</f>
        <v>z</v>
      </c>
      <c r="Y163" s="3" t="str">
        <f>IF(Closed_Ports!T156="z","z",IF(Y$11&lt;2000,INDEX('Data;_Historical_Data'!$H$12:$AK$518,MATCH(Working!$E163,'Data;_Historical_Data'!$J$12:$J$518,0),MATCH(Working!Y$11,'Data;_Historical_Data'!$H$11:$AK$11)),SUMIFS('Data;_Minor_Ports'!$K$59:$K$999999,'Data;_Minor_Ports'!$F$59:$F$999999,$F163,'Data;_Minor_Ports'!$E$59:$E$999999,Y$70,'Data;_Minor_Ports'!$J$59:$J$999999,#REF!)))</f>
        <v>z</v>
      </c>
      <c r="Z163" s="3" t="str">
        <f>IF(Closed_Ports!U156="z","z",IF(Z$11&lt;2000,INDEX('Data;_Historical_Data'!$H$12:$AK$518,MATCH(Working!$E163,'Data;_Historical_Data'!$J$12:$J$518,0),MATCH(Working!Z$11,'Data;_Historical_Data'!$H$11:$AK$11)),SUMIFS('Data;_Minor_Ports'!$K$59:$K$999999,'Data;_Minor_Ports'!$F$59:$F$999999,$F163,'Data;_Minor_Ports'!$E$59:$E$999999,Z$70,'Data;_Minor_Ports'!$J$59:$J$999999,#REF!)))</f>
        <v>z</v>
      </c>
      <c r="AA163" s="3" t="str">
        <f>IF(Closed_Ports!V156="z","z",IF(AA$11&lt;2000,INDEX('Data;_Historical_Data'!$H$12:$AK$518,MATCH(Working!$E163,'Data;_Historical_Data'!$J$12:$J$518,0),MATCH(Working!AA$11,'Data;_Historical_Data'!$H$11:$AK$11)),SUMIFS('Data;_Minor_Ports'!$K$59:$K$999999,'Data;_Minor_Ports'!$F$59:$F$999999,$F163,'Data;_Minor_Ports'!$E$59:$E$999999,AA$70,'Data;_Minor_Ports'!$J$59:$J$999999,#REF!)))</f>
        <v>z</v>
      </c>
      <c r="AB163" s="3" t="str">
        <f>IF(Closed_Ports!W156="z","z",IF(AB$11&lt;2000,INDEX('Data;_Historical_Data'!$H$12:$AK$518,MATCH(Working!$E163,'Data;_Historical_Data'!$J$12:$J$518,0),MATCH(Working!AB$11,'Data;_Historical_Data'!$H$11:$AK$11)),SUMIFS('Data;_Minor_Ports'!$K$59:$K$999999,'Data;_Minor_Ports'!$F$59:$F$999999,$F163,'Data;_Minor_Ports'!$E$59:$E$999999,AB$70,'Data;_Minor_Ports'!$J$59:$J$999999,#REF!)))</f>
        <v>z</v>
      </c>
      <c r="AC163" s="3" t="str">
        <f>IF(Closed_Ports!X156="z","z",IF(AC$11&lt;2000,INDEX('Data;_Historical_Data'!$H$12:$AK$518,MATCH(Working!$E163,'Data;_Historical_Data'!$J$12:$J$518,0),MATCH(Working!AC$11,'Data;_Historical_Data'!$H$11:$AK$11)),SUMIFS('Data;_Minor_Ports'!$K$59:$K$999999,'Data;_Minor_Ports'!$F$59:$F$999999,$F163,'Data;_Minor_Ports'!$E$59:$E$999999,AC$70,'Data;_Minor_Ports'!$J$59:$J$999999,#REF!)))</f>
        <v>z</v>
      </c>
      <c r="AD163" s="3" t="str">
        <f>IF(Closed_Ports!Y156="z","z",IF(AD$11&lt;2000,INDEX('Data;_Historical_Data'!$H$12:$AK$518,MATCH(Working!$E163,'Data;_Historical_Data'!$J$12:$J$518,0),MATCH(Working!AD$11,'Data;_Historical_Data'!$H$11:$AK$11)),SUMIFS('Data;_Minor_Ports'!$K$59:$K$999999,'Data;_Minor_Ports'!$F$59:$F$999999,$F163,'Data;_Minor_Ports'!$E$59:$E$999999,AD$70,'Data;_Minor_Ports'!$J$59:$J$999999,#REF!)))</f>
        <v>z</v>
      </c>
      <c r="AE163" s="3" t="str">
        <f>IF(Closed_Ports!Z156="z","z",IF(AE$11&lt;2000,INDEX('Data;_Historical_Data'!$H$12:$AK$518,MATCH(Working!$E163,'Data;_Historical_Data'!$J$12:$J$518,0),MATCH(Working!AE$11,'Data;_Historical_Data'!$H$11:$AK$11)),SUMIFS('Data;_Minor_Ports'!$K$59:$K$999999,'Data;_Minor_Ports'!$F$59:$F$999999,$F163,'Data;_Minor_Ports'!$E$59:$E$999999,AE$70,'Data;_Minor_Ports'!$J$59:$J$999999,#REF!)))</f>
        <v>z</v>
      </c>
      <c r="AF163" s="3" t="str">
        <f>IF(Closed_Ports!AA156="z","z",IF(AF$11&lt;2000,INDEX('Data;_Historical_Data'!$H$12:$AK$518,MATCH(Working!$E163,'Data;_Historical_Data'!$J$12:$J$518,0),MATCH(Working!AF$11,'Data;_Historical_Data'!$H$11:$AK$11)),SUMIFS('Data;_Minor_Ports'!$K$59:$K$999999,'Data;_Minor_Ports'!$F$59:$F$999999,$F163,'Data;_Minor_Ports'!$E$59:$E$999999,AF$70,'Data;_Minor_Ports'!$J$59:$J$999999,#REF!)))</f>
        <v>z</v>
      </c>
      <c r="AG163" s="3" t="str">
        <f>IF(Closed_Ports!AB156="z","z",IF(AG$11&lt;2000,INDEX('Data;_Historical_Data'!$H$12:$AK$518,MATCH(Working!$E163,'Data;_Historical_Data'!$J$12:$J$518,0),MATCH(Working!AG$11,'Data;_Historical_Data'!$H$11:$AK$11)),SUMIFS('Data;_Minor_Ports'!$K$59:$K$999999,'Data;_Minor_Ports'!$F$59:$F$999999,$F163,'Data;_Minor_Ports'!$E$59:$E$999999,AG$70,'Data;_Minor_Ports'!$J$59:$J$999999,#REF!)))</f>
        <v>z</v>
      </c>
      <c r="AH163" s="3" t="str">
        <f>IF(Closed_Ports!AC156="z","z",IF(AH$11&lt;2000,INDEX('Data;_Historical_Data'!$H$12:$AK$518,MATCH(Working!$E163,'Data;_Historical_Data'!$J$12:$J$518,0),MATCH(Working!AH$11,'Data;_Historical_Data'!$H$11:$AK$11)),SUMIFS('Data;_Minor_Ports'!$K$59:$K$999999,'Data;_Minor_Ports'!$F$59:$F$999999,$F163,'Data;_Minor_Ports'!$E$59:$E$999999,AH$70,'Data;_Minor_Ports'!$J$59:$J$999999,#REF!)))</f>
        <v>z</v>
      </c>
      <c r="AI163" s="3" t="str">
        <f>IF(Closed_Ports!AD156="z","z",IF(AI$11&lt;2000,INDEX('Data;_Historical_Data'!$H$12:$AK$518,MATCH(Working!$E163,'Data;_Historical_Data'!$J$12:$J$518,0),MATCH(Working!AI$11,'Data;_Historical_Data'!$H$11:$AK$11)),SUMIFS('Data;_Minor_Ports'!$K$59:$K$999999,'Data;_Minor_Ports'!$F$59:$F$999999,$F163,'Data;_Minor_Ports'!$E$59:$E$999999,AI$70,'Data;_Minor_Ports'!$J$59:$J$999999,#REF!)))</f>
        <v>z</v>
      </c>
      <c r="AJ163" s="3" t="str">
        <f>IF(Closed_Ports!AE156="z","z",IF(AJ$11&lt;2000,INDEX('Data;_Historical_Data'!$H$12:$AK$518,MATCH(Working!$E163,'Data;_Historical_Data'!$J$12:$J$518,0),MATCH(Working!AJ$11,'Data;_Historical_Data'!$H$11:$AK$11)),SUMIFS('Data;_Minor_Ports'!$K$59:$K$999999,'Data;_Minor_Ports'!$F$59:$F$999999,$F163,'Data;_Minor_Ports'!$E$59:$E$999999,AJ$70,'Data;_Minor_Ports'!$J$59:$J$999999,#REF!)))</f>
        <v>z</v>
      </c>
      <c r="AK163" s="3" t="str">
        <f>IF(Closed_Ports!AF156="z","z",IF(AK$11&lt;2000,INDEX('Data;_Historical_Data'!$H$12:$AK$518,MATCH(Working!$E163,'Data;_Historical_Data'!$J$12:$J$518,0),MATCH(Working!AK$11,'Data;_Historical_Data'!$H$11:$AK$11)),SUMIFS('Data;_Minor_Ports'!$K$59:$K$999999,'Data;_Minor_Ports'!$F$59:$F$999999,$F163,'Data;_Minor_Ports'!$E$59:$E$999999,AK$70,'Data;_Minor_Ports'!$J$59:$J$999999,#REF!)))</f>
        <v>z</v>
      </c>
      <c r="AL163" s="49" t="str">
        <f>IF(Closed_Ports!AG156="z","z",IF(AL$11&lt;2000,INDEX('Data;_Historical_Data'!$H$12:$AK$518,MATCH(Working!$E163,'Data;_Historical_Data'!$J$12:$J$518,0),MATCH(Working!AL$11,'Data;_Historical_Data'!$H$11:$AK$11)),SUMIFS('Data;_Minor_Ports'!$K$59:$K$999999,'Data;_Minor_Ports'!$F$59:$F$999999,$F163,'Data;_Minor_Ports'!$E$59:$E$999999,AL$70,'Data;_Minor_Ports'!$J$59:$J$999999,#REF!)))</f>
        <v>z</v>
      </c>
      <c r="AM163" s="3" t="str">
        <f>IF(Closed_Ports!AH156="z","z",IF(AM$11&lt;2000,INDEX('Data;_Historical_Data'!$H$12:$AK$518,MATCH(Working!$E163,'Data;_Historical_Data'!$J$12:$J$518,0),MATCH(Working!AM$11,'Data;_Historical_Data'!$H$11:$AK$11)),SUMIFS('Data;_Minor_Ports'!$K$59:$K$999999,'Data;_Minor_Ports'!$F$59:$F$999999,$F163,'Data;_Minor_Ports'!$E$59:$E$999999,AM$70,'Data;_Minor_Ports'!$J$59:$J$999999,#REF!)))</f>
        <v>z</v>
      </c>
      <c r="AN163" s="3" t="str">
        <f>IF(Closed_Ports!AI156="z","z",IF(AN$11&lt;2000,INDEX('Data;_Historical_Data'!$H$12:$AK$518,MATCH(Working!$E163,'Data;_Historical_Data'!$J$12:$J$518,0),MATCH(Working!AN$11,'Data;_Historical_Data'!$H$11:$AK$11)),SUMIFS('Data;_Minor_Ports'!$K$59:$K$999999,'Data;_Minor_Ports'!$F$59:$F$999999,$F163,'Data;_Minor_Ports'!$E$59:$E$999999,AN$70,'Data;_Minor_Ports'!$J$59:$J$999999,#REF!)))</f>
        <v>z</v>
      </c>
      <c r="AO163" s="3" t="str">
        <f>IF(Closed_Ports!AJ156="z","z",IF(AO$11&lt;2000,INDEX('Data;_Historical_Data'!$H$12:$AK$518,MATCH(Working!$E163,'Data;_Historical_Data'!$J$12:$J$518,0),MATCH(Working!AO$11,'Data;_Historical_Data'!$H$11:$AK$11)),SUMIFS('Data;_Minor_Ports'!$K$59:$K$999999,'Data;_Minor_Ports'!$F$59:$F$999999,$F163,'Data;_Minor_Ports'!$E$59:$E$999999,AO$70,'Data;_Minor_Ports'!$J$59:$J$999999,#REF!)))</f>
        <v>z</v>
      </c>
      <c r="AP163" s="3" t="str">
        <f>IF(Closed_Ports!AK156="z","z",IF(AP$11&lt;2000,INDEX('Data;_Historical_Data'!$H$12:$AK$518,MATCH(Working!$E163,'Data;_Historical_Data'!$J$12:$J$518,0),MATCH(Working!AP$11,'Data;_Historical_Data'!$H$11:$AK$11)),SUMIFS('Data;_Minor_Ports'!$K$59:$K$999999,'Data;_Minor_Ports'!$F$59:$F$999999,$F163,'Data;_Minor_Ports'!$E$59:$E$999999,AP$70,'Data;_Minor_Ports'!$J$59:$J$999999,#REF!)))</f>
        <v>z</v>
      </c>
      <c r="AQ163" s="3" t="str">
        <f>IF(Closed_Ports!AL156="z","z",IF(AQ$11&lt;2000,INDEX('Data;_Historical_Data'!$H$12:$AK$518,MATCH(Working!$E163,'Data;_Historical_Data'!$J$12:$J$518,0),MATCH(Working!AQ$11,'Data;_Historical_Data'!$H$11:$AK$11)),SUMIFS('Data;_Minor_Ports'!$K$59:$K$999999,'Data;_Minor_Ports'!$F$59:$F$999999,$F163,'Data;_Minor_Ports'!$E$59:$E$999999,AQ$70,'Data;_Minor_Ports'!$J$59:$J$999999,#REF!)))</f>
        <v>z</v>
      </c>
      <c r="AR163" s="3" t="str">
        <f>IF(Closed_Ports!AM156="z","z",IF(AR$11&lt;2000,INDEX('Data;_Historical_Data'!$H$12:$AK$518,MATCH(Working!$E163,'Data;_Historical_Data'!$J$12:$J$518,0),MATCH(Working!AR$11,'Data;_Historical_Data'!$H$11:$AK$11)),SUMIFS('Data;_Minor_Ports'!$K$59:$K$999999,'Data;_Minor_Ports'!$F$59:$F$999999,$F163,'Data;_Minor_Ports'!$E$59:$E$999999,AR$70,'Data;_Minor_Ports'!$J$59:$J$999999,#REF!)))</f>
        <v>z</v>
      </c>
      <c r="AS163" s="3" t="str">
        <f>IF(Closed_Ports!AN156="z","z",IF(AS$11&lt;2000,INDEX('Data;_Historical_Data'!$H$12:$AK$518,MATCH(Working!$E163,'Data;_Historical_Data'!$J$12:$J$518,0),MATCH(Working!AS$11,'Data;_Historical_Data'!$H$11:$AK$11)),SUMIFS('Data;_Minor_Ports'!$K$59:$K$999999,'Data;_Minor_Ports'!$F$59:$F$999999,$F163,'Data;_Minor_Ports'!$E$59:$E$999999,AS$70,'Data;_Minor_Ports'!$J$59:$J$999999,#REF!)))</f>
        <v>z</v>
      </c>
      <c r="AT163" s="3" t="str">
        <f>IF(Closed_Ports!AO156="z","z",IF(AT$11&lt;2000,INDEX('Data;_Historical_Data'!$H$12:$AK$518,MATCH(Working!$E163,'Data;_Historical_Data'!$J$12:$J$518,0),MATCH(Working!AT$11,'Data;_Historical_Data'!$H$11:$AK$11)),SUMIFS('Data;_Minor_Ports'!$K$59:$K$999999,'Data;_Minor_Ports'!$F$59:$F$999999,$F163,'Data;_Minor_Ports'!$E$59:$E$999999,AT$70,'Data;_Minor_Ports'!$J$59:$J$999999,#REF!)))</f>
        <v>z</v>
      </c>
      <c r="AU163" s="3" t="str">
        <f>IF(Closed_Ports!AP156="z","z",IF(AU$11&lt;2000,INDEX('Data;_Historical_Data'!$H$12:$AK$518,MATCH(Working!$E163,'Data;_Historical_Data'!$J$12:$J$518,0),MATCH(Working!AU$11,'Data;_Historical_Data'!$H$11:$AK$11)),SUMIFS('Data;_Minor_Ports'!$K$59:$K$999999,'Data;_Minor_Ports'!$F$59:$F$999999,$F163,'Data;_Minor_Ports'!$E$59:$E$999999,AU$70,'Data;_Minor_Ports'!$J$59:$J$999999,#REF!)))</f>
        <v>z</v>
      </c>
      <c r="AV163" s="3" t="str">
        <f>IF(Closed_Ports!AQ156="z","z",IF(AV$11&lt;2000,INDEX('Data;_Historical_Data'!$H$12:$AK$518,MATCH(Working!$E163,'Data;_Historical_Data'!$J$12:$J$518,0),MATCH(Working!AV$11,'Data;_Historical_Data'!$H$11:$AK$11)),SUMIFS('Data;_Minor_Ports'!$K$59:$K$999999,'Data;_Minor_Ports'!$F$59:$F$999999,$F163,'Data;_Minor_Ports'!$E$59:$E$999999,AV$70,'Data;_Minor_Ports'!$J$59:$J$999999,#REF!)))</f>
        <v>z</v>
      </c>
      <c r="AW163" s="3" t="str">
        <f>IF(Closed_Ports!AR156="z","z",IF(AW$11&lt;2000,INDEX('Data;_Historical_Data'!$H$12:$AK$518,MATCH(Working!$E163,'Data;_Historical_Data'!$J$12:$J$518,0),MATCH(Working!AW$11,'Data;_Historical_Data'!$H$11:$AK$11)),SUMIFS('Data;_Minor_Ports'!$K$59:$K$999999,'Data;_Minor_Ports'!$F$59:$F$999999,$F163,'Data;_Minor_Ports'!$E$59:$E$999999,AW$70,'Data;_Minor_Ports'!$J$59:$J$999999,#REF!)))</f>
        <v>z</v>
      </c>
      <c r="AX163" s="3" t="str">
        <f>IF(Closed_Ports!AS156="z","z",IF(AX$11&lt;2000,INDEX('Data;_Historical_Data'!$H$12:$AK$518,MATCH(Working!$E163,'Data;_Historical_Data'!$J$12:$J$518,0),MATCH(Working!AX$11,'Data;_Historical_Data'!$H$11:$AK$11)),SUMIFS('Data;_Minor_Ports'!$K$59:$K$999999,'Data;_Minor_Ports'!$F$59:$F$999999,$F163,'Data;_Minor_Ports'!$E$59:$E$999999,AX$70,'Data;_Minor_Ports'!$J$59:$J$999999,#REF!)))</f>
        <v>z</v>
      </c>
      <c r="AY163" s="3" t="str">
        <f>IF(Closed_Ports!AT156="z","z",IF(AY$11&lt;2000,INDEX('Data;_Historical_Data'!$H$12:$AK$518,MATCH(Working!$E163,'Data;_Historical_Data'!$J$12:$J$518,0),MATCH(Working!AY$11,'Data;_Historical_Data'!$H$11:$AK$11)),SUMIFS('Data;_Minor_Ports'!$K$59:$K$999999,'Data;_Minor_Ports'!$F$59:$F$999999,$F163,'Data;_Minor_Ports'!$E$59:$E$999999,AY$70,'Data;_Minor_Ports'!$J$59:$J$999999,#REF!)))</f>
        <v>z</v>
      </c>
      <c r="AZ163" s="3" t="str">
        <f>IF(Closed_Ports!AU156="z","z",IF(AZ$11&lt;2000,INDEX('Data;_Historical_Data'!$H$12:$AK$518,MATCH(Working!$E163,'Data;_Historical_Data'!$J$12:$J$518,0),MATCH(Working!AZ$11,'Data;_Historical_Data'!$H$11:$AK$11)),SUMIFS('Data;_Minor_Ports'!$K$59:$K$999999,'Data;_Minor_Ports'!$F$59:$F$999999,$F163,'Data;_Minor_Ports'!$E$59:$E$999999,AZ$70,'Data;_Minor_Ports'!$J$59:$J$999999,#REF!)))</f>
        <v>z</v>
      </c>
      <c r="BA163" s="3" t="str">
        <f>IF(Closed_Ports!AV156="z","z",IF(BA$11&lt;2000,INDEX('Data;_Historical_Data'!$H$12:$AK$518,MATCH(Working!$E163,'Data;_Historical_Data'!$J$12:$J$518,0),MATCH(Working!BA$11,'Data;_Historical_Data'!$H$11:$AK$11)),SUMIFS('Data;_Minor_Ports'!$K$59:$K$999999,'Data;_Minor_Ports'!$F$59:$F$999999,$F163,'Data;_Minor_Ports'!$E$59:$E$999999,BA$70,'Data;_Minor_Ports'!$J$59:$J$999999,#REF!)))</f>
        <v>z</v>
      </c>
      <c r="BB163" s="3" t="str">
        <f>IF(Closed_Ports!AW156="z","z",IF(BB$11&lt;2000,INDEX('Data;_Historical_Data'!$H$12:$AK$518,MATCH(Working!$E163,'Data;_Historical_Data'!$J$12:$J$518,0),MATCH(Working!BB$11,'Data;_Historical_Data'!$H$11:$AK$11)),SUMIFS('Data;_Minor_Ports'!$K$59:$K$999999,'Data;_Minor_Ports'!$F$59:$F$999999,$F163,'Data;_Minor_Ports'!$E$59:$E$999999,BB$70,'Data;_Minor_Ports'!$J$59:$J$999999,#REF!)))</f>
        <v>z</v>
      </c>
      <c r="BC163" s="3" t="str">
        <f>IF(Closed_Ports!AX156="z","z",IF(BC$11&lt;2000,INDEX('Data;_Historical_Data'!$H$12:$AK$518,MATCH(Working!$E163,'Data;_Historical_Data'!$J$12:$J$518,0),MATCH(Working!BC$11,'Data;_Historical_Data'!$H$11:$AK$11)),SUMIFS('Data;_Minor_Ports'!$K$59:$K$999999,'Data;_Minor_Ports'!$F$59:$F$999999,$F163,'Data;_Minor_Ports'!$E$59:$E$999999,BC$70,'Data;_Minor_Ports'!$J$59:$J$999999,#REF!)))</f>
        <v>z</v>
      </c>
      <c r="BD163" s="3" t="str">
        <f>IF(Closed_Ports!AY156="z","z",IF(BD$11&lt;2000,INDEX('Data;_Historical_Data'!$H$12:$AK$518,MATCH(Working!$E163,'Data;_Historical_Data'!$J$12:$J$518,0),MATCH(Working!BD$11,'Data;_Historical_Data'!$H$11:$AK$11)),SUMIFS('Data;_Minor_Ports'!$K$59:$K$999999,'Data;_Minor_Ports'!$F$59:$F$999999,$F163,'Data;_Minor_Ports'!$E$59:$E$999999,BD$70,'Data;_Minor_Ports'!$J$59:$J$999999,#REF!)))</f>
        <v>z</v>
      </c>
      <c r="BE163" s="3" t="str">
        <f>IF(Closed_Ports!AZ156="z","z",IF(BE$11&lt;2000,INDEX('Data;_Historical_Data'!$H$12:$AK$518,MATCH(Working!$E163,'Data;_Historical_Data'!$J$12:$J$518,0),MATCH(Working!BE$11,'Data;_Historical_Data'!$H$11:$AK$11)),SUMIFS('Data;_Minor_Ports'!$K$59:$K$999999,'Data;_Minor_Ports'!$F$59:$F$999999,$F163,'Data;_Minor_Ports'!$E$59:$E$999999,BE$70,'Data;_Minor_Ports'!$J$59:$J$999999,#REF!)))</f>
        <v>z</v>
      </c>
      <c r="BF163" s="3" t="str">
        <f>IF(Closed_Ports!BA156="z","z",IF(BF$11&lt;2000,INDEX('Data;_Historical_Data'!$H$12:$AK$518,MATCH(Working!$E163,'Data;_Historical_Data'!$J$12:$J$518,0),MATCH(Working!BF$11,'Data;_Historical_Data'!$H$11:$AK$11)),SUMIFS('Data;_Minor_Ports'!$K$59:$K$999999,'Data;_Minor_Ports'!$F$59:$F$999999,$F163,'Data;_Minor_Ports'!$E$59:$E$999999,BF$70,'Data;_Minor_Ports'!$J$59:$J$999999,#REF!)))</f>
        <v>z</v>
      </c>
      <c r="BG163" s="3" t="str">
        <f>IF(Closed_Ports!BB156="z","z",IF(BG$11&lt;2000,INDEX('Data;_Historical_Data'!$H$12:$AK$518,MATCH(Working!$E163,'Data;_Historical_Data'!$J$12:$J$518,0),MATCH(Working!BG$11,'Data;_Historical_Data'!$H$11:$AK$11)),SUMIFS('Data;_Minor_Ports'!$K$59:$K$999999,'Data;_Minor_Ports'!$F$59:$F$999999,$F163,'Data;_Minor_Ports'!$E$59:$E$999999,BG$70,'Data;_Minor_Ports'!$J$59:$J$999999,#REF!)))</f>
        <v>z</v>
      </c>
      <c r="BH163" s="3" t="str">
        <f>IF(Closed_Ports!BC156="z","z",IF(BH$11&lt;2000,INDEX('Data;_Historical_Data'!$H$12:$AK$518,MATCH(Working!$E163,'Data;_Historical_Data'!$J$12:$J$518,0),MATCH(Working!BH$11,'Data;_Historical_Data'!$H$11:$AK$11)),SUMIFS('Data;_Minor_Ports'!$K$59:$K$999999,'Data;_Minor_Ports'!$F$59:$F$999999,$F163,'Data;_Minor_Ports'!$E$59:$E$999999,BH$70,'Data;_Minor_Ports'!$J$59:$J$999999,#REF!)))</f>
        <v>z</v>
      </c>
      <c r="BI163" s="3" t="str">
        <f>IF(Closed_Ports!BD156="z","z",IF(BI$11&lt;2000,INDEX('Data;_Historical_Data'!$H$12:$AK$518,MATCH(Working!$E163,'Data;_Historical_Data'!$J$12:$J$518,0),MATCH(Working!BI$11,'Data;_Historical_Data'!$H$11:$AK$11)),SUMIFS('Data;_Minor_Ports'!$K$59:$K$999999,'Data;_Minor_Ports'!$F$59:$F$999999,$F163,'Data;_Minor_Ports'!$E$59:$E$999999,BI$70,'Data;_Minor_Ports'!$J$59:$J$999999,#REF!)))</f>
        <v>z</v>
      </c>
      <c r="BJ163" s="44" t="e">
        <f t="shared" si="10"/>
        <v>#VALUE!</v>
      </c>
      <c r="BK163" s="45" t="e">
        <f t="shared" si="11"/>
        <v>#VALUE!</v>
      </c>
    </row>
    <row r="164" spans="5:66" x14ac:dyDescent="0.25">
      <c r="E164" s="22" t="e">
        <f>CONCATENATE(#REF!,Working!H164)</f>
        <v>#REF!</v>
      </c>
      <c r="F164" s="22" t="s">
        <v>502</v>
      </c>
      <c r="G164" s="22" t="s">
        <v>308</v>
      </c>
      <c r="H164" s="2" t="s">
        <v>151</v>
      </c>
      <c r="I164" s="2" t="s">
        <v>30</v>
      </c>
      <c r="J164" s="42" t="s">
        <v>66</v>
      </c>
      <c r="K164" s="3" t="e">
        <f>IF(Closed_Ports!F157="z","z",IF(K$11&lt;2000,INDEX('Data;_Historical_Data'!$H$12:$AK$518,MATCH(Working!$E164,'Data;_Historical_Data'!$J$12:$J$518,0),MATCH(Working!K$11,'Data;_Historical_Data'!$H$11:$AK$11)),SUMIFS('Data;_Minor_Ports'!$K$59:$K$999999,'Data;_Minor_Ports'!$F$59:$F$999999,$F164,'Data;_Minor_Ports'!$E$59:$E$999999,K$70,'Data;_Minor_Ports'!$J$59:$J$999999,#REF!)))</f>
        <v>#REF!</v>
      </c>
      <c r="L164" s="3" t="e">
        <f>IF(Closed_Ports!G157="z","z",IF(L$11&lt;2000,INDEX('Data;_Historical_Data'!$H$12:$AK$518,MATCH(Working!$E164,'Data;_Historical_Data'!$J$12:$J$518,0),MATCH(Working!L$11,'Data;_Historical_Data'!$H$11:$AK$11)),SUMIFS('Data;_Minor_Ports'!$K$59:$K$999999,'Data;_Minor_Ports'!$F$59:$F$999999,$F164,'Data;_Minor_Ports'!$E$59:$E$999999,L$70,'Data;_Minor_Ports'!$J$59:$J$999999,#REF!)))</f>
        <v>#REF!</v>
      </c>
      <c r="M164" s="3" t="e">
        <f>IF(Closed_Ports!H157="z","z",IF(M$11&lt;2000,INDEX('Data;_Historical_Data'!$H$12:$AK$518,MATCH(Working!$E164,'Data;_Historical_Data'!$J$12:$J$518,0),MATCH(Working!M$11,'Data;_Historical_Data'!$H$11:$AK$11)),SUMIFS('Data;_Minor_Ports'!$K$59:$K$999999,'Data;_Minor_Ports'!$F$59:$F$999999,$F164,'Data;_Minor_Ports'!$E$59:$E$999999,M$70,'Data;_Minor_Ports'!$J$59:$J$999999,#REF!)))</f>
        <v>#REF!</v>
      </c>
      <c r="N164" s="3" t="e">
        <f>IF(Closed_Ports!I157="z","z",IF(N$11&lt;2000,INDEX('Data;_Historical_Data'!$H$12:$AK$518,MATCH(Working!$E164,'Data;_Historical_Data'!$J$12:$J$518,0),MATCH(Working!N$11,'Data;_Historical_Data'!$H$11:$AK$11)),SUMIFS('Data;_Minor_Ports'!$K$59:$K$999999,'Data;_Minor_Ports'!$F$59:$F$999999,$F164,'Data;_Minor_Ports'!$E$59:$E$999999,N$70,'Data;_Minor_Ports'!$J$59:$J$999999,#REF!)))</f>
        <v>#REF!</v>
      </c>
      <c r="O164" s="3" t="e">
        <f>IF(Closed_Ports!J157="z","z",IF(O$11&lt;2000,INDEX('Data;_Historical_Data'!$H$12:$AK$518,MATCH(Working!$E164,'Data;_Historical_Data'!$J$12:$J$518,0),MATCH(Working!O$11,'Data;_Historical_Data'!$H$11:$AK$11)),SUMIFS('Data;_Minor_Ports'!$K$59:$K$999999,'Data;_Minor_Ports'!$F$59:$F$999999,$F164,'Data;_Minor_Ports'!$E$59:$E$999999,O$70,'Data;_Minor_Ports'!$J$59:$J$999999,#REF!)))</f>
        <v>#REF!</v>
      </c>
      <c r="P164" s="3" t="e">
        <f>IF(Closed_Ports!K157="z","z",IF(P$11&lt;2000,INDEX('Data;_Historical_Data'!$H$12:$AK$518,MATCH(Working!$E164,'Data;_Historical_Data'!$J$12:$J$518,0),MATCH(Working!P$11,'Data;_Historical_Data'!$H$11:$AK$11)),SUMIFS('Data;_Minor_Ports'!$K$59:$K$999999,'Data;_Minor_Ports'!$F$59:$F$999999,$F164,'Data;_Minor_Ports'!$E$59:$E$999999,P$70,'Data;_Minor_Ports'!$J$59:$J$999999,#REF!)))</f>
        <v>#REF!</v>
      </c>
      <c r="Q164" s="3" t="e">
        <f>IF(Closed_Ports!L157="z","z",IF(Q$11&lt;2000,INDEX('Data;_Historical_Data'!$H$12:$AK$518,MATCH(Working!$E164,'Data;_Historical_Data'!$J$12:$J$518,0),MATCH(Working!Q$11,'Data;_Historical_Data'!$H$11:$AK$11)),SUMIFS('Data;_Minor_Ports'!$K$59:$K$999999,'Data;_Minor_Ports'!$F$59:$F$999999,$F164,'Data;_Minor_Ports'!$E$59:$E$999999,Q$70,'Data;_Minor_Ports'!$J$59:$J$999999,#REF!)))</f>
        <v>#REF!</v>
      </c>
      <c r="R164" s="3" t="e">
        <f>IF(Closed_Ports!M157="z","z",IF(R$11&lt;2000,INDEX('Data;_Historical_Data'!$H$12:$AK$518,MATCH(Working!$E164,'Data;_Historical_Data'!$J$12:$J$518,0),MATCH(Working!R$11,'Data;_Historical_Data'!$H$11:$AK$11)),SUMIFS('Data;_Minor_Ports'!$K$59:$K$999999,'Data;_Minor_Ports'!$F$59:$F$999999,$F164,'Data;_Minor_Ports'!$E$59:$E$999999,R$70,'Data;_Minor_Ports'!$J$59:$J$999999,#REF!)))</f>
        <v>#REF!</v>
      </c>
      <c r="S164" s="3" t="e">
        <f>IF(Closed_Ports!N157="z","z",IF(S$11&lt;2000,INDEX('Data;_Historical_Data'!$H$12:$AK$518,MATCH(Working!$E164,'Data;_Historical_Data'!$J$12:$J$518,0),MATCH(Working!S$11,'Data;_Historical_Data'!$H$11:$AK$11)),SUMIFS('Data;_Minor_Ports'!$K$59:$K$999999,'Data;_Minor_Ports'!$F$59:$F$999999,$F164,'Data;_Minor_Ports'!$E$59:$E$999999,S$70,'Data;_Minor_Ports'!$J$59:$J$999999,#REF!)))</f>
        <v>#REF!</v>
      </c>
      <c r="T164" s="3" t="e">
        <f>IF(Closed_Ports!O157="z","z",IF(T$11&lt;2000,INDEX('Data;_Historical_Data'!$H$12:$AK$518,MATCH(Working!$E164,'Data;_Historical_Data'!$J$12:$J$518,0),MATCH(Working!T$11,'Data;_Historical_Data'!$H$11:$AK$11)),SUMIFS('Data;_Minor_Ports'!$K$59:$K$999999,'Data;_Minor_Ports'!$F$59:$F$999999,$F164,'Data;_Minor_Ports'!$E$59:$E$999999,T$70,'Data;_Minor_Ports'!$J$59:$J$999999,#REF!)))</f>
        <v>#REF!</v>
      </c>
      <c r="U164" s="3" t="e">
        <f>IF(Closed_Ports!P157="z","z",IF(U$11&lt;2000,INDEX('Data;_Historical_Data'!$H$12:$AK$518,MATCH(Working!$E164,'Data;_Historical_Data'!$J$12:$J$518,0),MATCH(Working!U$11,'Data;_Historical_Data'!$H$11:$AK$11)),SUMIFS('Data;_Minor_Ports'!$K$59:$K$999999,'Data;_Minor_Ports'!$F$59:$F$999999,$F164,'Data;_Minor_Ports'!$E$59:$E$999999,U$70,'Data;_Minor_Ports'!$J$59:$J$999999,#REF!)))</f>
        <v>#REF!</v>
      </c>
      <c r="V164" s="3" t="e">
        <f>IF(Closed_Ports!Q157="z","z",IF(V$11&lt;2000,INDEX('Data;_Historical_Data'!$H$12:$AK$518,MATCH(Working!$E164,'Data;_Historical_Data'!$J$12:$J$518,0),MATCH(Working!V$11,'Data;_Historical_Data'!$H$11:$AK$11)),SUMIFS('Data;_Minor_Ports'!$K$59:$K$999999,'Data;_Minor_Ports'!$F$59:$F$999999,$F164,'Data;_Minor_Ports'!$E$59:$E$999999,V$70,'Data;_Minor_Ports'!$J$59:$J$999999,#REF!)))</f>
        <v>#REF!</v>
      </c>
      <c r="W164" s="3" t="e">
        <f>IF(Closed_Ports!R157="z","z",IF(W$11&lt;2000,INDEX('Data;_Historical_Data'!$H$12:$AK$518,MATCH(Working!$E164,'Data;_Historical_Data'!$J$12:$J$518,0),MATCH(Working!W$11,'Data;_Historical_Data'!$H$11:$AK$11)),SUMIFS('Data;_Minor_Ports'!$K$59:$K$999999,'Data;_Minor_Ports'!$F$59:$F$999999,$F164,'Data;_Minor_Ports'!$E$59:$E$999999,W$70,'Data;_Minor_Ports'!$J$59:$J$999999,#REF!)))</f>
        <v>#REF!</v>
      </c>
      <c r="X164" s="3" t="e">
        <f>IF(Closed_Ports!S157="z","z",IF(X$11&lt;2000,INDEX('Data;_Historical_Data'!$H$12:$AK$518,MATCH(Working!$E164,'Data;_Historical_Data'!$J$12:$J$518,0),MATCH(Working!X$11,'Data;_Historical_Data'!$H$11:$AK$11)),SUMIFS('Data;_Minor_Ports'!$K$59:$K$999999,'Data;_Minor_Ports'!$F$59:$F$999999,$F164,'Data;_Minor_Ports'!$E$59:$E$999999,X$70,'Data;_Minor_Ports'!$J$59:$J$999999,#REF!)))</f>
        <v>#REF!</v>
      </c>
      <c r="Y164" s="3" t="e">
        <f>IF(Closed_Ports!T157="z","z",IF(Y$11&lt;2000,INDEX('Data;_Historical_Data'!$H$12:$AK$518,MATCH(Working!$E164,'Data;_Historical_Data'!$J$12:$J$518,0),MATCH(Working!Y$11,'Data;_Historical_Data'!$H$11:$AK$11)),SUMIFS('Data;_Minor_Ports'!$K$59:$K$999999,'Data;_Minor_Ports'!$F$59:$F$999999,$F164,'Data;_Minor_Ports'!$E$59:$E$999999,Y$70,'Data;_Minor_Ports'!$J$59:$J$999999,#REF!)))</f>
        <v>#REF!</v>
      </c>
      <c r="Z164" s="3" t="e">
        <f>IF(Closed_Ports!U157="z","z",IF(Z$11&lt;2000,INDEX('Data;_Historical_Data'!$H$12:$AK$518,MATCH(Working!$E164,'Data;_Historical_Data'!$J$12:$J$518,0),MATCH(Working!Z$11,'Data;_Historical_Data'!$H$11:$AK$11)),SUMIFS('Data;_Minor_Ports'!$K$59:$K$999999,'Data;_Minor_Ports'!$F$59:$F$999999,$F164,'Data;_Minor_Ports'!$E$59:$E$999999,Z$70,'Data;_Minor_Ports'!$J$59:$J$999999,#REF!)))</f>
        <v>#REF!</v>
      </c>
      <c r="AA164" s="3" t="e">
        <f>IF(Closed_Ports!V157="z","z",IF(AA$11&lt;2000,INDEX('Data;_Historical_Data'!$H$12:$AK$518,MATCH(Working!$E164,'Data;_Historical_Data'!$J$12:$J$518,0),MATCH(Working!AA$11,'Data;_Historical_Data'!$H$11:$AK$11)),SUMIFS('Data;_Minor_Ports'!$K$59:$K$999999,'Data;_Minor_Ports'!$F$59:$F$999999,$F164,'Data;_Minor_Ports'!$E$59:$E$999999,AA$70,'Data;_Minor_Ports'!$J$59:$J$999999,#REF!)))</f>
        <v>#REF!</v>
      </c>
      <c r="AB164" s="3" t="e">
        <f>IF(Closed_Ports!W157="z","z",IF(AB$11&lt;2000,INDEX('Data;_Historical_Data'!$H$12:$AK$518,MATCH(Working!$E164,'Data;_Historical_Data'!$J$12:$J$518,0),MATCH(Working!AB$11,'Data;_Historical_Data'!$H$11:$AK$11)),SUMIFS('Data;_Minor_Ports'!$K$59:$K$999999,'Data;_Minor_Ports'!$F$59:$F$999999,$F164,'Data;_Minor_Ports'!$E$59:$E$999999,AB$70,'Data;_Minor_Ports'!$J$59:$J$999999,#REF!)))</f>
        <v>#REF!</v>
      </c>
      <c r="AC164" s="3" t="e">
        <f>IF(Closed_Ports!X157="z","z",IF(AC$11&lt;2000,INDEX('Data;_Historical_Data'!$H$12:$AK$518,MATCH(Working!$E164,'Data;_Historical_Data'!$J$12:$J$518,0),MATCH(Working!AC$11,'Data;_Historical_Data'!$H$11:$AK$11)),SUMIFS('Data;_Minor_Ports'!$K$59:$K$999999,'Data;_Minor_Ports'!$F$59:$F$999999,$F164,'Data;_Minor_Ports'!$E$59:$E$999999,AC$70,'Data;_Minor_Ports'!$J$59:$J$999999,#REF!)))</f>
        <v>#REF!</v>
      </c>
      <c r="AD164" s="3" t="e">
        <f>IF(Closed_Ports!Y157="z","z",IF(AD$11&lt;2000,INDEX('Data;_Historical_Data'!$H$12:$AK$518,MATCH(Working!$E164,'Data;_Historical_Data'!$J$12:$J$518,0),MATCH(Working!AD$11,'Data;_Historical_Data'!$H$11:$AK$11)),SUMIFS('Data;_Minor_Ports'!$K$59:$K$999999,'Data;_Minor_Ports'!$F$59:$F$999999,$F164,'Data;_Minor_Ports'!$E$59:$E$999999,AD$70,'Data;_Minor_Ports'!$J$59:$J$999999,#REF!)))</f>
        <v>#REF!</v>
      </c>
      <c r="AE164" s="3" t="e">
        <f>IF(Closed_Ports!Z157="z","z",IF(AE$11&lt;2000,INDEX('Data;_Historical_Data'!$H$12:$AK$518,MATCH(Working!$E164,'Data;_Historical_Data'!$J$12:$J$518,0),MATCH(Working!AE$11,'Data;_Historical_Data'!$H$11:$AK$11)),SUMIFS('Data;_Minor_Ports'!$K$59:$K$999999,'Data;_Minor_Ports'!$F$59:$F$999999,$F164,'Data;_Minor_Ports'!$E$59:$E$999999,AE$70,'Data;_Minor_Ports'!$J$59:$J$999999,#REF!)))</f>
        <v>#REF!</v>
      </c>
      <c r="AF164" s="3" t="e">
        <f>IF(Closed_Ports!AA157="z","z",IF(AF$11&lt;2000,INDEX('Data;_Historical_Data'!$H$12:$AK$518,MATCH(Working!$E164,'Data;_Historical_Data'!$J$12:$J$518,0),MATCH(Working!AF$11,'Data;_Historical_Data'!$H$11:$AK$11)),SUMIFS('Data;_Minor_Ports'!$K$59:$K$999999,'Data;_Minor_Ports'!$F$59:$F$999999,$F164,'Data;_Minor_Ports'!$E$59:$E$999999,AF$70,'Data;_Minor_Ports'!$J$59:$J$999999,#REF!)))</f>
        <v>#REF!</v>
      </c>
      <c r="AG164" s="3" t="e">
        <f>IF(Closed_Ports!AB157="z","z",IF(AG$11&lt;2000,INDEX('Data;_Historical_Data'!$H$12:$AK$518,MATCH(Working!$E164,'Data;_Historical_Data'!$J$12:$J$518,0),MATCH(Working!AG$11,'Data;_Historical_Data'!$H$11:$AK$11)),SUMIFS('Data;_Minor_Ports'!$K$59:$K$999999,'Data;_Minor_Ports'!$F$59:$F$999999,$F164,'Data;_Minor_Ports'!$E$59:$E$999999,AG$70,'Data;_Minor_Ports'!$J$59:$J$999999,#REF!)))</f>
        <v>#REF!</v>
      </c>
      <c r="AH164" s="3" t="e">
        <f>IF(Closed_Ports!AC157="z","z",IF(AH$11&lt;2000,INDEX('Data;_Historical_Data'!$H$12:$AK$518,MATCH(Working!$E164,'Data;_Historical_Data'!$J$12:$J$518,0),MATCH(Working!AH$11,'Data;_Historical_Data'!$H$11:$AK$11)),SUMIFS('Data;_Minor_Ports'!$K$59:$K$999999,'Data;_Minor_Ports'!$F$59:$F$999999,$F164,'Data;_Minor_Ports'!$E$59:$E$999999,AH$70,'Data;_Minor_Ports'!$J$59:$J$999999,#REF!)))</f>
        <v>#REF!</v>
      </c>
      <c r="AI164" s="3" t="e">
        <f>IF(Closed_Ports!AD157="z","z",IF(AI$11&lt;2000,INDEX('Data;_Historical_Data'!$H$12:$AK$518,MATCH(Working!$E164,'Data;_Historical_Data'!$J$12:$J$518,0),MATCH(Working!AI$11,'Data;_Historical_Data'!$H$11:$AK$11)),SUMIFS('Data;_Minor_Ports'!$K$59:$K$999999,'Data;_Minor_Ports'!$F$59:$F$999999,$F164,'Data;_Minor_Ports'!$E$59:$E$999999,AI$70,'Data;_Minor_Ports'!$J$59:$J$999999,#REF!)))</f>
        <v>#REF!</v>
      </c>
      <c r="AJ164" s="3" t="e">
        <f>IF(Closed_Ports!AE157="z","z",IF(AJ$11&lt;2000,INDEX('Data;_Historical_Data'!$H$12:$AK$518,MATCH(Working!$E164,'Data;_Historical_Data'!$J$12:$J$518,0),MATCH(Working!AJ$11,'Data;_Historical_Data'!$H$11:$AK$11)),SUMIFS('Data;_Minor_Ports'!$K$59:$K$999999,'Data;_Minor_Ports'!$F$59:$F$999999,$F164,'Data;_Minor_Ports'!$E$59:$E$999999,AJ$70,'Data;_Minor_Ports'!$J$59:$J$999999,#REF!)))</f>
        <v>#REF!</v>
      </c>
      <c r="AK164" s="3" t="e">
        <f>IF(Closed_Ports!AF157="z","z",IF(AK$11&lt;2000,INDEX('Data;_Historical_Data'!$H$12:$AK$518,MATCH(Working!$E164,'Data;_Historical_Data'!$J$12:$J$518,0),MATCH(Working!AK$11,'Data;_Historical_Data'!$H$11:$AK$11)),SUMIFS('Data;_Minor_Ports'!$K$59:$K$999999,'Data;_Minor_Ports'!$F$59:$F$999999,$F164,'Data;_Minor_Ports'!$E$59:$E$999999,AK$70,'Data;_Minor_Ports'!$J$59:$J$999999,#REF!)))</f>
        <v>#REF!</v>
      </c>
      <c r="AL164" s="49">
        <f>IF(Closed_Ports!AG157="z","z",IF(AL$11&lt;2000,INDEX('Data;_Historical_Data'!$H$12:$AK$518,MATCH(Working!$E164,'Data;_Historical_Data'!$J$12:$J$518,0),MATCH(Working!AL$11,'Data;_Historical_Data'!$H$11:$AK$11)),SUMIFS('Data;_Minor_Ports'!$K$59:$K$999999,'Data;_Minor_Ports'!$F$59:$F$999999,$F164,'Data;_Minor_Ports'!$E$59:$E$999999,AL$70,'Data;_Minor_Ports'!$J$59:$J$999999,#REF!)))</f>
        <v>0</v>
      </c>
      <c r="AM164" s="3">
        <f>IF(Closed_Ports!AH157="z","z",IF(AM$11&lt;2000,INDEX('Data;_Historical_Data'!$H$12:$AK$518,MATCH(Working!$E164,'Data;_Historical_Data'!$J$12:$J$518,0),MATCH(Working!AM$11,'Data;_Historical_Data'!$H$11:$AK$11)),SUMIFS('Data;_Minor_Ports'!$K$59:$K$999999,'Data;_Minor_Ports'!$F$59:$F$999999,$F164,'Data;_Minor_Ports'!$E$59:$E$999999,AM$70,'Data;_Minor_Ports'!$J$59:$J$999999,#REF!)))</f>
        <v>0</v>
      </c>
      <c r="AN164" s="3">
        <f>IF(Closed_Ports!AI157="z","z",IF(AN$11&lt;2000,INDEX('Data;_Historical_Data'!$H$12:$AK$518,MATCH(Working!$E164,'Data;_Historical_Data'!$J$12:$J$518,0),MATCH(Working!AN$11,'Data;_Historical_Data'!$H$11:$AK$11)),SUMIFS('Data;_Minor_Ports'!$K$59:$K$999999,'Data;_Minor_Ports'!$F$59:$F$999999,$F164,'Data;_Minor_Ports'!$E$59:$E$999999,AN$70,'Data;_Minor_Ports'!$J$59:$J$999999,#REF!)))</f>
        <v>0</v>
      </c>
      <c r="AO164" s="3">
        <f>IF(Closed_Ports!AJ157="z","z",IF(AO$11&lt;2000,INDEX('Data;_Historical_Data'!$H$12:$AK$518,MATCH(Working!$E164,'Data;_Historical_Data'!$J$12:$J$518,0),MATCH(Working!AO$11,'Data;_Historical_Data'!$H$11:$AK$11)),SUMIFS('Data;_Minor_Ports'!$K$59:$K$999999,'Data;_Minor_Ports'!$F$59:$F$999999,$F164,'Data;_Minor_Ports'!$E$59:$E$999999,AO$70,'Data;_Minor_Ports'!$J$59:$J$999999,#REF!)))</f>
        <v>0</v>
      </c>
      <c r="AP164" s="3">
        <f>IF(Closed_Ports!AK157="z","z",IF(AP$11&lt;2000,INDEX('Data;_Historical_Data'!$H$12:$AK$518,MATCH(Working!$E164,'Data;_Historical_Data'!$J$12:$J$518,0),MATCH(Working!AP$11,'Data;_Historical_Data'!$H$11:$AK$11)),SUMIFS('Data;_Minor_Ports'!$K$59:$K$999999,'Data;_Minor_Ports'!$F$59:$F$999999,$F164,'Data;_Minor_Ports'!$E$59:$E$999999,AP$70,'Data;_Minor_Ports'!$J$59:$J$999999,#REF!)))</f>
        <v>0</v>
      </c>
      <c r="AQ164" s="3">
        <f>IF(Closed_Ports!AL157="z","z",IF(AQ$11&lt;2000,INDEX('Data;_Historical_Data'!$H$12:$AK$518,MATCH(Working!$E164,'Data;_Historical_Data'!$J$12:$J$518,0),MATCH(Working!AQ$11,'Data;_Historical_Data'!$H$11:$AK$11)),SUMIFS('Data;_Minor_Ports'!$K$59:$K$999999,'Data;_Minor_Ports'!$F$59:$F$999999,$F164,'Data;_Minor_Ports'!$E$59:$E$999999,AQ$70,'Data;_Minor_Ports'!$J$59:$J$999999,#REF!)))</f>
        <v>0</v>
      </c>
      <c r="AR164" s="3">
        <f>IF(Closed_Ports!AM157="z","z",IF(AR$11&lt;2000,INDEX('Data;_Historical_Data'!$H$12:$AK$518,MATCH(Working!$E164,'Data;_Historical_Data'!$J$12:$J$518,0),MATCH(Working!AR$11,'Data;_Historical_Data'!$H$11:$AK$11)),SUMIFS('Data;_Minor_Ports'!$K$59:$K$999999,'Data;_Minor_Ports'!$F$59:$F$999999,$F164,'Data;_Minor_Ports'!$E$59:$E$999999,AR$70,'Data;_Minor_Ports'!$J$59:$J$999999,#REF!)))</f>
        <v>0</v>
      </c>
      <c r="AS164" s="3">
        <f>IF(Closed_Ports!AN157="z","z",IF(AS$11&lt;2000,INDEX('Data;_Historical_Data'!$H$12:$AK$518,MATCH(Working!$E164,'Data;_Historical_Data'!$J$12:$J$518,0),MATCH(Working!AS$11,'Data;_Historical_Data'!$H$11:$AK$11)),SUMIFS('Data;_Minor_Ports'!$K$59:$K$999999,'Data;_Minor_Ports'!$F$59:$F$999999,$F164,'Data;_Minor_Ports'!$E$59:$E$999999,AS$70,'Data;_Minor_Ports'!$J$59:$J$999999,#REF!)))</f>
        <v>0</v>
      </c>
      <c r="AT164" s="3">
        <f>IF(Closed_Ports!AO157="z","z",IF(AT$11&lt;2000,INDEX('Data;_Historical_Data'!$H$12:$AK$518,MATCH(Working!$E164,'Data;_Historical_Data'!$J$12:$J$518,0),MATCH(Working!AT$11,'Data;_Historical_Data'!$H$11:$AK$11)),SUMIFS('Data;_Minor_Ports'!$K$59:$K$999999,'Data;_Minor_Ports'!$F$59:$F$999999,$F164,'Data;_Minor_Ports'!$E$59:$E$999999,AT$70,'Data;_Minor_Ports'!$J$59:$J$999999,#REF!)))</f>
        <v>0</v>
      </c>
      <c r="AU164" s="3">
        <f>IF(Closed_Ports!AP157="z","z",IF(AU$11&lt;2000,INDEX('Data;_Historical_Data'!$H$12:$AK$518,MATCH(Working!$E164,'Data;_Historical_Data'!$J$12:$J$518,0),MATCH(Working!AU$11,'Data;_Historical_Data'!$H$11:$AK$11)),SUMIFS('Data;_Minor_Ports'!$K$59:$K$999999,'Data;_Minor_Ports'!$F$59:$F$999999,$F164,'Data;_Minor_Ports'!$E$59:$E$999999,AU$70,'Data;_Minor_Ports'!$J$59:$J$999999,#REF!)))</f>
        <v>0</v>
      </c>
      <c r="AV164" s="3">
        <f>IF(Closed_Ports!AQ157="z","z",IF(AV$11&lt;2000,INDEX('Data;_Historical_Data'!$H$12:$AK$518,MATCH(Working!$E164,'Data;_Historical_Data'!$J$12:$J$518,0),MATCH(Working!AV$11,'Data;_Historical_Data'!$H$11:$AK$11)),SUMIFS('Data;_Minor_Ports'!$K$59:$K$999999,'Data;_Minor_Ports'!$F$59:$F$999999,$F164,'Data;_Minor_Ports'!$E$59:$E$999999,AV$70,'Data;_Minor_Ports'!$J$59:$J$999999,#REF!)))</f>
        <v>0</v>
      </c>
      <c r="AW164" s="3">
        <f>IF(Closed_Ports!AR157="z","z",IF(AW$11&lt;2000,INDEX('Data;_Historical_Data'!$H$12:$AK$518,MATCH(Working!$E164,'Data;_Historical_Data'!$J$12:$J$518,0),MATCH(Working!AW$11,'Data;_Historical_Data'!$H$11:$AK$11)),SUMIFS('Data;_Minor_Ports'!$K$59:$K$999999,'Data;_Minor_Ports'!$F$59:$F$999999,$F164,'Data;_Minor_Ports'!$E$59:$E$999999,AW$70,'Data;_Minor_Ports'!$J$59:$J$999999,#REF!)))</f>
        <v>0</v>
      </c>
      <c r="AX164" s="3">
        <f>IF(Closed_Ports!AS157="z","z",IF(AX$11&lt;2000,INDEX('Data;_Historical_Data'!$H$12:$AK$518,MATCH(Working!$E164,'Data;_Historical_Data'!$J$12:$J$518,0),MATCH(Working!AX$11,'Data;_Historical_Data'!$H$11:$AK$11)),SUMIFS('Data;_Minor_Ports'!$K$59:$K$999999,'Data;_Minor_Ports'!$F$59:$F$999999,$F164,'Data;_Minor_Ports'!$E$59:$E$999999,AX$70,'Data;_Minor_Ports'!$J$59:$J$999999,#REF!)))</f>
        <v>0</v>
      </c>
      <c r="AY164" s="3">
        <f>IF(Closed_Ports!AT157="z","z",IF(AY$11&lt;2000,INDEX('Data;_Historical_Data'!$H$12:$AK$518,MATCH(Working!$E164,'Data;_Historical_Data'!$J$12:$J$518,0),MATCH(Working!AY$11,'Data;_Historical_Data'!$H$11:$AK$11)),SUMIFS('Data;_Minor_Ports'!$K$59:$K$999999,'Data;_Minor_Ports'!$F$59:$F$999999,$F164,'Data;_Minor_Ports'!$E$59:$E$999999,AY$70,'Data;_Minor_Ports'!$J$59:$J$999999,#REF!)))</f>
        <v>0</v>
      </c>
      <c r="AZ164" s="3">
        <f>IF(Closed_Ports!AU157="z","z",IF(AZ$11&lt;2000,INDEX('Data;_Historical_Data'!$H$12:$AK$518,MATCH(Working!$E164,'Data;_Historical_Data'!$J$12:$J$518,0),MATCH(Working!AZ$11,'Data;_Historical_Data'!$H$11:$AK$11)),SUMIFS('Data;_Minor_Ports'!$K$59:$K$999999,'Data;_Minor_Ports'!$F$59:$F$999999,$F164,'Data;_Minor_Ports'!$E$59:$E$999999,AZ$70,'Data;_Minor_Ports'!$J$59:$J$999999,#REF!)))</f>
        <v>0</v>
      </c>
      <c r="BA164" s="3">
        <f>IF(Closed_Ports!AV157="z","z",IF(BA$11&lt;2000,INDEX('Data;_Historical_Data'!$H$12:$AK$518,MATCH(Working!$E164,'Data;_Historical_Data'!$J$12:$J$518,0),MATCH(Working!BA$11,'Data;_Historical_Data'!$H$11:$AK$11)),SUMIFS('Data;_Minor_Ports'!$K$59:$K$999999,'Data;_Minor_Ports'!$F$59:$F$999999,$F164,'Data;_Minor_Ports'!$E$59:$E$999999,BA$70,'Data;_Minor_Ports'!$J$59:$J$999999,#REF!)))</f>
        <v>0</v>
      </c>
      <c r="BB164" s="3">
        <f>IF(Closed_Ports!AW157="z","z",IF(BB$11&lt;2000,INDEX('Data;_Historical_Data'!$H$12:$AK$518,MATCH(Working!$E164,'Data;_Historical_Data'!$J$12:$J$518,0),MATCH(Working!BB$11,'Data;_Historical_Data'!$H$11:$AK$11)),SUMIFS('Data;_Minor_Ports'!$K$59:$K$999999,'Data;_Minor_Ports'!$F$59:$F$999999,$F164,'Data;_Minor_Ports'!$E$59:$E$999999,BB$70,'Data;_Minor_Ports'!$J$59:$J$999999,#REF!)))</f>
        <v>0</v>
      </c>
      <c r="BC164" s="3">
        <f>IF(Closed_Ports!AX157="z","z",IF(BC$11&lt;2000,INDEX('Data;_Historical_Data'!$H$12:$AK$518,MATCH(Working!$E164,'Data;_Historical_Data'!$J$12:$J$518,0),MATCH(Working!BC$11,'Data;_Historical_Data'!$H$11:$AK$11)),SUMIFS('Data;_Minor_Ports'!$K$59:$K$999999,'Data;_Minor_Ports'!$F$59:$F$999999,$F164,'Data;_Minor_Ports'!$E$59:$E$999999,BC$70,'Data;_Minor_Ports'!$J$59:$J$999999,#REF!)))</f>
        <v>0</v>
      </c>
      <c r="BD164" s="3">
        <f>IF(Closed_Ports!AY157="z","z",IF(BD$11&lt;2000,INDEX('Data;_Historical_Data'!$H$12:$AK$518,MATCH(Working!$E164,'Data;_Historical_Data'!$J$12:$J$518,0),MATCH(Working!BD$11,'Data;_Historical_Data'!$H$11:$AK$11)),SUMIFS('Data;_Minor_Ports'!$K$59:$K$999999,'Data;_Minor_Ports'!$F$59:$F$999999,$F164,'Data;_Minor_Ports'!$E$59:$E$999999,BD$70,'Data;_Minor_Ports'!$J$59:$J$999999,#REF!)))</f>
        <v>0</v>
      </c>
      <c r="BE164" s="3">
        <f>IF(Closed_Ports!AZ157="z","z",IF(BE$11&lt;2000,INDEX('Data;_Historical_Data'!$H$12:$AK$518,MATCH(Working!$E164,'Data;_Historical_Data'!$J$12:$J$518,0),MATCH(Working!BE$11,'Data;_Historical_Data'!$H$11:$AK$11)),SUMIFS('Data;_Minor_Ports'!$K$59:$K$999999,'Data;_Minor_Ports'!$F$59:$F$999999,$F164,'Data;_Minor_Ports'!$E$59:$E$999999,BE$70,'Data;_Minor_Ports'!$J$59:$J$999999,#REF!)))</f>
        <v>0</v>
      </c>
      <c r="BF164" s="3">
        <f>IF(Closed_Ports!BA157="z","z",IF(BF$11&lt;2000,INDEX('Data;_Historical_Data'!$H$12:$AK$518,MATCH(Working!$E164,'Data;_Historical_Data'!$J$12:$J$518,0),MATCH(Working!BF$11,'Data;_Historical_Data'!$H$11:$AK$11)),SUMIFS('Data;_Minor_Ports'!$K$59:$K$999999,'Data;_Minor_Ports'!$F$59:$F$999999,$F164,'Data;_Minor_Ports'!$E$59:$E$999999,BF$70,'Data;_Minor_Ports'!$J$59:$J$999999,#REF!)))</f>
        <v>0</v>
      </c>
      <c r="BG164" s="3">
        <f>IF(Closed_Ports!BB157="z","z",IF(BG$11&lt;2000,INDEX('Data;_Historical_Data'!$H$12:$AK$518,MATCH(Working!$E164,'Data;_Historical_Data'!$J$12:$J$518,0),MATCH(Working!BG$11,'Data;_Historical_Data'!$H$11:$AK$11)),SUMIFS('Data;_Minor_Ports'!$K$59:$K$999999,'Data;_Minor_Ports'!$F$59:$F$999999,$F164,'Data;_Minor_Ports'!$E$59:$E$999999,BG$70,'Data;_Minor_Ports'!$J$59:$J$999999,#REF!)))</f>
        <v>0</v>
      </c>
      <c r="BH164" s="3">
        <f>IF(Closed_Ports!BC157="z","z",IF(BH$11&lt;2000,INDEX('Data;_Historical_Data'!$H$12:$AK$518,MATCH(Working!$E164,'Data;_Historical_Data'!$J$12:$J$518,0),MATCH(Working!BH$11,'Data;_Historical_Data'!$H$11:$AK$11)),SUMIFS('Data;_Minor_Ports'!$K$59:$K$999999,'Data;_Minor_Ports'!$F$59:$F$999999,$F164,'Data;_Minor_Ports'!$E$59:$E$999999,BH$70,'Data;_Minor_Ports'!$J$59:$J$999999,#REF!)))</f>
        <v>0</v>
      </c>
      <c r="BI164" s="3">
        <f>IF(Closed_Ports!BD157="z","z",IF(BI$11&lt;2000,INDEX('Data;_Historical_Data'!$H$12:$AK$518,MATCH(Working!$E164,'Data;_Historical_Data'!$J$12:$J$518,0),MATCH(Working!BI$11,'Data;_Historical_Data'!$H$11:$AK$11)),SUMIFS('Data;_Minor_Ports'!$K$59:$K$999999,'Data;_Minor_Ports'!$F$59:$F$999999,$F164,'Data;_Minor_Ports'!$E$59:$E$999999,BI$70,'Data;_Minor_Ports'!$J$59:$J$999999,#REF!)))</f>
        <v>0</v>
      </c>
      <c r="BJ164" s="44" t="e">
        <f t="shared" si="10"/>
        <v>#DIV/0!</v>
      </c>
      <c r="BK164" s="45">
        <f t="shared" si="11"/>
        <v>0</v>
      </c>
    </row>
    <row r="165" spans="5:66" x14ac:dyDescent="0.25">
      <c r="E165" s="22" t="e">
        <f>CONCATENATE(#REF!,Working!H165)</f>
        <v>#REF!</v>
      </c>
      <c r="F165" s="22" t="s">
        <v>504</v>
      </c>
      <c r="G165" s="22" t="s">
        <v>308</v>
      </c>
      <c r="H165" s="2" t="s">
        <v>152</v>
      </c>
      <c r="I165" s="2" t="s">
        <v>30</v>
      </c>
      <c r="J165" s="42" t="s">
        <v>66</v>
      </c>
      <c r="K165" s="3" t="str">
        <f>IF(Closed_Ports!F158="z","z",IF(K$11&lt;2000,INDEX('Data;_Historical_Data'!$H$12:$AK$518,MATCH(Working!$E165,'Data;_Historical_Data'!$J$12:$J$518,0),MATCH(Working!K$11,'Data;_Historical_Data'!$H$11:$AK$11)),SUMIFS('Data;_Minor_Ports'!$K$59:$K$999999,'Data;_Minor_Ports'!$F$59:$F$999999,$F165,'Data;_Minor_Ports'!$E$59:$E$999999,K$70,'Data;_Minor_Ports'!$J$59:$J$999999,#REF!)))</f>
        <v>z</v>
      </c>
      <c r="L165" s="3" t="str">
        <f>IF(Closed_Ports!G158="z","z",IF(L$11&lt;2000,INDEX('Data;_Historical_Data'!$H$12:$AK$518,MATCH(Working!$E165,'Data;_Historical_Data'!$J$12:$J$518,0),MATCH(Working!L$11,'Data;_Historical_Data'!$H$11:$AK$11)),SUMIFS('Data;_Minor_Ports'!$K$59:$K$999999,'Data;_Minor_Ports'!$F$59:$F$999999,$F165,'Data;_Minor_Ports'!$E$59:$E$999999,L$70,'Data;_Minor_Ports'!$J$59:$J$999999,#REF!)))</f>
        <v>z</v>
      </c>
      <c r="M165" s="3" t="str">
        <f>IF(Closed_Ports!H158="z","z",IF(M$11&lt;2000,INDEX('Data;_Historical_Data'!$H$12:$AK$518,MATCH(Working!$E165,'Data;_Historical_Data'!$J$12:$J$518,0),MATCH(Working!M$11,'Data;_Historical_Data'!$H$11:$AK$11)),SUMIFS('Data;_Minor_Ports'!$K$59:$K$999999,'Data;_Minor_Ports'!$F$59:$F$999999,$F165,'Data;_Minor_Ports'!$E$59:$E$999999,M$70,'Data;_Minor_Ports'!$J$59:$J$999999,#REF!)))</f>
        <v>z</v>
      </c>
      <c r="N165" s="3" t="str">
        <f>IF(Closed_Ports!I158="z","z",IF(N$11&lt;2000,INDEX('Data;_Historical_Data'!$H$12:$AK$518,MATCH(Working!$E165,'Data;_Historical_Data'!$J$12:$J$518,0),MATCH(Working!N$11,'Data;_Historical_Data'!$H$11:$AK$11)),SUMIFS('Data;_Minor_Ports'!$K$59:$K$999999,'Data;_Minor_Ports'!$F$59:$F$999999,$F165,'Data;_Minor_Ports'!$E$59:$E$999999,N$70,'Data;_Minor_Ports'!$J$59:$J$999999,#REF!)))</f>
        <v>z</v>
      </c>
      <c r="O165" s="3" t="str">
        <f>IF(Closed_Ports!J158="z","z",IF(O$11&lt;2000,INDEX('Data;_Historical_Data'!$H$12:$AK$518,MATCH(Working!$E165,'Data;_Historical_Data'!$J$12:$J$518,0),MATCH(Working!O$11,'Data;_Historical_Data'!$H$11:$AK$11)),SUMIFS('Data;_Minor_Ports'!$K$59:$K$999999,'Data;_Minor_Ports'!$F$59:$F$999999,$F165,'Data;_Minor_Ports'!$E$59:$E$999999,O$70,'Data;_Minor_Ports'!$J$59:$J$999999,#REF!)))</f>
        <v>z</v>
      </c>
      <c r="P165" s="3" t="str">
        <f>IF(Closed_Ports!K158="z","z",IF(P$11&lt;2000,INDEX('Data;_Historical_Data'!$H$12:$AK$518,MATCH(Working!$E165,'Data;_Historical_Data'!$J$12:$J$518,0),MATCH(Working!P$11,'Data;_Historical_Data'!$H$11:$AK$11)),SUMIFS('Data;_Minor_Ports'!$K$59:$K$999999,'Data;_Minor_Ports'!$F$59:$F$999999,$F165,'Data;_Minor_Ports'!$E$59:$E$999999,P$70,'Data;_Minor_Ports'!$J$59:$J$999999,#REF!)))</f>
        <v>z</v>
      </c>
      <c r="Q165" s="3" t="str">
        <f>IF(Closed_Ports!L158="z","z",IF(Q$11&lt;2000,INDEX('Data;_Historical_Data'!$H$12:$AK$518,MATCH(Working!$E165,'Data;_Historical_Data'!$J$12:$J$518,0),MATCH(Working!Q$11,'Data;_Historical_Data'!$H$11:$AK$11)),SUMIFS('Data;_Minor_Ports'!$K$59:$K$999999,'Data;_Minor_Ports'!$F$59:$F$999999,$F165,'Data;_Minor_Ports'!$E$59:$E$999999,Q$70,'Data;_Minor_Ports'!$J$59:$J$999999,#REF!)))</f>
        <v>z</v>
      </c>
      <c r="R165" s="3" t="str">
        <f>IF(Closed_Ports!M158="z","z",IF(R$11&lt;2000,INDEX('Data;_Historical_Data'!$H$12:$AK$518,MATCH(Working!$E165,'Data;_Historical_Data'!$J$12:$J$518,0),MATCH(Working!R$11,'Data;_Historical_Data'!$H$11:$AK$11)),SUMIFS('Data;_Minor_Ports'!$K$59:$K$999999,'Data;_Minor_Ports'!$F$59:$F$999999,$F165,'Data;_Minor_Ports'!$E$59:$E$999999,R$70,'Data;_Minor_Ports'!$J$59:$J$999999,#REF!)))</f>
        <v>z</v>
      </c>
      <c r="S165" s="3" t="str">
        <f>IF(Closed_Ports!N158="z","z",IF(S$11&lt;2000,INDEX('Data;_Historical_Data'!$H$12:$AK$518,MATCH(Working!$E165,'Data;_Historical_Data'!$J$12:$J$518,0),MATCH(Working!S$11,'Data;_Historical_Data'!$H$11:$AK$11)),SUMIFS('Data;_Minor_Ports'!$K$59:$K$999999,'Data;_Minor_Ports'!$F$59:$F$999999,$F165,'Data;_Minor_Ports'!$E$59:$E$999999,S$70,'Data;_Minor_Ports'!$J$59:$J$999999,#REF!)))</f>
        <v>z</v>
      </c>
      <c r="T165" s="3" t="str">
        <f>IF(Closed_Ports!O158="z","z",IF(T$11&lt;2000,INDEX('Data;_Historical_Data'!$H$12:$AK$518,MATCH(Working!$E165,'Data;_Historical_Data'!$J$12:$J$518,0),MATCH(Working!T$11,'Data;_Historical_Data'!$H$11:$AK$11)),SUMIFS('Data;_Minor_Ports'!$K$59:$K$999999,'Data;_Minor_Ports'!$F$59:$F$999999,$F165,'Data;_Minor_Ports'!$E$59:$E$999999,T$70,'Data;_Minor_Ports'!$J$59:$J$999999,#REF!)))</f>
        <v>z</v>
      </c>
      <c r="U165" s="3" t="e">
        <f>IF(Closed_Ports!P158="z","z",IF(U$11&lt;2000,INDEX('Data;_Historical_Data'!$H$12:$AK$518,MATCH(Working!$E165,'Data;_Historical_Data'!$J$12:$J$518,0),MATCH(Working!U$11,'Data;_Historical_Data'!$H$11:$AK$11)),SUMIFS('Data;_Minor_Ports'!$K$59:$K$999999,'Data;_Minor_Ports'!$F$59:$F$999999,$F165,'Data;_Minor_Ports'!$E$59:$E$999999,U$70,'Data;_Minor_Ports'!$J$59:$J$999999,#REF!)))</f>
        <v>#REF!</v>
      </c>
      <c r="V165" s="3" t="e">
        <f>IF(Closed_Ports!Q158="z","z",IF(V$11&lt;2000,INDEX('Data;_Historical_Data'!$H$12:$AK$518,MATCH(Working!$E165,'Data;_Historical_Data'!$J$12:$J$518,0),MATCH(Working!V$11,'Data;_Historical_Data'!$H$11:$AK$11)),SUMIFS('Data;_Minor_Ports'!$K$59:$K$999999,'Data;_Minor_Ports'!$F$59:$F$999999,$F165,'Data;_Minor_Ports'!$E$59:$E$999999,V$70,'Data;_Minor_Ports'!$J$59:$J$999999,#REF!)))</f>
        <v>#REF!</v>
      </c>
      <c r="W165" s="3" t="e">
        <f>IF(Closed_Ports!R158="z","z",IF(W$11&lt;2000,INDEX('Data;_Historical_Data'!$H$12:$AK$518,MATCH(Working!$E165,'Data;_Historical_Data'!$J$12:$J$518,0),MATCH(Working!W$11,'Data;_Historical_Data'!$H$11:$AK$11)),SUMIFS('Data;_Minor_Ports'!$K$59:$K$999999,'Data;_Minor_Ports'!$F$59:$F$999999,$F165,'Data;_Minor_Ports'!$E$59:$E$999999,W$70,'Data;_Minor_Ports'!$J$59:$J$999999,#REF!)))</f>
        <v>#REF!</v>
      </c>
      <c r="X165" s="3" t="e">
        <f>IF(Closed_Ports!S158="z","z",IF(X$11&lt;2000,INDEX('Data;_Historical_Data'!$H$12:$AK$518,MATCH(Working!$E165,'Data;_Historical_Data'!$J$12:$J$518,0),MATCH(Working!X$11,'Data;_Historical_Data'!$H$11:$AK$11)),SUMIFS('Data;_Minor_Ports'!$K$59:$K$999999,'Data;_Minor_Ports'!$F$59:$F$999999,$F165,'Data;_Minor_Ports'!$E$59:$E$999999,X$70,'Data;_Minor_Ports'!$J$59:$J$999999,#REF!)))</f>
        <v>#REF!</v>
      </c>
      <c r="Y165" s="3" t="e">
        <f>IF(Closed_Ports!T158="z","z",IF(Y$11&lt;2000,INDEX('Data;_Historical_Data'!$H$12:$AK$518,MATCH(Working!$E165,'Data;_Historical_Data'!$J$12:$J$518,0),MATCH(Working!Y$11,'Data;_Historical_Data'!$H$11:$AK$11)),SUMIFS('Data;_Minor_Ports'!$K$59:$K$999999,'Data;_Minor_Ports'!$F$59:$F$999999,$F165,'Data;_Minor_Ports'!$E$59:$E$999999,Y$70,'Data;_Minor_Ports'!$J$59:$J$999999,#REF!)))</f>
        <v>#REF!</v>
      </c>
      <c r="Z165" s="3" t="e">
        <f>IF(Closed_Ports!U158="z","z",IF(Z$11&lt;2000,INDEX('Data;_Historical_Data'!$H$12:$AK$518,MATCH(Working!$E165,'Data;_Historical_Data'!$J$12:$J$518,0),MATCH(Working!Z$11,'Data;_Historical_Data'!$H$11:$AK$11)),SUMIFS('Data;_Minor_Ports'!$K$59:$K$999999,'Data;_Minor_Ports'!$F$59:$F$999999,$F165,'Data;_Minor_Ports'!$E$59:$E$999999,Z$70,'Data;_Minor_Ports'!$J$59:$J$999999,#REF!)))</f>
        <v>#REF!</v>
      </c>
      <c r="AA165" s="3" t="e">
        <f>IF(Closed_Ports!V158="z","z",IF(AA$11&lt;2000,INDEX('Data;_Historical_Data'!$H$12:$AK$518,MATCH(Working!$E165,'Data;_Historical_Data'!$J$12:$J$518,0),MATCH(Working!AA$11,'Data;_Historical_Data'!$H$11:$AK$11)),SUMIFS('Data;_Minor_Ports'!$K$59:$K$999999,'Data;_Minor_Ports'!$F$59:$F$999999,$F165,'Data;_Minor_Ports'!$E$59:$E$999999,AA$70,'Data;_Minor_Ports'!$J$59:$J$999999,#REF!)))</f>
        <v>#REF!</v>
      </c>
      <c r="AB165" s="3" t="e">
        <f>IF(Closed_Ports!W158="z","z",IF(AB$11&lt;2000,INDEX('Data;_Historical_Data'!$H$12:$AK$518,MATCH(Working!$E165,'Data;_Historical_Data'!$J$12:$J$518,0),MATCH(Working!AB$11,'Data;_Historical_Data'!$H$11:$AK$11)),SUMIFS('Data;_Minor_Ports'!$K$59:$K$999999,'Data;_Minor_Ports'!$F$59:$F$999999,$F165,'Data;_Minor_Ports'!$E$59:$E$999999,AB$70,'Data;_Minor_Ports'!$J$59:$J$999999,#REF!)))</f>
        <v>#REF!</v>
      </c>
      <c r="AC165" s="3" t="e">
        <f>IF(Closed_Ports!X158="z","z",IF(AC$11&lt;2000,INDEX('Data;_Historical_Data'!$H$12:$AK$518,MATCH(Working!$E165,'Data;_Historical_Data'!$J$12:$J$518,0),MATCH(Working!AC$11,'Data;_Historical_Data'!$H$11:$AK$11)),SUMIFS('Data;_Minor_Ports'!$K$59:$K$999999,'Data;_Minor_Ports'!$F$59:$F$999999,$F165,'Data;_Minor_Ports'!$E$59:$E$999999,AC$70,'Data;_Minor_Ports'!$J$59:$J$999999,#REF!)))</f>
        <v>#REF!</v>
      </c>
      <c r="AD165" s="3" t="e">
        <f>IF(Closed_Ports!Y158="z","z",IF(AD$11&lt;2000,INDEX('Data;_Historical_Data'!$H$12:$AK$518,MATCH(Working!$E165,'Data;_Historical_Data'!$J$12:$J$518,0),MATCH(Working!AD$11,'Data;_Historical_Data'!$H$11:$AK$11)),SUMIFS('Data;_Minor_Ports'!$K$59:$K$999999,'Data;_Minor_Ports'!$F$59:$F$999999,$F165,'Data;_Minor_Ports'!$E$59:$E$999999,AD$70,'Data;_Minor_Ports'!$J$59:$J$999999,#REF!)))</f>
        <v>#REF!</v>
      </c>
      <c r="AE165" s="3" t="e">
        <f>IF(Closed_Ports!Z158="z","z",IF(AE$11&lt;2000,INDEX('Data;_Historical_Data'!$H$12:$AK$518,MATCH(Working!$E165,'Data;_Historical_Data'!$J$12:$J$518,0),MATCH(Working!AE$11,'Data;_Historical_Data'!$H$11:$AK$11)),SUMIFS('Data;_Minor_Ports'!$K$59:$K$999999,'Data;_Minor_Ports'!$F$59:$F$999999,$F165,'Data;_Minor_Ports'!$E$59:$E$999999,AE$70,'Data;_Minor_Ports'!$J$59:$J$999999,#REF!)))</f>
        <v>#REF!</v>
      </c>
      <c r="AF165" s="3" t="e">
        <f>IF(Closed_Ports!AA158="z","z",IF(AF$11&lt;2000,INDEX('Data;_Historical_Data'!$H$12:$AK$518,MATCH(Working!$E165,'Data;_Historical_Data'!$J$12:$J$518,0),MATCH(Working!AF$11,'Data;_Historical_Data'!$H$11:$AK$11)),SUMIFS('Data;_Minor_Ports'!$K$59:$K$999999,'Data;_Minor_Ports'!$F$59:$F$999999,$F165,'Data;_Minor_Ports'!$E$59:$E$999999,AF$70,'Data;_Minor_Ports'!$J$59:$J$999999,#REF!)))</f>
        <v>#REF!</v>
      </c>
      <c r="AG165" s="3" t="e">
        <f>IF(Closed_Ports!AB158="z","z",IF(AG$11&lt;2000,INDEX('Data;_Historical_Data'!$H$12:$AK$518,MATCH(Working!$E165,'Data;_Historical_Data'!$J$12:$J$518,0),MATCH(Working!AG$11,'Data;_Historical_Data'!$H$11:$AK$11)),SUMIFS('Data;_Minor_Ports'!$K$59:$K$999999,'Data;_Minor_Ports'!$F$59:$F$999999,$F165,'Data;_Minor_Ports'!$E$59:$E$999999,AG$70,'Data;_Minor_Ports'!$J$59:$J$999999,#REF!)))</f>
        <v>#REF!</v>
      </c>
      <c r="AH165" s="3" t="str">
        <f>IF(Closed_Ports!AC158="z","z",IF(AH$11&lt;2000,INDEX('Data;_Historical_Data'!$H$12:$AK$518,MATCH(Working!$E165,'Data;_Historical_Data'!$J$12:$J$518,0),MATCH(Working!AH$11,'Data;_Historical_Data'!$H$11:$AK$11)),SUMIFS('Data;_Minor_Ports'!$K$59:$K$999999,'Data;_Minor_Ports'!$F$59:$F$999999,$F165,'Data;_Minor_Ports'!$E$59:$E$999999,AH$70,'Data;_Minor_Ports'!$J$59:$J$999999,#REF!)))</f>
        <v>z</v>
      </c>
      <c r="AI165" s="3" t="str">
        <f>IF(Closed_Ports!AD158="z","z",IF(AI$11&lt;2000,INDEX('Data;_Historical_Data'!$H$12:$AK$518,MATCH(Working!$E165,'Data;_Historical_Data'!$J$12:$J$518,0),MATCH(Working!AI$11,'Data;_Historical_Data'!$H$11:$AK$11)),SUMIFS('Data;_Minor_Ports'!$K$59:$K$999999,'Data;_Minor_Ports'!$F$59:$F$999999,$F165,'Data;_Minor_Ports'!$E$59:$E$999999,AI$70,'Data;_Minor_Ports'!$J$59:$J$999999,#REF!)))</f>
        <v>z</v>
      </c>
      <c r="AJ165" s="3" t="str">
        <f>IF(Closed_Ports!AE158="z","z",IF(AJ$11&lt;2000,INDEX('Data;_Historical_Data'!$H$12:$AK$518,MATCH(Working!$E165,'Data;_Historical_Data'!$J$12:$J$518,0),MATCH(Working!AJ$11,'Data;_Historical_Data'!$H$11:$AK$11)),SUMIFS('Data;_Minor_Ports'!$K$59:$K$999999,'Data;_Minor_Ports'!$F$59:$F$999999,$F165,'Data;_Minor_Ports'!$E$59:$E$999999,AJ$70,'Data;_Minor_Ports'!$J$59:$J$999999,#REF!)))</f>
        <v>z</v>
      </c>
      <c r="AK165" s="3" t="str">
        <f>IF(Closed_Ports!AF158="z","z",IF(AK$11&lt;2000,INDEX('Data;_Historical_Data'!$H$12:$AK$518,MATCH(Working!$E165,'Data;_Historical_Data'!$J$12:$J$518,0),MATCH(Working!AK$11,'Data;_Historical_Data'!$H$11:$AK$11)),SUMIFS('Data;_Minor_Ports'!$K$59:$K$999999,'Data;_Minor_Ports'!$F$59:$F$999999,$F165,'Data;_Minor_Ports'!$E$59:$E$999999,AK$70,'Data;_Minor_Ports'!$J$59:$J$999999,#REF!)))</f>
        <v>z</v>
      </c>
      <c r="AL165" s="49" t="str">
        <f>IF(Closed_Ports!AG158="z","z",IF(AL$11&lt;2000,INDEX('Data;_Historical_Data'!$H$12:$AK$518,MATCH(Working!$E165,'Data;_Historical_Data'!$J$12:$J$518,0),MATCH(Working!AL$11,'Data;_Historical_Data'!$H$11:$AK$11)),SUMIFS('Data;_Minor_Ports'!$K$59:$K$999999,'Data;_Minor_Ports'!$F$59:$F$999999,$F165,'Data;_Minor_Ports'!$E$59:$E$999999,AL$70,'Data;_Minor_Ports'!$J$59:$J$999999,#REF!)))</f>
        <v>z</v>
      </c>
      <c r="AM165" s="3" t="str">
        <f>IF(Closed_Ports!AH158="z","z",IF(AM$11&lt;2000,INDEX('Data;_Historical_Data'!$H$12:$AK$518,MATCH(Working!$E165,'Data;_Historical_Data'!$J$12:$J$518,0),MATCH(Working!AM$11,'Data;_Historical_Data'!$H$11:$AK$11)),SUMIFS('Data;_Minor_Ports'!$K$59:$K$999999,'Data;_Minor_Ports'!$F$59:$F$999999,$F165,'Data;_Minor_Ports'!$E$59:$E$999999,AM$70,'Data;_Minor_Ports'!$J$59:$J$999999,#REF!)))</f>
        <v>z</v>
      </c>
      <c r="AN165" s="3" t="str">
        <f>IF(Closed_Ports!AI158="z","z",IF(AN$11&lt;2000,INDEX('Data;_Historical_Data'!$H$12:$AK$518,MATCH(Working!$E165,'Data;_Historical_Data'!$J$12:$J$518,0),MATCH(Working!AN$11,'Data;_Historical_Data'!$H$11:$AK$11)),SUMIFS('Data;_Minor_Ports'!$K$59:$K$999999,'Data;_Minor_Ports'!$F$59:$F$999999,$F165,'Data;_Minor_Ports'!$E$59:$E$999999,AN$70,'Data;_Minor_Ports'!$J$59:$J$999999,#REF!)))</f>
        <v>z</v>
      </c>
      <c r="AO165" s="3" t="str">
        <f>IF(Closed_Ports!AJ158="z","z",IF(AO$11&lt;2000,INDEX('Data;_Historical_Data'!$H$12:$AK$518,MATCH(Working!$E165,'Data;_Historical_Data'!$J$12:$J$518,0),MATCH(Working!AO$11,'Data;_Historical_Data'!$H$11:$AK$11)),SUMIFS('Data;_Minor_Ports'!$K$59:$K$999999,'Data;_Minor_Ports'!$F$59:$F$999999,$F165,'Data;_Minor_Ports'!$E$59:$E$999999,AO$70,'Data;_Minor_Ports'!$J$59:$J$999999,#REF!)))</f>
        <v>z</v>
      </c>
      <c r="AP165" s="3" t="str">
        <f>IF(Closed_Ports!AK158="z","z",IF(AP$11&lt;2000,INDEX('Data;_Historical_Data'!$H$12:$AK$518,MATCH(Working!$E165,'Data;_Historical_Data'!$J$12:$J$518,0),MATCH(Working!AP$11,'Data;_Historical_Data'!$H$11:$AK$11)),SUMIFS('Data;_Minor_Ports'!$K$59:$K$999999,'Data;_Minor_Ports'!$F$59:$F$999999,$F165,'Data;_Minor_Ports'!$E$59:$E$999999,AP$70,'Data;_Minor_Ports'!$J$59:$J$999999,#REF!)))</f>
        <v>z</v>
      </c>
      <c r="AQ165" s="3" t="str">
        <f>IF(Closed_Ports!AL158="z","z",IF(AQ$11&lt;2000,INDEX('Data;_Historical_Data'!$H$12:$AK$518,MATCH(Working!$E165,'Data;_Historical_Data'!$J$12:$J$518,0),MATCH(Working!AQ$11,'Data;_Historical_Data'!$H$11:$AK$11)),SUMIFS('Data;_Minor_Ports'!$K$59:$K$999999,'Data;_Minor_Ports'!$F$59:$F$999999,$F165,'Data;_Minor_Ports'!$E$59:$E$999999,AQ$70,'Data;_Minor_Ports'!$J$59:$J$999999,#REF!)))</f>
        <v>z</v>
      </c>
      <c r="AR165" s="3" t="str">
        <f>IF(Closed_Ports!AM158="z","z",IF(AR$11&lt;2000,INDEX('Data;_Historical_Data'!$H$12:$AK$518,MATCH(Working!$E165,'Data;_Historical_Data'!$J$12:$J$518,0),MATCH(Working!AR$11,'Data;_Historical_Data'!$H$11:$AK$11)),SUMIFS('Data;_Minor_Ports'!$K$59:$K$999999,'Data;_Minor_Ports'!$F$59:$F$999999,$F165,'Data;_Minor_Ports'!$E$59:$E$999999,AR$70,'Data;_Minor_Ports'!$J$59:$J$999999,#REF!)))</f>
        <v>z</v>
      </c>
      <c r="AS165" s="3" t="str">
        <f>IF(Closed_Ports!AN158="z","z",IF(AS$11&lt;2000,INDEX('Data;_Historical_Data'!$H$12:$AK$518,MATCH(Working!$E165,'Data;_Historical_Data'!$J$12:$J$518,0),MATCH(Working!AS$11,'Data;_Historical_Data'!$H$11:$AK$11)),SUMIFS('Data;_Minor_Ports'!$K$59:$K$999999,'Data;_Minor_Ports'!$F$59:$F$999999,$F165,'Data;_Minor_Ports'!$E$59:$E$999999,AS$70,'Data;_Minor_Ports'!$J$59:$J$999999,#REF!)))</f>
        <v>z</v>
      </c>
      <c r="AT165" s="3" t="str">
        <f>IF(Closed_Ports!AO158="z","z",IF(AT$11&lt;2000,INDEX('Data;_Historical_Data'!$H$12:$AK$518,MATCH(Working!$E165,'Data;_Historical_Data'!$J$12:$J$518,0),MATCH(Working!AT$11,'Data;_Historical_Data'!$H$11:$AK$11)),SUMIFS('Data;_Minor_Ports'!$K$59:$K$999999,'Data;_Minor_Ports'!$F$59:$F$999999,$F165,'Data;_Minor_Ports'!$E$59:$E$999999,AT$70,'Data;_Minor_Ports'!$J$59:$J$999999,#REF!)))</f>
        <v>z</v>
      </c>
      <c r="AU165" s="3" t="str">
        <f>IF(Closed_Ports!AP158="z","z",IF(AU$11&lt;2000,INDEX('Data;_Historical_Data'!$H$12:$AK$518,MATCH(Working!$E165,'Data;_Historical_Data'!$J$12:$J$518,0),MATCH(Working!AU$11,'Data;_Historical_Data'!$H$11:$AK$11)),SUMIFS('Data;_Minor_Ports'!$K$59:$K$999999,'Data;_Minor_Ports'!$F$59:$F$999999,$F165,'Data;_Minor_Ports'!$E$59:$E$999999,AU$70,'Data;_Minor_Ports'!$J$59:$J$999999,#REF!)))</f>
        <v>z</v>
      </c>
      <c r="AV165" s="3" t="str">
        <f>IF(Closed_Ports!AQ158="z","z",IF(AV$11&lt;2000,INDEX('Data;_Historical_Data'!$H$12:$AK$518,MATCH(Working!$E165,'Data;_Historical_Data'!$J$12:$J$518,0),MATCH(Working!AV$11,'Data;_Historical_Data'!$H$11:$AK$11)),SUMIFS('Data;_Minor_Ports'!$K$59:$K$999999,'Data;_Minor_Ports'!$F$59:$F$999999,$F165,'Data;_Minor_Ports'!$E$59:$E$999999,AV$70,'Data;_Minor_Ports'!$J$59:$J$999999,#REF!)))</f>
        <v>z</v>
      </c>
      <c r="AW165" s="3" t="str">
        <f>IF(Closed_Ports!AR158="z","z",IF(AW$11&lt;2000,INDEX('Data;_Historical_Data'!$H$12:$AK$518,MATCH(Working!$E165,'Data;_Historical_Data'!$J$12:$J$518,0),MATCH(Working!AW$11,'Data;_Historical_Data'!$H$11:$AK$11)),SUMIFS('Data;_Minor_Ports'!$K$59:$K$999999,'Data;_Minor_Ports'!$F$59:$F$999999,$F165,'Data;_Minor_Ports'!$E$59:$E$999999,AW$70,'Data;_Minor_Ports'!$J$59:$J$999999,#REF!)))</f>
        <v>z</v>
      </c>
      <c r="AX165" s="3" t="str">
        <f>IF(Closed_Ports!AS158="z","z",IF(AX$11&lt;2000,INDEX('Data;_Historical_Data'!$H$12:$AK$518,MATCH(Working!$E165,'Data;_Historical_Data'!$J$12:$J$518,0),MATCH(Working!AX$11,'Data;_Historical_Data'!$H$11:$AK$11)),SUMIFS('Data;_Minor_Ports'!$K$59:$K$999999,'Data;_Minor_Ports'!$F$59:$F$999999,$F165,'Data;_Minor_Ports'!$E$59:$E$999999,AX$70,'Data;_Minor_Ports'!$J$59:$J$999999,#REF!)))</f>
        <v>z</v>
      </c>
      <c r="AY165" s="3" t="str">
        <f>IF(Closed_Ports!AT158="z","z",IF(AY$11&lt;2000,INDEX('Data;_Historical_Data'!$H$12:$AK$518,MATCH(Working!$E165,'Data;_Historical_Data'!$J$12:$J$518,0),MATCH(Working!AY$11,'Data;_Historical_Data'!$H$11:$AK$11)),SUMIFS('Data;_Minor_Ports'!$K$59:$K$999999,'Data;_Minor_Ports'!$F$59:$F$999999,$F165,'Data;_Minor_Ports'!$E$59:$E$999999,AY$70,'Data;_Minor_Ports'!$J$59:$J$999999,#REF!)))</f>
        <v>z</v>
      </c>
      <c r="AZ165" s="3" t="str">
        <f>IF(Closed_Ports!AU158="z","z",IF(AZ$11&lt;2000,INDEX('Data;_Historical_Data'!$H$12:$AK$518,MATCH(Working!$E165,'Data;_Historical_Data'!$J$12:$J$518,0),MATCH(Working!AZ$11,'Data;_Historical_Data'!$H$11:$AK$11)),SUMIFS('Data;_Minor_Ports'!$K$59:$K$999999,'Data;_Minor_Ports'!$F$59:$F$999999,$F165,'Data;_Minor_Ports'!$E$59:$E$999999,AZ$70,'Data;_Minor_Ports'!$J$59:$J$999999,#REF!)))</f>
        <v>z</v>
      </c>
      <c r="BA165" s="3" t="str">
        <f>IF(Closed_Ports!AV158="z","z",IF(BA$11&lt;2000,INDEX('Data;_Historical_Data'!$H$12:$AK$518,MATCH(Working!$E165,'Data;_Historical_Data'!$J$12:$J$518,0),MATCH(Working!BA$11,'Data;_Historical_Data'!$H$11:$AK$11)),SUMIFS('Data;_Minor_Ports'!$K$59:$K$999999,'Data;_Minor_Ports'!$F$59:$F$999999,$F165,'Data;_Minor_Ports'!$E$59:$E$999999,BA$70,'Data;_Minor_Ports'!$J$59:$J$999999,#REF!)))</f>
        <v>z</v>
      </c>
      <c r="BB165" s="3" t="str">
        <f>IF(Closed_Ports!AW158="z","z",IF(BB$11&lt;2000,INDEX('Data;_Historical_Data'!$H$12:$AK$518,MATCH(Working!$E165,'Data;_Historical_Data'!$J$12:$J$518,0),MATCH(Working!BB$11,'Data;_Historical_Data'!$H$11:$AK$11)),SUMIFS('Data;_Minor_Ports'!$K$59:$K$999999,'Data;_Minor_Ports'!$F$59:$F$999999,$F165,'Data;_Minor_Ports'!$E$59:$E$999999,BB$70,'Data;_Minor_Ports'!$J$59:$J$999999,#REF!)))</f>
        <v>z</v>
      </c>
      <c r="BC165" s="3" t="str">
        <f>IF(Closed_Ports!AX158="z","z",IF(BC$11&lt;2000,INDEX('Data;_Historical_Data'!$H$12:$AK$518,MATCH(Working!$E165,'Data;_Historical_Data'!$J$12:$J$518,0),MATCH(Working!BC$11,'Data;_Historical_Data'!$H$11:$AK$11)),SUMIFS('Data;_Minor_Ports'!$K$59:$K$999999,'Data;_Minor_Ports'!$F$59:$F$999999,$F165,'Data;_Minor_Ports'!$E$59:$E$999999,BC$70,'Data;_Minor_Ports'!$J$59:$J$999999,#REF!)))</f>
        <v>z</v>
      </c>
      <c r="BD165" s="3">
        <f>IF(Closed_Ports!AY158="z","z",IF(BD$11&lt;2000,INDEX('Data;_Historical_Data'!$H$12:$AK$518,MATCH(Working!$E165,'Data;_Historical_Data'!$J$12:$J$518,0),MATCH(Working!BD$11,'Data;_Historical_Data'!$H$11:$AK$11)),SUMIFS('Data;_Minor_Ports'!$K$59:$K$999999,'Data;_Minor_Ports'!$F$59:$F$999999,$F165,'Data;_Minor_Ports'!$E$59:$E$999999,BD$70,'Data;_Minor_Ports'!$J$59:$J$999999,#REF!)))</f>
        <v>0</v>
      </c>
      <c r="BE165" s="3">
        <f>IF(Closed_Ports!AZ158="z","z",IF(BE$11&lt;2000,INDEX('Data;_Historical_Data'!$H$12:$AK$518,MATCH(Working!$E165,'Data;_Historical_Data'!$J$12:$J$518,0),MATCH(Working!BE$11,'Data;_Historical_Data'!$H$11:$AK$11)),SUMIFS('Data;_Minor_Ports'!$K$59:$K$999999,'Data;_Minor_Ports'!$F$59:$F$999999,$F165,'Data;_Minor_Ports'!$E$59:$E$999999,BE$70,'Data;_Minor_Ports'!$J$59:$J$999999,#REF!)))</f>
        <v>0</v>
      </c>
      <c r="BF165" s="3">
        <f>IF(Closed_Ports!BA158="z","z",IF(BF$11&lt;2000,INDEX('Data;_Historical_Data'!$H$12:$AK$518,MATCH(Working!$E165,'Data;_Historical_Data'!$J$12:$J$518,0),MATCH(Working!BF$11,'Data;_Historical_Data'!$H$11:$AK$11)),SUMIFS('Data;_Minor_Ports'!$K$59:$K$999999,'Data;_Minor_Ports'!$F$59:$F$999999,$F165,'Data;_Minor_Ports'!$E$59:$E$999999,BF$70,'Data;_Minor_Ports'!$J$59:$J$999999,#REF!)))</f>
        <v>0</v>
      </c>
      <c r="BG165" s="3">
        <f>IF(Closed_Ports!BB158="z","z",IF(BG$11&lt;2000,INDEX('Data;_Historical_Data'!$H$12:$AK$518,MATCH(Working!$E165,'Data;_Historical_Data'!$J$12:$J$518,0),MATCH(Working!BG$11,'Data;_Historical_Data'!$H$11:$AK$11)),SUMIFS('Data;_Minor_Ports'!$K$59:$K$999999,'Data;_Minor_Ports'!$F$59:$F$999999,$F165,'Data;_Minor_Ports'!$E$59:$E$999999,BG$70,'Data;_Minor_Ports'!$J$59:$J$999999,#REF!)))</f>
        <v>0</v>
      </c>
      <c r="BH165" s="3">
        <f>IF(Closed_Ports!BC158="z","z",IF(BH$11&lt;2000,INDEX('Data;_Historical_Data'!$H$12:$AK$518,MATCH(Working!$E165,'Data;_Historical_Data'!$J$12:$J$518,0),MATCH(Working!BH$11,'Data;_Historical_Data'!$H$11:$AK$11)),SUMIFS('Data;_Minor_Ports'!$K$59:$K$999999,'Data;_Minor_Ports'!$F$59:$F$999999,$F165,'Data;_Minor_Ports'!$E$59:$E$999999,BH$70,'Data;_Minor_Ports'!$J$59:$J$999999,#REF!)))</f>
        <v>0</v>
      </c>
      <c r="BI165" s="3">
        <f>IF(Closed_Ports!BD158="z","z",IF(BI$11&lt;2000,INDEX('Data;_Historical_Data'!$H$12:$AK$518,MATCH(Working!$E165,'Data;_Historical_Data'!$J$12:$J$518,0),MATCH(Working!BI$11,'Data;_Historical_Data'!$H$11:$AK$11)),SUMIFS('Data;_Minor_Ports'!$K$59:$K$999999,'Data;_Minor_Ports'!$F$59:$F$999999,$F165,'Data;_Minor_Ports'!$E$59:$E$999999,BI$70,'Data;_Minor_Ports'!$J$59:$J$999999,#REF!)))</f>
        <v>0</v>
      </c>
      <c r="BJ165" s="44" t="e">
        <f t="shared" si="10"/>
        <v>#DIV/0!</v>
      </c>
      <c r="BK165" s="45">
        <f t="shared" si="11"/>
        <v>0</v>
      </c>
    </row>
    <row r="166" spans="5:66" x14ac:dyDescent="0.25">
      <c r="E166" s="22" t="e">
        <f>CONCATENATE(#REF!,Working!H166)</f>
        <v>#REF!</v>
      </c>
      <c r="F166" s="22" t="s">
        <v>506</v>
      </c>
      <c r="G166" s="22" t="s">
        <v>308</v>
      </c>
      <c r="H166" s="2" t="s">
        <v>153</v>
      </c>
      <c r="I166" s="2" t="s">
        <v>17</v>
      </c>
      <c r="J166" s="42" t="s">
        <v>66</v>
      </c>
      <c r="K166" s="3" t="str">
        <f>IF(Closed_Ports!F159="z","z",IF(K$11&lt;2000,INDEX('Data;_Historical_Data'!$H$12:$AK$518,MATCH(Working!$E166,'Data;_Historical_Data'!$J$12:$J$518,0),MATCH(Working!K$11,'Data;_Historical_Data'!$H$11:$AK$11)),SUMIFS('Data;_Minor_Ports'!$K$59:$K$999999,'Data;_Minor_Ports'!$F$59:$F$999999,$F166,'Data;_Minor_Ports'!$E$59:$E$999999,K$70,'Data;_Minor_Ports'!$J$59:$J$999999,#REF!)))</f>
        <v>z</v>
      </c>
      <c r="L166" s="3" t="str">
        <f>IF(Closed_Ports!G159="z","z",IF(L$11&lt;2000,INDEX('Data;_Historical_Data'!$H$12:$AK$518,MATCH(Working!$E166,'Data;_Historical_Data'!$J$12:$J$518,0),MATCH(Working!L$11,'Data;_Historical_Data'!$H$11:$AK$11)),SUMIFS('Data;_Minor_Ports'!$K$59:$K$999999,'Data;_Minor_Ports'!$F$59:$F$999999,$F166,'Data;_Minor_Ports'!$E$59:$E$999999,L$70,'Data;_Minor_Ports'!$J$59:$J$999999,#REF!)))</f>
        <v>z</v>
      </c>
      <c r="M166" s="3" t="str">
        <f>IF(Closed_Ports!H159="z","z",IF(M$11&lt;2000,INDEX('Data;_Historical_Data'!$H$12:$AK$518,MATCH(Working!$E166,'Data;_Historical_Data'!$J$12:$J$518,0),MATCH(Working!M$11,'Data;_Historical_Data'!$H$11:$AK$11)),SUMIFS('Data;_Minor_Ports'!$K$59:$K$999999,'Data;_Minor_Ports'!$F$59:$F$999999,$F166,'Data;_Minor_Ports'!$E$59:$E$999999,M$70,'Data;_Minor_Ports'!$J$59:$J$999999,#REF!)))</f>
        <v>z</v>
      </c>
      <c r="N166" s="3" t="str">
        <f>IF(Closed_Ports!I159="z","z",IF(N$11&lt;2000,INDEX('Data;_Historical_Data'!$H$12:$AK$518,MATCH(Working!$E166,'Data;_Historical_Data'!$J$12:$J$518,0),MATCH(Working!N$11,'Data;_Historical_Data'!$H$11:$AK$11)),SUMIFS('Data;_Minor_Ports'!$K$59:$K$999999,'Data;_Minor_Ports'!$F$59:$F$999999,$F166,'Data;_Minor_Ports'!$E$59:$E$999999,N$70,'Data;_Minor_Ports'!$J$59:$J$999999,#REF!)))</f>
        <v>z</v>
      </c>
      <c r="O166" s="3" t="str">
        <f>IF(Closed_Ports!J159="z","z",IF(O$11&lt;2000,INDEX('Data;_Historical_Data'!$H$12:$AK$518,MATCH(Working!$E166,'Data;_Historical_Data'!$J$12:$J$518,0),MATCH(Working!O$11,'Data;_Historical_Data'!$H$11:$AK$11)),SUMIFS('Data;_Minor_Ports'!$K$59:$K$999999,'Data;_Minor_Ports'!$F$59:$F$999999,$F166,'Data;_Minor_Ports'!$E$59:$E$999999,O$70,'Data;_Minor_Ports'!$J$59:$J$999999,#REF!)))</f>
        <v>z</v>
      </c>
      <c r="P166" s="3" t="str">
        <f>IF(Closed_Ports!K159="z","z",IF(P$11&lt;2000,INDEX('Data;_Historical_Data'!$H$12:$AK$518,MATCH(Working!$E166,'Data;_Historical_Data'!$J$12:$J$518,0),MATCH(Working!P$11,'Data;_Historical_Data'!$H$11:$AK$11)),SUMIFS('Data;_Minor_Ports'!$K$59:$K$999999,'Data;_Minor_Ports'!$F$59:$F$999999,$F166,'Data;_Minor_Ports'!$E$59:$E$999999,P$70,'Data;_Minor_Ports'!$J$59:$J$999999,#REF!)))</f>
        <v>z</v>
      </c>
      <c r="Q166" s="3" t="str">
        <f>IF(Closed_Ports!L159="z","z",IF(Q$11&lt;2000,INDEX('Data;_Historical_Data'!$H$12:$AK$518,MATCH(Working!$E166,'Data;_Historical_Data'!$J$12:$J$518,0),MATCH(Working!Q$11,'Data;_Historical_Data'!$H$11:$AK$11)),SUMIFS('Data;_Minor_Ports'!$K$59:$K$999999,'Data;_Minor_Ports'!$F$59:$F$999999,$F166,'Data;_Minor_Ports'!$E$59:$E$999999,Q$70,'Data;_Minor_Ports'!$J$59:$J$999999,#REF!)))</f>
        <v>z</v>
      </c>
      <c r="R166" s="3" t="str">
        <f>IF(Closed_Ports!M159="z","z",IF(R$11&lt;2000,INDEX('Data;_Historical_Data'!$H$12:$AK$518,MATCH(Working!$E166,'Data;_Historical_Data'!$J$12:$J$518,0),MATCH(Working!R$11,'Data;_Historical_Data'!$H$11:$AK$11)),SUMIFS('Data;_Minor_Ports'!$K$59:$K$999999,'Data;_Minor_Ports'!$F$59:$F$999999,$F166,'Data;_Minor_Ports'!$E$59:$E$999999,R$70,'Data;_Minor_Ports'!$J$59:$J$999999,#REF!)))</f>
        <v>z</v>
      </c>
      <c r="S166" s="3" t="str">
        <f>IF(Closed_Ports!N159="z","z",IF(S$11&lt;2000,INDEX('Data;_Historical_Data'!$H$12:$AK$518,MATCH(Working!$E166,'Data;_Historical_Data'!$J$12:$J$518,0),MATCH(Working!S$11,'Data;_Historical_Data'!$H$11:$AK$11)),SUMIFS('Data;_Minor_Ports'!$K$59:$K$999999,'Data;_Minor_Ports'!$F$59:$F$999999,$F166,'Data;_Minor_Ports'!$E$59:$E$999999,S$70,'Data;_Minor_Ports'!$J$59:$J$999999,#REF!)))</f>
        <v>z</v>
      </c>
      <c r="T166" s="3" t="e">
        <f>IF(Closed_Ports!O159="z","z",IF(T$11&lt;2000,INDEX('Data;_Historical_Data'!$H$12:$AK$518,MATCH(Working!$E166,'Data;_Historical_Data'!$J$12:$J$518,0),MATCH(Working!T$11,'Data;_Historical_Data'!$H$11:$AK$11)),SUMIFS('Data;_Minor_Ports'!$K$59:$K$999999,'Data;_Minor_Ports'!$F$59:$F$999999,$F166,'Data;_Minor_Ports'!$E$59:$E$999999,T$70,'Data;_Minor_Ports'!$J$59:$J$999999,#REF!)))</f>
        <v>#REF!</v>
      </c>
      <c r="U166" s="3" t="e">
        <f>IF(Closed_Ports!P159="z","z",IF(U$11&lt;2000,INDEX('Data;_Historical_Data'!$H$12:$AK$518,MATCH(Working!$E166,'Data;_Historical_Data'!$J$12:$J$518,0),MATCH(Working!U$11,'Data;_Historical_Data'!$H$11:$AK$11)),SUMIFS('Data;_Minor_Ports'!$K$59:$K$999999,'Data;_Minor_Ports'!$F$59:$F$999999,$F166,'Data;_Minor_Ports'!$E$59:$E$999999,U$70,'Data;_Minor_Ports'!$J$59:$J$999999,#REF!)))</f>
        <v>#REF!</v>
      </c>
      <c r="V166" s="3" t="e">
        <f>IF(Closed_Ports!Q159="z","z",IF(V$11&lt;2000,INDEX('Data;_Historical_Data'!$H$12:$AK$518,MATCH(Working!$E166,'Data;_Historical_Data'!$J$12:$J$518,0),MATCH(Working!V$11,'Data;_Historical_Data'!$H$11:$AK$11)),SUMIFS('Data;_Minor_Ports'!$K$59:$K$999999,'Data;_Minor_Ports'!$F$59:$F$999999,$F166,'Data;_Minor_Ports'!$E$59:$E$999999,V$70,'Data;_Minor_Ports'!$J$59:$J$999999,#REF!)))</f>
        <v>#REF!</v>
      </c>
      <c r="W166" s="3" t="e">
        <f>IF(Closed_Ports!R159="z","z",IF(W$11&lt;2000,INDEX('Data;_Historical_Data'!$H$12:$AK$518,MATCH(Working!$E166,'Data;_Historical_Data'!$J$12:$J$518,0),MATCH(Working!W$11,'Data;_Historical_Data'!$H$11:$AK$11)),SUMIFS('Data;_Minor_Ports'!$K$59:$K$999999,'Data;_Minor_Ports'!$F$59:$F$999999,$F166,'Data;_Minor_Ports'!$E$59:$E$999999,W$70,'Data;_Minor_Ports'!$J$59:$J$999999,#REF!)))</f>
        <v>#REF!</v>
      </c>
      <c r="X166" s="3" t="e">
        <f>IF(Closed_Ports!S159="z","z",IF(X$11&lt;2000,INDEX('Data;_Historical_Data'!$H$12:$AK$518,MATCH(Working!$E166,'Data;_Historical_Data'!$J$12:$J$518,0),MATCH(Working!X$11,'Data;_Historical_Data'!$H$11:$AK$11)),SUMIFS('Data;_Minor_Ports'!$K$59:$K$999999,'Data;_Minor_Ports'!$F$59:$F$999999,$F166,'Data;_Minor_Ports'!$E$59:$E$999999,X$70,'Data;_Minor_Ports'!$J$59:$J$999999,#REF!)))</f>
        <v>#REF!</v>
      </c>
      <c r="Y166" s="3" t="e">
        <f>IF(Closed_Ports!T159="z","z",IF(Y$11&lt;2000,INDEX('Data;_Historical_Data'!$H$12:$AK$518,MATCH(Working!$E166,'Data;_Historical_Data'!$J$12:$J$518,0),MATCH(Working!Y$11,'Data;_Historical_Data'!$H$11:$AK$11)),SUMIFS('Data;_Minor_Ports'!$K$59:$K$999999,'Data;_Minor_Ports'!$F$59:$F$999999,$F166,'Data;_Minor_Ports'!$E$59:$E$999999,Y$70,'Data;_Minor_Ports'!$J$59:$J$999999,#REF!)))</f>
        <v>#REF!</v>
      </c>
      <c r="Z166" s="3" t="e">
        <f>IF(Closed_Ports!U159="z","z",IF(Z$11&lt;2000,INDEX('Data;_Historical_Data'!$H$12:$AK$518,MATCH(Working!$E166,'Data;_Historical_Data'!$J$12:$J$518,0),MATCH(Working!Z$11,'Data;_Historical_Data'!$H$11:$AK$11)),SUMIFS('Data;_Minor_Ports'!$K$59:$K$999999,'Data;_Minor_Ports'!$F$59:$F$999999,$F166,'Data;_Minor_Ports'!$E$59:$E$999999,Z$70,'Data;_Minor_Ports'!$J$59:$J$999999,#REF!)))</f>
        <v>#REF!</v>
      </c>
      <c r="AA166" s="3" t="e">
        <f>IF(Closed_Ports!V159="z","z",IF(AA$11&lt;2000,INDEX('Data;_Historical_Data'!$H$12:$AK$518,MATCH(Working!$E166,'Data;_Historical_Data'!$J$12:$J$518,0),MATCH(Working!AA$11,'Data;_Historical_Data'!$H$11:$AK$11)),SUMIFS('Data;_Minor_Ports'!$K$59:$K$999999,'Data;_Minor_Ports'!$F$59:$F$999999,$F166,'Data;_Minor_Ports'!$E$59:$E$999999,AA$70,'Data;_Minor_Ports'!$J$59:$J$999999,#REF!)))</f>
        <v>#REF!</v>
      </c>
      <c r="AB166" s="3" t="e">
        <f>IF(Closed_Ports!W159="z","z",IF(AB$11&lt;2000,INDEX('Data;_Historical_Data'!$H$12:$AK$518,MATCH(Working!$E166,'Data;_Historical_Data'!$J$12:$J$518,0),MATCH(Working!AB$11,'Data;_Historical_Data'!$H$11:$AK$11)),SUMIFS('Data;_Minor_Ports'!$K$59:$K$999999,'Data;_Minor_Ports'!$F$59:$F$999999,$F166,'Data;_Minor_Ports'!$E$59:$E$999999,AB$70,'Data;_Minor_Ports'!$J$59:$J$999999,#REF!)))</f>
        <v>#REF!</v>
      </c>
      <c r="AC166" s="3" t="e">
        <f>IF(Closed_Ports!X159="z","z",IF(AC$11&lt;2000,INDEX('Data;_Historical_Data'!$H$12:$AK$518,MATCH(Working!$E166,'Data;_Historical_Data'!$J$12:$J$518,0),MATCH(Working!AC$11,'Data;_Historical_Data'!$H$11:$AK$11)),SUMIFS('Data;_Minor_Ports'!$K$59:$K$999999,'Data;_Minor_Ports'!$F$59:$F$999999,$F166,'Data;_Minor_Ports'!$E$59:$E$999999,AC$70,'Data;_Minor_Ports'!$J$59:$J$999999,#REF!)))</f>
        <v>#REF!</v>
      </c>
      <c r="AD166" s="3" t="e">
        <f>IF(Closed_Ports!Y159="z","z",IF(AD$11&lt;2000,INDEX('Data;_Historical_Data'!$H$12:$AK$518,MATCH(Working!$E166,'Data;_Historical_Data'!$J$12:$J$518,0),MATCH(Working!AD$11,'Data;_Historical_Data'!$H$11:$AK$11)),SUMIFS('Data;_Minor_Ports'!$K$59:$K$999999,'Data;_Minor_Ports'!$F$59:$F$999999,$F166,'Data;_Minor_Ports'!$E$59:$E$999999,AD$70,'Data;_Minor_Ports'!$J$59:$J$999999,#REF!)))</f>
        <v>#REF!</v>
      </c>
      <c r="AE166" s="3" t="e">
        <f>IF(Closed_Ports!Z159="z","z",IF(AE$11&lt;2000,INDEX('Data;_Historical_Data'!$H$12:$AK$518,MATCH(Working!$E166,'Data;_Historical_Data'!$J$12:$J$518,0),MATCH(Working!AE$11,'Data;_Historical_Data'!$H$11:$AK$11)),SUMIFS('Data;_Minor_Ports'!$K$59:$K$999999,'Data;_Minor_Ports'!$F$59:$F$999999,$F166,'Data;_Minor_Ports'!$E$59:$E$999999,AE$70,'Data;_Minor_Ports'!$J$59:$J$999999,#REF!)))</f>
        <v>#REF!</v>
      </c>
      <c r="AF166" s="3" t="e">
        <f>IF(Closed_Ports!AA159="z","z",IF(AF$11&lt;2000,INDEX('Data;_Historical_Data'!$H$12:$AK$518,MATCH(Working!$E166,'Data;_Historical_Data'!$J$12:$J$518,0),MATCH(Working!AF$11,'Data;_Historical_Data'!$H$11:$AK$11)),SUMIFS('Data;_Minor_Ports'!$K$59:$K$999999,'Data;_Minor_Ports'!$F$59:$F$999999,$F166,'Data;_Minor_Ports'!$E$59:$E$999999,AF$70,'Data;_Minor_Ports'!$J$59:$J$999999,#REF!)))</f>
        <v>#REF!</v>
      </c>
      <c r="AG166" s="3" t="e">
        <f>IF(Closed_Ports!AB159="z","z",IF(AG$11&lt;2000,INDEX('Data;_Historical_Data'!$H$12:$AK$518,MATCH(Working!$E166,'Data;_Historical_Data'!$J$12:$J$518,0),MATCH(Working!AG$11,'Data;_Historical_Data'!$H$11:$AK$11)),SUMIFS('Data;_Minor_Ports'!$K$59:$K$999999,'Data;_Minor_Ports'!$F$59:$F$999999,$F166,'Data;_Minor_Ports'!$E$59:$E$999999,AG$70,'Data;_Minor_Ports'!$J$59:$J$999999,#REF!)))</f>
        <v>#REF!</v>
      </c>
      <c r="AH166" s="3" t="e">
        <f>IF(Closed_Ports!AC159="z","z",IF(AH$11&lt;2000,INDEX('Data;_Historical_Data'!$H$12:$AK$518,MATCH(Working!$E166,'Data;_Historical_Data'!$J$12:$J$518,0),MATCH(Working!AH$11,'Data;_Historical_Data'!$H$11:$AK$11)),SUMIFS('Data;_Minor_Ports'!$K$59:$K$999999,'Data;_Minor_Ports'!$F$59:$F$999999,$F166,'Data;_Minor_Ports'!$E$59:$E$999999,AH$70,'Data;_Minor_Ports'!$J$59:$J$999999,#REF!)))</f>
        <v>#REF!</v>
      </c>
      <c r="AI166" s="3" t="e">
        <f>IF(Closed_Ports!AD159="z","z",IF(AI$11&lt;2000,INDEX('Data;_Historical_Data'!$H$12:$AK$518,MATCH(Working!$E166,'Data;_Historical_Data'!$J$12:$J$518,0),MATCH(Working!AI$11,'Data;_Historical_Data'!$H$11:$AK$11)),SUMIFS('Data;_Minor_Ports'!$K$59:$K$999999,'Data;_Minor_Ports'!$F$59:$F$999999,$F166,'Data;_Minor_Ports'!$E$59:$E$999999,AI$70,'Data;_Minor_Ports'!$J$59:$J$999999,#REF!)))</f>
        <v>#REF!</v>
      </c>
      <c r="AJ166" s="3" t="e">
        <f>IF(Closed_Ports!AE159="z","z",IF(AJ$11&lt;2000,INDEX('Data;_Historical_Data'!$H$12:$AK$518,MATCH(Working!$E166,'Data;_Historical_Data'!$J$12:$J$518,0),MATCH(Working!AJ$11,'Data;_Historical_Data'!$H$11:$AK$11)),SUMIFS('Data;_Minor_Ports'!$K$59:$K$999999,'Data;_Minor_Ports'!$F$59:$F$999999,$F166,'Data;_Minor_Ports'!$E$59:$E$999999,AJ$70,'Data;_Minor_Ports'!$J$59:$J$999999,#REF!)))</f>
        <v>#REF!</v>
      </c>
      <c r="AK166" s="3" t="e">
        <f>IF(Closed_Ports!AF159="z","z",IF(AK$11&lt;2000,INDEX('Data;_Historical_Data'!$H$12:$AK$518,MATCH(Working!$E166,'Data;_Historical_Data'!$J$12:$J$518,0),MATCH(Working!AK$11,'Data;_Historical_Data'!$H$11:$AK$11)),SUMIFS('Data;_Minor_Ports'!$K$59:$K$999999,'Data;_Minor_Ports'!$F$59:$F$999999,$F166,'Data;_Minor_Ports'!$E$59:$E$999999,AK$70,'Data;_Minor_Ports'!$J$59:$J$999999,#REF!)))</f>
        <v>#REF!</v>
      </c>
      <c r="AL166" s="49">
        <f>IF(Closed_Ports!AG159="z","z",IF(AL$11&lt;2000,INDEX('Data;_Historical_Data'!$H$12:$AK$518,MATCH(Working!$E166,'Data;_Historical_Data'!$J$12:$J$518,0),MATCH(Working!AL$11,'Data;_Historical_Data'!$H$11:$AK$11)),SUMIFS('Data;_Minor_Ports'!$K$59:$K$999999,'Data;_Minor_Ports'!$F$59:$F$999999,$F166,'Data;_Minor_Ports'!$E$59:$E$999999,AL$70,'Data;_Minor_Ports'!$J$59:$J$999999,#REF!)))</f>
        <v>0</v>
      </c>
      <c r="AM166" s="3">
        <f>IF(Closed_Ports!AH159="z","z",IF(AM$11&lt;2000,INDEX('Data;_Historical_Data'!$H$12:$AK$518,MATCH(Working!$E166,'Data;_Historical_Data'!$J$12:$J$518,0),MATCH(Working!AM$11,'Data;_Historical_Data'!$H$11:$AK$11)),SUMIFS('Data;_Minor_Ports'!$K$59:$K$999999,'Data;_Minor_Ports'!$F$59:$F$999999,$F166,'Data;_Minor_Ports'!$E$59:$E$999999,AM$70,'Data;_Minor_Ports'!$J$59:$J$999999,#REF!)))</f>
        <v>0</v>
      </c>
      <c r="AN166" s="3">
        <f>IF(Closed_Ports!AI159="z","z",IF(AN$11&lt;2000,INDEX('Data;_Historical_Data'!$H$12:$AK$518,MATCH(Working!$E166,'Data;_Historical_Data'!$J$12:$J$518,0),MATCH(Working!AN$11,'Data;_Historical_Data'!$H$11:$AK$11)),SUMIFS('Data;_Minor_Ports'!$K$59:$K$999999,'Data;_Minor_Ports'!$F$59:$F$999999,$F166,'Data;_Minor_Ports'!$E$59:$E$999999,AN$70,'Data;_Minor_Ports'!$J$59:$J$999999,#REF!)))</f>
        <v>0</v>
      </c>
      <c r="AO166" s="3">
        <f>IF(Closed_Ports!AJ159="z","z",IF(AO$11&lt;2000,INDEX('Data;_Historical_Data'!$H$12:$AK$518,MATCH(Working!$E166,'Data;_Historical_Data'!$J$12:$J$518,0),MATCH(Working!AO$11,'Data;_Historical_Data'!$H$11:$AK$11)),SUMIFS('Data;_Minor_Ports'!$K$59:$K$999999,'Data;_Minor_Ports'!$F$59:$F$999999,$F166,'Data;_Minor_Ports'!$E$59:$E$999999,AO$70,'Data;_Minor_Ports'!$J$59:$J$999999,#REF!)))</f>
        <v>0</v>
      </c>
      <c r="AP166" s="3">
        <f>IF(Closed_Ports!AK159="z","z",IF(AP$11&lt;2000,INDEX('Data;_Historical_Data'!$H$12:$AK$518,MATCH(Working!$E166,'Data;_Historical_Data'!$J$12:$J$518,0),MATCH(Working!AP$11,'Data;_Historical_Data'!$H$11:$AK$11)),SUMIFS('Data;_Minor_Ports'!$K$59:$K$999999,'Data;_Minor_Ports'!$F$59:$F$999999,$F166,'Data;_Minor_Ports'!$E$59:$E$999999,AP$70,'Data;_Minor_Ports'!$J$59:$J$999999,#REF!)))</f>
        <v>0</v>
      </c>
      <c r="AQ166" s="3">
        <f>IF(Closed_Ports!AL159="z","z",IF(AQ$11&lt;2000,INDEX('Data;_Historical_Data'!$H$12:$AK$518,MATCH(Working!$E166,'Data;_Historical_Data'!$J$12:$J$518,0),MATCH(Working!AQ$11,'Data;_Historical_Data'!$H$11:$AK$11)),SUMIFS('Data;_Minor_Ports'!$K$59:$K$999999,'Data;_Minor_Ports'!$F$59:$F$999999,$F166,'Data;_Minor_Ports'!$E$59:$E$999999,AQ$70,'Data;_Minor_Ports'!$J$59:$J$999999,#REF!)))</f>
        <v>0</v>
      </c>
      <c r="AR166" s="3">
        <f>IF(Closed_Ports!AM159="z","z",IF(AR$11&lt;2000,INDEX('Data;_Historical_Data'!$H$12:$AK$518,MATCH(Working!$E166,'Data;_Historical_Data'!$J$12:$J$518,0),MATCH(Working!AR$11,'Data;_Historical_Data'!$H$11:$AK$11)),SUMIFS('Data;_Minor_Ports'!$K$59:$K$999999,'Data;_Minor_Ports'!$F$59:$F$999999,$F166,'Data;_Minor_Ports'!$E$59:$E$999999,AR$70,'Data;_Minor_Ports'!$J$59:$J$999999,#REF!)))</f>
        <v>0</v>
      </c>
      <c r="AS166" s="3">
        <f>IF(Closed_Ports!AN159="z","z",IF(AS$11&lt;2000,INDEX('Data;_Historical_Data'!$H$12:$AK$518,MATCH(Working!$E166,'Data;_Historical_Data'!$J$12:$J$518,0),MATCH(Working!AS$11,'Data;_Historical_Data'!$H$11:$AK$11)),SUMIFS('Data;_Minor_Ports'!$K$59:$K$999999,'Data;_Minor_Ports'!$F$59:$F$999999,$F166,'Data;_Minor_Ports'!$E$59:$E$999999,AS$70,'Data;_Minor_Ports'!$J$59:$J$999999,#REF!)))</f>
        <v>0</v>
      </c>
      <c r="AT166" s="3">
        <f>IF(Closed_Ports!AO159="z","z",IF(AT$11&lt;2000,INDEX('Data;_Historical_Data'!$H$12:$AK$518,MATCH(Working!$E166,'Data;_Historical_Data'!$J$12:$J$518,0),MATCH(Working!AT$11,'Data;_Historical_Data'!$H$11:$AK$11)),SUMIFS('Data;_Minor_Ports'!$K$59:$K$999999,'Data;_Minor_Ports'!$F$59:$F$999999,$F166,'Data;_Minor_Ports'!$E$59:$E$999999,AT$70,'Data;_Minor_Ports'!$J$59:$J$999999,#REF!)))</f>
        <v>0</v>
      </c>
      <c r="AU166" s="3">
        <f>IF(Closed_Ports!AP159="z","z",IF(AU$11&lt;2000,INDEX('Data;_Historical_Data'!$H$12:$AK$518,MATCH(Working!$E166,'Data;_Historical_Data'!$J$12:$J$518,0),MATCH(Working!AU$11,'Data;_Historical_Data'!$H$11:$AK$11)),SUMIFS('Data;_Minor_Ports'!$K$59:$K$999999,'Data;_Minor_Ports'!$F$59:$F$999999,$F166,'Data;_Minor_Ports'!$E$59:$E$999999,AU$70,'Data;_Minor_Ports'!$J$59:$J$999999,#REF!)))</f>
        <v>0</v>
      </c>
      <c r="AV166" s="3">
        <f>IF(Closed_Ports!AQ159="z","z",IF(AV$11&lt;2000,INDEX('Data;_Historical_Data'!$H$12:$AK$518,MATCH(Working!$E166,'Data;_Historical_Data'!$J$12:$J$518,0),MATCH(Working!AV$11,'Data;_Historical_Data'!$H$11:$AK$11)),SUMIFS('Data;_Minor_Ports'!$K$59:$K$999999,'Data;_Minor_Ports'!$F$59:$F$999999,$F166,'Data;_Minor_Ports'!$E$59:$E$999999,AV$70,'Data;_Minor_Ports'!$J$59:$J$999999,#REF!)))</f>
        <v>0</v>
      </c>
      <c r="AW166" s="3">
        <f>IF(Closed_Ports!AR159="z","z",IF(AW$11&lt;2000,INDEX('Data;_Historical_Data'!$H$12:$AK$518,MATCH(Working!$E166,'Data;_Historical_Data'!$J$12:$J$518,0),MATCH(Working!AW$11,'Data;_Historical_Data'!$H$11:$AK$11)),SUMIFS('Data;_Minor_Ports'!$K$59:$K$999999,'Data;_Minor_Ports'!$F$59:$F$999999,$F166,'Data;_Minor_Ports'!$E$59:$E$999999,AW$70,'Data;_Minor_Ports'!$J$59:$J$999999,#REF!)))</f>
        <v>0</v>
      </c>
      <c r="AX166" s="3">
        <f>IF(Closed_Ports!AS159="z","z",IF(AX$11&lt;2000,INDEX('Data;_Historical_Data'!$H$12:$AK$518,MATCH(Working!$E166,'Data;_Historical_Data'!$J$12:$J$518,0),MATCH(Working!AX$11,'Data;_Historical_Data'!$H$11:$AK$11)),SUMIFS('Data;_Minor_Ports'!$K$59:$K$999999,'Data;_Minor_Ports'!$F$59:$F$999999,$F166,'Data;_Minor_Ports'!$E$59:$E$999999,AX$70,'Data;_Minor_Ports'!$J$59:$J$999999,#REF!)))</f>
        <v>0</v>
      </c>
      <c r="AY166" s="3">
        <f>IF(Closed_Ports!AT159="z","z",IF(AY$11&lt;2000,INDEX('Data;_Historical_Data'!$H$12:$AK$518,MATCH(Working!$E166,'Data;_Historical_Data'!$J$12:$J$518,0),MATCH(Working!AY$11,'Data;_Historical_Data'!$H$11:$AK$11)),SUMIFS('Data;_Minor_Ports'!$K$59:$K$999999,'Data;_Minor_Ports'!$F$59:$F$999999,$F166,'Data;_Minor_Ports'!$E$59:$E$999999,AY$70,'Data;_Minor_Ports'!$J$59:$J$999999,#REF!)))</f>
        <v>0</v>
      </c>
      <c r="AZ166" s="3">
        <f>IF(Closed_Ports!AU159="z","z",IF(AZ$11&lt;2000,INDEX('Data;_Historical_Data'!$H$12:$AK$518,MATCH(Working!$E166,'Data;_Historical_Data'!$J$12:$J$518,0),MATCH(Working!AZ$11,'Data;_Historical_Data'!$H$11:$AK$11)),SUMIFS('Data;_Minor_Ports'!$K$59:$K$999999,'Data;_Minor_Ports'!$F$59:$F$999999,$F166,'Data;_Minor_Ports'!$E$59:$E$999999,AZ$70,'Data;_Minor_Ports'!$J$59:$J$999999,#REF!)))</f>
        <v>0</v>
      </c>
      <c r="BA166" s="3">
        <f>IF(Closed_Ports!AV159="z","z",IF(BA$11&lt;2000,INDEX('Data;_Historical_Data'!$H$12:$AK$518,MATCH(Working!$E166,'Data;_Historical_Data'!$J$12:$J$518,0),MATCH(Working!BA$11,'Data;_Historical_Data'!$H$11:$AK$11)),SUMIFS('Data;_Minor_Ports'!$K$59:$K$999999,'Data;_Minor_Ports'!$F$59:$F$999999,$F166,'Data;_Minor_Ports'!$E$59:$E$999999,BA$70,'Data;_Minor_Ports'!$J$59:$J$999999,#REF!)))</f>
        <v>0</v>
      </c>
      <c r="BB166" s="3">
        <f>IF(Closed_Ports!AW159="z","z",IF(BB$11&lt;2000,INDEX('Data;_Historical_Data'!$H$12:$AK$518,MATCH(Working!$E166,'Data;_Historical_Data'!$J$12:$J$518,0),MATCH(Working!BB$11,'Data;_Historical_Data'!$H$11:$AK$11)),SUMIFS('Data;_Minor_Ports'!$K$59:$K$999999,'Data;_Minor_Ports'!$F$59:$F$999999,$F166,'Data;_Minor_Ports'!$E$59:$E$999999,BB$70,'Data;_Minor_Ports'!$J$59:$J$999999,#REF!)))</f>
        <v>0</v>
      </c>
      <c r="BC166" s="3">
        <f>IF(Closed_Ports!AX159="z","z",IF(BC$11&lt;2000,INDEX('Data;_Historical_Data'!$H$12:$AK$518,MATCH(Working!$E166,'Data;_Historical_Data'!$J$12:$J$518,0),MATCH(Working!BC$11,'Data;_Historical_Data'!$H$11:$AK$11)),SUMIFS('Data;_Minor_Ports'!$K$59:$K$999999,'Data;_Minor_Ports'!$F$59:$F$999999,$F166,'Data;_Minor_Ports'!$E$59:$E$999999,BC$70,'Data;_Minor_Ports'!$J$59:$J$999999,#REF!)))</f>
        <v>0</v>
      </c>
      <c r="BD166" s="3">
        <f>IF(Closed_Ports!AY159="z","z",IF(BD$11&lt;2000,INDEX('Data;_Historical_Data'!$H$12:$AK$518,MATCH(Working!$E166,'Data;_Historical_Data'!$J$12:$J$518,0),MATCH(Working!BD$11,'Data;_Historical_Data'!$H$11:$AK$11)),SUMIFS('Data;_Minor_Ports'!$K$59:$K$999999,'Data;_Minor_Ports'!$F$59:$F$999999,$F166,'Data;_Minor_Ports'!$E$59:$E$999999,BD$70,'Data;_Minor_Ports'!$J$59:$J$999999,#REF!)))</f>
        <v>0</v>
      </c>
      <c r="BE166" s="3">
        <f>IF(Closed_Ports!AZ159="z","z",IF(BE$11&lt;2000,INDEX('Data;_Historical_Data'!$H$12:$AK$518,MATCH(Working!$E166,'Data;_Historical_Data'!$J$12:$J$518,0),MATCH(Working!BE$11,'Data;_Historical_Data'!$H$11:$AK$11)),SUMIFS('Data;_Minor_Ports'!$K$59:$K$999999,'Data;_Minor_Ports'!$F$59:$F$999999,$F166,'Data;_Minor_Ports'!$E$59:$E$999999,BE$70,'Data;_Minor_Ports'!$J$59:$J$999999,#REF!)))</f>
        <v>0</v>
      </c>
      <c r="BF166" s="3">
        <f>IF(Closed_Ports!BA159="z","z",IF(BF$11&lt;2000,INDEX('Data;_Historical_Data'!$H$12:$AK$518,MATCH(Working!$E166,'Data;_Historical_Data'!$J$12:$J$518,0),MATCH(Working!BF$11,'Data;_Historical_Data'!$H$11:$AK$11)),SUMIFS('Data;_Minor_Ports'!$K$59:$K$999999,'Data;_Minor_Ports'!$F$59:$F$999999,$F166,'Data;_Minor_Ports'!$E$59:$E$999999,BF$70,'Data;_Minor_Ports'!$J$59:$J$999999,#REF!)))</f>
        <v>0</v>
      </c>
      <c r="BG166" s="3">
        <f>IF(Closed_Ports!BB159="z","z",IF(BG$11&lt;2000,INDEX('Data;_Historical_Data'!$H$12:$AK$518,MATCH(Working!$E166,'Data;_Historical_Data'!$J$12:$J$518,0),MATCH(Working!BG$11,'Data;_Historical_Data'!$H$11:$AK$11)),SUMIFS('Data;_Minor_Ports'!$K$59:$K$999999,'Data;_Minor_Ports'!$F$59:$F$999999,$F166,'Data;_Minor_Ports'!$E$59:$E$999999,BG$70,'Data;_Minor_Ports'!$J$59:$J$999999,#REF!)))</f>
        <v>0</v>
      </c>
      <c r="BH166" s="3">
        <f>IF(Closed_Ports!BC159="z","z",IF(BH$11&lt;2000,INDEX('Data;_Historical_Data'!$H$12:$AK$518,MATCH(Working!$E166,'Data;_Historical_Data'!$J$12:$J$518,0),MATCH(Working!BH$11,'Data;_Historical_Data'!$H$11:$AK$11)),SUMIFS('Data;_Minor_Ports'!$K$59:$K$999999,'Data;_Minor_Ports'!$F$59:$F$999999,$F166,'Data;_Minor_Ports'!$E$59:$E$999999,BH$70,'Data;_Minor_Ports'!$J$59:$J$999999,#REF!)))</f>
        <v>0</v>
      </c>
      <c r="BI166" s="3">
        <f>IF(Closed_Ports!BD159="z","z",IF(BI$11&lt;2000,INDEX('Data;_Historical_Data'!$H$12:$AK$518,MATCH(Working!$E166,'Data;_Historical_Data'!$J$12:$J$518,0),MATCH(Working!BI$11,'Data;_Historical_Data'!$H$11:$AK$11)),SUMIFS('Data;_Minor_Ports'!$K$59:$K$999999,'Data;_Minor_Ports'!$F$59:$F$999999,$F166,'Data;_Minor_Ports'!$E$59:$E$999999,BI$70,'Data;_Minor_Ports'!$J$59:$J$999999,#REF!)))</f>
        <v>0</v>
      </c>
      <c r="BJ166" s="44" t="e">
        <f t="shared" si="10"/>
        <v>#DIV/0!</v>
      </c>
      <c r="BK166" s="45">
        <f t="shared" si="11"/>
        <v>0</v>
      </c>
    </row>
    <row r="167" spans="5:66" x14ac:dyDescent="0.25">
      <c r="E167" s="22" t="e">
        <f>CONCATENATE(#REF!,Working!H167)</f>
        <v>#REF!</v>
      </c>
      <c r="F167" s="22" t="s">
        <v>508</v>
      </c>
      <c r="G167" s="22" t="s">
        <v>308</v>
      </c>
      <c r="H167" s="2" t="s">
        <v>154</v>
      </c>
      <c r="I167" s="2" t="s">
        <v>30</v>
      </c>
      <c r="J167" s="42" t="s">
        <v>66</v>
      </c>
      <c r="K167" s="3" t="str">
        <f>IF(Closed_Ports!F160="z","z",IF(K$11&lt;2000,INDEX('Data;_Historical_Data'!$H$12:$AK$518,MATCH(Working!$E167,'Data;_Historical_Data'!$J$12:$J$518,0),MATCH(Working!K$11,'Data;_Historical_Data'!$H$11:$AK$11)),SUMIFS('Data;_Minor_Ports'!$K$59:$K$999999,'Data;_Minor_Ports'!$F$59:$F$999999,$F167,'Data;_Minor_Ports'!$E$59:$E$999999,K$70,'Data;_Minor_Ports'!$J$59:$J$999999,#REF!)))</f>
        <v>z</v>
      </c>
      <c r="L167" s="3" t="str">
        <f>IF(Closed_Ports!G160="z","z",IF(L$11&lt;2000,INDEX('Data;_Historical_Data'!$H$12:$AK$518,MATCH(Working!$E167,'Data;_Historical_Data'!$J$12:$J$518,0),MATCH(Working!L$11,'Data;_Historical_Data'!$H$11:$AK$11)),SUMIFS('Data;_Minor_Ports'!$K$59:$K$999999,'Data;_Minor_Ports'!$F$59:$F$999999,$F167,'Data;_Minor_Ports'!$E$59:$E$999999,L$70,'Data;_Minor_Ports'!$J$59:$J$999999,#REF!)))</f>
        <v>z</v>
      </c>
      <c r="M167" s="3" t="str">
        <f>IF(Closed_Ports!H160="z","z",IF(M$11&lt;2000,INDEX('Data;_Historical_Data'!$H$12:$AK$518,MATCH(Working!$E167,'Data;_Historical_Data'!$J$12:$J$518,0),MATCH(Working!M$11,'Data;_Historical_Data'!$H$11:$AK$11)),SUMIFS('Data;_Minor_Ports'!$K$59:$K$999999,'Data;_Minor_Ports'!$F$59:$F$999999,$F167,'Data;_Minor_Ports'!$E$59:$E$999999,M$70,'Data;_Minor_Ports'!$J$59:$J$999999,#REF!)))</f>
        <v>z</v>
      </c>
      <c r="N167" s="3" t="str">
        <f>IF(Closed_Ports!I160="z","z",IF(N$11&lt;2000,INDEX('Data;_Historical_Data'!$H$12:$AK$518,MATCH(Working!$E167,'Data;_Historical_Data'!$J$12:$J$518,0),MATCH(Working!N$11,'Data;_Historical_Data'!$H$11:$AK$11)),SUMIFS('Data;_Minor_Ports'!$K$59:$K$999999,'Data;_Minor_Ports'!$F$59:$F$999999,$F167,'Data;_Minor_Ports'!$E$59:$E$999999,N$70,'Data;_Minor_Ports'!$J$59:$J$999999,#REF!)))</f>
        <v>z</v>
      </c>
      <c r="O167" s="3" t="str">
        <f>IF(Closed_Ports!J160="z","z",IF(O$11&lt;2000,INDEX('Data;_Historical_Data'!$H$12:$AK$518,MATCH(Working!$E167,'Data;_Historical_Data'!$J$12:$J$518,0),MATCH(Working!O$11,'Data;_Historical_Data'!$H$11:$AK$11)),SUMIFS('Data;_Minor_Ports'!$K$59:$K$999999,'Data;_Minor_Ports'!$F$59:$F$999999,$F167,'Data;_Minor_Ports'!$E$59:$E$999999,O$70,'Data;_Minor_Ports'!$J$59:$J$999999,#REF!)))</f>
        <v>z</v>
      </c>
      <c r="P167" s="3" t="str">
        <f>IF(Closed_Ports!K160="z","z",IF(P$11&lt;2000,INDEX('Data;_Historical_Data'!$H$12:$AK$518,MATCH(Working!$E167,'Data;_Historical_Data'!$J$12:$J$518,0),MATCH(Working!P$11,'Data;_Historical_Data'!$H$11:$AK$11)),SUMIFS('Data;_Minor_Ports'!$K$59:$K$999999,'Data;_Minor_Ports'!$F$59:$F$999999,$F167,'Data;_Minor_Ports'!$E$59:$E$999999,P$70,'Data;_Minor_Ports'!$J$59:$J$999999,#REF!)))</f>
        <v>z</v>
      </c>
      <c r="Q167" s="3" t="str">
        <f>IF(Closed_Ports!L160="z","z",IF(Q$11&lt;2000,INDEX('Data;_Historical_Data'!$H$12:$AK$518,MATCH(Working!$E167,'Data;_Historical_Data'!$J$12:$J$518,0),MATCH(Working!Q$11,'Data;_Historical_Data'!$H$11:$AK$11)),SUMIFS('Data;_Minor_Ports'!$K$59:$K$999999,'Data;_Minor_Ports'!$F$59:$F$999999,$F167,'Data;_Minor_Ports'!$E$59:$E$999999,Q$70,'Data;_Minor_Ports'!$J$59:$J$999999,#REF!)))</f>
        <v>z</v>
      </c>
      <c r="R167" s="3" t="str">
        <f>IF(Closed_Ports!M160="z","z",IF(R$11&lt;2000,INDEX('Data;_Historical_Data'!$H$12:$AK$518,MATCH(Working!$E167,'Data;_Historical_Data'!$J$12:$J$518,0),MATCH(Working!R$11,'Data;_Historical_Data'!$H$11:$AK$11)),SUMIFS('Data;_Minor_Ports'!$K$59:$K$999999,'Data;_Minor_Ports'!$F$59:$F$999999,$F167,'Data;_Minor_Ports'!$E$59:$E$999999,R$70,'Data;_Minor_Ports'!$J$59:$J$999999,#REF!)))</f>
        <v>z</v>
      </c>
      <c r="S167" s="3" t="str">
        <f>IF(Closed_Ports!N160="z","z",IF(S$11&lt;2000,INDEX('Data;_Historical_Data'!$H$12:$AK$518,MATCH(Working!$E167,'Data;_Historical_Data'!$J$12:$J$518,0),MATCH(Working!S$11,'Data;_Historical_Data'!$H$11:$AK$11)),SUMIFS('Data;_Minor_Ports'!$K$59:$K$999999,'Data;_Minor_Ports'!$F$59:$F$999999,$F167,'Data;_Minor_Ports'!$E$59:$E$999999,S$70,'Data;_Minor_Ports'!$J$59:$J$999999,#REF!)))</f>
        <v>z</v>
      </c>
      <c r="T167" s="3" t="e">
        <f>IF(Closed_Ports!O160="z","z",IF(T$11&lt;2000,INDEX('Data;_Historical_Data'!$H$12:$AK$518,MATCH(Working!$E167,'Data;_Historical_Data'!$J$12:$J$518,0),MATCH(Working!T$11,'Data;_Historical_Data'!$H$11:$AK$11)),SUMIFS('Data;_Minor_Ports'!$K$59:$K$999999,'Data;_Minor_Ports'!$F$59:$F$999999,$F167,'Data;_Minor_Ports'!$E$59:$E$999999,T$70,'Data;_Minor_Ports'!$J$59:$J$999999,#REF!)))</f>
        <v>#REF!</v>
      </c>
      <c r="U167" s="3" t="e">
        <f>IF(Closed_Ports!P160="z","z",IF(U$11&lt;2000,INDEX('Data;_Historical_Data'!$H$12:$AK$518,MATCH(Working!$E167,'Data;_Historical_Data'!$J$12:$J$518,0),MATCH(Working!U$11,'Data;_Historical_Data'!$H$11:$AK$11)),SUMIFS('Data;_Minor_Ports'!$K$59:$K$999999,'Data;_Minor_Ports'!$F$59:$F$999999,$F167,'Data;_Minor_Ports'!$E$59:$E$999999,U$70,'Data;_Minor_Ports'!$J$59:$J$999999,#REF!)))</f>
        <v>#REF!</v>
      </c>
      <c r="V167" s="3" t="e">
        <f>IF(Closed_Ports!Q160="z","z",IF(V$11&lt;2000,INDEX('Data;_Historical_Data'!$H$12:$AK$518,MATCH(Working!$E167,'Data;_Historical_Data'!$J$12:$J$518,0),MATCH(Working!V$11,'Data;_Historical_Data'!$H$11:$AK$11)),SUMIFS('Data;_Minor_Ports'!$K$59:$K$999999,'Data;_Minor_Ports'!$F$59:$F$999999,$F167,'Data;_Minor_Ports'!$E$59:$E$999999,V$70,'Data;_Minor_Ports'!$J$59:$J$999999,#REF!)))</f>
        <v>#REF!</v>
      </c>
      <c r="W167" s="3" t="e">
        <f>IF(Closed_Ports!R160="z","z",IF(W$11&lt;2000,INDEX('Data;_Historical_Data'!$H$12:$AK$518,MATCH(Working!$E167,'Data;_Historical_Data'!$J$12:$J$518,0),MATCH(Working!W$11,'Data;_Historical_Data'!$H$11:$AK$11)),SUMIFS('Data;_Minor_Ports'!$K$59:$K$999999,'Data;_Minor_Ports'!$F$59:$F$999999,$F167,'Data;_Minor_Ports'!$E$59:$E$999999,W$70,'Data;_Minor_Ports'!$J$59:$J$999999,#REF!)))</f>
        <v>#REF!</v>
      </c>
      <c r="X167" s="3" t="e">
        <f>IF(Closed_Ports!S160="z","z",IF(X$11&lt;2000,INDEX('Data;_Historical_Data'!$H$12:$AK$518,MATCH(Working!$E167,'Data;_Historical_Data'!$J$12:$J$518,0),MATCH(Working!X$11,'Data;_Historical_Data'!$H$11:$AK$11)),SUMIFS('Data;_Minor_Ports'!$K$59:$K$999999,'Data;_Minor_Ports'!$F$59:$F$999999,$F167,'Data;_Minor_Ports'!$E$59:$E$999999,X$70,'Data;_Minor_Ports'!$J$59:$J$999999,#REF!)))</f>
        <v>#REF!</v>
      </c>
      <c r="Y167" s="3" t="e">
        <f>IF(Closed_Ports!T160="z","z",IF(Y$11&lt;2000,INDEX('Data;_Historical_Data'!$H$12:$AK$518,MATCH(Working!$E167,'Data;_Historical_Data'!$J$12:$J$518,0),MATCH(Working!Y$11,'Data;_Historical_Data'!$H$11:$AK$11)),SUMIFS('Data;_Minor_Ports'!$K$59:$K$999999,'Data;_Minor_Ports'!$F$59:$F$999999,$F167,'Data;_Minor_Ports'!$E$59:$E$999999,Y$70,'Data;_Minor_Ports'!$J$59:$J$999999,#REF!)))</f>
        <v>#REF!</v>
      </c>
      <c r="Z167" s="3" t="e">
        <f>IF(Closed_Ports!U160="z","z",IF(Z$11&lt;2000,INDEX('Data;_Historical_Data'!$H$12:$AK$518,MATCH(Working!$E167,'Data;_Historical_Data'!$J$12:$J$518,0),MATCH(Working!Z$11,'Data;_Historical_Data'!$H$11:$AK$11)),SUMIFS('Data;_Minor_Ports'!$K$59:$K$999999,'Data;_Minor_Ports'!$F$59:$F$999999,$F167,'Data;_Minor_Ports'!$E$59:$E$999999,Z$70,'Data;_Minor_Ports'!$J$59:$J$999999,#REF!)))</f>
        <v>#REF!</v>
      </c>
      <c r="AA167" s="3" t="e">
        <f>IF(Closed_Ports!V160="z","z",IF(AA$11&lt;2000,INDEX('Data;_Historical_Data'!$H$12:$AK$518,MATCH(Working!$E167,'Data;_Historical_Data'!$J$12:$J$518,0),MATCH(Working!AA$11,'Data;_Historical_Data'!$H$11:$AK$11)),SUMIFS('Data;_Minor_Ports'!$K$59:$K$999999,'Data;_Minor_Ports'!$F$59:$F$999999,$F167,'Data;_Minor_Ports'!$E$59:$E$999999,AA$70,'Data;_Minor_Ports'!$J$59:$J$999999,#REF!)))</f>
        <v>#REF!</v>
      </c>
      <c r="AB167" s="3" t="e">
        <f>IF(Closed_Ports!W160="z","z",IF(AB$11&lt;2000,INDEX('Data;_Historical_Data'!$H$12:$AK$518,MATCH(Working!$E167,'Data;_Historical_Data'!$J$12:$J$518,0),MATCH(Working!AB$11,'Data;_Historical_Data'!$H$11:$AK$11)),SUMIFS('Data;_Minor_Ports'!$K$59:$K$999999,'Data;_Minor_Ports'!$F$59:$F$999999,$F167,'Data;_Minor_Ports'!$E$59:$E$999999,AB$70,'Data;_Minor_Ports'!$J$59:$J$999999,#REF!)))</f>
        <v>#REF!</v>
      </c>
      <c r="AC167" s="3" t="e">
        <f>IF(Closed_Ports!X160="z","z",IF(AC$11&lt;2000,INDEX('Data;_Historical_Data'!$H$12:$AK$518,MATCH(Working!$E167,'Data;_Historical_Data'!$J$12:$J$518,0),MATCH(Working!AC$11,'Data;_Historical_Data'!$H$11:$AK$11)),SUMIFS('Data;_Minor_Ports'!$K$59:$K$999999,'Data;_Minor_Ports'!$F$59:$F$999999,$F167,'Data;_Minor_Ports'!$E$59:$E$999999,AC$70,'Data;_Minor_Ports'!$J$59:$J$999999,#REF!)))</f>
        <v>#REF!</v>
      </c>
      <c r="AD167" s="3" t="e">
        <f>IF(Closed_Ports!Y160="z","z",IF(AD$11&lt;2000,INDEX('Data;_Historical_Data'!$H$12:$AK$518,MATCH(Working!$E167,'Data;_Historical_Data'!$J$12:$J$518,0),MATCH(Working!AD$11,'Data;_Historical_Data'!$H$11:$AK$11)),SUMIFS('Data;_Minor_Ports'!$K$59:$K$999999,'Data;_Minor_Ports'!$F$59:$F$999999,$F167,'Data;_Minor_Ports'!$E$59:$E$999999,AD$70,'Data;_Minor_Ports'!$J$59:$J$999999,#REF!)))</f>
        <v>#REF!</v>
      </c>
      <c r="AE167" s="3" t="e">
        <f>IF(Closed_Ports!Z160="z","z",IF(AE$11&lt;2000,INDEX('Data;_Historical_Data'!$H$12:$AK$518,MATCH(Working!$E167,'Data;_Historical_Data'!$J$12:$J$518,0),MATCH(Working!AE$11,'Data;_Historical_Data'!$H$11:$AK$11)),SUMIFS('Data;_Minor_Ports'!$K$59:$K$999999,'Data;_Minor_Ports'!$F$59:$F$999999,$F167,'Data;_Minor_Ports'!$E$59:$E$999999,AE$70,'Data;_Minor_Ports'!$J$59:$J$999999,#REF!)))</f>
        <v>#REF!</v>
      </c>
      <c r="AF167" s="3" t="e">
        <f>IF(Closed_Ports!AA160="z","z",IF(AF$11&lt;2000,INDEX('Data;_Historical_Data'!$H$12:$AK$518,MATCH(Working!$E167,'Data;_Historical_Data'!$J$12:$J$518,0),MATCH(Working!AF$11,'Data;_Historical_Data'!$H$11:$AK$11)),SUMIFS('Data;_Minor_Ports'!$K$59:$K$999999,'Data;_Minor_Ports'!$F$59:$F$999999,$F167,'Data;_Minor_Ports'!$E$59:$E$999999,AF$70,'Data;_Minor_Ports'!$J$59:$J$999999,#REF!)))</f>
        <v>#REF!</v>
      </c>
      <c r="AG167" s="3" t="e">
        <f>IF(Closed_Ports!AB160="z","z",IF(AG$11&lt;2000,INDEX('Data;_Historical_Data'!$H$12:$AK$518,MATCH(Working!$E167,'Data;_Historical_Data'!$J$12:$J$518,0),MATCH(Working!AG$11,'Data;_Historical_Data'!$H$11:$AK$11)),SUMIFS('Data;_Minor_Ports'!$K$59:$K$999999,'Data;_Minor_Ports'!$F$59:$F$999999,$F167,'Data;_Minor_Ports'!$E$59:$E$999999,AG$70,'Data;_Minor_Ports'!$J$59:$J$999999,#REF!)))</f>
        <v>#REF!</v>
      </c>
      <c r="AH167" s="3" t="e">
        <f>IF(Closed_Ports!AC160="z","z",IF(AH$11&lt;2000,INDEX('Data;_Historical_Data'!$H$12:$AK$518,MATCH(Working!$E167,'Data;_Historical_Data'!$J$12:$J$518,0),MATCH(Working!AH$11,'Data;_Historical_Data'!$H$11:$AK$11)),SUMIFS('Data;_Minor_Ports'!$K$59:$K$999999,'Data;_Minor_Ports'!$F$59:$F$999999,$F167,'Data;_Minor_Ports'!$E$59:$E$999999,AH$70,'Data;_Minor_Ports'!$J$59:$J$999999,#REF!)))</f>
        <v>#REF!</v>
      </c>
      <c r="AI167" s="3" t="e">
        <f>IF(Closed_Ports!AD160="z","z",IF(AI$11&lt;2000,INDEX('Data;_Historical_Data'!$H$12:$AK$518,MATCH(Working!$E167,'Data;_Historical_Data'!$J$12:$J$518,0),MATCH(Working!AI$11,'Data;_Historical_Data'!$H$11:$AK$11)),SUMIFS('Data;_Minor_Ports'!$K$59:$K$999999,'Data;_Minor_Ports'!$F$59:$F$999999,$F167,'Data;_Minor_Ports'!$E$59:$E$999999,AI$70,'Data;_Minor_Ports'!$J$59:$J$999999,#REF!)))</f>
        <v>#REF!</v>
      </c>
      <c r="AJ167" s="3" t="e">
        <f>IF(Closed_Ports!AE160="z","z",IF(AJ$11&lt;2000,INDEX('Data;_Historical_Data'!$H$12:$AK$518,MATCH(Working!$E167,'Data;_Historical_Data'!$J$12:$J$518,0),MATCH(Working!AJ$11,'Data;_Historical_Data'!$H$11:$AK$11)),SUMIFS('Data;_Minor_Ports'!$K$59:$K$999999,'Data;_Minor_Ports'!$F$59:$F$999999,$F167,'Data;_Minor_Ports'!$E$59:$E$999999,AJ$70,'Data;_Minor_Ports'!$J$59:$J$999999,#REF!)))</f>
        <v>#REF!</v>
      </c>
      <c r="AK167" s="3" t="e">
        <f>IF(Closed_Ports!AF160="z","z",IF(AK$11&lt;2000,INDEX('Data;_Historical_Data'!$H$12:$AK$518,MATCH(Working!$E167,'Data;_Historical_Data'!$J$12:$J$518,0),MATCH(Working!AK$11,'Data;_Historical_Data'!$H$11:$AK$11)),SUMIFS('Data;_Minor_Ports'!$K$59:$K$999999,'Data;_Minor_Ports'!$F$59:$F$999999,$F167,'Data;_Minor_Ports'!$E$59:$E$999999,AK$70,'Data;_Minor_Ports'!$J$59:$J$999999,#REF!)))</f>
        <v>#REF!</v>
      </c>
      <c r="AL167" s="49">
        <f>IF(Closed_Ports!AG160="z","z",IF(AL$11&lt;2000,INDEX('Data;_Historical_Data'!$H$12:$AK$518,MATCH(Working!$E167,'Data;_Historical_Data'!$J$12:$J$518,0),MATCH(Working!AL$11,'Data;_Historical_Data'!$H$11:$AK$11)),SUMIFS('Data;_Minor_Ports'!$K$59:$K$999999,'Data;_Minor_Ports'!$F$59:$F$999999,$F167,'Data;_Minor_Ports'!$E$59:$E$999999,AL$70,'Data;_Minor_Ports'!$J$59:$J$999999,#REF!)))</f>
        <v>0</v>
      </c>
      <c r="AM167" s="3">
        <f>IF(Closed_Ports!AH160="z","z",IF(AM$11&lt;2000,INDEX('Data;_Historical_Data'!$H$12:$AK$518,MATCH(Working!$E167,'Data;_Historical_Data'!$J$12:$J$518,0),MATCH(Working!AM$11,'Data;_Historical_Data'!$H$11:$AK$11)),SUMIFS('Data;_Minor_Ports'!$K$59:$K$999999,'Data;_Minor_Ports'!$F$59:$F$999999,$F167,'Data;_Minor_Ports'!$E$59:$E$999999,AM$70,'Data;_Minor_Ports'!$J$59:$J$999999,#REF!)))</f>
        <v>0</v>
      </c>
      <c r="AN167" s="3">
        <f>IF(Closed_Ports!AI160="z","z",IF(AN$11&lt;2000,INDEX('Data;_Historical_Data'!$H$12:$AK$518,MATCH(Working!$E167,'Data;_Historical_Data'!$J$12:$J$518,0),MATCH(Working!AN$11,'Data;_Historical_Data'!$H$11:$AK$11)),SUMIFS('Data;_Minor_Ports'!$K$59:$K$999999,'Data;_Minor_Ports'!$F$59:$F$999999,$F167,'Data;_Minor_Ports'!$E$59:$E$999999,AN$70,'Data;_Minor_Ports'!$J$59:$J$999999,#REF!)))</f>
        <v>0</v>
      </c>
      <c r="AO167" s="3">
        <f>IF(Closed_Ports!AJ160="z","z",IF(AO$11&lt;2000,INDEX('Data;_Historical_Data'!$H$12:$AK$518,MATCH(Working!$E167,'Data;_Historical_Data'!$J$12:$J$518,0),MATCH(Working!AO$11,'Data;_Historical_Data'!$H$11:$AK$11)),SUMIFS('Data;_Minor_Ports'!$K$59:$K$999999,'Data;_Minor_Ports'!$F$59:$F$999999,$F167,'Data;_Minor_Ports'!$E$59:$E$999999,AO$70,'Data;_Minor_Ports'!$J$59:$J$999999,#REF!)))</f>
        <v>0</v>
      </c>
      <c r="AP167" s="3">
        <f>IF(Closed_Ports!AK160="z","z",IF(AP$11&lt;2000,INDEX('Data;_Historical_Data'!$H$12:$AK$518,MATCH(Working!$E167,'Data;_Historical_Data'!$J$12:$J$518,0),MATCH(Working!AP$11,'Data;_Historical_Data'!$H$11:$AK$11)),SUMIFS('Data;_Minor_Ports'!$K$59:$K$999999,'Data;_Minor_Ports'!$F$59:$F$999999,$F167,'Data;_Minor_Ports'!$E$59:$E$999999,AP$70,'Data;_Minor_Ports'!$J$59:$J$999999,#REF!)))</f>
        <v>0</v>
      </c>
      <c r="AQ167" s="3">
        <f>IF(Closed_Ports!AL160="z","z",IF(AQ$11&lt;2000,INDEX('Data;_Historical_Data'!$H$12:$AK$518,MATCH(Working!$E167,'Data;_Historical_Data'!$J$12:$J$518,0),MATCH(Working!AQ$11,'Data;_Historical_Data'!$H$11:$AK$11)),SUMIFS('Data;_Minor_Ports'!$K$59:$K$999999,'Data;_Minor_Ports'!$F$59:$F$999999,$F167,'Data;_Minor_Ports'!$E$59:$E$999999,AQ$70,'Data;_Minor_Ports'!$J$59:$J$999999,#REF!)))</f>
        <v>0</v>
      </c>
      <c r="AR167" s="3">
        <f>IF(Closed_Ports!AM160="z","z",IF(AR$11&lt;2000,INDEX('Data;_Historical_Data'!$H$12:$AK$518,MATCH(Working!$E167,'Data;_Historical_Data'!$J$12:$J$518,0),MATCH(Working!AR$11,'Data;_Historical_Data'!$H$11:$AK$11)),SUMIFS('Data;_Minor_Ports'!$K$59:$K$999999,'Data;_Minor_Ports'!$F$59:$F$999999,$F167,'Data;_Minor_Ports'!$E$59:$E$999999,AR$70,'Data;_Minor_Ports'!$J$59:$J$999999,#REF!)))</f>
        <v>0</v>
      </c>
      <c r="AS167" s="3">
        <f>IF(Closed_Ports!AN160="z","z",IF(AS$11&lt;2000,INDEX('Data;_Historical_Data'!$H$12:$AK$518,MATCH(Working!$E167,'Data;_Historical_Data'!$J$12:$J$518,0),MATCH(Working!AS$11,'Data;_Historical_Data'!$H$11:$AK$11)),SUMIFS('Data;_Minor_Ports'!$K$59:$K$999999,'Data;_Minor_Ports'!$F$59:$F$999999,$F167,'Data;_Minor_Ports'!$E$59:$E$999999,AS$70,'Data;_Minor_Ports'!$J$59:$J$999999,#REF!)))</f>
        <v>0</v>
      </c>
      <c r="AT167" s="3">
        <f>IF(Closed_Ports!AO160="z","z",IF(AT$11&lt;2000,INDEX('Data;_Historical_Data'!$H$12:$AK$518,MATCH(Working!$E167,'Data;_Historical_Data'!$J$12:$J$518,0),MATCH(Working!AT$11,'Data;_Historical_Data'!$H$11:$AK$11)),SUMIFS('Data;_Minor_Ports'!$K$59:$K$999999,'Data;_Minor_Ports'!$F$59:$F$999999,$F167,'Data;_Minor_Ports'!$E$59:$E$999999,AT$70,'Data;_Minor_Ports'!$J$59:$J$999999,#REF!)))</f>
        <v>0</v>
      </c>
      <c r="AU167" s="3">
        <f>IF(Closed_Ports!AP160="z","z",IF(AU$11&lt;2000,INDEX('Data;_Historical_Data'!$H$12:$AK$518,MATCH(Working!$E167,'Data;_Historical_Data'!$J$12:$J$518,0),MATCH(Working!AU$11,'Data;_Historical_Data'!$H$11:$AK$11)),SUMIFS('Data;_Minor_Ports'!$K$59:$K$999999,'Data;_Minor_Ports'!$F$59:$F$999999,$F167,'Data;_Minor_Ports'!$E$59:$E$999999,AU$70,'Data;_Minor_Ports'!$J$59:$J$999999,#REF!)))</f>
        <v>0</v>
      </c>
      <c r="AV167" s="3">
        <f>IF(Closed_Ports!AQ160="z","z",IF(AV$11&lt;2000,INDEX('Data;_Historical_Data'!$H$12:$AK$518,MATCH(Working!$E167,'Data;_Historical_Data'!$J$12:$J$518,0),MATCH(Working!AV$11,'Data;_Historical_Data'!$H$11:$AK$11)),SUMIFS('Data;_Minor_Ports'!$K$59:$K$999999,'Data;_Minor_Ports'!$F$59:$F$999999,$F167,'Data;_Minor_Ports'!$E$59:$E$999999,AV$70,'Data;_Minor_Ports'!$J$59:$J$999999,#REF!)))</f>
        <v>0</v>
      </c>
      <c r="AW167" s="3">
        <f>IF(Closed_Ports!AR160="z","z",IF(AW$11&lt;2000,INDEX('Data;_Historical_Data'!$H$12:$AK$518,MATCH(Working!$E167,'Data;_Historical_Data'!$J$12:$J$518,0),MATCH(Working!AW$11,'Data;_Historical_Data'!$H$11:$AK$11)),SUMIFS('Data;_Minor_Ports'!$K$59:$K$999999,'Data;_Minor_Ports'!$F$59:$F$999999,$F167,'Data;_Minor_Ports'!$E$59:$E$999999,AW$70,'Data;_Minor_Ports'!$J$59:$J$999999,#REF!)))</f>
        <v>0</v>
      </c>
      <c r="AX167" s="3">
        <f>IF(Closed_Ports!AS160="z","z",IF(AX$11&lt;2000,INDEX('Data;_Historical_Data'!$H$12:$AK$518,MATCH(Working!$E167,'Data;_Historical_Data'!$J$12:$J$518,0),MATCH(Working!AX$11,'Data;_Historical_Data'!$H$11:$AK$11)),SUMIFS('Data;_Minor_Ports'!$K$59:$K$999999,'Data;_Minor_Ports'!$F$59:$F$999999,$F167,'Data;_Minor_Ports'!$E$59:$E$999999,AX$70,'Data;_Minor_Ports'!$J$59:$J$999999,#REF!)))</f>
        <v>0</v>
      </c>
      <c r="AY167" s="3">
        <f>IF(Closed_Ports!AT160="z","z",IF(AY$11&lt;2000,INDEX('Data;_Historical_Data'!$H$12:$AK$518,MATCH(Working!$E167,'Data;_Historical_Data'!$J$12:$J$518,0),MATCH(Working!AY$11,'Data;_Historical_Data'!$H$11:$AK$11)),SUMIFS('Data;_Minor_Ports'!$K$59:$K$999999,'Data;_Minor_Ports'!$F$59:$F$999999,$F167,'Data;_Minor_Ports'!$E$59:$E$999999,AY$70,'Data;_Minor_Ports'!$J$59:$J$999999,#REF!)))</f>
        <v>0</v>
      </c>
      <c r="AZ167" s="3">
        <f>IF(Closed_Ports!AU160="z","z",IF(AZ$11&lt;2000,INDEX('Data;_Historical_Data'!$H$12:$AK$518,MATCH(Working!$E167,'Data;_Historical_Data'!$J$12:$J$518,0),MATCH(Working!AZ$11,'Data;_Historical_Data'!$H$11:$AK$11)),SUMIFS('Data;_Minor_Ports'!$K$59:$K$999999,'Data;_Minor_Ports'!$F$59:$F$999999,$F167,'Data;_Minor_Ports'!$E$59:$E$999999,AZ$70,'Data;_Minor_Ports'!$J$59:$J$999999,#REF!)))</f>
        <v>0</v>
      </c>
      <c r="BA167" s="3">
        <f>IF(Closed_Ports!AV160="z","z",IF(BA$11&lt;2000,INDEX('Data;_Historical_Data'!$H$12:$AK$518,MATCH(Working!$E167,'Data;_Historical_Data'!$J$12:$J$518,0),MATCH(Working!BA$11,'Data;_Historical_Data'!$H$11:$AK$11)),SUMIFS('Data;_Minor_Ports'!$K$59:$K$999999,'Data;_Minor_Ports'!$F$59:$F$999999,$F167,'Data;_Minor_Ports'!$E$59:$E$999999,BA$70,'Data;_Minor_Ports'!$J$59:$J$999999,#REF!)))</f>
        <v>0</v>
      </c>
      <c r="BB167" s="3">
        <f>IF(Closed_Ports!AW160="z","z",IF(BB$11&lt;2000,INDEX('Data;_Historical_Data'!$H$12:$AK$518,MATCH(Working!$E167,'Data;_Historical_Data'!$J$12:$J$518,0),MATCH(Working!BB$11,'Data;_Historical_Data'!$H$11:$AK$11)),SUMIFS('Data;_Minor_Ports'!$K$59:$K$999999,'Data;_Minor_Ports'!$F$59:$F$999999,$F167,'Data;_Minor_Ports'!$E$59:$E$999999,BB$70,'Data;_Minor_Ports'!$J$59:$J$999999,#REF!)))</f>
        <v>0</v>
      </c>
      <c r="BC167" s="3">
        <f>IF(Closed_Ports!AX160="z","z",IF(BC$11&lt;2000,INDEX('Data;_Historical_Data'!$H$12:$AK$518,MATCH(Working!$E167,'Data;_Historical_Data'!$J$12:$J$518,0),MATCH(Working!BC$11,'Data;_Historical_Data'!$H$11:$AK$11)),SUMIFS('Data;_Minor_Ports'!$K$59:$K$999999,'Data;_Minor_Ports'!$F$59:$F$999999,$F167,'Data;_Minor_Ports'!$E$59:$E$999999,BC$70,'Data;_Minor_Ports'!$J$59:$J$999999,#REF!)))</f>
        <v>0</v>
      </c>
      <c r="BD167" s="3">
        <f>IF(Closed_Ports!AY160="z","z",IF(BD$11&lt;2000,INDEX('Data;_Historical_Data'!$H$12:$AK$518,MATCH(Working!$E167,'Data;_Historical_Data'!$J$12:$J$518,0),MATCH(Working!BD$11,'Data;_Historical_Data'!$H$11:$AK$11)),SUMIFS('Data;_Minor_Ports'!$K$59:$K$999999,'Data;_Minor_Ports'!$F$59:$F$999999,$F167,'Data;_Minor_Ports'!$E$59:$E$999999,BD$70,'Data;_Minor_Ports'!$J$59:$J$999999,#REF!)))</f>
        <v>0</v>
      </c>
      <c r="BE167" s="3">
        <f>IF(Closed_Ports!AZ160="z","z",IF(BE$11&lt;2000,INDEX('Data;_Historical_Data'!$H$12:$AK$518,MATCH(Working!$E167,'Data;_Historical_Data'!$J$12:$J$518,0),MATCH(Working!BE$11,'Data;_Historical_Data'!$H$11:$AK$11)),SUMIFS('Data;_Minor_Ports'!$K$59:$K$999999,'Data;_Minor_Ports'!$F$59:$F$999999,$F167,'Data;_Minor_Ports'!$E$59:$E$999999,BE$70,'Data;_Minor_Ports'!$J$59:$J$999999,#REF!)))</f>
        <v>0</v>
      </c>
      <c r="BF167" s="3">
        <f>IF(Closed_Ports!BA160="z","z",IF(BF$11&lt;2000,INDEX('Data;_Historical_Data'!$H$12:$AK$518,MATCH(Working!$E167,'Data;_Historical_Data'!$J$12:$J$518,0),MATCH(Working!BF$11,'Data;_Historical_Data'!$H$11:$AK$11)),SUMIFS('Data;_Minor_Ports'!$K$59:$K$999999,'Data;_Minor_Ports'!$F$59:$F$999999,$F167,'Data;_Minor_Ports'!$E$59:$E$999999,BF$70,'Data;_Minor_Ports'!$J$59:$J$999999,#REF!)))</f>
        <v>0</v>
      </c>
      <c r="BG167" s="3">
        <f>IF(Closed_Ports!BB160="z","z",IF(BG$11&lt;2000,INDEX('Data;_Historical_Data'!$H$12:$AK$518,MATCH(Working!$E167,'Data;_Historical_Data'!$J$12:$J$518,0),MATCH(Working!BG$11,'Data;_Historical_Data'!$H$11:$AK$11)),SUMIFS('Data;_Minor_Ports'!$K$59:$K$999999,'Data;_Minor_Ports'!$F$59:$F$999999,$F167,'Data;_Minor_Ports'!$E$59:$E$999999,BG$70,'Data;_Minor_Ports'!$J$59:$J$999999,#REF!)))</f>
        <v>0</v>
      </c>
      <c r="BH167" s="3">
        <f>IF(Closed_Ports!BC160="z","z",IF(BH$11&lt;2000,INDEX('Data;_Historical_Data'!$H$12:$AK$518,MATCH(Working!$E167,'Data;_Historical_Data'!$J$12:$J$518,0),MATCH(Working!BH$11,'Data;_Historical_Data'!$H$11:$AK$11)),SUMIFS('Data;_Minor_Ports'!$K$59:$K$999999,'Data;_Minor_Ports'!$F$59:$F$999999,$F167,'Data;_Minor_Ports'!$E$59:$E$999999,BH$70,'Data;_Minor_Ports'!$J$59:$J$999999,#REF!)))</f>
        <v>0</v>
      </c>
      <c r="BI167" s="3">
        <f>IF(Closed_Ports!BD160="z","z",IF(BI$11&lt;2000,INDEX('Data;_Historical_Data'!$H$12:$AK$518,MATCH(Working!$E167,'Data;_Historical_Data'!$J$12:$J$518,0),MATCH(Working!BI$11,'Data;_Historical_Data'!$H$11:$AK$11)),SUMIFS('Data;_Minor_Ports'!$K$59:$K$999999,'Data;_Minor_Ports'!$F$59:$F$999999,$F167,'Data;_Minor_Ports'!$E$59:$E$999999,BI$70,'Data;_Minor_Ports'!$J$59:$J$999999,#REF!)))</f>
        <v>0</v>
      </c>
      <c r="BJ167" s="44" t="e">
        <f t="shared" ref="BJ167:BJ187" si="12">(BI167-BH167)/BH167</f>
        <v>#DIV/0!</v>
      </c>
      <c r="BK167" s="45">
        <f t="shared" ref="BK167:BK187" si="13">BI167-BH167</f>
        <v>0</v>
      </c>
    </row>
    <row r="168" spans="5:66" x14ac:dyDescent="0.25">
      <c r="E168" s="22" t="e">
        <f>CONCATENATE(#REF!,Working!H168)</f>
        <v>#REF!</v>
      </c>
      <c r="F168" s="22" t="s">
        <v>509</v>
      </c>
      <c r="G168" s="22" t="s">
        <v>308</v>
      </c>
      <c r="H168" s="2" t="s">
        <v>510</v>
      </c>
      <c r="I168" s="2" t="s">
        <v>17</v>
      </c>
      <c r="J168" s="42" t="s">
        <v>66</v>
      </c>
      <c r="K168" s="3" t="str">
        <f>IF(Closed_Ports!F161="z","z",IF(K$11&lt;2000,INDEX('Data;_Historical_Data'!$H$12:$AK$518,MATCH(Working!$E168,'Data;_Historical_Data'!$J$12:$J$518,0),MATCH(Working!K$11,'Data;_Historical_Data'!$H$11:$AK$11)),SUMIFS('Data;_Minor_Ports'!$K$59:$K$999999,'Data;_Minor_Ports'!$F$59:$F$999999,$F168,'Data;_Minor_Ports'!$E$59:$E$999999,K$70,'Data;_Minor_Ports'!$J$59:$J$999999,#REF!)))</f>
        <v>z</v>
      </c>
      <c r="L168" s="3" t="str">
        <f>IF(Closed_Ports!G161="z","z",IF(L$11&lt;2000,INDEX('Data;_Historical_Data'!$H$12:$AK$518,MATCH(Working!$E168,'Data;_Historical_Data'!$J$12:$J$518,0),MATCH(Working!L$11,'Data;_Historical_Data'!$H$11:$AK$11)),SUMIFS('Data;_Minor_Ports'!$K$59:$K$999999,'Data;_Minor_Ports'!$F$59:$F$999999,$F168,'Data;_Minor_Ports'!$E$59:$E$999999,L$70,'Data;_Minor_Ports'!$J$59:$J$999999,#REF!)))</f>
        <v>z</v>
      </c>
      <c r="M168" s="3" t="str">
        <f>IF(Closed_Ports!H161="z","z",IF(M$11&lt;2000,INDEX('Data;_Historical_Data'!$H$12:$AK$518,MATCH(Working!$E168,'Data;_Historical_Data'!$J$12:$J$518,0),MATCH(Working!M$11,'Data;_Historical_Data'!$H$11:$AK$11)),SUMIFS('Data;_Minor_Ports'!$K$59:$K$999999,'Data;_Minor_Ports'!$F$59:$F$999999,$F168,'Data;_Minor_Ports'!$E$59:$E$999999,M$70,'Data;_Minor_Ports'!$J$59:$J$999999,#REF!)))</f>
        <v>z</v>
      </c>
      <c r="N168" s="3" t="str">
        <f>IF(Closed_Ports!I161="z","z",IF(N$11&lt;2000,INDEX('Data;_Historical_Data'!$H$12:$AK$518,MATCH(Working!$E168,'Data;_Historical_Data'!$J$12:$J$518,0),MATCH(Working!N$11,'Data;_Historical_Data'!$H$11:$AK$11)),SUMIFS('Data;_Minor_Ports'!$K$59:$K$999999,'Data;_Minor_Ports'!$F$59:$F$999999,$F168,'Data;_Minor_Ports'!$E$59:$E$999999,N$70,'Data;_Minor_Ports'!$J$59:$J$999999,#REF!)))</f>
        <v>z</v>
      </c>
      <c r="O168" s="3" t="str">
        <f>IF(Closed_Ports!J161="z","z",IF(O$11&lt;2000,INDEX('Data;_Historical_Data'!$H$12:$AK$518,MATCH(Working!$E168,'Data;_Historical_Data'!$J$12:$J$518,0),MATCH(Working!O$11,'Data;_Historical_Data'!$H$11:$AK$11)),SUMIFS('Data;_Minor_Ports'!$K$59:$K$999999,'Data;_Minor_Ports'!$F$59:$F$999999,$F168,'Data;_Minor_Ports'!$E$59:$E$999999,O$70,'Data;_Minor_Ports'!$J$59:$J$999999,#REF!)))</f>
        <v>z</v>
      </c>
      <c r="P168" s="3" t="str">
        <f>IF(Closed_Ports!K161="z","z",IF(P$11&lt;2000,INDEX('Data;_Historical_Data'!$H$12:$AK$518,MATCH(Working!$E168,'Data;_Historical_Data'!$J$12:$J$518,0),MATCH(Working!P$11,'Data;_Historical_Data'!$H$11:$AK$11)),SUMIFS('Data;_Minor_Ports'!$K$59:$K$999999,'Data;_Minor_Ports'!$F$59:$F$999999,$F168,'Data;_Minor_Ports'!$E$59:$E$999999,P$70,'Data;_Minor_Ports'!$J$59:$J$999999,#REF!)))</f>
        <v>z</v>
      </c>
      <c r="Q168" s="3" t="str">
        <f>IF(Closed_Ports!L161="z","z",IF(Q$11&lt;2000,INDEX('Data;_Historical_Data'!$H$12:$AK$518,MATCH(Working!$E168,'Data;_Historical_Data'!$J$12:$J$518,0),MATCH(Working!Q$11,'Data;_Historical_Data'!$H$11:$AK$11)),SUMIFS('Data;_Minor_Ports'!$K$59:$K$999999,'Data;_Minor_Ports'!$F$59:$F$999999,$F168,'Data;_Minor_Ports'!$E$59:$E$999999,Q$70,'Data;_Minor_Ports'!$J$59:$J$999999,#REF!)))</f>
        <v>z</v>
      </c>
      <c r="R168" s="3" t="str">
        <f>IF(Closed_Ports!M161="z","z",IF(R$11&lt;2000,INDEX('Data;_Historical_Data'!$H$12:$AK$518,MATCH(Working!$E168,'Data;_Historical_Data'!$J$12:$J$518,0),MATCH(Working!R$11,'Data;_Historical_Data'!$H$11:$AK$11)),SUMIFS('Data;_Minor_Ports'!$K$59:$K$999999,'Data;_Minor_Ports'!$F$59:$F$999999,$F168,'Data;_Minor_Ports'!$E$59:$E$999999,R$70,'Data;_Minor_Ports'!$J$59:$J$999999,#REF!)))</f>
        <v>z</v>
      </c>
      <c r="S168" s="3" t="str">
        <f>IF(Closed_Ports!N161="z","z",IF(S$11&lt;2000,INDEX('Data;_Historical_Data'!$H$12:$AK$518,MATCH(Working!$E168,'Data;_Historical_Data'!$J$12:$J$518,0),MATCH(Working!S$11,'Data;_Historical_Data'!$H$11:$AK$11)),SUMIFS('Data;_Minor_Ports'!$K$59:$K$999999,'Data;_Minor_Ports'!$F$59:$F$999999,$F168,'Data;_Minor_Ports'!$E$59:$E$999999,S$70,'Data;_Minor_Ports'!$J$59:$J$999999,#REF!)))</f>
        <v>z</v>
      </c>
      <c r="T168" s="3" t="str">
        <f>IF(Closed_Ports!O161="z","z",IF(T$11&lt;2000,INDEX('Data;_Historical_Data'!$H$12:$AK$518,MATCH(Working!$E168,'Data;_Historical_Data'!$J$12:$J$518,0),MATCH(Working!T$11,'Data;_Historical_Data'!$H$11:$AK$11)),SUMIFS('Data;_Minor_Ports'!$K$59:$K$999999,'Data;_Minor_Ports'!$F$59:$F$999999,$F168,'Data;_Minor_Ports'!$E$59:$E$999999,T$70,'Data;_Minor_Ports'!$J$59:$J$999999,#REF!)))</f>
        <v>z</v>
      </c>
      <c r="U168" s="3" t="str">
        <f>IF(Closed_Ports!P161="z","z",IF(U$11&lt;2000,INDEX('Data;_Historical_Data'!$H$12:$AK$518,MATCH(Working!$E168,'Data;_Historical_Data'!$J$12:$J$518,0),MATCH(Working!U$11,'Data;_Historical_Data'!$H$11:$AK$11)),SUMIFS('Data;_Minor_Ports'!$K$59:$K$999999,'Data;_Minor_Ports'!$F$59:$F$999999,$F168,'Data;_Minor_Ports'!$E$59:$E$999999,U$70,'Data;_Minor_Ports'!$J$59:$J$999999,#REF!)))</f>
        <v>z</v>
      </c>
      <c r="V168" s="3" t="str">
        <f>IF(Closed_Ports!Q161="z","z",IF(V$11&lt;2000,INDEX('Data;_Historical_Data'!$H$12:$AK$518,MATCH(Working!$E168,'Data;_Historical_Data'!$J$12:$J$518,0),MATCH(Working!V$11,'Data;_Historical_Data'!$H$11:$AK$11)),SUMIFS('Data;_Minor_Ports'!$K$59:$K$999999,'Data;_Minor_Ports'!$F$59:$F$999999,$F168,'Data;_Minor_Ports'!$E$59:$E$999999,V$70,'Data;_Minor_Ports'!$J$59:$J$999999,#REF!)))</f>
        <v>z</v>
      </c>
      <c r="W168" s="3" t="str">
        <f>IF(Closed_Ports!R161="z","z",IF(W$11&lt;2000,INDEX('Data;_Historical_Data'!$H$12:$AK$518,MATCH(Working!$E168,'Data;_Historical_Data'!$J$12:$J$518,0),MATCH(Working!W$11,'Data;_Historical_Data'!$H$11:$AK$11)),SUMIFS('Data;_Minor_Ports'!$K$59:$K$999999,'Data;_Minor_Ports'!$F$59:$F$999999,$F168,'Data;_Minor_Ports'!$E$59:$E$999999,W$70,'Data;_Minor_Ports'!$J$59:$J$999999,#REF!)))</f>
        <v>z</v>
      </c>
      <c r="X168" s="3" t="str">
        <f>IF(Closed_Ports!S161="z","z",IF(X$11&lt;2000,INDEX('Data;_Historical_Data'!$H$12:$AK$518,MATCH(Working!$E168,'Data;_Historical_Data'!$J$12:$J$518,0),MATCH(Working!X$11,'Data;_Historical_Data'!$H$11:$AK$11)),SUMIFS('Data;_Minor_Ports'!$K$59:$K$999999,'Data;_Minor_Ports'!$F$59:$F$999999,$F168,'Data;_Minor_Ports'!$E$59:$E$999999,X$70,'Data;_Minor_Ports'!$J$59:$J$999999,#REF!)))</f>
        <v>z</v>
      </c>
      <c r="Y168" s="3" t="str">
        <f>IF(Closed_Ports!T161="z","z",IF(Y$11&lt;2000,INDEX('Data;_Historical_Data'!$H$12:$AK$518,MATCH(Working!$E168,'Data;_Historical_Data'!$J$12:$J$518,0),MATCH(Working!Y$11,'Data;_Historical_Data'!$H$11:$AK$11)),SUMIFS('Data;_Minor_Ports'!$K$59:$K$999999,'Data;_Minor_Ports'!$F$59:$F$999999,$F168,'Data;_Minor_Ports'!$E$59:$E$999999,Y$70,'Data;_Minor_Ports'!$J$59:$J$999999,#REF!)))</f>
        <v>z</v>
      </c>
      <c r="Z168" s="3" t="str">
        <f>IF(Closed_Ports!U161="z","z",IF(Z$11&lt;2000,INDEX('Data;_Historical_Data'!$H$12:$AK$518,MATCH(Working!$E168,'Data;_Historical_Data'!$J$12:$J$518,0),MATCH(Working!Z$11,'Data;_Historical_Data'!$H$11:$AK$11)),SUMIFS('Data;_Minor_Ports'!$K$59:$K$999999,'Data;_Minor_Ports'!$F$59:$F$999999,$F168,'Data;_Minor_Ports'!$E$59:$E$999999,Z$70,'Data;_Minor_Ports'!$J$59:$J$999999,#REF!)))</f>
        <v>z</v>
      </c>
      <c r="AA168" s="3" t="str">
        <f>IF(Closed_Ports!V161="z","z",IF(AA$11&lt;2000,INDEX('Data;_Historical_Data'!$H$12:$AK$518,MATCH(Working!$E168,'Data;_Historical_Data'!$J$12:$J$518,0),MATCH(Working!AA$11,'Data;_Historical_Data'!$H$11:$AK$11)),SUMIFS('Data;_Minor_Ports'!$K$59:$K$999999,'Data;_Minor_Ports'!$F$59:$F$999999,$F168,'Data;_Minor_Ports'!$E$59:$E$999999,AA$70,'Data;_Minor_Ports'!$J$59:$J$999999,#REF!)))</f>
        <v>z</v>
      </c>
      <c r="AB168" s="3" t="str">
        <f>IF(Closed_Ports!W161="z","z",IF(AB$11&lt;2000,INDEX('Data;_Historical_Data'!$H$12:$AK$518,MATCH(Working!$E168,'Data;_Historical_Data'!$J$12:$J$518,0),MATCH(Working!AB$11,'Data;_Historical_Data'!$H$11:$AK$11)),SUMIFS('Data;_Minor_Ports'!$K$59:$K$999999,'Data;_Minor_Ports'!$F$59:$F$999999,$F168,'Data;_Minor_Ports'!$E$59:$E$999999,AB$70,'Data;_Minor_Ports'!$J$59:$J$999999,#REF!)))</f>
        <v>z</v>
      </c>
      <c r="AC168" s="3" t="str">
        <f>IF(Closed_Ports!X161="z","z",IF(AC$11&lt;2000,INDEX('Data;_Historical_Data'!$H$12:$AK$518,MATCH(Working!$E168,'Data;_Historical_Data'!$J$12:$J$518,0),MATCH(Working!AC$11,'Data;_Historical_Data'!$H$11:$AK$11)),SUMIFS('Data;_Minor_Ports'!$K$59:$K$999999,'Data;_Minor_Ports'!$F$59:$F$999999,$F168,'Data;_Minor_Ports'!$E$59:$E$999999,AC$70,'Data;_Minor_Ports'!$J$59:$J$999999,#REF!)))</f>
        <v>z</v>
      </c>
      <c r="AD168" s="3" t="str">
        <f>IF(Closed_Ports!Y161="z","z",IF(AD$11&lt;2000,INDEX('Data;_Historical_Data'!$H$12:$AK$518,MATCH(Working!$E168,'Data;_Historical_Data'!$J$12:$J$518,0),MATCH(Working!AD$11,'Data;_Historical_Data'!$H$11:$AK$11)),SUMIFS('Data;_Minor_Ports'!$K$59:$K$999999,'Data;_Minor_Ports'!$F$59:$F$999999,$F168,'Data;_Minor_Ports'!$E$59:$E$999999,AD$70,'Data;_Minor_Ports'!$J$59:$J$999999,#REF!)))</f>
        <v>z</v>
      </c>
      <c r="AE168" s="3" t="str">
        <f>IF(Closed_Ports!Z161="z","z",IF(AE$11&lt;2000,INDEX('Data;_Historical_Data'!$H$12:$AK$518,MATCH(Working!$E168,'Data;_Historical_Data'!$J$12:$J$518,0),MATCH(Working!AE$11,'Data;_Historical_Data'!$H$11:$AK$11)),SUMIFS('Data;_Minor_Ports'!$K$59:$K$999999,'Data;_Minor_Ports'!$F$59:$F$999999,$F168,'Data;_Minor_Ports'!$E$59:$E$999999,AE$70,'Data;_Minor_Ports'!$J$59:$J$999999,#REF!)))</f>
        <v>z</v>
      </c>
      <c r="AF168" s="3" t="str">
        <f>IF(Closed_Ports!AA161="z","z",IF(AF$11&lt;2000,INDEX('Data;_Historical_Data'!$H$12:$AK$518,MATCH(Working!$E168,'Data;_Historical_Data'!$J$12:$J$518,0),MATCH(Working!AF$11,'Data;_Historical_Data'!$H$11:$AK$11)),SUMIFS('Data;_Minor_Ports'!$K$59:$K$999999,'Data;_Minor_Ports'!$F$59:$F$999999,$F168,'Data;_Minor_Ports'!$E$59:$E$999999,AF$70,'Data;_Minor_Ports'!$J$59:$J$999999,#REF!)))</f>
        <v>z</v>
      </c>
      <c r="AG168" s="3" t="str">
        <f>IF(Closed_Ports!AB161="z","z",IF(AG$11&lt;2000,INDEX('Data;_Historical_Data'!$H$12:$AK$518,MATCH(Working!$E168,'Data;_Historical_Data'!$J$12:$J$518,0),MATCH(Working!AG$11,'Data;_Historical_Data'!$H$11:$AK$11)),SUMIFS('Data;_Minor_Ports'!$K$59:$K$999999,'Data;_Minor_Ports'!$F$59:$F$999999,$F168,'Data;_Minor_Ports'!$E$59:$E$999999,AG$70,'Data;_Minor_Ports'!$J$59:$J$999999,#REF!)))</f>
        <v>z</v>
      </c>
      <c r="AH168" s="3" t="str">
        <f>IF(Closed_Ports!AC161="z","z",IF(AH$11&lt;2000,INDEX('Data;_Historical_Data'!$H$12:$AK$518,MATCH(Working!$E168,'Data;_Historical_Data'!$J$12:$J$518,0),MATCH(Working!AH$11,'Data;_Historical_Data'!$H$11:$AK$11)),SUMIFS('Data;_Minor_Ports'!$K$59:$K$999999,'Data;_Minor_Ports'!$F$59:$F$999999,$F168,'Data;_Minor_Ports'!$E$59:$E$999999,AH$70,'Data;_Minor_Ports'!$J$59:$J$999999,#REF!)))</f>
        <v>z</v>
      </c>
      <c r="AI168" s="3" t="str">
        <f>IF(Closed_Ports!AD161="z","z",IF(AI$11&lt;2000,INDEX('Data;_Historical_Data'!$H$12:$AK$518,MATCH(Working!$E168,'Data;_Historical_Data'!$J$12:$J$518,0),MATCH(Working!AI$11,'Data;_Historical_Data'!$H$11:$AK$11)),SUMIFS('Data;_Minor_Ports'!$K$59:$K$999999,'Data;_Minor_Ports'!$F$59:$F$999999,$F168,'Data;_Minor_Ports'!$E$59:$E$999999,AI$70,'Data;_Minor_Ports'!$J$59:$J$999999,#REF!)))</f>
        <v>z</v>
      </c>
      <c r="AJ168" s="3" t="str">
        <f>IF(Closed_Ports!AE161="z","z",IF(AJ$11&lt;2000,INDEX('Data;_Historical_Data'!$H$12:$AK$518,MATCH(Working!$E168,'Data;_Historical_Data'!$J$12:$J$518,0),MATCH(Working!AJ$11,'Data;_Historical_Data'!$H$11:$AK$11)),SUMIFS('Data;_Minor_Ports'!$K$59:$K$999999,'Data;_Minor_Ports'!$F$59:$F$999999,$F168,'Data;_Minor_Ports'!$E$59:$E$999999,AJ$70,'Data;_Minor_Ports'!$J$59:$J$999999,#REF!)))</f>
        <v>z</v>
      </c>
      <c r="AK168" s="3" t="str">
        <f>IF(Closed_Ports!AF161="z","z",IF(AK$11&lt;2000,INDEX('Data;_Historical_Data'!$H$12:$AK$518,MATCH(Working!$E168,'Data;_Historical_Data'!$J$12:$J$518,0),MATCH(Working!AK$11,'Data;_Historical_Data'!$H$11:$AK$11)),SUMIFS('Data;_Minor_Ports'!$K$59:$K$999999,'Data;_Minor_Ports'!$F$59:$F$999999,$F168,'Data;_Minor_Ports'!$E$59:$E$999999,AK$70,'Data;_Minor_Ports'!$J$59:$J$999999,#REF!)))</f>
        <v>z</v>
      </c>
      <c r="AL168" s="49" t="str">
        <f>IF(Closed_Ports!AG161="z","z",IF(AL$11&lt;2000,INDEX('Data;_Historical_Data'!$H$12:$AK$518,MATCH(Working!$E168,'Data;_Historical_Data'!$J$12:$J$518,0),MATCH(Working!AL$11,'Data;_Historical_Data'!$H$11:$AK$11)),SUMIFS('Data;_Minor_Ports'!$K$59:$K$999999,'Data;_Minor_Ports'!$F$59:$F$999999,$F168,'Data;_Minor_Ports'!$E$59:$E$999999,AL$70,'Data;_Minor_Ports'!$J$59:$J$999999,#REF!)))</f>
        <v>z</v>
      </c>
      <c r="AM168" s="3" t="str">
        <f>IF(Closed_Ports!AH161="z","z",IF(AM$11&lt;2000,INDEX('Data;_Historical_Data'!$H$12:$AK$518,MATCH(Working!$E168,'Data;_Historical_Data'!$J$12:$J$518,0),MATCH(Working!AM$11,'Data;_Historical_Data'!$H$11:$AK$11)),SUMIFS('Data;_Minor_Ports'!$K$59:$K$999999,'Data;_Minor_Ports'!$F$59:$F$999999,$F168,'Data;_Minor_Ports'!$E$59:$E$999999,AM$70,'Data;_Minor_Ports'!$J$59:$J$999999,#REF!)))</f>
        <v>z</v>
      </c>
      <c r="AN168" s="3" t="str">
        <f>IF(Closed_Ports!AI161="z","z",IF(AN$11&lt;2000,INDEX('Data;_Historical_Data'!$H$12:$AK$518,MATCH(Working!$E168,'Data;_Historical_Data'!$J$12:$J$518,0),MATCH(Working!AN$11,'Data;_Historical_Data'!$H$11:$AK$11)),SUMIFS('Data;_Minor_Ports'!$K$59:$K$999999,'Data;_Minor_Ports'!$F$59:$F$999999,$F168,'Data;_Minor_Ports'!$E$59:$E$999999,AN$70,'Data;_Minor_Ports'!$J$59:$J$999999,#REF!)))</f>
        <v>z</v>
      </c>
      <c r="AO168" s="3" t="str">
        <f>IF(Closed_Ports!AJ161="z","z",IF(AO$11&lt;2000,INDEX('Data;_Historical_Data'!$H$12:$AK$518,MATCH(Working!$E168,'Data;_Historical_Data'!$J$12:$J$518,0),MATCH(Working!AO$11,'Data;_Historical_Data'!$H$11:$AK$11)),SUMIFS('Data;_Minor_Ports'!$K$59:$K$999999,'Data;_Minor_Ports'!$F$59:$F$999999,$F168,'Data;_Minor_Ports'!$E$59:$E$999999,AO$70,'Data;_Minor_Ports'!$J$59:$J$999999,#REF!)))</f>
        <v>z</v>
      </c>
      <c r="AP168" s="3" t="str">
        <f>IF(Closed_Ports!AK161="z","z",IF(AP$11&lt;2000,INDEX('Data;_Historical_Data'!$H$12:$AK$518,MATCH(Working!$E168,'Data;_Historical_Data'!$J$12:$J$518,0),MATCH(Working!AP$11,'Data;_Historical_Data'!$H$11:$AK$11)),SUMIFS('Data;_Minor_Ports'!$K$59:$K$999999,'Data;_Minor_Ports'!$F$59:$F$999999,$F168,'Data;_Minor_Ports'!$E$59:$E$999999,AP$70,'Data;_Minor_Ports'!$J$59:$J$999999,#REF!)))</f>
        <v>z</v>
      </c>
      <c r="AQ168" s="3" t="str">
        <f>IF(Closed_Ports!AL161="z","z",IF(AQ$11&lt;2000,INDEX('Data;_Historical_Data'!$H$12:$AK$518,MATCH(Working!$E168,'Data;_Historical_Data'!$J$12:$J$518,0),MATCH(Working!AQ$11,'Data;_Historical_Data'!$H$11:$AK$11)),SUMIFS('Data;_Minor_Ports'!$K$59:$K$999999,'Data;_Minor_Ports'!$F$59:$F$999999,$F168,'Data;_Minor_Ports'!$E$59:$E$999999,AQ$70,'Data;_Minor_Ports'!$J$59:$J$999999,#REF!)))</f>
        <v>z</v>
      </c>
      <c r="AR168" s="3" t="str">
        <f>IF(Closed_Ports!AM161="z","z",IF(AR$11&lt;2000,INDEX('Data;_Historical_Data'!$H$12:$AK$518,MATCH(Working!$E168,'Data;_Historical_Data'!$J$12:$J$518,0),MATCH(Working!AR$11,'Data;_Historical_Data'!$H$11:$AK$11)),SUMIFS('Data;_Minor_Ports'!$K$59:$K$999999,'Data;_Minor_Ports'!$F$59:$F$999999,$F168,'Data;_Minor_Ports'!$E$59:$E$999999,AR$70,'Data;_Minor_Ports'!$J$59:$J$999999,#REF!)))</f>
        <v>z</v>
      </c>
      <c r="AS168" s="3" t="str">
        <f>IF(Closed_Ports!AN161="z","z",IF(AS$11&lt;2000,INDEX('Data;_Historical_Data'!$H$12:$AK$518,MATCH(Working!$E168,'Data;_Historical_Data'!$J$12:$J$518,0),MATCH(Working!AS$11,'Data;_Historical_Data'!$H$11:$AK$11)),SUMIFS('Data;_Minor_Ports'!$K$59:$K$999999,'Data;_Minor_Ports'!$F$59:$F$999999,$F168,'Data;_Minor_Ports'!$E$59:$E$999999,AS$70,'Data;_Minor_Ports'!$J$59:$J$999999,#REF!)))</f>
        <v>z</v>
      </c>
      <c r="AT168" s="3" t="str">
        <f>IF(Closed_Ports!AO161="z","z",IF(AT$11&lt;2000,INDEX('Data;_Historical_Data'!$H$12:$AK$518,MATCH(Working!$E168,'Data;_Historical_Data'!$J$12:$J$518,0),MATCH(Working!AT$11,'Data;_Historical_Data'!$H$11:$AK$11)),SUMIFS('Data;_Minor_Ports'!$K$59:$K$999999,'Data;_Minor_Ports'!$F$59:$F$999999,$F168,'Data;_Minor_Ports'!$E$59:$E$999999,AT$70,'Data;_Minor_Ports'!$J$59:$J$999999,#REF!)))</f>
        <v>z</v>
      </c>
      <c r="AU168" s="3" t="str">
        <f>IF(Closed_Ports!AP161="z","z",IF(AU$11&lt;2000,INDEX('Data;_Historical_Data'!$H$12:$AK$518,MATCH(Working!$E168,'Data;_Historical_Data'!$J$12:$J$518,0),MATCH(Working!AU$11,'Data;_Historical_Data'!$H$11:$AK$11)),SUMIFS('Data;_Minor_Ports'!$K$59:$K$999999,'Data;_Minor_Ports'!$F$59:$F$999999,$F168,'Data;_Minor_Ports'!$E$59:$E$999999,AU$70,'Data;_Minor_Ports'!$J$59:$J$999999,#REF!)))</f>
        <v>z</v>
      </c>
      <c r="AV168" s="3" t="str">
        <f>IF(Closed_Ports!AQ161="z","z",IF(AV$11&lt;2000,INDEX('Data;_Historical_Data'!$H$12:$AK$518,MATCH(Working!$E168,'Data;_Historical_Data'!$J$12:$J$518,0),MATCH(Working!AV$11,'Data;_Historical_Data'!$H$11:$AK$11)),SUMIFS('Data;_Minor_Ports'!$K$59:$K$999999,'Data;_Minor_Ports'!$F$59:$F$999999,$F168,'Data;_Minor_Ports'!$E$59:$E$999999,AV$70,'Data;_Minor_Ports'!$J$59:$J$999999,#REF!)))</f>
        <v>z</v>
      </c>
      <c r="AW168" s="3" t="str">
        <f>IF(Closed_Ports!AR161="z","z",IF(AW$11&lt;2000,INDEX('Data;_Historical_Data'!$H$12:$AK$518,MATCH(Working!$E168,'Data;_Historical_Data'!$J$12:$J$518,0),MATCH(Working!AW$11,'Data;_Historical_Data'!$H$11:$AK$11)),SUMIFS('Data;_Minor_Ports'!$K$59:$K$999999,'Data;_Minor_Ports'!$F$59:$F$999999,$F168,'Data;_Minor_Ports'!$E$59:$E$999999,AW$70,'Data;_Minor_Ports'!$J$59:$J$999999,#REF!)))</f>
        <v>z</v>
      </c>
      <c r="AX168" s="3" t="str">
        <f>IF(Closed_Ports!AS161="z","z",IF(AX$11&lt;2000,INDEX('Data;_Historical_Data'!$H$12:$AK$518,MATCH(Working!$E168,'Data;_Historical_Data'!$J$12:$J$518,0),MATCH(Working!AX$11,'Data;_Historical_Data'!$H$11:$AK$11)),SUMIFS('Data;_Minor_Ports'!$K$59:$K$999999,'Data;_Minor_Ports'!$F$59:$F$999999,$F168,'Data;_Minor_Ports'!$E$59:$E$999999,AX$70,'Data;_Minor_Ports'!$J$59:$J$999999,#REF!)))</f>
        <v>z</v>
      </c>
      <c r="AY168" s="3" t="str">
        <f>IF(Closed_Ports!AT161="z","z",IF(AY$11&lt;2000,INDEX('Data;_Historical_Data'!$H$12:$AK$518,MATCH(Working!$E168,'Data;_Historical_Data'!$J$12:$J$518,0),MATCH(Working!AY$11,'Data;_Historical_Data'!$H$11:$AK$11)),SUMIFS('Data;_Minor_Ports'!$K$59:$K$999999,'Data;_Minor_Ports'!$F$59:$F$999999,$F168,'Data;_Minor_Ports'!$E$59:$E$999999,AY$70,'Data;_Minor_Ports'!$J$59:$J$999999,#REF!)))</f>
        <v>z</v>
      </c>
      <c r="AZ168" s="3" t="str">
        <f>IF(Closed_Ports!AU161="z","z",IF(AZ$11&lt;2000,INDEX('Data;_Historical_Data'!$H$12:$AK$518,MATCH(Working!$E168,'Data;_Historical_Data'!$J$12:$J$518,0),MATCH(Working!AZ$11,'Data;_Historical_Data'!$H$11:$AK$11)),SUMIFS('Data;_Minor_Ports'!$K$59:$K$999999,'Data;_Minor_Ports'!$F$59:$F$999999,$F168,'Data;_Minor_Ports'!$E$59:$E$999999,AZ$70,'Data;_Minor_Ports'!$J$59:$J$999999,#REF!)))</f>
        <v>z</v>
      </c>
      <c r="BA168" s="3" t="str">
        <f>IF(Closed_Ports!AV161="z","z",IF(BA$11&lt;2000,INDEX('Data;_Historical_Data'!$H$12:$AK$518,MATCH(Working!$E168,'Data;_Historical_Data'!$J$12:$J$518,0),MATCH(Working!BA$11,'Data;_Historical_Data'!$H$11:$AK$11)),SUMIFS('Data;_Minor_Ports'!$K$59:$K$999999,'Data;_Minor_Ports'!$F$59:$F$999999,$F168,'Data;_Minor_Ports'!$E$59:$E$999999,BA$70,'Data;_Minor_Ports'!$J$59:$J$999999,#REF!)))</f>
        <v>z</v>
      </c>
      <c r="BB168" s="3">
        <f>IF(Closed_Ports!AW161="z","z",IF(BB$11&lt;2000,INDEX('Data;_Historical_Data'!$H$12:$AK$518,MATCH(Working!$E168,'Data;_Historical_Data'!$J$12:$J$518,0),MATCH(Working!BB$11,'Data;_Historical_Data'!$H$11:$AK$11)),SUMIFS('Data;_Minor_Ports'!$K$59:$K$999999,'Data;_Minor_Ports'!$F$59:$F$999999,$F168,'Data;_Minor_Ports'!$E$59:$E$999999,BB$70,'Data;_Minor_Ports'!$J$59:$J$999999,#REF!)))</f>
        <v>0</v>
      </c>
      <c r="BC168" s="3">
        <f>IF(Closed_Ports!AX161="z","z",IF(BC$11&lt;2000,INDEX('Data;_Historical_Data'!$H$12:$AK$518,MATCH(Working!$E168,'Data;_Historical_Data'!$J$12:$J$518,0),MATCH(Working!BC$11,'Data;_Historical_Data'!$H$11:$AK$11)),SUMIFS('Data;_Minor_Ports'!$K$59:$K$999999,'Data;_Minor_Ports'!$F$59:$F$999999,$F168,'Data;_Minor_Ports'!$E$59:$E$999999,BC$70,'Data;_Minor_Ports'!$J$59:$J$999999,#REF!)))</f>
        <v>0</v>
      </c>
      <c r="BD168" s="3">
        <f>IF(Closed_Ports!AY161="z","z",IF(BD$11&lt;2000,INDEX('Data;_Historical_Data'!$H$12:$AK$518,MATCH(Working!$E168,'Data;_Historical_Data'!$J$12:$J$518,0),MATCH(Working!BD$11,'Data;_Historical_Data'!$H$11:$AK$11)),SUMIFS('Data;_Minor_Ports'!$K$59:$K$999999,'Data;_Minor_Ports'!$F$59:$F$999999,$F168,'Data;_Minor_Ports'!$E$59:$E$999999,BD$70,'Data;_Minor_Ports'!$J$59:$J$999999,#REF!)))</f>
        <v>0</v>
      </c>
      <c r="BE168" s="3">
        <f>IF(Closed_Ports!AZ161="z","z",IF(BE$11&lt;2000,INDEX('Data;_Historical_Data'!$H$12:$AK$518,MATCH(Working!$E168,'Data;_Historical_Data'!$J$12:$J$518,0),MATCH(Working!BE$11,'Data;_Historical_Data'!$H$11:$AK$11)),SUMIFS('Data;_Minor_Ports'!$K$59:$K$999999,'Data;_Minor_Ports'!$F$59:$F$999999,$F168,'Data;_Minor_Ports'!$E$59:$E$999999,BE$70,'Data;_Minor_Ports'!$J$59:$J$999999,#REF!)))</f>
        <v>0</v>
      </c>
      <c r="BF168" s="3">
        <f>IF(Closed_Ports!BA161="z","z",IF(BF$11&lt;2000,INDEX('Data;_Historical_Data'!$H$12:$AK$518,MATCH(Working!$E168,'Data;_Historical_Data'!$J$12:$J$518,0),MATCH(Working!BF$11,'Data;_Historical_Data'!$H$11:$AK$11)),SUMIFS('Data;_Minor_Ports'!$K$59:$K$999999,'Data;_Minor_Ports'!$F$59:$F$999999,$F168,'Data;_Minor_Ports'!$E$59:$E$999999,BF$70,'Data;_Minor_Ports'!$J$59:$J$999999,#REF!)))</f>
        <v>0</v>
      </c>
      <c r="BG168" s="3">
        <f>IF(Closed_Ports!BB161="z","z",IF(BG$11&lt;2000,INDEX('Data;_Historical_Data'!$H$12:$AK$518,MATCH(Working!$E168,'Data;_Historical_Data'!$J$12:$J$518,0),MATCH(Working!BG$11,'Data;_Historical_Data'!$H$11:$AK$11)),SUMIFS('Data;_Minor_Ports'!$K$59:$K$999999,'Data;_Minor_Ports'!$F$59:$F$999999,$F168,'Data;_Minor_Ports'!$E$59:$E$999999,BG$70,'Data;_Minor_Ports'!$J$59:$J$999999,#REF!)))</f>
        <v>0</v>
      </c>
      <c r="BH168" s="3">
        <f>IF(Closed_Ports!BC161="z","z",IF(BH$11&lt;2000,INDEX('Data;_Historical_Data'!$H$12:$AK$518,MATCH(Working!$E168,'Data;_Historical_Data'!$J$12:$J$518,0),MATCH(Working!BH$11,'Data;_Historical_Data'!$H$11:$AK$11)),SUMIFS('Data;_Minor_Ports'!$K$59:$K$999999,'Data;_Minor_Ports'!$F$59:$F$999999,$F168,'Data;_Minor_Ports'!$E$59:$E$999999,BH$70,'Data;_Minor_Ports'!$J$59:$J$999999,#REF!)))</f>
        <v>0</v>
      </c>
      <c r="BI168" s="3">
        <f>IF(Closed_Ports!BD161="z","z",IF(BI$11&lt;2000,INDEX('Data;_Historical_Data'!$H$12:$AK$518,MATCH(Working!$E168,'Data;_Historical_Data'!$J$12:$J$518,0),MATCH(Working!BI$11,'Data;_Historical_Data'!$H$11:$AK$11)),SUMIFS('Data;_Minor_Ports'!$K$59:$K$999999,'Data;_Minor_Ports'!$F$59:$F$999999,$F168,'Data;_Minor_Ports'!$E$59:$E$999999,BI$70,'Data;_Minor_Ports'!$J$59:$J$999999,#REF!)))</f>
        <v>0</v>
      </c>
      <c r="BJ168" s="44" t="e">
        <f t="shared" si="12"/>
        <v>#DIV/0!</v>
      </c>
      <c r="BK168" s="45">
        <f t="shared" si="13"/>
        <v>0</v>
      </c>
    </row>
    <row r="169" spans="5:66" x14ac:dyDescent="0.25">
      <c r="E169" s="22" t="e">
        <f>CONCATENATE(#REF!,Working!H169)</f>
        <v>#REF!</v>
      </c>
      <c r="F169" s="22" t="s">
        <v>512</v>
      </c>
      <c r="G169" s="22" t="s">
        <v>308</v>
      </c>
      <c r="H169" s="2" t="s">
        <v>155</v>
      </c>
      <c r="I169" s="2" t="s">
        <v>21</v>
      </c>
      <c r="J169" s="42" t="s">
        <v>66</v>
      </c>
      <c r="K169" s="3" t="str">
        <f>IF(Closed_Ports!F162="z","z",IF(K$11&lt;2000,INDEX('Data;_Historical_Data'!$H$12:$AK$518,MATCH(Working!$E169,'Data;_Historical_Data'!$J$12:$J$518,0),MATCH(Working!K$11,'Data;_Historical_Data'!$H$11:$AK$11)),SUMIFS('Data;_Minor_Ports'!$K$59:$K$999999,'Data;_Minor_Ports'!$F$59:$F$999999,$F169,'Data;_Minor_Ports'!$E$59:$E$999999,K$70,'Data;_Minor_Ports'!$J$59:$J$999999,#REF!)))</f>
        <v>z</v>
      </c>
      <c r="L169" s="3" t="str">
        <f>IF(Closed_Ports!G162="z","z",IF(L$11&lt;2000,INDEX('Data;_Historical_Data'!$H$12:$AK$518,MATCH(Working!$E169,'Data;_Historical_Data'!$J$12:$J$518,0),MATCH(Working!L$11,'Data;_Historical_Data'!$H$11:$AK$11)),SUMIFS('Data;_Minor_Ports'!$K$59:$K$999999,'Data;_Minor_Ports'!$F$59:$F$999999,$F169,'Data;_Minor_Ports'!$E$59:$E$999999,L$70,'Data;_Minor_Ports'!$J$59:$J$999999,#REF!)))</f>
        <v>z</v>
      </c>
      <c r="M169" s="3" t="e">
        <f>IF(Closed_Ports!H162="z","z",IF(M$11&lt;2000,INDEX('Data;_Historical_Data'!$H$12:$AK$518,MATCH(Working!$E169,'Data;_Historical_Data'!$J$12:$J$518,0),MATCH(Working!M$11,'Data;_Historical_Data'!$H$11:$AK$11)),SUMIFS('Data;_Minor_Ports'!$K$59:$K$999999,'Data;_Minor_Ports'!$F$59:$F$999999,$F169,'Data;_Minor_Ports'!$E$59:$E$999999,M$70,'Data;_Minor_Ports'!$J$59:$J$999999,#REF!)))</f>
        <v>#REF!</v>
      </c>
      <c r="N169" s="3" t="e">
        <f>IF(Closed_Ports!I162="z","z",IF(N$11&lt;2000,INDEX('Data;_Historical_Data'!$H$12:$AK$518,MATCH(Working!$E169,'Data;_Historical_Data'!$J$12:$J$518,0),MATCH(Working!N$11,'Data;_Historical_Data'!$H$11:$AK$11)),SUMIFS('Data;_Minor_Ports'!$K$59:$K$999999,'Data;_Minor_Ports'!$F$59:$F$999999,$F169,'Data;_Minor_Ports'!$E$59:$E$999999,N$70,'Data;_Minor_Ports'!$J$59:$J$999999,#REF!)))</f>
        <v>#REF!</v>
      </c>
      <c r="O169" s="3" t="e">
        <f>IF(Closed_Ports!J162="z","z",IF(O$11&lt;2000,INDEX('Data;_Historical_Data'!$H$12:$AK$518,MATCH(Working!$E169,'Data;_Historical_Data'!$J$12:$J$518,0),MATCH(Working!O$11,'Data;_Historical_Data'!$H$11:$AK$11)),SUMIFS('Data;_Minor_Ports'!$K$59:$K$999999,'Data;_Minor_Ports'!$F$59:$F$999999,$F169,'Data;_Minor_Ports'!$E$59:$E$999999,O$70,'Data;_Minor_Ports'!$J$59:$J$999999,#REF!)))</f>
        <v>#REF!</v>
      </c>
      <c r="P169" s="3" t="e">
        <f>IF(Closed_Ports!K162="z","z",IF(P$11&lt;2000,INDEX('Data;_Historical_Data'!$H$12:$AK$518,MATCH(Working!$E169,'Data;_Historical_Data'!$J$12:$J$518,0),MATCH(Working!P$11,'Data;_Historical_Data'!$H$11:$AK$11)),SUMIFS('Data;_Minor_Ports'!$K$59:$K$999999,'Data;_Minor_Ports'!$F$59:$F$999999,$F169,'Data;_Minor_Ports'!$E$59:$E$999999,P$70,'Data;_Minor_Ports'!$J$59:$J$999999,#REF!)))</f>
        <v>#REF!</v>
      </c>
      <c r="Q169" s="3" t="e">
        <f>IF(Closed_Ports!L162="z","z",IF(Q$11&lt;2000,INDEX('Data;_Historical_Data'!$H$12:$AK$518,MATCH(Working!$E169,'Data;_Historical_Data'!$J$12:$J$518,0),MATCH(Working!Q$11,'Data;_Historical_Data'!$H$11:$AK$11)),SUMIFS('Data;_Minor_Ports'!$K$59:$K$999999,'Data;_Minor_Ports'!$F$59:$F$999999,$F169,'Data;_Minor_Ports'!$E$59:$E$999999,Q$70,'Data;_Minor_Ports'!$J$59:$J$999999,#REF!)))</f>
        <v>#REF!</v>
      </c>
      <c r="R169" s="3" t="e">
        <f>IF(Closed_Ports!M162="z","z",IF(R$11&lt;2000,INDEX('Data;_Historical_Data'!$H$12:$AK$518,MATCH(Working!$E169,'Data;_Historical_Data'!$J$12:$J$518,0),MATCH(Working!R$11,'Data;_Historical_Data'!$H$11:$AK$11)),SUMIFS('Data;_Minor_Ports'!$K$59:$K$999999,'Data;_Minor_Ports'!$F$59:$F$999999,$F169,'Data;_Minor_Ports'!$E$59:$E$999999,R$70,'Data;_Minor_Ports'!$J$59:$J$999999,#REF!)))</f>
        <v>#REF!</v>
      </c>
      <c r="S169" s="3" t="e">
        <f>IF(Closed_Ports!N162="z","z",IF(S$11&lt;2000,INDEX('Data;_Historical_Data'!$H$12:$AK$518,MATCH(Working!$E169,'Data;_Historical_Data'!$J$12:$J$518,0),MATCH(Working!S$11,'Data;_Historical_Data'!$H$11:$AK$11)),SUMIFS('Data;_Minor_Ports'!$K$59:$K$999999,'Data;_Minor_Ports'!$F$59:$F$999999,$F169,'Data;_Minor_Ports'!$E$59:$E$999999,S$70,'Data;_Minor_Ports'!$J$59:$J$999999,#REF!)))</f>
        <v>#REF!</v>
      </c>
      <c r="T169" s="3" t="e">
        <f>IF(Closed_Ports!O162="z","z",IF(T$11&lt;2000,INDEX('Data;_Historical_Data'!$H$12:$AK$518,MATCH(Working!$E169,'Data;_Historical_Data'!$J$12:$J$518,0),MATCH(Working!T$11,'Data;_Historical_Data'!$H$11:$AK$11)),SUMIFS('Data;_Minor_Ports'!$K$59:$K$999999,'Data;_Minor_Ports'!$F$59:$F$999999,$F169,'Data;_Minor_Ports'!$E$59:$E$999999,T$70,'Data;_Minor_Ports'!$J$59:$J$999999,#REF!)))</f>
        <v>#REF!</v>
      </c>
      <c r="U169" s="3" t="e">
        <f>IF(Closed_Ports!P162="z","z",IF(U$11&lt;2000,INDEX('Data;_Historical_Data'!$H$12:$AK$518,MATCH(Working!$E169,'Data;_Historical_Data'!$J$12:$J$518,0),MATCH(Working!U$11,'Data;_Historical_Data'!$H$11:$AK$11)),SUMIFS('Data;_Minor_Ports'!$K$59:$K$999999,'Data;_Minor_Ports'!$F$59:$F$999999,$F169,'Data;_Minor_Ports'!$E$59:$E$999999,U$70,'Data;_Minor_Ports'!$J$59:$J$999999,#REF!)))</f>
        <v>#REF!</v>
      </c>
      <c r="V169" s="3" t="e">
        <f>IF(Closed_Ports!Q162="z","z",IF(V$11&lt;2000,INDEX('Data;_Historical_Data'!$H$12:$AK$518,MATCH(Working!$E169,'Data;_Historical_Data'!$J$12:$J$518,0),MATCH(Working!V$11,'Data;_Historical_Data'!$H$11:$AK$11)),SUMIFS('Data;_Minor_Ports'!$K$59:$K$999999,'Data;_Minor_Ports'!$F$59:$F$999999,$F169,'Data;_Minor_Ports'!$E$59:$E$999999,V$70,'Data;_Minor_Ports'!$J$59:$J$999999,#REF!)))</f>
        <v>#REF!</v>
      </c>
      <c r="W169" s="3" t="e">
        <f>IF(Closed_Ports!R162="z","z",IF(W$11&lt;2000,INDEX('Data;_Historical_Data'!$H$12:$AK$518,MATCH(Working!$E169,'Data;_Historical_Data'!$J$12:$J$518,0),MATCH(Working!W$11,'Data;_Historical_Data'!$H$11:$AK$11)),SUMIFS('Data;_Minor_Ports'!$K$59:$K$999999,'Data;_Minor_Ports'!$F$59:$F$999999,$F169,'Data;_Minor_Ports'!$E$59:$E$999999,W$70,'Data;_Minor_Ports'!$J$59:$J$999999,#REF!)))</f>
        <v>#REF!</v>
      </c>
      <c r="X169" s="3" t="e">
        <f>IF(Closed_Ports!S162="z","z",IF(X$11&lt;2000,INDEX('Data;_Historical_Data'!$H$12:$AK$518,MATCH(Working!$E169,'Data;_Historical_Data'!$J$12:$J$518,0),MATCH(Working!X$11,'Data;_Historical_Data'!$H$11:$AK$11)),SUMIFS('Data;_Minor_Ports'!$K$59:$K$999999,'Data;_Minor_Ports'!$F$59:$F$999999,$F169,'Data;_Minor_Ports'!$E$59:$E$999999,X$70,'Data;_Minor_Ports'!$J$59:$J$999999,#REF!)))</f>
        <v>#REF!</v>
      </c>
      <c r="Y169" s="3" t="e">
        <f>IF(Closed_Ports!T162="z","z",IF(Y$11&lt;2000,INDEX('Data;_Historical_Data'!$H$12:$AK$518,MATCH(Working!$E169,'Data;_Historical_Data'!$J$12:$J$518,0),MATCH(Working!Y$11,'Data;_Historical_Data'!$H$11:$AK$11)),SUMIFS('Data;_Minor_Ports'!$K$59:$K$999999,'Data;_Minor_Ports'!$F$59:$F$999999,$F169,'Data;_Minor_Ports'!$E$59:$E$999999,Y$70,'Data;_Minor_Ports'!$J$59:$J$999999,#REF!)))</f>
        <v>#REF!</v>
      </c>
      <c r="Z169" s="3" t="e">
        <f>IF(Closed_Ports!U162="z","z",IF(Z$11&lt;2000,INDEX('Data;_Historical_Data'!$H$12:$AK$518,MATCH(Working!$E169,'Data;_Historical_Data'!$J$12:$J$518,0),MATCH(Working!Z$11,'Data;_Historical_Data'!$H$11:$AK$11)),SUMIFS('Data;_Minor_Ports'!$K$59:$K$999999,'Data;_Minor_Ports'!$F$59:$F$999999,$F169,'Data;_Minor_Ports'!$E$59:$E$999999,Z$70,'Data;_Minor_Ports'!$J$59:$J$999999,#REF!)))</f>
        <v>#REF!</v>
      </c>
      <c r="AA169" s="3" t="e">
        <f>IF(Closed_Ports!V162="z","z",IF(AA$11&lt;2000,INDEX('Data;_Historical_Data'!$H$12:$AK$518,MATCH(Working!$E169,'Data;_Historical_Data'!$J$12:$J$518,0),MATCH(Working!AA$11,'Data;_Historical_Data'!$H$11:$AK$11)),SUMIFS('Data;_Minor_Ports'!$K$59:$K$999999,'Data;_Minor_Ports'!$F$59:$F$999999,$F169,'Data;_Minor_Ports'!$E$59:$E$999999,AA$70,'Data;_Minor_Ports'!$J$59:$J$999999,#REF!)))</f>
        <v>#REF!</v>
      </c>
      <c r="AB169" s="3" t="e">
        <f>IF(Closed_Ports!W162="z","z",IF(AB$11&lt;2000,INDEX('Data;_Historical_Data'!$H$12:$AK$518,MATCH(Working!$E169,'Data;_Historical_Data'!$J$12:$J$518,0),MATCH(Working!AB$11,'Data;_Historical_Data'!$H$11:$AK$11)),SUMIFS('Data;_Minor_Ports'!$K$59:$K$999999,'Data;_Minor_Ports'!$F$59:$F$999999,$F169,'Data;_Minor_Ports'!$E$59:$E$999999,AB$70,'Data;_Minor_Ports'!$J$59:$J$999999,#REF!)))</f>
        <v>#REF!</v>
      </c>
      <c r="AC169" s="3" t="e">
        <f>IF(Closed_Ports!X162="z","z",IF(AC$11&lt;2000,INDEX('Data;_Historical_Data'!$H$12:$AK$518,MATCH(Working!$E169,'Data;_Historical_Data'!$J$12:$J$518,0),MATCH(Working!AC$11,'Data;_Historical_Data'!$H$11:$AK$11)),SUMIFS('Data;_Minor_Ports'!$K$59:$K$999999,'Data;_Minor_Ports'!$F$59:$F$999999,$F169,'Data;_Minor_Ports'!$E$59:$E$999999,AC$70,'Data;_Minor_Ports'!$J$59:$J$999999,#REF!)))</f>
        <v>#REF!</v>
      </c>
      <c r="AD169" s="3" t="e">
        <f>IF(Closed_Ports!Y162="z","z",IF(AD$11&lt;2000,INDEX('Data;_Historical_Data'!$H$12:$AK$518,MATCH(Working!$E169,'Data;_Historical_Data'!$J$12:$J$518,0),MATCH(Working!AD$11,'Data;_Historical_Data'!$H$11:$AK$11)),SUMIFS('Data;_Minor_Ports'!$K$59:$K$999999,'Data;_Minor_Ports'!$F$59:$F$999999,$F169,'Data;_Minor_Ports'!$E$59:$E$999999,AD$70,'Data;_Minor_Ports'!$J$59:$J$999999,#REF!)))</f>
        <v>#REF!</v>
      </c>
      <c r="AE169" s="3" t="e">
        <f>IF(Closed_Ports!Z162="z","z",IF(AE$11&lt;2000,INDEX('Data;_Historical_Data'!$H$12:$AK$518,MATCH(Working!$E169,'Data;_Historical_Data'!$J$12:$J$518,0),MATCH(Working!AE$11,'Data;_Historical_Data'!$H$11:$AK$11)),SUMIFS('Data;_Minor_Ports'!$K$59:$K$999999,'Data;_Minor_Ports'!$F$59:$F$999999,$F169,'Data;_Minor_Ports'!$E$59:$E$999999,AE$70,'Data;_Minor_Ports'!$J$59:$J$999999,#REF!)))</f>
        <v>#REF!</v>
      </c>
      <c r="AF169" s="3" t="e">
        <f>IF(Closed_Ports!AA162="z","z",IF(AF$11&lt;2000,INDEX('Data;_Historical_Data'!$H$12:$AK$518,MATCH(Working!$E169,'Data;_Historical_Data'!$J$12:$J$518,0),MATCH(Working!AF$11,'Data;_Historical_Data'!$H$11:$AK$11)),SUMIFS('Data;_Minor_Ports'!$K$59:$K$999999,'Data;_Minor_Ports'!$F$59:$F$999999,$F169,'Data;_Minor_Ports'!$E$59:$E$999999,AF$70,'Data;_Minor_Ports'!$J$59:$J$999999,#REF!)))</f>
        <v>#REF!</v>
      </c>
      <c r="AG169" s="3" t="e">
        <f>IF(Closed_Ports!AB162="z","z",IF(AG$11&lt;2000,INDEX('Data;_Historical_Data'!$H$12:$AK$518,MATCH(Working!$E169,'Data;_Historical_Data'!$J$12:$J$518,0),MATCH(Working!AG$11,'Data;_Historical_Data'!$H$11:$AK$11)),SUMIFS('Data;_Minor_Ports'!$K$59:$K$999999,'Data;_Minor_Ports'!$F$59:$F$999999,$F169,'Data;_Minor_Ports'!$E$59:$E$999999,AG$70,'Data;_Minor_Ports'!$J$59:$J$999999,#REF!)))</f>
        <v>#REF!</v>
      </c>
      <c r="AH169" s="3" t="e">
        <f>IF(Closed_Ports!AC162="z","z",IF(AH$11&lt;2000,INDEX('Data;_Historical_Data'!$H$12:$AK$518,MATCH(Working!$E169,'Data;_Historical_Data'!$J$12:$J$518,0),MATCH(Working!AH$11,'Data;_Historical_Data'!$H$11:$AK$11)),SUMIFS('Data;_Minor_Ports'!$K$59:$K$999999,'Data;_Minor_Ports'!$F$59:$F$999999,$F169,'Data;_Minor_Ports'!$E$59:$E$999999,AH$70,'Data;_Minor_Ports'!$J$59:$J$999999,#REF!)))</f>
        <v>#REF!</v>
      </c>
      <c r="AI169" s="3" t="e">
        <f>IF(Closed_Ports!AD162="z","z",IF(AI$11&lt;2000,INDEX('Data;_Historical_Data'!$H$12:$AK$518,MATCH(Working!$E169,'Data;_Historical_Data'!$J$12:$J$518,0),MATCH(Working!AI$11,'Data;_Historical_Data'!$H$11:$AK$11)),SUMIFS('Data;_Minor_Ports'!$K$59:$K$999999,'Data;_Minor_Ports'!$F$59:$F$999999,$F169,'Data;_Minor_Ports'!$E$59:$E$999999,AI$70,'Data;_Minor_Ports'!$J$59:$J$999999,#REF!)))</f>
        <v>#REF!</v>
      </c>
      <c r="AJ169" s="3" t="e">
        <f>IF(Closed_Ports!AE162="z","z",IF(AJ$11&lt;2000,INDEX('Data;_Historical_Data'!$H$12:$AK$518,MATCH(Working!$E169,'Data;_Historical_Data'!$J$12:$J$518,0),MATCH(Working!AJ$11,'Data;_Historical_Data'!$H$11:$AK$11)),SUMIFS('Data;_Minor_Ports'!$K$59:$K$999999,'Data;_Minor_Ports'!$F$59:$F$999999,$F169,'Data;_Minor_Ports'!$E$59:$E$999999,AJ$70,'Data;_Minor_Ports'!$J$59:$J$999999,#REF!)))</f>
        <v>#REF!</v>
      </c>
      <c r="AK169" s="3" t="e">
        <f>IF(Closed_Ports!AF162="z","z",IF(AK$11&lt;2000,INDEX('Data;_Historical_Data'!$H$12:$AK$518,MATCH(Working!$E169,'Data;_Historical_Data'!$J$12:$J$518,0),MATCH(Working!AK$11,'Data;_Historical_Data'!$H$11:$AK$11)),SUMIFS('Data;_Minor_Ports'!$K$59:$K$999999,'Data;_Minor_Ports'!$F$59:$F$999999,$F169,'Data;_Minor_Ports'!$E$59:$E$999999,AK$70,'Data;_Minor_Ports'!$J$59:$J$999999,#REF!)))</f>
        <v>#REF!</v>
      </c>
      <c r="AL169" s="49">
        <f>IF(Closed_Ports!AG162="z","z",IF(AL$11&lt;2000,INDEX('Data;_Historical_Data'!$H$12:$AK$518,MATCH(Working!$E169,'Data;_Historical_Data'!$J$12:$J$518,0),MATCH(Working!AL$11,'Data;_Historical_Data'!$H$11:$AK$11)),SUMIFS('Data;_Minor_Ports'!$K$59:$K$999999,'Data;_Minor_Ports'!$F$59:$F$999999,$F169,'Data;_Minor_Ports'!$E$59:$E$999999,AL$70,'Data;_Minor_Ports'!$J$59:$J$999999,#REF!)))</f>
        <v>0</v>
      </c>
      <c r="AM169" s="3">
        <f>IF(Closed_Ports!AH162="z","z",IF(AM$11&lt;2000,INDEX('Data;_Historical_Data'!$H$12:$AK$518,MATCH(Working!$E169,'Data;_Historical_Data'!$J$12:$J$518,0),MATCH(Working!AM$11,'Data;_Historical_Data'!$H$11:$AK$11)),SUMIFS('Data;_Minor_Ports'!$K$59:$K$999999,'Data;_Minor_Ports'!$F$59:$F$999999,$F169,'Data;_Minor_Ports'!$E$59:$E$999999,AM$70,'Data;_Minor_Ports'!$J$59:$J$999999,#REF!)))</f>
        <v>0</v>
      </c>
      <c r="AN169" s="3">
        <f>IF(Closed_Ports!AI162="z","z",IF(AN$11&lt;2000,INDEX('Data;_Historical_Data'!$H$12:$AK$518,MATCH(Working!$E169,'Data;_Historical_Data'!$J$12:$J$518,0),MATCH(Working!AN$11,'Data;_Historical_Data'!$H$11:$AK$11)),SUMIFS('Data;_Minor_Ports'!$K$59:$K$999999,'Data;_Minor_Ports'!$F$59:$F$999999,$F169,'Data;_Minor_Ports'!$E$59:$E$999999,AN$70,'Data;_Minor_Ports'!$J$59:$J$999999,#REF!)))</f>
        <v>0</v>
      </c>
      <c r="AO169" s="3">
        <f>IF(Closed_Ports!AJ162="z","z",IF(AO$11&lt;2000,INDEX('Data;_Historical_Data'!$H$12:$AK$518,MATCH(Working!$E169,'Data;_Historical_Data'!$J$12:$J$518,0),MATCH(Working!AO$11,'Data;_Historical_Data'!$H$11:$AK$11)),SUMIFS('Data;_Minor_Ports'!$K$59:$K$999999,'Data;_Minor_Ports'!$F$59:$F$999999,$F169,'Data;_Minor_Ports'!$E$59:$E$999999,AO$70,'Data;_Minor_Ports'!$J$59:$J$999999,#REF!)))</f>
        <v>0</v>
      </c>
      <c r="AP169" s="3">
        <f>IF(Closed_Ports!AK162="z","z",IF(AP$11&lt;2000,INDEX('Data;_Historical_Data'!$H$12:$AK$518,MATCH(Working!$E169,'Data;_Historical_Data'!$J$12:$J$518,0),MATCH(Working!AP$11,'Data;_Historical_Data'!$H$11:$AK$11)),SUMIFS('Data;_Minor_Ports'!$K$59:$K$999999,'Data;_Minor_Ports'!$F$59:$F$999999,$F169,'Data;_Minor_Ports'!$E$59:$E$999999,AP$70,'Data;_Minor_Ports'!$J$59:$J$999999,#REF!)))</f>
        <v>0</v>
      </c>
      <c r="AQ169" s="3">
        <f>IF(Closed_Ports!AL162="z","z",IF(AQ$11&lt;2000,INDEX('Data;_Historical_Data'!$H$12:$AK$518,MATCH(Working!$E169,'Data;_Historical_Data'!$J$12:$J$518,0),MATCH(Working!AQ$11,'Data;_Historical_Data'!$H$11:$AK$11)),SUMIFS('Data;_Minor_Ports'!$K$59:$K$999999,'Data;_Minor_Ports'!$F$59:$F$999999,$F169,'Data;_Minor_Ports'!$E$59:$E$999999,AQ$70,'Data;_Minor_Ports'!$J$59:$J$999999,#REF!)))</f>
        <v>0</v>
      </c>
      <c r="AR169" s="3">
        <f>IF(Closed_Ports!AM162="z","z",IF(AR$11&lt;2000,INDEX('Data;_Historical_Data'!$H$12:$AK$518,MATCH(Working!$E169,'Data;_Historical_Data'!$J$12:$J$518,0),MATCH(Working!AR$11,'Data;_Historical_Data'!$H$11:$AK$11)),SUMIFS('Data;_Minor_Ports'!$K$59:$K$999999,'Data;_Minor_Ports'!$F$59:$F$999999,$F169,'Data;_Minor_Ports'!$E$59:$E$999999,AR$70,'Data;_Minor_Ports'!$J$59:$J$999999,#REF!)))</f>
        <v>0</v>
      </c>
      <c r="AS169" s="3">
        <f>IF(Closed_Ports!AN162="z","z",IF(AS$11&lt;2000,INDEX('Data;_Historical_Data'!$H$12:$AK$518,MATCH(Working!$E169,'Data;_Historical_Data'!$J$12:$J$518,0),MATCH(Working!AS$11,'Data;_Historical_Data'!$H$11:$AK$11)),SUMIFS('Data;_Minor_Ports'!$K$59:$K$999999,'Data;_Minor_Ports'!$F$59:$F$999999,$F169,'Data;_Minor_Ports'!$E$59:$E$999999,AS$70,'Data;_Minor_Ports'!$J$59:$J$999999,#REF!)))</f>
        <v>0</v>
      </c>
      <c r="AT169" s="3">
        <f>IF(Closed_Ports!AO162="z","z",IF(AT$11&lt;2000,INDEX('Data;_Historical_Data'!$H$12:$AK$518,MATCH(Working!$E169,'Data;_Historical_Data'!$J$12:$J$518,0),MATCH(Working!AT$11,'Data;_Historical_Data'!$H$11:$AK$11)),SUMIFS('Data;_Minor_Ports'!$K$59:$K$999999,'Data;_Minor_Ports'!$F$59:$F$999999,$F169,'Data;_Minor_Ports'!$E$59:$E$999999,AT$70,'Data;_Minor_Ports'!$J$59:$J$999999,#REF!)))</f>
        <v>0</v>
      </c>
      <c r="AU169" s="3">
        <f>IF(Closed_Ports!AP162="z","z",IF(AU$11&lt;2000,INDEX('Data;_Historical_Data'!$H$12:$AK$518,MATCH(Working!$E169,'Data;_Historical_Data'!$J$12:$J$518,0),MATCH(Working!AU$11,'Data;_Historical_Data'!$H$11:$AK$11)),SUMIFS('Data;_Minor_Ports'!$K$59:$K$999999,'Data;_Minor_Ports'!$F$59:$F$999999,$F169,'Data;_Minor_Ports'!$E$59:$E$999999,AU$70,'Data;_Minor_Ports'!$J$59:$J$999999,#REF!)))</f>
        <v>0</v>
      </c>
      <c r="AV169" s="3">
        <f>IF(Closed_Ports!AQ162="z","z",IF(AV$11&lt;2000,INDEX('Data;_Historical_Data'!$H$12:$AK$518,MATCH(Working!$E169,'Data;_Historical_Data'!$J$12:$J$518,0),MATCH(Working!AV$11,'Data;_Historical_Data'!$H$11:$AK$11)),SUMIFS('Data;_Minor_Ports'!$K$59:$K$999999,'Data;_Minor_Ports'!$F$59:$F$999999,$F169,'Data;_Minor_Ports'!$E$59:$E$999999,AV$70,'Data;_Minor_Ports'!$J$59:$J$999999,#REF!)))</f>
        <v>0</v>
      </c>
      <c r="AW169" s="3">
        <f>IF(Closed_Ports!AR162="z","z",IF(AW$11&lt;2000,INDEX('Data;_Historical_Data'!$H$12:$AK$518,MATCH(Working!$E169,'Data;_Historical_Data'!$J$12:$J$518,0),MATCH(Working!AW$11,'Data;_Historical_Data'!$H$11:$AK$11)),SUMIFS('Data;_Minor_Ports'!$K$59:$K$999999,'Data;_Minor_Ports'!$F$59:$F$999999,$F169,'Data;_Minor_Ports'!$E$59:$E$999999,AW$70,'Data;_Minor_Ports'!$J$59:$J$999999,#REF!)))</f>
        <v>0</v>
      </c>
      <c r="AX169" s="3">
        <f>IF(Closed_Ports!AS162="z","z",IF(AX$11&lt;2000,INDEX('Data;_Historical_Data'!$H$12:$AK$518,MATCH(Working!$E169,'Data;_Historical_Data'!$J$12:$J$518,0),MATCH(Working!AX$11,'Data;_Historical_Data'!$H$11:$AK$11)),SUMIFS('Data;_Minor_Ports'!$K$59:$K$999999,'Data;_Minor_Ports'!$F$59:$F$999999,$F169,'Data;_Minor_Ports'!$E$59:$E$999999,AX$70,'Data;_Minor_Ports'!$J$59:$J$999999,#REF!)))</f>
        <v>0</v>
      </c>
      <c r="AY169" s="3">
        <f>IF(Closed_Ports!AT162="z","z",IF(AY$11&lt;2000,INDEX('Data;_Historical_Data'!$H$12:$AK$518,MATCH(Working!$E169,'Data;_Historical_Data'!$J$12:$J$518,0),MATCH(Working!AY$11,'Data;_Historical_Data'!$H$11:$AK$11)),SUMIFS('Data;_Minor_Ports'!$K$59:$K$999999,'Data;_Minor_Ports'!$F$59:$F$999999,$F169,'Data;_Minor_Ports'!$E$59:$E$999999,AY$70,'Data;_Minor_Ports'!$J$59:$J$999999,#REF!)))</f>
        <v>0</v>
      </c>
      <c r="AZ169" s="3">
        <f>IF(Closed_Ports!AU162="z","z",IF(AZ$11&lt;2000,INDEX('Data;_Historical_Data'!$H$12:$AK$518,MATCH(Working!$E169,'Data;_Historical_Data'!$J$12:$J$518,0),MATCH(Working!AZ$11,'Data;_Historical_Data'!$H$11:$AK$11)),SUMIFS('Data;_Minor_Ports'!$K$59:$K$999999,'Data;_Minor_Ports'!$F$59:$F$999999,$F169,'Data;_Minor_Ports'!$E$59:$E$999999,AZ$70,'Data;_Minor_Ports'!$J$59:$J$999999,#REF!)))</f>
        <v>0</v>
      </c>
      <c r="BA169" s="3">
        <f>IF(Closed_Ports!AV162="z","z",IF(BA$11&lt;2000,INDEX('Data;_Historical_Data'!$H$12:$AK$518,MATCH(Working!$E169,'Data;_Historical_Data'!$J$12:$J$518,0),MATCH(Working!BA$11,'Data;_Historical_Data'!$H$11:$AK$11)),SUMIFS('Data;_Minor_Ports'!$K$59:$K$999999,'Data;_Minor_Ports'!$F$59:$F$999999,$F169,'Data;_Minor_Ports'!$E$59:$E$999999,BA$70,'Data;_Minor_Ports'!$J$59:$J$999999,#REF!)))</f>
        <v>0</v>
      </c>
      <c r="BB169" s="3">
        <f>IF(Closed_Ports!AW162="z","z",IF(BB$11&lt;2000,INDEX('Data;_Historical_Data'!$H$12:$AK$518,MATCH(Working!$E169,'Data;_Historical_Data'!$J$12:$J$518,0),MATCH(Working!BB$11,'Data;_Historical_Data'!$H$11:$AK$11)),SUMIFS('Data;_Minor_Ports'!$K$59:$K$999999,'Data;_Minor_Ports'!$F$59:$F$999999,$F169,'Data;_Minor_Ports'!$E$59:$E$999999,BB$70,'Data;_Minor_Ports'!$J$59:$J$999999,#REF!)))</f>
        <v>0</v>
      </c>
      <c r="BC169" s="3">
        <f>IF(Closed_Ports!AX162="z","z",IF(BC$11&lt;2000,INDEX('Data;_Historical_Data'!$H$12:$AK$518,MATCH(Working!$E169,'Data;_Historical_Data'!$J$12:$J$518,0),MATCH(Working!BC$11,'Data;_Historical_Data'!$H$11:$AK$11)),SUMIFS('Data;_Minor_Ports'!$K$59:$K$999999,'Data;_Minor_Ports'!$F$59:$F$999999,$F169,'Data;_Minor_Ports'!$E$59:$E$999999,BC$70,'Data;_Minor_Ports'!$J$59:$J$999999,#REF!)))</f>
        <v>0</v>
      </c>
      <c r="BD169" s="3">
        <f>IF(Closed_Ports!AY162="z","z",IF(BD$11&lt;2000,INDEX('Data;_Historical_Data'!$H$12:$AK$518,MATCH(Working!$E169,'Data;_Historical_Data'!$J$12:$J$518,0),MATCH(Working!BD$11,'Data;_Historical_Data'!$H$11:$AK$11)),SUMIFS('Data;_Minor_Ports'!$K$59:$K$999999,'Data;_Minor_Ports'!$F$59:$F$999999,$F169,'Data;_Minor_Ports'!$E$59:$E$999999,BD$70,'Data;_Minor_Ports'!$J$59:$J$999999,#REF!)))</f>
        <v>0</v>
      </c>
      <c r="BE169" s="3">
        <f>IF(Closed_Ports!AZ162="z","z",IF(BE$11&lt;2000,INDEX('Data;_Historical_Data'!$H$12:$AK$518,MATCH(Working!$E169,'Data;_Historical_Data'!$J$12:$J$518,0),MATCH(Working!BE$11,'Data;_Historical_Data'!$H$11:$AK$11)),SUMIFS('Data;_Minor_Ports'!$K$59:$K$999999,'Data;_Minor_Ports'!$F$59:$F$999999,$F169,'Data;_Minor_Ports'!$E$59:$E$999999,BE$70,'Data;_Minor_Ports'!$J$59:$J$999999,#REF!)))</f>
        <v>0</v>
      </c>
      <c r="BF169" s="3">
        <f>IF(Closed_Ports!BA162="z","z",IF(BF$11&lt;2000,INDEX('Data;_Historical_Data'!$H$12:$AK$518,MATCH(Working!$E169,'Data;_Historical_Data'!$J$12:$J$518,0),MATCH(Working!BF$11,'Data;_Historical_Data'!$H$11:$AK$11)),SUMIFS('Data;_Minor_Ports'!$K$59:$K$999999,'Data;_Minor_Ports'!$F$59:$F$999999,$F169,'Data;_Minor_Ports'!$E$59:$E$999999,BF$70,'Data;_Minor_Ports'!$J$59:$J$999999,#REF!)))</f>
        <v>0</v>
      </c>
      <c r="BG169" s="3">
        <f>IF(Closed_Ports!BB162="z","z",IF(BG$11&lt;2000,INDEX('Data;_Historical_Data'!$H$12:$AK$518,MATCH(Working!$E169,'Data;_Historical_Data'!$J$12:$J$518,0),MATCH(Working!BG$11,'Data;_Historical_Data'!$H$11:$AK$11)),SUMIFS('Data;_Minor_Ports'!$K$59:$K$999999,'Data;_Minor_Ports'!$F$59:$F$999999,$F169,'Data;_Minor_Ports'!$E$59:$E$999999,BG$70,'Data;_Minor_Ports'!$J$59:$J$999999,#REF!)))</f>
        <v>0</v>
      </c>
      <c r="BH169" s="3">
        <f>IF(Closed_Ports!BC162="z","z",IF(BH$11&lt;2000,INDEX('Data;_Historical_Data'!$H$12:$AK$518,MATCH(Working!$E169,'Data;_Historical_Data'!$J$12:$J$518,0),MATCH(Working!BH$11,'Data;_Historical_Data'!$H$11:$AK$11)),SUMIFS('Data;_Minor_Ports'!$K$59:$K$999999,'Data;_Minor_Ports'!$F$59:$F$999999,$F169,'Data;_Minor_Ports'!$E$59:$E$999999,BH$70,'Data;_Minor_Ports'!$J$59:$J$999999,#REF!)))</f>
        <v>0</v>
      </c>
      <c r="BI169" s="3">
        <f>IF(Closed_Ports!BD162="z","z",IF(BI$11&lt;2000,INDEX('Data;_Historical_Data'!$H$12:$AK$518,MATCH(Working!$E169,'Data;_Historical_Data'!$J$12:$J$518,0),MATCH(Working!BI$11,'Data;_Historical_Data'!$H$11:$AK$11)),SUMIFS('Data;_Minor_Ports'!$K$59:$K$999999,'Data;_Minor_Ports'!$F$59:$F$999999,$F169,'Data;_Minor_Ports'!$E$59:$E$999999,BI$70,'Data;_Minor_Ports'!$J$59:$J$999999,#REF!)))</f>
        <v>0</v>
      </c>
      <c r="BJ169" s="44" t="e">
        <f t="shared" si="12"/>
        <v>#DIV/0!</v>
      </c>
      <c r="BK169" s="45">
        <f t="shared" si="13"/>
        <v>0</v>
      </c>
    </row>
    <row r="170" spans="5:66" x14ac:dyDescent="0.25">
      <c r="E170" s="22" t="e">
        <f>CONCATENATE(#REF!,Working!H170)</f>
        <v>#REF!</v>
      </c>
      <c r="F170" s="22" t="s">
        <v>514</v>
      </c>
      <c r="G170" s="22" t="s">
        <v>308</v>
      </c>
      <c r="H170" s="2" t="s">
        <v>156</v>
      </c>
      <c r="I170" s="2" t="s">
        <v>60</v>
      </c>
      <c r="J170" s="42" t="s">
        <v>66</v>
      </c>
      <c r="K170" s="3" t="e">
        <f>IF(Closed_Ports!F163="z","z",IF(K$11&lt;2000,INDEX('Data;_Historical_Data'!$H$12:$AK$518,MATCH(Working!$E170,'Data;_Historical_Data'!$J$12:$J$518,0),MATCH(Working!K$11,'Data;_Historical_Data'!$H$11:$AK$11)),SUMIFS('Data;_Minor_Ports'!$K$59:$K$999999,'Data;_Minor_Ports'!$F$59:$F$999999,$F170,'Data;_Minor_Ports'!$E$59:$E$999999,K$70,'Data;_Minor_Ports'!$J$59:$J$999999,#REF!)))</f>
        <v>#REF!</v>
      </c>
      <c r="L170" s="3" t="e">
        <f>IF(Closed_Ports!G163="z","z",IF(L$11&lt;2000,INDEX('Data;_Historical_Data'!$H$12:$AK$518,MATCH(Working!$E170,'Data;_Historical_Data'!$J$12:$J$518,0),MATCH(Working!L$11,'Data;_Historical_Data'!$H$11:$AK$11)),SUMIFS('Data;_Minor_Ports'!$K$59:$K$999999,'Data;_Minor_Ports'!$F$59:$F$999999,$F170,'Data;_Minor_Ports'!$E$59:$E$999999,L$70,'Data;_Minor_Ports'!$J$59:$J$999999,#REF!)))</f>
        <v>#REF!</v>
      </c>
      <c r="M170" s="3" t="e">
        <f>IF(Closed_Ports!H163="z","z",IF(M$11&lt;2000,INDEX('Data;_Historical_Data'!$H$12:$AK$518,MATCH(Working!$E170,'Data;_Historical_Data'!$J$12:$J$518,0),MATCH(Working!M$11,'Data;_Historical_Data'!$H$11:$AK$11)),SUMIFS('Data;_Minor_Ports'!$K$59:$K$999999,'Data;_Minor_Ports'!$F$59:$F$999999,$F170,'Data;_Minor_Ports'!$E$59:$E$999999,M$70,'Data;_Minor_Ports'!$J$59:$J$999999,#REF!)))</f>
        <v>#REF!</v>
      </c>
      <c r="N170" s="3" t="e">
        <f>IF(Closed_Ports!I163="z","z",IF(N$11&lt;2000,INDEX('Data;_Historical_Data'!$H$12:$AK$518,MATCH(Working!$E170,'Data;_Historical_Data'!$J$12:$J$518,0),MATCH(Working!N$11,'Data;_Historical_Data'!$H$11:$AK$11)),SUMIFS('Data;_Minor_Ports'!$K$59:$K$999999,'Data;_Minor_Ports'!$F$59:$F$999999,$F170,'Data;_Minor_Ports'!$E$59:$E$999999,N$70,'Data;_Minor_Ports'!$J$59:$J$999999,#REF!)))</f>
        <v>#REF!</v>
      </c>
      <c r="O170" s="3" t="e">
        <f>IF(Closed_Ports!J163="z","z",IF(O$11&lt;2000,INDEX('Data;_Historical_Data'!$H$12:$AK$518,MATCH(Working!$E170,'Data;_Historical_Data'!$J$12:$J$518,0),MATCH(Working!O$11,'Data;_Historical_Data'!$H$11:$AK$11)),SUMIFS('Data;_Minor_Ports'!$K$59:$K$999999,'Data;_Minor_Ports'!$F$59:$F$999999,$F170,'Data;_Minor_Ports'!$E$59:$E$999999,O$70,'Data;_Minor_Ports'!$J$59:$J$999999,#REF!)))</f>
        <v>#REF!</v>
      </c>
      <c r="P170" s="3" t="e">
        <f>IF(Closed_Ports!K163="z","z",IF(P$11&lt;2000,INDEX('Data;_Historical_Data'!$H$12:$AK$518,MATCH(Working!$E170,'Data;_Historical_Data'!$J$12:$J$518,0),MATCH(Working!P$11,'Data;_Historical_Data'!$H$11:$AK$11)),SUMIFS('Data;_Minor_Ports'!$K$59:$K$999999,'Data;_Minor_Ports'!$F$59:$F$999999,$F170,'Data;_Minor_Ports'!$E$59:$E$999999,P$70,'Data;_Minor_Ports'!$J$59:$J$999999,#REF!)))</f>
        <v>#REF!</v>
      </c>
      <c r="Q170" s="3" t="e">
        <f>IF(Closed_Ports!L163="z","z",IF(Q$11&lt;2000,INDEX('Data;_Historical_Data'!$H$12:$AK$518,MATCH(Working!$E170,'Data;_Historical_Data'!$J$12:$J$518,0),MATCH(Working!Q$11,'Data;_Historical_Data'!$H$11:$AK$11)),SUMIFS('Data;_Minor_Ports'!$K$59:$K$999999,'Data;_Minor_Ports'!$F$59:$F$999999,$F170,'Data;_Minor_Ports'!$E$59:$E$999999,Q$70,'Data;_Minor_Ports'!$J$59:$J$999999,#REF!)))</f>
        <v>#REF!</v>
      </c>
      <c r="R170" s="3" t="e">
        <f>IF(Closed_Ports!M163="z","z",IF(R$11&lt;2000,INDEX('Data;_Historical_Data'!$H$12:$AK$518,MATCH(Working!$E170,'Data;_Historical_Data'!$J$12:$J$518,0),MATCH(Working!R$11,'Data;_Historical_Data'!$H$11:$AK$11)),SUMIFS('Data;_Minor_Ports'!$K$59:$K$999999,'Data;_Minor_Ports'!$F$59:$F$999999,$F170,'Data;_Minor_Ports'!$E$59:$E$999999,R$70,'Data;_Minor_Ports'!$J$59:$J$999999,#REF!)))</f>
        <v>#REF!</v>
      </c>
      <c r="S170" s="3" t="e">
        <f>IF(Closed_Ports!N163="z","z",IF(S$11&lt;2000,INDEX('Data;_Historical_Data'!$H$12:$AK$518,MATCH(Working!$E170,'Data;_Historical_Data'!$J$12:$J$518,0),MATCH(Working!S$11,'Data;_Historical_Data'!$H$11:$AK$11)),SUMIFS('Data;_Minor_Ports'!$K$59:$K$999999,'Data;_Minor_Ports'!$F$59:$F$999999,$F170,'Data;_Minor_Ports'!$E$59:$E$999999,S$70,'Data;_Minor_Ports'!$J$59:$J$999999,#REF!)))</f>
        <v>#REF!</v>
      </c>
      <c r="T170" s="3" t="str">
        <f>IF(Closed_Ports!O163="z","z",IF(T$11&lt;2000,INDEX('Data;_Historical_Data'!$H$12:$AK$518,MATCH(Working!$E170,'Data;_Historical_Data'!$J$12:$J$518,0),MATCH(Working!T$11,'Data;_Historical_Data'!$H$11:$AK$11)),SUMIFS('Data;_Minor_Ports'!$K$59:$K$999999,'Data;_Minor_Ports'!$F$59:$F$999999,$F170,'Data;_Minor_Ports'!$E$59:$E$999999,T$70,'Data;_Minor_Ports'!$J$59:$J$999999,#REF!)))</f>
        <v>z</v>
      </c>
      <c r="U170" s="3" t="str">
        <f>IF(Closed_Ports!P163="z","z",IF(U$11&lt;2000,INDEX('Data;_Historical_Data'!$H$12:$AK$518,MATCH(Working!$E170,'Data;_Historical_Data'!$J$12:$J$518,0),MATCH(Working!U$11,'Data;_Historical_Data'!$H$11:$AK$11)),SUMIFS('Data;_Minor_Ports'!$K$59:$K$999999,'Data;_Minor_Ports'!$F$59:$F$999999,$F170,'Data;_Minor_Ports'!$E$59:$E$999999,U$70,'Data;_Minor_Ports'!$J$59:$J$999999,#REF!)))</f>
        <v>z</v>
      </c>
      <c r="V170" s="3" t="str">
        <f>IF(Closed_Ports!Q163="z","z",IF(V$11&lt;2000,INDEX('Data;_Historical_Data'!$H$12:$AK$518,MATCH(Working!$E170,'Data;_Historical_Data'!$J$12:$J$518,0),MATCH(Working!V$11,'Data;_Historical_Data'!$H$11:$AK$11)),SUMIFS('Data;_Minor_Ports'!$K$59:$K$999999,'Data;_Minor_Ports'!$F$59:$F$999999,$F170,'Data;_Minor_Ports'!$E$59:$E$999999,V$70,'Data;_Minor_Ports'!$J$59:$J$999999,#REF!)))</f>
        <v>z</v>
      </c>
      <c r="W170" s="3" t="str">
        <f>IF(Closed_Ports!R163="z","z",IF(W$11&lt;2000,INDEX('Data;_Historical_Data'!$H$12:$AK$518,MATCH(Working!$E170,'Data;_Historical_Data'!$J$12:$J$518,0),MATCH(Working!W$11,'Data;_Historical_Data'!$H$11:$AK$11)),SUMIFS('Data;_Minor_Ports'!$K$59:$K$999999,'Data;_Minor_Ports'!$F$59:$F$999999,$F170,'Data;_Minor_Ports'!$E$59:$E$999999,W$70,'Data;_Minor_Ports'!$J$59:$J$999999,#REF!)))</f>
        <v>z</v>
      </c>
      <c r="X170" s="3" t="str">
        <f>IF(Closed_Ports!S163="z","z",IF(X$11&lt;2000,INDEX('Data;_Historical_Data'!$H$12:$AK$518,MATCH(Working!$E170,'Data;_Historical_Data'!$J$12:$J$518,0),MATCH(Working!X$11,'Data;_Historical_Data'!$H$11:$AK$11)),SUMIFS('Data;_Minor_Ports'!$K$59:$K$999999,'Data;_Minor_Ports'!$F$59:$F$999999,$F170,'Data;_Minor_Ports'!$E$59:$E$999999,X$70,'Data;_Minor_Ports'!$J$59:$J$999999,#REF!)))</f>
        <v>z</v>
      </c>
      <c r="Y170" s="3" t="str">
        <f>IF(Closed_Ports!T163="z","z",IF(Y$11&lt;2000,INDEX('Data;_Historical_Data'!$H$12:$AK$518,MATCH(Working!$E170,'Data;_Historical_Data'!$J$12:$J$518,0),MATCH(Working!Y$11,'Data;_Historical_Data'!$H$11:$AK$11)),SUMIFS('Data;_Minor_Ports'!$K$59:$K$999999,'Data;_Minor_Ports'!$F$59:$F$999999,$F170,'Data;_Minor_Ports'!$E$59:$E$999999,Y$70,'Data;_Minor_Ports'!$J$59:$J$999999,#REF!)))</f>
        <v>z</v>
      </c>
      <c r="Z170" s="3" t="str">
        <f>IF(Closed_Ports!U163="z","z",IF(Z$11&lt;2000,INDEX('Data;_Historical_Data'!$H$12:$AK$518,MATCH(Working!$E170,'Data;_Historical_Data'!$J$12:$J$518,0),MATCH(Working!Z$11,'Data;_Historical_Data'!$H$11:$AK$11)),SUMIFS('Data;_Minor_Ports'!$K$59:$K$999999,'Data;_Minor_Ports'!$F$59:$F$999999,$F170,'Data;_Minor_Ports'!$E$59:$E$999999,Z$70,'Data;_Minor_Ports'!$J$59:$J$999999,#REF!)))</f>
        <v>z</v>
      </c>
      <c r="AA170" s="3" t="str">
        <f>IF(Closed_Ports!V163="z","z",IF(AA$11&lt;2000,INDEX('Data;_Historical_Data'!$H$12:$AK$518,MATCH(Working!$E170,'Data;_Historical_Data'!$J$12:$J$518,0),MATCH(Working!AA$11,'Data;_Historical_Data'!$H$11:$AK$11)),SUMIFS('Data;_Minor_Ports'!$K$59:$K$999999,'Data;_Minor_Ports'!$F$59:$F$999999,$F170,'Data;_Minor_Ports'!$E$59:$E$999999,AA$70,'Data;_Minor_Ports'!$J$59:$J$999999,#REF!)))</f>
        <v>z</v>
      </c>
      <c r="AB170" s="3" t="str">
        <f>IF(Closed_Ports!W163="z","z",IF(AB$11&lt;2000,INDEX('Data;_Historical_Data'!$H$12:$AK$518,MATCH(Working!$E170,'Data;_Historical_Data'!$J$12:$J$518,0),MATCH(Working!AB$11,'Data;_Historical_Data'!$H$11:$AK$11)),SUMIFS('Data;_Minor_Ports'!$K$59:$K$999999,'Data;_Minor_Ports'!$F$59:$F$999999,$F170,'Data;_Minor_Ports'!$E$59:$E$999999,AB$70,'Data;_Minor_Ports'!$J$59:$J$999999,#REF!)))</f>
        <v>z</v>
      </c>
      <c r="AC170" s="3" t="str">
        <f>IF(Closed_Ports!X163="z","z",IF(AC$11&lt;2000,INDEX('Data;_Historical_Data'!$H$12:$AK$518,MATCH(Working!$E170,'Data;_Historical_Data'!$J$12:$J$518,0),MATCH(Working!AC$11,'Data;_Historical_Data'!$H$11:$AK$11)),SUMIFS('Data;_Minor_Ports'!$K$59:$K$999999,'Data;_Minor_Ports'!$F$59:$F$999999,$F170,'Data;_Minor_Ports'!$E$59:$E$999999,AC$70,'Data;_Minor_Ports'!$J$59:$J$999999,#REF!)))</f>
        <v>z</v>
      </c>
      <c r="AD170" s="3" t="str">
        <f>IF(Closed_Ports!Y163="z","z",IF(AD$11&lt;2000,INDEX('Data;_Historical_Data'!$H$12:$AK$518,MATCH(Working!$E170,'Data;_Historical_Data'!$J$12:$J$518,0),MATCH(Working!AD$11,'Data;_Historical_Data'!$H$11:$AK$11)),SUMIFS('Data;_Minor_Ports'!$K$59:$K$999999,'Data;_Minor_Ports'!$F$59:$F$999999,$F170,'Data;_Minor_Ports'!$E$59:$E$999999,AD$70,'Data;_Minor_Ports'!$J$59:$J$999999,#REF!)))</f>
        <v>z</v>
      </c>
      <c r="AE170" s="3" t="str">
        <f>IF(Closed_Ports!Z163="z","z",IF(AE$11&lt;2000,INDEX('Data;_Historical_Data'!$H$12:$AK$518,MATCH(Working!$E170,'Data;_Historical_Data'!$J$12:$J$518,0),MATCH(Working!AE$11,'Data;_Historical_Data'!$H$11:$AK$11)),SUMIFS('Data;_Minor_Ports'!$K$59:$K$999999,'Data;_Minor_Ports'!$F$59:$F$999999,$F170,'Data;_Minor_Ports'!$E$59:$E$999999,AE$70,'Data;_Minor_Ports'!$J$59:$J$999999,#REF!)))</f>
        <v>z</v>
      </c>
      <c r="AF170" s="3" t="str">
        <f>IF(Closed_Ports!AA163="z","z",IF(AF$11&lt;2000,INDEX('Data;_Historical_Data'!$H$12:$AK$518,MATCH(Working!$E170,'Data;_Historical_Data'!$J$12:$J$518,0),MATCH(Working!AF$11,'Data;_Historical_Data'!$H$11:$AK$11)),SUMIFS('Data;_Minor_Ports'!$K$59:$K$999999,'Data;_Minor_Ports'!$F$59:$F$999999,$F170,'Data;_Minor_Ports'!$E$59:$E$999999,AF$70,'Data;_Minor_Ports'!$J$59:$J$999999,#REF!)))</f>
        <v>z</v>
      </c>
      <c r="AG170" s="3" t="str">
        <f>IF(Closed_Ports!AB163="z","z",IF(AG$11&lt;2000,INDEX('Data;_Historical_Data'!$H$12:$AK$518,MATCH(Working!$E170,'Data;_Historical_Data'!$J$12:$J$518,0),MATCH(Working!AG$11,'Data;_Historical_Data'!$H$11:$AK$11)),SUMIFS('Data;_Minor_Ports'!$K$59:$K$999999,'Data;_Minor_Ports'!$F$59:$F$999999,$F170,'Data;_Minor_Ports'!$E$59:$E$999999,AG$70,'Data;_Minor_Ports'!$J$59:$J$999999,#REF!)))</f>
        <v>z</v>
      </c>
      <c r="AH170" s="3" t="str">
        <f>IF(Closed_Ports!AC163="z","z",IF(AH$11&lt;2000,INDEX('Data;_Historical_Data'!$H$12:$AK$518,MATCH(Working!$E170,'Data;_Historical_Data'!$J$12:$J$518,0),MATCH(Working!AH$11,'Data;_Historical_Data'!$H$11:$AK$11)),SUMIFS('Data;_Minor_Ports'!$K$59:$K$999999,'Data;_Minor_Ports'!$F$59:$F$999999,$F170,'Data;_Minor_Ports'!$E$59:$E$999999,AH$70,'Data;_Minor_Ports'!$J$59:$J$999999,#REF!)))</f>
        <v>z</v>
      </c>
      <c r="AI170" s="3" t="str">
        <f>IF(Closed_Ports!AD163="z","z",IF(AI$11&lt;2000,INDEX('Data;_Historical_Data'!$H$12:$AK$518,MATCH(Working!$E170,'Data;_Historical_Data'!$J$12:$J$518,0),MATCH(Working!AI$11,'Data;_Historical_Data'!$H$11:$AK$11)),SUMIFS('Data;_Minor_Ports'!$K$59:$K$999999,'Data;_Minor_Ports'!$F$59:$F$999999,$F170,'Data;_Minor_Ports'!$E$59:$E$999999,AI$70,'Data;_Minor_Ports'!$J$59:$J$999999,#REF!)))</f>
        <v>z</v>
      </c>
      <c r="AJ170" s="3" t="str">
        <f>IF(Closed_Ports!AE163="z","z",IF(AJ$11&lt;2000,INDEX('Data;_Historical_Data'!$H$12:$AK$518,MATCH(Working!$E170,'Data;_Historical_Data'!$J$12:$J$518,0),MATCH(Working!AJ$11,'Data;_Historical_Data'!$H$11:$AK$11)),SUMIFS('Data;_Minor_Ports'!$K$59:$K$999999,'Data;_Minor_Ports'!$F$59:$F$999999,$F170,'Data;_Minor_Ports'!$E$59:$E$999999,AJ$70,'Data;_Minor_Ports'!$J$59:$J$999999,#REF!)))</f>
        <v>z</v>
      </c>
      <c r="AK170" s="3" t="str">
        <f>IF(Closed_Ports!AF163="z","z",IF(AK$11&lt;2000,INDEX('Data;_Historical_Data'!$H$12:$AK$518,MATCH(Working!$E170,'Data;_Historical_Data'!$J$12:$J$518,0),MATCH(Working!AK$11,'Data;_Historical_Data'!$H$11:$AK$11)),SUMIFS('Data;_Minor_Ports'!$K$59:$K$999999,'Data;_Minor_Ports'!$F$59:$F$999999,$F170,'Data;_Minor_Ports'!$E$59:$E$999999,AK$70,'Data;_Minor_Ports'!$J$59:$J$999999,#REF!)))</f>
        <v>z</v>
      </c>
      <c r="AL170" s="49" t="str">
        <f>IF(Closed_Ports!AG163="z","z",IF(AL$11&lt;2000,INDEX('Data;_Historical_Data'!$H$12:$AK$518,MATCH(Working!$E170,'Data;_Historical_Data'!$J$12:$J$518,0),MATCH(Working!AL$11,'Data;_Historical_Data'!$H$11:$AK$11)),SUMIFS('Data;_Minor_Ports'!$K$59:$K$999999,'Data;_Minor_Ports'!$F$59:$F$999999,$F170,'Data;_Minor_Ports'!$E$59:$E$999999,AL$70,'Data;_Minor_Ports'!$J$59:$J$999999,#REF!)))</f>
        <v>z</v>
      </c>
      <c r="AM170" s="3" t="str">
        <f>IF(Closed_Ports!AH163="z","z",IF(AM$11&lt;2000,INDEX('Data;_Historical_Data'!$H$12:$AK$518,MATCH(Working!$E170,'Data;_Historical_Data'!$J$12:$J$518,0),MATCH(Working!AM$11,'Data;_Historical_Data'!$H$11:$AK$11)),SUMIFS('Data;_Minor_Ports'!$K$59:$K$999999,'Data;_Minor_Ports'!$F$59:$F$999999,$F170,'Data;_Minor_Ports'!$E$59:$E$999999,AM$70,'Data;_Minor_Ports'!$J$59:$J$999999,#REF!)))</f>
        <v>z</v>
      </c>
      <c r="AN170" s="3" t="str">
        <f>IF(Closed_Ports!AI163="z","z",IF(AN$11&lt;2000,INDEX('Data;_Historical_Data'!$H$12:$AK$518,MATCH(Working!$E170,'Data;_Historical_Data'!$J$12:$J$518,0),MATCH(Working!AN$11,'Data;_Historical_Data'!$H$11:$AK$11)),SUMIFS('Data;_Minor_Ports'!$K$59:$K$999999,'Data;_Minor_Ports'!$F$59:$F$999999,$F170,'Data;_Minor_Ports'!$E$59:$E$999999,AN$70,'Data;_Minor_Ports'!$J$59:$J$999999,#REF!)))</f>
        <v>z</v>
      </c>
      <c r="AO170" s="3" t="str">
        <f>IF(Closed_Ports!AJ163="z","z",IF(AO$11&lt;2000,INDEX('Data;_Historical_Data'!$H$12:$AK$518,MATCH(Working!$E170,'Data;_Historical_Data'!$J$12:$J$518,0),MATCH(Working!AO$11,'Data;_Historical_Data'!$H$11:$AK$11)),SUMIFS('Data;_Minor_Ports'!$K$59:$K$999999,'Data;_Minor_Ports'!$F$59:$F$999999,$F170,'Data;_Minor_Ports'!$E$59:$E$999999,AO$70,'Data;_Minor_Ports'!$J$59:$J$999999,#REF!)))</f>
        <v>z</v>
      </c>
      <c r="AP170" s="3" t="str">
        <f>IF(Closed_Ports!AK163="z","z",IF(AP$11&lt;2000,INDEX('Data;_Historical_Data'!$H$12:$AK$518,MATCH(Working!$E170,'Data;_Historical_Data'!$J$12:$J$518,0),MATCH(Working!AP$11,'Data;_Historical_Data'!$H$11:$AK$11)),SUMIFS('Data;_Minor_Ports'!$K$59:$K$999999,'Data;_Minor_Ports'!$F$59:$F$999999,$F170,'Data;_Minor_Ports'!$E$59:$E$999999,AP$70,'Data;_Minor_Ports'!$J$59:$J$999999,#REF!)))</f>
        <v>z</v>
      </c>
      <c r="AQ170" s="3" t="str">
        <f>IF(Closed_Ports!AL163="z","z",IF(AQ$11&lt;2000,INDEX('Data;_Historical_Data'!$H$12:$AK$518,MATCH(Working!$E170,'Data;_Historical_Data'!$J$12:$J$518,0),MATCH(Working!AQ$11,'Data;_Historical_Data'!$H$11:$AK$11)),SUMIFS('Data;_Minor_Ports'!$K$59:$K$999999,'Data;_Minor_Ports'!$F$59:$F$999999,$F170,'Data;_Minor_Ports'!$E$59:$E$999999,AQ$70,'Data;_Minor_Ports'!$J$59:$J$999999,#REF!)))</f>
        <v>z</v>
      </c>
      <c r="AR170" s="3" t="str">
        <f>IF(Closed_Ports!AM163="z","z",IF(AR$11&lt;2000,INDEX('Data;_Historical_Data'!$H$12:$AK$518,MATCH(Working!$E170,'Data;_Historical_Data'!$J$12:$J$518,0),MATCH(Working!AR$11,'Data;_Historical_Data'!$H$11:$AK$11)),SUMIFS('Data;_Minor_Ports'!$K$59:$K$999999,'Data;_Minor_Ports'!$F$59:$F$999999,$F170,'Data;_Minor_Ports'!$E$59:$E$999999,AR$70,'Data;_Minor_Ports'!$J$59:$J$999999,#REF!)))</f>
        <v>z</v>
      </c>
      <c r="AS170" s="3" t="str">
        <f>IF(Closed_Ports!AN163="z","z",IF(AS$11&lt;2000,INDEX('Data;_Historical_Data'!$H$12:$AK$518,MATCH(Working!$E170,'Data;_Historical_Data'!$J$12:$J$518,0),MATCH(Working!AS$11,'Data;_Historical_Data'!$H$11:$AK$11)),SUMIFS('Data;_Minor_Ports'!$K$59:$K$999999,'Data;_Minor_Ports'!$F$59:$F$999999,$F170,'Data;_Minor_Ports'!$E$59:$E$999999,AS$70,'Data;_Minor_Ports'!$J$59:$J$999999,#REF!)))</f>
        <v>z</v>
      </c>
      <c r="AT170" s="3" t="str">
        <f>IF(Closed_Ports!AO163="z","z",IF(AT$11&lt;2000,INDEX('Data;_Historical_Data'!$H$12:$AK$518,MATCH(Working!$E170,'Data;_Historical_Data'!$J$12:$J$518,0),MATCH(Working!AT$11,'Data;_Historical_Data'!$H$11:$AK$11)),SUMIFS('Data;_Minor_Ports'!$K$59:$K$999999,'Data;_Minor_Ports'!$F$59:$F$999999,$F170,'Data;_Minor_Ports'!$E$59:$E$999999,AT$70,'Data;_Minor_Ports'!$J$59:$J$999999,#REF!)))</f>
        <v>z</v>
      </c>
      <c r="AU170" s="3" t="str">
        <f>IF(Closed_Ports!AP163="z","z",IF(AU$11&lt;2000,INDEX('Data;_Historical_Data'!$H$12:$AK$518,MATCH(Working!$E170,'Data;_Historical_Data'!$J$12:$J$518,0),MATCH(Working!AU$11,'Data;_Historical_Data'!$H$11:$AK$11)),SUMIFS('Data;_Minor_Ports'!$K$59:$K$999999,'Data;_Minor_Ports'!$F$59:$F$999999,$F170,'Data;_Minor_Ports'!$E$59:$E$999999,AU$70,'Data;_Minor_Ports'!$J$59:$J$999999,#REF!)))</f>
        <v>z</v>
      </c>
      <c r="AV170" s="3" t="str">
        <f>IF(Closed_Ports!AQ163="z","z",IF(AV$11&lt;2000,INDEX('Data;_Historical_Data'!$H$12:$AK$518,MATCH(Working!$E170,'Data;_Historical_Data'!$J$12:$J$518,0),MATCH(Working!AV$11,'Data;_Historical_Data'!$H$11:$AK$11)),SUMIFS('Data;_Minor_Ports'!$K$59:$K$999999,'Data;_Minor_Ports'!$F$59:$F$999999,$F170,'Data;_Minor_Ports'!$E$59:$E$999999,AV$70,'Data;_Minor_Ports'!$J$59:$J$999999,#REF!)))</f>
        <v>z</v>
      </c>
      <c r="AW170" s="3" t="str">
        <f>IF(Closed_Ports!AR163="z","z",IF(AW$11&lt;2000,INDEX('Data;_Historical_Data'!$H$12:$AK$518,MATCH(Working!$E170,'Data;_Historical_Data'!$J$12:$J$518,0),MATCH(Working!AW$11,'Data;_Historical_Data'!$H$11:$AK$11)),SUMIFS('Data;_Minor_Ports'!$K$59:$K$999999,'Data;_Minor_Ports'!$F$59:$F$999999,$F170,'Data;_Minor_Ports'!$E$59:$E$999999,AW$70,'Data;_Minor_Ports'!$J$59:$J$999999,#REF!)))</f>
        <v>z</v>
      </c>
      <c r="AX170" s="3" t="str">
        <f>IF(Closed_Ports!AS163="z","z",IF(AX$11&lt;2000,INDEX('Data;_Historical_Data'!$H$12:$AK$518,MATCH(Working!$E170,'Data;_Historical_Data'!$J$12:$J$518,0),MATCH(Working!AX$11,'Data;_Historical_Data'!$H$11:$AK$11)),SUMIFS('Data;_Minor_Ports'!$K$59:$K$999999,'Data;_Minor_Ports'!$F$59:$F$999999,$F170,'Data;_Minor_Ports'!$E$59:$E$999999,AX$70,'Data;_Minor_Ports'!$J$59:$J$999999,#REF!)))</f>
        <v>z</v>
      </c>
      <c r="AY170" s="3" t="str">
        <f>IF(Closed_Ports!AT163="z","z",IF(AY$11&lt;2000,INDEX('Data;_Historical_Data'!$H$12:$AK$518,MATCH(Working!$E170,'Data;_Historical_Data'!$J$12:$J$518,0),MATCH(Working!AY$11,'Data;_Historical_Data'!$H$11:$AK$11)),SUMIFS('Data;_Minor_Ports'!$K$59:$K$999999,'Data;_Minor_Ports'!$F$59:$F$999999,$F170,'Data;_Minor_Ports'!$E$59:$E$999999,AY$70,'Data;_Minor_Ports'!$J$59:$J$999999,#REF!)))</f>
        <v>z</v>
      </c>
      <c r="AZ170" s="3" t="str">
        <f>IF(Closed_Ports!AU163="z","z",IF(AZ$11&lt;2000,INDEX('Data;_Historical_Data'!$H$12:$AK$518,MATCH(Working!$E170,'Data;_Historical_Data'!$J$12:$J$518,0),MATCH(Working!AZ$11,'Data;_Historical_Data'!$H$11:$AK$11)),SUMIFS('Data;_Minor_Ports'!$K$59:$K$999999,'Data;_Minor_Ports'!$F$59:$F$999999,$F170,'Data;_Minor_Ports'!$E$59:$E$999999,AZ$70,'Data;_Minor_Ports'!$J$59:$J$999999,#REF!)))</f>
        <v>z</v>
      </c>
      <c r="BA170" s="3" t="str">
        <f>IF(Closed_Ports!AV163="z","z",IF(BA$11&lt;2000,INDEX('Data;_Historical_Data'!$H$12:$AK$518,MATCH(Working!$E170,'Data;_Historical_Data'!$J$12:$J$518,0),MATCH(Working!BA$11,'Data;_Historical_Data'!$H$11:$AK$11)),SUMIFS('Data;_Minor_Ports'!$K$59:$K$999999,'Data;_Minor_Ports'!$F$59:$F$999999,$F170,'Data;_Minor_Ports'!$E$59:$E$999999,BA$70,'Data;_Minor_Ports'!$J$59:$J$999999,#REF!)))</f>
        <v>z</v>
      </c>
      <c r="BB170" s="3" t="str">
        <f>IF(Closed_Ports!AW163="z","z",IF(BB$11&lt;2000,INDEX('Data;_Historical_Data'!$H$12:$AK$518,MATCH(Working!$E170,'Data;_Historical_Data'!$J$12:$J$518,0),MATCH(Working!BB$11,'Data;_Historical_Data'!$H$11:$AK$11)),SUMIFS('Data;_Minor_Ports'!$K$59:$K$999999,'Data;_Minor_Ports'!$F$59:$F$999999,$F170,'Data;_Minor_Ports'!$E$59:$E$999999,BB$70,'Data;_Minor_Ports'!$J$59:$J$999999,#REF!)))</f>
        <v>z</v>
      </c>
      <c r="BC170" s="3" t="str">
        <f>IF(Closed_Ports!AX163="z","z",IF(BC$11&lt;2000,INDEX('Data;_Historical_Data'!$H$12:$AK$518,MATCH(Working!$E170,'Data;_Historical_Data'!$J$12:$J$518,0),MATCH(Working!BC$11,'Data;_Historical_Data'!$H$11:$AK$11)),SUMIFS('Data;_Minor_Ports'!$K$59:$K$999999,'Data;_Minor_Ports'!$F$59:$F$999999,$F170,'Data;_Minor_Ports'!$E$59:$E$999999,BC$70,'Data;_Minor_Ports'!$J$59:$J$999999,#REF!)))</f>
        <v>z</v>
      </c>
      <c r="BD170" s="3" t="str">
        <f>IF(Closed_Ports!AY163="z","z",IF(BD$11&lt;2000,INDEX('Data;_Historical_Data'!$H$12:$AK$518,MATCH(Working!$E170,'Data;_Historical_Data'!$J$12:$J$518,0),MATCH(Working!BD$11,'Data;_Historical_Data'!$H$11:$AK$11)),SUMIFS('Data;_Minor_Ports'!$K$59:$K$999999,'Data;_Minor_Ports'!$F$59:$F$999999,$F170,'Data;_Minor_Ports'!$E$59:$E$999999,BD$70,'Data;_Minor_Ports'!$J$59:$J$999999,#REF!)))</f>
        <v>z</v>
      </c>
      <c r="BE170" s="3" t="str">
        <f>IF(Closed_Ports!AZ163="z","z",IF(BE$11&lt;2000,INDEX('Data;_Historical_Data'!$H$12:$AK$518,MATCH(Working!$E170,'Data;_Historical_Data'!$J$12:$J$518,0),MATCH(Working!BE$11,'Data;_Historical_Data'!$H$11:$AK$11)),SUMIFS('Data;_Minor_Ports'!$K$59:$K$999999,'Data;_Minor_Ports'!$F$59:$F$999999,$F170,'Data;_Minor_Ports'!$E$59:$E$999999,BE$70,'Data;_Minor_Ports'!$J$59:$J$999999,#REF!)))</f>
        <v>z</v>
      </c>
      <c r="BF170" s="3" t="str">
        <f>IF(Closed_Ports!BA163="z","z",IF(BF$11&lt;2000,INDEX('Data;_Historical_Data'!$H$12:$AK$518,MATCH(Working!$E170,'Data;_Historical_Data'!$J$12:$J$518,0),MATCH(Working!BF$11,'Data;_Historical_Data'!$H$11:$AK$11)),SUMIFS('Data;_Minor_Ports'!$K$59:$K$999999,'Data;_Minor_Ports'!$F$59:$F$999999,$F170,'Data;_Minor_Ports'!$E$59:$E$999999,BF$70,'Data;_Minor_Ports'!$J$59:$J$999999,#REF!)))</f>
        <v>z</v>
      </c>
      <c r="BG170" s="3" t="str">
        <f>IF(Closed_Ports!BB163="z","z",IF(BG$11&lt;2000,INDEX('Data;_Historical_Data'!$H$12:$AK$518,MATCH(Working!$E170,'Data;_Historical_Data'!$J$12:$J$518,0),MATCH(Working!BG$11,'Data;_Historical_Data'!$H$11:$AK$11)),SUMIFS('Data;_Minor_Ports'!$K$59:$K$999999,'Data;_Minor_Ports'!$F$59:$F$999999,$F170,'Data;_Minor_Ports'!$E$59:$E$999999,BG$70,'Data;_Minor_Ports'!$J$59:$J$999999,#REF!)))</f>
        <v>z</v>
      </c>
      <c r="BH170" s="3" t="str">
        <f>IF(Closed_Ports!BC163="z","z",IF(BH$11&lt;2000,INDEX('Data;_Historical_Data'!$H$12:$AK$518,MATCH(Working!$E170,'Data;_Historical_Data'!$J$12:$J$518,0),MATCH(Working!BH$11,'Data;_Historical_Data'!$H$11:$AK$11)),SUMIFS('Data;_Minor_Ports'!$K$59:$K$999999,'Data;_Minor_Ports'!$F$59:$F$999999,$F170,'Data;_Minor_Ports'!$E$59:$E$999999,BH$70,'Data;_Minor_Ports'!$J$59:$J$999999,#REF!)))</f>
        <v>z</v>
      </c>
      <c r="BI170" s="3" t="str">
        <f>IF(Closed_Ports!BD163="z","z",IF(BI$11&lt;2000,INDEX('Data;_Historical_Data'!$H$12:$AK$518,MATCH(Working!$E170,'Data;_Historical_Data'!$J$12:$J$518,0),MATCH(Working!BI$11,'Data;_Historical_Data'!$H$11:$AK$11)),SUMIFS('Data;_Minor_Ports'!$K$59:$K$999999,'Data;_Minor_Ports'!$F$59:$F$999999,$F170,'Data;_Minor_Ports'!$E$59:$E$999999,BI$70,'Data;_Minor_Ports'!$J$59:$J$999999,#REF!)))</f>
        <v>z</v>
      </c>
      <c r="BJ170" s="44" t="e">
        <f t="shared" si="12"/>
        <v>#VALUE!</v>
      </c>
      <c r="BK170" s="45" t="e">
        <f t="shared" si="13"/>
        <v>#VALUE!</v>
      </c>
    </row>
    <row r="171" spans="5:66" x14ac:dyDescent="0.25">
      <c r="E171" s="22" t="e">
        <f>CONCATENATE(#REF!,Working!H171)</f>
        <v>#REF!</v>
      </c>
      <c r="F171" s="22" t="s">
        <v>516</v>
      </c>
      <c r="G171" s="22" t="s">
        <v>308</v>
      </c>
      <c r="H171" s="2" t="s">
        <v>157</v>
      </c>
      <c r="I171" s="2" t="s">
        <v>16</v>
      </c>
      <c r="J171" s="42" t="s">
        <v>66</v>
      </c>
      <c r="K171" s="3" t="str">
        <f>IF(Closed_Ports!F164="z","z",IF(K$11&lt;2000,INDEX('Data;_Historical_Data'!$H$12:$AK$518,MATCH(Working!$E171,'Data;_Historical_Data'!$J$12:$J$518,0),MATCH(Working!K$11,'Data;_Historical_Data'!$H$11:$AK$11)),SUMIFS('Data;_Minor_Ports'!$K$59:$K$999999,'Data;_Minor_Ports'!$F$59:$F$999999,$F171,'Data;_Minor_Ports'!$E$59:$E$999999,K$70,'Data;_Minor_Ports'!$J$59:$J$999999,#REF!)))</f>
        <v>z</v>
      </c>
      <c r="L171" s="3" t="e">
        <f>IF(Closed_Ports!G164="z","z",IF(L$11&lt;2000,INDEX('Data;_Historical_Data'!$H$12:$AK$518,MATCH(Working!$E171,'Data;_Historical_Data'!$J$12:$J$518,0),MATCH(Working!L$11,'Data;_Historical_Data'!$H$11:$AK$11)),SUMIFS('Data;_Minor_Ports'!$K$59:$K$999999,'Data;_Minor_Ports'!$F$59:$F$999999,$F171,'Data;_Minor_Ports'!$E$59:$E$999999,L$70,'Data;_Minor_Ports'!$J$59:$J$999999,#REF!)))</f>
        <v>#REF!</v>
      </c>
      <c r="M171" s="3" t="e">
        <f>IF(Closed_Ports!H164="z","z",IF(M$11&lt;2000,INDEX('Data;_Historical_Data'!$H$12:$AK$518,MATCH(Working!$E171,'Data;_Historical_Data'!$J$12:$J$518,0),MATCH(Working!M$11,'Data;_Historical_Data'!$H$11:$AK$11)),SUMIFS('Data;_Minor_Ports'!$K$59:$K$999999,'Data;_Minor_Ports'!$F$59:$F$999999,$F171,'Data;_Minor_Ports'!$E$59:$E$999999,M$70,'Data;_Minor_Ports'!$J$59:$J$999999,#REF!)))</f>
        <v>#REF!</v>
      </c>
      <c r="N171" s="3" t="e">
        <f>IF(Closed_Ports!I164="z","z",IF(N$11&lt;2000,INDEX('Data;_Historical_Data'!$H$12:$AK$518,MATCH(Working!$E171,'Data;_Historical_Data'!$J$12:$J$518,0),MATCH(Working!N$11,'Data;_Historical_Data'!$H$11:$AK$11)),SUMIFS('Data;_Minor_Ports'!$K$59:$K$999999,'Data;_Minor_Ports'!$F$59:$F$999999,$F171,'Data;_Minor_Ports'!$E$59:$E$999999,N$70,'Data;_Minor_Ports'!$J$59:$J$999999,#REF!)))</f>
        <v>#REF!</v>
      </c>
      <c r="O171" s="3" t="e">
        <f>IF(Closed_Ports!J164="z","z",IF(O$11&lt;2000,INDEX('Data;_Historical_Data'!$H$12:$AK$518,MATCH(Working!$E171,'Data;_Historical_Data'!$J$12:$J$518,0),MATCH(Working!O$11,'Data;_Historical_Data'!$H$11:$AK$11)),SUMIFS('Data;_Minor_Ports'!$K$59:$K$999999,'Data;_Minor_Ports'!$F$59:$F$999999,$F171,'Data;_Minor_Ports'!$E$59:$E$999999,O$70,'Data;_Minor_Ports'!$J$59:$J$999999,#REF!)))</f>
        <v>#REF!</v>
      </c>
      <c r="P171" s="3" t="e">
        <f>IF(Closed_Ports!K164="z","z",IF(P$11&lt;2000,INDEX('Data;_Historical_Data'!$H$12:$AK$518,MATCH(Working!$E171,'Data;_Historical_Data'!$J$12:$J$518,0),MATCH(Working!P$11,'Data;_Historical_Data'!$H$11:$AK$11)),SUMIFS('Data;_Minor_Ports'!$K$59:$K$999999,'Data;_Minor_Ports'!$F$59:$F$999999,$F171,'Data;_Minor_Ports'!$E$59:$E$999999,P$70,'Data;_Minor_Ports'!$J$59:$J$999999,#REF!)))</f>
        <v>#REF!</v>
      </c>
      <c r="Q171" s="3" t="e">
        <f>IF(Closed_Ports!L164="z","z",IF(Q$11&lt;2000,INDEX('Data;_Historical_Data'!$H$12:$AK$518,MATCH(Working!$E171,'Data;_Historical_Data'!$J$12:$J$518,0),MATCH(Working!Q$11,'Data;_Historical_Data'!$H$11:$AK$11)),SUMIFS('Data;_Minor_Ports'!$K$59:$K$999999,'Data;_Minor_Ports'!$F$59:$F$999999,$F171,'Data;_Minor_Ports'!$E$59:$E$999999,Q$70,'Data;_Minor_Ports'!$J$59:$J$999999,#REF!)))</f>
        <v>#REF!</v>
      </c>
      <c r="R171" s="3" t="e">
        <f>IF(Closed_Ports!M164="z","z",IF(R$11&lt;2000,INDEX('Data;_Historical_Data'!$H$12:$AK$518,MATCH(Working!$E171,'Data;_Historical_Data'!$J$12:$J$518,0),MATCH(Working!R$11,'Data;_Historical_Data'!$H$11:$AK$11)),SUMIFS('Data;_Minor_Ports'!$K$59:$K$999999,'Data;_Minor_Ports'!$F$59:$F$999999,$F171,'Data;_Minor_Ports'!$E$59:$E$999999,R$70,'Data;_Minor_Ports'!$J$59:$J$999999,#REF!)))</f>
        <v>#REF!</v>
      </c>
      <c r="S171" s="3" t="e">
        <f>IF(Closed_Ports!N164="z","z",IF(S$11&lt;2000,INDEX('Data;_Historical_Data'!$H$12:$AK$518,MATCH(Working!$E171,'Data;_Historical_Data'!$J$12:$J$518,0),MATCH(Working!S$11,'Data;_Historical_Data'!$H$11:$AK$11)),SUMIFS('Data;_Minor_Ports'!$K$59:$K$999999,'Data;_Minor_Ports'!$F$59:$F$999999,$F171,'Data;_Minor_Ports'!$E$59:$E$999999,S$70,'Data;_Minor_Ports'!$J$59:$J$999999,#REF!)))</f>
        <v>#REF!</v>
      </c>
      <c r="T171" s="3" t="e">
        <f>IF(Closed_Ports!O164="z","z",IF(T$11&lt;2000,INDEX('Data;_Historical_Data'!$H$12:$AK$518,MATCH(Working!$E171,'Data;_Historical_Data'!$J$12:$J$518,0),MATCH(Working!T$11,'Data;_Historical_Data'!$H$11:$AK$11)),SUMIFS('Data;_Minor_Ports'!$K$59:$K$999999,'Data;_Minor_Ports'!$F$59:$F$999999,$F171,'Data;_Minor_Ports'!$E$59:$E$999999,T$70,'Data;_Minor_Ports'!$J$59:$J$999999,#REF!)))</f>
        <v>#REF!</v>
      </c>
      <c r="U171" s="3" t="e">
        <f>IF(Closed_Ports!P164="z","z",IF(U$11&lt;2000,INDEX('Data;_Historical_Data'!$H$12:$AK$518,MATCH(Working!$E171,'Data;_Historical_Data'!$J$12:$J$518,0),MATCH(Working!U$11,'Data;_Historical_Data'!$H$11:$AK$11)),SUMIFS('Data;_Minor_Ports'!$K$59:$K$999999,'Data;_Minor_Ports'!$F$59:$F$999999,$F171,'Data;_Minor_Ports'!$E$59:$E$999999,U$70,'Data;_Minor_Ports'!$J$59:$J$999999,#REF!)))</f>
        <v>#REF!</v>
      </c>
      <c r="V171" s="3" t="e">
        <f>IF(Closed_Ports!Q164="z","z",IF(V$11&lt;2000,INDEX('Data;_Historical_Data'!$H$12:$AK$518,MATCH(Working!$E171,'Data;_Historical_Data'!$J$12:$J$518,0),MATCH(Working!V$11,'Data;_Historical_Data'!$H$11:$AK$11)),SUMIFS('Data;_Minor_Ports'!$K$59:$K$999999,'Data;_Minor_Ports'!$F$59:$F$999999,$F171,'Data;_Minor_Ports'!$E$59:$E$999999,V$70,'Data;_Minor_Ports'!$J$59:$J$999999,#REF!)))</f>
        <v>#REF!</v>
      </c>
      <c r="W171" s="3" t="e">
        <f>IF(Closed_Ports!R164="z","z",IF(W$11&lt;2000,INDEX('Data;_Historical_Data'!$H$12:$AK$518,MATCH(Working!$E171,'Data;_Historical_Data'!$J$12:$J$518,0),MATCH(Working!W$11,'Data;_Historical_Data'!$H$11:$AK$11)),SUMIFS('Data;_Minor_Ports'!$K$59:$K$999999,'Data;_Minor_Ports'!$F$59:$F$999999,$F171,'Data;_Minor_Ports'!$E$59:$E$999999,W$70,'Data;_Minor_Ports'!$J$59:$J$999999,#REF!)))</f>
        <v>#REF!</v>
      </c>
      <c r="X171" s="3" t="e">
        <f>IF(Closed_Ports!S164="z","z",IF(X$11&lt;2000,INDEX('Data;_Historical_Data'!$H$12:$AK$518,MATCH(Working!$E171,'Data;_Historical_Data'!$J$12:$J$518,0),MATCH(Working!X$11,'Data;_Historical_Data'!$H$11:$AK$11)),SUMIFS('Data;_Minor_Ports'!$K$59:$K$999999,'Data;_Minor_Ports'!$F$59:$F$999999,$F171,'Data;_Minor_Ports'!$E$59:$E$999999,X$70,'Data;_Minor_Ports'!$J$59:$J$999999,#REF!)))</f>
        <v>#REF!</v>
      </c>
      <c r="Y171" s="3" t="e">
        <f>IF(Closed_Ports!T164="z","z",IF(Y$11&lt;2000,INDEX('Data;_Historical_Data'!$H$12:$AK$518,MATCH(Working!$E171,'Data;_Historical_Data'!$J$12:$J$518,0),MATCH(Working!Y$11,'Data;_Historical_Data'!$H$11:$AK$11)),SUMIFS('Data;_Minor_Ports'!$K$59:$K$999999,'Data;_Minor_Ports'!$F$59:$F$999999,$F171,'Data;_Minor_Ports'!$E$59:$E$999999,Y$70,'Data;_Minor_Ports'!$J$59:$J$999999,#REF!)))</f>
        <v>#REF!</v>
      </c>
      <c r="Z171" s="3" t="e">
        <f>IF(Closed_Ports!U164="z","z",IF(Z$11&lt;2000,INDEX('Data;_Historical_Data'!$H$12:$AK$518,MATCH(Working!$E171,'Data;_Historical_Data'!$J$12:$J$518,0),MATCH(Working!Z$11,'Data;_Historical_Data'!$H$11:$AK$11)),SUMIFS('Data;_Minor_Ports'!$K$59:$K$999999,'Data;_Minor_Ports'!$F$59:$F$999999,$F171,'Data;_Minor_Ports'!$E$59:$E$999999,Z$70,'Data;_Minor_Ports'!$J$59:$J$999999,#REF!)))</f>
        <v>#REF!</v>
      </c>
      <c r="AA171" s="3" t="e">
        <f>IF(Closed_Ports!V164="z","z",IF(AA$11&lt;2000,INDEX('Data;_Historical_Data'!$H$12:$AK$518,MATCH(Working!$E171,'Data;_Historical_Data'!$J$12:$J$518,0),MATCH(Working!AA$11,'Data;_Historical_Data'!$H$11:$AK$11)),SUMIFS('Data;_Minor_Ports'!$K$59:$K$999999,'Data;_Minor_Ports'!$F$59:$F$999999,$F171,'Data;_Minor_Ports'!$E$59:$E$999999,AA$70,'Data;_Minor_Ports'!$J$59:$J$999999,#REF!)))</f>
        <v>#REF!</v>
      </c>
      <c r="AB171" s="3" t="e">
        <f>IF(Closed_Ports!W164="z","z",IF(AB$11&lt;2000,INDEX('Data;_Historical_Data'!$H$12:$AK$518,MATCH(Working!$E171,'Data;_Historical_Data'!$J$12:$J$518,0),MATCH(Working!AB$11,'Data;_Historical_Data'!$H$11:$AK$11)),SUMIFS('Data;_Minor_Ports'!$K$59:$K$999999,'Data;_Minor_Ports'!$F$59:$F$999999,$F171,'Data;_Minor_Ports'!$E$59:$E$999999,AB$70,'Data;_Minor_Ports'!$J$59:$J$999999,#REF!)))</f>
        <v>#REF!</v>
      </c>
      <c r="AC171" s="3" t="e">
        <f>IF(Closed_Ports!X164="z","z",IF(AC$11&lt;2000,INDEX('Data;_Historical_Data'!$H$12:$AK$518,MATCH(Working!$E171,'Data;_Historical_Data'!$J$12:$J$518,0),MATCH(Working!AC$11,'Data;_Historical_Data'!$H$11:$AK$11)),SUMIFS('Data;_Minor_Ports'!$K$59:$K$999999,'Data;_Minor_Ports'!$F$59:$F$999999,$F171,'Data;_Minor_Ports'!$E$59:$E$999999,AC$70,'Data;_Minor_Ports'!$J$59:$J$999999,#REF!)))</f>
        <v>#REF!</v>
      </c>
      <c r="AD171" s="3" t="e">
        <f>IF(Closed_Ports!Y164="z","z",IF(AD$11&lt;2000,INDEX('Data;_Historical_Data'!$H$12:$AK$518,MATCH(Working!$E171,'Data;_Historical_Data'!$J$12:$J$518,0),MATCH(Working!AD$11,'Data;_Historical_Data'!$H$11:$AK$11)),SUMIFS('Data;_Minor_Ports'!$K$59:$K$999999,'Data;_Minor_Ports'!$F$59:$F$999999,$F171,'Data;_Minor_Ports'!$E$59:$E$999999,AD$70,'Data;_Minor_Ports'!$J$59:$J$999999,#REF!)))</f>
        <v>#REF!</v>
      </c>
      <c r="AE171" s="3" t="e">
        <f>IF(Closed_Ports!Z164="z","z",IF(AE$11&lt;2000,INDEX('Data;_Historical_Data'!$H$12:$AK$518,MATCH(Working!$E171,'Data;_Historical_Data'!$J$12:$J$518,0),MATCH(Working!AE$11,'Data;_Historical_Data'!$H$11:$AK$11)),SUMIFS('Data;_Minor_Ports'!$K$59:$K$999999,'Data;_Minor_Ports'!$F$59:$F$999999,$F171,'Data;_Minor_Ports'!$E$59:$E$999999,AE$70,'Data;_Minor_Ports'!$J$59:$J$999999,#REF!)))</f>
        <v>#REF!</v>
      </c>
      <c r="AF171" s="3" t="str">
        <f>IF(Closed_Ports!AA164="z","z",IF(AF$11&lt;2000,INDEX('Data;_Historical_Data'!$H$12:$AK$518,MATCH(Working!$E171,'Data;_Historical_Data'!$J$12:$J$518,0),MATCH(Working!AF$11,'Data;_Historical_Data'!$H$11:$AK$11)),SUMIFS('Data;_Minor_Ports'!$K$59:$K$999999,'Data;_Minor_Ports'!$F$59:$F$999999,$F171,'Data;_Minor_Ports'!$E$59:$E$999999,AF$70,'Data;_Minor_Ports'!$J$59:$J$999999,#REF!)))</f>
        <v>z</v>
      </c>
      <c r="AG171" s="3" t="str">
        <f>IF(Closed_Ports!AB164="z","z",IF(AG$11&lt;2000,INDEX('Data;_Historical_Data'!$H$12:$AK$518,MATCH(Working!$E171,'Data;_Historical_Data'!$J$12:$J$518,0),MATCH(Working!AG$11,'Data;_Historical_Data'!$H$11:$AK$11)),SUMIFS('Data;_Minor_Ports'!$K$59:$K$999999,'Data;_Minor_Ports'!$F$59:$F$999999,$F171,'Data;_Minor_Ports'!$E$59:$E$999999,AG$70,'Data;_Minor_Ports'!$J$59:$J$999999,#REF!)))</f>
        <v>z</v>
      </c>
      <c r="AH171" s="3" t="str">
        <f>IF(Closed_Ports!AC164="z","z",IF(AH$11&lt;2000,INDEX('Data;_Historical_Data'!$H$12:$AK$518,MATCH(Working!$E171,'Data;_Historical_Data'!$J$12:$J$518,0),MATCH(Working!AH$11,'Data;_Historical_Data'!$H$11:$AK$11)),SUMIFS('Data;_Minor_Ports'!$K$59:$K$999999,'Data;_Minor_Ports'!$F$59:$F$999999,$F171,'Data;_Minor_Ports'!$E$59:$E$999999,AH$70,'Data;_Minor_Ports'!$J$59:$J$999999,#REF!)))</f>
        <v>z</v>
      </c>
      <c r="AI171" s="3" t="str">
        <f>IF(Closed_Ports!AD164="z","z",IF(AI$11&lt;2000,INDEX('Data;_Historical_Data'!$H$12:$AK$518,MATCH(Working!$E171,'Data;_Historical_Data'!$J$12:$J$518,0),MATCH(Working!AI$11,'Data;_Historical_Data'!$H$11:$AK$11)),SUMIFS('Data;_Minor_Ports'!$K$59:$K$999999,'Data;_Minor_Ports'!$F$59:$F$999999,$F171,'Data;_Minor_Ports'!$E$59:$E$999999,AI$70,'Data;_Minor_Ports'!$J$59:$J$999999,#REF!)))</f>
        <v>z</v>
      </c>
      <c r="AJ171" s="3" t="str">
        <f>IF(Closed_Ports!AE164="z","z",IF(AJ$11&lt;2000,INDEX('Data;_Historical_Data'!$H$12:$AK$518,MATCH(Working!$E171,'Data;_Historical_Data'!$J$12:$J$518,0),MATCH(Working!AJ$11,'Data;_Historical_Data'!$H$11:$AK$11)),SUMIFS('Data;_Minor_Ports'!$K$59:$K$999999,'Data;_Minor_Ports'!$F$59:$F$999999,$F171,'Data;_Minor_Ports'!$E$59:$E$999999,AJ$70,'Data;_Minor_Ports'!$J$59:$J$999999,#REF!)))</f>
        <v>z</v>
      </c>
      <c r="AK171" s="3" t="str">
        <f>IF(Closed_Ports!AF164="z","z",IF(AK$11&lt;2000,INDEX('Data;_Historical_Data'!$H$12:$AK$518,MATCH(Working!$E171,'Data;_Historical_Data'!$J$12:$J$518,0),MATCH(Working!AK$11,'Data;_Historical_Data'!$H$11:$AK$11)),SUMIFS('Data;_Minor_Ports'!$K$59:$K$999999,'Data;_Minor_Ports'!$F$59:$F$999999,$F171,'Data;_Minor_Ports'!$E$59:$E$999999,AK$70,'Data;_Minor_Ports'!$J$59:$J$999999,#REF!)))</f>
        <v>z</v>
      </c>
      <c r="AL171" s="49" t="str">
        <f>IF(Closed_Ports!AG164="z","z",IF(AL$11&lt;2000,INDEX('Data;_Historical_Data'!$H$12:$AK$518,MATCH(Working!$E171,'Data;_Historical_Data'!$J$12:$J$518,0),MATCH(Working!AL$11,'Data;_Historical_Data'!$H$11:$AK$11)),SUMIFS('Data;_Minor_Ports'!$K$59:$K$999999,'Data;_Minor_Ports'!$F$59:$F$999999,$F171,'Data;_Minor_Ports'!$E$59:$E$999999,AL$70,'Data;_Minor_Ports'!$J$59:$J$999999,#REF!)))</f>
        <v>z</v>
      </c>
      <c r="AM171" s="3" t="str">
        <f>IF(Closed_Ports!AH164="z","z",IF(AM$11&lt;2000,INDEX('Data;_Historical_Data'!$H$12:$AK$518,MATCH(Working!$E171,'Data;_Historical_Data'!$J$12:$J$518,0),MATCH(Working!AM$11,'Data;_Historical_Data'!$H$11:$AK$11)),SUMIFS('Data;_Minor_Ports'!$K$59:$K$999999,'Data;_Minor_Ports'!$F$59:$F$999999,$F171,'Data;_Minor_Ports'!$E$59:$E$999999,AM$70,'Data;_Minor_Ports'!$J$59:$J$999999,#REF!)))</f>
        <v>z</v>
      </c>
      <c r="AN171" s="3" t="str">
        <f>IF(Closed_Ports!AI164="z","z",IF(AN$11&lt;2000,INDEX('Data;_Historical_Data'!$H$12:$AK$518,MATCH(Working!$E171,'Data;_Historical_Data'!$J$12:$J$518,0),MATCH(Working!AN$11,'Data;_Historical_Data'!$H$11:$AK$11)),SUMIFS('Data;_Minor_Ports'!$K$59:$K$999999,'Data;_Minor_Ports'!$F$59:$F$999999,$F171,'Data;_Minor_Ports'!$E$59:$E$999999,AN$70,'Data;_Minor_Ports'!$J$59:$J$999999,#REF!)))</f>
        <v>z</v>
      </c>
      <c r="AO171" s="3" t="str">
        <f>IF(Closed_Ports!AJ164="z","z",IF(AO$11&lt;2000,INDEX('Data;_Historical_Data'!$H$12:$AK$518,MATCH(Working!$E171,'Data;_Historical_Data'!$J$12:$J$518,0),MATCH(Working!AO$11,'Data;_Historical_Data'!$H$11:$AK$11)),SUMIFS('Data;_Minor_Ports'!$K$59:$K$999999,'Data;_Minor_Ports'!$F$59:$F$999999,$F171,'Data;_Minor_Ports'!$E$59:$E$999999,AO$70,'Data;_Minor_Ports'!$J$59:$J$999999,#REF!)))</f>
        <v>z</v>
      </c>
      <c r="AP171" s="3" t="str">
        <f>IF(Closed_Ports!AK164="z","z",IF(AP$11&lt;2000,INDEX('Data;_Historical_Data'!$H$12:$AK$518,MATCH(Working!$E171,'Data;_Historical_Data'!$J$12:$J$518,0),MATCH(Working!AP$11,'Data;_Historical_Data'!$H$11:$AK$11)),SUMIFS('Data;_Minor_Ports'!$K$59:$K$999999,'Data;_Minor_Ports'!$F$59:$F$999999,$F171,'Data;_Minor_Ports'!$E$59:$E$999999,AP$70,'Data;_Minor_Ports'!$J$59:$J$999999,#REF!)))</f>
        <v>z</v>
      </c>
      <c r="AQ171" s="3" t="str">
        <f>IF(Closed_Ports!AL164="z","z",IF(AQ$11&lt;2000,INDEX('Data;_Historical_Data'!$H$12:$AK$518,MATCH(Working!$E171,'Data;_Historical_Data'!$J$12:$J$518,0),MATCH(Working!AQ$11,'Data;_Historical_Data'!$H$11:$AK$11)),SUMIFS('Data;_Minor_Ports'!$K$59:$K$999999,'Data;_Minor_Ports'!$F$59:$F$999999,$F171,'Data;_Minor_Ports'!$E$59:$E$999999,AQ$70,'Data;_Minor_Ports'!$J$59:$J$999999,#REF!)))</f>
        <v>z</v>
      </c>
      <c r="AR171" s="3" t="str">
        <f>IF(Closed_Ports!AM164="z","z",IF(AR$11&lt;2000,INDEX('Data;_Historical_Data'!$H$12:$AK$518,MATCH(Working!$E171,'Data;_Historical_Data'!$J$12:$J$518,0),MATCH(Working!AR$11,'Data;_Historical_Data'!$H$11:$AK$11)),SUMIFS('Data;_Minor_Ports'!$K$59:$K$999999,'Data;_Minor_Ports'!$F$59:$F$999999,$F171,'Data;_Minor_Ports'!$E$59:$E$999999,AR$70,'Data;_Minor_Ports'!$J$59:$J$999999,#REF!)))</f>
        <v>z</v>
      </c>
      <c r="AS171" s="3" t="str">
        <f>IF(Closed_Ports!AN164="z","z",IF(AS$11&lt;2000,INDEX('Data;_Historical_Data'!$H$12:$AK$518,MATCH(Working!$E171,'Data;_Historical_Data'!$J$12:$J$518,0),MATCH(Working!AS$11,'Data;_Historical_Data'!$H$11:$AK$11)),SUMIFS('Data;_Minor_Ports'!$K$59:$K$999999,'Data;_Minor_Ports'!$F$59:$F$999999,$F171,'Data;_Minor_Ports'!$E$59:$E$999999,AS$70,'Data;_Minor_Ports'!$J$59:$J$999999,#REF!)))</f>
        <v>z</v>
      </c>
      <c r="AT171" s="3" t="str">
        <f>IF(Closed_Ports!AO164="z","z",IF(AT$11&lt;2000,INDEX('Data;_Historical_Data'!$H$12:$AK$518,MATCH(Working!$E171,'Data;_Historical_Data'!$J$12:$J$518,0),MATCH(Working!AT$11,'Data;_Historical_Data'!$H$11:$AK$11)),SUMIFS('Data;_Minor_Ports'!$K$59:$K$999999,'Data;_Minor_Ports'!$F$59:$F$999999,$F171,'Data;_Minor_Ports'!$E$59:$E$999999,AT$70,'Data;_Minor_Ports'!$J$59:$J$999999,#REF!)))</f>
        <v>z</v>
      </c>
      <c r="AU171" s="3" t="str">
        <f>IF(Closed_Ports!AP164="z","z",IF(AU$11&lt;2000,INDEX('Data;_Historical_Data'!$H$12:$AK$518,MATCH(Working!$E171,'Data;_Historical_Data'!$J$12:$J$518,0),MATCH(Working!AU$11,'Data;_Historical_Data'!$H$11:$AK$11)),SUMIFS('Data;_Minor_Ports'!$K$59:$K$999999,'Data;_Minor_Ports'!$F$59:$F$999999,$F171,'Data;_Minor_Ports'!$E$59:$E$999999,AU$70,'Data;_Minor_Ports'!$J$59:$J$999999,#REF!)))</f>
        <v>z</v>
      </c>
      <c r="AV171" s="3" t="str">
        <f>IF(Closed_Ports!AQ164="z","z",IF(AV$11&lt;2000,INDEX('Data;_Historical_Data'!$H$12:$AK$518,MATCH(Working!$E171,'Data;_Historical_Data'!$J$12:$J$518,0),MATCH(Working!AV$11,'Data;_Historical_Data'!$H$11:$AK$11)),SUMIFS('Data;_Minor_Ports'!$K$59:$K$999999,'Data;_Minor_Ports'!$F$59:$F$999999,$F171,'Data;_Minor_Ports'!$E$59:$E$999999,AV$70,'Data;_Minor_Ports'!$J$59:$J$999999,#REF!)))</f>
        <v>z</v>
      </c>
      <c r="AW171" s="3" t="str">
        <f>IF(Closed_Ports!AR164="z","z",IF(AW$11&lt;2000,INDEX('Data;_Historical_Data'!$H$12:$AK$518,MATCH(Working!$E171,'Data;_Historical_Data'!$J$12:$J$518,0),MATCH(Working!AW$11,'Data;_Historical_Data'!$H$11:$AK$11)),SUMIFS('Data;_Minor_Ports'!$K$59:$K$999999,'Data;_Minor_Ports'!$F$59:$F$999999,$F171,'Data;_Minor_Ports'!$E$59:$E$999999,AW$70,'Data;_Minor_Ports'!$J$59:$J$999999,#REF!)))</f>
        <v>z</v>
      </c>
      <c r="AX171" s="3" t="str">
        <f>IF(Closed_Ports!AS164="z","z",IF(AX$11&lt;2000,INDEX('Data;_Historical_Data'!$H$12:$AK$518,MATCH(Working!$E171,'Data;_Historical_Data'!$J$12:$J$518,0),MATCH(Working!AX$11,'Data;_Historical_Data'!$H$11:$AK$11)),SUMIFS('Data;_Minor_Ports'!$K$59:$K$999999,'Data;_Minor_Ports'!$F$59:$F$999999,$F171,'Data;_Minor_Ports'!$E$59:$E$999999,AX$70,'Data;_Minor_Ports'!$J$59:$J$999999,#REF!)))</f>
        <v>z</v>
      </c>
      <c r="AY171" s="3" t="str">
        <f>IF(Closed_Ports!AT164="z","z",IF(AY$11&lt;2000,INDEX('Data;_Historical_Data'!$H$12:$AK$518,MATCH(Working!$E171,'Data;_Historical_Data'!$J$12:$J$518,0),MATCH(Working!AY$11,'Data;_Historical_Data'!$H$11:$AK$11)),SUMIFS('Data;_Minor_Ports'!$K$59:$K$999999,'Data;_Minor_Ports'!$F$59:$F$999999,$F171,'Data;_Minor_Ports'!$E$59:$E$999999,AY$70,'Data;_Minor_Ports'!$J$59:$J$999999,#REF!)))</f>
        <v>z</v>
      </c>
      <c r="AZ171" s="3" t="str">
        <f>IF(Closed_Ports!AU164="z","z",IF(AZ$11&lt;2000,INDEX('Data;_Historical_Data'!$H$12:$AK$518,MATCH(Working!$E171,'Data;_Historical_Data'!$J$12:$J$518,0),MATCH(Working!AZ$11,'Data;_Historical_Data'!$H$11:$AK$11)),SUMIFS('Data;_Minor_Ports'!$K$59:$K$999999,'Data;_Minor_Ports'!$F$59:$F$999999,$F171,'Data;_Minor_Ports'!$E$59:$E$999999,AZ$70,'Data;_Minor_Ports'!$J$59:$J$999999,#REF!)))</f>
        <v>z</v>
      </c>
      <c r="BA171" s="3" t="str">
        <f>IF(Closed_Ports!AV164="z","z",IF(BA$11&lt;2000,INDEX('Data;_Historical_Data'!$H$12:$AK$518,MATCH(Working!$E171,'Data;_Historical_Data'!$J$12:$J$518,0),MATCH(Working!BA$11,'Data;_Historical_Data'!$H$11:$AK$11)),SUMIFS('Data;_Minor_Ports'!$K$59:$K$999999,'Data;_Minor_Ports'!$F$59:$F$999999,$F171,'Data;_Minor_Ports'!$E$59:$E$999999,BA$70,'Data;_Minor_Ports'!$J$59:$J$999999,#REF!)))</f>
        <v>z</v>
      </c>
      <c r="BB171" s="3" t="str">
        <f>IF(Closed_Ports!AW164="z","z",IF(BB$11&lt;2000,INDEX('Data;_Historical_Data'!$H$12:$AK$518,MATCH(Working!$E171,'Data;_Historical_Data'!$J$12:$J$518,0),MATCH(Working!BB$11,'Data;_Historical_Data'!$H$11:$AK$11)),SUMIFS('Data;_Minor_Ports'!$K$59:$K$999999,'Data;_Minor_Ports'!$F$59:$F$999999,$F171,'Data;_Minor_Ports'!$E$59:$E$999999,BB$70,'Data;_Minor_Ports'!$J$59:$J$999999,#REF!)))</f>
        <v>z</v>
      </c>
      <c r="BC171" s="3" t="str">
        <f>IF(Closed_Ports!AX164="z","z",IF(BC$11&lt;2000,INDEX('Data;_Historical_Data'!$H$12:$AK$518,MATCH(Working!$E171,'Data;_Historical_Data'!$J$12:$J$518,0),MATCH(Working!BC$11,'Data;_Historical_Data'!$H$11:$AK$11)),SUMIFS('Data;_Minor_Ports'!$K$59:$K$999999,'Data;_Minor_Ports'!$F$59:$F$999999,$F171,'Data;_Minor_Ports'!$E$59:$E$999999,BC$70,'Data;_Minor_Ports'!$J$59:$J$999999,#REF!)))</f>
        <v>z</v>
      </c>
      <c r="BD171" s="3" t="str">
        <f>IF(Closed_Ports!AY164="z","z",IF(BD$11&lt;2000,INDEX('Data;_Historical_Data'!$H$12:$AK$518,MATCH(Working!$E171,'Data;_Historical_Data'!$J$12:$J$518,0),MATCH(Working!BD$11,'Data;_Historical_Data'!$H$11:$AK$11)),SUMIFS('Data;_Minor_Ports'!$K$59:$K$999999,'Data;_Minor_Ports'!$F$59:$F$999999,$F171,'Data;_Minor_Ports'!$E$59:$E$999999,BD$70,'Data;_Minor_Ports'!$J$59:$J$999999,#REF!)))</f>
        <v>z</v>
      </c>
      <c r="BE171" s="3" t="str">
        <f>IF(Closed_Ports!AZ164="z","z",IF(BE$11&lt;2000,INDEX('Data;_Historical_Data'!$H$12:$AK$518,MATCH(Working!$E171,'Data;_Historical_Data'!$J$12:$J$518,0),MATCH(Working!BE$11,'Data;_Historical_Data'!$H$11:$AK$11)),SUMIFS('Data;_Minor_Ports'!$K$59:$K$999999,'Data;_Minor_Ports'!$F$59:$F$999999,$F171,'Data;_Minor_Ports'!$E$59:$E$999999,BE$70,'Data;_Minor_Ports'!$J$59:$J$999999,#REF!)))</f>
        <v>z</v>
      </c>
      <c r="BF171" s="3" t="str">
        <f>IF(Closed_Ports!BA164="z","z",IF(BF$11&lt;2000,INDEX('Data;_Historical_Data'!$H$12:$AK$518,MATCH(Working!$E171,'Data;_Historical_Data'!$J$12:$J$518,0),MATCH(Working!BF$11,'Data;_Historical_Data'!$H$11:$AK$11)),SUMIFS('Data;_Minor_Ports'!$K$59:$K$999999,'Data;_Minor_Ports'!$F$59:$F$999999,$F171,'Data;_Minor_Ports'!$E$59:$E$999999,BF$70,'Data;_Minor_Ports'!$J$59:$J$999999,#REF!)))</f>
        <v>z</v>
      </c>
      <c r="BG171" s="3" t="str">
        <f>IF(Closed_Ports!BB164="z","z",IF(BG$11&lt;2000,INDEX('Data;_Historical_Data'!$H$12:$AK$518,MATCH(Working!$E171,'Data;_Historical_Data'!$J$12:$J$518,0),MATCH(Working!BG$11,'Data;_Historical_Data'!$H$11:$AK$11)),SUMIFS('Data;_Minor_Ports'!$K$59:$K$999999,'Data;_Minor_Ports'!$F$59:$F$999999,$F171,'Data;_Minor_Ports'!$E$59:$E$999999,BG$70,'Data;_Minor_Ports'!$J$59:$J$999999,#REF!)))</f>
        <v>z</v>
      </c>
      <c r="BH171" s="3" t="str">
        <f>IF(Closed_Ports!BC164="z","z",IF(BH$11&lt;2000,INDEX('Data;_Historical_Data'!$H$12:$AK$518,MATCH(Working!$E171,'Data;_Historical_Data'!$J$12:$J$518,0),MATCH(Working!BH$11,'Data;_Historical_Data'!$H$11:$AK$11)),SUMIFS('Data;_Minor_Ports'!$K$59:$K$999999,'Data;_Minor_Ports'!$F$59:$F$999999,$F171,'Data;_Minor_Ports'!$E$59:$E$999999,BH$70,'Data;_Minor_Ports'!$J$59:$J$999999,#REF!)))</f>
        <v>z</v>
      </c>
      <c r="BI171" s="3" t="str">
        <f>IF(Closed_Ports!BD164="z","z",IF(BI$11&lt;2000,INDEX('Data;_Historical_Data'!$H$12:$AK$518,MATCH(Working!$E171,'Data;_Historical_Data'!$J$12:$J$518,0),MATCH(Working!BI$11,'Data;_Historical_Data'!$H$11:$AK$11)),SUMIFS('Data;_Minor_Ports'!$K$59:$K$999999,'Data;_Minor_Ports'!$F$59:$F$999999,$F171,'Data;_Minor_Ports'!$E$59:$E$999999,BI$70,'Data;_Minor_Ports'!$J$59:$J$999999,#REF!)))</f>
        <v>z</v>
      </c>
      <c r="BJ171" s="44" t="e">
        <f t="shared" si="12"/>
        <v>#VALUE!</v>
      </c>
      <c r="BK171" s="45" t="e">
        <f t="shared" si="13"/>
        <v>#VALUE!</v>
      </c>
    </row>
    <row r="172" spans="5:66" x14ac:dyDescent="0.25">
      <c r="E172" s="22" t="e">
        <f>CONCATENATE(#REF!,Working!H172)</f>
        <v>#REF!</v>
      </c>
      <c r="F172" s="22" t="s">
        <v>518</v>
      </c>
      <c r="G172" s="22" t="s">
        <v>308</v>
      </c>
      <c r="H172" s="2" t="s">
        <v>158</v>
      </c>
      <c r="I172" s="2" t="s">
        <v>193</v>
      </c>
      <c r="J172" s="42" t="s">
        <v>66</v>
      </c>
      <c r="K172" s="3" t="str">
        <f>IF(Closed_Ports!F165="z","z",IF(K$11&lt;2000,INDEX('Data;_Historical_Data'!$H$12:$AK$518,MATCH(Working!$E172,'Data;_Historical_Data'!$J$12:$J$518,0),MATCH(Working!K$11,'Data;_Historical_Data'!$H$11:$AK$11)),SUMIFS('Data;_Minor_Ports'!$K$59:$K$999999,'Data;_Minor_Ports'!$F$59:$F$999999,$F172,'Data;_Minor_Ports'!$E$59:$E$999999,K$70,'Data;_Minor_Ports'!$J$59:$J$999999,#REF!)))</f>
        <v>z</v>
      </c>
      <c r="L172" s="3" t="str">
        <f>IF(Closed_Ports!G165="z","z",IF(L$11&lt;2000,INDEX('Data;_Historical_Data'!$H$12:$AK$518,MATCH(Working!$E172,'Data;_Historical_Data'!$J$12:$J$518,0),MATCH(Working!L$11,'Data;_Historical_Data'!$H$11:$AK$11)),SUMIFS('Data;_Minor_Ports'!$K$59:$K$999999,'Data;_Minor_Ports'!$F$59:$F$999999,$F172,'Data;_Minor_Ports'!$E$59:$E$999999,L$70,'Data;_Minor_Ports'!$J$59:$J$999999,#REF!)))</f>
        <v>z</v>
      </c>
      <c r="M172" s="3" t="str">
        <f>IF(Closed_Ports!H165="z","z",IF(M$11&lt;2000,INDEX('Data;_Historical_Data'!$H$12:$AK$518,MATCH(Working!$E172,'Data;_Historical_Data'!$J$12:$J$518,0),MATCH(Working!M$11,'Data;_Historical_Data'!$H$11:$AK$11)),SUMIFS('Data;_Minor_Ports'!$K$59:$K$999999,'Data;_Minor_Ports'!$F$59:$F$999999,$F172,'Data;_Minor_Ports'!$E$59:$E$999999,M$70,'Data;_Minor_Ports'!$J$59:$J$999999,#REF!)))</f>
        <v>z</v>
      </c>
      <c r="N172" s="3" t="str">
        <f>IF(Closed_Ports!I165="z","z",IF(N$11&lt;2000,INDEX('Data;_Historical_Data'!$H$12:$AK$518,MATCH(Working!$E172,'Data;_Historical_Data'!$J$12:$J$518,0),MATCH(Working!N$11,'Data;_Historical_Data'!$H$11:$AK$11)),SUMIFS('Data;_Minor_Ports'!$K$59:$K$999999,'Data;_Minor_Ports'!$F$59:$F$999999,$F172,'Data;_Minor_Ports'!$E$59:$E$999999,N$70,'Data;_Minor_Ports'!$J$59:$J$999999,#REF!)))</f>
        <v>z</v>
      </c>
      <c r="O172" s="3" t="str">
        <f>IF(Closed_Ports!J165="z","z",IF(O$11&lt;2000,INDEX('Data;_Historical_Data'!$H$12:$AK$518,MATCH(Working!$E172,'Data;_Historical_Data'!$J$12:$J$518,0),MATCH(Working!O$11,'Data;_Historical_Data'!$H$11:$AK$11)),SUMIFS('Data;_Minor_Ports'!$K$59:$K$999999,'Data;_Minor_Ports'!$F$59:$F$999999,$F172,'Data;_Minor_Ports'!$E$59:$E$999999,O$70,'Data;_Minor_Ports'!$J$59:$J$999999,#REF!)))</f>
        <v>z</v>
      </c>
      <c r="P172" s="3" t="str">
        <f>IF(Closed_Ports!K165="z","z",IF(P$11&lt;2000,INDEX('Data;_Historical_Data'!$H$12:$AK$518,MATCH(Working!$E172,'Data;_Historical_Data'!$J$12:$J$518,0),MATCH(Working!P$11,'Data;_Historical_Data'!$H$11:$AK$11)),SUMIFS('Data;_Minor_Ports'!$K$59:$K$999999,'Data;_Minor_Ports'!$F$59:$F$999999,$F172,'Data;_Minor_Ports'!$E$59:$E$999999,P$70,'Data;_Minor_Ports'!$J$59:$J$999999,#REF!)))</f>
        <v>z</v>
      </c>
      <c r="Q172" s="3" t="str">
        <f>IF(Closed_Ports!L165="z","z",IF(Q$11&lt;2000,INDEX('Data;_Historical_Data'!$H$12:$AK$518,MATCH(Working!$E172,'Data;_Historical_Data'!$J$12:$J$518,0),MATCH(Working!Q$11,'Data;_Historical_Data'!$H$11:$AK$11)),SUMIFS('Data;_Minor_Ports'!$K$59:$K$999999,'Data;_Minor_Ports'!$F$59:$F$999999,$F172,'Data;_Minor_Ports'!$E$59:$E$999999,Q$70,'Data;_Minor_Ports'!$J$59:$J$999999,#REF!)))</f>
        <v>z</v>
      </c>
      <c r="R172" s="3" t="str">
        <f>IF(Closed_Ports!M165="z","z",IF(R$11&lt;2000,INDEX('Data;_Historical_Data'!$H$12:$AK$518,MATCH(Working!$E172,'Data;_Historical_Data'!$J$12:$J$518,0),MATCH(Working!R$11,'Data;_Historical_Data'!$H$11:$AK$11)),SUMIFS('Data;_Minor_Ports'!$K$59:$K$999999,'Data;_Minor_Ports'!$F$59:$F$999999,$F172,'Data;_Minor_Ports'!$E$59:$E$999999,R$70,'Data;_Minor_Ports'!$J$59:$J$999999,#REF!)))</f>
        <v>z</v>
      </c>
      <c r="S172" s="3" t="str">
        <f>IF(Closed_Ports!N165="z","z",IF(S$11&lt;2000,INDEX('Data;_Historical_Data'!$H$12:$AK$518,MATCH(Working!$E172,'Data;_Historical_Data'!$J$12:$J$518,0),MATCH(Working!S$11,'Data;_Historical_Data'!$H$11:$AK$11)),SUMIFS('Data;_Minor_Ports'!$K$59:$K$999999,'Data;_Minor_Ports'!$F$59:$F$999999,$F172,'Data;_Minor_Ports'!$E$59:$E$999999,S$70,'Data;_Minor_Ports'!$J$59:$J$999999,#REF!)))</f>
        <v>z</v>
      </c>
      <c r="T172" s="3" t="e">
        <f>IF(Closed_Ports!O165="z","z",IF(T$11&lt;2000,INDEX('Data;_Historical_Data'!$H$12:$AK$518,MATCH(Working!$E172,'Data;_Historical_Data'!$J$12:$J$518,0),MATCH(Working!T$11,'Data;_Historical_Data'!$H$11:$AK$11)),SUMIFS('Data;_Minor_Ports'!$K$59:$K$999999,'Data;_Minor_Ports'!$F$59:$F$999999,$F172,'Data;_Minor_Ports'!$E$59:$E$999999,T$70,'Data;_Minor_Ports'!$J$59:$J$999999,#REF!)))</f>
        <v>#REF!</v>
      </c>
      <c r="U172" s="3" t="e">
        <f>IF(Closed_Ports!P165="z","z",IF(U$11&lt;2000,INDEX('Data;_Historical_Data'!$H$12:$AK$518,MATCH(Working!$E172,'Data;_Historical_Data'!$J$12:$J$518,0),MATCH(Working!U$11,'Data;_Historical_Data'!$H$11:$AK$11)),SUMIFS('Data;_Minor_Ports'!$K$59:$K$999999,'Data;_Minor_Ports'!$F$59:$F$999999,$F172,'Data;_Minor_Ports'!$E$59:$E$999999,U$70,'Data;_Minor_Ports'!$J$59:$J$999999,#REF!)))</f>
        <v>#REF!</v>
      </c>
      <c r="V172" s="3" t="e">
        <f>IF(Closed_Ports!Q165="z","z",IF(V$11&lt;2000,INDEX('Data;_Historical_Data'!$H$12:$AK$518,MATCH(Working!$E172,'Data;_Historical_Data'!$J$12:$J$518,0),MATCH(Working!V$11,'Data;_Historical_Data'!$H$11:$AK$11)),SUMIFS('Data;_Minor_Ports'!$K$59:$K$999999,'Data;_Minor_Ports'!$F$59:$F$999999,$F172,'Data;_Minor_Ports'!$E$59:$E$999999,V$70,'Data;_Minor_Ports'!$J$59:$J$999999,#REF!)))</f>
        <v>#REF!</v>
      </c>
      <c r="W172" s="3" t="e">
        <f>IF(Closed_Ports!R165="z","z",IF(W$11&lt;2000,INDEX('Data;_Historical_Data'!$H$12:$AK$518,MATCH(Working!$E172,'Data;_Historical_Data'!$J$12:$J$518,0),MATCH(Working!W$11,'Data;_Historical_Data'!$H$11:$AK$11)),SUMIFS('Data;_Minor_Ports'!$K$59:$K$999999,'Data;_Minor_Ports'!$F$59:$F$999999,$F172,'Data;_Minor_Ports'!$E$59:$E$999999,W$70,'Data;_Minor_Ports'!$J$59:$J$999999,#REF!)))</f>
        <v>#REF!</v>
      </c>
      <c r="X172" s="3" t="e">
        <f>IF(Closed_Ports!S165="z","z",IF(X$11&lt;2000,INDEX('Data;_Historical_Data'!$H$12:$AK$518,MATCH(Working!$E172,'Data;_Historical_Data'!$J$12:$J$518,0),MATCH(Working!X$11,'Data;_Historical_Data'!$H$11:$AK$11)),SUMIFS('Data;_Minor_Ports'!$K$59:$K$999999,'Data;_Minor_Ports'!$F$59:$F$999999,$F172,'Data;_Minor_Ports'!$E$59:$E$999999,X$70,'Data;_Minor_Ports'!$J$59:$J$999999,#REF!)))</f>
        <v>#REF!</v>
      </c>
      <c r="Y172" s="3" t="e">
        <f>IF(Closed_Ports!T165="z","z",IF(Y$11&lt;2000,INDEX('Data;_Historical_Data'!$H$12:$AK$518,MATCH(Working!$E172,'Data;_Historical_Data'!$J$12:$J$518,0),MATCH(Working!Y$11,'Data;_Historical_Data'!$H$11:$AK$11)),SUMIFS('Data;_Minor_Ports'!$K$59:$K$999999,'Data;_Minor_Ports'!$F$59:$F$999999,$F172,'Data;_Minor_Ports'!$E$59:$E$999999,Y$70,'Data;_Minor_Ports'!$J$59:$J$999999,#REF!)))</f>
        <v>#REF!</v>
      </c>
      <c r="Z172" s="3" t="e">
        <f>IF(Closed_Ports!U165="z","z",IF(Z$11&lt;2000,INDEX('Data;_Historical_Data'!$H$12:$AK$518,MATCH(Working!$E172,'Data;_Historical_Data'!$J$12:$J$518,0),MATCH(Working!Z$11,'Data;_Historical_Data'!$H$11:$AK$11)),SUMIFS('Data;_Minor_Ports'!$K$59:$K$999999,'Data;_Minor_Ports'!$F$59:$F$999999,$F172,'Data;_Minor_Ports'!$E$59:$E$999999,Z$70,'Data;_Minor_Ports'!$J$59:$J$999999,#REF!)))</f>
        <v>#REF!</v>
      </c>
      <c r="AA172" s="3" t="e">
        <f>IF(Closed_Ports!V165="z","z",IF(AA$11&lt;2000,INDEX('Data;_Historical_Data'!$H$12:$AK$518,MATCH(Working!$E172,'Data;_Historical_Data'!$J$12:$J$518,0),MATCH(Working!AA$11,'Data;_Historical_Data'!$H$11:$AK$11)),SUMIFS('Data;_Minor_Ports'!$K$59:$K$999999,'Data;_Minor_Ports'!$F$59:$F$999999,$F172,'Data;_Minor_Ports'!$E$59:$E$999999,AA$70,'Data;_Minor_Ports'!$J$59:$J$999999,#REF!)))</f>
        <v>#REF!</v>
      </c>
      <c r="AB172" s="3" t="e">
        <f>IF(Closed_Ports!W165="z","z",IF(AB$11&lt;2000,INDEX('Data;_Historical_Data'!$H$12:$AK$518,MATCH(Working!$E172,'Data;_Historical_Data'!$J$12:$J$518,0),MATCH(Working!AB$11,'Data;_Historical_Data'!$H$11:$AK$11)),SUMIFS('Data;_Minor_Ports'!$K$59:$K$999999,'Data;_Minor_Ports'!$F$59:$F$999999,$F172,'Data;_Minor_Ports'!$E$59:$E$999999,AB$70,'Data;_Minor_Ports'!$J$59:$J$999999,#REF!)))</f>
        <v>#REF!</v>
      </c>
      <c r="AC172" s="3" t="e">
        <f>IF(Closed_Ports!X165="z","z",IF(AC$11&lt;2000,INDEX('Data;_Historical_Data'!$H$12:$AK$518,MATCH(Working!$E172,'Data;_Historical_Data'!$J$12:$J$518,0),MATCH(Working!AC$11,'Data;_Historical_Data'!$H$11:$AK$11)),SUMIFS('Data;_Minor_Ports'!$K$59:$K$999999,'Data;_Minor_Ports'!$F$59:$F$999999,$F172,'Data;_Minor_Ports'!$E$59:$E$999999,AC$70,'Data;_Minor_Ports'!$J$59:$J$999999,#REF!)))</f>
        <v>#REF!</v>
      </c>
      <c r="AD172" s="3" t="e">
        <f>IF(Closed_Ports!Y165="z","z",IF(AD$11&lt;2000,INDEX('Data;_Historical_Data'!$H$12:$AK$518,MATCH(Working!$E172,'Data;_Historical_Data'!$J$12:$J$518,0),MATCH(Working!AD$11,'Data;_Historical_Data'!$H$11:$AK$11)),SUMIFS('Data;_Minor_Ports'!$K$59:$K$999999,'Data;_Minor_Ports'!$F$59:$F$999999,$F172,'Data;_Minor_Ports'!$E$59:$E$999999,AD$70,'Data;_Minor_Ports'!$J$59:$J$999999,#REF!)))</f>
        <v>#REF!</v>
      </c>
      <c r="AE172" s="3" t="e">
        <f>IF(Closed_Ports!Z165="z","z",IF(AE$11&lt;2000,INDEX('Data;_Historical_Data'!$H$12:$AK$518,MATCH(Working!$E172,'Data;_Historical_Data'!$J$12:$J$518,0),MATCH(Working!AE$11,'Data;_Historical_Data'!$H$11:$AK$11)),SUMIFS('Data;_Minor_Ports'!$K$59:$K$999999,'Data;_Minor_Ports'!$F$59:$F$999999,$F172,'Data;_Minor_Ports'!$E$59:$E$999999,AE$70,'Data;_Minor_Ports'!$J$59:$J$999999,#REF!)))</f>
        <v>#REF!</v>
      </c>
      <c r="AF172" s="3" t="e">
        <f>IF(Closed_Ports!AA165="z","z",IF(AF$11&lt;2000,INDEX('Data;_Historical_Data'!$H$12:$AK$518,MATCH(Working!$E172,'Data;_Historical_Data'!$J$12:$J$518,0),MATCH(Working!AF$11,'Data;_Historical_Data'!$H$11:$AK$11)),SUMIFS('Data;_Minor_Ports'!$K$59:$K$999999,'Data;_Minor_Ports'!$F$59:$F$999999,$F172,'Data;_Minor_Ports'!$E$59:$E$999999,AF$70,'Data;_Minor_Ports'!$J$59:$J$999999,#REF!)))</f>
        <v>#REF!</v>
      </c>
      <c r="AG172" s="3" t="e">
        <f>IF(Closed_Ports!AB165="z","z",IF(AG$11&lt;2000,INDEX('Data;_Historical_Data'!$H$12:$AK$518,MATCH(Working!$E172,'Data;_Historical_Data'!$J$12:$J$518,0),MATCH(Working!AG$11,'Data;_Historical_Data'!$H$11:$AK$11)),SUMIFS('Data;_Minor_Ports'!$K$59:$K$999999,'Data;_Minor_Ports'!$F$59:$F$999999,$F172,'Data;_Minor_Ports'!$E$59:$E$999999,AG$70,'Data;_Minor_Ports'!$J$59:$J$999999,#REF!)))</f>
        <v>#REF!</v>
      </c>
      <c r="AH172" s="3" t="e">
        <f>IF(Closed_Ports!AC165="z","z",IF(AH$11&lt;2000,INDEX('Data;_Historical_Data'!$H$12:$AK$518,MATCH(Working!$E172,'Data;_Historical_Data'!$J$12:$J$518,0),MATCH(Working!AH$11,'Data;_Historical_Data'!$H$11:$AK$11)),SUMIFS('Data;_Minor_Ports'!$K$59:$K$999999,'Data;_Minor_Ports'!$F$59:$F$999999,$F172,'Data;_Minor_Ports'!$E$59:$E$999999,AH$70,'Data;_Minor_Ports'!$J$59:$J$999999,#REF!)))</f>
        <v>#REF!</v>
      </c>
      <c r="AI172" s="3" t="str">
        <f>IF(Closed_Ports!AD165="z","z",IF(AI$11&lt;2000,INDEX('Data;_Historical_Data'!$H$12:$AK$518,MATCH(Working!$E172,'Data;_Historical_Data'!$J$12:$J$518,0),MATCH(Working!AI$11,'Data;_Historical_Data'!$H$11:$AK$11)),SUMIFS('Data;_Minor_Ports'!$K$59:$K$999999,'Data;_Minor_Ports'!$F$59:$F$999999,$F172,'Data;_Minor_Ports'!$E$59:$E$999999,AI$70,'Data;_Minor_Ports'!$J$59:$J$999999,#REF!)))</f>
        <v>z</v>
      </c>
      <c r="AJ172" s="3" t="str">
        <f>IF(Closed_Ports!AE165="z","z",IF(AJ$11&lt;2000,INDEX('Data;_Historical_Data'!$H$12:$AK$518,MATCH(Working!$E172,'Data;_Historical_Data'!$J$12:$J$518,0),MATCH(Working!AJ$11,'Data;_Historical_Data'!$H$11:$AK$11)),SUMIFS('Data;_Minor_Ports'!$K$59:$K$999999,'Data;_Minor_Ports'!$F$59:$F$999999,$F172,'Data;_Minor_Ports'!$E$59:$E$999999,AJ$70,'Data;_Minor_Ports'!$J$59:$J$999999,#REF!)))</f>
        <v>z</v>
      </c>
      <c r="AK172" s="3" t="str">
        <f>IF(Closed_Ports!AF165="z","z",IF(AK$11&lt;2000,INDEX('Data;_Historical_Data'!$H$12:$AK$518,MATCH(Working!$E172,'Data;_Historical_Data'!$J$12:$J$518,0),MATCH(Working!AK$11,'Data;_Historical_Data'!$H$11:$AK$11)),SUMIFS('Data;_Minor_Ports'!$K$59:$K$999999,'Data;_Minor_Ports'!$F$59:$F$999999,$F172,'Data;_Minor_Ports'!$E$59:$E$999999,AK$70,'Data;_Minor_Ports'!$J$59:$J$999999,#REF!)))</f>
        <v>z</v>
      </c>
      <c r="AL172" s="49" t="str">
        <f>IF(Closed_Ports!AG165="z","z",IF(AL$11&lt;2000,INDEX('Data;_Historical_Data'!$H$12:$AK$518,MATCH(Working!$E172,'Data;_Historical_Data'!$J$12:$J$518,0),MATCH(Working!AL$11,'Data;_Historical_Data'!$H$11:$AK$11)),SUMIFS('Data;_Minor_Ports'!$K$59:$K$999999,'Data;_Minor_Ports'!$F$59:$F$999999,$F172,'Data;_Minor_Ports'!$E$59:$E$999999,AL$70,'Data;_Minor_Ports'!$J$59:$J$999999,#REF!)))</f>
        <v>z</v>
      </c>
      <c r="AM172" s="3" t="str">
        <f>IF(Closed_Ports!AH165="z","z",IF(AM$11&lt;2000,INDEX('Data;_Historical_Data'!$H$12:$AK$518,MATCH(Working!$E172,'Data;_Historical_Data'!$J$12:$J$518,0),MATCH(Working!AM$11,'Data;_Historical_Data'!$H$11:$AK$11)),SUMIFS('Data;_Minor_Ports'!$K$59:$K$999999,'Data;_Minor_Ports'!$F$59:$F$999999,$F172,'Data;_Minor_Ports'!$E$59:$E$999999,AM$70,'Data;_Minor_Ports'!$J$59:$J$999999,#REF!)))</f>
        <v>z</v>
      </c>
      <c r="AN172" s="3" t="str">
        <f>IF(Closed_Ports!AI165="z","z",IF(AN$11&lt;2000,INDEX('Data;_Historical_Data'!$H$12:$AK$518,MATCH(Working!$E172,'Data;_Historical_Data'!$J$12:$J$518,0),MATCH(Working!AN$11,'Data;_Historical_Data'!$H$11:$AK$11)),SUMIFS('Data;_Minor_Ports'!$K$59:$K$999999,'Data;_Minor_Ports'!$F$59:$F$999999,$F172,'Data;_Minor_Ports'!$E$59:$E$999999,AN$70,'Data;_Minor_Ports'!$J$59:$J$999999,#REF!)))</f>
        <v>z</v>
      </c>
      <c r="AO172" s="3" t="str">
        <f>IF(Closed_Ports!AJ165="z","z",IF(AO$11&lt;2000,INDEX('Data;_Historical_Data'!$H$12:$AK$518,MATCH(Working!$E172,'Data;_Historical_Data'!$J$12:$J$518,0),MATCH(Working!AO$11,'Data;_Historical_Data'!$H$11:$AK$11)),SUMIFS('Data;_Minor_Ports'!$K$59:$K$999999,'Data;_Minor_Ports'!$F$59:$F$999999,$F172,'Data;_Minor_Ports'!$E$59:$E$999999,AO$70,'Data;_Minor_Ports'!$J$59:$J$999999,#REF!)))</f>
        <v>z</v>
      </c>
      <c r="AP172" s="3" t="str">
        <f>IF(Closed_Ports!AK165="z","z",IF(AP$11&lt;2000,INDEX('Data;_Historical_Data'!$H$12:$AK$518,MATCH(Working!$E172,'Data;_Historical_Data'!$J$12:$J$518,0),MATCH(Working!AP$11,'Data;_Historical_Data'!$H$11:$AK$11)),SUMIFS('Data;_Minor_Ports'!$K$59:$K$999999,'Data;_Minor_Ports'!$F$59:$F$999999,$F172,'Data;_Minor_Ports'!$E$59:$E$999999,AP$70,'Data;_Minor_Ports'!$J$59:$J$999999,#REF!)))</f>
        <v>z</v>
      </c>
      <c r="AQ172" s="3" t="str">
        <f>IF(Closed_Ports!AL165="z","z",IF(AQ$11&lt;2000,INDEX('Data;_Historical_Data'!$H$12:$AK$518,MATCH(Working!$E172,'Data;_Historical_Data'!$J$12:$J$518,0),MATCH(Working!AQ$11,'Data;_Historical_Data'!$H$11:$AK$11)),SUMIFS('Data;_Minor_Ports'!$K$59:$K$999999,'Data;_Minor_Ports'!$F$59:$F$999999,$F172,'Data;_Minor_Ports'!$E$59:$E$999999,AQ$70,'Data;_Minor_Ports'!$J$59:$J$999999,#REF!)))</f>
        <v>z</v>
      </c>
      <c r="AR172" s="3" t="str">
        <f>IF(Closed_Ports!AM165="z","z",IF(AR$11&lt;2000,INDEX('Data;_Historical_Data'!$H$12:$AK$518,MATCH(Working!$E172,'Data;_Historical_Data'!$J$12:$J$518,0),MATCH(Working!AR$11,'Data;_Historical_Data'!$H$11:$AK$11)),SUMIFS('Data;_Minor_Ports'!$K$59:$K$999999,'Data;_Minor_Ports'!$F$59:$F$999999,$F172,'Data;_Minor_Ports'!$E$59:$E$999999,AR$70,'Data;_Minor_Ports'!$J$59:$J$999999,#REF!)))</f>
        <v>z</v>
      </c>
      <c r="AS172" s="3" t="str">
        <f>IF(Closed_Ports!AN165="z","z",IF(AS$11&lt;2000,INDEX('Data;_Historical_Data'!$H$12:$AK$518,MATCH(Working!$E172,'Data;_Historical_Data'!$J$12:$J$518,0),MATCH(Working!AS$11,'Data;_Historical_Data'!$H$11:$AK$11)),SUMIFS('Data;_Minor_Ports'!$K$59:$K$999999,'Data;_Minor_Ports'!$F$59:$F$999999,$F172,'Data;_Minor_Ports'!$E$59:$E$999999,AS$70,'Data;_Minor_Ports'!$J$59:$J$999999,#REF!)))</f>
        <v>z</v>
      </c>
      <c r="AT172" s="3" t="str">
        <f>IF(Closed_Ports!AO165="z","z",IF(AT$11&lt;2000,INDEX('Data;_Historical_Data'!$H$12:$AK$518,MATCH(Working!$E172,'Data;_Historical_Data'!$J$12:$J$518,0),MATCH(Working!AT$11,'Data;_Historical_Data'!$H$11:$AK$11)),SUMIFS('Data;_Minor_Ports'!$K$59:$K$999999,'Data;_Minor_Ports'!$F$59:$F$999999,$F172,'Data;_Minor_Ports'!$E$59:$E$999999,AT$70,'Data;_Minor_Ports'!$J$59:$J$999999,#REF!)))</f>
        <v>z</v>
      </c>
      <c r="AU172" s="3" t="str">
        <f>IF(Closed_Ports!AP165="z","z",IF(AU$11&lt;2000,INDEX('Data;_Historical_Data'!$H$12:$AK$518,MATCH(Working!$E172,'Data;_Historical_Data'!$J$12:$J$518,0),MATCH(Working!AU$11,'Data;_Historical_Data'!$H$11:$AK$11)),SUMIFS('Data;_Minor_Ports'!$K$59:$K$999999,'Data;_Minor_Ports'!$F$59:$F$999999,$F172,'Data;_Minor_Ports'!$E$59:$E$999999,AU$70,'Data;_Minor_Ports'!$J$59:$J$999999,#REF!)))</f>
        <v>z</v>
      </c>
      <c r="AV172" s="3" t="str">
        <f>IF(Closed_Ports!AQ165="z","z",IF(AV$11&lt;2000,INDEX('Data;_Historical_Data'!$H$12:$AK$518,MATCH(Working!$E172,'Data;_Historical_Data'!$J$12:$J$518,0),MATCH(Working!AV$11,'Data;_Historical_Data'!$H$11:$AK$11)),SUMIFS('Data;_Minor_Ports'!$K$59:$K$999999,'Data;_Minor_Ports'!$F$59:$F$999999,$F172,'Data;_Minor_Ports'!$E$59:$E$999999,AV$70,'Data;_Minor_Ports'!$J$59:$J$999999,#REF!)))</f>
        <v>z</v>
      </c>
      <c r="AW172" s="3" t="str">
        <f>IF(Closed_Ports!AR165="z","z",IF(AW$11&lt;2000,INDEX('Data;_Historical_Data'!$H$12:$AK$518,MATCH(Working!$E172,'Data;_Historical_Data'!$J$12:$J$518,0),MATCH(Working!AW$11,'Data;_Historical_Data'!$H$11:$AK$11)),SUMIFS('Data;_Minor_Ports'!$K$59:$K$999999,'Data;_Minor_Ports'!$F$59:$F$999999,$F172,'Data;_Minor_Ports'!$E$59:$E$999999,AW$70,'Data;_Minor_Ports'!$J$59:$J$999999,#REF!)))</f>
        <v>z</v>
      </c>
      <c r="AX172" s="3" t="str">
        <f>IF(Closed_Ports!AS165="z","z",IF(AX$11&lt;2000,INDEX('Data;_Historical_Data'!$H$12:$AK$518,MATCH(Working!$E172,'Data;_Historical_Data'!$J$12:$J$518,0),MATCH(Working!AX$11,'Data;_Historical_Data'!$H$11:$AK$11)),SUMIFS('Data;_Minor_Ports'!$K$59:$K$999999,'Data;_Minor_Ports'!$F$59:$F$999999,$F172,'Data;_Minor_Ports'!$E$59:$E$999999,AX$70,'Data;_Minor_Ports'!$J$59:$J$999999,#REF!)))</f>
        <v>z</v>
      </c>
      <c r="AY172" s="3" t="str">
        <f>IF(Closed_Ports!AT165="z","z",IF(AY$11&lt;2000,INDEX('Data;_Historical_Data'!$H$12:$AK$518,MATCH(Working!$E172,'Data;_Historical_Data'!$J$12:$J$518,0),MATCH(Working!AY$11,'Data;_Historical_Data'!$H$11:$AK$11)),SUMIFS('Data;_Minor_Ports'!$K$59:$K$999999,'Data;_Minor_Ports'!$F$59:$F$999999,$F172,'Data;_Minor_Ports'!$E$59:$E$999999,AY$70,'Data;_Minor_Ports'!$J$59:$J$999999,#REF!)))</f>
        <v>z</v>
      </c>
      <c r="AZ172" s="3" t="str">
        <f>IF(Closed_Ports!AU165="z","z",IF(AZ$11&lt;2000,INDEX('Data;_Historical_Data'!$H$12:$AK$518,MATCH(Working!$E172,'Data;_Historical_Data'!$J$12:$J$518,0),MATCH(Working!AZ$11,'Data;_Historical_Data'!$H$11:$AK$11)),SUMIFS('Data;_Minor_Ports'!$K$59:$K$999999,'Data;_Minor_Ports'!$F$59:$F$999999,$F172,'Data;_Minor_Ports'!$E$59:$E$999999,AZ$70,'Data;_Minor_Ports'!$J$59:$J$999999,#REF!)))</f>
        <v>z</v>
      </c>
      <c r="BA172" s="3" t="str">
        <f>IF(Closed_Ports!AV165="z","z",IF(BA$11&lt;2000,INDEX('Data;_Historical_Data'!$H$12:$AK$518,MATCH(Working!$E172,'Data;_Historical_Data'!$J$12:$J$518,0),MATCH(Working!BA$11,'Data;_Historical_Data'!$H$11:$AK$11)),SUMIFS('Data;_Minor_Ports'!$K$59:$K$999999,'Data;_Minor_Ports'!$F$59:$F$999999,$F172,'Data;_Minor_Ports'!$E$59:$E$999999,BA$70,'Data;_Minor_Ports'!$J$59:$J$999999,#REF!)))</f>
        <v>z</v>
      </c>
      <c r="BB172" s="3" t="str">
        <f>IF(Closed_Ports!AW165="z","z",IF(BB$11&lt;2000,INDEX('Data;_Historical_Data'!$H$12:$AK$518,MATCH(Working!$E172,'Data;_Historical_Data'!$J$12:$J$518,0),MATCH(Working!BB$11,'Data;_Historical_Data'!$H$11:$AK$11)),SUMIFS('Data;_Minor_Ports'!$K$59:$K$999999,'Data;_Minor_Ports'!$F$59:$F$999999,$F172,'Data;_Minor_Ports'!$E$59:$E$999999,BB$70,'Data;_Minor_Ports'!$J$59:$J$999999,#REF!)))</f>
        <v>z</v>
      </c>
      <c r="BC172" s="3" t="str">
        <f>IF(Closed_Ports!AX165="z","z",IF(BC$11&lt;2000,INDEX('Data;_Historical_Data'!$H$12:$AK$518,MATCH(Working!$E172,'Data;_Historical_Data'!$J$12:$J$518,0),MATCH(Working!BC$11,'Data;_Historical_Data'!$H$11:$AK$11)),SUMIFS('Data;_Minor_Ports'!$K$59:$K$999999,'Data;_Minor_Ports'!$F$59:$F$999999,$F172,'Data;_Minor_Ports'!$E$59:$E$999999,BC$70,'Data;_Minor_Ports'!$J$59:$J$999999,#REF!)))</f>
        <v>z</v>
      </c>
      <c r="BD172" s="3" t="str">
        <f>IF(Closed_Ports!AY165="z","z",IF(BD$11&lt;2000,INDEX('Data;_Historical_Data'!$H$12:$AK$518,MATCH(Working!$E172,'Data;_Historical_Data'!$J$12:$J$518,0),MATCH(Working!BD$11,'Data;_Historical_Data'!$H$11:$AK$11)),SUMIFS('Data;_Minor_Ports'!$K$59:$K$999999,'Data;_Minor_Ports'!$F$59:$F$999999,$F172,'Data;_Minor_Ports'!$E$59:$E$999999,BD$70,'Data;_Minor_Ports'!$J$59:$J$999999,#REF!)))</f>
        <v>z</v>
      </c>
      <c r="BE172" s="3" t="str">
        <f>IF(Closed_Ports!AZ165="z","z",IF(BE$11&lt;2000,INDEX('Data;_Historical_Data'!$H$12:$AK$518,MATCH(Working!$E172,'Data;_Historical_Data'!$J$12:$J$518,0),MATCH(Working!BE$11,'Data;_Historical_Data'!$H$11:$AK$11)),SUMIFS('Data;_Minor_Ports'!$K$59:$K$999999,'Data;_Minor_Ports'!$F$59:$F$999999,$F172,'Data;_Minor_Ports'!$E$59:$E$999999,BE$70,'Data;_Minor_Ports'!$J$59:$J$999999,#REF!)))</f>
        <v>z</v>
      </c>
      <c r="BF172" s="3" t="str">
        <f>IF(Closed_Ports!BA165="z","z",IF(BF$11&lt;2000,INDEX('Data;_Historical_Data'!$H$12:$AK$518,MATCH(Working!$E172,'Data;_Historical_Data'!$J$12:$J$518,0),MATCH(Working!BF$11,'Data;_Historical_Data'!$H$11:$AK$11)),SUMIFS('Data;_Minor_Ports'!$K$59:$K$999999,'Data;_Minor_Ports'!$F$59:$F$999999,$F172,'Data;_Minor_Ports'!$E$59:$E$999999,BF$70,'Data;_Minor_Ports'!$J$59:$J$999999,#REF!)))</f>
        <v>z</v>
      </c>
      <c r="BG172" s="3" t="str">
        <f>IF(Closed_Ports!BB165="z","z",IF(BG$11&lt;2000,INDEX('Data;_Historical_Data'!$H$12:$AK$518,MATCH(Working!$E172,'Data;_Historical_Data'!$J$12:$J$518,0),MATCH(Working!BG$11,'Data;_Historical_Data'!$H$11:$AK$11)),SUMIFS('Data;_Minor_Ports'!$K$59:$K$999999,'Data;_Minor_Ports'!$F$59:$F$999999,$F172,'Data;_Minor_Ports'!$E$59:$E$999999,BG$70,'Data;_Minor_Ports'!$J$59:$J$999999,#REF!)))</f>
        <v>z</v>
      </c>
      <c r="BH172" s="3" t="str">
        <f>IF(Closed_Ports!BC165="z","z",IF(BH$11&lt;2000,INDEX('Data;_Historical_Data'!$H$12:$AK$518,MATCH(Working!$E172,'Data;_Historical_Data'!$J$12:$J$518,0),MATCH(Working!BH$11,'Data;_Historical_Data'!$H$11:$AK$11)),SUMIFS('Data;_Minor_Ports'!$K$59:$K$999999,'Data;_Minor_Ports'!$F$59:$F$999999,$F172,'Data;_Minor_Ports'!$E$59:$E$999999,BH$70,'Data;_Minor_Ports'!$J$59:$J$999999,#REF!)))</f>
        <v>z</v>
      </c>
      <c r="BI172" s="3" t="str">
        <f>IF(Closed_Ports!BD165="z","z",IF(BI$11&lt;2000,INDEX('Data;_Historical_Data'!$H$12:$AK$518,MATCH(Working!$E172,'Data;_Historical_Data'!$J$12:$J$518,0),MATCH(Working!BI$11,'Data;_Historical_Data'!$H$11:$AK$11)),SUMIFS('Data;_Minor_Ports'!$K$59:$K$999999,'Data;_Minor_Ports'!$F$59:$F$999999,$F172,'Data;_Minor_Ports'!$E$59:$E$999999,BI$70,'Data;_Minor_Ports'!$J$59:$J$999999,#REF!)))</f>
        <v>z</v>
      </c>
      <c r="BJ172" s="44" t="e">
        <f t="shared" si="12"/>
        <v>#VALUE!</v>
      </c>
      <c r="BK172" s="45" t="e">
        <f t="shared" si="13"/>
        <v>#VALUE!</v>
      </c>
    </row>
    <row r="173" spans="5:66" x14ac:dyDescent="0.25">
      <c r="E173" s="22" t="e">
        <f>CONCATENATE(#REF!,Working!H173)</f>
        <v>#REF!</v>
      </c>
      <c r="F173" s="22" t="s">
        <v>520</v>
      </c>
      <c r="G173" s="22" t="s">
        <v>308</v>
      </c>
      <c r="H173" s="2" t="s">
        <v>521</v>
      </c>
      <c r="I173" s="2" t="s">
        <v>30</v>
      </c>
      <c r="J173" s="42" t="s">
        <v>66</v>
      </c>
      <c r="K173" s="3" t="str">
        <f>IF(Closed_Ports!F166="z","z",IF(K$11&lt;2000,INDEX('Data;_Historical_Data'!$H$12:$AK$518,MATCH(Working!$E173,'Data;_Historical_Data'!$J$12:$J$518,0),MATCH(Working!K$11,'Data;_Historical_Data'!$H$11:$AK$11)),SUMIFS('Data;_Minor_Ports'!$K$59:$K$999999,'Data;_Minor_Ports'!$F$59:$F$999999,$F173,'Data;_Minor_Ports'!$E$59:$E$999999,K$70,'Data;_Minor_Ports'!$J$59:$J$999999,#REF!)))</f>
        <v>z</v>
      </c>
      <c r="L173" s="3" t="str">
        <f>IF(Closed_Ports!G166="z","z",IF(L$11&lt;2000,INDEX('Data;_Historical_Data'!$H$12:$AK$518,MATCH(Working!$E173,'Data;_Historical_Data'!$J$12:$J$518,0),MATCH(Working!L$11,'Data;_Historical_Data'!$H$11:$AK$11)),SUMIFS('Data;_Minor_Ports'!$K$59:$K$999999,'Data;_Minor_Ports'!$F$59:$F$999999,$F173,'Data;_Minor_Ports'!$E$59:$E$999999,L$70,'Data;_Minor_Ports'!$J$59:$J$999999,#REF!)))</f>
        <v>z</v>
      </c>
      <c r="M173" s="3" t="str">
        <f>IF(Closed_Ports!H166="z","z",IF(M$11&lt;2000,INDEX('Data;_Historical_Data'!$H$12:$AK$518,MATCH(Working!$E173,'Data;_Historical_Data'!$J$12:$J$518,0),MATCH(Working!M$11,'Data;_Historical_Data'!$H$11:$AK$11)),SUMIFS('Data;_Minor_Ports'!$K$59:$K$999999,'Data;_Minor_Ports'!$F$59:$F$999999,$F173,'Data;_Minor_Ports'!$E$59:$E$999999,M$70,'Data;_Minor_Ports'!$J$59:$J$999999,#REF!)))</f>
        <v>z</v>
      </c>
      <c r="N173" s="3" t="str">
        <f>IF(Closed_Ports!I166="z","z",IF(N$11&lt;2000,INDEX('Data;_Historical_Data'!$H$12:$AK$518,MATCH(Working!$E173,'Data;_Historical_Data'!$J$12:$J$518,0),MATCH(Working!N$11,'Data;_Historical_Data'!$H$11:$AK$11)),SUMIFS('Data;_Minor_Ports'!$K$59:$K$999999,'Data;_Minor_Ports'!$F$59:$F$999999,$F173,'Data;_Minor_Ports'!$E$59:$E$999999,N$70,'Data;_Minor_Ports'!$J$59:$J$999999,#REF!)))</f>
        <v>z</v>
      </c>
      <c r="O173" s="3" t="str">
        <f>IF(Closed_Ports!J166="z","z",IF(O$11&lt;2000,INDEX('Data;_Historical_Data'!$H$12:$AK$518,MATCH(Working!$E173,'Data;_Historical_Data'!$J$12:$J$518,0),MATCH(Working!O$11,'Data;_Historical_Data'!$H$11:$AK$11)),SUMIFS('Data;_Minor_Ports'!$K$59:$K$999999,'Data;_Minor_Ports'!$F$59:$F$999999,$F173,'Data;_Minor_Ports'!$E$59:$E$999999,O$70,'Data;_Minor_Ports'!$J$59:$J$999999,#REF!)))</f>
        <v>z</v>
      </c>
      <c r="P173" s="3" t="str">
        <f>IF(Closed_Ports!K166="z","z",IF(P$11&lt;2000,INDEX('Data;_Historical_Data'!$H$12:$AK$518,MATCH(Working!$E173,'Data;_Historical_Data'!$J$12:$J$518,0),MATCH(Working!P$11,'Data;_Historical_Data'!$H$11:$AK$11)),SUMIFS('Data;_Minor_Ports'!$K$59:$K$999999,'Data;_Minor_Ports'!$F$59:$F$999999,$F173,'Data;_Minor_Ports'!$E$59:$E$999999,P$70,'Data;_Minor_Ports'!$J$59:$J$999999,#REF!)))</f>
        <v>z</v>
      </c>
      <c r="Q173" s="3" t="str">
        <f>IF(Closed_Ports!L166="z","z",IF(Q$11&lt;2000,INDEX('Data;_Historical_Data'!$H$12:$AK$518,MATCH(Working!$E173,'Data;_Historical_Data'!$J$12:$J$518,0),MATCH(Working!Q$11,'Data;_Historical_Data'!$H$11:$AK$11)),SUMIFS('Data;_Minor_Ports'!$K$59:$K$999999,'Data;_Minor_Ports'!$F$59:$F$999999,$F173,'Data;_Minor_Ports'!$E$59:$E$999999,Q$70,'Data;_Minor_Ports'!$J$59:$J$999999,#REF!)))</f>
        <v>z</v>
      </c>
      <c r="R173" s="3" t="str">
        <f>IF(Closed_Ports!M166="z","z",IF(R$11&lt;2000,INDEX('Data;_Historical_Data'!$H$12:$AK$518,MATCH(Working!$E173,'Data;_Historical_Data'!$J$12:$J$518,0),MATCH(Working!R$11,'Data;_Historical_Data'!$H$11:$AK$11)),SUMIFS('Data;_Minor_Ports'!$K$59:$K$999999,'Data;_Minor_Ports'!$F$59:$F$999999,$F173,'Data;_Minor_Ports'!$E$59:$E$999999,R$70,'Data;_Minor_Ports'!$J$59:$J$999999,#REF!)))</f>
        <v>z</v>
      </c>
      <c r="S173" s="3" t="str">
        <f>IF(Closed_Ports!N166="z","z",IF(S$11&lt;2000,INDEX('Data;_Historical_Data'!$H$12:$AK$518,MATCH(Working!$E173,'Data;_Historical_Data'!$J$12:$J$518,0),MATCH(Working!S$11,'Data;_Historical_Data'!$H$11:$AK$11)),SUMIFS('Data;_Minor_Ports'!$K$59:$K$999999,'Data;_Minor_Ports'!$F$59:$F$999999,$F173,'Data;_Minor_Ports'!$E$59:$E$999999,S$70,'Data;_Minor_Ports'!$J$59:$J$999999,#REF!)))</f>
        <v>z</v>
      </c>
      <c r="T173" s="3" t="e">
        <f>IF(Closed_Ports!O166="z","z",IF(T$11&lt;2000,INDEX('Data;_Historical_Data'!$H$12:$AK$518,MATCH(Working!$E173,'Data;_Historical_Data'!$J$12:$J$518,0),MATCH(Working!T$11,'Data;_Historical_Data'!$H$11:$AK$11)),SUMIFS('Data;_Minor_Ports'!$K$59:$K$999999,'Data;_Minor_Ports'!$F$59:$F$999999,$F173,'Data;_Minor_Ports'!$E$59:$E$999999,T$70,'Data;_Minor_Ports'!$J$59:$J$999999,#REF!)))</f>
        <v>#REF!</v>
      </c>
      <c r="U173" s="3" t="e">
        <f>IF(Closed_Ports!P166="z","z",IF(U$11&lt;2000,INDEX('Data;_Historical_Data'!$H$12:$AK$518,MATCH(Working!$E173,'Data;_Historical_Data'!$J$12:$J$518,0),MATCH(Working!U$11,'Data;_Historical_Data'!$H$11:$AK$11)),SUMIFS('Data;_Minor_Ports'!$K$59:$K$999999,'Data;_Minor_Ports'!$F$59:$F$999999,$F173,'Data;_Minor_Ports'!$E$59:$E$999999,U$70,'Data;_Minor_Ports'!$J$59:$J$999999,#REF!)))</f>
        <v>#REF!</v>
      </c>
      <c r="V173" s="3" t="e">
        <f>IF(Closed_Ports!Q166="z","z",IF(V$11&lt;2000,INDEX('Data;_Historical_Data'!$H$12:$AK$518,MATCH(Working!$E173,'Data;_Historical_Data'!$J$12:$J$518,0),MATCH(Working!V$11,'Data;_Historical_Data'!$H$11:$AK$11)),SUMIFS('Data;_Minor_Ports'!$K$59:$K$999999,'Data;_Minor_Ports'!$F$59:$F$999999,$F173,'Data;_Minor_Ports'!$E$59:$E$999999,V$70,'Data;_Minor_Ports'!$J$59:$J$999999,#REF!)))</f>
        <v>#REF!</v>
      </c>
      <c r="W173" s="3" t="e">
        <f>IF(Closed_Ports!R166="z","z",IF(W$11&lt;2000,INDEX('Data;_Historical_Data'!$H$12:$AK$518,MATCH(Working!$E173,'Data;_Historical_Data'!$J$12:$J$518,0),MATCH(Working!W$11,'Data;_Historical_Data'!$H$11:$AK$11)),SUMIFS('Data;_Minor_Ports'!$K$59:$K$999999,'Data;_Minor_Ports'!$F$59:$F$999999,$F173,'Data;_Minor_Ports'!$E$59:$E$999999,W$70,'Data;_Minor_Ports'!$J$59:$J$999999,#REF!)))</f>
        <v>#REF!</v>
      </c>
      <c r="X173" s="3" t="e">
        <f>IF(Closed_Ports!S166="z","z",IF(X$11&lt;2000,INDEX('Data;_Historical_Data'!$H$12:$AK$518,MATCH(Working!$E173,'Data;_Historical_Data'!$J$12:$J$518,0),MATCH(Working!X$11,'Data;_Historical_Data'!$H$11:$AK$11)),SUMIFS('Data;_Minor_Ports'!$K$59:$K$999999,'Data;_Minor_Ports'!$F$59:$F$999999,$F173,'Data;_Minor_Ports'!$E$59:$E$999999,X$70,'Data;_Minor_Ports'!$J$59:$J$999999,#REF!)))</f>
        <v>#REF!</v>
      </c>
      <c r="Y173" s="3" t="e">
        <f>IF(Closed_Ports!T166="z","z",IF(Y$11&lt;2000,INDEX('Data;_Historical_Data'!$H$12:$AK$518,MATCH(Working!$E173,'Data;_Historical_Data'!$J$12:$J$518,0),MATCH(Working!Y$11,'Data;_Historical_Data'!$H$11:$AK$11)),SUMIFS('Data;_Minor_Ports'!$K$59:$K$999999,'Data;_Minor_Ports'!$F$59:$F$999999,$F173,'Data;_Minor_Ports'!$E$59:$E$999999,Y$70,'Data;_Minor_Ports'!$J$59:$J$999999,#REF!)))</f>
        <v>#REF!</v>
      </c>
      <c r="Z173" s="3" t="e">
        <f>IF(Closed_Ports!U166="z","z",IF(Z$11&lt;2000,INDEX('Data;_Historical_Data'!$H$12:$AK$518,MATCH(Working!$E173,'Data;_Historical_Data'!$J$12:$J$518,0),MATCH(Working!Z$11,'Data;_Historical_Data'!$H$11:$AK$11)),SUMIFS('Data;_Minor_Ports'!$K$59:$K$999999,'Data;_Minor_Ports'!$F$59:$F$999999,$F173,'Data;_Minor_Ports'!$E$59:$E$999999,Z$70,'Data;_Minor_Ports'!$J$59:$J$999999,#REF!)))</f>
        <v>#REF!</v>
      </c>
      <c r="AA173" s="3" t="e">
        <f>IF(Closed_Ports!V166="z","z",IF(AA$11&lt;2000,INDEX('Data;_Historical_Data'!$H$12:$AK$518,MATCH(Working!$E173,'Data;_Historical_Data'!$J$12:$J$518,0),MATCH(Working!AA$11,'Data;_Historical_Data'!$H$11:$AK$11)),SUMIFS('Data;_Minor_Ports'!$K$59:$K$999999,'Data;_Minor_Ports'!$F$59:$F$999999,$F173,'Data;_Minor_Ports'!$E$59:$E$999999,AA$70,'Data;_Minor_Ports'!$J$59:$J$999999,#REF!)))</f>
        <v>#REF!</v>
      </c>
      <c r="AB173" s="3" t="e">
        <f>IF(Closed_Ports!W166="z","z",IF(AB$11&lt;2000,INDEX('Data;_Historical_Data'!$H$12:$AK$518,MATCH(Working!$E173,'Data;_Historical_Data'!$J$12:$J$518,0),MATCH(Working!AB$11,'Data;_Historical_Data'!$H$11:$AK$11)),SUMIFS('Data;_Minor_Ports'!$K$59:$K$999999,'Data;_Minor_Ports'!$F$59:$F$999999,$F173,'Data;_Minor_Ports'!$E$59:$E$999999,AB$70,'Data;_Minor_Ports'!$J$59:$J$999999,#REF!)))</f>
        <v>#REF!</v>
      </c>
      <c r="AC173" s="3" t="e">
        <f>IF(Closed_Ports!X166="z","z",IF(AC$11&lt;2000,INDEX('Data;_Historical_Data'!$H$12:$AK$518,MATCH(Working!$E173,'Data;_Historical_Data'!$J$12:$J$518,0),MATCH(Working!AC$11,'Data;_Historical_Data'!$H$11:$AK$11)),SUMIFS('Data;_Minor_Ports'!$K$59:$K$999999,'Data;_Minor_Ports'!$F$59:$F$999999,$F173,'Data;_Minor_Ports'!$E$59:$E$999999,AC$70,'Data;_Minor_Ports'!$J$59:$J$999999,#REF!)))</f>
        <v>#REF!</v>
      </c>
      <c r="AD173" s="3" t="e">
        <f>IF(Closed_Ports!Y166="z","z",IF(AD$11&lt;2000,INDEX('Data;_Historical_Data'!$H$12:$AK$518,MATCH(Working!$E173,'Data;_Historical_Data'!$J$12:$J$518,0),MATCH(Working!AD$11,'Data;_Historical_Data'!$H$11:$AK$11)),SUMIFS('Data;_Minor_Ports'!$K$59:$K$999999,'Data;_Minor_Ports'!$F$59:$F$999999,$F173,'Data;_Minor_Ports'!$E$59:$E$999999,AD$70,'Data;_Minor_Ports'!$J$59:$J$999999,#REF!)))</f>
        <v>#REF!</v>
      </c>
      <c r="AE173" s="3" t="e">
        <f>IF(Closed_Ports!Z166="z","z",IF(AE$11&lt;2000,INDEX('Data;_Historical_Data'!$H$12:$AK$518,MATCH(Working!$E173,'Data;_Historical_Data'!$J$12:$J$518,0),MATCH(Working!AE$11,'Data;_Historical_Data'!$H$11:$AK$11)),SUMIFS('Data;_Minor_Ports'!$K$59:$K$999999,'Data;_Minor_Ports'!$F$59:$F$999999,$F173,'Data;_Minor_Ports'!$E$59:$E$999999,AE$70,'Data;_Minor_Ports'!$J$59:$J$999999,#REF!)))</f>
        <v>#REF!</v>
      </c>
      <c r="AF173" s="3" t="e">
        <f>IF(Closed_Ports!AA166="z","z",IF(AF$11&lt;2000,INDEX('Data;_Historical_Data'!$H$12:$AK$518,MATCH(Working!$E173,'Data;_Historical_Data'!$J$12:$J$518,0),MATCH(Working!AF$11,'Data;_Historical_Data'!$H$11:$AK$11)),SUMIFS('Data;_Minor_Ports'!$K$59:$K$999999,'Data;_Minor_Ports'!$F$59:$F$999999,$F173,'Data;_Minor_Ports'!$E$59:$E$999999,AF$70,'Data;_Minor_Ports'!$J$59:$J$999999,#REF!)))</f>
        <v>#REF!</v>
      </c>
      <c r="AG173" s="3" t="e">
        <f>IF(Closed_Ports!AB166="z","z",IF(AG$11&lt;2000,INDEX('Data;_Historical_Data'!$H$12:$AK$518,MATCH(Working!$E173,'Data;_Historical_Data'!$J$12:$J$518,0),MATCH(Working!AG$11,'Data;_Historical_Data'!$H$11:$AK$11)),SUMIFS('Data;_Minor_Ports'!$K$59:$K$999999,'Data;_Minor_Ports'!$F$59:$F$999999,$F173,'Data;_Minor_Ports'!$E$59:$E$999999,AG$70,'Data;_Minor_Ports'!$J$59:$J$999999,#REF!)))</f>
        <v>#REF!</v>
      </c>
      <c r="AH173" s="3" t="e">
        <f>IF(Closed_Ports!AC166="z","z",IF(AH$11&lt;2000,INDEX('Data;_Historical_Data'!$H$12:$AK$518,MATCH(Working!$E173,'Data;_Historical_Data'!$J$12:$J$518,0),MATCH(Working!AH$11,'Data;_Historical_Data'!$H$11:$AK$11)),SUMIFS('Data;_Minor_Ports'!$K$59:$K$999999,'Data;_Minor_Ports'!$F$59:$F$999999,$F173,'Data;_Minor_Ports'!$E$59:$E$999999,AH$70,'Data;_Minor_Ports'!$J$59:$J$999999,#REF!)))</f>
        <v>#REF!</v>
      </c>
      <c r="AI173" s="3" t="e">
        <f>IF(Closed_Ports!AD166="z","z",IF(AI$11&lt;2000,INDEX('Data;_Historical_Data'!$H$12:$AK$518,MATCH(Working!$E173,'Data;_Historical_Data'!$J$12:$J$518,0),MATCH(Working!AI$11,'Data;_Historical_Data'!$H$11:$AK$11)),SUMIFS('Data;_Minor_Ports'!$K$59:$K$999999,'Data;_Minor_Ports'!$F$59:$F$999999,$F173,'Data;_Minor_Ports'!$E$59:$E$999999,AI$70,'Data;_Minor_Ports'!$J$59:$J$999999,#REF!)))</f>
        <v>#REF!</v>
      </c>
      <c r="AJ173" s="3" t="e">
        <f>IF(Closed_Ports!AE166="z","z",IF(AJ$11&lt;2000,INDEX('Data;_Historical_Data'!$H$12:$AK$518,MATCH(Working!$E173,'Data;_Historical_Data'!$J$12:$J$518,0),MATCH(Working!AJ$11,'Data;_Historical_Data'!$H$11:$AK$11)),SUMIFS('Data;_Minor_Ports'!$K$59:$K$999999,'Data;_Minor_Ports'!$F$59:$F$999999,$F173,'Data;_Minor_Ports'!$E$59:$E$999999,AJ$70,'Data;_Minor_Ports'!$J$59:$J$999999,#REF!)))</f>
        <v>#REF!</v>
      </c>
      <c r="AK173" s="3" t="e">
        <f>IF(Closed_Ports!AF166="z","z",IF(AK$11&lt;2000,INDEX('Data;_Historical_Data'!$H$12:$AK$518,MATCH(Working!$E173,'Data;_Historical_Data'!$J$12:$J$518,0),MATCH(Working!AK$11,'Data;_Historical_Data'!$H$11:$AK$11)),SUMIFS('Data;_Minor_Ports'!$K$59:$K$999999,'Data;_Minor_Ports'!$F$59:$F$999999,$F173,'Data;_Minor_Ports'!$E$59:$E$999999,AK$70,'Data;_Minor_Ports'!$J$59:$J$999999,#REF!)))</f>
        <v>#REF!</v>
      </c>
      <c r="AL173" s="49">
        <f>IF(Closed_Ports!AG166="z","z",IF(AL$11&lt;2000,INDEX('Data;_Historical_Data'!$H$12:$AK$518,MATCH(Working!$E173,'Data;_Historical_Data'!$J$12:$J$518,0),MATCH(Working!AL$11,'Data;_Historical_Data'!$H$11:$AK$11)),SUMIFS('Data;_Minor_Ports'!$K$59:$K$999999,'Data;_Minor_Ports'!$F$59:$F$999999,$F173,'Data;_Minor_Ports'!$E$59:$E$999999,AL$70,'Data;_Minor_Ports'!$J$59:$J$999999,#REF!)))</f>
        <v>0</v>
      </c>
      <c r="AM173" s="3">
        <f>IF(Closed_Ports!AH166="z","z",IF(AM$11&lt;2000,INDEX('Data;_Historical_Data'!$H$12:$AK$518,MATCH(Working!$E173,'Data;_Historical_Data'!$J$12:$J$518,0),MATCH(Working!AM$11,'Data;_Historical_Data'!$H$11:$AK$11)),SUMIFS('Data;_Minor_Ports'!$K$59:$K$999999,'Data;_Minor_Ports'!$F$59:$F$999999,$F173,'Data;_Minor_Ports'!$E$59:$E$999999,AM$70,'Data;_Minor_Ports'!$J$59:$J$999999,#REF!)))</f>
        <v>0</v>
      </c>
      <c r="AN173" s="3">
        <f>IF(Closed_Ports!AI166="z","z",IF(AN$11&lt;2000,INDEX('Data;_Historical_Data'!$H$12:$AK$518,MATCH(Working!$E173,'Data;_Historical_Data'!$J$12:$J$518,0),MATCH(Working!AN$11,'Data;_Historical_Data'!$H$11:$AK$11)),SUMIFS('Data;_Minor_Ports'!$K$59:$K$999999,'Data;_Minor_Ports'!$F$59:$F$999999,$F173,'Data;_Minor_Ports'!$E$59:$E$999999,AN$70,'Data;_Minor_Ports'!$J$59:$J$999999,#REF!)))</f>
        <v>0</v>
      </c>
      <c r="AO173" s="3">
        <f>IF(Closed_Ports!AJ166="z","z",IF(AO$11&lt;2000,INDEX('Data;_Historical_Data'!$H$12:$AK$518,MATCH(Working!$E173,'Data;_Historical_Data'!$J$12:$J$518,0),MATCH(Working!AO$11,'Data;_Historical_Data'!$H$11:$AK$11)),SUMIFS('Data;_Minor_Ports'!$K$59:$K$999999,'Data;_Minor_Ports'!$F$59:$F$999999,$F173,'Data;_Minor_Ports'!$E$59:$E$999999,AO$70,'Data;_Minor_Ports'!$J$59:$J$999999,#REF!)))</f>
        <v>0</v>
      </c>
      <c r="AP173" s="3">
        <f>IF(Closed_Ports!AK166="z","z",IF(AP$11&lt;2000,INDEX('Data;_Historical_Data'!$H$12:$AK$518,MATCH(Working!$E173,'Data;_Historical_Data'!$J$12:$J$518,0),MATCH(Working!AP$11,'Data;_Historical_Data'!$H$11:$AK$11)),SUMIFS('Data;_Minor_Ports'!$K$59:$K$999999,'Data;_Minor_Ports'!$F$59:$F$999999,$F173,'Data;_Minor_Ports'!$E$59:$E$999999,AP$70,'Data;_Minor_Ports'!$J$59:$J$999999,#REF!)))</f>
        <v>0</v>
      </c>
      <c r="AQ173" s="3">
        <f>IF(Closed_Ports!AL166="z","z",IF(AQ$11&lt;2000,INDEX('Data;_Historical_Data'!$H$12:$AK$518,MATCH(Working!$E173,'Data;_Historical_Data'!$J$12:$J$518,0),MATCH(Working!AQ$11,'Data;_Historical_Data'!$H$11:$AK$11)),SUMIFS('Data;_Minor_Ports'!$K$59:$K$999999,'Data;_Minor_Ports'!$F$59:$F$999999,$F173,'Data;_Minor_Ports'!$E$59:$E$999999,AQ$70,'Data;_Minor_Ports'!$J$59:$J$999999,#REF!)))</f>
        <v>0</v>
      </c>
      <c r="AR173" s="3">
        <f>IF(Closed_Ports!AM166="z","z",IF(AR$11&lt;2000,INDEX('Data;_Historical_Data'!$H$12:$AK$518,MATCH(Working!$E173,'Data;_Historical_Data'!$J$12:$J$518,0),MATCH(Working!AR$11,'Data;_Historical_Data'!$H$11:$AK$11)),SUMIFS('Data;_Minor_Ports'!$K$59:$K$999999,'Data;_Minor_Ports'!$F$59:$F$999999,$F173,'Data;_Minor_Ports'!$E$59:$E$999999,AR$70,'Data;_Minor_Ports'!$J$59:$J$999999,#REF!)))</f>
        <v>0</v>
      </c>
      <c r="AS173" s="3">
        <f>IF(Closed_Ports!AN166="z","z",IF(AS$11&lt;2000,INDEX('Data;_Historical_Data'!$H$12:$AK$518,MATCH(Working!$E173,'Data;_Historical_Data'!$J$12:$J$518,0),MATCH(Working!AS$11,'Data;_Historical_Data'!$H$11:$AK$11)),SUMIFS('Data;_Minor_Ports'!$K$59:$K$999999,'Data;_Minor_Ports'!$F$59:$F$999999,$F173,'Data;_Minor_Ports'!$E$59:$E$999999,AS$70,'Data;_Minor_Ports'!$J$59:$J$999999,#REF!)))</f>
        <v>0</v>
      </c>
      <c r="AT173" s="3">
        <f>IF(Closed_Ports!AO166="z","z",IF(AT$11&lt;2000,INDEX('Data;_Historical_Data'!$H$12:$AK$518,MATCH(Working!$E173,'Data;_Historical_Data'!$J$12:$J$518,0),MATCH(Working!AT$11,'Data;_Historical_Data'!$H$11:$AK$11)),SUMIFS('Data;_Minor_Ports'!$K$59:$K$999999,'Data;_Minor_Ports'!$F$59:$F$999999,$F173,'Data;_Minor_Ports'!$E$59:$E$999999,AT$70,'Data;_Minor_Ports'!$J$59:$J$999999,#REF!)))</f>
        <v>0</v>
      </c>
      <c r="AU173" s="3">
        <f>IF(Closed_Ports!AP166="z","z",IF(AU$11&lt;2000,INDEX('Data;_Historical_Data'!$H$12:$AK$518,MATCH(Working!$E173,'Data;_Historical_Data'!$J$12:$J$518,0),MATCH(Working!AU$11,'Data;_Historical_Data'!$H$11:$AK$11)),SUMIFS('Data;_Minor_Ports'!$K$59:$K$999999,'Data;_Minor_Ports'!$F$59:$F$999999,$F173,'Data;_Minor_Ports'!$E$59:$E$999999,AU$70,'Data;_Minor_Ports'!$J$59:$J$999999,#REF!)))</f>
        <v>0</v>
      </c>
      <c r="AV173" s="3">
        <f>IF(Closed_Ports!AQ166="z","z",IF(AV$11&lt;2000,INDEX('Data;_Historical_Data'!$H$12:$AK$518,MATCH(Working!$E173,'Data;_Historical_Data'!$J$12:$J$518,0),MATCH(Working!AV$11,'Data;_Historical_Data'!$H$11:$AK$11)),SUMIFS('Data;_Minor_Ports'!$K$59:$K$999999,'Data;_Minor_Ports'!$F$59:$F$999999,$F173,'Data;_Minor_Ports'!$E$59:$E$999999,AV$70,'Data;_Minor_Ports'!$J$59:$J$999999,#REF!)))</f>
        <v>0</v>
      </c>
      <c r="AW173" s="3">
        <f>IF(Closed_Ports!AR166="z","z",IF(AW$11&lt;2000,INDEX('Data;_Historical_Data'!$H$12:$AK$518,MATCH(Working!$E173,'Data;_Historical_Data'!$J$12:$J$518,0),MATCH(Working!AW$11,'Data;_Historical_Data'!$H$11:$AK$11)),SUMIFS('Data;_Minor_Ports'!$K$59:$K$999999,'Data;_Minor_Ports'!$F$59:$F$999999,$F173,'Data;_Minor_Ports'!$E$59:$E$999999,AW$70,'Data;_Minor_Ports'!$J$59:$J$999999,#REF!)))</f>
        <v>0</v>
      </c>
      <c r="AX173" s="3">
        <f>IF(Closed_Ports!AS166="z","z",IF(AX$11&lt;2000,INDEX('Data;_Historical_Data'!$H$12:$AK$518,MATCH(Working!$E173,'Data;_Historical_Data'!$J$12:$J$518,0),MATCH(Working!AX$11,'Data;_Historical_Data'!$H$11:$AK$11)),SUMIFS('Data;_Minor_Ports'!$K$59:$K$999999,'Data;_Minor_Ports'!$F$59:$F$999999,$F173,'Data;_Minor_Ports'!$E$59:$E$999999,AX$70,'Data;_Minor_Ports'!$J$59:$J$999999,#REF!)))</f>
        <v>0</v>
      </c>
      <c r="AY173" s="3">
        <f>IF(Closed_Ports!AT166="z","z",IF(AY$11&lt;2000,INDEX('Data;_Historical_Data'!$H$12:$AK$518,MATCH(Working!$E173,'Data;_Historical_Data'!$J$12:$J$518,0),MATCH(Working!AY$11,'Data;_Historical_Data'!$H$11:$AK$11)),SUMIFS('Data;_Minor_Ports'!$K$59:$K$999999,'Data;_Minor_Ports'!$F$59:$F$999999,$F173,'Data;_Minor_Ports'!$E$59:$E$999999,AY$70,'Data;_Minor_Ports'!$J$59:$J$999999,#REF!)))</f>
        <v>0</v>
      </c>
      <c r="AZ173" s="3">
        <f>IF(Closed_Ports!AU166="z","z",IF(AZ$11&lt;2000,INDEX('Data;_Historical_Data'!$H$12:$AK$518,MATCH(Working!$E173,'Data;_Historical_Data'!$J$12:$J$518,0),MATCH(Working!AZ$11,'Data;_Historical_Data'!$H$11:$AK$11)),SUMIFS('Data;_Minor_Ports'!$K$59:$K$999999,'Data;_Minor_Ports'!$F$59:$F$999999,$F173,'Data;_Minor_Ports'!$E$59:$E$999999,AZ$70,'Data;_Minor_Ports'!$J$59:$J$999999,#REF!)))</f>
        <v>0</v>
      </c>
      <c r="BA173" s="3">
        <f>IF(Closed_Ports!AV166="z","z",IF(BA$11&lt;2000,INDEX('Data;_Historical_Data'!$H$12:$AK$518,MATCH(Working!$E173,'Data;_Historical_Data'!$J$12:$J$518,0),MATCH(Working!BA$11,'Data;_Historical_Data'!$H$11:$AK$11)),SUMIFS('Data;_Minor_Ports'!$K$59:$K$999999,'Data;_Minor_Ports'!$F$59:$F$999999,$F173,'Data;_Minor_Ports'!$E$59:$E$999999,BA$70,'Data;_Minor_Ports'!$J$59:$J$999999,#REF!)))</f>
        <v>0</v>
      </c>
      <c r="BB173" s="3">
        <f>IF(Closed_Ports!AW166="z","z",IF(BB$11&lt;2000,INDEX('Data;_Historical_Data'!$H$12:$AK$518,MATCH(Working!$E173,'Data;_Historical_Data'!$J$12:$J$518,0),MATCH(Working!BB$11,'Data;_Historical_Data'!$H$11:$AK$11)),SUMIFS('Data;_Minor_Ports'!$K$59:$K$999999,'Data;_Minor_Ports'!$F$59:$F$999999,$F173,'Data;_Minor_Ports'!$E$59:$E$999999,BB$70,'Data;_Minor_Ports'!$J$59:$J$999999,#REF!)))</f>
        <v>0</v>
      </c>
      <c r="BC173" s="3">
        <f>IF(Closed_Ports!AX166="z","z",IF(BC$11&lt;2000,INDEX('Data;_Historical_Data'!$H$12:$AK$518,MATCH(Working!$E173,'Data;_Historical_Data'!$J$12:$J$518,0),MATCH(Working!BC$11,'Data;_Historical_Data'!$H$11:$AK$11)),SUMIFS('Data;_Minor_Ports'!$K$59:$K$999999,'Data;_Minor_Ports'!$F$59:$F$999999,$F173,'Data;_Minor_Ports'!$E$59:$E$999999,BC$70,'Data;_Minor_Ports'!$J$59:$J$999999,#REF!)))</f>
        <v>0</v>
      </c>
      <c r="BD173" s="3">
        <f>IF(Closed_Ports!AY166="z","z",IF(BD$11&lt;2000,INDEX('Data;_Historical_Data'!$H$12:$AK$518,MATCH(Working!$E173,'Data;_Historical_Data'!$J$12:$J$518,0),MATCH(Working!BD$11,'Data;_Historical_Data'!$H$11:$AK$11)),SUMIFS('Data;_Minor_Ports'!$K$59:$K$999999,'Data;_Minor_Ports'!$F$59:$F$999999,$F173,'Data;_Minor_Ports'!$E$59:$E$999999,BD$70,'Data;_Minor_Ports'!$J$59:$J$999999,#REF!)))</f>
        <v>0</v>
      </c>
      <c r="BE173" s="3">
        <f>IF(Closed_Ports!AZ166="z","z",IF(BE$11&lt;2000,INDEX('Data;_Historical_Data'!$H$12:$AK$518,MATCH(Working!$E173,'Data;_Historical_Data'!$J$12:$J$518,0),MATCH(Working!BE$11,'Data;_Historical_Data'!$H$11:$AK$11)),SUMIFS('Data;_Minor_Ports'!$K$59:$K$999999,'Data;_Minor_Ports'!$F$59:$F$999999,$F173,'Data;_Minor_Ports'!$E$59:$E$999999,BE$70,'Data;_Minor_Ports'!$J$59:$J$999999,#REF!)))</f>
        <v>0</v>
      </c>
      <c r="BF173" s="3">
        <f>IF(Closed_Ports!BA166="z","z",IF(BF$11&lt;2000,INDEX('Data;_Historical_Data'!$H$12:$AK$518,MATCH(Working!$E173,'Data;_Historical_Data'!$J$12:$J$518,0),MATCH(Working!BF$11,'Data;_Historical_Data'!$H$11:$AK$11)),SUMIFS('Data;_Minor_Ports'!$K$59:$K$999999,'Data;_Minor_Ports'!$F$59:$F$999999,$F173,'Data;_Minor_Ports'!$E$59:$E$999999,BF$70,'Data;_Minor_Ports'!$J$59:$J$999999,#REF!)))</f>
        <v>0</v>
      </c>
      <c r="BG173" s="3">
        <f>IF(Closed_Ports!BB166="z","z",IF(BG$11&lt;2000,INDEX('Data;_Historical_Data'!$H$12:$AK$518,MATCH(Working!$E173,'Data;_Historical_Data'!$J$12:$J$518,0),MATCH(Working!BG$11,'Data;_Historical_Data'!$H$11:$AK$11)),SUMIFS('Data;_Minor_Ports'!$K$59:$K$999999,'Data;_Minor_Ports'!$F$59:$F$999999,$F173,'Data;_Minor_Ports'!$E$59:$E$999999,BG$70,'Data;_Minor_Ports'!$J$59:$J$999999,#REF!)))</f>
        <v>0</v>
      </c>
      <c r="BH173" s="3">
        <f>IF(Closed_Ports!BC166="z","z",IF(BH$11&lt;2000,INDEX('Data;_Historical_Data'!$H$12:$AK$518,MATCH(Working!$E173,'Data;_Historical_Data'!$J$12:$J$518,0),MATCH(Working!BH$11,'Data;_Historical_Data'!$H$11:$AK$11)),SUMIFS('Data;_Minor_Ports'!$K$59:$K$999999,'Data;_Minor_Ports'!$F$59:$F$999999,$F173,'Data;_Minor_Ports'!$E$59:$E$999999,BH$70,'Data;_Minor_Ports'!$J$59:$J$999999,#REF!)))</f>
        <v>0</v>
      </c>
      <c r="BI173" s="3">
        <f>IF(Closed_Ports!BD166="z","z",IF(BI$11&lt;2000,INDEX('Data;_Historical_Data'!$H$12:$AK$518,MATCH(Working!$E173,'Data;_Historical_Data'!$J$12:$J$518,0),MATCH(Working!BI$11,'Data;_Historical_Data'!$H$11:$AK$11)),SUMIFS('Data;_Minor_Ports'!$K$59:$K$999999,'Data;_Minor_Ports'!$F$59:$F$999999,$F173,'Data;_Minor_Ports'!$E$59:$E$999999,BI$70,'Data;_Minor_Ports'!$J$59:$J$999999,#REF!)))</f>
        <v>0</v>
      </c>
      <c r="BJ173" s="44" t="e">
        <f t="shared" si="12"/>
        <v>#DIV/0!</v>
      </c>
      <c r="BK173" s="45">
        <f t="shared" si="13"/>
        <v>0</v>
      </c>
    </row>
    <row r="174" spans="5:66" x14ac:dyDescent="0.25">
      <c r="E174" s="22" t="e">
        <f>CONCATENATE(#REF!,Working!H174)</f>
        <v>#REF!</v>
      </c>
      <c r="F174" s="22" t="s">
        <v>523</v>
      </c>
      <c r="G174" s="22" t="s">
        <v>308</v>
      </c>
      <c r="H174" s="2" t="s">
        <v>524</v>
      </c>
      <c r="I174" s="2" t="s">
        <v>60</v>
      </c>
      <c r="J174" s="42" t="s">
        <v>66</v>
      </c>
      <c r="K174" s="3" t="e">
        <f>IF(Closed_Ports!F167="z","z",IF(K$11&lt;2000,INDEX('Data;_Historical_Data'!$H$12:$AK$518,MATCH(Working!$E174,'Data;_Historical_Data'!$J$12:$J$518,0),MATCH(Working!K$11,'Data;_Historical_Data'!$H$11:$AK$11)),SUMIFS('Data;_Minor_Ports'!$K$59:$K$999999,'Data;_Minor_Ports'!$F$59:$F$999999,$F174,'Data;_Minor_Ports'!$E$59:$E$999999,K$70,'Data;_Minor_Ports'!$J$59:$J$999999,#REF!)))</f>
        <v>#REF!</v>
      </c>
      <c r="L174" s="3" t="e">
        <f>IF(Closed_Ports!G167="z","z",IF(L$11&lt;2000,INDEX('Data;_Historical_Data'!$H$12:$AK$518,MATCH(Working!$E174,'Data;_Historical_Data'!$J$12:$J$518,0),MATCH(Working!L$11,'Data;_Historical_Data'!$H$11:$AK$11)),SUMIFS('Data;_Minor_Ports'!$K$59:$K$999999,'Data;_Minor_Ports'!$F$59:$F$999999,$F174,'Data;_Minor_Ports'!$E$59:$E$999999,L$70,'Data;_Minor_Ports'!$J$59:$J$999999,#REF!)))</f>
        <v>#REF!</v>
      </c>
      <c r="M174" s="3" t="e">
        <f>IF(Closed_Ports!H167="z","z",IF(M$11&lt;2000,INDEX('Data;_Historical_Data'!$H$12:$AK$518,MATCH(Working!$E174,'Data;_Historical_Data'!$J$12:$J$518,0),MATCH(Working!M$11,'Data;_Historical_Data'!$H$11:$AK$11)),SUMIFS('Data;_Minor_Ports'!$K$59:$K$999999,'Data;_Minor_Ports'!$F$59:$F$999999,$F174,'Data;_Minor_Ports'!$E$59:$E$999999,M$70,'Data;_Minor_Ports'!$J$59:$J$999999,#REF!)))</f>
        <v>#REF!</v>
      </c>
      <c r="N174" s="3" t="e">
        <f>IF(Closed_Ports!I167="z","z",IF(N$11&lt;2000,INDEX('Data;_Historical_Data'!$H$12:$AK$518,MATCH(Working!$E174,'Data;_Historical_Data'!$J$12:$J$518,0),MATCH(Working!N$11,'Data;_Historical_Data'!$H$11:$AK$11)),SUMIFS('Data;_Minor_Ports'!$K$59:$K$999999,'Data;_Minor_Ports'!$F$59:$F$999999,$F174,'Data;_Minor_Ports'!$E$59:$E$999999,N$70,'Data;_Minor_Ports'!$J$59:$J$999999,#REF!)))</f>
        <v>#REF!</v>
      </c>
      <c r="O174" s="3" t="e">
        <f>IF(Closed_Ports!J167="z","z",IF(O$11&lt;2000,INDEX('Data;_Historical_Data'!$H$12:$AK$518,MATCH(Working!$E174,'Data;_Historical_Data'!$J$12:$J$518,0),MATCH(Working!O$11,'Data;_Historical_Data'!$H$11:$AK$11)),SUMIFS('Data;_Minor_Ports'!$K$59:$K$999999,'Data;_Minor_Ports'!$F$59:$F$999999,$F174,'Data;_Minor_Ports'!$E$59:$E$999999,O$70,'Data;_Minor_Ports'!$J$59:$J$999999,#REF!)))</f>
        <v>#REF!</v>
      </c>
      <c r="P174" s="3" t="e">
        <f>IF(Closed_Ports!K167="z","z",IF(P$11&lt;2000,INDEX('Data;_Historical_Data'!$H$12:$AK$518,MATCH(Working!$E174,'Data;_Historical_Data'!$J$12:$J$518,0),MATCH(Working!P$11,'Data;_Historical_Data'!$H$11:$AK$11)),SUMIFS('Data;_Minor_Ports'!$K$59:$K$999999,'Data;_Minor_Ports'!$F$59:$F$999999,$F174,'Data;_Minor_Ports'!$E$59:$E$999999,P$70,'Data;_Minor_Ports'!$J$59:$J$999999,#REF!)))</f>
        <v>#REF!</v>
      </c>
      <c r="Q174" s="3" t="e">
        <f>IF(Closed_Ports!L167="z","z",IF(Q$11&lt;2000,INDEX('Data;_Historical_Data'!$H$12:$AK$518,MATCH(Working!$E174,'Data;_Historical_Data'!$J$12:$J$518,0),MATCH(Working!Q$11,'Data;_Historical_Data'!$H$11:$AK$11)),SUMIFS('Data;_Minor_Ports'!$K$59:$K$999999,'Data;_Minor_Ports'!$F$59:$F$999999,$F174,'Data;_Minor_Ports'!$E$59:$E$999999,Q$70,'Data;_Minor_Ports'!$J$59:$J$999999,#REF!)))</f>
        <v>#REF!</v>
      </c>
      <c r="R174" s="3" t="e">
        <f>IF(Closed_Ports!M167="z","z",IF(R$11&lt;2000,INDEX('Data;_Historical_Data'!$H$12:$AK$518,MATCH(Working!$E174,'Data;_Historical_Data'!$J$12:$J$518,0),MATCH(Working!R$11,'Data;_Historical_Data'!$H$11:$AK$11)),SUMIFS('Data;_Minor_Ports'!$K$59:$K$999999,'Data;_Minor_Ports'!$F$59:$F$999999,$F174,'Data;_Minor_Ports'!$E$59:$E$999999,R$70,'Data;_Minor_Ports'!$J$59:$J$999999,#REF!)))</f>
        <v>#REF!</v>
      </c>
      <c r="S174" s="3" t="e">
        <f>IF(Closed_Ports!N167="z","z",IF(S$11&lt;2000,INDEX('Data;_Historical_Data'!$H$12:$AK$518,MATCH(Working!$E174,'Data;_Historical_Data'!$J$12:$J$518,0),MATCH(Working!S$11,'Data;_Historical_Data'!$H$11:$AK$11)),SUMIFS('Data;_Minor_Ports'!$K$59:$K$999999,'Data;_Minor_Ports'!$F$59:$F$999999,$F174,'Data;_Minor_Ports'!$E$59:$E$999999,S$70,'Data;_Minor_Ports'!$J$59:$J$999999,#REF!)))</f>
        <v>#REF!</v>
      </c>
      <c r="T174" s="3" t="e">
        <f>IF(Closed_Ports!O167="z","z",IF(T$11&lt;2000,INDEX('Data;_Historical_Data'!$H$12:$AK$518,MATCH(Working!$E174,'Data;_Historical_Data'!$J$12:$J$518,0),MATCH(Working!T$11,'Data;_Historical_Data'!$H$11:$AK$11)),SUMIFS('Data;_Minor_Ports'!$K$59:$K$999999,'Data;_Minor_Ports'!$F$59:$F$999999,$F174,'Data;_Minor_Ports'!$E$59:$E$999999,T$70,'Data;_Minor_Ports'!$J$59:$J$999999,#REF!)))</f>
        <v>#REF!</v>
      </c>
      <c r="U174" s="3" t="e">
        <f>IF(Closed_Ports!P167="z","z",IF(U$11&lt;2000,INDEX('Data;_Historical_Data'!$H$12:$AK$518,MATCH(Working!$E174,'Data;_Historical_Data'!$J$12:$J$518,0),MATCH(Working!U$11,'Data;_Historical_Data'!$H$11:$AK$11)),SUMIFS('Data;_Minor_Ports'!$K$59:$K$999999,'Data;_Minor_Ports'!$F$59:$F$999999,$F174,'Data;_Minor_Ports'!$E$59:$E$999999,U$70,'Data;_Minor_Ports'!$J$59:$J$999999,#REF!)))</f>
        <v>#REF!</v>
      </c>
      <c r="V174" s="3" t="e">
        <f>IF(Closed_Ports!Q167="z","z",IF(V$11&lt;2000,INDEX('Data;_Historical_Data'!$H$12:$AK$518,MATCH(Working!$E174,'Data;_Historical_Data'!$J$12:$J$518,0),MATCH(Working!V$11,'Data;_Historical_Data'!$H$11:$AK$11)),SUMIFS('Data;_Minor_Ports'!$K$59:$K$999999,'Data;_Minor_Ports'!$F$59:$F$999999,$F174,'Data;_Minor_Ports'!$E$59:$E$999999,V$70,'Data;_Minor_Ports'!$J$59:$J$999999,#REF!)))</f>
        <v>#REF!</v>
      </c>
      <c r="W174" s="3" t="e">
        <f>IF(Closed_Ports!R167="z","z",IF(W$11&lt;2000,INDEX('Data;_Historical_Data'!$H$12:$AK$518,MATCH(Working!$E174,'Data;_Historical_Data'!$J$12:$J$518,0),MATCH(Working!W$11,'Data;_Historical_Data'!$H$11:$AK$11)),SUMIFS('Data;_Minor_Ports'!$K$59:$K$999999,'Data;_Minor_Ports'!$F$59:$F$999999,$F174,'Data;_Minor_Ports'!$E$59:$E$999999,W$70,'Data;_Minor_Ports'!$J$59:$J$999999,#REF!)))</f>
        <v>#REF!</v>
      </c>
      <c r="X174" s="3" t="e">
        <f>IF(Closed_Ports!S167="z","z",IF(X$11&lt;2000,INDEX('Data;_Historical_Data'!$H$12:$AK$518,MATCH(Working!$E174,'Data;_Historical_Data'!$J$12:$J$518,0),MATCH(Working!X$11,'Data;_Historical_Data'!$H$11:$AK$11)),SUMIFS('Data;_Minor_Ports'!$K$59:$K$999999,'Data;_Minor_Ports'!$F$59:$F$999999,$F174,'Data;_Minor_Ports'!$E$59:$E$999999,X$70,'Data;_Minor_Ports'!$J$59:$J$999999,#REF!)))</f>
        <v>#REF!</v>
      </c>
      <c r="Y174" s="3" t="e">
        <f>IF(Closed_Ports!T167="z","z",IF(Y$11&lt;2000,INDEX('Data;_Historical_Data'!$H$12:$AK$518,MATCH(Working!$E174,'Data;_Historical_Data'!$J$12:$J$518,0),MATCH(Working!Y$11,'Data;_Historical_Data'!$H$11:$AK$11)),SUMIFS('Data;_Minor_Ports'!$K$59:$K$999999,'Data;_Minor_Ports'!$F$59:$F$999999,$F174,'Data;_Minor_Ports'!$E$59:$E$999999,Y$70,'Data;_Minor_Ports'!$J$59:$J$999999,#REF!)))</f>
        <v>#REF!</v>
      </c>
      <c r="Z174" s="3" t="e">
        <f>IF(Closed_Ports!U167="z","z",IF(Z$11&lt;2000,INDEX('Data;_Historical_Data'!$H$12:$AK$518,MATCH(Working!$E174,'Data;_Historical_Data'!$J$12:$J$518,0),MATCH(Working!Z$11,'Data;_Historical_Data'!$H$11:$AK$11)),SUMIFS('Data;_Minor_Ports'!$K$59:$K$999999,'Data;_Minor_Ports'!$F$59:$F$999999,$F174,'Data;_Minor_Ports'!$E$59:$E$999999,Z$70,'Data;_Minor_Ports'!$J$59:$J$999999,#REF!)))</f>
        <v>#REF!</v>
      </c>
      <c r="AA174" s="3" t="e">
        <f>IF(Closed_Ports!V167="z","z",IF(AA$11&lt;2000,INDEX('Data;_Historical_Data'!$H$12:$AK$518,MATCH(Working!$E174,'Data;_Historical_Data'!$J$12:$J$518,0),MATCH(Working!AA$11,'Data;_Historical_Data'!$H$11:$AK$11)),SUMIFS('Data;_Minor_Ports'!$K$59:$K$999999,'Data;_Minor_Ports'!$F$59:$F$999999,$F174,'Data;_Minor_Ports'!$E$59:$E$999999,AA$70,'Data;_Minor_Ports'!$J$59:$J$999999,#REF!)))</f>
        <v>#REF!</v>
      </c>
      <c r="AB174" s="3" t="e">
        <f>IF(Closed_Ports!W167="z","z",IF(AB$11&lt;2000,INDEX('Data;_Historical_Data'!$H$12:$AK$518,MATCH(Working!$E174,'Data;_Historical_Data'!$J$12:$J$518,0),MATCH(Working!AB$11,'Data;_Historical_Data'!$H$11:$AK$11)),SUMIFS('Data;_Minor_Ports'!$K$59:$K$999999,'Data;_Minor_Ports'!$F$59:$F$999999,$F174,'Data;_Minor_Ports'!$E$59:$E$999999,AB$70,'Data;_Minor_Ports'!$J$59:$J$999999,#REF!)))</f>
        <v>#REF!</v>
      </c>
      <c r="AC174" s="3" t="e">
        <f>IF(Closed_Ports!X167="z","z",IF(AC$11&lt;2000,INDEX('Data;_Historical_Data'!$H$12:$AK$518,MATCH(Working!$E174,'Data;_Historical_Data'!$J$12:$J$518,0),MATCH(Working!AC$11,'Data;_Historical_Data'!$H$11:$AK$11)),SUMIFS('Data;_Minor_Ports'!$K$59:$K$999999,'Data;_Minor_Ports'!$F$59:$F$999999,$F174,'Data;_Minor_Ports'!$E$59:$E$999999,AC$70,'Data;_Minor_Ports'!$J$59:$J$999999,#REF!)))</f>
        <v>#REF!</v>
      </c>
      <c r="AD174" s="3" t="e">
        <f>IF(Closed_Ports!Y167="z","z",IF(AD$11&lt;2000,INDEX('Data;_Historical_Data'!$H$12:$AK$518,MATCH(Working!$E174,'Data;_Historical_Data'!$J$12:$J$518,0),MATCH(Working!AD$11,'Data;_Historical_Data'!$H$11:$AK$11)),SUMIFS('Data;_Minor_Ports'!$K$59:$K$999999,'Data;_Minor_Ports'!$F$59:$F$999999,$F174,'Data;_Minor_Ports'!$E$59:$E$999999,AD$70,'Data;_Minor_Ports'!$J$59:$J$999999,#REF!)))</f>
        <v>#REF!</v>
      </c>
      <c r="AE174" s="3" t="e">
        <f>IF(Closed_Ports!Z167="z","z",IF(AE$11&lt;2000,INDEX('Data;_Historical_Data'!$H$12:$AK$518,MATCH(Working!$E174,'Data;_Historical_Data'!$J$12:$J$518,0),MATCH(Working!AE$11,'Data;_Historical_Data'!$H$11:$AK$11)),SUMIFS('Data;_Minor_Ports'!$K$59:$K$999999,'Data;_Minor_Ports'!$F$59:$F$999999,$F174,'Data;_Minor_Ports'!$E$59:$E$999999,AE$70,'Data;_Minor_Ports'!$J$59:$J$999999,#REF!)))</f>
        <v>#REF!</v>
      </c>
      <c r="AF174" s="3" t="e">
        <f>IF(Closed_Ports!AA167="z","z",IF(AF$11&lt;2000,INDEX('Data;_Historical_Data'!$H$12:$AK$518,MATCH(Working!$E174,'Data;_Historical_Data'!$J$12:$J$518,0),MATCH(Working!AF$11,'Data;_Historical_Data'!$H$11:$AK$11)),SUMIFS('Data;_Minor_Ports'!$K$59:$K$999999,'Data;_Minor_Ports'!$F$59:$F$999999,$F174,'Data;_Minor_Ports'!$E$59:$E$999999,AF$70,'Data;_Minor_Ports'!$J$59:$J$999999,#REF!)))</f>
        <v>#REF!</v>
      </c>
      <c r="AG174" s="3" t="e">
        <f>IF(Closed_Ports!AB167="z","z",IF(AG$11&lt;2000,INDEX('Data;_Historical_Data'!$H$12:$AK$518,MATCH(Working!$E174,'Data;_Historical_Data'!$J$12:$J$518,0),MATCH(Working!AG$11,'Data;_Historical_Data'!$H$11:$AK$11)),SUMIFS('Data;_Minor_Ports'!$K$59:$K$999999,'Data;_Minor_Ports'!$F$59:$F$999999,$F174,'Data;_Minor_Ports'!$E$59:$E$999999,AG$70,'Data;_Minor_Ports'!$J$59:$J$999999,#REF!)))</f>
        <v>#REF!</v>
      </c>
      <c r="AH174" s="3" t="e">
        <f>IF(Closed_Ports!AC167="z","z",IF(AH$11&lt;2000,INDEX('Data;_Historical_Data'!$H$12:$AK$518,MATCH(Working!$E174,'Data;_Historical_Data'!$J$12:$J$518,0),MATCH(Working!AH$11,'Data;_Historical_Data'!$H$11:$AK$11)),SUMIFS('Data;_Minor_Ports'!$K$59:$K$999999,'Data;_Minor_Ports'!$F$59:$F$999999,$F174,'Data;_Minor_Ports'!$E$59:$E$999999,AH$70,'Data;_Minor_Ports'!$J$59:$J$999999,#REF!)))</f>
        <v>#REF!</v>
      </c>
      <c r="AI174" s="3" t="e">
        <f>IF(Closed_Ports!AD167="z","z",IF(AI$11&lt;2000,INDEX('Data;_Historical_Data'!$H$12:$AK$518,MATCH(Working!$E174,'Data;_Historical_Data'!$J$12:$J$518,0),MATCH(Working!AI$11,'Data;_Historical_Data'!$H$11:$AK$11)),SUMIFS('Data;_Minor_Ports'!$K$59:$K$999999,'Data;_Minor_Ports'!$F$59:$F$999999,$F174,'Data;_Minor_Ports'!$E$59:$E$999999,AI$70,'Data;_Minor_Ports'!$J$59:$J$999999,#REF!)))</f>
        <v>#REF!</v>
      </c>
      <c r="AJ174" s="3" t="e">
        <f>IF(Closed_Ports!AE167="z","z",IF(AJ$11&lt;2000,INDEX('Data;_Historical_Data'!$H$12:$AK$518,MATCH(Working!$E174,'Data;_Historical_Data'!$J$12:$J$518,0),MATCH(Working!AJ$11,'Data;_Historical_Data'!$H$11:$AK$11)),SUMIFS('Data;_Minor_Ports'!$K$59:$K$999999,'Data;_Minor_Ports'!$F$59:$F$999999,$F174,'Data;_Minor_Ports'!$E$59:$E$999999,AJ$70,'Data;_Minor_Ports'!$J$59:$J$999999,#REF!)))</f>
        <v>#REF!</v>
      </c>
      <c r="AK174" s="3" t="e">
        <f>IF(Closed_Ports!AF167="z","z",IF(AK$11&lt;2000,INDEX('Data;_Historical_Data'!$H$12:$AK$518,MATCH(Working!$E174,'Data;_Historical_Data'!$J$12:$J$518,0),MATCH(Working!AK$11,'Data;_Historical_Data'!$H$11:$AK$11)),SUMIFS('Data;_Minor_Ports'!$K$59:$K$999999,'Data;_Minor_Ports'!$F$59:$F$999999,$F174,'Data;_Minor_Ports'!$E$59:$E$999999,AK$70,'Data;_Minor_Ports'!$J$59:$J$999999,#REF!)))</f>
        <v>#REF!</v>
      </c>
      <c r="AL174" s="49">
        <f>IF(Closed_Ports!AG167="z","z",IF(AL$11&lt;2000,INDEX('Data;_Historical_Data'!$H$12:$AK$518,MATCH(Working!$E174,'Data;_Historical_Data'!$J$12:$J$518,0),MATCH(Working!AL$11,'Data;_Historical_Data'!$H$11:$AK$11)),SUMIFS('Data;_Minor_Ports'!$K$59:$K$999999,'Data;_Minor_Ports'!$F$59:$F$999999,$F174,'Data;_Minor_Ports'!$E$59:$E$999999,AL$70,'Data;_Minor_Ports'!$J$59:$J$999999,#REF!)))</f>
        <v>0</v>
      </c>
      <c r="AM174" s="3">
        <f>IF(Closed_Ports!AH167="z","z",IF(AM$11&lt;2000,INDEX('Data;_Historical_Data'!$H$12:$AK$518,MATCH(Working!$E174,'Data;_Historical_Data'!$J$12:$J$518,0),MATCH(Working!AM$11,'Data;_Historical_Data'!$H$11:$AK$11)),SUMIFS('Data;_Minor_Ports'!$K$59:$K$999999,'Data;_Minor_Ports'!$F$59:$F$999999,$F174,'Data;_Minor_Ports'!$E$59:$E$999999,AM$70,'Data;_Minor_Ports'!$J$59:$J$999999,#REF!)))</f>
        <v>0</v>
      </c>
      <c r="AN174" s="3">
        <f>IF(Closed_Ports!AI167="z","z",IF(AN$11&lt;2000,INDEX('Data;_Historical_Data'!$H$12:$AK$518,MATCH(Working!$E174,'Data;_Historical_Data'!$J$12:$J$518,0),MATCH(Working!AN$11,'Data;_Historical_Data'!$H$11:$AK$11)),SUMIFS('Data;_Minor_Ports'!$K$59:$K$999999,'Data;_Minor_Ports'!$F$59:$F$999999,$F174,'Data;_Minor_Ports'!$E$59:$E$999999,AN$70,'Data;_Minor_Ports'!$J$59:$J$999999,#REF!)))</f>
        <v>0</v>
      </c>
      <c r="AO174" s="3">
        <f>IF(Closed_Ports!AJ167="z","z",IF(AO$11&lt;2000,INDEX('Data;_Historical_Data'!$H$12:$AK$518,MATCH(Working!$E174,'Data;_Historical_Data'!$J$12:$J$518,0),MATCH(Working!AO$11,'Data;_Historical_Data'!$H$11:$AK$11)),SUMIFS('Data;_Minor_Ports'!$K$59:$K$999999,'Data;_Minor_Ports'!$F$59:$F$999999,$F174,'Data;_Minor_Ports'!$E$59:$E$999999,AO$70,'Data;_Minor_Ports'!$J$59:$J$999999,#REF!)))</f>
        <v>0</v>
      </c>
      <c r="AP174" s="3">
        <f>IF(Closed_Ports!AK167="z","z",IF(AP$11&lt;2000,INDEX('Data;_Historical_Data'!$H$12:$AK$518,MATCH(Working!$E174,'Data;_Historical_Data'!$J$12:$J$518,0),MATCH(Working!AP$11,'Data;_Historical_Data'!$H$11:$AK$11)),SUMIFS('Data;_Minor_Ports'!$K$59:$K$999999,'Data;_Minor_Ports'!$F$59:$F$999999,$F174,'Data;_Minor_Ports'!$E$59:$E$999999,AP$70,'Data;_Minor_Ports'!$J$59:$J$999999,#REF!)))</f>
        <v>0</v>
      </c>
      <c r="AQ174" s="3" t="str">
        <f>IF(Closed_Ports!AL167="z","z",IF(AQ$11&lt;2000,INDEX('Data;_Historical_Data'!$H$12:$AK$518,MATCH(Working!$E174,'Data;_Historical_Data'!$J$12:$J$518,0),MATCH(Working!AQ$11,'Data;_Historical_Data'!$H$11:$AK$11)),SUMIFS('Data;_Minor_Ports'!$K$59:$K$999999,'Data;_Minor_Ports'!$F$59:$F$999999,$F174,'Data;_Minor_Ports'!$E$59:$E$999999,AQ$70,'Data;_Minor_Ports'!$J$59:$J$999999,#REF!)))</f>
        <v>z</v>
      </c>
      <c r="AR174" s="3" t="str">
        <f>IF(Closed_Ports!AM167="z","z",IF(AR$11&lt;2000,INDEX('Data;_Historical_Data'!$H$12:$AK$518,MATCH(Working!$E174,'Data;_Historical_Data'!$J$12:$J$518,0),MATCH(Working!AR$11,'Data;_Historical_Data'!$H$11:$AK$11)),SUMIFS('Data;_Minor_Ports'!$K$59:$K$999999,'Data;_Minor_Ports'!$F$59:$F$999999,$F174,'Data;_Minor_Ports'!$E$59:$E$999999,AR$70,'Data;_Minor_Ports'!$J$59:$J$999999,#REF!)))</f>
        <v>z</v>
      </c>
      <c r="AS174" s="3" t="str">
        <f>IF(Closed_Ports!AN167="z","z",IF(AS$11&lt;2000,INDEX('Data;_Historical_Data'!$H$12:$AK$518,MATCH(Working!$E174,'Data;_Historical_Data'!$J$12:$J$518,0),MATCH(Working!AS$11,'Data;_Historical_Data'!$H$11:$AK$11)),SUMIFS('Data;_Minor_Ports'!$K$59:$K$999999,'Data;_Minor_Ports'!$F$59:$F$999999,$F174,'Data;_Minor_Ports'!$E$59:$E$999999,AS$70,'Data;_Minor_Ports'!$J$59:$J$999999,#REF!)))</f>
        <v>z</v>
      </c>
      <c r="AT174" s="3" t="str">
        <f>IF(Closed_Ports!AO167="z","z",IF(AT$11&lt;2000,INDEX('Data;_Historical_Data'!$H$12:$AK$518,MATCH(Working!$E174,'Data;_Historical_Data'!$J$12:$J$518,0),MATCH(Working!AT$11,'Data;_Historical_Data'!$H$11:$AK$11)),SUMIFS('Data;_Minor_Ports'!$K$59:$K$999999,'Data;_Minor_Ports'!$F$59:$F$999999,$F174,'Data;_Minor_Ports'!$E$59:$E$999999,AT$70,'Data;_Minor_Ports'!$J$59:$J$999999,#REF!)))</f>
        <v>z</v>
      </c>
      <c r="AU174" s="3" t="str">
        <f>IF(Closed_Ports!AP167="z","z",IF(AU$11&lt;2000,INDEX('Data;_Historical_Data'!$H$12:$AK$518,MATCH(Working!$E174,'Data;_Historical_Data'!$J$12:$J$518,0),MATCH(Working!AU$11,'Data;_Historical_Data'!$H$11:$AK$11)),SUMIFS('Data;_Minor_Ports'!$K$59:$K$999999,'Data;_Minor_Ports'!$F$59:$F$999999,$F174,'Data;_Minor_Ports'!$E$59:$E$999999,AU$70,'Data;_Minor_Ports'!$J$59:$J$999999,#REF!)))</f>
        <v>z</v>
      </c>
      <c r="AV174" s="3" t="str">
        <f>IF(Closed_Ports!AQ167="z","z",IF(AV$11&lt;2000,INDEX('Data;_Historical_Data'!$H$12:$AK$518,MATCH(Working!$E174,'Data;_Historical_Data'!$J$12:$J$518,0),MATCH(Working!AV$11,'Data;_Historical_Data'!$H$11:$AK$11)),SUMIFS('Data;_Minor_Ports'!$K$59:$K$999999,'Data;_Minor_Ports'!$F$59:$F$999999,$F174,'Data;_Minor_Ports'!$E$59:$E$999999,AV$70,'Data;_Minor_Ports'!$J$59:$J$999999,#REF!)))</f>
        <v>z</v>
      </c>
      <c r="AW174" s="3" t="str">
        <f>IF(Closed_Ports!AR167="z","z",IF(AW$11&lt;2000,INDEX('Data;_Historical_Data'!$H$12:$AK$518,MATCH(Working!$E174,'Data;_Historical_Data'!$J$12:$J$518,0),MATCH(Working!AW$11,'Data;_Historical_Data'!$H$11:$AK$11)),SUMIFS('Data;_Minor_Ports'!$K$59:$K$999999,'Data;_Minor_Ports'!$F$59:$F$999999,$F174,'Data;_Minor_Ports'!$E$59:$E$999999,AW$70,'Data;_Minor_Ports'!$J$59:$J$999999,#REF!)))</f>
        <v>z</v>
      </c>
      <c r="AX174" s="3" t="str">
        <f>IF(Closed_Ports!AS167="z","z",IF(AX$11&lt;2000,INDEX('Data;_Historical_Data'!$H$12:$AK$518,MATCH(Working!$E174,'Data;_Historical_Data'!$J$12:$J$518,0),MATCH(Working!AX$11,'Data;_Historical_Data'!$H$11:$AK$11)),SUMIFS('Data;_Minor_Ports'!$K$59:$K$999999,'Data;_Minor_Ports'!$F$59:$F$999999,$F174,'Data;_Minor_Ports'!$E$59:$E$999999,AX$70,'Data;_Minor_Ports'!$J$59:$J$999999,#REF!)))</f>
        <v>z</v>
      </c>
      <c r="AY174" s="3" t="str">
        <f>IF(Closed_Ports!AT167="z","z",IF(AY$11&lt;2000,INDEX('Data;_Historical_Data'!$H$12:$AK$518,MATCH(Working!$E174,'Data;_Historical_Data'!$J$12:$J$518,0),MATCH(Working!AY$11,'Data;_Historical_Data'!$H$11:$AK$11)),SUMIFS('Data;_Minor_Ports'!$K$59:$K$999999,'Data;_Minor_Ports'!$F$59:$F$999999,$F174,'Data;_Minor_Ports'!$E$59:$E$999999,AY$70,'Data;_Minor_Ports'!$J$59:$J$999999,#REF!)))</f>
        <v>z</v>
      </c>
      <c r="AZ174" s="3" t="str">
        <f>IF(Closed_Ports!AU167="z","z",IF(AZ$11&lt;2000,INDEX('Data;_Historical_Data'!$H$12:$AK$518,MATCH(Working!$E174,'Data;_Historical_Data'!$J$12:$J$518,0),MATCH(Working!AZ$11,'Data;_Historical_Data'!$H$11:$AK$11)),SUMIFS('Data;_Minor_Ports'!$K$59:$K$999999,'Data;_Minor_Ports'!$F$59:$F$999999,$F174,'Data;_Minor_Ports'!$E$59:$E$999999,AZ$70,'Data;_Minor_Ports'!$J$59:$J$999999,#REF!)))</f>
        <v>z</v>
      </c>
      <c r="BA174" s="3" t="str">
        <f>IF(Closed_Ports!AV167="z","z",IF(BA$11&lt;2000,INDEX('Data;_Historical_Data'!$H$12:$AK$518,MATCH(Working!$E174,'Data;_Historical_Data'!$J$12:$J$518,0),MATCH(Working!BA$11,'Data;_Historical_Data'!$H$11:$AK$11)),SUMIFS('Data;_Minor_Ports'!$K$59:$K$999999,'Data;_Minor_Ports'!$F$59:$F$999999,$F174,'Data;_Minor_Ports'!$E$59:$E$999999,BA$70,'Data;_Minor_Ports'!$J$59:$J$999999,#REF!)))</f>
        <v>z</v>
      </c>
      <c r="BB174" s="3" t="str">
        <f>IF(Closed_Ports!AW167="z","z",IF(BB$11&lt;2000,INDEX('Data;_Historical_Data'!$H$12:$AK$518,MATCH(Working!$E174,'Data;_Historical_Data'!$J$12:$J$518,0),MATCH(Working!BB$11,'Data;_Historical_Data'!$H$11:$AK$11)),SUMIFS('Data;_Minor_Ports'!$K$59:$K$999999,'Data;_Minor_Ports'!$F$59:$F$999999,$F174,'Data;_Minor_Ports'!$E$59:$E$999999,BB$70,'Data;_Minor_Ports'!$J$59:$J$999999,#REF!)))</f>
        <v>z</v>
      </c>
      <c r="BC174" s="3" t="str">
        <f>IF(Closed_Ports!AX167="z","z",IF(BC$11&lt;2000,INDEX('Data;_Historical_Data'!$H$12:$AK$518,MATCH(Working!$E174,'Data;_Historical_Data'!$J$12:$J$518,0),MATCH(Working!BC$11,'Data;_Historical_Data'!$H$11:$AK$11)),SUMIFS('Data;_Minor_Ports'!$K$59:$K$999999,'Data;_Minor_Ports'!$F$59:$F$999999,$F174,'Data;_Minor_Ports'!$E$59:$E$999999,BC$70,'Data;_Minor_Ports'!$J$59:$J$999999,#REF!)))</f>
        <v>z</v>
      </c>
      <c r="BD174" s="3" t="str">
        <f>IF(Closed_Ports!AY167="z","z",IF(BD$11&lt;2000,INDEX('Data;_Historical_Data'!$H$12:$AK$518,MATCH(Working!$E174,'Data;_Historical_Data'!$J$12:$J$518,0),MATCH(Working!BD$11,'Data;_Historical_Data'!$H$11:$AK$11)),SUMIFS('Data;_Minor_Ports'!$K$59:$K$999999,'Data;_Minor_Ports'!$F$59:$F$999999,$F174,'Data;_Minor_Ports'!$E$59:$E$999999,BD$70,'Data;_Minor_Ports'!$J$59:$J$999999,#REF!)))</f>
        <v>z</v>
      </c>
      <c r="BE174" s="3" t="str">
        <f>IF(Closed_Ports!AZ167="z","z",IF(BE$11&lt;2000,INDEX('Data;_Historical_Data'!$H$12:$AK$518,MATCH(Working!$E174,'Data;_Historical_Data'!$J$12:$J$518,0),MATCH(Working!BE$11,'Data;_Historical_Data'!$H$11:$AK$11)),SUMIFS('Data;_Minor_Ports'!$K$59:$K$999999,'Data;_Minor_Ports'!$F$59:$F$999999,$F174,'Data;_Minor_Ports'!$E$59:$E$999999,BE$70,'Data;_Minor_Ports'!$J$59:$J$999999,#REF!)))</f>
        <v>z</v>
      </c>
      <c r="BF174" s="3" t="str">
        <f>IF(Closed_Ports!BA167="z","z",IF(BF$11&lt;2000,INDEX('Data;_Historical_Data'!$H$12:$AK$518,MATCH(Working!$E174,'Data;_Historical_Data'!$J$12:$J$518,0),MATCH(Working!BF$11,'Data;_Historical_Data'!$H$11:$AK$11)),SUMIFS('Data;_Minor_Ports'!$K$59:$K$999999,'Data;_Minor_Ports'!$F$59:$F$999999,$F174,'Data;_Minor_Ports'!$E$59:$E$999999,BF$70,'Data;_Minor_Ports'!$J$59:$J$999999,#REF!)))</f>
        <v>z</v>
      </c>
      <c r="BG174" s="3" t="str">
        <f>IF(Closed_Ports!BB167="z","z",IF(BG$11&lt;2000,INDEX('Data;_Historical_Data'!$H$12:$AK$518,MATCH(Working!$E174,'Data;_Historical_Data'!$J$12:$J$518,0),MATCH(Working!BG$11,'Data;_Historical_Data'!$H$11:$AK$11)),SUMIFS('Data;_Minor_Ports'!$K$59:$K$999999,'Data;_Minor_Ports'!$F$59:$F$999999,$F174,'Data;_Minor_Ports'!$E$59:$E$999999,BG$70,'Data;_Minor_Ports'!$J$59:$J$999999,#REF!)))</f>
        <v>z</v>
      </c>
      <c r="BH174" s="3" t="str">
        <f>IF(Closed_Ports!BC167="z","z",IF(BH$11&lt;2000,INDEX('Data;_Historical_Data'!$H$12:$AK$518,MATCH(Working!$E174,'Data;_Historical_Data'!$J$12:$J$518,0),MATCH(Working!BH$11,'Data;_Historical_Data'!$H$11:$AK$11)),SUMIFS('Data;_Minor_Ports'!$K$59:$K$999999,'Data;_Minor_Ports'!$F$59:$F$999999,$F174,'Data;_Minor_Ports'!$E$59:$E$999999,BH$70,'Data;_Minor_Ports'!$J$59:$J$999999,#REF!)))</f>
        <v>z</v>
      </c>
      <c r="BI174" s="3" t="str">
        <f>IF(Closed_Ports!BD167="z","z",IF(BI$11&lt;2000,INDEX('Data;_Historical_Data'!$H$12:$AK$518,MATCH(Working!$E174,'Data;_Historical_Data'!$J$12:$J$518,0),MATCH(Working!BI$11,'Data;_Historical_Data'!$H$11:$AK$11)),SUMIFS('Data;_Minor_Ports'!$K$59:$K$999999,'Data;_Minor_Ports'!$F$59:$F$999999,$F174,'Data;_Minor_Ports'!$E$59:$E$999999,BI$70,'Data;_Minor_Ports'!$J$59:$J$999999,#REF!)))</f>
        <v>z</v>
      </c>
      <c r="BJ174" s="44" t="e">
        <f t="shared" si="12"/>
        <v>#VALUE!</v>
      </c>
      <c r="BK174" s="45" t="e">
        <f t="shared" si="13"/>
        <v>#VALUE!</v>
      </c>
      <c r="BN174" s="50"/>
    </row>
    <row r="175" spans="5:66" x14ac:dyDescent="0.25">
      <c r="E175" s="22" t="e">
        <f>CONCATENATE(#REF!,Working!H175)</f>
        <v>#REF!</v>
      </c>
      <c r="F175" s="22" t="s">
        <v>526</v>
      </c>
      <c r="G175" s="22" t="s">
        <v>308</v>
      </c>
      <c r="H175" s="2" t="s">
        <v>159</v>
      </c>
      <c r="I175" s="2" t="s">
        <v>27</v>
      </c>
      <c r="J175" s="42" t="s">
        <v>66</v>
      </c>
      <c r="K175" s="3" t="e">
        <f>IF(Closed_Ports!F168="z","z",IF(K$11&lt;2000,INDEX('Data;_Historical_Data'!$H$12:$AK$518,MATCH(Working!$E175,'Data;_Historical_Data'!$J$12:$J$518,0),MATCH(Working!K$11,'Data;_Historical_Data'!$H$11:$AK$11)),SUMIFS('Data;_Minor_Ports'!$K$59:$K$999999,'Data;_Minor_Ports'!$F$59:$F$999999,$F175,'Data;_Minor_Ports'!$E$59:$E$999999,K$70,'Data;_Minor_Ports'!$J$59:$J$999999,#REF!)))</f>
        <v>#REF!</v>
      </c>
      <c r="L175" s="3" t="e">
        <f>IF(Closed_Ports!G168="z","z",IF(L$11&lt;2000,INDEX('Data;_Historical_Data'!$H$12:$AK$518,MATCH(Working!$E175,'Data;_Historical_Data'!$J$12:$J$518,0),MATCH(Working!L$11,'Data;_Historical_Data'!$H$11:$AK$11)),SUMIFS('Data;_Minor_Ports'!$K$59:$K$999999,'Data;_Minor_Ports'!$F$59:$F$999999,$F175,'Data;_Minor_Ports'!$E$59:$E$999999,L$70,'Data;_Minor_Ports'!$J$59:$J$999999,#REF!)))</f>
        <v>#REF!</v>
      </c>
      <c r="M175" s="3" t="e">
        <f>IF(Closed_Ports!H168="z","z",IF(M$11&lt;2000,INDEX('Data;_Historical_Data'!$H$12:$AK$518,MATCH(Working!$E175,'Data;_Historical_Data'!$J$12:$J$518,0),MATCH(Working!M$11,'Data;_Historical_Data'!$H$11:$AK$11)),SUMIFS('Data;_Minor_Ports'!$K$59:$K$999999,'Data;_Minor_Ports'!$F$59:$F$999999,$F175,'Data;_Minor_Ports'!$E$59:$E$999999,M$70,'Data;_Minor_Ports'!$J$59:$J$999999,#REF!)))</f>
        <v>#REF!</v>
      </c>
      <c r="N175" s="3" t="e">
        <f>IF(Closed_Ports!I168="z","z",IF(N$11&lt;2000,INDEX('Data;_Historical_Data'!$H$12:$AK$518,MATCH(Working!$E175,'Data;_Historical_Data'!$J$12:$J$518,0),MATCH(Working!N$11,'Data;_Historical_Data'!$H$11:$AK$11)),SUMIFS('Data;_Minor_Ports'!$K$59:$K$999999,'Data;_Minor_Ports'!$F$59:$F$999999,$F175,'Data;_Minor_Ports'!$E$59:$E$999999,N$70,'Data;_Minor_Ports'!$J$59:$J$999999,#REF!)))</f>
        <v>#REF!</v>
      </c>
      <c r="O175" s="3" t="e">
        <f>IF(Closed_Ports!J168="z","z",IF(O$11&lt;2000,INDEX('Data;_Historical_Data'!$H$12:$AK$518,MATCH(Working!$E175,'Data;_Historical_Data'!$J$12:$J$518,0),MATCH(Working!O$11,'Data;_Historical_Data'!$H$11:$AK$11)),SUMIFS('Data;_Minor_Ports'!$K$59:$K$999999,'Data;_Minor_Ports'!$F$59:$F$999999,$F175,'Data;_Minor_Ports'!$E$59:$E$999999,O$70,'Data;_Minor_Ports'!$J$59:$J$999999,#REF!)))</f>
        <v>#REF!</v>
      </c>
      <c r="P175" s="3" t="e">
        <f>IF(Closed_Ports!K168="z","z",IF(P$11&lt;2000,INDEX('Data;_Historical_Data'!$H$12:$AK$518,MATCH(Working!$E175,'Data;_Historical_Data'!$J$12:$J$518,0),MATCH(Working!P$11,'Data;_Historical_Data'!$H$11:$AK$11)),SUMIFS('Data;_Minor_Ports'!$K$59:$K$999999,'Data;_Minor_Ports'!$F$59:$F$999999,$F175,'Data;_Minor_Ports'!$E$59:$E$999999,P$70,'Data;_Minor_Ports'!$J$59:$J$999999,#REF!)))</f>
        <v>#REF!</v>
      </c>
      <c r="Q175" s="3" t="e">
        <f>IF(Closed_Ports!L168="z","z",IF(Q$11&lt;2000,INDEX('Data;_Historical_Data'!$H$12:$AK$518,MATCH(Working!$E175,'Data;_Historical_Data'!$J$12:$J$518,0),MATCH(Working!Q$11,'Data;_Historical_Data'!$H$11:$AK$11)),SUMIFS('Data;_Minor_Ports'!$K$59:$K$999999,'Data;_Minor_Ports'!$F$59:$F$999999,$F175,'Data;_Minor_Ports'!$E$59:$E$999999,Q$70,'Data;_Minor_Ports'!$J$59:$J$999999,#REF!)))</f>
        <v>#REF!</v>
      </c>
      <c r="R175" s="3" t="e">
        <f>IF(Closed_Ports!M168="z","z",IF(R$11&lt;2000,INDEX('Data;_Historical_Data'!$H$12:$AK$518,MATCH(Working!$E175,'Data;_Historical_Data'!$J$12:$J$518,0),MATCH(Working!R$11,'Data;_Historical_Data'!$H$11:$AK$11)),SUMIFS('Data;_Minor_Ports'!$K$59:$K$999999,'Data;_Minor_Ports'!$F$59:$F$999999,$F175,'Data;_Minor_Ports'!$E$59:$E$999999,R$70,'Data;_Minor_Ports'!$J$59:$J$999999,#REF!)))</f>
        <v>#REF!</v>
      </c>
      <c r="S175" s="3" t="e">
        <f>IF(Closed_Ports!N168="z","z",IF(S$11&lt;2000,INDEX('Data;_Historical_Data'!$H$12:$AK$518,MATCH(Working!$E175,'Data;_Historical_Data'!$J$12:$J$518,0),MATCH(Working!S$11,'Data;_Historical_Data'!$H$11:$AK$11)),SUMIFS('Data;_Minor_Ports'!$K$59:$K$999999,'Data;_Minor_Ports'!$F$59:$F$999999,$F175,'Data;_Minor_Ports'!$E$59:$E$999999,S$70,'Data;_Minor_Ports'!$J$59:$J$999999,#REF!)))</f>
        <v>#REF!</v>
      </c>
      <c r="T175" s="3" t="e">
        <f>IF(Closed_Ports!O168="z","z",IF(T$11&lt;2000,INDEX('Data;_Historical_Data'!$H$12:$AK$518,MATCH(Working!$E175,'Data;_Historical_Data'!$J$12:$J$518,0),MATCH(Working!T$11,'Data;_Historical_Data'!$H$11:$AK$11)),SUMIFS('Data;_Minor_Ports'!$K$59:$K$999999,'Data;_Minor_Ports'!$F$59:$F$999999,$F175,'Data;_Minor_Ports'!$E$59:$E$999999,T$70,'Data;_Minor_Ports'!$J$59:$J$999999,#REF!)))</f>
        <v>#REF!</v>
      </c>
      <c r="U175" s="3" t="e">
        <f>IF(Closed_Ports!P168="z","z",IF(U$11&lt;2000,INDEX('Data;_Historical_Data'!$H$12:$AK$518,MATCH(Working!$E175,'Data;_Historical_Data'!$J$12:$J$518,0),MATCH(Working!U$11,'Data;_Historical_Data'!$H$11:$AK$11)),SUMIFS('Data;_Minor_Ports'!$K$59:$K$999999,'Data;_Minor_Ports'!$F$59:$F$999999,$F175,'Data;_Minor_Ports'!$E$59:$E$999999,U$70,'Data;_Minor_Ports'!$J$59:$J$999999,#REF!)))</f>
        <v>#REF!</v>
      </c>
      <c r="V175" s="3" t="e">
        <f>IF(Closed_Ports!Q168="z","z",IF(V$11&lt;2000,INDEX('Data;_Historical_Data'!$H$12:$AK$518,MATCH(Working!$E175,'Data;_Historical_Data'!$J$12:$J$518,0),MATCH(Working!V$11,'Data;_Historical_Data'!$H$11:$AK$11)),SUMIFS('Data;_Minor_Ports'!$K$59:$K$999999,'Data;_Minor_Ports'!$F$59:$F$999999,$F175,'Data;_Minor_Ports'!$E$59:$E$999999,V$70,'Data;_Minor_Ports'!$J$59:$J$999999,#REF!)))</f>
        <v>#REF!</v>
      </c>
      <c r="W175" s="3" t="e">
        <f>IF(Closed_Ports!R168="z","z",IF(W$11&lt;2000,INDEX('Data;_Historical_Data'!$H$12:$AK$518,MATCH(Working!$E175,'Data;_Historical_Data'!$J$12:$J$518,0),MATCH(Working!W$11,'Data;_Historical_Data'!$H$11:$AK$11)),SUMIFS('Data;_Minor_Ports'!$K$59:$K$999999,'Data;_Minor_Ports'!$F$59:$F$999999,$F175,'Data;_Minor_Ports'!$E$59:$E$999999,W$70,'Data;_Minor_Ports'!$J$59:$J$999999,#REF!)))</f>
        <v>#REF!</v>
      </c>
      <c r="X175" s="3" t="e">
        <f>IF(Closed_Ports!S168="z","z",IF(X$11&lt;2000,INDEX('Data;_Historical_Data'!$H$12:$AK$518,MATCH(Working!$E175,'Data;_Historical_Data'!$J$12:$J$518,0),MATCH(Working!X$11,'Data;_Historical_Data'!$H$11:$AK$11)),SUMIFS('Data;_Minor_Ports'!$K$59:$K$999999,'Data;_Minor_Ports'!$F$59:$F$999999,$F175,'Data;_Minor_Ports'!$E$59:$E$999999,X$70,'Data;_Minor_Ports'!$J$59:$J$999999,#REF!)))</f>
        <v>#REF!</v>
      </c>
      <c r="Y175" s="3" t="e">
        <f>IF(Closed_Ports!T168="z","z",IF(Y$11&lt;2000,INDEX('Data;_Historical_Data'!$H$12:$AK$518,MATCH(Working!$E175,'Data;_Historical_Data'!$J$12:$J$518,0),MATCH(Working!Y$11,'Data;_Historical_Data'!$H$11:$AK$11)),SUMIFS('Data;_Minor_Ports'!$K$59:$K$999999,'Data;_Minor_Ports'!$F$59:$F$999999,$F175,'Data;_Minor_Ports'!$E$59:$E$999999,Y$70,'Data;_Minor_Ports'!$J$59:$J$999999,#REF!)))</f>
        <v>#REF!</v>
      </c>
      <c r="Z175" s="3" t="e">
        <f>IF(Closed_Ports!U168="z","z",IF(Z$11&lt;2000,INDEX('Data;_Historical_Data'!$H$12:$AK$518,MATCH(Working!$E175,'Data;_Historical_Data'!$J$12:$J$518,0),MATCH(Working!Z$11,'Data;_Historical_Data'!$H$11:$AK$11)),SUMIFS('Data;_Minor_Ports'!$K$59:$K$999999,'Data;_Minor_Ports'!$F$59:$F$999999,$F175,'Data;_Minor_Ports'!$E$59:$E$999999,Z$70,'Data;_Minor_Ports'!$J$59:$J$999999,#REF!)))</f>
        <v>#REF!</v>
      </c>
      <c r="AA175" s="3" t="e">
        <f>IF(Closed_Ports!V168="z","z",IF(AA$11&lt;2000,INDEX('Data;_Historical_Data'!$H$12:$AK$518,MATCH(Working!$E175,'Data;_Historical_Data'!$J$12:$J$518,0),MATCH(Working!AA$11,'Data;_Historical_Data'!$H$11:$AK$11)),SUMIFS('Data;_Minor_Ports'!$K$59:$K$999999,'Data;_Minor_Ports'!$F$59:$F$999999,$F175,'Data;_Minor_Ports'!$E$59:$E$999999,AA$70,'Data;_Minor_Ports'!$J$59:$J$999999,#REF!)))</f>
        <v>#REF!</v>
      </c>
      <c r="AB175" s="3" t="e">
        <f>IF(Closed_Ports!W168="z","z",IF(AB$11&lt;2000,INDEX('Data;_Historical_Data'!$H$12:$AK$518,MATCH(Working!$E175,'Data;_Historical_Data'!$J$12:$J$518,0),MATCH(Working!AB$11,'Data;_Historical_Data'!$H$11:$AK$11)),SUMIFS('Data;_Minor_Ports'!$K$59:$K$999999,'Data;_Minor_Ports'!$F$59:$F$999999,$F175,'Data;_Minor_Ports'!$E$59:$E$999999,AB$70,'Data;_Minor_Ports'!$J$59:$J$999999,#REF!)))</f>
        <v>#REF!</v>
      </c>
      <c r="AC175" s="3" t="e">
        <f>IF(Closed_Ports!X168="z","z",IF(AC$11&lt;2000,INDEX('Data;_Historical_Data'!$H$12:$AK$518,MATCH(Working!$E175,'Data;_Historical_Data'!$J$12:$J$518,0),MATCH(Working!AC$11,'Data;_Historical_Data'!$H$11:$AK$11)),SUMIFS('Data;_Minor_Ports'!$K$59:$K$999999,'Data;_Minor_Ports'!$F$59:$F$999999,$F175,'Data;_Minor_Ports'!$E$59:$E$999999,AC$70,'Data;_Minor_Ports'!$J$59:$J$999999,#REF!)))</f>
        <v>#REF!</v>
      </c>
      <c r="AD175" s="3" t="e">
        <f>IF(Closed_Ports!Y168="z","z",IF(AD$11&lt;2000,INDEX('Data;_Historical_Data'!$H$12:$AK$518,MATCH(Working!$E175,'Data;_Historical_Data'!$J$12:$J$518,0),MATCH(Working!AD$11,'Data;_Historical_Data'!$H$11:$AK$11)),SUMIFS('Data;_Minor_Ports'!$K$59:$K$999999,'Data;_Minor_Ports'!$F$59:$F$999999,$F175,'Data;_Minor_Ports'!$E$59:$E$999999,AD$70,'Data;_Minor_Ports'!$J$59:$J$999999,#REF!)))</f>
        <v>#REF!</v>
      </c>
      <c r="AE175" s="3" t="e">
        <f>IF(Closed_Ports!Z168="z","z",IF(AE$11&lt;2000,INDEX('Data;_Historical_Data'!$H$12:$AK$518,MATCH(Working!$E175,'Data;_Historical_Data'!$J$12:$J$518,0),MATCH(Working!AE$11,'Data;_Historical_Data'!$H$11:$AK$11)),SUMIFS('Data;_Minor_Ports'!$K$59:$K$999999,'Data;_Minor_Ports'!$F$59:$F$999999,$F175,'Data;_Minor_Ports'!$E$59:$E$999999,AE$70,'Data;_Minor_Ports'!$J$59:$J$999999,#REF!)))</f>
        <v>#REF!</v>
      </c>
      <c r="AF175" s="3" t="e">
        <f>IF(Closed_Ports!AA168="z","z",IF(AF$11&lt;2000,INDEX('Data;_Historical_Data'!$H$12:$AK$518,MATCH(Working!$E175,'Data;_Historical_Data'!$J$12:$J$518,0),MATCH(Working!AF$11,'Data;_Historical_Data'!$H$11:$AK$11)),SUMIFS('Data;_Minor_Ports'!$K$59:$K$999999,'Data;_Minor_Ports'!$F$59:$F$999999,$F175,'Data;_Minor_Ports'!$E$59:$E$999999,AF$70,'Data;_Minor_Ports'!$J$59:$J$999999,#REF!)))</f>
        <v>#REF!</v>
      </c>
      <c r="AG175" s="3" t="e">
        <f>IF(Closed_Ports!AB168="z","z",IF(AG$11&lt;2000,INDEX('Data;_Historical_Data'!$H$12:$AK$518,MATCH(Working!$E175,'Data;_Historical_Data'!$J$12:$J$518,0),MATCH(Working!AG$11,'Data;_Historical_Data'!$H$11:$AK$11)),SUMIFS('Data;_Minor_Ports'!$K$59:$K$999999,'Data;_Minor_Ports'!$F$59:$F$999999,$F175,'Data;_Minor_Ports'!$E$59:$E$999999,AG$70,'Data;_Minor_Ports'!$J$59:$J$999999,#REF!)))</f>
        <v>#REF!</v>
      </c>
      <c r="AH175" s="3" t="str">
        <f>IF(Closed_Ports!AC168="z","z",IF(AH$11&lt;2000,INDEX('Data;_Historical_Data'!$H$12:$AK$518,MATCH(Working!$E175,'Data;_Historical_Data'!$J$12:$J$518,0),MATCH(Working!AH$11,'Data;_Historical_Data'!$H$11:$AK$11)),SUMIFS('Data;_Minor_Ports'!$K$59:$K$999999,'Data;_Minor_Ports'!$F$59:$F$999999,$F175,'Data;_Minor_Ports'!$E$59:$E$999999,AH$70,'Data;_Minor_Ports'!$J$59:$J$999999,#REF!)))</f>
        <v>z</v>
      </c>
      <c r="AI175" s="3" t="str">
        <f>IF(Closed_Ports!AD168="z","z",IF(AI$11&lt;2000,INDEX('Data;_Historical_Data'!$H$12:$AK$518,MATCH(Working!$E175,'Data;_Historical_Data'!$J$12:$J$518,0),MATCH(Working!AI$11,'Data;_Historical_Data'!$H$11:$AK$11)),SUMIFS('Data;_Minor_Ports'!$K$59:$K$999999,'Data;_Minor_Ports'!$F$59:$F$999999,$F175,'Data;_Minor_Ports'!$E$59:$E$999999,AI$70,'Data;_Minor_Ports'!$J$59:$J$999999,#REF!)))</f>
        <v>z</v>
      </c>
      <c r="AJ175" s="3" t="str">
        <f>IF(Closed_Ports!AE168="z","z",IF(AJ$11&lt;2000,INDEX('Data;_Historical_Data'!$H$12:$AK$518,MATCH(Working!$E175,'Data;_Historical_Data'!$J$12:$J$518,0),MATCH(Working!AJ$11,'Data;_Historical_Data'!$H$11:$AK$11)),SUMIFS('Data;_Minor_Ports'!$K$59:$K$999999,'Data;_Minor_Ports'!$F$59:$F$999999,$F175,'Data;_Minor_Ports'!$E$59:$E$999999,AJ$70,'Data;_Minor_Ports'!$J$59:$J$999999,#REF!)))</f>
        <v>z</v>
      </c>
      <c r="AK175" s="3" t="str">
        <f>IF(Closed_Ports!AF168="z","z",IF(AK$11&lt;2000,INDEX('Data;_Historical_Data'!$H$12:$AK$518,MATCH(Working!$E175,'Data;_Historical_Data'!$J$12:$J$518,0),MATCH(Working!AK$11,'Data;_Historical_Data'!$H$11:$AK$11)),SUMIFS('Data;_Minor_Ports'!$K$59:$K$999999,'Data;_Minor_Ports'!$F$59:$F$999999,$F175,'Data;_Minor_Ports'!$E$59:$E$999999,AK$70,'Data;_Minor_Ports'!$J$59:$J$999999,#REF!)))</f>
        <v>z</v>
      </c>
      <c r="AL175" s="49" t="str">
        <f>IF(Closed_Ports!AG168="z","z",IF(AL$11&lt;2000,INDEX('Data;_Historical_Data'!$H$12:$AK$518,MATCH(Working!$E175,'Data;_Historical_Data'!$J$12:$J$518,0),MATCH(Working!AL$11,'Data;_Historical_Data'!$H$11:$AK$11)),SUMIFS('Data;_Minor_Ports'!$K$59:$K$999999,'Data;_Minor_Ports'!$F$59:$F$999999,$F175,'Data;_Minor_Ports'!$E$59:$E$999999,AL$70,'Data;_Minor_Ports'!$J$59:$J$999999,#REF!)))</f>
        <v>z</v>
      </c>
      <c r="AM175" s="3" t="str">
        <f>IF(Closed_Ports!AH168="z","z",IF(AM$11&lt;2000,INDEX('Data;_Historical_Data'!$H$12:$AK$518,MATCH(Working!$E175,'Data;_Historical_Data'!$J$12:$J$518,0),MATCH(Working!AM$11,'Data;_Historical_Data'!$H$11:$AK$11)),SUMIFS('Data;_Minor_Ports'!$K$59:$K$999999,'Data;_Minor_Ports'!$F$59:$F$999999,$F175,'Data;_Minor_Ports'!$E$59:$E$999999,AM$70,'Data;_Minor_Ports'!$J$59:$J$999999,#REF!)))</f>
        <v>z</v>
      </c>
      <c r="AN175" s="3" t="str">
        <f>IF(Closed_Ports!AI168="z","z",IF(AN$11&lt;2000,INDEX('Data;_Historical_Data'!$H$12:$AK$518,MATCH(Working!$E175,'Data;_Historical_Data'!$J$12:$J$518,0),MATCH(Working!AN$11,'Data;_Historical_Data'!$H$11:$AK$11)),SUMIFS('Data;_Minor_Ports'!$K$59:$K$999999,'Data;_Minor_Ports'!$F$59:$F$999999,$F175,'Data;_Minor_Ports'!$E$59:$E$999999,AN$70,'Data;_Minor_Ports'!$J$59:$J$999999,#REF!)))</f>
        <v>z</v>
      </c>
      <c r="AO175" s="3" t="str">
        <f>IF(Closed_Ports!AJ168="z","z",IF(AO$11&lt;2000,INDEX('Data;_Historical_Data'!$H$12:$AK$518,MATCH(Working!$E175,'Data;_Historical_Data'!$J$12:$J$518,0),MATCH(Working!AO$11,'Data;_Historical_Data'!$H$11:$AK$11)),SUMIFS('Data;_Minor_Ports'!$K$59:$K$999999,'Data;_Minor_Ports'!$F$59:$F$999999,$F175,'Data;_Minor_Ports'!$E$59:$E$999999,AO$70,'Data;_Minor_Ports'!$J$59:$J$999999,#REF!)))</f>
        <v>z</v>
      </c>
      <c r="AP175" s="3" t="str">
        <f>IF(Closed_Ports!AK168="z","z",IF(AP$11&lt;2000,INDEX('Data;_Historical_Data'!$H$12:$AK$518,MATCH(Working!$E175,'Data;_Historical_Data'!$J$12:$J$518,0),MATCH(Working!AP$11,'Data;_Historical_Data'!$H$11:$AK$11)),SUMIFS('Data;_Minor_Ports'!$K$59:$K$999999,'Data;_Minor_Ports'!$F$59:$F$999999,$F175,'Data;_Minor_Ports'!$E$59:$E$999999,AP$70,'Data;_Minor_Ports'!$J$59:$J$999999,#REF!)))</f>
        <v>z</v>
      </c>
      <c r="AQ175" s="3" t="str">
        <f>IF(Closed_Ports!AL168="z","z",IF(AQ$11&lt;2000,INDEX('Data;_Historical_Data'!$H$12:$AK$518,MATCH(Working!$E175,'Data;_Historical_Data'!$J$12:$J$518,0),MATCH(Working!AQ$11,'Data;_Historical_Data'!$H$11:$AK$11)),SUMIFS('Data;_Minor_Ports'!$K$59:$K$999999,'Data;_Minor_Ports'!$F$59:$F$999999,$F175,'Data;_Minor_Ports'!$E$59:$E$999999,AQ$70,'Data;_Minor_Ports'!$J$59:$J$999999,#REF!)))</f>
        <v>z</v>
      </c>
      <c r="AR175" s="3" t="str">
        <f>IF(Closed_Ports!AM168="z","z",IF(AR$11&lt;2000,INDEX('Data;_Historical_Data'!$H$12:$AK$518,MATCH(Working!$E175,'Data;_Historical_Data'!$J$12:$J$518,0),MATCH(Working!AR$11,'Data;_Historical_Data'!$H$11:$AK$11)),SUMIFS('Data;_Minor_Ports'!$K$59:$K$999999,'Data;_Minor_Ports'!$F$59:$F$999999,$F175,'Data;_Minor_Ports'!$E$59:$E$999999,AR$70,'Data;_Minor_Ports'!$J$59:$J$999999,#REF!)))</f>
        <v>z</v>
      </c>
      <c r="AS175" s="3" t="str">
        <f>IF(Closed_Ports!AN168="z","z",IF(AS$11&lt;2000,INDEX('Data;_Historical_Data'!$H$12:$AK$518,MATCH(Working!$E175,'Data;_Historical_Data'!$J$12:$J$518,0),MATCH(Working!AS$11,'Data;_Historical_Data'!$H$11:$AK$11)),SUMIFS('Data;_Minor_Ports'!$K$59:$K$999999,'Data;_Minor_Ports'!$F$59:$F$999999,$F175,'Data;_Minor_Ports'!$E$59:$E$999999,AS$70,'Data;_Minor_Ports'!$J$59:$J$999999,#REF!)))</f>
        <v>z</v>
      </c>
      <c r="AT175" s="3" t="str">
        <f>IF(Closed_Ports!AO168="z","z",IF(AT$11&lt;2000,INDEX('Data;_Historical_Data'!$H$12:$AK$518,MATCH(Working!$E175,'Data;_Historical_Data'!$J$12:$J$518,0),MATCH(Working!AT$11,'Data;_Historical_Data'!$H$11:$AK$11)),SUMIFS('Data;_Minor_Ports'!$K$59:$K$999999,'Data;_Minor_Ports'!$F$59:$F$999999,$F175,'Data;_Minor_Ports'!$E$59:$E$999999,AT$70,'Data;_Minor_Ports'!$J$59:$J$999999,#REF!)))</f>
        <v>z</v>
      </c>
      <c r="AU175" s="3" t="str">
        <f>IF(Closed_Ports!AP168="z","z",IF(AU$11&lt;2000,INDEX('Data;_Historical_Data'!$H$12:$AK$518,MATCH(Working!$E175,'Data;_Historical_Data'!$J$12:$J$518,0),MATCH(Working!AU$11,'Data;_Historical_Data'!$H$11:$AK$11)),SUMIFS('Data;_Minor_Ports'!$K$59:$K$999999,'Data;_Minor_Ports'!$F$59:$F$999999,$F175,'Data;_Minor_Ports'!$E$59:$E$999999,AU$70,'Data;_Minor_Ports'!$J$59:$J$999999,#REF!)))</f>
        <v>z</v>
      </c>
      <c r="AV175" s="3" t="str">
        <f>IF(Closed_Ports!AQ168="z","z",IF(AV$11&lt;2000,INDEX('Data;_Historical_Data'!$H$12:$AK$518,MATCH(Working!$E175,'Data;_Historical_Data'!$J$12:$J$518,0),MATCH(Working!AV$11,'Data;_Historical_Data'!$H$11:$AK$11)),SUMIFS('Data;_Minor_Ports'!$K$59:$K$999999,'Data;_Minor_Ports'!$F$59:$F$999999,$F175,'Data;_Minor_Ports'!$E$59:$E$999999,AV$70,'Data;_Minor_Ports'!$J$59:$J$999999,#REF!)))</f>
        <v>z</v>
      </c>
      <c r="AW175" s="3" t="str">
        <f>IF(Closed_Ports!AR168="z","z",IF(AW$11&lt;2000,INDEX('Data;_Historical_Data'!$H$12:$AK$518,MATCH(Working!$E175,'Data;_Historical_Data'!$J$12:$J$518,0),MATCH(Working!AW$11,'Data;_Historical_Data'!$H$11:$AK$11)),SUMIFS('Data;_Minor_Ports'!$K$59:$K$999999,'Data;_Minor_Ports'!$F$59:$F$999999,$F175,'Data;_Minor_Ports'!$E$59:$E$999999,AW$70,'Data;_Minor_Ports'!$J$59:$J$999999,#REF!)))</f>
        <v>z</v>
      </c>
      <c r="AX175" s="3" t="str">
        <f>IF(Closed_Ports!AS168="z","z",IF(AX$11&lt;2000,INDEX('Data;_Historical_Data'!$H$12:$AK$518,MATCH(Working!$E175,'Data;_Historical_Data'!$J$12:$J$518,0),MATCH(Working!AX$11,'Data;_Historical_Data'!$H$11:$AK$11)),SUMIFS('Data;_Minor_Ports'!$K$59:$K$999999,'Data;_Minor_Ports'!$F$59:$F$999999,$F175,'Data;_Minor_Ports'!$E$59:$E$999999,AX$70,'Data;_Minor_Ports'!$J$59:$J$999999,#REF!)))</f>
        <v>z</v>
      </c>
      <c r="AY175" s="3" t="str">
        <f>IF(Closed_Ports!AT168="z","z",IF(AY$11&lt;2000,INDEX('Data;_Historical_Data'!$H$12:$AK$518,MATCH(Working!$E175,'Data;_Historical_Data'!$J$12:$J$518,0),MATCH(Working!AY$11,'Data;_Historical_Data'!$H$11:$AK$11)),SUMIFS('Data;_Minor_Ports'!$K$59:$K$999999,'Data;_Minor_Ports'!$F$59:$F$999999,$F175,'Data;_Minor_Ports'!$E$59:$E$999999,AY$70,'Data;_Minor_Ports'!$J$59:$J$999999,#REF!)))</f>
        <v>z</v>
      </c>
      <c r="AZ175" s="3" t="str">
        <f>IF(Closed_Ports!AU168="z","z",IF(AZ$11&lt;2000,INDEX('Data;_Historical_Data'!$H$12:$AK$518,MATCH(Working!$E175,'Data;_Historical_Data'!$J$12:$J$518,0),MATCH(Working!AZ$11,'Data;_Historical_Data'!$H$11:$AK$11)),SUMIFS('Data;_Minor_Ports'!$K$59:$K$999999,'Data;_Minor_Ports'!$F$59:$F$999999,$F175,'Data;_Minor_Ports'!$E$59:$E$999999,AZ$70,'Data;_Minor_Ports'!$J$59:$J$999999,#REF!)))</f>
        <v>z</v>
      </c>
      <c r="BA175" s="3" t="str">
        <f>IF(Closed_Ports!AV168="z","z",IF(BA$11&lt;2000,INDEX('Data;_Historical_Data'!$H$12:$AK$518,MATCH(Working!$E175,'Data;_Historical_Data'!$J$12:$J$518,0),MATCH(Working!BA$11,'Data;_Historical_Data'!$H$11:$AK$11)),SUMIFS('Data;_Minor_Ports'!$K$59:$K$999999,'Data;_Minor_Ports'!$F$59:$F$999999,$F175,'Data;_Minor_Ports'!$E$59:$E$999999,BA$70,'Data;_Minor_Ports'!$J$59:$J$999999,#REF!)))</f>
        <v>z</v>
      </c>
      <c r="BB175" s="3" t="str">
        <f>IF(Closed_Ports!AW168="z","z",IF(BB$11&lt;2000,INDEX('Data;_Historical_Data'!$H$12:$AK$518,MATCH(Working!$E175,'Data;_Historical_Data'!$J$12:$J$518,0),MATCH(Working!BB$11,'Data;_Historical_Data'!$H$11:$AK$11)),SUMIFS('Data;_Minor_Ports'!$K$59:$K$999999,'Data;_Minor_Ports'!$F$59:$F$999999,$F175,'Data;_Minor_Ports'!$E$59:$E$999999,BB$70,'Data;_Minor_Ports'!$J$59:$J$999999,#REF!)))</f>
        <v>z</v>
      </c>
      <c r="BC175" s="3" t="str">
        <f>IF(Closed_Ports!AX168="z","z",IF(BC$11&lt;2000,INDEX('Data;_Historical_Data'!$H$12:$AK$518,MATCH(Working!$E175,'Data;_Historical_Data'!$J$12:$J$518,0),MATCH(Working!BC$11,'Data;_Historical_Data'!$H$11:$AK$11)),SUMIFS('Data;_Minor_Ports'!$K$59:$K$999999,'Data;_Minor_Ports'!$F$59:$F$999999,$F175,'Data;_Minor_Ports'!$E$59:$E$999999,BC$70,'Data;_Minor_Ports'!$J$59:$J$999999,#REF!)))</f>
        <v>z</v>
      </c>
      <c r="BD175" s="3" t="str">
        <f>IF(Closed_Ports!AY168="z","z",IF(BD$11&lt;2000,INDEX('Data;_Historical_Data'!$H$12:$AK$518,MATCH(Working!$E175,'Data;_Historical_Data'!$J$12:$J$518,0),MATCH(Working!BD$11,'Data;_Historical_Data'!$H$11:$AK$11)),SUMIFS('Data;_Minor_Ports'!$K$59:$K$999999,'Data;_Minor_Ports'!$F$59:$F$999999,$F175,'Data;_Minor_Ports'!$E$59:$E$999999,BD$70,'Data;_Minor_Ports'!$J$59:$J$999999,#REF!)))</f>
        <v>z</v>
      </c>
      <c r="BE175" s="3" t="str">
        <f>IF(Closed_Ports!AZ168="z","z",IF(BE$11&lt;2000,INDEX('Data;_Historical_Data'!$H$12:$AK$518,MATCH(Working!$E175,'Data;_Historical_Data'!$J$12:$J$518,0),MATCH(Working!BE$11,'Data;_Historical_Data'!$H$11:$AK$11)),SUMIFS('Data;_Minor_Ports'!$K$59:$K$999999,'Data;_Minor_Ports'!$F$59:$F$999999,$F175,'Data;_Minor_Ports'!$E$59:$E$999999,BE$70,'Data;_Minor_Ports'!$J$59:$J$999999,#REF!)))</f>
        <v>z</v>
      </c>
      <c r="BF175" s="3" t="str">
        <f>IF(Closed_Ports!BA168="z","z",IF(BF$11&lt;2000,INDEX('Data;_Historical_Data'!$H$12:$AK$518,MATCH(Working!$E175,'Data;_Historical_Data'!$J$12:$J$518,0),MATCH(Working!BF$11,'Data;_Historical_Data'!$H$11:$AK$11)),SUMIFS('Data;_Minor_Ports'!$K$59:$K$999999,'Data;_Minor_Ports'!$F$59:$F$999999,$F175,'Data;_Minor_Ports'!$E$59:$E$999999,BF$70,'Data;_Minor_Ports'!$J$59:$J$999999,#REF!)))</f>
        <v>z</v>
      </c>
      <c r="BG175" s="3" t="str">
        <f>IF(Closed_Ports!BB168="z","z",IF(BG$11&lt;2000,INDEX('Data;_Historical_Data'!$H$12:$AK$518,MATCH(Working!$E175,'Data;_Historical_Data'!$J$12:$J$518,0),MATCH(Working!BG$11,'Data;_Historical_Data'!$H$11:$AK$11)),SUMIFS('Data;_Minor_Ports'!$K$59:$K$999999,'Data;_Minor_Ports'!$F$59:$F$999999,$F175,'Data;_Minor_Ports'!$E$59:$E$999999,BG$70,'Data;_Minor_Ports'!$J$59:$J$999999,#REF!)))</f>
        <v>z</v>
      </c>
      <c r="BH175" s="3" t="str">
        <f>IF(Closed_Ports!BC168="z","z",IF(BH$11&lt;2000,INDEX('Data;_Historical_Data'!$H$12:$AK$518,MATCH(Working!$E175,'Data;_Historical_Data'!$J$12:$J$518,0),MATCH(Working!BH$11,'Data;_Historical_Data'!$H$11:$AK$11)),SUMIFS('Data;_Minor_Ports'!$K$59:$K$999999,'Data;_Minor_Ports'!$F$59:$F$999999,$F175,'Data;_Minor_Ports'!$E$59:$E$999999,BH$70,'Data;_Minor_Ports'!$J$59:$J$999999,#REF!)))</f>
        <v>z</v>
      </c>
      <c r="BI175" s="3" t="str">
        <f>IF(Closed_Ports!BD168="z","z",IF(BI$11&lt;2000,INDEX('Data;_Historical_Data'!$H$12:$AK$518,MATCH(Working!$E175,'Data;_Historical_Data'!$J$12:$J$518,0),MATCH(Working!BI$11,'Data;_Historical_Data'!$H$11:$AK$11)),SUMIFS('Data;_Minor_Ports'!$K$59:$K$999999,'Data;_Minor_Ports'!$F$59:$F$999999,$F175,'Data;_Minor_Ports'!$E$59:$E$999999,BI$70,'Data;_Minor_Ports'!$J$59:$J$999999,#REF!)))</f>
        <v>z</v>
      </c>
      <c r="BJ175" s="44" t="e">
        <f t="shared" si="12"/>
        <v>#VALUE!</v>
      </c>
      <c r="BK175" s="45" t="e">
        <f t="shared" si="13"/>
        <v>#VALUE!</v>
      </c>
    </row>
    <row r="176" spans="5:66" x14ac:dyDescent="0.25">
      <c r="E176" s="22" t="e">
        <f>CONCATENATE(#REF!,Working!H176)</f>
        <v>#REF!</v>
      </c>
      <c r="F176" s="22" t="s">
        <v>528</v>
      </c>
      <c r="G176" s="22" t="s">
        <v>308</v>
      </c>
      <c r="H176" s="2" t="s">
        <v>160</v>
      </c>
      <c r="I176" s="2" t="s">
        <v>21</v>
      </c>
      <c r="J176" s="42" t="s">
        <v>66</v>
      </c>
      <c r="K176" s="3" t="str">
        <f>IF(Closed_Ports!F169="z","z",IF(K$11&lt;2000,INDEX('Data;_Historical_Data'!$H$12:$AK$518,MATCH(Working!$E176,'Data;_Historical_Data'!$J$12:$J$518,0),MATCH(Working!K$11,'Data;_Historical_Data'!$H$11:$AK$11)),SUMIFS('Data;_Minor_Ports'!$K$59:$K$999999,'Data;_Minor_Ports'!$F$59:$F$999999,$F176,'Data;_Minor_Ports'!$E$59:$E$999999,K$70,'Data;_Minor_Ports'!$J$59:$J$999999,#REF!)))</f>
        <v>z</v>
      </c>
      <c r="L176" s="3" t="e">
        <f>IF(Closed_Ports!G169="z","z",IF(L$11&lt;2000,INDEX('Data;_Historical_Data'!$H$12:$AK$518,MATCH(Working!$E176,'Data;_Historical_Data'!$J$12:$J$518,0),MATCH(Working!L$11,'Data;_Historical_Data'!$H$11:$AK$11)),SUMIFS('Data;_Minor_Ports'!$K$59:$K$999999,'Data;_Minor_Ports'!$F$59:$F$999999,$F176,'Data;_Minor_Ports'!$E$59:$E$999999,L$70,'Data;_Minor_Ports'!$J$59:$J$999999,#REF!)))</f>
        <v>#REF!</v>
      </c>
      <c r="M176" s="3" t="e">
        <f>IF(Closed_Ports!H169="z","z",IF(M$11&lt;2000,INDEX('Data;_Historical_Data'!$H$12:$AK$518,MATCH(Working!$E176,'Data;_Historical_Data'!$J$12:$J$518,0),MATCH(Working!M$11,'Data;_Historical_Data'!$H$11:$AK$11)),SUMIFS('Data;_Minor_Ports'!$K$59:$K$999999,'Data;_Minor_Ports'!$F$59:$F$999999,$F176,'Data;_Minor_Ports'!$E$59:$E$999999,M$70,'Data;_Minor_Ports'!$J$59:$J$999999,#REF!)))</f>
        <v>#REF!</v>
      </c>
      <c r="N176" s="3" t="e">
        <f>IF(Closed_Ports!I169="z","z",IF(N$11&lt;2000,INDEX('Data;_Historical_Data'!$H$12:$AK$518,MATCH(Working!$E176,'Data;_Historical_Data'!$J$12:$J$518,0),MATCH(Working!N$11,'Data;_Historical_Data'!$H$11:$AK$11)),SUMIFS('Data;_Minor_Ports'!$K$59:$K$999999,'Data;_Minor_Ports'!$F$59:$F$999999,$F176,'Data;_Minor_Ports'!$E$59:$E$999999,N$70,'Data;_Minor_Ports'!$J$59:$J$999999,#REF!)))</f>
        <v>#REF!</v>
      </c>
      <c r="O176" s="3" t="e">
        <f>IF(Closed_Ports!J169="z","z",IF(O$11&lt;2000,INDEX('Data;_Historical_Data'!$H$12:$AK$518,MATCH(Working!$E176,'Data;_Historical_Data'!$J$12:$J$518,0),MATCH(Working!O$11,'Data;_Historical_Data'!$H$11:$AK$11)),SUMIFS('Data;_Minor_Ports'!$K$59:$K$999999,'Data;_Minor_Ports'!$F$59:$F$999999,$F176,'Data;_Minor_Ports'!$E$59:$E$999999,O$70,'Data;_Minor_Ports'!$J$59:$J$999999,#REF!)))</f>
        <v>#REF!</v>
      </c>
      <c r="P176" s="3" t="e">
        <f>IF(Closed_Ports!K169="z","z",IF(P$11&lt;2000,INDEX('Data;_Historical_Data'!$H$12:$AK$518,MATCH(Working!$E176,'Data;_Historical_Data'!$J$12:$J$518,0),MATCH(Working!P$11,'Data;_Historical_Data'!$H$11:$AK$11)),SUMIFS('Data;_Minor_Ports'!$K$59:$K$999999,'Data;_Minor_Ports'!$F$59:$F$999999,$F176,'Data;_Minor_Ports'!$E$59:$E$999999,P$70,'Data;_Minor_Ports'!$J$59:$J$999999,#REF!)))</f>
        <v>#REF!</v>
      </c>
      <c r="Q176" s="3" t="e">
        <f>IF(Closed_Ports!L169="z","z",IF(Q$11&lt;2000,INDEX('Data;_Historical_Data'!$H$12:$AK$518,MATCH(Working!$E176,'Data;_Historical_Data'!$J$12:$J$518,0),MATCH(Working!Q$11,'Data;_Historical_Data'!$H$11:$AK$11)),SUMIFS('Data;_Minor_Ports'!$K$59:$K$999999,'Data;_Minor_Ports'!$F$59:$F$999999,$F176,'Data;_Minor_Ports'!$E$59:$E$999999,Q$70,'Data;_Minor_Ports'!$J$59:$J$999999,#REF!)))</f>
        <v>#REF!</v>
      </c>
      <c r="R176" s="3" t="e">
        <f>IF(Closed_Ports!M169="z","z",IF(R$11&lt;2000,INDEX('Data;_Historical_Data'!$H$12:$AK$518,MATCH(Working!$E176,'Data;_Historical_Data'!$J$12:$J$518,0),MATCH(Working!R$11,'Data;_Historical_Data'!$H$11:$AK$11)),SUMIFS('Data;_Minor_Ports'!$K$59:$K$999999,'Data;_Minor_Ports'!$F$59:$F$999999,$F176,'Data;_Minor_Ports'!$E$59:$E$999999,R$70,'Data;_Minor_Ports'!$J$59:$J$999999,#REF!)))</f>
        <v>#REF!</v>
      </c>
      <c r="S176" s="3" t="e">
        <f>IF(Closed_Ports!N169="z","z",IF(S$11&lt;2000,INDEX('Data;_Historical_Data'!$H$12:$AK$518,MATCH(Working!$E176,'Data;_Historical_Data'!$J$12:$J$518,0),MATCH(Working!S$11,'Data;_Historical_Data'!$H$11:$AK$11)),SUMIFS('Data;_Minor_Ports'!$K$59:$K$999999,'Data;_Minor_Ports'!$F$59:$F$999999,$F176,'Data;_Minor_Ports'!$E$59:$E$999999,S$70,'Data;_Minor_Ports'!$J$59:$J$999999,#REF!)))</f>
        <v>#REF!</v>
      </c>
      <c r="T176" s="3" t="e">
        <f>IF(Closed_Ports!O169="z","z",IF(T$11&lt;2000,INDEX('Data;_Historical_Data'!$H$12:$AK$518,MATCH(Working!$E176,'Data;_Historical_Data'!$J$12:$J$518,0),MATCH(Working!T$11,'Data;_Historical_Data'!$H$11:$AK$11)),SUMIFS('Data;_Minor_Ports'!$K$59:$K$999999,'Data;_Minor_Ports'!$F$59:$F$999999,$F176,'Data;_Minor_Ports'!$E$59:$E$999999,T$70,'Data;_Minor_Ports'!$J$59:$J$999999,#REF!)))</f>
        <v>#REF!</v>
      </c>
      <c r="U176" s="3" t="e">
        <f>IF(Closed_Ports!P169="z","z",IF(U$11&lt;2000,INDEX('Data;_Historical_Data'!$H$12:$AK$518,MATCH(Working!$E176,'Data;_Historical_Data'!$J$12:$J$518,0),MATCH(Working!U$11,'Data;_Historical_Data'!$H$11:$AK$11)),SUMIFS('Data;_Minor_Ports'!$K$59:$K$999999,'Data;_Minor_Ports'!$F$59:$F$999999,$F176,'Data;_Minor_Ports'!$E$59:$E$999999,U$70,'Data;_Minor_Ports'!$J$59:$J$999999,#REF!)))</f>
        <v>#REF!</v>
      </c>
      <c r="V176" s="3" t="e">
        <f>IF(Closed_Ports!Q169="z","z",IF(V$11&lt;2000,INDEX('Data;_Historical_Data'!$H$12:$AK$518,MATCH(Working!$E176,'Data;_Historical_Data'!$J$12:$J$518,0),MATCH(Working!V$11,'Data;_Historical_Data'!$H$11:$AK$11)),SUMIFS('Data;_Minor_Ports'!$K$59:$K$999999,'Data;_Minor_Ports'!$F$59:$F$999999,$F176,'Data;_Minor_Ports'!$E$59:$E$999999,V$70,'Data;_Minor_Ports'!$J$59:$J$999999,#REF!)))</f>
        <v>#REF!</v>
      </c>
      <c r="W176" s="3" t="e">
        <f>IF(Closed_Ports!R169="z","z",IF(W$11&lt;2000,INDEX('Data;_Historical_Data'!$H$12:$AK$518,MATCH(Working!$E176,'Data;_Historical_Data'!$J$12:$J$518,0),MATCH(Working!W$11,'Data;_Historical_Data'!$H$11:$AK$11)),SUMIFS('Data;_Minor_Ports'!$K$59:$K$999999,'Data;_Minor_Ports'!$F$59:$F$999999,$F176,'Data;_Minor_Ports'!$E$59:$E$999999,W$70,'Data;_Minor_Ports'!$J$59:$J$999999,#REF!)))</f>
        <v>#REF!</v>
      </c>
      <c r="X176" s="3" t="e">
        <f>IF(Closed_Ports!S169="z","z",IF(X$11&lt;2000,INDEX('Data;_Historical_Data'!$H$12:$AK$518,MATCH(Working!$E176,'Data;_Historical_Data'!$J$12:$J$518,0),MATCH(Working!X$11,'Data;_Historical_Data'!$H$11:$AK$11)),SUMIFS('Data;_Minor_Ports'!$K$59:$K$999999,'Data;_Minor_Ports'!$F$59:$F$999999,$F176,'Data;_Minor_Ports'!$E$59:$E$999999,X$70,'Data;_Minor_Ports'!$J$59:$J$999999,#REF!)))</f>
        <v>#REF!</v>
      </c>
      <c r="Y176" s="3" t="e">
        <f>IF(Closed_Ports!T169="z","z",IF(Y$11&lt;2000,INDEX('Data;_Historical_Data'!$H$12:$AK$518,MATCH(Working!$E176,'Data;_Historical_Data'!$J$12:$J$518,0),MATCH(Working!Y$11,'Data;_Historical_Data'!$H$11:$AK$11)),SUMIFS('Data;_Minor_Ports'!$K$59:$K$999999,'Data;_Minor_Ports'!$F$59:$F$999999,$F176,'Data;_Minor_Ports'!$E$59:$E$999999,Y$70,'Data;_Minor_Ports'!$J$59:$J$999999,#REF!)))</f>
        <v>#REF!</v>
      </c>
      <c r="Z176" s="3" t="e">
        <f>IF(Closed_Ports!U169="z","z",IF(Z$11&lt;2000,INDEX('Data;_Historical_Data'!$H$12:$AK$518,MATCH(Working!$E176,'Data;_Historical_Data'!$J$12:$J$518,0),MATCH(Working!Z$11,'Data;_Historical_Data'!$H$11:$AK$11)),SUMIFS('Data;_Minor_Ports'!$K$59:$K$999999,'Data;_Minor_Ports'!$F$59:$F$999999,$F176,'Data;_Minor_Ports'!$E$59:$E$999999,Z$70,'Data;_Minor_Ports'!$J$59:$J$999999,#REF!)))</f>
        <v>#REF!</v>
      </c>
      <c r="AA176" s="3" t="e">
        <f>IF(Closed_Ports!V169="z","z",IF(AA$11&lt;2000,INDEX('Data;_Historical_Data'!$H$12:$AK$518,MATCH(Working!$E176,'Data;_Historical_Data'!$J$12:$J$518,0),MATCH(Working!AA$11,'Data;_Historical_Data'!$H$11:$AK$11)),SUMIFS('Data;_Minor_Ports'!$K$59:$K$999999,'Data;_Minor_Ports'!$F$59:$F$999999,$F176,'Data;_Minor_Ports'!$E$59:$E$999999,AA$70,'Data;_Minor_Ports'!$J$59:$J$999999,#REF!)))</f>
        <v>#REF!</v>
      </c>
      <c r="AB176" s="3" t="e">
        <f>IF(Closed_Ports!W169="z","z",IF(AB$11&lt;2000,INDEX('Data;_Historical_Data'!$H$12:$AK$518,MATCH(Working!$E176,'Data;_Historical_Data'!$J$12:$J$518,0),MATCH(Working!AB$11,'Data;_Historical_Data'!$H$11:$AK$11)),SUMIFS('Data;_Minor_Ports'!$K$59:$K$999999,'Data;_Minor_Ports'!$F$59:$F$999999,$F176,'Data;_Minor_Ports'!$E$59:$E$999999,AB$70,'Data;_Minor_Ports'!$J$59:$J$999999,#REF!)))</f>
        <v>#REF!</v>
      </c>
      <c r="AC176" s="3" t="e">
        <f>IF(Closed_Ports!X169="z","z",IF(AC$11&lt;2000,INDEX('Data;_Historical_Data'!$H$12:$AK$518,MATCH(Working!$E176,'Data;_Historical_Data'!$J$12:$J$518,0),MATCH(Working!AC$11,'Data;_Historical_Data'!$H$11:$AK$11)),SUMIFS('Data;_Minor_Ports'!$K$59:$K$999999,'Data;_Minor_Ports'!$F$59:$F$999999,$F176,'Data;_Minor_Ports'!$E$59:$E$999999,AC$70,'Data;_Minor_Ports'!$J$59:$J$999999,#REF!)))</f>
        <v>#REF!</v>
      </c>
      <c r="AD176" s="3" t="e">
        <f>IF(Closed_Ports!Y169="z","z",IF(AD$11&lt;2000,INDEX('Data;_Historical_Data'!$H$12:$AK$518,MATCH(Working!$E176,'Data;_Historical_Data'!$J$12:$J$518,0),MATCH(Working!AD$11,'Data;_Historical_Data'!$H$11:$AK$11)),SUMIFS('Data;_Minor_Ports'!$K$59:$K$999999,'Data;_Minor_Ports'!$F$59:$F$999999,$F176,'Data;_Minor_Ports'!$E$59:$E$999999,AD$70,'Data;_Minor_Ports'!$J$59:$J$999999,#REF!)))</f>
        <v>#REF!</v>
      </c>
      <c r="AE176" s="3" t="e">
        <f>IF(Closed_Ports!Z169="z","z",IF(AE$11&lt;2000,INDEX('Data;_Historical_Data'!$H$12:$AK$518,MATCH(Working!$E176,'Data;_Historical_Data'!$J$12:$J$518,0),MATCH(Working!AE$11,'Data;_Historical_Data'!$H$11:$AK$11)),SUMIFS('Data;_Minor_Ports'!$K$59:$K$999999,'Data;_Minor_Ports'!$F$59:$F$999999,$F176,'Data;_Minor_Ports'!$E$59:$E$999999,AE$70,'Data;_Minor_Ports'!$J$59:$J$999999,#REF!)))</f>
        <v>#REF!</v>
      </c>
      <c r="AF176" s="3" t="e">
        <f>IF(Closed_Ports!AA169="z","z",IF(AF$11&lt;2000,INDEX('Data;_Historical_Data'!$H$12:$AK$518,MATCH(Working!$E176,'Data;_Historical_Data'!$J$12:$J$518,0),MATCH(Working!AF$11,'Data;_Historical_Data'!$H$11:$AK$11)),SUMIFS('Data;_Minor_Ports'!$K$59:$K$999999,'Data;_Minor_Ports'!$F$59:$F$999999,$F176,'Data;_Minor_Ports'!$E$59:$E$999999,AF$70,'Data;_Minor_Ports'!$J$59:$J$999999,#REF!)))</f>
        <v>#REF!</v>
      </c>
      <c r="AG176" s="3" t="e">
        <f>IF(Closed_Ports!AB169="z","z",IF(AG$11&lt;2000,INDEX('Data;_Historical_Data'!$H$12:$AK$518,MATCH(Working!$E176,'Data;_Historical_Data'!$J$12:$J$518,0),MATCH(Working!AG$11,'Data;_Historical_Data'!$H$11:$AK$11)),SUMIFS('Data;_Minor_Ports'!$K$59:$K$999999,'Data;_Minor_Ports'!$F$59:$F$999999,$F176,'Data;_Minor_Ports'!$E$59:$E$999999,AG$70,'Data;_Minor_Ports'!$J$59:$J$999999,#REF!)))</f>
        <v>#REF!</v>
      </c>
      <c r="AH176" s="3" t="e">
        <f>IF(Closed_Ports!AC169="z","z",IF(AH$11&lt;2000,INDEX('Data;_Historical_Data'!$H$12:$AK$518,MATCH(Working!$E176,'Data;_Historical_Data'!$J$12:$J$518,0),MATCH(Working!AH$11,'Data;_Historical_Data'!$H$11:$AK$11)),SUMIFS('Data;_Minor_Ports'!$K$59:$K$999999,'Data;_Minor_Ports'!$F$59:$F$999999,$F176,'Data;_Minor_Ports'!$E$59:$E$999999,AH$70,'Data;_Minor_Ports'!$J$59:$J$999999,#REF!)))</f>
        <v>#REF!</v>
      </c>
      <c r="AI176" s="3" t="e">
        <f>IF(Closed_Ports!AD169="z","z",IF(AI$11&lt;2000,INDEX('Data;_Historical_Data'!$H$12:$AK$518,MATCH(Working!$E176,'Data;_Historical_Data'!$J$12:$J$518,0),MATCH(Working!AI$11,'Data;_Historical_Data'!$H$11:$AK$11)),SUMIFS('Data;_Minor_Ports'!$K$59:$K$999999,'Data;_Minor_Ports'!$F$59:$F$999999,$F176,'Data;_Minor_Ports'!$E$59:$E$999999,AI$70,'Data;_Minor_Ports'!$J$59:$J$999999,#REF!)))</f>
        <v>#REF!</v>
      </c>
      <c r="AJ176" s="3" t="e">
        <f>IF(Closed_Ports!AE169="z","z",IF(AJ$11&lt;2000,INDEX('Data;_Historical_Data'!$H$12:$AK$518,MATCH(Working!$E176,'Data;_Historical_Data'!$J$12:$J$518,0),MATCH(Working!AJ$11,'Data;_Historical_Data'!$H$11:$AK$11)),SUMIFS('Data;_Minor_Ports'!$K$59:$K$999999,'Data;_Minor_Ports'!$F$59:$F$999999,$F176,'Data;_Minor_Ports'!$E$59:$E$999999,AJ$70,'Data;_Minor_Ports'!$J$59:$J$999999,#REF!)))</f>
        <v>#REF!</v>
      </c>
      <c r="AK176" s="3" t="e">
        <f>IF(Closed_Ports!AF169="z","z",IF(AK$11&lt;2000,INDEX('Data;_Historical_Data'!$H$12:$AK$518,MATCH(Working!$E176,'Data;_Historical_Data'!$J$12:$J$518,0),MATCH(Working!AK$11,'Data;_Historical_Data'!$H$11:$AK$11)),SUMIFS('Data;_Minor_Ports'!$K$59:$K$999999,'Data;_Minor_Ports'!$F$59:$F$999999,$F176,'Data;_Minor_Ports'!$E$59:$E$999999,AK$70,'Data;_Minor_Ports'!$J$59:$J$999999,#REF!)))</f>
        <v>#REF!</v>
      </c>
      <c r="AL176" s="49">
        <f>IF(Closed_Ports!AG169="z","z",IF(AL$11&lt;2000,INDEX('Data;_Historical_Data'!$H$12:$AK$518,MATCH(Working!$E176,'Data;_Historical_Data'!$J$12:$J$518,0),MATCH(Working!AL$11,'Data;_Historical_Data'!$H$11:$AK$11)),SUMIFS('Data;_Minor_Ports'!$K$59:$K$999999,'Data;_Minor_Ports'!$F$59:$F$999999,$F176,'Data;_Minor_Ports'!$E$59:$E$999999,AL$70,'Data;_Minor_Ports'!$J$59:$J$999999,#REF!)))</f>
        <v>0</v>
      </c>
      <c r="AM176" s="3">
        <f>IF(Closed_Ports!AH169="z","z",IF(AM$11&lt;2000,INDEX('Data;_Historical_Data'!$H$12:$AK$518,MATCH(Working!$E176,'Data;_Historical_Data'!$J$12:$J$518,0),MATCH(Working!AM$11,'Data;_Historical_Data'!$H$11:$AK$11)),SUMIFS('Data;_Minor_Ports'!$K$59:$K$999999,'Data;_Minor_Ports'!$F$59:$F$999999,$F176,'Data;_Minor_Ports'!$E$59:$E$999999,AM$70,'Data;_Minor_Ports'!$J$59:$J$999999,#REF!)))</f>
        <v>0</v>
      </c>
      <c r="AN176" s="3">
        <f>IF(Closed_Ports!AI169="z","z",IF(AN$11&lt;2000,INDEX('Data;_Historical_Data'!$H$12:$AK$518,MATCH(Working!$E176,'Data;_Historical_Data'!$J$12:$J$518,0),MATCH(Working!AN$11,'Data;_Historical_Data'!$H$11:$AK$11)),SUMIFS('Data;_Minor_Ports'!$K$59:$K$999999,'Data;_Minor_Ports'!$F$59:$F$999999,$F176,'Data;_Minor_Ports'!$E$59:$E$999999,AN$70,'Data;_Minor_Ports'!$J$59:$J$999999,#REF!)))</f>
        <v>0</v>
      </c>
      <c r="AO176" s="3">
        <f>IF(Closed_Ports!AJ169="z","z",IF(AO$11&lt;2000,INDEX('Data;_Historical_Data'!$H$12:$AK$518,MATCH(Working!$E176,'Data;_Historical_Data'!$J$12:$J$518,0),MATCH(Working!AO$11,'Data;_Historical_Data'!$H$11:$AK$11)),SUMIFS('Data;_Minor_Ports'!$K$59:$K$999999,'Data;_Minor_Ports'!$F$59:$F$999999,$F176,'Data;_Minor_Ports'!$E$59:$E$999999,AO$70,'Data;_Minor_Ports'!$J$59:$J$999999,#REF!)))</f>
        <v>0</v>
      </c>
      <c r="AP176" s="3">
        <f>IF(Closed_Ports!AK169="z","z",IF(AP$11&lt;2000,INDEX('Data;_Historical_Data'!$H$12:$AK$518,MATCH(Working!$E176,'Data;_Historical_Data'!$J$12:$J$518,0),MATCH(Working!AP$11,'Data;_Historical_Data'!$H$11:$AK$11)),SUMIFS('Data;_Minor_Ports'!$K$59:$K$999999,'Data;_Minor_Ports'!$F$59:$F$999999,$F176,'Data;_Minor_Ports'!$E$59:$E$999999,AP$70,'Data;_Minor_Ports'!$J$59:$J$999999,#REF!)))</f>
        <v>0</v>
      </c>
      <c r="AQ176" s="3">
        <f>IF(Closed_Ports!AL169="z","z",IF(AQ$11&lt;2000,INDEX('Data;_Historical_Data'!$H$12:$AK$518,MATCH(Working!$E176,'Data;_Historical_Data'!$J$12:$J$518,0),MATCH(Working!AQ$11,'Data;_Historical_Data'!$H$11:$AK$11)),SUMIFS('Data;_Minor_Ports'!$K$59:$K$999999,'Data;_Minor_Ports'!$F$59:$F$999999,$F176,'Data;_Minor_Ports'!$E$59:$E$999999,AQ$70,'Data;_Minor_Ports'!$J$59:$J$999999,#REF!)))</f>
        <v>0</v>
      </c>
      <c r="AR176" s="3">
        <f>IF(Closed_Ports!AM169="z","z",IF(AR$11&lt;2000,INDEX('Data;_Historical_Data'!$H$12:$AK$518,MATCH(Working!$E176,'Data;_Historical_Data'!$J$12:$J$518,0),MATCH(Working!AR$11,'Data;_Historical_Data'!$H$11:$AK$11)),SUMIFS('Data;_Minor_Ports'!$K$59:$K$999999,'Data;_Minor_Ports'!$F$59:$F$999999,$F176,'Data;_Minor_Ports'!$E$59:$E$999999,AR$70,'Data;_Minor_Ports'!$J$59:$J$999999,#REF!)))</f>
        <v>0</v>
      </c>
      <c r="AS176" s="3">
        <f>IF(Closed_Ports!AN169="z","z",IF(AS$11&lt;2000,INDEX('Data;_Historical_Data'!$H$12:$AK$518,MATCH(Working!$E176,'Data;_Historical_Data'!$J$12:$J$518,0),MATCH(Working!AS$11,'Data;_Historical_Data'!$H$11:$AK$11)),SUMIFS('Data;_Minor_Ports'!$K$59:$K$999999,'Data;_Minor_Ports'!$F$59:$F$999999,$F176,'Data;_Minor_Ports'!$E$59:$E$999999,AS$70,'Data;_Minor_Ports'!$J$59:$J$999999,#REF!)))</f>
        <v>0</v>
      </c>
      <c r="AT176" s="3">
        <f>IF(Closed_Ports!AO169="z","z",IF(AT$11&lt;2000,INDEX('Data;_Historical_Data'!$H$12:$AK$518,MATCH(Working!$E176,'Data;_Historical_Data'!$J$12:$J$518,0),MATCH(Working!AT$11,'Data;_Historical_Data'!$H$11:$AK$11)),SUMIFS('Data;_Minor_Ports'!$K$59:$K$999999,'Data;_Minor_Ports'!$F$59:$F$999999,$F176,'Data;_Minor_Ports'!$E$59:$E$999999,AT$70,'Data;_Minor_Ports'!$J$59:$J$999999,#REF!)))</f>
        <v>0</v>
      </c>
      <c r="AU176" s="3">
        <f>IF(Closed_Ports!AP169="z","z",IF(AU$11&lt;2000,INDEX('Data;_Historical_Data'!$H$12:$AK$518,MATCH(Working!$E176,'Data;_Historical_Data'!$J$12:$J$518,0),MATCH(Working!AU$11,'Data;_Historical_Data'!$H$11:$AK$11)),SUMIFS('Data;_Minor_Ports'!$K$59:$K$999999,'Data;_Minor_Ports'!$F$59:$F$999999,$F176,'Data;_Minor_Ports'!$E$59:$E$999999,AU$70,'Data;_Minor_Ports'!$J$59:$J$999999,#REF!)))</f>
        <v>0</v>
      </c>
      <c r="AV176" s="3">
        <f>IF(Closed_Ports!AQ169="z","z",IF(AV$11&lt;2000,INDEX('Data;_Historical_Data'!$H$12:$AK$518,MATCH(Working!$E176,'Data;_Historical_Data'!$J$12:$J$518,0),MATCH(Working!AV$11,'Data;_Historical_Data'!$H$11:$AK$11)),SUMIFS('Data;_Minor_Ports'!$K$59:$K$999999,'Data;_Minor_Ports'!$F$59:$F$999999,$F176,'Data;_Minor_Ports'!$E$59:$E$999999,AV$70,'Data;_Minor_Ports'!$J$59:$J$999999,#REF!)))</f>
        <v>0</v>
      </c>
      <c r="AW176" s="3">
        <f>IF(Closed_Ports!AR169="z","z",IF(AW$11&lt;2000,INDEX('Data;_Historical_Data'!$H$12:$AK$518,MATCH(Working!$E176,'Data;_Historical_Data'!$J$12:$J$518,0),MATCH(Working!AW$11,'Data;_Historical_Data'!$H$11:$AK$11)),SUMIFS('Data;_Minor_Ports'!$K$59:$K$999999,'Data;_Minor_Ports'!$F$59:$F$999999,$F176,'Data;_Minor_Ports'!$E$59:$E$999999,AW$70,'Data;_Minor_Ports'!$J$59:$J$999999,#REF!)))</f>
        <v>0</v>
      </c>
      <c r="AX176" s="3">
        <f>IF(Closed_Ports!AS169="z","z",IF(AX$11&lt;2000,INDEX('Data;_Historical_Data'!$H$12:$AK$518,MATCH(Working!$E176,'Data;_Historical_Data'!$J$12:$J$518,0),MATCH(Working!AX$11,'Data;_Historical_Data'!$H$11:$AK$11)),SUMIFS('Data;_Minor_Ports'!$K$59:$K$999999,'Data;_Minor_Ports'!$F$59:$F$999999,$F176,'Data;_Minor_Ports'!$E$59:$E$999999,AX$70,'Data;_Minor_Ports'!$J$59:$J$999999,#REF!)))</f>
        <v>0</v>
      </c>
      <c r="AY176" s="3">
        <f>IF(Closed_Ports!AT169="z","z",IF(AY$11&lt;2000,INDEX('Data;_Historical_Data'!$H$12:$AK$518,MATCH(Working!$E176,'Data;_Historical_Data'!$J$12:$J$518,0),MATCH(Working!AY$11,'Data;_Historical_Data'!$H$11:$AK$11)),SUMIFS('Data;_Minor_Ports'!$K$59:$K$999999,'Data;_Minor_Ports'!$F$59:$F$999999,$F176,'Data;_Minor_Ports'!$E$59:$E$999999,AY$70,'Data;_Minor_Ports'!$J$59:$J$999999,#REF!)))</f>
        <v>0</v>
      </c>
      <c r="AZ176" s="3">
        <f>IF(Closed_Ports!AU169="z","z",IF(AZ$11&lt;2000,INDEX('Data;_Historical_Data'!$H$12:$AK$518,MATCH(Working!$E176,'Data;_Historical_Data'!$J$12:$J$518,0),MATCH(Working!AZ$11,'Data;_Historical_Data'!$H$11:$AK$11)),SUMIFS('Data;_Minor_Ports'!$K$59:$K$999999,'Data;_Minor_Ports'!$F$59:$F$999999,$F176,'Data;_Minor_Ports'!$E$59:$E$999999,AZ$70,'Data;_Minor_Ports'!$J$59:$J$999999,#REF!)))</f>
        <v>0</v>
      </c>
      <c r="BA176" s="3">
        <f>IF(Closed_Ports!AV169="z","z",IF(BA$11&lt;2000,INDEX('Data;_Historical_Data'!$H$12:$AK$518,MATCH(Working!$E176,'Data;_Historical_Data'!$J$12:$J$518,0),MATCH(Working!BA$11,'Data;_Historical_Data'!$H$11:$AK$11)),SUMIFS('Data;_Minor_Ports'!$K$59:$K$999999,'Data;_Minor_Ports'!$F$59:$F$999999,$F176,'Data;_Minor_Ports'!$E$59:$E$999999,BA$70,'Data;_Minor_Ports'!$J$59:$J$999999,#REF!)))</f>
        <v>0</v>
      </c>
      <c r="BB176" s="3">
        <f>IF(Closed_Ports!AW169="z","z",IF(BB$11&lt;2000,INDEX('Data;_Historical_Data'!$H$12:$AK$518,MATCH(Working!$E176,'Data;_Historical_Data'!$J$12:$J$518,0),MATCH(Working!BB$11,'Data;_Historical_Data'!$H$11:$AK$11)),SUMIFS('Data;_Minor_Ports'!$K$59:$K$999999,'Data;_Minor_Ports'!$F$59:$F$999999,$F176,'Data;_Minor_Ports'!$E$59:$E$999999,BB$70,'Data;_Minor_Ports'!$J$59:$J$999999,#REF!)))</f>
        <v>0</v>
      </c>
      <c r="BC176" s="3">
        <f>IF(Closed_Ports!AX169="z","z",IF(BC$11&lt;2000,INDEX('Data;_Historical_Data'!$H$12:$AK$518,MATCH(Working!$E176,'Data;_Historical_Data'!$J$12:$J$518,0),MATCH(Working!BC$11,'Data;_Historical_Data'!$H$11:$AK$11)),SUMIFS('Data;_Minor_Ports'!$K$59:$K$999999,'Data;_Minor_Ports'!$F$59:$F$999999,$F176,'Data;_Minor_Ports'!$E$59:$E$999999,BC$70,'Data;_Minor_Ports'!$J$59:$J$999999,#REF!)))</f>
        <v>0</v>
      </c>
      <c r="BD176" s="3">
        <f>IF(Closed_Ports!AY169="z","z",IF(BD$11&lt;2000,INDEX('Data;_Historical_Data'!$H$12:$AK$518,MATCH(Working!$E176,'Data;_Historical_Data'!$J$12:$J$518,0),MATCH(Working!BD$11,'Data;_Historical_Data'!$H$11:$AK$11)),SUMIFS('Data;_Minor_Ports'!$K$59:$K$999999,'Data;_Minor_Ports'!$F$59:$F$999999,$F176,'Data;_Minor_Ports'!$E$59:$E$999999,BD$70,'Data;_Minor_Ports'!$J$59:$J$999999,#REF!)))</f>
        <v>0</v>
      </c>
      <c r="BE176" s="3">
        <f>IF(Closed_Ports!AZ169="z","z",IF(BE$11&lt;2000,INDEX('Data;_Historical_Data'!$H$12:$AK$518,MATCH(Working!$E176,'Data;_Historical_Data'!$J$12:$J$518,0),MATCH(Working!BE$11,'Data;_Historical_Data'!$H$11:$AK$11)),SUMIFS('Data;_Minor_Ports'!$K$59:$K$999999,'Data;_Minor_Ports'!$F$59:$F$999999,$F176,'Data;_Minor_Ports'!$E$59:$E$999999,BE$70,'Data;_Minor_Ports'!$J$59:$J$999999,#REF!)))</f>
        <v>0</v>
      </c>
      <c r="BF176" s="3">
        <f>IF(Closed_Ports!BA169="z","z",IF(BF$11&lt;2000,INDEX('Data;_Historical_Data'!$H$12:$AK$518,MATCH(Working!$E176,'Data;_Historical_Data'!$J$12:$J$518,0),MATCH(Working!BF$11,'Data;_Historical_Data'!$H$11:$AK$11)),SUMIFS('Data;_Minor_Ports'!$K$59:$K$999999,'Data;_Minor_Ports'!$F$59:$F$999999,$F176,'Data;_Minor_Ports'!$E$59:$E$999999,BF$70,'Data;_Minor_Ports'!$J$59:$J$999999,#REF!)))</f>
        <v>0</v>
      </c>
      <c r="BG176" s="3">
        <f>IF(Closed_Ports!BB169="z","z",IF(BG$11&lt;2000,INDEX('Data;_Historical_Data'!$H$12:$AK$518,MATCH(Working!$E176,'Data;_Historical_Data'!$J$12:$J$518,0),MATCH(Working!BG$11,'Data;_Historical_Data'!$H$11:$AK$11)),SUMIFS('Data;_Minor_Ports'!$K$59:$K$999999,'Data;_Minor_Ports'!$F$59:$F$999999,$F176,'Data;_Minor_Ports'!$E$59:$E$999999,BG$70,'Data;_Minor_Ports'!$J$59:$J$999999,#REF!)))</f>
        <v>0</v>
      </c>
      <c r="BH176" s="3">
        <f>IF(Closed_Ports!BC169="z","z",IF(BH$11&lt;2000,INDEX('Data;_Historical_Data'!$H$12:$AK$518,MATCH(Working!$E176,'Data;_Historical_Data'!$J$12:$J$518,0),MATCH(Working!BH$11,'Data;_Historical_Data'!$H$11:$AK$11)),SUMIFS('Data;_Minor_Ports'!$K$59:$K$999999,'Data;_Minor_Ports'!$F$59:$F$999999,$F176,'Data;_Minor_Ports'!$E$59:$E$999999,BH$70,'Data;_Minor_Ports'!$J$59:$J$999999,#REF!)))</f>
        <v>0</v>
      </c>
      <c r="BI176" s="3">
        <f>IF(Closed_Ports!BD169="z","z",IF(BI$11&lt;2000,INDEX('Data;_Historical_Data'!$H$12:$AK$518,MATCH(Working!$E176,'Data;_Historical_Data'!$J$12:$J$518,0),MATCH(Working!BI$11,'Data;_Historical_Data'!$H$11:$AK$11)),SUMIFS('Data;_Minor_Ports'!$K$59:$K$999999,'Data;_Minor_Ports'!$F$59:$F$999999,$F176,'Data;_Minor_Ports'!$E$59:$E$999999,BI$70,'Data;_Minor_Ports'!$J$59:$J$999999,#REF!)))</f>
        <v>0</v>
      </c>
      <c r="BJ176" s="44" t="e">
        <f t="shared" si="12"/>
        <v>#DIV/0!</v>
      </c>
      <c r="BK176" s="45">
        <f t="shared" si="13"/>
        <v>0</v>
      </c>
    </row>
    <row r="177" spans="5:63" x14ac:dyDescent="0.25">
      <c r="E177" s="22" t="e">
        <f>CONCATENATE(#REF!,Working!H177)</f>
        <v>#REF!</v>
      </c>
      <c r="F177" s="22" t="s">
        <v>530</v>
      </c>
      <c r="G177" s="22" t="s">
        <v>308</v>
      </c>
      <c r="H177" s="2" t="s">
        <v>161</v>
      </c>
      <c r="I177" s="2" t="s">
        <v>9</v>
      </c>
      <c r="J177" s="42" t="s">
        <v>66</v>
      </c>
      <c r="K177" s="3" t="str">
        <f>IF(Closed_Ports!F170="z","z",IF(K$11&lt;2000,INDEX('Data;_Historical_Data'!$H$12:$AK$518,MATCH(Working!$E177,'Data;_Historical_Data'!$J$12:$J$518,0),MATCH(Working!K$11,'Data;_Historical_Data'!$H$11:$AK$11)),SUMIFS('Data;_Minor_Ports'!$K$59:$K$999999,'Data;_Minor_Ports'!$F$59:$F$999999,$F177,'Data;_Minor_Ports'!$E$59:$E$999999,K$70,'Data;_Minor_Ports'!$J$59:$J$999999,#REF!)))</f>
        <v>z</v>
      </c>
      <c r="L177" s="3" t="str">
        <f>IF(Closed_Ports!G170="z","z",IF(L$11&lt;2000,INDEX('Data;_Historical_Data'!$H$12:$AK$518,MATCH(Working!$E177,'Data;_Historical_Data'!$J$12:$J$518,0),MATCH(Working!L$11,'Data;_Historical_Data'!$H$11:$AK$11)),SUMIFS('Data;_Minor_Ports'!$K$59:$K$999999,'Data;_Minor_Ports'!$F$59:$F$999999,$F177,'Data;_Minor_Ports'!$E$59:$E$999999,L$70,'Data;_Minor_Ports'!$J$59:$J$999999,#REF!)))</f>
        <v>z</v>
      </c>
      <c r="M177" s="3" t="str">
        <f>IF(Closed_Ports!H170="z","z",IF(M$11&lt;2000,INDEX('Data;_Historical_Data'!$H$12:$AK$518,MATCH(Working!$E177,'Data;_Historical_Data'!$J$12:$J$518,0),MATCH(Working!M$11,'Data;_Historical_Data'!$H$11:$AK$11)),SUMIFS('Data;_Minor_Ports'!$K$59:$K$999999,'Data;_Minor_Ports'!$F$59:$F$999999,$F177,'Data;_Minor_Ports'!$E$59:$E$999999,M$70,'Data;_Minor_Ports'!$J$59:$J$999999,#REF!)))</f>
        <v>z</v>
      </c>
      <c r="N177" s="3" t="str">
        <f>IF(Closed_Ports!I170="z","z",IF(N$11&lt;2000,INDEX('Data;_Historical_Data'!$H$12:$AK$518,MATCH(Working!$E177,'Data;_Historical_Data'!$J$12:$J$518,0),MATCH(Working!N$11,'Data;_Historical_Data'!$H$11:$AK$11)),SUMIFS('Data;_Minor_Ports'!$K$59:$K$999999,'Data;_Minor_Ports'!$F$59:$F$999999,$F177,'Data;_Minor_Ports'!$E$59:$E$999999,N$70,'Data;_Minor_Ports'!$J$59:$J$999999,#REF!)))</f>
        <v>z</v>
      </c>
      <c r="O177" s="3" t="str">
        <f>IF(Closed_Ports!J170="z","z",IF(O$11&lt;2000,INDEX('Data;_Historical_Data'!$H$12:$AK$518,MATCH(Working!$E177,'Data;_Historical_Data'!$J$12:$J$518,0),MATCH(Working!O$11,'Data;_Historical_Data'!$H$11:$AK$11)),SUMIFS('Data;_Minor_Ports'!$K$59:$K$999999,'Data;_Minor_Ports'!$F$59:$F$999999,$F177,'Data;_Minor_Ports'!$E$59:$E$999999,O$70,'Data;_Minor_Ports'!$J$59:$J$999999,#REF!)))</f>
        <v>z</v>
      </c>
      <c r="P177" s="3" t="str">
        <f>IF(Closed_Ports!K170="z","z",IF(P$11&lt;2000,INDEX('Data;_Historical_Data'!$H$12:$AK$518,MATCH(Working!$E177,'Data;_Historical_Data'!$J$12:$J$518,0),MATCH(Working!P$11,'Data;_Historical_Data'!$H$11:$AK$11)),SUMIFS('Data;_Minor_Ports'!$K$59:$K$999999,'Data;_Minor_Ports'!$F$59:$F$999999,$F177,'Data;_Minor_Ports'!$E$59:$E$999999,P$70,'Data;_Minor_Ports'!$J$59:$J$999999,#REF!)))</f>
        <v>z</v>
      </c>
      <c r="Q177" s="3" t="str">
        <f>IF(Closed_Ports!L170="z","z",IF(Q$11&lt;2000,INDEX('Data;_Historical_Data'!$H$12:$AK$518,MATCH(Working!$E177,'Data;_Historical_Data'!$J$12:$J$518,0),MATCH(Working!Q$11,'Data;_Historical_Data'!$H$11:$AK$11)),SUMIFS('Data;_Minor_Ports'!$K$59:$K$999999,'Data;_Minor_Ports'!$F$59:$F$999999,$F177,'Data;_Minor_Ports'!$E$59:$E$999999,Q$70,'Data;_Minor_Ports'!$J$59:$J$999999,#REF!)))</f>
        <v>z</v>
      </c>
      <c r="R177" s="3" t="str">
        <f>IF(Closed_Ports!M170="z","z",IF(R$11&lt;2000,INDEX('Data;_Historical_Data'!$H$12:$AK$518,MATCH(Working!$E177,'Data;_Historical_Data'!$J$12:$J$518,0),MATCH(Working!R$11,'Data;_Historical_Data'!$H$11:$AK$11)),SUMIFS('Data;_Minor_Ports'!$K$59:$K$999999,'Data;_Minor_Ports'!$F$59:$F$999999,$F177,'Data;_Minor_Ports'!$E$59:$E$999999,R$70,'Data;_Minor_Ports'!$J$59:$J$999999,#REF!)))</f>
        <v>z</v>
      </c>
      <c r="S177" s="3" t="str">
        <f>IF(Closed_Ports!N170="z","z",IF(S$11&lt;2000,INDEX('Data;_Historical_Data'!$H$12:$AK$518,MATCH(Working!$E177,'Data;_Historical_Data'!$J$12:$J$518,0),MATCH(Working!S$11,'Data;_Historical_Data'!$H$11:$AK$11)),SUMIFS('Data;_Minor_Ports'!$K$59:$K$999999,'Data;_Minor_Ports'!$F$59:$F$999999,$F177,'Data;_Minor_Ports'!$E$59:$E$999999,S$70,'Data;_Minor_Ports'!$J$59:$J$999999,#REF!)))</f>
        <v>z</v>
      </c>
      <c r="T177" s="3" t="e">
        <f>IF(Closed_Ports!O170="z","z",IF(T$11&lt;2000,INDEX('Data;_Historical_Data'!$H$12:$AK$518,MATCH(Working!$E177,'Data;_Historical_Data'!$J$12:$J$518,0),MATCH(Working!T$11,'Data;_Historical_Data'!$H$11:$AK$11)),SUMIFS('Data;_Minor_Ports'!$K$59:$K$999999,'Data;_Minor_Ports'!$F$59:$F$999999,$F177,'Data;_Minor_Ports'!$E$59:$E$999999,T$70,'Data;_Minor_Ports'!$J$59:$J$999999,#REF!)))</f>
        <v>#REF!</v>
      </c>
      <c r="U177" s="3" t="e">
        <f>IF(Closed_Ports!P170="z","z",IF(U$11&lt;2000,INDEX('Data;_Historical_Data'!$H$12:$AK$518,MATCH(Working!$E177,'Data;_Historical_Data'!$J$12:$J$518,0),MATCH(Working!U$11,'Data;_Historical_Data'!$H$11:$AK$11)),SUMIFS('Data;_Minor_Ports'!$K$59:$K$999999,'Data;_Minor_Ports'!$F$59:$F$999999,$F177,'Data;_Minor_Ports'!$E$59:$E$999999,U$70,'Data;_Minor_Ports'!$J$59:$J$999999,#REF!)))</f>
        <v>#REF!</v>
      </c>
      <c r="V177" s="3" t="e">
        <f>IF(Closed_Ports!Q170="z","z",IF(V$11&lt;2000,INDEX('Data;_Historical_Data'!$H$12:$AK$518,MATCH(Working!$E177,'Data;_Historical_Data'!$J$12:$J$518,0),MATCH(Working!V$11,'Data;_Historical_Data'!$H$11:$AK$11)),SUMIFS('Data;_Minor_Ports'!$K$59:$K$999999,'Data;_Minor_Ports'!$F$59:$F$999999,$F177,'Data;_Minor_Ports'!$E$59:$E$999999,V$70,'Data;_Minor_Ports'!$J$59:$J$999999,#REF!)))</f>
        <v>#REF!</v>
      </c>
      <c r="W177" s="3" t="e">
        <f>IF(Closed_Ports!R170="z","z",IF(W$11&lt;2000,INDEX('Data;_Historical_Data'!$H$12:$AK$518,MATCH(Working!$E177,'Data;_Historical_Data'!$J$12:$J$518,0),MATCH(Working!W$11,'Data;_Historical_Data'!$H$11:$AK$11)),SUMIFS('Data;_Minor_Ports'!$K$59:$K$999999,'Data;_Minor_Ports'!$F$59:$F$999999,$F177,'Data;_Minor_Ports'!$E$59:$E$999999,W$70,'Data;_Minor_Ports'!$J$59:$J$999999,#REF!)))</f>
        <v>#REF!</v>
      </c>
      <c r="X177" s="3" t="e">
        <f>IF(Closed_Ports!S170="z","z",IF(X$11&lt;2000,INDEX('Data;_Historical_Data'!$H$12:$AK$518,MATCH(Working!$E177,'Data;_Historical_Data'!$J$12:$J$518,0),MATCH(Working!X$11,'Data;_Historical_Data'!$H$11:$AK$11)),SUMIFS('Data;_Minor_Ports'!$K$59:$K$999999,'Data;_Minor_Ports'!$F$59:$F$999999,$F177,'Data;_Minor_Ports'!$E$59:$E$999999,X$70,'Data;_Minor_Ports'!$J$59:$J$999999,#REF!)))</f>
        <v>#REF!</v>
      </c>
      <c r="Y177" s="3" t="e">
        <f>IF(Closed_Ports!T170="z","z",IF(Y$11&lt;2000,INDEX('Data;_Historical_Data'!$H$12:$AK$518,MATCH(Working!$E177,'Data;_Historical_Data'!$J$12:$J$518,0),MATCH(Working!Y$11,'Data;_Historical_Data'!$H$11:$AK$11)),SUMIFS('Data;_Minor_Ports'!$K$59:$K$999999,'Data;_Minor_Ports'!$F$59:$F$999999,$F177,'Data;_Minor_Ports'!$E$59:$E$999999,Y$70,'Data;_Minor_Ports'!$J$59:$J$999999,#REF!)))</f>
        <v>#REF!</v>
      </c>
      <c r="Z177" s="3" t="e">
        <f>IF(Closed_Ports!U170="z","z",IF(Z$11&lt;2000,INDEX('Data;_Historical_Data'!$H$12:$AK$518,MATCH(Working!$E177,'Data;_Historical_Data'!$J$12:$J$518,0),MATCH(Working!Z$11,'Data;_Historical_Data'!$H$11:$AK$11)),SUMIFS('Data;_Minor_Ports'!$K$59:$K$999999,'Data;_Minor_Ports'!$F$59:$F$999999,$F177,'Data;_Minor_Ports'!$E$59:$E$999999,Z$70,'Data;_Minor_Ports'!$J$59:$J$999999,#REF!)))</f>
        <v>#REF!</v>
      </c>
      <c r="AA177" s="3" t="e">
        <f>IF(Closed_Ports!V170="z","z",IF(AA$11&lt;2000,INDEX('Data;_Historical_Data'!$H$12:$AK$518,MATCH(Working!$E177,'Data;_Historical_Data'!$J$12:$J$518,0),MATCH(Working!AA$11,'Data;_Historical_Data'!$H$11:$AK$11)),SUMIFS('Data;_Minor_Ports'!$K$59:$K$999999,'Data;_Minor_Ports'!$F$59:$F$999999,$F177,'Data;_Minor_Ports'!$E$59:$E$999999,AA$70,'Data;_Minor_Ports'!$J$59:$J$999999,#REF!)))</f>
        <v>#REF!</v>
      </c>
      <c r="AB177" s="3" t="e">
        <f>IF(Closed_Ports!W170="z","z",IF(AB$11&lt;2000,INDEX('Data;_Historical_Data'!$H$12:$AK$518,MATCH(Working!$E177,'Data;_Historical_Data'!$J$12:$J$518,0),MATCH(Working!AB$11,'Data;_Historical_Data'!$H$11:$AK$11)),SUMIFS('Data;_Minor_Ports'!$K$59:$K$999999,'Data;_Minor_Ports'!$F$59:$F$999999,$F177,'Data;_Minor_Ports'!$E$59:$E$999999,AB$70,'Data;_Minor_Ports'!$J$59:$J$999999,#REF!)))</f>
        <v>#REF!</v>
      </c>
      <c r="AC177" s="3" t="e">
        <f>IF(Closed_Ports!X170="z","z",IF(AC$11&lt;2000,INDEX('Data;_Historical_Data'!$H$12:$AK$518,MATCH(Working!$E177,'Data;_Historical_Data'!$J$12:$J$518,0),MATCH(Working!AC$11,'Data;_Historical_Data'!$H$11:$AK$11)),SUMIFS('Data;_Minor_Ports'!$K$59:$K$999999,'Data;_Minor_Ports'!$F$59:$F$999999,$F177,'Data;_Minor_Ports'!$E$59:$E$999999,AC$70,'Data;_Minor_Ports'!$J$59:$J$999999,#REF!)))</f>
        <v>#REF!</v>
      </c>
      <c r="AD177" s="3" t="e">
        <f>IF(Closed_Ports!Y170="z","z",IF(AD$11&lt;2000,INDEX('Data;_Historical_Data'!$H$12:$AK$518,MATCH(Working!$E177,'Data;_Historical_Data'!$J$12:$J$518,0),MATCH(Working!AD$11,'Data;_Historical_Data'!$H$11:$AK$11)),SUMIFS('Data;_Minor_Ports'!$K$59:$K$999999,'Data;_Minor_Ports'!$F$59:$F$999999,$F177,'Data;_Minor_Ports'!$E$59:$E$999999,AD$70,'Data;_Minor_Ports'!$J$59:$J$999999,#REF!)))</f>
        <v>#REF!</v>
      </c>
      <c r="AE177" s="3" t="e">
        <f>IF(Closed_Ports!Z170="z","z",IF(AE$11&lt;2000,INDEX('Data;_Historical_Data'!$H$12:$AK$518,MATCH(Working!$E177,'Data;_Historical_Data'!$J$12:$J$518,0),MATCH(Working!AE$11,'Data;_Historical_Data'!$H$11:$AK$11)),SUMIFS('Data;_Minor_Ports'!$K$59:$K$999999,'Data;_Minor_Ports'!$F$59:$F$999999,$F177,'Data;_Minor_Ports'!$E$59:$E$999999,AE$70,'Data;_Minor_Ports'!$J$59:$J$999999,#REF!)))</f>
        <v>#REF!</v>
      </c>
      <c r="AF177" s="3" t="e">
        <f>IF(Closed_Ports!AA170="z","z",IF(AF$11&lt;2000,INDEX('Data;_Historical_Data'!$H$12:$AK$518,MATCH(Working!$E177,'Data;_Historical_Data'!$J$12:$J$518,0),MATCH(Working!AF$11,'Data;_Historical_Data'!$H$11:$AK$11)),SUMIFS('Data;_Minor_Ports'!$K$59:$K$999999,'Data;_Minor_Ports'!$F$59:$F$999999,$F177,'Data;_Minor_Ports'!$E$59:$E$999999,AF$70,'Data;_Minor_Ports'!$J$59:$J$999999,#REF!)))</f>
        <v>#REF!</v>
      </c>
      <c r="AG177" s="3" t="e">
        <f>IF(Closed_Ports!AB170="z","z",IF(AG$11&lt;2000,INDEX('Data;_Historical_Data'!$H$12:$AK$518,MATCH(Working!$E177,'Data;_Historical_Data'!$J$12:$J$518,0),MATCH(Working!AG$11,'Data;_Historical_Data'!$H$11:$AK$11)),SUMIFS('Data;_Minor_Ports'!$K$59:$K$999999,'Data;_Minor_Ports'!$F$59:$F$999999,$F177,'Data;_Minor_Ports'!$E$59:$E$999999,AG$70,'Data;_Minor_Ports'!$J$59:$J$999999,#REF!)))</f>
        <v>#REF!</v>
      </c>
      <c r="AH177" s="3" t="e">
        <f>IF(Closed_Ports!AC170="z","z",IF(AH$11&lt;2000,INDEX('Data;_Historical_Data'!$H$12:$AK$518,MATCH(Working!$E177,'Data;_Historical_Data'!$J$12:$J$518,0),MATCH(Working!AH$11,'Data;_Historical_Data'!$H$11:$AK$11)),SUMIFS('Data;_Minor_Ports'!$K$59:$K$999999,'Data;_Minor_Ports'!$F$59:$F$999999,$F177,'Data;_Minor_Ports'!$E$59:$E$999999,AH$70,'Data;_Minor_Ports'!$J$59:$J$999999,#REF!)))</f>
        <v>#REF!</v>
      </c>
      <c r="AI177" s="3" t="e">
        <f>IF(Closed_Ports!AD170="z","z",IF(AI$11&lt;2000,INDEX('Data;_Historical_Data'!$H$12:$AK$518,MATCH(Working!$E177,'Data;_Historical_Data'!$J$12:$J$518,0),MATCH(Working!AI$11,'Data;_Historical_Data'!$H$11:$AK$11)),SUMIFS('Data;_Minor_Ports'!$K$59:$K$999999,'Data;_Minor_Ports'!$F$59:$F$999999,$F177,'Data;_Minor_Ports'!$E$59:$E$999999,AI$70,'Data;_Minor_Ports'!$J$59:$J$999999,#REF!)))</f>
        <v>#REF!</v>
      </c>
      <c r="AJ177" s="3" t="e">
        <f>IF(Closed_Ports!AE170="z","z",IF(AJ$11&lt;2000,INDEX('Data;_Historical_Data'!$H$12:$AK$518,MATCH(Working!$E177,'Data;_Historical_Data'!$J$12:$J$518,0),MATCH(Working!AJ$11,'Data;_Historical_Data'!$H$11:$AK$11)),SUMIFS('Data;_Minor_Ports'!$K$59:$K$999999,'Data;_Minor_Ports'!$F$59:$F$999999,$F177,'Data;_Minor_Ports'!$E$59:$E$999999,AJ$70,'Data;_Minor_Ports'!$J$59:$J$999999,#REF!)))</f>
        <v>#REF!</v>
      </c>
      <c r="AK177" s="3" t="e">
        <f>IF(Closed_Ports!AF170="z","z",IF(AK$11&lt;2000,INDEX('Data;_Historical_Data'!$H$12:$AK$518,MATCH(Working!$E177,'Data;_Historical_Data'!$J$12:$J$518,0),MATCH(Working!AK$11,'Data;_Historical_Data'!$H$11:$AK$11)),SUMIFS('Data;_Minor_Ports'!$K$59:$K$999999,'Data;_Minor_Ports'!$F$59:$F$999999,$F177,'Data;_Minor_Ports'!$E$59:$E$999999,AK$70,'Data;_Minor_Ports'!$J$59:$J$999999,#REF!)))</f>
        <v>#REF!</v>
      </c>
      <c r="AL177" s="49">
        <f>IF(Closed_Ports!AG170="z","z",IF(AL$11&lt;2000,INDEX('Data;_Historical_Data'!$H$12:$AK$518,MATCH(Working!$E177,'Data;_Historical_Data'!$J$12:$J$518,0),MATCH(Working!AL$11,'Data;_Historical_Data'!$H$11:$AK$11)),SUMIFS('Data;_Minor_Ports'!$K$59:$K$999999,'Data;_Minor_Ports'!$F$59:$F$999999,$F177,'Data;_Minor_Ports'!$E$59:$E$999999,AL$70,'Data;_Minor_Ports'!$J$59:$J$999999,#REF!)))</f>
        <v>0</v>
      </c>
      <c r="AM177" s="3">
        <f>IF(Closed_Ports!AH170="z","z",IF(AM$11&lt;2000,INDEX('Data;_Historical_Data'!$H$12:$AK$518,MATCH(Working!$E177,'Data;_Historical_Data'!$J$12:$J$518,0),MATCH(Working!AM$11,'Data;_Historical_Data'!$H$11:$AK$11)),SUMIFS('Data;_Minor_Ports'!$K$59:$K$999999,'Data;_Minor_Ports'!$F$59:$F$999999,$F177,'Data;_Minor_Ports'!$E$59:$E$999999,AM$70,'Data;_Minor_Ports'!$J$59:$J$999999,#REF!)))</f>
        <v>0</v>
      </c>
      <c r="AN177" s="3">
        <f>IF(Closed_Ports!AI170="z","z",IF(AN$11&lt;2000,INDEX('Data;_Historical_Data'!$H$12:$AK$518,MATCH(Working!$E177,'Data;_Historical_Data'!$J$12:$J$518,0),MATCH(Working!AN$11,'Data;_Historical_Data'!$H$11:$AK$11)),SUMIFS('Data;_Minor_Ports'!$K$59:$K$999999,'Data;_Minor_Ports'!$F$59:$F$999999,$F177,'Data;_Minor_Ports'!$E$59:$E$999999,AN$70,'Data;_Minor_Ports'!$J$59:$J$999999,#REF!)))</f>
        <v>0</v>
      </c>
      <c r="AO177" s="3">
        <f>IF(Closed_Ports!AJ170="z","z",IF(AO$11&lt;2000,INDEX('Data;_Historical_Data'!$H$12:$AK$518,MATCH(Working!$E177,'Data;_Historical_Data'!$J$12:$J$518,0),MATCH(Working!AO$11,'Data;_Historical_Data'!$H$11:$AK$11)),SUMIFS('Data;_Minor_Ports'!$K$59:$K$999999,'Data;_Minor_Ports'!$F$59:$F$999999,$F177,'Data;_Minor_Ports'!$E$59:$E$999999,AO$70,'Data;_Minor_Ports'!$J$59:$J$999999,#REF!)))</f>
        <v>0</v>
      </c>
      <c r="AP177" s="3">
        <f>IF(Closed_Ports!AK170="z","z",IF(AP$11&lt;2000,INDEX('Data;_Historical_Data'!$H$12:$AK$518,MATCH(Working!$E177,'Data;_Historical_Data'!$J$12:$J$518,0),MATCH(Working!AP$11,'Data;_Historical_Data'!$H$11:$AK$11)),SUMIFS('Data;_Minor_Ports'!$K$59:$K$999999,'Data;_Minor_Ports'!$F$59:$F$999999,$F177,'Data;_Minor_Ports'!$E$59:$E$999999,AP$70,'Data;_Minor_Ports'!$J$59:$J$999999,#REF!)))</f>
        <v>0</v>
      </c>
      <c r="AQ177" s="3">
        <f>IF(Closed_Ports!AL170="z","z",IF(AQ$11&lt;2000,INDEX('Data;_Historical_Data'!$H$12:$AK$518,MATCH(Working!$E177,'Data;_Historical_Data'!$J$12:$J$518,0),MATCH(Working!AQ$11,'Data;_Historical_Data'!$H$11:$AK$11)),SUMIFS('Data;_Minor_Ports'!$K$59:$K$999999,'Data;_Minor_Ports'!$F$59:$F$999999,$F177,'Data;_Minor_Ports'!$E$59:$E$999999,AQ$70,'Data;_Minor_Ports'!$J$59:$J$999999,#REF!)))</f>
        <v>0</v>
      </c>
      <c r="AR177" s="3">
        <f>IF(Closed_Ports!AM170="z","z",IF(AR$11&lt;2000,INDEX('Data;_Historical_Data'!$H$12:$AK$518,MATCH(Working!$E177,'Data;_Historical_Data'!$J$12:$J$518,0),MATCH(Working!AR$11,'Data;_Historical_Data'!$H$11:$AK$11)),SUMIFS('Data;_Minor_Ports'!$K$59:$K$999999,'Data;_Minor_Ports'!$F$59:$F$999999,$F177,'Data;_Minor_Ports'!$E$59:$E$999999,AR$70,'Data;_Minor_Ports'!$J$59:$J$999999,#REF!)))</f>
        <v>0</v>
      </c>
      <c r="AS177" s="3">
        <f>IF(Closed_Ports!AN170="z","z",IF(AS$11&lt;2000,INDEX('Data;_Historical_Data'!$H$12:$AK$518,MATCH(Working!$E177,'Data;_Historical_Data'!$J$12:$J$518,0),MATCH(Working!AS$11,'Data;_Historical_Data'!$H$11:$AK$11)),SUMIFS('Data;_Minor_Ports'!$K$59:$K$999999,'Data;_Minor_Ports'!$F$59:$F$999999,$F177,'Data;_Minor_Ports'!$E$59:$E$999999,AS$70,'Data;_Minor_Ports'!$J$59:$J$999999,#REF!)))</f>
        <v>0</v>
      </c>
      <c r="AT177" s="3">
        <f>IF(Closed_Ports!AO170="z","z",IF(AT$11&lt;2000,INDEX('Data;_Historical_Data'!$H$12:$AK$518,MATCH(Working!$E177,'Data;_Historical_Data'!$J$12:$J$518,0),MATCH(Working!AT$11,'Data;_Historical_Data'!$H$11:$AK$11)),SUMIFS('Data;_Minor_Ports'!$K$59:$K$999999,'Data;_Minor_Ports'!$F$59:$F$999999,$F177,'Data;_Minor_Ports'!$E$59:$E$999999,AT$70,'Data;_Minor_Ports'!$J$59:$J$999999,#REF!)))</f>
        <v>0</v>
      </c>
      <c r="AU177" s="3">
        <f>IF(Closed_Ports!AP170="z","z",IF(AU$11&lt;2000,INDEX('Data;_Historical_Data'!$H$12:$AK$518,MATCH(Working!$E177,'Data;_Historical_Data'!$J$12:$J$518,0),MATCH(Working!AU$11,'Data;_Historical_Data'!$H$11:$AK$11)),SUMIFS('Data;_Minor_Ports'!$K$59:$K$999999,'Data;_Minor_Ports'!$F$59:$F$999999,$F177,'Data;_Minor_Ports'!$E$59:$E$999999,AU$70,'Data;_Minor_Ports'!$J$59:$J$999999,#REF!)))</f>
        <v>0</v>
      </c>
      <c r="AV177" s="3">
        <f>IF(Closed_Ports!AQ170="z","z",IF(AV$11&lt;2000,INDEX('Data;_Historical_Data'!$H$12:$AK$518,MATCH(Working!$E177,'Data;_Historical_Data'!$J$12:$J$518,0),MATCH(Working!AV$11,'Data;_Historical_Data'!$H$11:$AK$11)),SUMIFS('Data;_Minor_Ports'!$K$59:$K$999999,'Data;_Minor_Ports'!$F$59:$F$999999,$F177,'Data;_Minor_Ports'!$E$59:$E$999999,AV$70,'Data;_Minor_Ports'!$J$59:$J$999999,#REF!)))</f>
        <v>0</v>
      </c>
      <c r="AW177" s="3">
        <f>IF(Closed_Ports!AR170="z","z",IF(AW$11&lt;2000,INDEX('Data;_Historical_Data'!$H$12:$AK$518,MATCH(Working!$E177,'Data;_Historical_Data'!$J$12:$J$518,0),MATCH(Working!AW$11,'Data;_Historical_Data'!$H$11:$AK$11)),SUMIFS('Data;_Minor_Ports'!$K$59:$K$999999,'Data;_Minor_Ports'!$F$59:$F$999999,$F177,'Data;_Minor_Ports'!$E$59:$E$999999,AW$70,'Data;_Minor_Ports'!$J$59:$J$999999,#REF!)))</f>
        <v>0</v>
      </c>
      <c r="AX177" s="3">
        <f>IF(Closed_Ports!AS170="z","z",IF(AX$11&lt;2000,INDEX('Data;_Historical_Data'!$H$12:$AK$518,MATCH(Working!$E177,'Data;_Historical_Data'!$J$12:$J$518,0),MATCH(Working!AX$11,'Data;_Historical_Data'!$H$11:$AK$11)),SUMIFS('Data;_Minor_Ports'!$K$59:$K$999999,'Data;_Minor_Ports'!$F$59:$F$999999,$F177,'Data;_Minor_Ports'!$E$59:$E$999999,AX$70,'Data;_Minor_Ports'!$J$59:$J$999999,#REF!)))</f>
        <v>0</v>
      </c>
      <c r="AY177" s="3">
        <f>IF(Closed_Ports!AT170="z","z",IF(AY$11&lt;2000,INDEX('Data;_Historical_Data'!$H$12:$AK$518,MATCH(Working!$E177,'Data;_Historical_Data'!$J$12:$J$518,0),MATCH(Working!AY$11,'Data;_Historical_Data'!$H$11:$AK$11)),SUMIFS('Data;_Minor_Ports'!$K$59:$K$999999,'Data;_Minor_Ports'!$F$59:$F$999999,$F177,'Data;_Minor_Ports'!$E$59:$E$999999,AY$70,'Data;_Minor_Ports'!$J$59:$J$999999,#REF!)))</f>
        <v>0</v>
      </c>
      <c r="AZ177" s="3">
        <f>IF(Closed_Ports!AU170="z","z",IF(AZ$11&lt;2000,INDEX('Data;_Historical_Data'!$H$12:$AK$518,MATCH(Working!$E177,'Data;_Historical_Data'!$J$12:$J$518,0),MATCH(Working!AZ$11,'Data;_Historical_Data'!$H$11:$AK$11)),SUMIFS('Data;_Minor_Ports'!$K$59:$K$999999,'Data;_Minor_Ports'!$F$59:$F$999999,$F177,'Data;_Minor_Ports'!$E$59:$E$999999,AZ$70,'Data;_Minor_Ports'!$J$59:$J$999999,#REF!)))</f>
        <v>0</v>
      </c>
      <c r="BA177" s="3">
        <f>IF(Closed_Ports!AV170="z","z",IF(BA$11&lt;2000,INDEX('Data;_Historical_Data'!$H$12:$AK$518,MATCH(Working!$E177,'Data;_Historical_Data'!$J$12:$J$518,0),MATCH(Working!BA$11,'Data;_Historical_Data'!$H$11:$AK$11)),SUMIFS('Data;_Minor_Ports'!$K$59:$K$999999,'Data;_Minor_Ports'!$F$59:$F$999999,$F177,'Data;_Minor_Ports'!$E$59:$E$999999,BA$70,'Data;_Minor_Ports'!$J$59:$J$999999,#REF!)))</f>
        <v>0</v>
      </c>
      <c r="BB177" s="3">
        <f>IF(Closed_Ports!AW170="z","z",IF(BB$11&lt;2000,INDEX('Data;_Historical_Data'!$H$12:$AK$518,MATCH(Working!$E177,'Data;_Historical_Data'!$J$12:$J$518,0),MATCH(Working!BB$11,'Data;_Historical_Data'!$H$11:$AK$11)),SUMIFS('Data;_Minor_Ports'!$K$59:$K$999999,'Data;_Minor_Ports'!$F$59:$F$999999,$F177,'Data;_Minor_Ports'!$E$59:$E$999999,BB$70,'Data;_Minor_Ports'!$J$59:$J$999999,#REF!)))</f>
        <v>0</v>
      </c>
      <c r="BC177" s="3">
        <f>IF(Closed_Ports!AX170="z","z",IF(BC$11&lt;2000,INDEX('Data;_Historical_Data'!$H$12:$AK$518,MATCH(Working!$E177,'Data;_Historical_Data'!$J$12:$J$518,0),MATCH(Working!BC$11,'Data;_Historical_Data'!$H$11:$AK$11)),SUMIFS('Data;_Minor_Ports'!$K$59:$K$999999,'Data;_Minor_Ports'!$F$59:$F$999999,$F177,'Data;_Minor_Ports'!$E$59:$E$999999,BC$70,'Data;_Minor_Ports'!$J$59:$J$999999,#REF!)))</f>
        <v>0</v>
      </c>
      <c r="BD177" s="3">
        <f>IF(Closed_Ports!AY170="z","z",IF(BD$11&lt;2000,INDEX('Data;_Historical_Data'!$H$12:$AK$518,MATCH(Working!$E177,'Data;_Historical_Data'!$J$12:$J$518,0),MATCH(Working!BD$11,'Data;_Historical_Data'!$H$11:$AK$11)),SUMIFS('Data;_Minor_Ports'!$K$59:$K$999999,'Data;_Minor_Ports'!$F$59:$F$999999,$F177,'Data;_Minor_Ports'!$E$59:$E$999999,BD$70,'Data;_Minor_Ports'!$J$59:$J$999999,#REF!)))</f>
        <v>0</v>
      </c>
      <c r="BE177" s="3">
        <f>IF(Closed_Ports!AZ170="z","z",IF(BE$11&lt;2000,INDEX('Data;_Historical_Data'!$H$12:$AK$518,MATCH(Working!$E177,'Data;_Historical_Data'!$J$12:$J$518,0),MATCH(Working!BE$11,'Data;_Historical_Data'!$H$11:$AK$11)),SUMIFS('Data;_Minor_Ports'!$K$59:$K$999999,'Data;_Minor_Ports'!$F$59:$F$999999,$F177,'Data;_Minor_Ports'!$E$59:$E$999999,BE$70,'Data;_Minor_Ports'!$J$59:$J$999999,#REF!)))</f>
        <v>0</v>
      </c>
      <c r="BF177" s="3">
        <f>IF(Closed_Ports!BA170="z","z",IF(BF$11&lt;2000,INDEX('Data;_Historical_Data'!$H$12:$AK$518,MATCH(Working!$E177,'Data;_Historical_Data'!$J$12:$J$518,0),MATCH(Working!BF$11,'Data;_Historical_Data'!$H$11:$AK$11)),SUMIFS('Data;_Minor_Ports'!$K$59:$K$999999,'Data;_Minor_Ports'!$F$59:$F$999999,$F177,'Data;_Minor_Ports'!$E$59:$E$999999,BF$70,'Data;_Minor_Ports'!$J$59:$J$999999,#REF!)))</f>
        <v>0</v>
      </c>
      <c r="BG177" s="3">
        <f>IF(Closed_Ports!BB170="z","z",IF(BG$11&lt;2000,INDEX('Data;_Historical_Data'!$H$12:$AK$518,MATCH(Working!$E177,'Data;_Historical_Data'!$J$12:$J$518,0),MATCH(Working!BG$11,'Data;_Historical_Data'!$H$11:$AK$11)),SUMIFS('Data;_Minor_Ports'!$K$59:$K$999999,'Data;_Minor_Ports'!$F$59:$F$999999,$F177,'Data;_Minor_Ports'!$E$59:$E$999999,BG$70,'Data;_Minor_Ports'!$J$59:$J$999999,#REF!)))</f>
        <v>0</v>
      </c>
      <c r="BH177" s="3">
        <f>IF(Closed_Ports!BC170="z","z",IF(BH$11&lt;2000,INDEX('Data;_Historical_Data'!$H$12:$AK$518,MATCH(Working!$E177,'Data;_Historical_Data'!$J$12:$J$518,0),MATCH(Working!BH$11,'Data;_Historical_Data'!$H$11:$AK$11)),SUMIFS('Data;_Minor_Ports'!$K$59:$K$999999,'Data;_Minor_Ports'!$F$59:$F$999999,$F177,'Data;_Minor_Ports'!$E$59:$E$999999,BH$70,'Data;_Minor_Ports'!$J$59:$J$999999,#REF!)))</f>
        <v>0</v>
      </c>
      <c r="BI177" s="3">
        <f>IF(Closed_Ports!BD170="z","z",IF(BI$11&lt;2000,INDEX('Data;_Historical_Data'!$H$12:$AK$518,MATCH(Working!$E177,'Data;_Historical_Data'!$J$12:$J$518,0),MATCH(Working!BI$11,'Data;_Historical_Data'!$H$11:$AK$11)),SUMIFS('Data;_Minor_Ports'!$K$59:$K$999999,'Data;_Minor_Ports'!$F$59:$F$999999,$F177,'Data;_Minor_Ports'!$E$59:$E$999999,BI$70,'Data;_Minor_Ports'!$J$59:$J$999999,#REF!)))</f>
        <v>0</v>
      </c>
      <c r="BJ177" s="44" t="e">
        <f t="shared" si="12"/>
        <v>#DIV/0!</v>
      </c>
      <c r="BK177" s="45">
        <f t="shared" si="13"/>
        <v>0</v>
      </c>
    </row>
    <row r="178" spans="5:63" x14ac:dyDescent="0.25">
      <c r="E178" s="22" t="e">
        <f>CONCATENATE(#REF!,Working!H178)</f>
        <v>#REF!</v>
      </c>
      <c r="F178" s="22" t="s">
        <v>532</v>
      </c>
      <c r="G178" s="22" t="s">
        <v>308</v>
      </c>
      <c r="H178" s="2" t="s">
        <v>162</v>
      </c>
      <c r="I178" s="2" t="s">
        <v>193</v>
      </c>
      <c r="J178" s="42" t="s">
        <v>66</v>
      </c>
      <c r="K178" s="3" t="e">
        <f>IF(Closed_Ports!F171="z","z",IF(K$11&lt;2000,INDEX('Data;_Historical_Data'!$H$12:$AK$518,MATCH(Working!$E178,'Data;_Historical_Data'!$J$12:$J$518,0),MATCH(Working!K$11,'Data;_Historical_Data'!$H$11:$AK$11)),SUMIFS('Data;_Minor_Ports'!$K$59:$K$999999,'Data;_Minor_Ports'!$F$59:$F$999999,$F178,'Data;_Minor_Ports'!$E$59:$E$999999,K$70,'Data;_Minor_Ports'!$J$59:$J$999999,#REF!)))</f>
        <v>#REF!</v>
      </c>
      <c r="L178" s="3" t="e">
        <f>IF(Closed_Ports!G171="z","z",IF(L$11&lt;2000,INDEX('Data;_Historical_Data'!$H$12:$AK$518,MATCH(Working!$E178,'Data;_Historical_Data'!$J$12:$J$518,0),MATCH(Working!L$11,'Data;_Historical_Data'!$H$11:$AK$11)),SUMIFS('Data;_Minor_Ports'!$K$59:$K$999999,'Data;_Minor_Ports'!$F$59:$F$999999,$F178,'Data;_Minor_Ports'!$E$59:$E$999999,L$70,'Data;_Minor_Ports'!$J$59:$J$999999,#REF!)))</f>
        <v>#REF!</v>
      </c>
      <c r="M178" s="3" t="e">
        <f>IF(Closed_Ports!H171="z","z",IF(M$11&lt;2000,INDEX('Data;_Historical_Data'!$H$12:$AK$518,MATCH(Working!$E178,'Data;_Historical_Data'!$J$12:$J$518,0),MATCH(Working!M$11,'Data;_Historical_Data'!$H$11:$AK$11)),SUMIFS('Data;_Minor_Ports'!$K$59:$K$999999,'Data;_Minor_Ports'!$F$59:$F$999999,$F178,'Data;_Minor_Ports'!$E$59:$E$999999,M$70,'Data;_Minor_Ports'!$J$59:$J$999999,#REF!)))</f>
        <v>#REF!</v>
      </c>
      <c r="N178" s="3" t="e">
        <f>IF(Closed_Ports!I171="z","z",IF(N$11&lt;2000,INDEX('Data;_Historical_Data'!$H$12:$AK$518,MATCH(Working!$E178,'Data;_Historical_Data'!$J$12:$J$518,0),MATCH(Working!N$11,'Data;_Historical_Data'!$H$11:$AK$11)),SUMIFS('Data;_Minor_Ports'!$K$59:$K$999999,'Data;_Minor_Ports'!$F$59:$F$999999,$F178,'Data;_Minor_Ports'!$E$59:$E$999999,N$70,'Data;_Minor_Ports'!$J$59:$J$999999,#REF!)))</f>
        <v>#REF!</v>
      </c>
      <c r="O178" s="3" t="e">
        <f>IF(Closed_Ports!J171="z","z",IF(O$11&lt;2000,INDEX('Data;_Historical_Data'!$H$12:$AK$518,MATCH(Working!$E178,'Data;_Historical_Data'!$J$12:$J$518,0),MATCH(Working!O$11,'Data;_Historical_Data'!$H$11:$AK$11)),SUMIFS('Data;_Minor_Ports'!$K$59:$K$999999,'Data;_Minor_Ports'!$F$59:$F$999999,$F178,'Data;_Minor_Ports'!$E$59:$E$999999,O$70,'Data;_Minor_Ports'!$J$59:$J$999999,#REF!)))</f>
        <v>#REF!</v>
      </c>
      <c r="P178" s="3" t="e">
        <f>IF(Closed_Ports!K171="z","z",IF(P$11&lt;2000,INDEX('Data;_Historical_Data'!$H$12:$AK$518,MATCH(Working!$E178,'Data;_Historical_Data'!$J$12:$J$518,0),MATCH(Working!P$11,'Data;_Historical_Data'!$H$11:$AK$11)),SUMIFS('Data;_Minor_Ports'!$K$59:$K$999999,'Data;_Minor_Ports'!$F$59:$F$999999,$F178,'Data;_Minor_Ports'!$E$59:$E$999999,P$70,'Data;_Minor_Ports'!$J$59:$J$999999,#REF!)))</f>
        <v>#REF!</v>
      </c>
      <c r="Q178" s="3" t="e">
        <f>IF(Closed_Ports!L171="z","z",IF(Q$11&lt;2000,INDEX('Data;_Historical_Data'!$H$12:$AK$518,MATCH(Working!$E178,'Data;_Historical_Data'!$J$12:$J$518,0),MATCH(Working!Q$11,'Data;_Historical_Data'!$H$11:$AK$11)),SUMIFS('Data;_Minor_Ports'!$K$59:$K$999999,'Data;_Minor_Ports'!$F$59:$F$999999,$F178,'Data;_Minor_Ports'!$E$59:$E$999999,Q$70,'Data;_Minor_Ports'!$J$59:$J$999999,#REF!)))</f>
        <v>#REF!</v>
      </c>
      <c r="R178" s="3" t="e">
        <f>IF(Closed_Ports!M171="z","z",IF(R$11&lt;2000,INDEX('Data;_Historical_Data'!$H$12:$AK$518,MATCH(Working!$E178,'Data;_Historical_Data'!$J$12:$J$518,0),MATCH(Working!R$11,'Data;_Historical_Data'!$H$11:$AK$11)),SUMIFS('Data;_Minor_Ports'!$K$59:$K$999999,'Data;_Minor_Ports'!$F$59:$F$999999,$F178,'Data;_Minor_Ports'!$E$59:$E$999999,R$70,'Data;_Minor_Ports'!$J$59:$J$999999,#REF!)))</f>
        <v>#REF!</v>
      </c>
      <c r="S178" s="3" t="e">
        <f>IF(Closed_Ports!N171="z","z",IF(S$11&lt;2000,INDEX('Data;_Historical_Data'!$H$12:$AK$518,MATCH(Working!$E178,'Data;_Historical_Data'!$J$12:$J$518,0),MATCH(Working!S$11,'Data;_Historical_Data'!$H$11:$AK$11)),SUMIFS('Data;_Minor_Ports'!$K$59:$K$999999,'Data;_Minor_Ports'!$F$59:$F$999999,$F178,'Data;_Minor_Ports'!$E$59:$E$999999,S$70,'Data;_Minor_Ports'!$J$59:$J$999999,#REF!)))</f>
        <v>#REF!</v>
      </c>
      <c r="T178" s="3" t="e">
        <f>IF(Closed_Ports!O171="z","z",IF(T$11&lt;2000,INDEX('Data;_Historical_Data'!$H$12:$AK$518,MATCH(Working!$E178,'Data;_Historical_Data'!$J$12:$J$518,0),MATCH(Working!T$11,'Data;_Historical_Data'!$H$11:$AK$11)),SUMIFS('Data;_Minor_Ports'!$K$59:$K$999999,'Data;_Minor_Ports'!$F$59:$F$999999,$F178,'Data;_Minor_Ports'!$E$59:$E$999999,T$70,'Data;_Minor_Ports'!$J$59:$J$999999,#REF!)))</f>
        <v>#REF!</v>
      </c>
      <c r="U178" s="3" t="e">
        <f>IF(Closed_Ports!P171="z","z",IF(U$11&lt;2000,INDEX('Data;_Historical_Data'!$H$12:$AK$518,MATCH(Working!$E178,'Data;_Historical_Data'!$J$12:$J$518,0),MATCH(Working!U$11,'Data;_Historical_Data'!$H$11:$AK$11)),SUMIFS('Data;_Minor_Ports'!$K$59:$K$999999,'Data;_Minor_Ports'!$F$59:$F$999999,$F178,'Data;_Minor_Ports'!$E$59:$E$999999,U$70,'Data;_Minor_Ports'!$J$59:$J$999999,#REF!)))</f>
        <v>#REF!</v>
      </c>
      <c r="V178" s="3" t="e">
        <f>IF(Closed_Ports!Q171="z","z",IF(V$11&lt;2000,INDEX('Data;_Historical_Data'!$H$12:$AK$518,MATCH(Working!$E178,'Data;_Historical_Data'!$J$12:$J$518,0),MATCH(Working!V$11,'Data;_Historical_Data'!$H$11:$AK$11)),SUMIFS('Data;_Minor_Ports'!$K$59:$K$999999,'Data;_Minor_Ports'!$F$59:$F$999999,$F178,'Data;_Minor_Ports'!$E$59:$E$999999,V$70,'Data;_Minor_Ports'!$J$59:$J$999999,#REF!)))</f>
        <v>#REF!</v>
      </c>
      <c r="W178" s="3" t="e">
        <f>IF(Closed_Ports!R171="z","z",IF(W$11&lt;2000,INDEX('Data;_Historical_Data'!$H$12:$AK$518,MATCH(Working!$E178,'Data;_Historical_Data'!$J$12:$J$518,0),MATCH(Working!W$11,'Data;_Historical_Data'!$H$11:$AK$11)),SUMIFS('Data;_Minor_Ports'!$K$59:$K$999999,'Data;_Minor_Ports'!$F$59:$F$999999,$F178,'Data;_Minor_Ports'!$E$59:$E$999999,W$70,'Data;_Minor_Ports'!$J$59:$J$999999,#REF!)))</f>
        <v>#REF!</v>
      </c>
      <c r="X178" s="3" t="e">
        <f>IF(Closed_Ports!S171="z","z",IF(X$11&lt;2000,INDEX('Data;_Historical_Data'!$H$12:$AK$518,MATCH(Working!$E178,'Data;_Historical_Data'!$J$12:$J$518,0),MATCH(Working!X$11,'Data;_Historical_Data'!$H$11:$AK$11)),SUMIFS('Data;_Minor_Ports'!$K$59:$K$999999,'Data;_Minor_Ports'!$F$59:$F$999999,$F178,'Data;_Minor_Ports'!$E$59:$E$999999,X$70,'Data;_Minor_Ports'!$J$59:$J$999999,#REF!)))</f>
        <v>#REF!</v>
      </c>
      <c r="Y178" s="3" t="e">
        <f>IF(Closed_Ports!T171="z","z",IF(Y$11&lt;2000,INDEX('Data;_Historical_Data'!$H$12:$AK$518,MATCH(Working!$E178,'Data;_Historical_Data'!$J$12:$J$518,0),MATCH(Working!Y$11,'Data;_Historical_Data'!$H$11:$AK$11)),SUMIFS('Data;_Minor_Ports'!$K$59:$K$999999,'Data;_Minor_Ports'!$F$59:$F$999999,$F178,'Data;_Minor_Ports'!$E$59:$E$999999,Y$70,'Data;_Minor_Ports'!$J$59:$J$999999,#REF!)))</f>
        <v>#REF!</v>
      </c>
      <c r="Z178" s="3" t="e">
        <f>IF(Closed_Ports!U171="z","z",IF(Z$11&lt;2000,INDEX('Data;_Historical_Data'!$H$12:$AK$518,MATCH(Working!$E178,'Data;_Historical_Data'!$J$12:$J$518,0),MATCH(Working!Z$11,'Data;_Historical_Data'!$H$11:$AK$11)),SUMIFS('Data;_Minor_Ports'!$K$59:$K$999999,'Data;_Minor_Ports'!$F$59:$F$999999,$F178,'Data;_Minor_Ports'!$E$59:$E$999999,Z$70,'Data;_Minor_Ports'!$J$59:$J$999999,#REF!)))</f>
        <v>#REF!</v>
      </c>
      <c r="AA178" s="3" t="e">
        <f>IF(Closed_Ports!V171="z","z",IF(AA$11&lt;2000,INDEX('Data;_Historical_Data'!$H$12:$AK$518,MATCH(Working!$E178,'Data;_Historical_Data'!$J$12:$J$518,0),MATCH(Working!AA$11,'Data;_Historical_Data'!$H$11:$AK$11)),SUMIFS('Data;_Minor_Ports'!$K$59:$K$999999,'Data;_Minor_Ports'!$F$59:$F$999999,$F178,'Data;_Minor_Ports'!$E$59:$E$999999,AA$70,'Data;_Minor_Ports'!$J$59:$J$999999,#REF!)))</f>
        <v>#REF!</v>
      </c>
      <c r="AB178" s="3" t="e">
        <f>IF(Closed_Ports!W171="z","z",IF(AB$11&lt;2000,INDEX('Data;_Historical_Data'!$H$12:$AK$518,MATCH(Working!$E178,'Data;_Historical_Data'!$J$12:$J$518,0),MATCH(Working!AB$11,'Data;_Historical_Data'!$H$11:$AK$11)),SUMIFS('Data;_Minor_Ports'!$K$59:$K$999999,'Data;_Minor_Ports'!$F$59:$F$999999,$F178,'Data;_Minor_Ports'!$E$59:$E$999999,AB$70,'Data;_Minor_Ports'!$J$59:$J$999999,#REF!)))</f>
        <v>#REF!</v>
      </c>
      <c r="AC178" s="3" t="e">
        <f>IF(Closed_Ports!X171="z","z",IF(AC$11&lt;2000,INDEX('Data;_Historical_Data'!$H$12:$AK$518,MATCH(Working!$E178,'Data;_Historical_Data'!$J$12:$J$518,0),MATCH(Working!AC$11,'Data;_Historical_Data'!$H$11:$AK$11)),SUMIFS('Data;_Minor_Ports'!$K$59:$K$999999,'Data;_Minor_Ports'!$F$59:$F$999999,$F178,'Data;_Minor_Ports'!$E$59:$E$999999,AC$70,'Data;_Minor_Ports'!$J$59:$J$999999,#REF!)))</f>
        <v>#REF!</v>
      </c>
      <c r="AD178" s="3" t="e">
        <f>IF(Closed_Ports!Y171="z","z",IF(AD$11&lt;2000,INDEX('Data;_Historical_Data'!$H$12:$AK$518,MATCH(Working!$E178,'Data;_Historical_Data'!$J$12:$J$518,0),MATCH(Working!AD$11,'Data;_Historical_Data'!$H$11:$AK$11)),SUMIFS('Data;_Minor_Ports'!$K$59:$K$999999,'Data;_Minor_Ports'!$F$59:$F$999999,$F178,'Data;_Minor_Ports'!$E$59:$E$999999,AD$70,'Data;_Minor_Ports'!$J$59:$J$999999,#REF!)))</f>
        <v>#REF!</v>
      </c>
      <c r="AE178" s="3" t="e">
        <f>IF(Closed_Ports!Z171="z","z",IF(AE$11&lt;2000,INDEX('Data;_Historical_Data'!$H$12:$AK$518,MATCH(Working!$E178,'Data;_Historical_Data'!$J$12:$J$518,0),MATCH(Working!AE$11,'Data;_Historical_Data'!$H$11:$AK$11)),SUMIFS('Data;_Minor_Ports'!$K$59:$K$999999,'Data;_Minor_Ports'!$F$59:$F$999999,$F178,'Data;_Minor_Ports'!$E$59:$E$999999,AE$70,'Data;_Minor_Ports'!$J$59:$J$999999,#REF!)))</f>
        <v>#REF!</v>
      </c>
      <c r="AF178" s="3" t="e">
        <f>IF(Closed_Ports!AA171="z","z",IF(AF$11&lt;2000,INDEX('Data;_Historical_Data'!$H$12:$AK$518,MATCH(Working!$E178,'Data;_Historical_Data'!$J$12:$J$518,0),MATCH(Working!AF$11,'Data;_Historical_Data'!$H$11:$AK$11)),SUMIFS('Data;_Minor_Ports'!$K$59:$K$999999,'Data;_Minor_Ports'!$F$59:$F$999999,$F178,'Data;_Minor_Ports'!$E$59:$E$999999,AF$70,'Data;_Minor_Ports'!$J$59:$J$999999,#REF!)))</f>
        <v>#REF!</v>
      </c>
      <c r="AG178" s="3" t="e">
        <f>IF(Closed_Ports!AB171="z","z",IF(AG$11&lt;2000,INDEX('Data;_Historical_Data'!$H$12:$AK$518,MATCH(Working!$E178,'Data;_Historical_Data'!$J$12:$J$518,0),MATCH(Working!AG$11,'Data;_Historical_Data'!$H$11:$AK$11)),SUMIFS('Data;_Minor_Ports'!$K$59:$K$999999,'Data;_Minor_Ports'!$F$59:$F$999999,$F178,'Data;_Minor_Ports'!$E$59:$E$999999,AG$70,'Data;_Minor_Ports'!$J$59:$J$999999,#REF!)))</f>
        <v>#REF!</v>
      </c>
      <c r="AH178" s="3" t="e">
        <f>IF(Closed_Ports!AC171="z","z",IF(AH$11&lt;2000,INDEX('Data;_Historical_Data'!$H$12:$AK$518,MATCH(Working!$E178,'Data;_Historical_Data'!$J$12:$J$518,0),MATCH(Working!AH$11,'Data;_Historical_Data'!$H$11:$AK$11)),SUMIFS('Data;_Minor_Ports'!$K$59:$K$999999,'Data;_Minor_Ports'!$F$59:$F$999999,$F178,'Data;_Minor_Ports'!$E$59:$E$999999,AH$70,'Data;_Minor_Ports'!$J$59:$J$999999,#REF!)))</f>
        <v>#REF!</v>
      </c>
      <c r="AI178" s="3" t="e">
        <f>IF(Closed_Ports!AD171="z","z",IF(AI$11&lt;2000,INDEX('Data;_Historical_Data'!$H$12:$AK$518,MATCH(Working!$E178,'Data;_Historical_Data'!$J$12:$J$518,0),MATCH(Working!AI$11,'Data;_Historical_Data'!$H$11:$AK$11)),SUMIFS('Data;_Minor_Ports'!$K$59:$K$999999,'Data;_Minor_Ports'!$F$59:$F$999999,$F178,'Data;_Minor_Ports'!$E$59:$E$999999,AI$70,'Data;_Minor_Ports'!$J$59:$J$999999,#REF!)))</f>
        <v>#REF!</v>
      </c>
      <c r="AJ178" s="3" t="e">
        <f>IF(Closed_Ports!AE171="z","z",IF(AJ$11&lt;2000,INDEX('Data;_Historical_Data'!$H$12:$AK$518,MATCH(Working!$E178,'Data;_Historical_Data'!$J$12:$J$518,0),MATCH(Working!AJ$11,'Data;_Historical_Data'!$H$11:$AK$11)),SUMIFS('Data;_Minor_Ports'!$K$59:$K$999999,'Data;_Minor_Ports'!$F$59:$F$999999,$F178,'Data;_Minor_Ports'!$E$59:$E$999999,AJ$70,'Data;_Minor_Ports'!$J$59:$J$999999,#REF!)))</f>
        <v>#REF!</v>
      </c>
      <c r="AK178" s="3" t="e">
        <f>IF(Closed_Ports!AF171="z","z",IF(AK$11&lt;2000,INDEX('Data;_Historical_Data'!$H$12:$AK$518,MATCH(Working!$E178,'Data;_Historical_Data'!$J$12:$J$518,0),MATCH(Working!AK$11,'Data;_Historical_Data'!$H$11:$AK$11)),SUMIFS('Data;_Minor_Ports'!$K$59:$K$999999,'Data;_Minor_Ports'!$F$59:$F$999999,$F178,'Data;_Minor_Ports'!$E$59:$E$999999,AK$70,'Data;_Minor_Ports'!$J$59:$J$999999,#REF!)))</f>
        <v>#REF!</v>
      </c>
      <c r="AL178" s="49">
        <f>IF(Closed_Ports!AG171="z","z",IF(AL$11&lt;2000,INDEX('Data;_Historical_Data'!$H$12:$AK$518,MATCH(Working!$E178,'Data;_Historical_Data'!$J$12:$J$518,0),MATCH(Working!AL$11,'Data;_Historical_Data'!$H$11:$AK$11)),SUMIFS('Data;_Minor_Ports'!$K$59:$K$999999,'Data;_Minor_Ports'!$F$59:$F$999999,$F178,'Data;_Minor_Ports'!$E$59:$E$999999,AL$70,'Data;_Minor_Ports'!$J$59:$J$999999,#REF!)))</f>
        <v>0</v>
      </c>
      <c r="AM178" s="3">
        <f>IF(Closed_Ports!AH171="z","z",IF(AM$11&lt;2000,INDEX('Data;_Historical_Data'!$H$12:$AK$518,MATCH(Working!$E178,'Data;_Historical_Data'!$J$12:$J$518,0),MATCH(Working!AM$11,'Data;_Historical_Data'!$H$11:$AK$11)),SUMIFS('Data;_Minor_Ports'!$K$59:$K$999999,'Data;_Minor_Ports'!$F$59:$F$999999,$F178,'Data;_Minor_Ports'!$E$59:$E$999999,AM$70,'Data;_Minor_Ports'!$J$59:$J$999999,#REF!)))</f>
        <v>0</v>
      </c>
      <c r="AN178" s="3">
        <f>IF(Closed_Ports!AI171="z","z",IF(AN$11&lt;2000,INDEX('Data;_Historical_Data'!$H$12:$AK$518,MATCH(Working!$E178,'Data;_Historical_Data'!$J$12:$J$518,0),MATCH(Working!AN$11,'Data;_Historical_Data'!$H$11:$AK$11)),SUMIFS('Data;_Minor_Ports'!$K$59:$K$999999,'Data;_Minor_Ports'!$F$59:$F$999999,$F178,'Data;_Minor_Ports'!$E$59:$E$999999,AN$70,'Data;_Minor_Ports'!$J$59:$J$999999,#REF!)))</f>
        <v>0</v>
      </c>
      <c r="AO178" s="3">
        <f>IF(Closed_Ports!AJ171="z","z",IF(AO$11&lt;2000,INDEX('Data;_Historical_Data'!$H$12:$AK$518,MATCH(Working!$E178,'Data;_Historical_Data'!$J$12:$J$518,0),MATCH(Working!AO$11,'Data;_Historical_Data'!$H$11:$AK$11)),SUMIFS('Data;_Minor_Ports'!$K$59:$K$999999,'Data;_Minor_Ports'!$F$59:$F$999999,$F178,'Data;_Minor_Ports'!$E$59:$E$999999,AO$70,'Data;_Minor_Ports'!$J$59:$J$999999,#REF!)))</f>
        <v>0</v>
      </c>
      <c r="AP178" s="3">
        <f>IF(Closed_Ports!AK171="z","z",IF(AP$11&lt;2000,INDEX('Data;_Historical_Data'!$H$12:$AK$518,MATCH(Working!$E178,'Data;_Historical_Data'!$J$12:$J$518,0),MATCH(Working!AP$11,'Data;_Historical_Data'!$H$11:$AK$11)),SUMIFS('Data;_Minor_Ports'!$K$59:$K$999999,'Data;_Minor_Ports'!$F$59:$F$999999,$F178,'Data;_Minor_Ports'!$E$59:$E$999999,AP$70,'Data;_Minor_Ports'!$J$59:$J$999999,#REF!)))</f>
        <v>0</v>
      </c>
      <c r="AQ178" s="3">
        <f>IF(Closed_Ports!AL171="z","z",IF(AQ$11&lt;2000,INDEX('Data;_Historical_Data'!$H$12:$AK$518,MATCH(Working!$E178,'Data;_Historical_Data'!$J$12:$J$518,0),MATCH(Working!AQ$11,'Data;_Historical_Data'!$H$11:$AK$11)),SUMIFS('Data;_Minor_Ports'!$K$59:$K$999999,'Data;_Minor_Ports'!$F$59:$F$999999,$F178,'Data;_Minor_Ports'!$E$59:$E$999999,AQ$70,'Data;_Minor_Ports'!$J$59:$J$999999,#REF!)))</f>
        <v>0</v>
      </c>
      <c r="AR178" s="3">
        <f>IF(Closed_Ports!AM171="z","z",IF(AR$11&lt;2000,INDEX('Data;_Historical_Data'!$H$12:$AK$518,MATCH(Working!$E178,'Data;_Historical_Data'!$J$12:$J$518,0),MATCH(Working!AR$11,'Data;_Historical_Data'!$H$11:$AK$11)),SUMIFS('Data;_Minor_Ports'!$K$59:$K$999999,'Data;_Minor_Ports'!$F$59:$F$999999,$F178,'Data;_Minor_Ports'!$E$59:$E$999999,AR$70,'Data;_Minor_Ports'!$J$59:$J$999999,#REF!)))</f>
        <v>0</v>
      </c>
      <c r="AS178" s="3">
        <f>IF(Closed_Ports!AN171="z","z",IF(AS$11&lt;2000,INDEX('Data;_Historical_Data'!$H$12:$AK$518,MATCH(Working!$E178,'Data;_Historical_Data'!$J$12:$J$518,0),MATCH(Working!AS$11,'Data;_Historical_Data'!$H$11:$AK$11)),SUMIFS('Data;_Minor_Ports'!$K$59:$K$999999,'Data;_Minor_Ports'!$F$59:$F$999999,$F178,'Data;_Minor_Ports'!$E$59:$E$999999,AS$70,'Data;_Minor_Ports'!$J$59:$J$999999,#REF!)))</f>
        <v>0</v>
      </c>
      <c r="AT178" s="3">
        <f>IF(Closed_Ports!AO171="z","z",IF(AT$11&lt;2000,INDEX('Data;_Historical_Data'!$H$12:$AK$518,MATCH(Working!$E178,'Data;_Historical_Data'!$J$12:$J$518,0),MATCH(Working!AT$11,'Data;_Historical_Data'!$H$11:$AK$11)),SUMIFS('Data;_Minor_Ports'!$K$59:$K$999999,'Data;_Minor_Ports'!$F$59:$F$999999,$F178,'Data;_Minor_Ports'!$E$59:$E$999999,AT$70,'Data;_Minor_Ports'!$J$59:$J$999999,#REF!)))</f>
        <v>0</v>
      </c>
      <c r="AU178" s="3">
        <f>IF(Closed_Ports!AP171="z","z",IF(AU$11&lt;2000,INDEX('Data;_Historical_Data'!$H$12:$AK$518,MATCH(Working!$E178,'Data;_Historical_Data'!$J$12:$J$518,0),MATCH(Working!AU$11,'Data;_Historical_Data'!$H$11:$AK$11)),SUMIFS('Data;_Minor_Ports'!$K$59:$K$999999,'Data;_Minor_Ports'!$F$59:$F$999999,$F178,'Data;_Minor_Ports'!$E$59:$E$999999,AU$70,'Data;_Minor_Ports'!$J$59:$J$999999,#REF!)))</f>
        <v>0</v>
      </c>
      <c r="AV178" s="3">
        <f>IF(Closed_Ports!AQ171="z","z",IF(AV$11&lt;2000,INDEX('Data;_Historical_Data'!$H$12:$AK$518,MATCH(Working!$E178,'Data;_Historical_Data'!$J$12:$J$518,0),MATCH(Working!AV$11,'Data;_Historical_Data'!$H$11:$AK$11)),SUMIFS('Data;_Minor_Ports'!$K$59:$K$999999,'Data;_Minor_Ports'!$F$59:$F$999999,$F178,'Data;_Minor_Ports'!$E$59:$E$999999,AV$70,'Data;_Minor_Ports'!$J$59:$J$999999,#REF!)))</f>
        <v>0</v>
      </c>
      <c r="AW178" s="3">
        <f>IF(Closed_Ports!AR171="z","z",IF(AW$11&lt;2000,INDEX('Data;_Historical_Data'!$H$12:$AK$518,MATCH(Working!$E178,'Data;_Historical_Data'!$J$12:$J$518,0),MATCH(Working!AW$11,'Data;_Historical_Data'!$H$11:$AK$11)),SUMIFS('Data;_Minor_Ports'!$K$59:$K$999999,'Data;_Minor_Ports'!$F$59:$F$999999,$F178,'Data;_Minor_Ports'!$E$59:$E$999999,AW$70,'Data;_Minor_Ports'!$J$59:$J$999999,#REF!)))</f>
        <v>0</v>
      </c>
      <c r="AX178" s="3">
        <f>IF(Closed_Ports!AS171="z","z",IF(AX$11&lt;2000,INDEX('Data;_Historical_Data'!$H$12:$AK$518,MATCH(Working!$E178,'Data;_Historical_Data'!$J$12:$J$518,0),MATCH(Working!AX$11,'Data;_Historical_Data'!$H$11:$AK$11)),SUMIFS('Data;_Minor_Ports'!$K$59:$K$999999,'Data;_Minor_Ports'!$F$59:$F$999999,$F178,'Data;_Minor_Ports'!$E$59:$E$999999,AX$70,'Data;_Minor_Ports'!$J$59:$J$999999,#REF!)))</f>
        <v>0</v>
      </c>
      <c r="AY178" s="3">
        <f>IF(Closed_Ports!AT171="z","z",IF(AY$11&lt;2000,INDEX('Data;_Historical_Data'!$H$12:$AK$518,MATCH(Working!$E178,'Data;_Historical_Data'!$J$12:$J$518,0),MATCH(Working!AY$11,'Data;_Historical_Data'!$H$11:$AK$11)),SUMIFS('Data;_Minor_Ports'!$K$59:$K$999999,'Data;_Minor_Ports'!$F$59:$F$999999,$F178,'Data;_Minor_Ports'!$E$59:$E$999999,AY$70,'Data;_Minor_Ports'!$J$59:$J$999999,#REF!)))</f>
        <v>0</v>
      </c>
      <c r="AZ178" s="3">
        <f>IF(Closed_Ports!AU171="z","z",IF(AZ$11&lt;2000,INDEX('Data;_Historical_Data'!$H$12:$AK$518,MATCH(Working!$E178,'Data;_Historical_Data'!$J$12:$J$518,0),MATCH(Working!AZ$11,'Data;_Historical_Data'!$H$11:$AK$11)),SUMIFS('Data;_Minor_Ports'!$K$59:$K$999999,'Data;_Minor_Ports'!$F$59:$F$999999,$F178,'Data;_Minor_Ports'!$E$59:$E$999999,AZ$70,'Data;_Minor_Ports'!$J$59:$J$999999,#REF!)))</f>
        <v>0</v>
      </c>
      <c r="BA178" s="3">
        <f>IF(Closed_Ports!AV171="z","z",IF(BA$11&lt;2000,INDEX('Data;_Historical_Data'!$H$12:$AK$518,MATCH(Working!$E178,'Data;_Historical_Data'!$J$12:$J$518,0),MATCH(Working!BA$11,'Data;_Historical_Data'!$H$11:$AK$11)),SUMIFS('Data;_Minor_Ports'!$K$59:$K$999999,'Data;_Minor_Ports'!$F$59:$F$999999,$F178,'Data;_Minor_Ports'!$E$59:$E$999999,BA$70,'Data;_Minor_Ports'!$J$59:$J$999999,#REF!)))</f>
        <v>0</v>
      </c>
      <c r="BB178" s="3">
        <f>IF(Closed_Ports!AW171="z","z",IF(BB$11&lt;2000,INDEX('Data;_Historical_Data'!$H$12:$AK$518,MATCH(Working!$E178,'Data;_Historical_Data'!$J$12:$J$518,0),MATCH(Working!BB$11,'Data;_Historical_Data'!$H$11:$AK$11)),SUMIFS('Data;_Minor_Ports'!$K$59:$K$999999,'Data;_Minor_Ports'!$F$59:$F$999999,$F178,'Data;_Minor_Ports'!$E$59:$E$999999,BB$70,'Data;_Minor_Ports'!$J$59:$J$999999,#REF!)))</f>
        <v>0</v>
      </c>
      <c r="BC178" s="3">
        <f>IF(Closed_Ports!AX171="z","z",IF(BC$11&lt;2000,INDEX('Data;_Historical_Data'!$H$12:$AK$518,MATCH(Working!$E178,'Data;_Historical_Data'!$J$12:$J$518,0),MATCH(Working!BC$11,'Data;_Historical_Data'!$H$11:$AK$11)),SUMIFS('Data;_Minor_Ports'!$K$59:$K$999999,'Data;_Minor_Ports'!$F$59:$F$999999,$F178,'Data;_Minor_Ports'!$E$59:$E$999999,BC$70,'Data;_Minor_Ports'!$J$59:$J$999999,#REF!)))</f>
        <v>0</v>
      </c>
      <c r="BD178" s="3">
        <f>IF(Closed_Ports!AY171="z","z",IF(BD$11&lt;2000,INDEX('Data;_Historical_Data'!$H$12:$AK$518,MATCH(Working!$E178,'Data;_Historical_Data'!$J$12:$J$518,0),MATCH(Working!BD$11,'Data;_Historical_Data'!$H$11:$AK$11)),SUMIFS('Data;_Minor_Ports'!$K$59:$K$999999,'Data;_Minor_Ports'!$F$59:$F$999999,$F178,'Data;_Minor_Ports'!$E$59:$E$999999,BD$70,'Data;_Minor_Ports'!$J$59:$J$999999,#REF!)))</f>
        <v>0</v>
      </c>
      <c r="BE178" s="3">
        <f>IF(Closed_Ports!AZ171="z","z",IF(BE$11&lt;2000,INDEX('Data;_Historical_Data'!$H$12:$AK$518,MATCH(Working!$E178,'Data;_Historical_Data'!$J$12:$J$518,0),MATCH(Working!BE$11,'Data;_Historical_Data'!$H$11:$AK$11)),SUMIFS('Data;_Minor_Ports'!$K$59:$K$999999,'Data;_Minor_Ports'!$F$59:$F$999999,$F178,'Data;_Minor_Ports'!$E$59:$E$999999,BE$70,'Data;_Minor_Ports'!$J$59:$J$999999,#REF!)))</f>
        <v>0</v>
      </c>
      <c r="BF178" s="3">
        <f>IF(Closed_Ports!BA171="z","z",IF(BF$11&lt;2000,INDEX('Data;_Historical_Data'!$H$12:$AK$518,MATCH(Working!$E178,'Data;_Historical_Data'!$J$12:$J$518,0),MATCH(Working!BF$11,'Data;_Historical_Data'!$H$11:$AK$11)),SUMIFS('Data;_Minor_Ports'!$K$59:$K$999999,'Data;_Minor_Ports'!$F$59:$F$999999,$F178,'Data;_Minor_Ports'!$E$59:$E$999999,BF$70,'Data;_Minor_Ports'!$J$59:$J$999999,#REF!)))</f>
        <v>0</v>
      </c>
      <c r="BG178" s="3">
        <f>IF(Closed_Ports!BB171="z","z",IF(BG$11&lt;2000,INDEX('Data;_Historical_Data'!$H$12:$AK$518,MATCH(Working!$E178,'Data;_Historical_Data'!$J$12:$J$518,0),MATCH(Working!BG$11,'Data;_Historical_Data'!$H$11:$AK$11)),SUMIFS('Data;_Minor_Ports'!$K$59:$K$999999,'Data;_Minor_Ports'!$F$59:$F$999999,$F178,'Data;_Minor_Ports'!$E$59:$E$999999,BG$70,'Data;_Minor_Ports'!$J$59:$J$999999,#REF!)))</f>
        <v>0</v>
      </c>
      <c r="BH178" s="3">
        <f>IF(Closed_Ports!BC171="z","z",IF(BH$11&lt;2000,INDEX('Data;_Historical_Data'!$H$12:$AK$518,MATCH(Working!$E178,'Data;_Historical_Data'!$J$12:$J$518,0),MATCH(Working!BH$11,'Data;_Historical_Data'!$H$11:$AK$11)),SUMIFS('Data;_Minor_Ports'!$K$59:$K$999999,'Data;_Minor_Ports'!$F$59:$F$999999,$F178,'Data;_Minor_Ports'!$E$59:$E$999999,BH$70,'Data;_Minor_Ports'!$J$59:$J$999999,#REF!)))</f>
        <v>0</v>
      </c>
      <c r="BI178" s="3">
        <f>IF(Closed_Ports!BD171="z","z",IF(BI$11&lt;2000,INDEX('Data;_Historical_Data'!$H$12:$AK$518,MATCH(Working!$E178,'Data;_Historical_Data'!$J$12:$J$518,0),MATCH(Working!BI$11,'Data;_Historical_Data'!$H$11:$AK$11)),SUMIFS('Data;_Minor_Ports'!$K$59:$K$999999,'Data;_Minor_Ports'!$F$59:$F$999999,$F178,'Data;_Minor_Ports'!$E$59:$E$999999,BI$70,'Data;_Minor_Ports'!$J$59:$J$999999,#REF!)))</f>
        <v>0</v>
      </c>
      <c r="BJ178" s="44" t="e">
        <f t="shared" si="12"/>
        <v>#DIV/0!</v>
      </c>
      <c r="BK178" s="45">
        <f t="shared" si="13"/>
        <v>0</v>
      </c>
    </row>
    <row r="179" spans="5:63" x14ac:dyDescent="0.25">
      <c r="E179" s="22" t="e">
        <f>CONCATENATE(#REF!,Working!H179)</f>
        <v>#REF!</v>
      </c>
      <c r="F179" s="22" t="s">
        <v>534</v>
      </c>
      <c r="G179" s="22" t="s">
        <v>308</v>
      </c>
      <c r="H179" s="2" t="s">
        <v>163</v>
      </c>
      <c r="I179" s="6" t="s">
        <v>27</v>
      </c>
      <c r="J179" s="42" t="s">
        <v>66</v>
      </c>
      <c r="K179" s="3" t="e">
        <f>IF(Closed_Ports!F172="z","z",IF(K$11&lt;2000,INDEX('Data;_Historical_Data'!$H$12:$AK$518,MATCH(Working!$E179,'Data;_Historical_Data'!$J$12:$J$518,0),MATCH(Working!K$11,'Data;_Historical_Data'!$H$11:$AK$11)),SUMIFS('Data;_Minor_Ports'!$K$59:$K$999999,'Data;_Minor_Ports'!$F$59:$F$999999,$F179,'Data;_Minor_Ports'!$E$59:$E$999999,K$70,'Data;_Minor_Ports'!$J$59:$J$999999,#REF!)))</f>
        <v>#REF!</v>
      </c>
      <c r="L179" s="3" t="e">
        <f>IF(Closed_Ports!G172="z","z",IF(L$11&lt;2000,INDEX('Data;_Historical_Data'!$H$12:$AK$518,MATCH(Working!$E179,'Data;_Historical_Data'!$J$12:$J$518,0),MATCH(Working!L$11,'Data;_Historical_Data'!$H$11:$AK$11)),SUMIFS('Data;_Minor_Ports'!$K$59:$K$999999,'Data;_Minor_Ports'!$F$59:$F$999999,$F179,'Data;_Minor_Ports'!$E$59:$E$999999,L$70,'Data;_Minor_Ports'!$J$59:$J$999999,#REF!)))</f>
        <v>#REF!</v>
      </c>
      <c r="M179" s="3" t="e">
        <f>IF(Closed_Ports!H172="z","z",IF(M$11&lt;2000,INDEX('Data;_Historical_Data'!$H$12:$AK$518,MATCH(Working!$E179,'Data;_Historical_Data'!$J$12:$J$518,0),MATCH(Working!M$11,'Data;_Historical_Data'!$H$11:$AK$11)),SUMIFS('Data;_Minor_Ports'!$K$59:$K$999999,'Data;_Minor_Ports'!$F$59:$F$999999,$F179,'Data;_Minor_Ports'!$E$59:$E$999999,M$70,'Data;_Minor_Ports'!$J$59:$J$999999,#REF!)))</f>
        <v>#REF!</v>
      </c>
      <c r="N179" s="3" t="e">
        <f>IF(Closed_Ports!I172="z","z",IF(N$11&lt;2000,INDEX('Data;_Historical_Data'!$H$12:$AK$518,MATCH(Working!$E179,'Data;_Historical_Data'!$J$12:$J$518,0),MATCH(Working!N$11,'Data;_Historical_Data'!$H$11:$AK$11)),SUMIFS('Data;_Minor_Ports'!$K$59:$K$999999,'Data;_Minor_Ports'!$F$59:$F$999999,$F179,'Data;_Minor_Ports'!$E$59:$E$999999,N$70,'Data;_Minor_Ports'!$J$59:$J$999999,#REF!)))</f>
        <v>#REF!</v>
      </c>
      <c r="O179" s="3" t="e">
        <f>IF(Closed_Ports!J172="z","z",IF(O$11&lt;2000,INDEX('Data;_Historical_Data'!$H$12:$AK$518,MATCH(Working!$E179,'Data;_Historical_Data'!$J$12:$J$518,0),MATCH(Working!O$11,'Data;_Historical_Data'!$H$11:$AK$11)),SUMIFS('Data;_Minor_Ports'!$K$59:$K$999999,'Data;_Minor_Ports'!$F$59:$F$999999,$F179,'Data;_Minor_Ports'!$E$59:$E$999999,O$70,'Data;_Minor_Ports'!$J$59:$J$999999,#REF!)))</f>
        <v>#REF!</v>
      </c>
      <c r="P179" s="3" t="e">
        <f>IF(Closed_Ports!K172="z","z",IF(P$11&lt;2000,INDEX('Data;_Historical_Data'!$H$12:$AK$518,MATCH(Working!$E179,'Data;_Historical_Data'!$J$12:$J$518,0),MATCH(Working!P$11,'Data;_Historical_Data'!$H$11:$AK$11)),SUMIFS('Data;_Minor_Ports'!$K$59:$K$999999,'Data;_Minor_Ports'!$F$59:$F$999999,$F179,'Data;_Minor_Ports'!$E$59:$E$999999,P$70,'Data;_Minor_Ports'!$J$59:$J$999999,#REF!)))</f>
        <v>#REF!</v>
      </c>
      <c r="Q179" s="3" t="e">
        <f>IF(Closed_Ports!L172="z","z",IF(Q$11&lt;2000,INDEX('Data;_Historical_Data'!$H$12:$AK$518,MATCH(Working!$E179,'Data;_Historical_Data'!$J$12:$J$518,0),MATCH(Working!Q$11,'Data;_Historical_Data'!$H$11:$AK$11)),SUMIFS('Data;_Minor_Ports'!$K$59:$K$999999,'Data;_Minor_Ports'!$F$59:$F$999999,$F179,'Data;_Minor_Ports'!$E$59:$E$999999,Q$70,'Data;_Minor_Ports'!$J$59:$J$999999,#REF!)))</f>
        <v>#REF!</v>
      </c>
      <c r="R179" s="3" t="e">
        <f>IF(Closed_Ports!M172="z","z",IF(R$11&lt;2000,INDEX('Data;_Historical_Data'!$H$12:$AK$518,MATCH(Working!$E179,'Data;_Historical_Data'!$J$12:$J$518,0),MATCH(Working!R$11,'Data;_Historical_Data'!$H$11:$AK$11)),SUMIFS('Data;_Minor_Ports'!$K$59:$K$999999,'Data;_Minor_Ports'!$F$59:$F$999999,$F179,'Data;_Minor_Ports'!$E$59:$E$999999,R$70,'Data;_Minor_Ports'!$J$59:$J$999999,#REF!)))</f>
        <v>#REF!</v>
      </c>
      <c r="S179" s="3" t="e">
        <f>IF(Closed_Ports!N172="z","z",IF(S$11&lt;2000,INDEX('Data;_Historical_Data'!$H$12:$AK$518,MATCH(Working!$E179,'Data;_Historical_Data'!$J$12:$J$518,0),MATCH(Working!S$11,'Data;_Historical_Data'!$H$11:$AK$11)),SUMIFS('Data;_Minor_Ports'!$K$59:$K$999999,'Data;_Minor_Ports'!$F$59:$F$999999,$F179,'Data;_Minor_Ports'!$E$59:$E$999999,S$70,'Data;_Minor_Ports'!$J$59:$J$999999,#REF!)))</f>
        <v>#REF!</v>
      </c>
      <c r="T179" s="3" t="e">
        <f>IF(Closed_Ports!O172="z","z",IF(T$11&lt;2000,INDEX('Data;_Historical_Data'!$H$12:$AK$518,MATCH(Working!$E179,'Data;_Historical_Data'!$J$12:$J$518,0),MATCH(Working!T$11,'Data;_Historical_Data'!$H$11:$AK$11)),SUMIFS('Data;_Minor_Ports'!$K$59:$K$999999,'Data;_Minor_Ports'!$F$59:$F$999999,$F179,'Data;_Minor_Ports'!$E$59:$E$999999,T$70,'Data;_Minor_Ports'!$J$59:$J$999999,#REF!)))</f>
        <v>#REF!</v>
      </c>
      <c r="U179" s="3" t="e">
        <f>IF(Closed_Ports!P172="z","z",IF(U$11&lt;2000,INDEX('Data;_Historical_Data'!$H$12:$AK$518,MATCH(Working!$E179,'Data;_Historical_Data'!$J$12:$J$518,0),MATCH(Working!U$11,'Data;_Historical_Data'!$H$11:$AK$11)),SUMIFS('Data;_Minor_Ports'!$K$59:$K$999999,'Data;_Minor_Ports'!$F$59:$F$999999,$F179,'Data;_Minor_Ports'!$E$59:$E$999999,U$70,'Data;_Minor_Ports'!$J$59:$J$999999,#REF!)))</f>
        <v>#REF!</v>
      </c>
      <c r="V179" s="3" t="e">
        <f>IF(Closed_Ports!Q172="z","z",IF(V$11&lt;2000,INDEX('Data;_Historical_Data'!$H$12:$AK$518,MATCH(Working!$E179,'Data;_Historical_Data'!$J$12:$J$518,0),MATCH(Working!V$11,'Data;_Historical_Data'!$H$11:$AK$11)),SUMIFS('Data;_Minor_Ports'!$K$59:$K$999999,'Data;_Minor_Ports'!$F$59:$F$999999,$F179,'Data;_Minor_Ports'!$E$59:$E$999999,V$70,'Data;_Minor_Ports'!$J$59:$J$999999,#REF!)))</f>
        <v>#REF!</v>
      </c>
      <c r="W179" s="3" t="e">
        <f>IF(Closed_Ports!R172="z","z",IF(W$11&lt;2000,INDEX('Data;_Historical_Data'!$H$12:$AK$518,MATCH(Working!$E179,'Data;_Historical_Data'!$J$12:$J$518,0),MATCH(Working!W$11,'Data;_Historical_Data'!$H$11:$AK$11)),SUMIFS('Data;_Minor_Ports'!$K$59:$K$999999,'Data;_Minor_Ports'!$F$59:$F$999999,$F179,'Data;_Minor_Ports'!$E$59:$E$999999,W$70,'Data;_Minor_Ports'!$J$59:$J$999999,#REF!)))</f>
        <v>#REF!</v>
      </c>
      <c r="X179" s="3" t="e">
        <f>IF(Closed_Ports!S172="z","z",IF(X$11&lt;2000,INDEX('Data;_Historical_Data'!$H$12:$AK$518,MATCH(Working!$E179,'Data;_Historical_Data'!$J$12:$J$518,0),MATCH(Working!X$11,'Data;_Historical_Data'!$H$11:$AK$11)),SUMIFS('Data;_Minor_Ports'!$K$59:$K$999999,'Data;_Minor_Ports'!$F$59:$F$999999,$F179,'Data;_Minor_Ports'!$E$59:$E$999999,X$70,'Data;_Minor_Ports'!$J$59:$J$999999,#REF!)))</f>
        <v>#REF!</v>
      </c>
      <c r="Y179" s="3" t="e">
        <f>IF(Closed_Ports!T172="z","z",IF(Y$11&lt;2000,INDEX('Data;_Historical_Data'!$H$12:$AK$518,MATCH(Working!$E179,'Data;_Historical_Data'!$J$12:$J$518,0),MATCH(Working!Y$11,'Data;_Historical_Data'!$H$11:$AK$11)),SUMIFS('Data;_Minor_Ports'!$K$59:$K$999999,'Data;_Minor_Ports'!$F$59:$F$999999,$F179,'Data;_Minor_Ports'!$E$59:$E$999999,Y$70,'Data;_Minor_Ports'!$J$59:$J$999999,#REF!)))</f>
        <v>#REF!</v>
      </c>
      <c r="Z179" s="3" t="e">
        <f>IF(Closed_Ports!U172="z","z",IF(Z$11&lt;2000,INDEX('Data;_Historical_Data'!$H$12:$AK$518,MATCH(Working!$E179,'Data;_Historical_Data'!$J$12:$J$518,0),MATCH(Working!Z$11,'Data;_Historical_Data'!$H$11:$AK$11)),SUMIFS('Data;_Minor_Ports'!$K$59:$K$999999,'Data;_Minor_Ports'!$F$59:$F$999999,$F179,'Data;_Minor_Ports'!$E$59:$E$999999,Z$70,'Data;_Minor_Ports'!$J$59:$J$999999,#REF!)))</f>
        <v>#REF!</v>
      </c>
      <c r="AA179" s="3" t="e">
        <f>IF(Closed_Ports!V172="z","z",IF(AA$11&lt;2000,INDEX('Data;_Historical_Data'!$H$12:$AK$518,MATCH(Working!$E179,'Data;_Historical_Data'!$J$12:$J$518,0),MATCH(Working!AA$11,'Data;_Historical_Data'!$H$11:$AK$11)),SUMIFS('Data;_Minor_Ports'!$K$59:$K$999999,'Data;_Minor_Ports'!$F$59:$F$999999,$F179,'Data;_Minor_Ports'!$E$59:$E$999999,AA$70,'Data;_Minor_Ports'!$J$59:$J$999999,#REF!)))</f>
        <v>#REF!</v>
      </c>
      <c r="AB179" s="3" t="e">
        <f>IF(Closed_Ports!W172="z","z",IF(AB$11&lt;2000,INDEX('Data;_Historical_Data'!$H$12:$AK$518,MATCH(Working!$E179,'Data;_Historical_Data'!$J$12:$J$518,0),MATCH(Working!AB$11,'Data;_Historical_Data'!$H$11:$AK$11)),SUMIFS('Data;_Minor_Ports'!$K$59:$K$999999,'Data;_Minor_Ports'!$F$59:$F$999999,$F179,'Data;_Minor_Ports'!$E$59:$E$999999,AB$70,'Data;_Minor_Ports'!$J$59:$J$999999,#REF!)))</f>
        <v>#REF!</v>
      </c>
      <c r="AC179" s="3" t="e">
        <f>IF(Closed_Ports!X172="z","z",IF(AC$11&lt;2000,INDEX('Data;_Historical_Data'!$H$12:$AK$518,MATCH(Working!$E179,'Data;_Historical_Data'!$J$12:$J$518,0),MATCH(Working!AC$11,'Data;_Historical_Data'!$H$11:$AK$11)),SUMIFS('Data;_Minor_Ports'!$K$59:$K$999999,'Data;_Minor_Ports'!$F$59:$F$999999,$F179,'Data;_Minor_Ports'!$E$59:$E$999999,AC$70,'Data;_Minor_Ports'!$J$59:$J$999999,#REF!)))</f>
        <v>#REF!</v>
      </c>
      <c r="AD179" s="3" t="e">
        <f>IF(Closed_Ports!Y172="z","z",IF(AD$11&lt;2000,INDEX('Data;_Historical_Data'!$H$12:$AK$518,MATCH(Working!$E179,'Data;_Historical_Data'!$J$12:$J$518,0),MATCH(Working!AD$11,'Data;_Historical_Data'!$H$11:$AK$11)),SUMIFS('Data;_Minor_Ports'!$K$59:$K$999999,'Data;_Minor_Ports'!$F$59:$F$999999,$F179,'Data;_Minor_Ports'!$E$59:$E$999999,AD$70,'Data;_Minor_Ports'!$J$59:$J$999999,#REF!)))</f>
        <v>#REF!</v>
      </c>
      <c r="AE179" s="3" t="e">
        <f>IF(Closed_Ports!Z172="z","z",IF(AE$11&lt;2000,INDEX('Data;_Historical_Data'!$H$12:$AK$518,MATCH(Working!$E179,'Data;_Historical_Data'!$J$12:$J$518,0),MATCH(Working!AE$11,'Data;_Historical_Data'!$H$11:$AK$11)),SUMIFS('Data;_Minor_Ports'!$K$59:$K$999999,'Data;_Minor_Ports'!$F$59:$F$999999,$F179,'Data;_Minor_Ports'!$E$59:$E$999999,AE$70,'Data;_Minor_Ports'!$J$59:$J$999999,#REF!)))</f>
        <v>#REF!</v>
      </c>
      <c r="AF179" s="3" t="e">
        <f>IF(Closed_Ports!AA172="z","z",IF(AF$11&lt;2000,INDEX('Data;_Historical_Data'!$H$12:$AK$518,MATCH(Working!$E179,'Data;_Historical_Data'!$J$12:$J$518,0),MATCH(Working!AF$11,'Data;_Historical_Data'!$H$11:$AK$11)),SUMIFS('Data;_Minor_Ports'!$K$59:$K$999999,'Data;_Minor_Ports'!$F$59:$F$999999,$F179,'Data;_Minor_Ports'!$E$59:$E$999999,AF$70,'Data;_Minor_Ports'!$J$59:$J$999999,#REF!)))</f>
        <v>#REF!</v>
      </c>
      <c r="AG179" s="3" t="e">
        <f>IF(Closed_Ports!AB172="z","z",IF(AG$11&lt;2000,INDEX('Data;_Historical_Data'!$H$12:$AK$518,MATCH(Working!$E179,'Data;_Historical_Data'!$J$12:$J$518,0),MATCH(Working!AG$11,'Data;_Historical_Data'!$H$11:$AK$11)),SUMIFS('Data;_Minor_Ports'!$K$59:$K$999999,'Data;_Minor_Ports'!$F$59:$F$999999,$F179,'Data;_Minor_Ports'!$E$59:$E$999999,AG$70,'Data;_Minor_Ports'!$J$59:$J$999999,#REF!)))</f>
        <v>#REF!</v>
      </c>
      <c r="AH179" s="3" t="e">
        <f>IF(Closed_Ports!AC172="z","z",IF(AH$11&lt;2000,INDEX('Data;_Historical_Data'!$H$12:$AK$518,MATCH(Working!$E179,'Data;_Historical_Data'!$J$12:$J$518,0),MATCH(Working!AH$11,'Data;_Historical_Data'!$H$11:$AK$11)),SUMIFS('Data;_Minor_Ports'!$K$59:$K$999999,'Data;_Minor_Ports'!$F$59:$F$999999,$F179,'Data;_Minor_Ports'!$E$59:$E$999999,AH$70,'Data;_Minor_Ports'!$J$59:$J$999999,#REF!)))</f>
        <v>#REF!</v>
      </c>
      <c r="AI179" s="3" t="e">
        <f>IF(Closed_Ports!AD172="z","z",IF(AI$11&lt;2000,INDEX('Data;_Historical_Data'!$H$12:$AK$518,MATCH(Working!$E179,'Data;_Historical_Data'!$J$12:$J$518,0),MATCH(Working!AI$11,'Data;_Historical_Data'!$H$11:$AK$11)),SUMIFS('Data;_Minor_Ports'!$K$59:$K$999999,'Data;_Minor_Ports'!$F$59:$F$999999,$F179,'Data;_Minor_Ports'!$E$59:$E$999999,AI$70,'Data;_Minor_Ports'!$J$59:$J$999999,#REF!)))</f>
        <v>#REF!</v>
      </c>
      <c r="AJ179" s="3" t="e">
        <f>IF(Closed_Ports!AE172="z","z",IF(AJ$11&lt;2000,INDEX('Data;_Historical_Data'!$H$12:$AK$518,MATCH(Working!$E179,'Data;_Historical_Data'!$J$12:$J$518,0),MATCH(Working!AJ$11,'Data;_Historical_Data'!$H$11:$AK$11)),SUMIFS('Data;_Minor_Ports'!$K$59:$K$999999,'Data;_Minor_Ports'!$F$59:$F$999999,$F179,'Data;_Minor_Ports'!$E$59:$E$999999,AJ$70,'Data;_Minor_Ports'!$J$59:$J$999999,#REF!)))</f>
        <v>#REF!</v>
      </c>
      <c r="AK179" s="3" t="e">
        <f>IF(Closed_Ports!AF172="z","z",IF(AK$11&lt;2000,INDEX('Data;_Historical_Data'!$H$12:$AK$518,MATCH(Working!$E179,'Data;_Historical_Data'!$J$12:$J$518,0),MATCH(Working!AK$11,'Data;_Historical_Data'!$H$11:$AK$11)),SUMIFS('Data;_Minor_Ports'!$K$59:$K$999999,'Data;_Minor_Ports'!$F$59:$F$999999,$F179,'Data;_Minor_Ports'!$E$59:$E$999999,AK$70,'Data;_Minor_Ports'!$J$59:$J$999999,#REF!)))</f>
        <v>#REF!</v>
      </c>
      <c r="AL179" s="49">
        <f>IF(Closed_Ports!AG172="z","z",IF(AL$11&lt;2000,INDEX('Data;_Historical_Data'!$H$12:$AK$518,MATCH(Working!$E179,'Data;_Historical_Data'!$J$12:$J$518,0),MATCH(Working!AL$11,'Data;_Historical_Data'!$H$11:$AK$11)),SUMIFS('Data;_Minor_Ports'!$K$59:$K$999999,'Data;_Minor_Ports'!$F$59:$F$999999,$F179,'Data;_Minor_Ports'!$E$59:$E$999999,AL$70,'Data;_Minor_Ports'!$J$59:$J$999999,#REF!)))</f>
        <v>0</v>
      </c>
      <c r="AM179" s="3">
        <f>IF(Closed_Ports!AH172="z","z",IF(AM$11&lt;2000,INDEX('Data;_Historical_Data'!$H$12:$AK$518,MATCH(Working!$E179,'Data;_Historical_Data'!$J$12:$J$518,0),MATCH(Working!AM$11,'Data;_Historical_Data'!$H$11:$AK$11)),SUMIFS('Data;_Minor_Ports'!$K$59:$K$999999,'Data;_Minor_Ports'!$F$59:$F$999999,$F179,'Data;_Minor_Ports'!$E$59:$E$999999,AM$70,'Data;_Minor_Ports'!$J$59:$J$999999,#REF!)))</f>
        <v>0</v>
      </c>
      <c r="AN179" s="3">
        <f>IF(Closed_Ports!AI172="z","z",IF(AN$11&lt;2000,INDEX('Data;_Historical_Data'!$H$12:$AK$518,MATCH(Working!$E179,'Data;_Historical_Data'!$J$12:$J$518,0),MATCH(Working!AN$11,'Data;_Historical_Data'!$H$11:$AK$11)),SUMIFS('Data;_Minor_Ports'!$K$59:$K$999999,'Data;_Minor_Ports'!$F$59:$F$999999,$F179,'Data;_Minor_Ports'!$E$59:$E$999999,AN$70,'Data;_Minor_Ports'!$J$59:$J$999999,#REF!)))</f>
        <v>0</v>
      </c>
      <c r="AO179" s="3">
        <f>IF(Closed_Ports!AJ172="z","z",IF(AO$11&lt;2000,INDEX('Data;_Historical_Data'!$H$12:$AK$518,MATCH(Working!$E179,'Data;_Historical_Data'!$J$12:$J$518,0),MATCH(Working!AO$11,'Data;_Historical_Data'!$H$11:$AK$11)),SUMIFS('Data;_Minor_Ports'!$K$59:$K$999999,'Data;_Minor_Ports'!$F$59:$F$999999,$F179,'Data;_Minor_Ports'!$E$59:$E$999999,AO$70,'Data;_Minor_Ports'!$J$59:$J$999999,#REF!)))</f>
        <v>0</v>
      </c>
      <c r="AP179" s="3">
        <f>IF(Closed_Ports!AK172="z","z",IF(AP$11&lt;2000,INDEX('Data;_Historical_Data'!$H$12:$AK$518,MATCH(Working!$E179,'Data;_Historical_Data'!$J$12:$J$518,0),MATCH(Working!AP$11,'Data;_Historical_Data'!$H$11:$AK$11)),SUMIFS('Data;_Minor_Ports'!$K$59:$K$999999,'Data;_Minor_Ports'!$F$59:$F$999999,$F179,'Data;_Minor_Ports'!$E$59:$E$999999,AP$70,'Data;_Minor_Ports'!$J$59:$J$999999,#REF!)))</f>
        <v>0</v>
      </c>
      <c r="AQ179" s="3">
        <f>IF(Closed_Ports!AL172="z","z",IF(AQ$11&lt;2000,INDEX('Data;_Historical_Data'!$H$12:$AK$518,MATCH(Working!$E179,'Data;_Historical_Data'!$J$12:$J$518,0),MATCH(Working!AQ$11,'Data;_Historical_Data'!$H$11:$AK$11)),SUMIFS('Data;_Minor_Ports'!$K$59:$K$999999,'Data;_Minor_Ports'!$F$59:$F$999999,$F179,'Data;_Minor_Ports'!$E$59:$E$999999,AQ$70,'Data;_Minor_Ports'!$J$59:$J$999999,#REF!)))</f>
        <v>0</v>
      </c>
      <c r="AR179" s="3">
        <f>IF(Closed_Ports!AM172="z","z",IF(AR$11&lt;2000,INDEX('Data;_Historical_Data'!$H$12:$AK$518,MATCH(Working!$E179,'Data;_Historical_Data'!$J$12:$J$518,0),MATCH(Working!AR$11,'Data;_Historical_Data'!$H$11:$AK$11)),SUMIFS('Data;_Minor_Ports'!$K$59:$K$999999,'Data;_Minor_Ports'!$F$59:$F$999999,$F179,'Data;_Minor_Ports'!$E$59:$E$999999,AR$70,'Data;_Minor_Ports'!$J$59:$J$999999,#REF!)))</f>
        <v>0</v>
      </c>
      <c r="AS179" s="3">
        <f>IF(Closed_Ports!AN172="z","z",IF(AS$11&lt;2000,INDEX('Data;_Historical_Data'!$H$12:$AK$518,MATCH(Working!$E179,'Data;_Historical_Data'!$J$12:$J$518,0),MATCH(Working!AS$11,'Data;_Historical_Data'!$H$11:$AK$11)),SUMIFS('Data;_Minor_Ports'!$K$59:$K$999999,'Data;_Minor_Ports'!$F$59:$F$999999,$F179,'Data;_Minor_Ports'!$E$59:$E$999999,AS$70,'Data;_Minor_Ports'!$J$59:$J$999999,#REF!)))</f>
        <v>0</v>
      </c>
      <c r="AT179" s="3">
        <f>IF(Closed_Ports!AO172="z","z",IF(AT$11&lt;2000,INDEX('Data;_Historical_Data'!$H$12:$AK$518,MATCH(Working!$E179,'Data;_Historical_Data'!$J$12:$J$518,0),MATCH(Working!AT$11,'Data;_Historical_Data'!$H$11:$AK$11)),SUMIFS('Data;_Minor_Ports'!$K$59:$K$999999,'Data;_Minor_Ports'!$F$59:$F$999999,$F179,'Data;_Minor_Ports'!$E$59:$E$999999,AT$70,'Data;_Minor_Ports'!$J$59:$J$999999,#REF!)))</f>
        <v>0</v>
      </c>
      <c r="AU179" s="3">
        <f>IF(Closed_Ports!AP172="z","z",IF(AU$11&lt;2000,INDEX('Data;_Historical_Data'!$H$12:$AK$518,MATCH(Working!$E179,'Data;_Historical_Data'!$J$12:$J$518,0),MATCH(Working!AU$11,'Data;_Historical_Data'!$H$11:$AK$11)),SUMIFS('Data;_Minor_Ports'!$K$59:$K$999999,'Data;_Minor_Ports'!$F$59:$F$999999,$F179,'Data;_Minor_Ports'!$E$59:$E$999999,AU$70,'Data;_Minor_Ports'!$J$59:$J$999999,#REF!)))</f>
        <v>0</v>
      </c>
      <c r="AV179" s="3">
        <f>IF(Closed_Ports!AQ172="z","z",IF(AV$11&lt;2000,INDEX('Data;_Historical_Data'!$H$12:$AK$518,MATCH(Working!$E179,'Data;_Historical_Data'!$J$12:$J$518,0),MATCH(Working!AV$11,'Data;_Historical_Data'!$H$11:$AK$11)),SUMIFS('Data;_Minor_Ports'!$K$59:$K$999999,'Data;_Minor_Ports'!$F$59:$F$999999,$F179,'Data;_Minor_Ports'!$E$59:$E$999999,AV$70,'Data;_Minor_Ports'!$J$59:$J$999999,#REF!)))</f>
        <v>0</v>
      </c>
      <c r="AW179" s="3">
        <f>IF(Closed_Ports!AR172="z","z",IF(AW$11&lt;2000,INDEX('Data;_Historical_Data'!$H$12:$AK$518,MATCH(Working!$E179,'Data;_Historical_Data'!$J$12:$J$518,0),MATCH(Working!AW$11,'Data;_Historical_Data'!$H$11:$AK$11)),SUMIFS('Data;_Minor_Ports'!$K$59:$K$999999,'Data;_Minor_Ports'!$F$59:$F$999999,$F179,'Data;_Minor_Ports'!$E$59:$E$999999,AW$70,'Data;_Minor_Ports'!$J$59:$J$999999,#REF!)))</f>
        <v>0</v>
      </c>
      <c r="AX179" s="3">
        <f>IF(Closed_Ports!AS172="z","z",IF(AX$11&lt;2000,INDEX('Data;_Historical_Data'!$H$12:$AK$518,MATCH(Working!$E179,'Data;_Historical_Data'!$J$12:$J$518,0),MATCH(Working!AX$11,'Data;_Historical_Data'!$H$11:$AK$11)),SUMIFS('Data;_Minor_Ports'!$K$59:$K$999999,'Data;_Minor_Ports'!$F$59:$F$999999,$F179,'Data;_Minor_Ports'!$E$59:$E$999999,AX$70,'Data;_Minor_Ports'!$J$59:$J$999999,#REF!)))</f>
        <v>0</v>
      </c>
      <c r="AY179" s="3">
        <f>IF(Closed_Ports!AT172="z","z",IF(AY$11&lt;2000,INDEX('Data;_Historical_Data'!$H$12:$AK$518,MATCH(Working!$E179,'Data;_Historical_Data'!$J$12:$J$518,0),MATCH(Working!AY$11,'Data;_Historical_Data'!$H$11:$AK$11)),SUMIFS('Data;_Minor_Ports'!$K$59:$K$999999,'Data;_Minor_Ports'!$F$59:$F$999999,$F179,'Data;_Minor_Ports'!$E$59:$E$999999,AY$70,'Data;_Minor_Ports'!$J$59:$J$999999,#REF!)))</f>
        <v>0</v>
      </c>
      <c r="AZ179" s="3">
        <f>IF(Closed_Ports!AU172="z","z",IF(AZ$11&lt;2000,INDEX('Data;_Historical_Data'!$H$12:$AK$518,MATCH(Working!$E179,'Data;_Historical_Data'!$J$12:$J$518,0),MATCH(Working!AZ$11,'Data;_Historical_Data'!$H$11:$AK$11)),SUMIFS('Data;_Minor_Ports'!$K$59:$K$999999,'Data;_Minor_Ports'!$F$59:$F$999999,$F179,'Data;_Minor_Ports'!$E$59:$E$999999,AZ$70,'Data;_Minor_Ports'!$J$59:$J$999999,#REF!)))</f>
        <v>0</v>
      </c>
      <c r="BA179" s="3">
        <f>IF(Closed_Ports!AV172="z","z",IF(BA$11&lt;2000,INDEX('Data;_Historical_Data'!$H$12:$AK$518,MATCH(Working!$E179,'Data;_Historical_Data'!$J$12:$J$518,0),MATCH(Working!BA$11,'Data;_Historical_Data'!$H$11:$AK$11)),SUMIFS('Data;_Minor_Ports'!$K$59:$K$999999,'Data;_Minor_Ports'!$F$59:$F$999999,$F179,'Data;_Minor_Ports'!$E$59:$E$999999,BA$70,'Data;_Minor_Ports'!$J$59:$J$999999,#REF!)))</f>
        <v>0</v>
      </c>
      <c r="BB179" s="3">
        <f>IF(Closed_Ports!AW172="z","z",IF(BB$11&lt;2000,INDEX('Data;_Historical_Data'!$H$12:$AK$518,MATCH(Working!$E179,'Data;_Historical_Data'!$J$12:$J$518,0),MATCH(Working!BB$11,'Data;_Historical_Data'!$H$11:$AK$11)),SUMIFS('Data;_Minor_Ports'!$K$59:$K$999999,'Data;_Minor_Ports'!$F$59:$F$999999,$F179,'Data;_Minor_Ports'!$E$59:$E$999999,BB$70,'Data;_Minor_Ports'!$J$59:$J$999999,#REF!)))</f>
        <v>0</v>
      </c>
      <c r="BC179" s="3">
        <f>IF(Closed_Ports!AX172="z","z",IF(BC$11&lt;2000,INDEX('Data;_Historical_Data'!$H$12:$AK$518,MATCH(Working!$E179,'Data;_Historical_Data'!$J$12:$J$518,0),MATCH(Working!BC$11,'Data;_Historical_Data'!$H$11:$AK$11)),SUMIFS('Data;_Minor_Ports'!$K$59:$K$999999,'Data;_Minor_Ports'!$F$59:$F$999999,$F179,'Data;_Minor_Ports'!$E$59:$E$999999,BC$70,'Data;_Minor_Ports'!$J$59:$J$999999,#REF!)))</f>
        <v>0</v>
      </c>
      <c r="BD179" s="3">
        <f>IF(Closed_Ports!AY172="z","z",IF(BD$11&lt;2000,INDEX('Data;_Historical_Data'!$H$12:$AK$518,MATCH(Working!$E179,'Data;_Historical_Data'!$J$12:$J$518,0),MATCH(Working!BD$11,'Data;_Historical_Data'!$H$11:$AK$11)),SUMIFS('Data;_Minor_Ports'!$K$59:$K$999999,'Data;_Minor_Ports'!$F$59:$F$999999,$F179,'Data;_Minor_Ports'!$E$59:$E$999999,BD$70,'Data;_Minor_Ports'!$J$59:$J$999999,#REF!)))</f>
        <v>0</v>
      </c>
      <c r="BE179" s="3">
        <f>IF(Closed_Ports!AZ172="z","z",IF(BE$11&lt;2000,INDEX('Data;_Historical_Data'!$H$12:$AK$518,MATCH(Working!$E179,'Data;_Historical_Data'!$J$12:$J$518,0),MATCH(Working!BE$11,'Data;_Historical_Data'!$H$11:$AK$11)),SUMIFS('Data;_Minor_Ports'!$K$59:$K$999999,'Data;_Minor_Ports'!$F$59:$F$999999,$F179,'Data;_Minor_Ports'!$E$59:$E$999999,BE$70,'Data;_Minor_Ports'!$J$59:$J$999999,#REF!)))</f>
        <v>0</v>
      </c>
      <c r="BF179" s="3">
        <f>IF(Closed_Ports!BA172="z","z",IF(BF$11&lt;2000,INDEX('Data;_Historical_Data'!$H$12:$AK$518,MATCH(Working!$E179,'Data;_Historical_Data'!$J$12:$J$518,0),MATCH(Working!BF$11,'Data;_Historical_Data'!$H$11:$AK$11)),SUMIFS('Data;_Minor_Ports'!$K$59:$K$999999,'Data;_Minor_Ports'!$F$59:$F$999999,$F179,'Data;_Minor_Ports'!$E$59:$E$999999,BF$70,'Data;_Minor_Ports'!$J$59:$J$999999,#REF!)))</f>
        <v>0</v>
      </c>
      <c r="BG179" s="3">
        <f>IF(Closed_Ports!BB172="z","z",IF(BG$11&lt;2000,INDEX('Data;_Historical_Data'!$H$12:$AK$518,MATCH(Working!$E179,'Data;_Historical_Data'!$J$12:$J$518,0),MATCH(Working!BG$11,'Data;_Historical_Data'!$H$11:$AK$11)),SUMIFS('Data;_Minor_Ports'!$K$59:$K$999999,'Data;_Minor_Ports'!$F$59:$F$999999,$F179,'Data;_Minor_Ports'!$E$59:$E$999999,BG$70,'Data;_Minor_Ports'!$J$59:$J$999999,#REF!)))</f>
        <v>0</v>
      </c>
      <c r="BH179" s="3">
        <f>IF(Closed_Ports!BC172="z","z",IF(BH$11&lt;2000,INDEX('Data;_Historical_Data'!$H$12:$AK$518,MATCH(Working!$E179,'Data;_Historical_Data'!$J$12:$J$518,0),MATCH(Working!BH$11,'Data;_Historical_Data'!$H$11:$AK$11)),SUMIFS('Data;_Minor_Ports'!$K$59:$K$999999,'Data;_Minor_Ports'!$F$59:$F$999999,$F179,'Data;_Minor_Ports'!$E$59:$E$999999,BH$70,'Data;_Minor_Ports'!$J$59:$J$999999,#REF!)))</f>
        <v>0</v>
      </c>
      <c r="BI179" s="3">
        <f>IF(Closed_Ports!BD172="z","z",IF(BI$11&lt;2000,INDEX('Data;_Historical_Data'!$H$12:$AK$518,MATCH(Working!$E179,'Data;_Historical_Data'!$J$12:$J$518,0),MATCH(Working!BI$11,'Data;_Historical_Data'!$H$11:$AK$11)),SUMIFS('Data;_Minor_Ports'!$K$59:$K$999999,'Data;_Minor_Ports'!$F$59:$F$999999,$F179,'Data;_Minor_Ports'!$E$59:$E$999999,BI$70,'Data;_Minor_Ports'!$J$59:$J$999999,#REF!)))</f>
        <v>0</v>
      </c>
      <c r="BJ179" s="44" t="e">
        <f t="shared" si="12"/>
        <v>#DIV/0!</v>
      </c>
      <c r="BK179" s="45">
        <f t="shared" si="13"/>
        <v>0</v>
      </c>
    </row>
    <row r="180" spans="5:63" x14ac:dyDescent="0.25">
      <c r="E180" s="22" t="e">
        <f>CONCATENATE(#REF!,Working!H180)</f>
        <v>#REF!</v>
      </c>
      <c r="F180" s="22" t="s">
        <v>536</v>
      </c>
      <c r="G180" s="22" t="s">
        <v>308</v>
      </c>
      <c r="H180" s="2" t="s">
        <v>537</v>
      </c>
      <c r="I180" s="6"/>
      <c r="J180" s="42" t="s">
        <v>66</v>
      </c>
      <c r="K180" s="3" t="e">
        <f>IF(#REF!&lt;&gt;"Both Directions","z",(K181-SUM(K127:K179)))</f>
        <v>#REF!</v>
      </c>
      <c r="L180" s="3" t="e">
        <f>IF(#REF!&lt;&gt;"Both Directions","z",(L181-SUM(L127:L179)))</f>
        <v>#REF!</v>
      </c>
      <c r="M180" s="3" t="e">
        <f>IF(#REF!&lt;&gt;"Both Directions","z",(M181-SUM(M127:M179)))</f>
        <v>#REF!</v>
      </c>
      <c r="N180" s="3" t="e">
        <f>IF(#REF!&lt;&gt;"Both Directions","z",(N181-SUM(N127:N179)))</f>
        <v>#REF!</v>
      </c>
      <c r="O180" s="3" t="e">
        <f>IF(#REF!&lt;&gt;"Both Directions","z",(O181-SUM(O127:O179)))</f>
        <v>#REF!</v>
      </c>
      <c r="P180" s="3" t="e">
        <f>IF(#REF!&lt;&gt;"Both Directions","z",(P181-SUM(P127:P179)))</f>
        <v>#REF!</v>
      </c>
      <c r="Q180" s="3" t="e">
        <f>IF(#REF!&lt;&gt;"Both Directions","z",(Q181-SUM(Q127:Q179)))</f>
        <v>#REF!</v>
      </c>
      <c r="R180" s="3" t="e">
        <f>IF(#REF!&lt;&gt;"Both Directions","z",(R181-SUM(R127:R179)))</f>
        <v>#REF!</v>
      </c>
      <c r="S180" s="3" t="e">
        <f>IF(#REF!&lt;&gt;"Both Directions","z",(S181-SUM(S127:S179)))</f>
        <v>#REF!</v>
      </c>
      <c r="T180" s="3" t="str">
        <f>IF(Closed_Ports!O173="z","z",(Working!T181-SUM(Working!T71:T179)))</f>
        <v>z</v>
      </c>
      <c r="U180" s="3" t="str">
        <f>IF(Closed_Ports!P173="z","z",(Working!U181-SUM(Working!U71:U179)))</f>
        <v>z</v>
      </c>
      <c r="V180" s="3" t="str">
        <f>IF(Closed_Ports!Q173="z","z",(Working!V181-SUM(Working!V71:V179)))</f>
        <v>z</v>
      </c>
      <c r="W180" s="3" t="str">
        <f>IF(Closed_Ports!R173="z","z",(Working!W181-SUM(Working!W71:W179)))</f>
        <v>z</v>
      </c>
      <c r="X180" s="3" t="str">
        <f>IF(Closed_Ports!S173="z","z",(Working!X181-SUM(Working!X71:X179)))</f>
        <v>z</v>
      </c>
      <c r="Y180" s="3" t="str">
        <f>IF(Closed_Ports!T173="z","z",(Working!Y181-SUM(Working!Y71:Y179)))</f>
        <v>z</v>
      </c>
      <c r="Z180" s="3" t="str">
        <f>IF(Closed_Ports!U173="z","z",(Working!Z181-SUM(Working!Z71:Z179)))</f>
        <v>z</v>
      </c>
      <c r="AA180" s="3" t="str">
        <f>IF(Closed_Ports!V173="z","z",(Working!AA181-SUM(Working!AA71:AA179)))</f>
        <v>z</v>
      </c>
      <c r="AB180" s="3" t="str">
        <f>IF(Closed_Ports!W173="z","z",(Working!AB181-SUM(Working!AB71:AB179)))</f>
        <v>z</v>
      </c>
      <c r="AC180" s="3" t="str">
        <f>IF(Closed_Ports!X173="z","z",(Working!AC181-SUM(Working!AC71:AC179)))</f>
        <v>z</v>
      </c>
      <c r="AD180" s="3" t="str">
        <f>IF(Closed_Ports!Y173="z","z",(Working!AD181-SUM(Working!AD71:AD179)))</f>
        <v>z</v>
      </c>
      <c r="AE180" s="3" t="str">
        <f>IF(Closed_Ports!Z173="z","z",(Working!AE181-SUM(Working!AE71:AE179)))</f>
        <v>z</v>
      </c>
      <c r="AF180" s="3" t="str">
        <f>IF(Closed_Ports!AA173="z","z",(Working!AF181-SUM(Working!AF71:AF179)))</f>
        <v>z</v>
      </c>
      <c r="AG180" s="3" t="str">
        <f>IF(Closed_Ports!AB173="z","z",(Working!AG181-SUM(Working!AG71:AG179)))</f>
        <v>z</v>
      </c>
      <c r="AH180" s="3" t="str">
        <f>IF(Closed_Ports!AC173="z","z",(Working!AH181-SUM(Working!AH71:AH179)))</f>
        <v>z</v>
      </c>
      <c r="AI180" s="3" t="str">
        <f>IF(Closed_Ports!AD173="z","z",(Working!AI181-SUM(Working!AI71:AI179)))</f>
        <v>z</v>
      </c>
      <c r="AJ180" s="3" t="str">
        <f>IF(Closed_Ports!AE173="z","z",(Working!AJ181-SUM(Working!AJ71:AJ179)))</f>
        <v>z</v>
      </c>
      <c r="AK180" s="3" t="str">
        <f>IF(Closed_Ports!AF173="z","z",(Working!AK181-SUM(Working!AK71:AK179)))</f>
        <v>z</v>
      </c>
      <c r="AL180" s="49" t="str">
        <f>IF(Closed_Ports!AG173="z","z",(Working!AL181-SUM(Working!AL71:AL179)))</f>
        <v>z</v>
      </c>
      <c r="AM180" s="3" t="str">
        <f>IF(Closed_Ports!AH173="z","z",(Working!AM181-SUM(Working!AM71:AM179)))</f>
        <v>z</v>
      </c>
      <c r="AN180" s="3" t="str">
        <f>IF(Closed_Ports!AI173="z","z",(Working!AN181-SUM(Working!AN71:AN179)))</f>
        <v>z</v>
      </c>
      <c r="AO180" s="3" t="str">
        <f>IF(Closed_Ports!AJ173="z","z",(Working!AO181-SUM(Working!AO71:AO179)))</f>
        <v>z</v>
      </c>
      <c r="AP180" s="3" t="str">
        <f>IF(Closed_Ports!AK173="z","z",(Working!AP181-SUM(Working!AP71:AP179)))</f>
        <v>z</v>
      </c>
      <c r="AQ180" s="3" t="str">
        <f>IF(Closed_Ports!AL173="z","z",(Working!AQ181-SUM(Working!AQ71:AQ179)))</f>
        <v>z</v>
      </c>
      <c r="AR180" s="3" t="str">
        <f>IF(Closed_Ports!AM173="z","z",(Working!AR181-SUM(Working!AR71:AR179)))</f>
        <v>z</v>
      </c>
      <c r="AS180" s="3" t="str">
        <f>IF(Closed_Ports!AN173="z","z",(Working!AS181-SUM(Working!AS71:AS179)))</f>
        <v>z</v>
      </c>
      <c r="AT180" s="3" t="str">
        <f>IF(Closed_Ports!AO173="z","z",(Working!AT181-SUM(Working!AT71:AT179)))</f>
        <v>z</v>
      </c>
      <c r="AU180" s="3" t="str">
        <f>IF(Closed_Ports!AP173="z","z",(Working!AU181-SUM(Working!AU71:AU179)))</f>
        <v>z</v>
      </c>
      <c r="AV180" s="3" t="str">
        <f>IF(Closed_Ports!AQ173="z","z",(Working!AV181-SUM(Working!AV71:AV179)))</f>
        <v>z</v>
      </c>
      <c r="AW180" s="3" t="str">
        <f>IF(Closed_Ports!AR173="z","z",(Working!AW181-SUM(Working!AW71:AW179)))</f>
        <v>z</v>
      </c>
      <c r="AX180" s="3" t="str">
        <f>IF(Closed_Ports!AS173="z","z",(Working!AX181-SUM(Working!AX71:AX179)))</f>
        <v>z</v>
      </c>
      <c r="AY180" s="3" t="str">
        <f>IF(Closed_Ports!AT173="z","z",(Working!AY181-SUM(Working!AY71:AY179)))</f>
        <v>z</v>
      </c>
      <c r="AZ180" s="3" t="str">
        <f>IF(Closed_Ports!AU173="z","z",(Working!AZ181-SUM(Working!AZ71:AZ179)))</f>
        <v>z</v>
      </c>
      <c r="BA180" s="3" t="str">
        <f>IF(Closed_Ports!AV173="z","z",(Working!BA181-SUM(Working!BA71:BA179)))</f>
        <v>z</v>
      </c>
      <c r="BB180" s="3" t="str">
        <f>IF(Closed_Ports!AW173="z","z",(Working!BB181-SUM(Working!BB71:BB179)))</f>
        <v>z</v>
      </c>
      <c r="BC180" s="3" t="str">
        <f>IF(Closed_Ports!AX173="z","z",(Working!BC181-SUM(Working!BC71:BC179)))</f>
        <v>z</v>
      </c>
      <c r="BD180" s="3" t="str">
        <f>IF(Closed_Ports!AY173="z","z",(Working!BD181-SUM(Working!BD71:BD179)))</f>
        <v>z</v>
      </c>
      <c r="BE180" s="3" t="str">
        <f>IF(Closed_Ports!AZ173="z","z",(Working!BE181-SUM(Working!BE71:BE179)))</f>
        <v>z</v>
      </c>
      <c r="BF180" s="3" t="str">
        <f>IF(Closed_Ports!BA173="z","z",(Working!BF181-SUM(Working!BF71:BF179)))</f>
        <v>z</v>
      </c>
      <c r="BG180" s="3" t="str">
        <f>IF(Closed_Ports!BB173="z","z",(Working!BG181-SUM(Working!BG71:BG179)))</f>
        <v>z</v>
      </c>
      <c r="BH180" s="3" t="str">
        <f>IF(Closed_Ports!BC173="z","z",(Working!BH181-SUM(Working!BH71:BH179)))</f>
        <v>z</v>
      </c>
      <c r="BI180" s="3" t="str">
        <f>IF(Closed_Ports!BD173="z","z",IF(BI$11&lt;2000,INDEX('Data;_Historical_Data'!$H$12:$AK$518,MATCH(Working!$E180,'Data;_Historical_Data'!$J$12:$J$518,0),MATCH(Working!BI$11,'Data;_Historical_Data'!$H$11:$AK$11)),SUMIFS('Data;_Minor_Ports'!$K$59:$K$999999,'Data;_Minor_Ports'!$F$59:$F$999999,$F180,'Data;_Minor_Ports'!$E$59:$E$999999,BI$70,'Data;_Minor_Ports'!$J$59:$J$999999,#REF!)))</f>
        <v>z</v>
      </c>
      <c r="BJ180" s="44" t="e">
        <f t="shared" si="12"/>
        <v>#VALUE!</v>
      </c>
      <c r="BK180" s="45" t="e">
        <f t="shared" si="13"/>
        <v>#VALUE!</v>
      </c>
    </row>
    <row r="181" spans="5:63" x14ac:dyDescent="0.25">
      <c r="E181" s="22" t="e">
        <f>CONCATENATE(#REF!,Working!H181)</f>
        <v>#REF!</v>
      </c>
      <c r="H181" s="7" t="s">
        <v>164</v>
      </c>
      <c r="I181" s="6"/>
      <c r="J181" s="51" t="s">
        <v>66</v>
      </c>
      <c r="K181" s="8" t="e">
        <f>IF(K$11&lt;2000,INDEX('Data;_Historical_Data'!$H$12:$AK$518,MATCH(Working!$E181,'Data;_Historical_Data'!$J$12:$J$518,0),MATCH(Working!K$11,'Data;_Historical_Data'!$H$11:$AK$11)),SUMIFS('Data;_Minor_Ports'!$K$59:$K$999999,'Data;_Minor_Ports'!$E$59:$E$999999,K$11,'Data;_Minor_Ports'!$J$59:$J$999999,#REF!))</f>
        <v>#REF!</v>
      </c>
      <c r="L181" s="8" t="e">
        <f>IF(L$11&lt;2000,INDEX('Data;_Historical_Data'!$H$12:$AK$518,MATCH(Working!$E181,'Data;_Historical_Data'!$J$12:$J$518,0),MATCH(Working!L$11,'Data;_Historical_Data'!$H$11:$AK$11)),SUMIFS('Data;_Minor_Ports'!$K$59:$K$999999,'Data;_Minor_Ports'!$E$59:$E$999999,L$11,'Data;_Minor_Ports'!$J$59:$J$999999,#REF!))</f>
        <v>#REF!</v>
      </c>
      <c r="M181" s="8" t="e">
        <f>IF(M$11&lt;2000,INDEX('Data;_Historical_Data'!$H$12:$AK$518,MATCH(Working!$E181,'Data;_Historical_Data'!$J$12:$J$518,0),MATCH(Working!M$11,'Data;_Historical_Data'!$H$11:$AK$11)),SUMIFS('Data;_Minor_Ports'!$K$59:$K$999999,'Data;_Minor_Ports'!$E$59:$E$999999,M$11,'Data;_Minor_Ports'!$J$59:$J$999999,#REF!))</f>
        <v>#REF!</v>
      </c>
      <c r="N181" s="8" t="e">
        <f>IF(N$11&lt;2000,INDEX('Data;_Historical_Data'!$H$12:$AK$518,MATCH(Working!$E181,'Data;_Historical_Data'!$J$12:$J$518,0),MATCH(Working!N$11,'Data;_Historical_Data'!$H$11:$AK$11)),SUMIFS('Data;_Minor_Ports'!$K$59:$K$999999,'Data;_Minor_Ports'!$E$59:$E$999999,N$11,'Data;_Minor_Ports'!$J$59:$J$999999,#REF!))</f>
        <v>#REF!</v>
      </c>
      <c r="O181" s="8" t="e">
        <f>IF(O$11&lt;2000,INDEX('Data;_Historical_Data'!$H$12:$AK$518,MATCH(Working!$E181,'Data;_Historical_Data'!$J$12:$J$518,0),MATCH(Working!O$11,'Data;_Historical_Data'!$H$11:$AK$11)),SUMIFS('Data;_Minor_Ports'!$K$59:$K$999999,'Data;_Minor_Ports'!$E$59:$E$999999,O$11,'Data;_Minor_Ports'!$J$59:$J$999999,#REF!))</f>
        <v>#REF!</v>
      </c>
      <c r="P181" s="8" t="e">
        <f>IF(P$11&lt;2000,INDEX('Data;_Historical_Data'!$H$12:$AK$518,MATCH(Working!$E181,'Data;_Historical_Data'!$J$12:$J$518,0),MATCH(Working!P$11,'Data;_Historical_Data'!$H$11:$AK$11)),SUMIFS('Data;_Minor_Ports'!$K$59:$K$999999,'Data;_Minor_Ports'!$E$59:$E$999999,P$11,'Data;_Minor_Ports'!$J$59:$J$999999,#REF!))</f>
        <v>#REF!</v>
      </c>
      <c r="Q181" s="8" t="e">
        <f>IF(Q$11&lt;2000,INDEX('Data;_Historical_Data'!$H$12:$AK$518,MATCH(Working!$E181,'Data;_Historical_Data'!$J$12:$J$518,0),MATCH(Working!Q$11,'Data;_Historical_Data'!$H$11:$AK$11)),SUMIFS('Data;_Minor_Ports'!$K$59:$K$999999,'Data;_Minor_Ports'!$E$59:$E$999999,Q$11,'Data;_Minor_Ports'!$J$59:$J$999999,#REF!))</f>
        <v>#REF!</v>
      </c>
      <c r="R181" s="8" t="e">
        <f>IF(R$11&lt;2000,INDEX('Data;_Historical_Data'!$H$12:$AK$518,MATCH(Working!$E181,'Data;_Historical_Data'!$J$12:$J$518,0),MATCH(Working!R$11,'Data;_Historical_Data'!$H$11:$AK$11)),SUMIFS('Data;_Minor_Ports'!$K$59:$K$999999,'Data;_Minor_Ports'!$E$59:$E$999999,R$11,'Data;_Minor_Ports'!$J$59:$J$999999,#REF!))</f>
        <v>#REF!</v>
      </c>
      <c r="S181" s="8" t="e">
        <f>IF(S$11&lt;2000,INDEX('Data;_Historical_Data'!$H$12:$AK$518,MATCH(Working!$E181,'Data;_Historical_Data'!$J$12:$J$518,0),MATCH(Working!S$11,'Data;_Historical_Data'!$H$11:$AK$11)),SUMIFS('Data;_Minor_Ports'!$K$59:$K$999999,'Data;_Minor_Ports'!$E$59:$E$999999,S$11,'Data;_Minor_Ports'!$J$59:$J$999999,#REF!))</f>
        <v>#REF!</v>
      </c>
      <c r="T181" s="8" t="e">
        <f>IF(T$11&lt;2000,INDEX('Data;_Historical_Data'!$H$12:$AK$518,MATCH(Working!$E181,'Data;_Historical_Data'!$J$12:$J$518,0),MATCH(Working!T$11,'Data;_Historical_Data'!$H$11:$AK$11)),SUMIFS('Data;_Minor_Ports'!$K$59:$K$999999,'Data;_Minor_Ports'!$E$59:$E$999999,T$11,'Data;_Minor_Ports'!$J$59:$J$999999,#REF!))</f>
        <v>#REF!</v>
      </c>
      <c r="U181" s="8" t="e">
        <f>IF(U$11&lt;2000,INDEX('Data;_Historical_Data'!$H$12:$AK$518,MATCH(Working!$E181,'Data;_Historical_Data'!$J$12:$J$518,0),MATCH(Working!U$11,'Data;_Historical_Data'!$H$11:$AK$11)),SUMIFS('Data;_Minor_Ports'!$K$59:$K$999999,'Data;_Minor_Ports'!$E$59:$E$999999,U$11,'Data;_Minor_Ports'!$J$59:$J$999999,#REF!))</f>
        <v>#REF!</v>
      </c>
      <c r="V181" s="8" t="e">
        <f>IF(V$11&lt;2000,INDEX('Data;_Historical_Data'!$H$12:$AK$518,MATCH(Working!$E181,'Data;_Historical_Data'!$J$12:$J$518,0),MATCH(Working!V$11,'Data;_Historical_Data'!$H$11:$AK$11)),SUMIFS('Data;_Minor_Ports'!$K$59:$K$999999,'Data;_Minor_Ports'!$E$59:$E$999999,V$11,'Data;_Minor_Ports'!$J$59:$J$999999,#REF!))</f>
        <v>#REF!</v>
      </c>
      <c r="W181" s="8" t="e">
        <f>IF(W$11&lt;2000,INDEX('Data;_Historical_Data'!$H$12:$AK$518,MATCH(Working!$E181,'Data;_Historical_Data'!$J$12:$J$518,0),MATCH(Working!W$11,'Data;_Historical_Data'!$H$11:$AK$11)),SUMIFS('Data;_Minor_Ports'!$K$59:$K$999999,'Data;_Minor_Ports'!$E$59:$E$999999,W$11,'Data;_Minor_Ports'!$J$59:$J$999999,#REF!))</f>
        <v>#REF!</v>
      </c>
      <c r="X181" s="8" t="e">
        <f>IF(X$11&lt;2000,INDEX('Data;_Historical_Data'!$H$12:$AK$518,MATCH(Working!$E181,'Data;_Historical_Data'!$J$12:$J$518,0),MATCH(Working!X$11,'Data;_Historical_Data'!$H$11:$AK$11)),SUMIFS('Data;_Minor_Ports'!$K$59:$K$999999,'Data;_Minor_Ports'!$E$59:$E$999999,X$11,'Data;_Minor_Ports'!$J$59:$J$999999,#REF!))</f>
        <v>#REF!</v>
      </c>
      <c r="Y181" s="8" t="e">
        <f>IF(Y$11&lt;2000,INDEX('Data;_Historical_Data'!$H$12:$AK$518,MATCH(Working!$E181,'Data;_Historical_Data'!$J$12:$J$518,0),MATCH(Working!Y$11,'Data;_Historical_Data'!$H$11:$AK$11)),SUMIFS('Data;_Minor_Ports'!$K$59:$K$999999,'Data;_Minor_Ports'!$E$59:$E$999999,Y$11,'Data;_Minor_Ports'!$J$59:$J$999999,#REF!))</f>
        <v>#REF!</v>
      </c>
      <c r="Z181" s="8" t="e">
        <f>IF(Z$11&lt;2000,INDEX('Data;_Historical_Data'!$H$12:$AK$518,MATCH(Working!$E181,'Data;_Historical_Data'!$J$12:$J$518,0),MATCH(Working!Z$11,'Data;_Historical_Data'!$H$11:$AK$11)),SUMIFS('Data;_Minor_Ports'!$K$59:$K$999999,'Data;_Minor_Ports'!$E$59:$E$999999,Z$11,'Data;_Minor_Ports'!$J$59:$J$999999,#REF!))</f>
        <v>#REF!</v>
      </c>
      <c r="AA181" s="8" t="e">
        <f>IF(AA$11&lt;2000,INDEX('Data;_Historical_Data'!$H$12:$AK$518,MATCH(Working!$E181,'Data;_Historical_Data'!$J$12:$J$518,0),MATCH(Working!AA$11,'Data;_Historical_Data'!$H$11:$AK$11)),SUMIFS('Data;_Minor_Ports'!$K$59:$K$999999,'Data;_Minor_Ports'!$E$59:$E$999999,AA$11,'Data;_Minor_Ports'!$J$59:$J$999999,#REF!))</f>
        <v>#REF!</v>
      </c>
      <c r="AB181" s="8" t="e">
        <f>IF(AB$11&lt;2000,INDEX('Data;_Historical_Data'!$H$12:$AK$518,MATCH(Working!$E181,'Data;_Historical_Data'!$J$12:$J$518,0),MATCH(Working!AB$11,'Data;_Historical_Data'!$H$11:$AK$11)),SUMIFS('Data;_Minor_Ports'!$K$59:$K$999999,'Data;_Minor_Ports'!$E$59:$E$999999,AB$11,'Data;_Minor_Ports'!$J$59:$J$999999,#REF!))</f>
        <v>#REF!</v>
      </c>
      <c r="AC181" s="8" t="e">
        <f>IF(AC$11&lt;2000,INDEX('Data;_Historical_Data'!$H$12:$AK$518,MATCH(Working!$E181,'Data;_Historical_Data'!$J$12:$J$518,0),MATCH(Working!AC$11,'Data;_Historical_Data'!$H$11:$AK$11)),SUMIFS('Data;_Minor_Ports'!$K$59:$K$999999,'Data;_Minor_Ports'!$E$59:$E$999999,AC$11,'Data;_Minor_Ports'!$J$59:$J$999999,#REF!))</f>
        <v>#REF!</v>
      </c>
      <c r="AD181" s="8" t="e">
        <f>IF(AD$11&lt;2000,INDEX('Data;_Historical_Data'!$H$12:$AK$518,MATCH(Working!$E181,'Data;_Historical_Data'!$J$12:$J$518,0),MATCH(Working!AD$11,'Data;_Historical_Data'!$H$11:$AK$11)),SUMIFS('Data;_Minor_Ports'!$K$59:$K$999999,'Data;_Minor_Ports'!$E$59:$E$999999,AD$11,'Data;_Minor_Ports'!$J$59:$J$999999,#REF!))</f>
        <v>#REF!</v>
      </c>
      <c r="AE181" s="8" t="e">
        <f>IF(AE$11&lt;2000,INDEX('Data;_Historical_Data'!$H$12:$AK$518,MATCH(Working!$E181,'Data;_Historical_Data'!$J$12:$J$518,0),MATCH(Working!AE$11,'Data;_Historical_Data'!$H$11:$AK$11)),SUMIFS('Data;_Minor_Ports'!$K$59:$K$999999,'Data;_Minor_Ports'!$E$59:$E$999999,AE$11,'Data;_Minor_Ports'!$J$59:$J$999999,#REF!))</f>
        <v>#REF!</v>
      </c>
      <c r="AF181" s="8" t="e">
        <f>IF(AF$11&lt;2000,INDEX('Data;_Historical_Data'!$H$12:$AK$518,MATCH(Working!$E181,'Data;_Historical_Data'!$J$12:$J$518,0),MATCH(Working!AF$11,'Data;_Historical_Data'!$H$11:$AK$11)),SUMIFS('Data;_Minor_Ports'!$K$59:$K$999999,'Data;_Minor_Ports'!$E$59:$E$999999,AF$11,'Data;_Minor_Ports'!$J$59:$J$999999,#REF!))</f>
        <v>#REF!</v>
      </c>
      <c r="AG181" s="8" t="e">
        <f>IF(AG$11&lt;2000,INDEX('Data;_Historical_Data'!$H$12:$AK$518,MATCH(Working!$E181,'Data;_Historical_Data'!$J$12:$J$518,0),MATCH(Working!AG$11,'Data;_Historical_Data'!$H$11:$AK$11)),SUMIFS('Data;_Minor_Ports'!$K$59:$K$999999,'Data;_Minor_Ports'!$E$59:$E$999999,AG$11,'Data;_Minor_Ports'!$J$59:$J$999999,#REF!))</f>
        <v>#REF!</v>
      </c>
      <c r="AH181" s="8" t="e">
        <f>IF(AH$11&lt;2000,INDEX('Data;_Historical_Data'!$H$12:$AK$518,MATCH(Working!$E181,'Data;_Historical_Data'!$J$12:$J$518,0),MATCH(Working!AH$11,'Data;_Historical_Data'!$H$11:$AK$11)),SUMIFS('Data;_Minor_Ports'!$K$59:$K$999999,'Data;_Minor_Ports'!$E$59:$E$999999,AH$11,'Data;_Minor_Ports'!$J$59:$J$999999,#REF!))</f>
        <v>#REF!</v>
      </c>
      <c r="AI181" s="8" t="e">
        <f>IF(AI$11&lt;2000,INDEX('Data;_Historical_Data'!$H$12:$AK$518,MATCH(Working!$E181,'Data;_Historical_Data'!$J$12:$J$518,0),MATCH(Working!AI$11,'Data;_Historical_Data'!$H$11:$AK$11)),SUMIFS('Data;_Minor_Ports'!$K$59:$K$999999,'Data;_Minor_Ports'!$E$59:$E$999999,AI$11,'Data;_Minor_Ports'!$J$59:$J$999999,#REF!))</f>
        <v>#REF!</v>
      </c>
      <c r="AJ181" s="8" t="e">
        <f>IF(AJ$11&lt;2000,INDEX('Data;_Historical_Data'!$H$12:$AK$518,MATCH(Working!$E181,'Data;_Historical_Data'!$J$12:$J$518,0),MATCH(Working!AJ$11,'Data;_Historical_Data'!$H$11:$AK$11)),SUMIFS('Data;_Minor_Ports'!$K$59:$K$999999,'Data;_Minor_Ports'!$E$59:$E$999999,AJ$11,'Data;_Minor_Ports'!$J$59:$J$999999,#REF!))</f>
        <v>#REF!</v>
      </c>
      <c r="AK181" s="8" t="e">
        <f>IF(AK$11&lt;2000,INDEX('Data;_Historical_Data'!$H$12:$AK$518,MATCH(Working!$E181,'Data;_Historical_Data'!$J$12:$J$518,0),MATCH(Working!AK$11,'Data;_Historical_Data'!$H$11:$AK$11)),SUMIFS('Data;_Minor_Ports'!$K$59:$K$999999,'Data;_Minor_Ports'!$E$59:$E$999999,AK$11,'Data;_Minor_Ports'!$J$59:$J$999999,#REF!))</f>
        <v>#REF!</v>
      </c>
      <c r="AL181" s="52">
        <f>IF(AL$11&lt;2000,INDEX('Data;_Historical_Data'!$H$12:$AK$518,MATCH(Working!$E181,'Data;_Historical_Data'!$J$12:$J$518,0),MATCH(Working!AL$11,'Data;_Historical_Data'!$H$11:$AK$11)),SUMIFS('Data;_Minor_Ports'!$K$59:$K$999999,'Data;_Minor_Ports'!$E$59:$E$999999,AL$11,'Data;_Minor_Ports'!$J$59:$J$999999,#REF!))</f>
        <v>0</v>
      </c>
      <c r="AM181" s="8">
        <f>IF(AM$11&lt;2000,INDEX('Data;_Historical_Data'!$H$12:$AK$518,MATCH(Working!$E181,'Data;_Historical_Data'!$J$12:$J$518,0),MATCH(Working!AM$11,'Data;_Historical_Data'!$H$11:$AK$11)),SUMIFS('Data;_Minor_Ports'!$K$59:$K$999999,'Data;_Minor_Ports'!$E$59:$E$999999,AM$11,'Data;_Minor_Ports'!$J$59:$J$999999,#REF!))</f>
        <v>0</v>
      </c>
      <c r="AN181" s="8">
        <f>IF(AN$11&lt;2000,INDEX('Data;_Historical_Data'!$H$12:$AK$518,MATCH(Working!$E181,'Data;_Historical_Data'!$J$12:$J$518,0),MATCH(Working!AN$11,'Data;_Historical_Data'!$H$11:$AK$11)),SUMIFS('Data;_Minor_Ports'!$K$59:$K$999999,'Data;_Minor_Ports'!$E$59:$E$999999,AN$11,'Data;_Minor_Ports'!$J$59:$J$999999,#REF!))</f>
        <v>0</v>
      </c>
      <c r="AO181" s="8">
        <f>IF(AO$11&lt;2000,INDEX('Data;_Historical_Data'!$H$12:$AK$518,MATCH(Working!$E181,'Data;_Historical_Data'!$J$12:$J$518,0),MATCH(Working!AO$11,'Data;_Historical_Data'!$H$11:$AK$11)),SUMIFS('Data;_Minor_Ports'!$K$59:$K$999999,'Data;_Minor_Ports'!$E$59:$E$999999,AO$11,'Data;_Minor_Ports'!$J$59:$J$999999,#REF!))</f>
        <v>0</v>
      </c>
      <c r="AP181" s="8">
        <f>IF(AP$11&lt;2000,INDEX('Data;_Historical_Data'!$H$12:$AK$518,MATCH(Working!$E181,'Data;_Historical_Data'!$J$12:$J$518,0),MATCH(Working!AP$11,'Data;_Historical_Data'!$H$11:$AK$11)),SUMIFS('Data;_Minor_Ports'!$K$59:$K$999999,'Data;_Minor_Ports'!$E$59:$E$999999,AP$11,'Data;_Minor_Ports'!$J$59:$J$999999,#REF!))</f>
        <v>0</v>
      </c>
      <c r="AQ181" s="8">
        <f>IF(AQ$11&lt;2000,INDEX('Data;_Historical_Data'!$H$12:$AK$518,MATCH(Working!$E181,'Data;_Historical_Data'!$J$12:$J$518,0),MATCH(Working!AQ$11,'Data;_Historical_Data'!$H$11:$AK$11)),SUMIFS('Data;_Minor_Ports'!$K$59:$K$999999,'Data;_Minor_Ports'!$E$59:$E$999999,AQ$11,'Data;_Minor_Ports'!$J$59:$J$999999,#REF!))</f>
        <v>0</v>
      </c>
      <c r="AR181" s="8">
        <f>IF(AR$11&lt;2000,INDEX('Data;_Historical_Data'!$H$12:$AK$518,MATCH(Working!$E181,'Data;_Historical_Data'!$J$12:$J$518,0),MATCH(Working!AR$11,'Data;_Historical_Data'!$H$11:$AK$11)),SUMIFS('Data;_Minor_Ports'!$K$59:$K$999999,'Data;_Minor_Ports'!$E$59:$E$999999,AR$11,'Data;_Minor_Ports'!$J$59:$J$999999,#REF!))</f>
        <v>0</v>
      </c>
      <c r="AS181" s="8">
        <f>IF(AS$11&lt;2000,INDEX('Data;_Historical_Data'!$H$12:$AK$518,MATCH(Working!$E181,'Data;_Historical_Data'!$J$12:$J$518,0),MATCH(Working!AS$11,'Data;_Historical_Data'!$H$11:$AK$11)),SUMIFS('Data;_Minor_Ports'!$K$59:$K$999999,'Data;_Minor_Ports'!$E$59:$E$999999,AS$11,'Data;_Minor_Ports'!$J$59:$J$999999,#REF!))</f>
        <v>0</v>
      </c>
      <c r="AT181" s="8">
        <f>IF(AT$11&lt;2000,INDEX('Data;_Historical_Data'!$H$12:$AK$518,MATCH(Working!$E181,'Data;_Historical_Data'!$J$12:$J$518,0),MATCH(Working!AT$11,'Data;_Historical_Data'!$H$11:$AK$11)),SUMIFS('Data;_Minor_Ports'!$K$59:$K$999999,'Data;_Minor_Ports'!$E$59:$E$999999,AT$11,'Data;_Minor_Ports'!$J$59:$J$999999,#REF!))</f>
        <v>0</v>
      </c>
      <c r="AU181" s="8">
        <f>IF(AU$11&lt;2000,INDEX('Data;_Historical_Data'!$H$12:$AK$518,MATCH(Working!$E181,'Data;_Historical_Data'!$J$12:$J$518,0),MATCH(Working!AU$11,'Data;_Historical_Data'!$H$11:$AK$11)),SUMIFS('Data;_Minor_Ports'!$K$59:$K$999999,'Data;_Minor_Ports'!$E$59:$E$999999,AU$11,'Data;_Minor_Ports'!$J$59:$J$999999,#REF!))</f>
        <v>0</v>
      </c>
      <c r="AV181" s="8">
        <f>IF(AV$11&lt;2000,INDEX('Data;_Historical_Data'!$H$12:$AK$518,MATCH(Working!$E181,'Data;_Historical_Data'!$J$12:$J$518,0),MATCH(Working!AV$11,'Data;_Historical_Data'!$H$11:$AK$11)),SUMIFS('Data;_Minor_Ports'!$K$59:$K$999999,'Data;_Minor_Ports'!$E$59:$E$999999,AV$11,'Data;_Minor_Ports'!$J$59:$J$999999,#REF!))</f>
        <v>0</v>
      </c>
      <c r="AW181" s="8">
        <f>IF(AW$11&lt;2000,INDEX('Data;_Historical_Data'!$H$12:$AK$518,MATCH(Working!$E181,'Data;_Historical_Data'!$J$12:$J$518,0),MATCH(Working!AW$11,'Data;_Historical_Data'!$H$11:$AK$11)),SUMIFS('Data;_Minor_Ports'!$K$59:$K$999999,'Data;_Minor_Ports'!$E$59:$E$999999,AW$11,'Data;_Minor_Ports'!$J$59:$J$999999,#REF!))</f>
        <v>0</v>
      </c>
      <c r="AX181" s="8">
        <f>IF(AX$11&lt;2000,INDEX('Data;_Historical_Data'!$H$12:$AK$518,MATCH(Working!$E181,'Data;_Historical_Data'!$J$12:$J$518,0),MATCH(Working!AX$11,'Data;_Historical_Data'!$H$11:$AK$11)),SUMIFS('Data;_Minor_Ports'!$K$59:$K$999999,'Data;_Minor_Ports'!$E$59:$E$999999,AX$11,'Data;_Minor_Ports'!$J$59:$J$999999,#REF!))</f>
        <v>0</v>
      </c>
      <c r="AY181" s="8">
        <f>IF(AY$11&lt;2000,INDEX('Data;_Historical_Data'!$H$12:$AK$518,MATCH(Working!$E181,'Data;_Historical_Data'!$J$12:$J$518,0),MATCH(Working!AY$11,'Data;_Historical_Data'!$H$11:$AK$11)),SUMIFS('Data;_Minor_Ports'!$K$59:$K$999999,'Data;_Minor_Ports'!$E$59:$E$999999,AY$11,'Data;_Minor_Ports'!$J$59:$J$999999,#REF!))</f>
        <v>0</v>
      </c>
      <c r="AZ181" s="8">
        <f>IF(AZ$11&lt;2000,INDEX('Data;_Historical_Data'!$H$12:$AK$518,MATCH(Working!$E181,'Data;_Historical_Data'!$J$12:$J$518,0),MATCH(Working!AZ$11,'Data;_Historical_Data'!$H$11:$AK$11)),SUMIFS('Data;_Minor_Ports'!$K$59:$K$999999,'Data;_Minor_Ports'!$E$59:$E$999999,AZ$11,'Data;_Minor_Ports'!$J$59:$J$999999,#REF!))</f>
        <v>0</v>
      </c>
      <c r="BA181" s="8">
        <f>IF(BA$11&lt;2000,INDEX('Data;_Historical_Data'!$H$12:$AK$518,MATCH(Working!$E181,'Data;_Historical_Data'!$J$12:$J$518,0),MATCH(Working!BA$11,'Data;_Historical_Data'!$H$11:$AK$11)),SUMIFS('Data;_Minor_Ports'!$K$59:$K$999999,'Data;_Minor_Ports'!$E$59:$E$999999,BA$11,'Data;_Minor_Ports'!$J$59:$J$999999,#REF!))</f>
        <v>0</v>
      </c>
      <c r="BB181" s="8">
        <f>IF(BB$11&lt;2000,INDEX('Data;_Historical_Data'!$H$12:$AK$518,MATCH(Working!$E181,'Data;_Historical_Data'!$J$12:$J$518,0),MATCH(Working!BB$11,'Data;_Historical_Data'!$H$11:$AK$11)),SUMIFS('Data;_Minor_Ports'!$K$59:$K$999999,'Data;_Minor_Ports'!$E$59:$E$999999,BB$11,'Data;_Minor_Ports'!$J$59:$J$999999,#REF!))</f>
        <v>0</v>
      </c>
      <c r="BC181" s="8">
        <f>IF(BC$11&lt;2000,INDEX('Data;_Historical_Data'!$H$12:$AK$518,MATCH(Working!$E181,'Data;_Historical_Data'!$J$12:$J$518,0),MATCH(Working!BC$11,'Data;_Historical_Data'!$H$11:$AK$11)),SUMIFS('Data;_Minor_Ports'!$K$59:$K$999999,'Data;_Minor_Ports'!$E$59:$E$999999,BC$11,'Data;_Minor_Ports'!$J$59:$J$999999,#REF!))</f>
        <v>0</v>
      </c>
      <c r="BD181" s="8">
        <f>IF(BD$11&lt;2000,INDEX('Data;_Historical_Data'!$H$12:$AK$518,MATCH(Working!$E181,'Data;_Historical_Data'!$J$12:$J$518,0),MATCH(Working!BD$11,'Data;_Historical_Data'!$H$11:$AK$11)),SUMIFS('Data;_Minor_Ports'!$K$59:$K$999999,'Data;_Minor_Ports'!$E$59:$E$999999,BD$11,'Data;_Minor_Ports'!$J$59:$J$999999,#REF!))</f>
        <v>0</v>
      </c>
      <c r="BE181" s="8">
        <f>IF(BE$11&lt;2000,INDEX('Data;_Historical_Data'!$H$12:$AK$518,MATCH(Working!$E181,'Data;_Historical_Data'!$J$12:$J$518,0),MATCH(Working!BE$11,'Data;_Historical_Data'!$H$11:$AK$11)),SUMIFS('Data;_Minor_Ports'!$K$59:$K$999999,'Data;_Minor_Ports'!$E$59:$E$999999,BE$11,'Data;_Minor_Ports'!$J$59:$J$999999,#REF!))</f>
        <v>0</v>
      </c>
      <c r="BF181" s="8">
        <f>IF(BF$11&lt;2000,INDEX('Data;_Historical_Data'!$H$12:$AK$518,MATCH(Working!$E181,'Data;_Historical_Data'!$J$12:$J$518,0),MATCH(Working!BF$11,'Data;_Historical_Data'!$H$11:$AK$11)),SUMIFS('Data;_Minor_Ports'!$K$59:$K$999999,'Data;_Minor_Ports'!$E$59:$E$999999,BF$11,'Data;_Minor_Ports'!$J$59:$J$999999,#REF!))</f>
        <v>0</v>
      </c>
      <c r="BG181" s="8">
        <f>IF(BG$11&lt;2000,INDEX('Data;_Historical_Data'!$H$12:$AK$518,MATCH(Working!$E181,'Data;_Historical_Data'!$J$12:$J$518,0),MATCH(Working!BG$11,'Data;_Historical_Data'!$H$11:$AK$11)),SUMIFS('Data;_Minor_Ports'!$K$59:$K$999999,'Data;_Minor_Ports'!$E$59:$E$999999,BG$11,'Data;_Minor_Ports'!$J$59:$J$999999,#REF!))</f>
        <v>0</v>
      </c>
      <c r="BH181" s="8">
        <f>IF(BH$11&lt;2000,INDEX('Data;_Historical_Data'!$H$12:$AK$518,MATCH(Working!$E181,'Data;_Historical_Data'!$J$12:$J$518,0),MATCH(Working!BH$11,'Data;_Historical_Data'!$H$11:$AK$11)),SUMIFS('Data;_Minor_Ports'!$K$59:$K$999999,'Data;_Minor_Ports'!$E$59:$E$999999,BH$11,'Data;_Minor_Ports'!$J$59:$J$999999,#REF!))</f>
        <v>0</v>
      </c>
      <c r="BI181" s="8">
        <f>IF(BI$11&lt;2000,INDEX('Data;_Historical_Data'!$H$12:$AK$518,MATCH(Working!$E181,'Data;_Historical_Data'!$J$12:$J$518,0),MATCH(Working!BI$11,'Data;_Historical_Data'!$H$11:$AK$11)),SUMIFS('Data;_Minor_Ports'!$K$59:$K$999999,'Data;_Minor_Ports'!$E$59:$E$999999,BI$11,'Data;_Minor_Ports'!$J$59:$J$999999,#REF!))</f>
        <v>0</v>
      </c>
      <c r="BJ181" s="44" t="e">
        <f t="shared" si="12"/>
        <v>#DIV/0!</v>
      </c>
      <c r="BK181" s="45">
        <f t="shared" si="13"/>
        <v>0</v>
      </c>
    </row>
    <row r="182" spans="5:63" x14ac:dyDescent="0.25">
      <c r="E182" s="22" t="e">
        <f>CONCATENATE(#REF!,Working!H182)</f>
        <v>#REF!</v>
      </c>
      <c r="F182" s="22" t="s">
        <v>540</v>
      </c>
      <c r="H182" s="7" t="s">
        <v>165</v>
      </c>
      <c r="I182" s="53"/>
      <c r="J182" s="54" t="s">
        <v>166</v>
      </c>
      <c r="K182" s="8" t="e">
        <f>IF(K$11&lt;2000,INDEX('Data;_Historical_Data'!$H$12:$AK$518,MATCH($E182,'Data;_Historical_Data'!$J$12:$J$518,0),MATCH(K$11,'Data;_Historical_Data'!$H$11:$AK$11)),SUMIFS('Data;_Major_Ports'!$K$48:$K$999999,'Data;_Major_Ports'!$E$48:$E$999999,K$11,'Data;_Major_Ports'!$J$48:$J$999999,#REF!,'Data;_Major_Ports'!$H$48:$H$999999,$F182)+SUMIFS('Data;_Minor_Ports'!$K$59:$K$999999,'Data;_Minor_Ports'!$E$59:$E$999999,K$11,'Data;_Minor_Ports'!$J$59:$J$999999,#REF!,'Data;_Minor_Ports'!$H$59:$H$999999,$F182))</f>
        <v>#REF!</v>
      </c>
      <c r="L182" s="8" t="e">
        <f>IF(L$11&lt;2000,INDEX('Data;_Historical_Data'!$H$12:$AK$518,MATCH($E182,'Data;_Historical_Data'!$J$12:$J$518,0),MATCH(L$11,'Data;_Historical_Data'!$H$11:$AK$11)),SUMIFS('Data;_Major_Ports'!$K$48:$K$999999,'Data;_Major_Ports'!$E$48:$E$999999,L$11,'Data;_Major_Ports'!$J$48:$J$999999,#REF!,'Data;_Major_Ports'!$H$48:$H$999999,$F182)+SUMIFS('Data;_Minor_Ports'!$K$59:$K$999999,'Data;_Minor_Ports'!$E$59:$E$999999,L$11,'Data;_Minor_Ports'!$J$59:$J$999999,#REF!,'Data;_Minor_Ports'!$H$59:$H$999999,$F182))</f>
        <v>#REF!</v>
      </c>
      <c r="M182" s="8" t="e">
        <f>IF(M$11&lt;2000,INDEX('Data;_Historical_Data'!$H$12:$AK$518,MATCH($E182,'Data;_Historical_Data'!$J$12:$J$518,0),MATCH(M$11,'Data;_Historical_Data'!$H$11:$AK$11)),SUMIFS('Data;_Major_Ports'!$K$48:$K$999999,'Data;_Major_Ports'!$E$48:$E$999999,M$11,'Data;_Major_Ports'!$J$48:$J$999999,#REF!,'Data;_Major_Ports'!$H$48:$H$999999,$F182)+SUMIFS('Data;_Minor_Ports'!$K$59:$K$999999,'Data;_Minor_Ports'!$E$59:$E$999999,M$11,'Data;_Minor_Ports'!$J$59:$J$999999,#REF!,'Data;_Minor_Ports'!$H$59:$H$999999,$F182))</f>
        <v>#REF!</v>
      </c>
      <c r="N182" s="8" t="e">
        <f>IF(N$11&lt;2000,INDEX('Data;_Historical_Data'!$H$12:$AK$518,MATCH($E182,'Data;_Historical_Data'!$J$12:$J$518,0),MATCH(N$11,'Data;_Historical_Data'!$H$11:$AK$11)),SUMIFS('Data;_Major_Ports'!$K$48:$K$999999,'Data;_Major_Ports'!$E$48:$E$999999,N$11,'Data;_Major_Ports'!$J$48:$J$999999,#REF!,'Data;_Major_Ports'!$H$48:$H$999999,$F182)+SUMIFS('Data;_Minor_Ports'!$K$59:$K$999999,'Data;_Minor_Ports'!$E$59:$E$999999,N$11,'Data;_Minor_Ports'!$J$59:$J$999999,#REF!,'Data;_Minor_Ports'!$H$59:$H$999999,$F182))</f>
        <v>#REF!</v>
      </c>
      <c r="O182" s="8" t="e">
        <f>IF(O$11&lt;2000,INDEX('Data;_Historical_Data'!$H$12:$AK$518,MATCH($E182,'Data;_Historical_Data'!$J$12:$J$518,0),MATCH(O$11,'Data;_Historical_Data'!$H$11:$AK$11)),SUMIFS('Data;_Major_Ports'!$K$48:$K$999999,'Data;_Major_Ports'!$E$48:$E$999999,O$11,'Data;_Major_Ports'!$J$48:$J$999999,#REF!,'Data;_Major_Ports'!$H$48:$H$999999,$F182)+SUMIFS('Data;_Minor_Ports'!$K$59:$K$999999,'Data;_Minor_Ports'!$E$59:$E$999999,O$11,'Data;_Minor_Ports'!$J$59:$J$999999,#REF!,'Data;_Minor_Ports'!$H$59:$H$999999,$F182))</f>
        <v>#REF!</v>
      </c>
      <c r="P182" s="8" t="e">
        <f>IF(P$11&lt;2000,INDEX('Data;_Historical_Data'!$H$12:$AK$518,MATCH($E182,'Data;_Historical_Data'!$J$12:$J$518,0),MATCH(P$11,'Data;_Historical_Data'!$H$11:$AK$11)),SUMIFS('Data;_Major_Ports'!$K$48:$K$999999,'Data;_Major_Ports'!$E$48:$E$999999,P$11,'Data;_Major_Ports'!$J$48:$J$999999,#REF!,'Data;_Major_Ports'!$H$48:$H$999999,$F182)+SUMIFS('Data;_Minor_Ports'!$K$59:$K$999999,'Data;_Minor_Ports'!$E$59:$E$999999,P$11,'Data;_Minor_Ports'!$J$59:$J$999999,#REF!,'Data;_Minor_Ports'!$H$59:$H$999999,$F182))</f>
        <v>#REF!</v>
      </c>
      <c r="Q182" s="8" t="e">
        <f>IF(Q$11&lt;2000,INDEX('Data;_Historical_Data'!$H$12:$AK$518,MATCH($E182,'Data;_Historical_Data'!$J$12:$J$518,0),MATCH(Q$11,'Data;_Historical_Data'!$H$11:$AK$11)),SUMIFS('Data;_Major_Ports'!$K$48:$K$999999,'Data;_Major_Ports'!$E$48:$E$999999,Q$11,'Data;_Major_Ports'!$J$48:$J$999999,#REF!,'Data;_Major_Ports'!$H$48:$H$999999,$F182)+SUMIFS('Data;_Minor_Ports'!$K$59:$K$999999,'Data;_Minor_Ports'!$E$59:$E$999999,Q$11,'Data;_Minor_Ports'!$J$59:$J$999999,#REF!,'Data;_Minor_Ports'!$H$59:$H$999999,$F182))</f>
        <v>#REF!</v>
      </c>
      <c r="R182" s="8" t="e">
        <f>IF(R$11&lt;2000,INDEX('Data;_Historical_Data'!$H$12:$AK$518,MATCH($E182,'Data;_Historical_Data'!$J$12:$J$518,0),MATCH(R$11,'Data;_Historical_Data'!$H$11:$AK$11)),SUMIFS('Data;_Major_Ports'!$K$48:$K$999999,'Data;_Major_Ports'!$E$48:$E$999999,R$11,'Data;_Major_Ports'!$J$48:$J$999999,#REF!,'Data;_Major_Ports'!$H$48:$H$999999,$F182)+SUMIFS('Data;_Minor_Ports'!$K$59:$K$999999,'Data;_Minor_Ports'!$E$59:$E$999999,R$11,'Data;_Minor_Ports'!$J$59:$J$999999,#REF!,'Data;_Minor_Ports'!$H$59:$H$999999,$F182))</f>
        <v>#REF!</v>
      </c>
      <c r="S182" s="8" t="e">
        <f>IF(S$11&lt;2000,INDEX('Data;_Historical_Data'!$H$12:$AK$518,MATCH($E182,'Data;_Historical_Data'!$J$12:$J$518,0),MATCH(S$11,'Data;_Historical_Data'!$H$11:$AK$11)),SUMIFS('Data;_Major_Ports'!$K$48:$K$999999,'Data;_Major_Ports'!$E$48:$E$999999,S$11,'Data;_Major_Ports'!$J$48:$J$999999,#REF!,'Data;_Major_Ports'!$H$48:$H$999999,$F182)+SUMIFS('Data;_Minor_Ports'!$K$59:$K$999999,'Data;_Minor_Ports'!$E$59:$E$999999,S$11,'Data;_Minor_Ports'!$J$59:$J$999999,#REF!,'Data;_Minor_Ports'!$H$59:$H$999999,$F182))</f>
        <v>#REF!</v>
      </c>
      <c r="T182" s="8" t="e">
        <f>IF(T$11&lt;2000,INDEX('Data;_Historical_Data'!$H$12:$AK$518,MATCH($E182,'Data;_Historical_Data'!$J$12:$J$518,0),MATCH(T$11,'Data;_Historical_Data'!$H$11:$AK$11)),SUMIFS('Data;_Major_Ports'!$K$48:$K$999999,'Data;_Major_Ports'!$E$48:$E$999999,T$11,'Data;_Major_Ports'!$J$48:$J$999999,#REF!,'Data;_Major_Ports'!$H$48:$H$999999,$F182)+SUMIFS('Data;_Minor_Ports'!$K$59:$K$999999,'Data;_Minor_Ports'!$E$59:$E$999999,T$11,'Data;_Minor_Ports'!$J$59:$J$999999,#REF!,'Data;_Minor_Ports'!$H$59:$H$999999,$F182))</f>
        <v>#REF!</v>
      </c>
      <c r="U182" s="8" t="e">
        <f>IF(U$11&lt;2000,INDEX('Data;_Historical_Data'!$H$12:$AK$518,MATCH($E182,'Data;_Historical_Data'!$J$12:$J$518,0),MATCH(U$11,'Data;_Historical_Data'!$H$11:$AK$11)),SUMIFS('Data;_Major_Ports'!$K$48:$K$999999,'Data;_Major_Ports'!$E$48:$E$999999,U$11,'Data;_Major_Ports'!$J$48:$J$999999,#REF!,'Data;_Major_Ports'!$H$48:$H$999999,$F182)+SUMIFS('Data;_Minor_Ports'!$K$59:$K$999999,'Data;_Minor_Ports'!$E$59:$E$999999,U$11,'Data;_Minor_Ports'!$J$59:$J$999999,#REF!,'Data;_Minor_Ports'!$H$59:$H$999999,$F182))</f>
        <v>#REF!</v>
      </c>
      <c r="V182" s="8" t="e">
        <f>IF(V$11&lt;2000,INDEX('Data;_Historical_Data'!$H$12:$AK$518,MATCH($E182,'Data;_Historical_Data'!$J$12:$J$518,0),MATCH(V$11,'Data;_Historical_Data'!$H$11:$AK$11)),SUMIFS('Data;_Major_Ports'!$K$48:$K$999999,'Data;_Major_Ports'!$E$48:$E$999999,V$11,'Data;_Major_Ports'!$J$48:$J$999999,#REF!,'Data;_Major_Ports'!$H$48:$H$999999,$F182)+SUMIFS('Data;_Minor_Ports'!$K$59:$K$999999,'Data;_Minor_Ports'!$E$59:$E$999999,V$11,'Data;_Minor_Ports'!$J$59:$J$999999,#REF!,'Data;_Minor_Ports'!$H$59:$H$999999,$F182))</f>
        <v>#REF!</v>
      </c>
      <c r="W182" s="8" t="e">
        <f>IF(W$11&lt;2000,INDEX('Data;_Historical_Data'!$H$12:$AK$518,MATCH($E182,'Data;_Historical_Data'!$J$12:$J$518,0),MATCH(W$11,'Data;_Historical_Data'!$H$11:$AK$11)),SUMIFS('Data;_Major_Ports'!$K$48:$K$999999,'Data;_Major_Ports'!$E$48:$E$999999,W$11,'Data;_Major_Ports'!$J$48:$J$999999,#REF!,'Data;_Major_Ports'!$H$48:$H$999999,$F182)+SUMIFS('Data;_Minor_Ports'!$K$59:$K$999999,'Data;_Minor_Ports'!$E$59:$E$999999,W$11,'Data;_Minor_Ports'!$J$59:$J$999999,#REF!,'Data;_Minor_Ports'!$H$59:$H$999999,$F182))</f>
        <v>#REF!</v>
      </c>
      <c r="X182" s="8" t="e">
        <f>IF(X$11&lt;2000,INDEX('Data;_Historical_Data'!$H$12:$AK$518,MATCH($E182,'Data;_Historical_Data'!$J$12:$J$518,0),MATCH(X$11,'Data;_Historical_Data'!$H$11:$AK$11)),SUMIFS('Data;_Major_Ports'!$K$48:$K$999999,'Data;_Major_Ports'!$E$48:$E$999999,X$11,'Data;_Major_Ports'!$J$48:$J$999999,#REF!,'Data;_Major_Ports'!$H$48:$H$999999,$F182)+SUMIFS('Data;_Minor_Ports'!$K$59:$K$999999,'Data;_Minor_Ports'!$E$59:$E$999999,X$11,'Data;_Minor_Ports'!$J$59:$J$999999,#REF!,'Data;_Minor_Ports'!$H$59:$H$999999,$F182))</f>
        <v>#REF!</v>
      </c>
      <c r="Y182" s="8" t="e">
        <f>IF(Y$11&lt;2000,INDEX('Data;_Historical_Data'!$H$12:$AK$518,MATCH($E182,'Data;_Historical_Data'!$J$12:$J$518,0),MATCH(Y$11,'Data;_Historical_Data'!$H$11:$AK$11)),SUMIFS('Data;_Major_Ports'!$K$48:$K$999999,'Data;_Major_Ports'!$E$48:$E$999999,Y$11,'Data;_Major_Ports'!$J$48:$J$999999,#REF!,'Data;_Major_Ports'!$H$48:$H$999999,$F182)+SUMIFS('Data;_Minor_Ports'!$K$59:$K$999999,'Data;_Minor_Ports'!$E$59:$E$999999,Y$11,'Data;_Minor_Ports'!$J$59:$J$999999,#REF!,'Data;_Minor_Ports'!$H$59:$H$999999,$F182))</f>
        <v>#REF!</v>
      </c>
      <c r="Z182" s="8" t="e">
        <f>IF(Z$11&lt;2000,INDEX('Data;_Historical_Data'!$H$12:$AK$518,MATCH($E182,'Data;_Historical_Data'!$J$12:$J$518,0),MATCH(Z$11,'Data;_Historical_Data'!$H$11:$AK$11)),SUMIFS('Data;_Major_Ports'!$K$48:$K$999999,'Data;_Major_Ports'!$E$48:$E$999999,Z$11,'Data;_Major_Ports'!$J$48:$J$999999,#REF!,'Data;_Major_Ports'!$H$48:$H$999999,$F182)+SUMIFS('Data;_Minor_Ports'!$K$59:$K$999999,'Data;_Minor_Ports'!$E$59:$E$999999,Z$11,'Data;_Minor_Ports'!$J$59:$J$999999,#REF!,'Data;_Minor_Ports'!$H$59:$H$999999,$F182))</f>
        <v>#REF!</v>
      </c>
      <c r="AA182" s="8" t="e">
        <f>IF(AA$11&lt;2000,INDEX('Data;_Historical_Data'!$H$12:$AK$518,MATCH($E182,'Data;_Historical_Data'!$J$12:$J$518,0),MATCH(AA$11,'Data;_Historical_Data'!$H$11:$AK$11)),SUMIFS('Data;_Major_Ports'!$K$48:$K$999999,'Data;_Major_Ports'!$E$48:$E$999999,AA$11,'Data;_Major_Ports'!$J$48:$J$999999,#REF!,'Data;_Major_Ports'!$H$48:$H$999999,$F182)+SUMIFS('Data;_Minor_Ports'!$K$59:$K$999999,'Data;_Minor_Ports'!$E$59:$E$999999,AA$11,'Data;_Minor_Ports'!$J$59:$J$999999,#REF!,'Data;_Minor_Ports'!$H$59:$H$999999,$F182))</f>
        <v>#REF!</v>
      </c>
      <c r="AB182" s="8" t="e">
        <f>IF(AB$11&lt;2000,INDEX('Data;_Historical_Data'!$H$12:$AK$518,MATCH($E182,'Data;_Historical_Data'!$J$12:$J$518,0),MATCH(AB$11,'Data;_Historical_Data'!$H$11:$AK$11)),SUMIFS('Data;_Major_Ports'!$K$48:$K$999999,'Data;_Major_Ports'!$E$48:$E$999999,AB$11,'Data;_Major_Ports'!$J$48:$J$999999,#REF!,'Data;_Major_Ports'!$H$48:$H$999999,$F182)+SUMIFS('Data;_Minor_Ports'!$K$59:$K$999999,'Data;_Minor_Ports'!$E$59:$E$999999,AB$11,'Data;_Minor_Ports'!$J$59:$J$999999,#REF!,'Data;_Minor_Ports'!$H$59:$H$999999,$F182))</f>
        <v>#REF!</v>
      </c>
      <c r="AC182" s="8" t="e">
        <f>IF(AC$11&lt;2000,INDEX('Data;_Historical_Data'!$H$12:$AK$518,MATCH($E182,'Data;_Historical_Data'!$J$12:$J$518,0),MATCH(AC$11,'Data;_Historical_Data'!$H$11:$AK$11)),SUMIFS('Data;_Major_Ports'!$K$48:$K$999999,'Data;_Major_Ports'!$E$48:$E$999999,AC$11,'Data;_Major_Ports'!$J$48:$J$999999,#REF!,'Data;_Major_Ports'!$H$48:$H$999999,$F182)+SUMIFS('Data;_Minor_Ports'!$K$59:$K$999999,'Data;_Minor_Ports'!$E$59:$E$999999,AC$11,'Data;_Minor_Ports'!$J$59:$J$999999,#REF!,'Data;_Minor_Ports'!$H$59:$H$999999,$F182))</f>
        <v>#REF!</v>
      </c>
      <c r="AD182" s="8" t="e">
        <f>IF(AD$11&lt;2000,INDEX('Data;_Historical_Data'!$H$12:$AK$518,MATCH($E182,'Data;_Historical_Data'!$J$12:$J$518,0),MATCH(AD$11,'Data;_Historical_Data'!$H$11:$AK$11)),SUMIFS('Data;_Major_Ports'!$K$48:$K$999999,'Data;_Major_Ports'!$E$48:$E$999999,AD$11,'Data;_Major_Ports'!$J$48:$J$999999,#REF!,'Data;_Major_Ports'!$H$48:$H$999999,$F182)+SUMIFS('Data;_Minor_Ports'!$K$59:$K$999999,'Data;_Minor_Ports'!$E$59:$E$999999,AD$11,'Data;_Minor_Ports'!$J$59:$J$999999,#REF!,'Data;_Minor_Ports'!$H$59:$H$999999,$F182))</f>
        <v>#REF!</v>
      </c>
      <c r="AE182" s="8" t="e">
        <f>IF(AE$11&lt;2000,INDEX('Data;_Historical_Data'!$H$12:$AK$518,MATCH($E182,'Data;_Historical_Data'!$J$12:$J$518,0),MATCH(AE$11,'Data;_Historical_Data'!$H$11:$AK$11)),SUMIFS('Data;_Major_Ports'!$K$48:$K$999999,'Data;_Major_Ports'!$E$48:$E$999999,AE$11,'Data;_Major_Ports'!$J$48:$J$999999,#REF!,'Data;_Major_Ports'!$H$48:$H$999999,$F182)+SUMIFS('Data;_Minor_Ports'!$K$59:$K$999999,'Data;_Minor_Ports'!$E$59:$E$999999,AE$11,'Data;_Minor_Ports'!$J$59:$J$999999,#REF!,'Data;_Minor_Ports'!$H$59:$H$999999,$F182))</f>
        <v>#REF!</v>
      </c>
      <c r="AF182" s="8" t="e">
        <f>IF(AF$11&lt;2000,INDEX('Data;_Historical_Data'!$H$12:$AK$518,MATCH($E182,'Data;_Historical_Data'!$J$12:$J$518,0),MATCH(AF$11,'Data;_Historical_Data'!$H$11:$AK$11)),SUMIFS('Data;_Major_Ports'!$K$48:$K$999999,'Data;_Major_Ports'!$E$48:$E$999999,AF$11,'Data;_Major_Ports'!$J$48:$J$999999,#REF!,'Data;_Major_Ports'!$H$48:$H$999999,$F182)+SUMIFS('Data;_Minor_Ports'!$K$59:$K$999999,'Data;_Minor_Ports'!$E$59:$E$999999,AF$11,'Data;_Minor_Ports'!$J$59:$J$999999,#REF!,'Data;_Minor_Ports'!$H$59:$H$999999,$F182))</f>
        <v>#REF!</v>
      </c>
      <c r="AG182" s="8" t="e">
        <f>IF(AG$11&lt;2000,INDEX('Data;_Historical_Data'!$H$12:$AK$518,MATCH($E182,'Data;_Historical_Data'!$J$12:$J$518,0),MATCH(AG$11,'Data;_Historical_Data'!$H$11:$AK$11)),SUMIFS('Data;_Major_Ports'!$K$48:$K$999999,'Data;_Major_Ports'!$E$48:$E$999999,AG$11,'Data;_Major_Ports'!$J$48:$J$999999,#REF!,'Data;_Major_Ports'!$H$48:$H$999999,$F182)+SUMIFS('Data;_Minor_Ports'!$K$59:$K$999999,'Data;_Minor_Ports'!$E$59:$E$999999,AG$11,'Data;_Minor_Ports'!$J$59:$J$999999,#REF!,'Data;_Minor_Ports'!$H$59:$H$999999,$F182))</f>
        <v>#REF!</v>
      </c>
      <c r="AH182" s="8" t="e">
        <f>IF(AH$11&lt;2000,INDEX('Data;_Historical_Data'!$H$12:$AK$518,MATCH($E182,'Data;_Historical_Data'!$J$12:$J$518,0),MATCH(AH$11,'Data;_Historical_Data'!$H$11:$AK$11)),SUMIFS('Data;_Major_Ports'!$K$48:$K$999999,'Data;_Major_Ports'!$E$48:$E$999999,AH$11,'Data;_Major_Ports'!$J$48:$J$999999,#REF!,'Data;_Major_Ports'!$H$48:$H$999999,$F182)+SUMIFS('Data;_Minor_Ports'!$K$59:$K$999999,'Data;_Minor_Ports'!$E$59:$E$999999,AH$11,'Data;_Minor_Ports'!$J$59:$J$999999,#REF!,'Data;_Minor_Ports'!$H$59:$H$999999,$F182))</f>
        <v>#REF!</v>
      </c>
      <c r="AI182" s="8" t="e">
        <f>IF(AI$11&lt;2000,INDEX('Data;_Historical_Data'!$H$12:$AK$518,MATCH($E182,'Data;_Historical_Data'!$J$12:$J$518,0),MATCH(AI$11,'Data;_Historical_Data'!$H$11:$AK$11)),SUMIFS('Data;_Major_Ports'!$K$48:$K$999999,'Data;_Major_Ports'!$E$48:$E$999999,AI$11,'Data;_Major_Ports'!$J$48:$J$999999,#REF!,'Data;_Major_Ports'!$H$48:$H$999999,$F182)+SUMIFS('Data;_Minor_Ports'!$K$59:$K$999999,'Data;_Minor_Ports'!$E$59:$E$999999,AI$11,'Data;_Minor_Ports'!$J$59:$J$999999,#REF!,'Data;_Minor_Ports'!$H$59:$H$999999,$F182))</f>
        <v>#REF!</v>
      </c>
      <c r="AJ182" s="8" t="e">
        <f>IF(AJ$11&lt;2000,INDEX('Data;_Historical_Data'!$H$12:$AK$518,MATCH($E182,'Data;_Historical_Data'!$J$12:$J$518,0),MATCH(AJ$11,'Data;_Historical_Data'!$H$11:$AK$11)),SUMIFS('Data;_Major_Ports'!$K$48:$K$999999,'Data;_Major_Ports'!$E$48:$E$999999,AJ$11,'Data;_Major_Ports'!$J$48:$J$999999,#REF!,'Data;_Major_Ports'!$H$48:$H$999999,$F182)+SUMIFS('Data;_Minor_Ports'!$K$59:$K$999999,'Data;_Minor_Ports'!$E$59:$E$999999,AJ$11,'Data;_Minor_Ports'!$J$59:$J$999999,#REF!,'Data;_Minor_Ports'!$H$59:$H$999999,$F182))</f>
        <v>#REF!</v>
      </c>
      <c r="AK182" s="8" t="e">
        <f>IF(AK$11&lt;2000,INDEX('Data;_Historical_Data'!$H$12:$AK$518,MATCH($E182,'Data;_Historical_Data'!$J$12:$J$518,0),MATCH(AK$11,'Data;_Historical_Data'!$H$11:$AK$11)),SUMIFS('Data;_Major_Ports'!$K$48:$K$999999,'Data;_Major_Ports'!$E$48:$E$999999,AK$11,'Data;_Major_Ports'!$J$48:$J$999999,#REF!,'Data;_Major_Ports'!$H$48:$H$999999,$F182)+SUMIFS('Data;_Minor_Ports'!$K$59:$K$999999,'Data;_Minor_Ports'!$E$59:$E$999999,AK$11,'Data;_Minor_Ports'!$J$59:$J$999999,#REF!,'Data;_Minor_Ports'!$H$59:$H$999999,$F182))</f>
        <v>#REF!</v>
      </c>
      <c r="AL182" s="52">
        <f>IF(AL$11&lt;2000,INDEX('Data;_Historical_Data'!$H$12:$AK$518,MATCH($E182,'Data;_Historical_Data'!$J$12:$J$518,0),MATCH(AL$11,'Data;_Historical_Data'!$H$11:$AK$11)),SUMIFS('Data;_Major_Ports'!$K$48:$K$999999,'Data;_Major_Ports'!$E$48:$E$999999,AL$11,'Data;_Major_Ports'!$J$48:$J$999999,#REF!,'Data;_Major_Ports'!$H$48:$H$999999,$F182)+SUMIFS('Data;_Minor_Ports'!$K$59:$K$999999,'Data;_Minor_Ports'!$E$59:$E$999999,AL$11,'Data;_Minor_Ports'!$J$59:$J$999999,#REF!,'Data;_Minor_Ports'!$H$59:$H$999999,$F182))</f>
        <v>0</v>
      </c>
      <c r="AM182" s="8">
        <f>IF(AM$11&lt;2000,INDEX('Data;_Historical_Data'!$H$12:$AK$518,MATCH($E182,'Data;_Historical_Data'!$J$12:$J$518,0),MATCH(AM$11,'Data;_Historical_Data'!$H$11:$AK$11)),SUMIFS('Data;_Major_Ports'!$K$48:$K$999999,'Data;_Major_Ports'!$E$48:$E$999999,AM$11,'Data;_Major_Ports'!$J$48:$J$999999,#REF!,'Data;_Major_Ports'!$H$48:$H$999999,$F182)+SUMIFS('Data;_Minor_Ports'!$K$59:$K$999999,'Data;_Minor_Ports'!$E$59:$E$999999,AM$11,'Data;_Minor_Ports'!$J$59:$J$999999,#REF!,'Data;_Minor_Ports'!$H$59:$H$999999,$F182))</f>
        <v>0</v>
      </c>
      <c r="AN182" s="8">
        <f>IF(AN$11&lt;2000,INDEX('Data;_Historical_Data'!$H$12:$AK$518,MATCH($E182,'Data;_Historical_Data'!$J$12:$J$518,0),MATCH(AN$11,'Data;_Historical_Data'!$H$11:$AK$11)),SUMIFS('Data;_Major_Ports'!$K$48:$K$999999,'Data;_Major_Ports'!$E$48:$E$999999,AN$11,'Data;_Major_Ports'!$J$48:$J$999999,#REF!,'Data;_Major_Ports'!$H$48:$H$999999,$F182)+SUMIFS('Data;_Minor_Ports'!$K$59:$K$999999,'Data;_Minor_Ports'!$E$59:$E$999999,AN$11,'Data;_Minor_Ports'!$J$59:$J$999999,#REF!,'Data;_Minor_Ports'!$H$59:$H$999999,$F182))</f>
        <v>0</v>
      </c>
      <c r="AO182" s="8">
        <f>IF(AO$11&lt;2000,INDEX('Data;_Historical_Data'!$H$12:$AK$518,MATCH($E182,'Data;_Historical_Data'!$J$12:$J$518,0),MATCH(AO$11,'Data;_Historical_Data'!$H$11:$AK$11)),SUMIFS('Data;_Major_Ports'!$K$48:$K$999999,'Data;_Major_Ports'!$E$48:$E$999999,AO$11,'Data;_Major_Ports'!$J$48:$J$999999,#REF!,'Data;_Major_Ports'!$H$48:$H$999999,$F182)+SUMIFS('Data;_Minor_Ports'!$K$59:$K$999999,'Data;_Minor_Ports'!$E$59:$E$999999,AO$11,'Data;_Minor_Ports'!$J$59:$J$999999,#REF!,'Data;_Minor_Ports'!$H$59:$H$999999,$F182))</f>
        <v>0</v>
      </c>
      <c r="AP182" s="8">
        <f>IF(AP$11&lt;2000,INDEX('Data;_Historical_Data'!$H$12:$AK$518,MATCH($E182,'Data;_Historical_Data'!$J$12:$J$518,0),MATCH(AP$11,'Data;_Historical_Data'!$H$11:$AK$11)),SUMIFS('Data;_Major_Ports'!$K$48:$K$999999,'Data;_Major_Ports'!$E$48:$E$999999,AP$11,'Data;_Major_Ports'!$J$48:$J$999999,#REF!,'Data;_Major_Ports'!$H$48:$H$999999,$F182)+SUMIFS('Data;_Minor_Ports'!$K$59:$K$999999,'Data;_Minor_Ports'!$E$59:$E$999999,AP$11,'Data;_Minor_Ports'!$J$59:$J$999999,#REF!,'Data;_Minor_Ports'!$H$59:$H$999999,$F182))</f>
        <v>0</v>
      </c>
      <c r="AQ182" s="8">
        <f>IF(AQ$11&lt;2000,INDEX('Data;_Historical_Data'!$H$12:$AK$518,MATCH($E182,'Data;_Historical_Data'!$J$12:$J$518,0),MATCH(AQ$11,'Data;_Historical_Data'!$H$11:$AK$11)),SUMIFS('Data;_Major_Ports'!$K$48:$K$999999,'Data;_Major_Ports'!$E$48:$E$999999,AQ$11,'Data;_Major_Ports'!$J$48:$J$999999,#REF!,'Data;_Major_Ports'!$H$48:$H$999999,$F182)+SUMIFS('Data;_Minor_Ports'!$K$59:$K$999999,'Data;_Minor_Ports'!$E$59:$E$999999,AQ$11,'Data;_Minor_Ports'!$J$59:$J$999999,#REF!,'Data;_Minor_Ports'!$H$59:$H$999999,$F182))</f>
        <v>0</v>
      </c>
      <c r="AR182" s="8">
        <f>IF(AR$11&lt;2000,INDEX('Data;_Historical_Data'!$H$12:$AK$518,MATCH($E182,'Data;_Historical_Data'!$J$12:$J$518,0),MATCH(AR$11,'Data;_Historical_Data'!$H$11:$AK$11)),SUMIFS('Data;_Major_Ports'!$K$48:$K$999999,'Data;_Major_Ports'!$E$48:$E$999999,AR$11,'Data;_Major_Ports'!$J$48:$J$999999,#REF!,'Data;_Major_Ports'!$H$48:$H$999999,$F182)+SUMIFS('Data;_Minor_Ports'!$K$59:$K$999999,'Data;_Minor_Ports'!$E$59:$E$999999,AR$11,'Data;_Minor_Ports'!$J$59:$J$999999,#REF!,'Data;_Minor_Ports'!$H$59:$H$999999,$F182))</f>
        <v>0</v>
      </c>
      <c r="AS182" s="8">
        <f>IF(AS$11&lt;2000,INDEX('Data;_Historical_Data'!$H$12:$AK$518,MATCH($E182,'Data;_Historical_Data'!$J$12:$J$518,0),MATCH(AS$11,'Data;_Historical_Data'!$H$11:$AK$11)),SUMIFS('Data;_Major_Ports'!$K$48:$K$999999,'Data;_Major_Ports'!$E$48:$E$999999,AS$11,'Data;_Major_Ports'!$J$48:$J$999999,#REF!,'Data;_Major_Ports'!$H$48:$H$999999,$F182)+SUMIFS('Data;_Minor_Ports'!$K$59:$K$999999,'Data;_Minor_Ports'!$E$59:$E$999999,AS$11,'Data;_Minor_Ports'!$J$59:$J$999999,#REF!,'Data;_Minor_Ports'!$H$59:$H$999999,$F182))</f>
        <v>0</v>
      </c>
      <c r="AT182" s="8">
        <f>IF(AT$11&lt;2000,INDEX('Data;_Historical_Data'!$H$12:$AK$518,MATCH($E182,'Data;_Historical_Data'!$J$12:$J$518,0),MATCH(AT$11,'Data;_Historical_Data'!$H$11:$AK$11)),SUMIFS('Data;_Major_Ports'!$K$48:$K$999999,'Data;_Major_Ports'!$E$48:$E$999999,AT$11,'Data;_Major_Ports'!$J$48:$J$999999,#REF!,'Data;_Major_Ports'!$H$48:$H$999999,$F182)+SUMIFS('Data;_Minor_Ports'!$K$59:$K$999999,'Data;_Minor_Ports'!$E$59:$E$999999,AT$11,'Data;_Minor_Ports'!$J$59:$J$999999,#REF!,'Data;_Minor_Ports'!$H$59:$H$999999,$F182))</f>
        <v>0</v>
      </c>
      <c r="AU182" s="8">
        <f>IF(AU$11&lt;2000,INDEX('Data;_Historical_Data'!$H$12:$AK$518,MATCH($E182,'Data;_Historical_Data'!$J$12:$J$518,0),MATCH(AU$11,'Data;_Historical_Data'!$H$11:$AK$11)),SUMIFS('Data;_Major_Ports'!$K$48:$K$999999,'Data;_Major_Ports'!$E$48:$E$999999,AU$11,'Data;_Major_Ports'!$J$48:$J$999999,#REF!,'Data;_Major_Ports'!$H$48:$H$999999,$F182)+SUMIFS('Data;_Minor_Ports'!$K$59:$K$999999,'Data;_Minor_Ports'!$E$59:$E$999999,AU$11,'Data;_Minor_Ports'!$J$59:$J$999999,#REF!,'Data;_Minor_Ports'!$H$59:$H$999999,$F182))</f>
        <v>0</v>
      </c>
      <c r="AV182" s="8">
        <f>IF(AV$11&lt;2000,INDEX('Data;_Historical_Data'!$H$12:$AK$518,MATCH($E182,'Data;_Historical_Data'!$J$12:$J$518,0),MATCH(AV$11,'Data;_Historical_Data'!$H$11:$AK$11)),SUMIFS('Data;_Major_Ports'!$K$48:$K$999999,'Data;_Major_Ports'!$E$48:$E$999999,AV$11,'Data;_Major_Ports'!$J$48:$J$999999,#REF!,'Data;_Major_Ports'!$H$48:$H$999999,$F182)+SUMIFS('Data;_Minor_Ports'!$K$59:$K$999999,'Data;_Minor_Ports'!$E$59:$E$999999,AV$11,'Data;_Minor_Ports'!$J$59:$J$999999,#REF!,'Data;_Minor_Ports'!$H$59:$H$999999,$F182))</f>
        <v>0</v>
      </c>
      <c r="AW182" s="8">
        <f>IF(AW$11&lt;2000,INDEX('Data;_Historical_Data'!$H$12:$AK$518,MATCH($E182,'Data;_Historical_Data'!$J$12:$J$518,0),MATCH(AW$11,'Data;_Historical_Data'!$H$11:$AK$11)),SUMIFS('Data;_Major_Ports'!$K$48:$K$999999,'Data;_Major_Ports'!$E$48:$E$999999,AW$11,'Data;_Major_Ports'!$J$48:$J$999999,#REF!,'Data;_Major_Ports'!$H$48:$H$999999,$F182)+SUMIFS('Data;_Minor_Ports'!$K$59:$K$999999,'Data;_Minor_Ports'!$E$59:$E$999999,AW$11,'Data;_Minor_Ports'!$J$59:$J$999999,#REF!,'Data;_Minor_Ports'!$H$59:$H$999999,$F182))</f>
        <v>0</v>
      </c>
      <c r="AX182" s="8">
        <f>IF(AX$11&lt;2000,INDEX('Data;_Historical_Data'!$H$12:$AK$518,MATCH($E182,'Data;_Historical_Data'!$J$12:$J$518,0),MATCH(AX$11,'Data;_Historical_Data'!$H$11:$AK$11)),SUMIFS('Data;_Major_Ports'!$K$48:$K$999999,'Data;_Major_Ports'!$E$48:$E$999999,AX$11,'Data;_Major_Ports'!$J$48:$J$999999,#REF!,'Data;_Major_Ports'!$H$48:$H$999999,$F182)+SUMIFS('Data;_Minor_Ports'!$K$59:$K$999999,'Data;_Minor_Ports'!$E$59:$E$999999,AX$11,'Data;_Minor_Ports'!$J$59:$J$999999,#REF!,'Data;_Minor_Ports'!$H$59:$H$999999,$F182))</f>
        <v>0</v>
      </c>
      <c r="AY182" s="8">
        <f>IF(AY$11&lt;2000,INDEX('Data;_Historical_Data'!$H$12:$AK$518,MATCH($E182,'Data;_Historical_Data'!$J$12:$J$518,0),MATCH(AY$11,'Data;_Historical_Data'!$H$11:$AK$11)),SUMIFS('Data;_Major_Ports'!$K$48:$K$999999,'Data;_Major_Ports'!$E$48:$E$999999,AY$11,'Data;_Major_Ports'!$J$48:$J$999999,#REF!,'Data;_Major_Ports'!$H$48:$H$999999,$F182)+SUMIFS('Data;_Minor_Ports'!$K$59:$K$999999,'Data;_Minor_Ports'!$E$59:$E$999999,AY$11,'Data;_Minor_Ports'!$J$59:$J$999999,#REF!,'Data;_Minor_Ports'!$H$59:$H$999999,$F182))</f>
        <v>0</v>
      </c>
      <c r="AZ182" s="8">
        <f>IF(AZ$11&lt;2000,INDEX('Data;_Historical_Data'!$H$12:$AK$518,MATCH($E182,'Data;_Historical_Data'!$J$12:$J$518,0),MATCH(AZ$11,'Data;_Historical_Data'!$H$11:$AK$11)),SUMIFS('Data;_Major_Ports'!$K$48:$K$999999,'Data;_Major_Ports'!$E$48:$E$999999,AZ$11,'Data;_Major_Ports'!$J$48:$J$999999,#REF!,'Data;_Major_Ports'!$H$48:$H$999999,$F182)+SUMIFS('Data;_Minor_Ports'!$K$59:$K$999999,'Data;_Minor_Ports'!$E$59:$E$999999,AZ$11,'Data;_Minor_Ports'!$J$59:$J$999999,#REF!,'Data;_Minor_Ports'!$H$59:$H$999999,$F182))</f>
        <v>0</v>
      </c>
      <c r="BA182" s="8">
        <f>IF(BA$11&lt;2000,INDEX('Data;_Historical_Data'!$H$12:$AK$518,MATCH($E182,'Data;_Historical_Data'!$J$12:$J$518,0),MATCH(BA$11,'Data;_Historical_Data'!$H$11:$AK$11)),SUMIFS('Data;_Major_Ports'!$K$48:$K$999999,'Data;_Major_Ports'!$E$48:$E$999999,BA$11,'Data;_Major_Ports'!$J$48:$J$999999,#REF!,'Data;_Major_Ports'!$H$48:$H$999999,$F182)+SUMIFS('Data;_Minor_Ports'!$K$59:$K$999999,'Data;_Minor_Ports'!$E$59:$E$999999,BA$11,'Data;_Minor_Ports'!$J$59:$J$999999,#REF!,'Data;_Minor_Ports'!$H$59:$H$999999,$F182))</f>
        <v>0</v>
      </c>
      <c r="BB182" s="8">
        <f>IF(BB$11&lt;2000,INDEX('Data;_Historical_Data'!$H$12:$AK$518,MATCH($E182,'Data;_Historical_Data'!$J$12:$J$518,0),MATCH(BB$11,'Data;_Historical_Data'!$H$11:$AK$11)),SUMIFS('Data;_Major_Ports'!$K$48:$K$999999,'Data;_Major_Ports'!$E$48:$E$999999,BB$11,'Data;_Major_Ports'!$J$48:$J$999999,#REF!,'Data;_Major_Ports'!$H$48:$H$999999,$F182)+SUMIFS('Data;_Minor_Ports'!$K$59:$K$999999,'Data;_Minor_Ports'!$E$59:$E$999999,BB$11,'Data;_Minor_Ports'!$J$59:$J$999999,#REF!,'Data;_Minor_Ports'!$H$59:$H$999999,$F182))</f>
        <v>0</v>
      </c>
      <c r="BC182" s="8">
        <f>IF(BC$11&lt;2000,INDEX('Data;_Historical_Data'!$H$12:$AK$518,MATCH($E182,'Data;_Historical_Data'!$J$12:$J$518,0),MATCH(BC$11,'Data;_Historical_Data'!$H$11:$AK$11)),SUMIFS('Data;_Major_Ports'!$K$48:$K$999999,'Data;_Major_Ports'!$E$48:$E$999999,BC$11,'Data;_Major_Ports'!$J$48:$J$999999,#REF!,'Data;_Major_Ports'!$H$48:$H$999999,$F182)+SUMIFS('Data;_Minor_Ports'!$K$59:$K$999999,'Data;_Minor_Ports'!$E$59:$E$999999,BC$11,'Data;_Minor_Ports'!$J$59:$J$999999,#REF!,'Data;_Minor_Ports'!$H$59:$H$999999,$F182))</f>
        <v>0</v>
      </c>
      <c r="BD182" s="8">
        <f>IF(BD$11&lt;2000,INDEX('Data;_Historical_Data'!$H$12:$AK$518,MATCH($E182,'Data;_Historical_Data'!$J$12:$J$518,0),MATCH(BD$11,'Data;_Historical_Data'!$H$11:$AK$11)),SUMIFS('Data;_Major_Ports'!$K$48:$K$999999,'Data;_Major_Ports'!$E$48:$E$999999,BD$11,'Data;_Major_Ports'!$J$48:$J$999999,#REF!,'Data;_Major_Ports'!$H$48:$H$999999,$F182)+SUMIFS('Data;_Minor_Ports'!$K$59:$K$999999,'Data;_Minor_Ports'!$E$59:$E$999999,BD$11,'Data;_Minor_Ports'!$J$59:$J$999999,#REF!,'Data;_Minor_Ports'!$H$59:$H$999999,$F182))</f>
        <v>0</v>
      </c>
      <c r="BE182" s="8">
        <f>IF(BE$11&lt;2000,INDEX('Data;_Historical_Data'!$H$12:$AK$518,MATCH($E182,'Data;_Historical_Data'!$J$12:$J$518,0),MATCH(BE$11,'Data;_Historical_Data'!$H$11:$AK$11)),SUMIFS('Data;_Major_Ports'!$K$48:$K$999999,'Data;_Major_Ports'!$E$48:$E$999999,BE$11,'Data;_Major_Ports'!$J$48:$J$999999,#REF!,'Data;_Major_Ports'!$H$48:$H$999999,$F182)+SUMIFS('Data;_Minor_Ports'!$K$59:$K$999999,'Data;_Minor_Ports'!$E$59:$E$999999,BE$11,'Data;_Minor_Ports'!$J$59:$J$999999,#REF!,'Data;_Minor_Ports'!$H$59:$H$999999,$F182))</f>
        <v>0</v>
      </c>
      <c r="BF182" s="8">
        <f>IF(BF$11&lt;2000,INDEX('Data;_Historical_Data'!$H$12:$AK$518,MATCH($E182,'Data;_Historical_Data'!$J$12:$J$518,0),MATCH(BF$11,'Data;_Historical_Data'!$H$11:$AK$11)),SUMIFS('Data;_Major_Ports'!$K$48:$K$999999,'Data;_Major_Ports'!$E$48:$E$999999,BF$11,'Data;_Major_Ports'!$J$48:$J$999999,#REF!,'Data;_Major_Ports'!$H$48:$H$999999,$F182)+SUMIFS('Data;_Minor_Ports'!$K$59:$K$999999,'Data;_Minor_Ports'!$E$59:$E$999999,BF$11,'Data;_Minor_Ports'!$J$59:$J$999999,#REF!,'Data;_Minor_Ports'!$H$59:$H$999999,$F182))</f>
        <v>0</v>
      </c>
      <c r="BG182" s="8">
        <f>IF(BG$11&lt;2000,INDEX('Data;_Historical_Data'!$H$12:$AK$518,MATCH($E182,'Data;_Historical_Data'!$J$12:$J$518,0),MATCH(BG$11,'Data;_Historical_Data'!$H$11:$AK$11)),SUMIFS('Data;_Major_Ports'!$K$48:$K$999999,'Data;_Major_Ports'!$E$48:$E$999999,BG$11,'Data;_Major_Ports'!$J$48:$J$999999,#REF!,'Data;_Major_Ports'!$H$48:$H$999999,$F182)+SUMIFS('Data;_Minor_Ports'!$K$59:$K$999999,'Data;_Minor_Ports'!$E$59:$E$999999,BG$11,'Data;_Minor_Ports'!$J$59:$J$999999,#REF!,'Data;_Minor_Ports'!$H$59:$H$999999,$F182))</f>
        <v>0</v>
      </c>
      <c r="BH182" s="8">
        <f>IF(BH$11&lt;2000,INDEX('Data;_Historical_Data'!$H$12:$AK$518,MATCH($E182,'Data;_Historical_Data'!$J$12:$J$518,0),MATCH(BH$11,'Data;_Historical_Data'!$H$11:$AK$11)),SUMIFS('Data;_Major_Ports'!$K$48:$K$999999,'Data;_Major_Ports'!$E$48:$E$999999,BH$11,'Data;_Major_Ports'!$J$48:$J$999999,#REF!,'Data;_Major_Ports'!$H$48:$H$999999,$F182)+SUMIFS('Data;_Minor_Ports'!$K$59:$K$999999,'Data;_Minor_Ports'!$E$59:$E$999999,BH$11,'Data;_Minor_Ports'!$J$59:$J$999999,#REF!,'Data;_Minor_Ports'!$H$59:$H$999999,$F182))</f>
        <v>0</v>
      </c>
      <c r="BI182" s="8">
        <f>IF(BI$11&lt;2000,INDEX('Data;_Historical_Data'!$H$12:$AK$518,MATCH($E182,'Data;_Historical_Data'!$J$12:$J$518,0),MATCH(BI$11,'Data;_Historical_Data'!$H$11:$AK$11)),SUMIFS('Data;_Major_Ports'!$K$48:$K$999999,'Data;_Major_Ports'!$E$48:$E$999999,BI$11,'Data;_Major_Ports'!$J$48:$J$999999,#REF!,'Data;_Major_Ports'!$H$48:$H$999999,$F182)+SUMIFS('Data;_Minor_Ports'!$K$59:$K$999999,'Data;_Minor_Ports'!$E$59:$E$999999,BI$11,'Data;_Minor_Ports'!$J$59:$J$999999,#REF!,'Data;_Minor_Ports'!$H$59:$H$999999,$F182))</f>
        <v>0</v>
      </c>
      <c r="BJ182" s="44" t="e">
        <f t="shared" si="12"/>
        <v>#DIV/0!</v>
      </c>
      <c r="BK182" s="45">
        <f t="shared" si="13"/>
        <v>0</v>
      </c>
    </row>
    <row r="183" spans="5:63" x14ac:dyDescent="0.25">
      <c r="E183" s="22" t="e">
        <f>CONCATENATE(#REF!,Working!H183)</f>
        <v>#REF!</v>
      </c>
      <c r="F183" s="22" t="s">
        <v>542</v>
      </c>
      <c r="H183" s="7" t="s">
        <v>167</v>
      </c>
      <c r="I183" s="53"/>
      <c r="J183" s="54" t="s">
        <v>166</v>
      </c>
      <c r="K183" s="8" t="e">
        <f>IF(K$11&lt;2000,INDEX('Data;_Historical_Data'!$H$12:$AK$518,MATCH($E183,'Data;_Historical_Data'!$J$12:$J$518,0),MATCH(K$11,'Data;_Historical_Data'!$H$11:$AK$11)),SUMIFS('Data;_Major_Ports'!$K$48:$K$999999,'Data;_Major_Ports'!$E$48:$E$999999,K$11,'Data;_Major_Ports'!$J$48:$J$999999,#REF!,'Data;_Major_Ports'!$H$48:$H$999999,$F183)+SUMIFS('Data;_Minor_Ports'!$K$59:$K$999999,'Data;_Minor_Ports'!$E$59:$E$999999,K$11,'Data;_Minor_Ports'!$J$59:$J$999999,#REF!,'Data;_Minor_Ports'!$H$59:$H$999999,$F183))</f>
        <v>#REF!</v>
      </c>
      <c r="L183" s="8" t="e">
        <f>IF(L$11&lt;2000,INDEX('Data;_Historical_Data'!$H$12:$AK$518,MATCH($E183,'Data;_Historical_Data'!$J$12:$J$518,0),MATCH(L$11,'Data;_Historical_Data'!$H$11:$AK$11)),SUMIFS('Data;_Major_Ports'!$K$48:$K$999999,'Data;_Major_Ports'!$E$48:$E$999999,L$11,'Data;_Major_Ports'!$J$48:$J$999999,#REF!,'Data;_Major_Ports'!$H$48:$H$999999,$F183)+SUMIFS('Data;_Minor_Ports'!$K$59:$K$999999,'Data;_Minor_Ports'!$E$59:$E$999999,L$11,'Data;_Minor_Ports'!$J$59:$J$999999,#REF!,'Data;_Minor_Ports'!$H$59:$H$999999,$F183))</f>
        <v>#REF!</v>
      </c>
      <c r="M183" s="8" t="e">
        <f>IF(M$11&lt;2000,INDEX('Data;_Historical_Data'!$H$12:$AK$518,MATCH($E183,'Data;_Historical_Data'!$J$12:$J$518,0),MATCH(M$11,'Data;_Historical_Data'!$H$11:$AK$11)),SUMIFS('Data;_Major_Ports'!$K$48:$K$999999,'Data;_Major_Ports'!$E$48:$E$999999,M$11,'Data;_Major_Ports'!$J$48:$J$999999,#REF!,'Data;_Major_Ports'!$H$48:$H$999999,$F183)+SUMIFS('Data;_Minor_Ports'!$K$59:$K$999999,'Data;_Minor_Ports'!$E$59:$E$999999,M$11,'Data;_Minor_Ports'!$J$59:$J$999999,#REF!,'Data;_Minor_Ports'!$H$59:$H$999999,$F183))</f>
        <v>#REF!</v>
      </c>
      <c r="N183" s="8" t="e">
        <f>IF(N$11&lt;2000,INDEX('Data;_Historical_Data'!$H$12:$AK$518,MATCH($E183,'Data;_Historical_Data'!$J$12:$J$518,0),MATCH(N$11,'Data;_Historical_Data'!$H$11:$AK$11)),SUMIFS('Data;_Major_Ports'!$K$48:$K$999999,'Data;_Major_Ports'!$E$48:$E$999999,N$11,'Data;_Major_Ports'!$J$48:$J$999999,#REF!,'Data;_Major_Ports'!$H$48:$H$999999,$F183)+SUMIFS('Data;_Minor_Ports'!$K$59:$K$999999,'Data;_Minor_Ports'!$E$59:$E$999999,N$11,'Data;_Minor_Ports'!$J$59:$J$999999,#REF!,'Data;_Minor_Ports'!$H$59:$H$999999,$F183))</f>
        <v>#REF!</v>
      </c>
      <c r="O183" s="8" t="e">
        <f>IF(O$11&lt;2000,INDEX('Data;_Historical_Data'!$H$12:$AK$518,MATCH($E183,'Data;_Historical_Data'!$J$12:$J$518,0),MATCH(O$11,'Data;_Historical_Data'!$H$11:$AK$11)),SUMIFS('Data;_Major_Ports'!$K$48:$K$999999,'Data;_Major_Ports'!$E$48:$E$999999,O$11,'Data;_Major_Ports'!$J$48:$J$999999,#REF!,'Data;_Major_Ports'!$H$48:$H$999999,$F183)+SUMIFS('Data;_Minor_Ports'!$K$59:$K$999999,'Data;_Minor_Ports'!$E$59:$E$999999,O$11,'Data;_Minor_Ports'!$J$59:$J$999999,#REF!,'Data;_Minor_Ports'!$H$59:$H$999999,$F183))</f>
        <v>#REF!</v>
      </c>
      <c r="P183" s="8" t="e">
        <f>IF(P$11&lt;2000,INDEX('Data;_Historical_Data'!$H$12:$AK$518,MATCH($E183,'Data;_Historical_Data'!$J$12:$J$518,0),MATCH(P$11,'Data;_Historical_Data'!$H$11:$AK$11)),SUMIFS('Data;_Major_Ports'!$K$48:$K$999999,'Data;_Major_Ports'!$E$48:$E$999999,P$11,'Data;_Major_Ports'!$J$48:$J$999999,#REF!,'Data;_Major_Ports'!$H$48:$H$999999,$F183)+SUMIFS('Data;_Minor_Ports'!$K$59:$K$999999,'Data;_Minor_Ports'!$E$59:$E$999999,P$11,'Data;_Minor_Ports'!$J$59:$J$999999,#REF!,'Data;_Minor_Ports'!$H$59:$H$999999,$F183))</f>
        <v>#REF!</v>
      </c>
      <c r="Q183" s="8" t="e">
        <f>IF(Q$11&lt;2000,INDEX('Data;_Historical_Data'!$H$12:$AK$518,MATCH($E183,'Data;_Historical_Data'!$J$12:$J$518,0),MATCH(Q$11,'Data;_Historical_Data'!$H$11:$AK$11)),SUMIFS('Data;_Major_Ports'!$K$48:$K$999999,'Data;_Major_Ports'!$E$48:$E$999999,Q$11,'Data;_Major_Ports'!$J$48:$J$999999,#REF!,'Data;_Major_Ports'!$H$48:$H$999999,$F183)+SUMIFS('Data;_Minor_Ports'!$K$59:$K$999999,'Data;_Minor_Ports'!$E$59:$E$999999,Q$11,'Data;_Minor_Ports'!$J$59:$J$999999,#REF!,'Data;_Minor_Ports'!$H$59:$H$999999,$F183))</f>
        <v>#REF!</v>
      </c>
      <c r="R183" s="8" t="e">
        <f>IF(R$11&lt;2000,INDEX('Data;_Historical_Data'!$H$12:$AK$518,MATCH($E183,'Data;_Historical_Data'!$J$12:$J$518,0),MATCH(R$11,'Data;_Historical_Data'!$H$11:$AK$11)),SUMIFS('Data;_Major_Ports'!$K$48:$K$999999,'Data;_Major_Ports'!$E$48:$E$999999,R$11,'Data;_Major_Ports'!$J$48:$J$999999,#REF!,'Data;_Major_Ports'!$H$48:$H$999999,$F183)+SUMIFS('Data;_Minor_Ports'!$K$59:$K$999999,'Data;_Minor_Ports'!$E$59:$E$999999,R$11,'Data;_Minor_Ports'!$J$59:$J$999999,#REF!,'Data;_Minor_Ports'!$H$59:$H$999999,$F183))</f>
        <v>#REF!</v>
      </c>
      <c r="S183" s="8" t="e">
        <f>IF(S$11&lt;2000,INDEX('Data;_Historical_Data'!$H$12:$AK$518,MATCH($E183,'Data;_Historical_Data'!$J$12:$J$518,0),MATCH(S$11,'Data;_Historical_Data'!$H$11:$AK$11)),SUMIFS('Data;_Major_Ports'!$K$48:$K$999999,'Data;_Major_Ports'!$E$48:$E$999999,S$11,'Data;_Major_Ports'!$J$48:$J$999999,#REF!,'Data;_Major_Ports'!$H$48:$H$999999,$F183)+SUMIFS('Data;_Minor_Ports'!$K$59:$K$999999,'Data;_Minor_Ports'!$E$59:$E$999999,S$11,'Data;_Minor_Ports'!$J$59:$J$999999,#REF!,'Data;_Minor_Ports'!$H$59:$H$999999,$F183))</f>
        <v>#REF!</v>
      </c>
      <c r="T183" s="8" t="e">
        <f>IF(T$11&lt;2000,INDEX('Data;_Historical_Data'!$H$12:$AK$518,MATCH($E183,'Data;_Historical_Data'!$J$12:$J$518,0),MATCH(T$11,'Data;_Historical_Data'!$H$11:$AK$11)),SUMIFS('Data;_Major_Ports'!$K$48:$K$999999,'Data;_Major_Ports'!$E$48:$E$999999,T$11,'Data;_Major_Ports'!$J$48:$J$999999,#REF!,'Data;_Major_Ports'!$H$48:$H$999999,$F183)+SUMIFS('Data;_Minor_Ports'!$K$59:$K$999999,'Data;_Minor_Ports'!$E$59:$E$999999,T$11,'Data;_Minor_Ports'!$J$59:$J$999999,#REF!,'Data;_Minor_Ports'!$H$59:$H$999999,$F183))</f>
        <v>#REF!</v>
      </c>
      <c r="U183" s="8" t="e">
        <f>IF(U$11&lt;2000,INDEX('Data;_Historical_Data'!$H$12:$AK$518,MATCH($E183,'Data;_Historical_Data'!$J$12:$J$518,0),MATCH(U$11,'Data;_Historical_Data'!$H$11:$AK$11)),SUMIFS('Data;_Major_Ports'!$K$48:$K$999999,'Data;_Major_Ports'!$E$48:$E$999999,U$11,'Data;_Major_Ports'!$J$48:$J$999999,#REF!,'Data;_Major_Ports'!$H$48:$H$999999,$F183)+SUMIFS('Data;_Minor_Ports'!$K$59:$K$999999,'Data;_Minor_Ports'!$E$59:$E$999999,U$11,'Data;_Minor_Ports'!$J$59:$J$999999,#REF!,'Data;_Minor_Ports'!$H$59:$H$999999,$F183))</f>
        <v>#REF!</v>
      </c>
      <c r="V183" s="8" t="e">
        <f>IF(V$11&lt;2000,INDEX('Data;_Historical_Data'!$H$12:$AK$518,MATCH($E183,'Data;_Historical_Data'!$J$12:$J$518,0),MATCH(V$11,'Data;_Historical_Data'!$H$11:$AK$11)),SUMIFS('Data;_Major_Ports'!$K$48:$K$999999,'Data;_Major_Ports'!$E$48:$E$999999,V$11,'Data;_Major_Ports'!$J$48:$J$999999,#REF!,'Data;_Major_Ports'!$H$48:$H$999999,$F183)+SUMIFS('Data;_Minor_Ports'!$K$59:$K$999999,'Data;_Minor_Ports'!$E$59:$E$999999,V$11,'Data;_Minor_Ports'!$J$59:$J$999999,#REF!,'Data;_Minor_Ports'!$H$59:$H$999999,$F183))</f>
        <v>#REF!</v>
      </c>
      <c r="W183" s="8" t="e">
        <f>IF(W$11&lt;2000,INDEX('Data;_Historical_Data'!$H$12:$AK$518,MATCH($E183,'Data;_Historical_Data'!$J$12:$J$518,0),MATCH(W$11,'Data;_Historical_Data'!$H$11:$AK$11)),SUMIFS('Data;_Major_Ports'!$K$48:$K$999999,'Data;_Major_Ports'!$E$48:$E$999999,W$11,'Data;_Major_Ports'!$J$48:$J$999999,#REF!,'Data;_Major_Ports'!$H$48:$H$999999,$F183)+SUMIFS('Data;_Minor_Ports'!$K$59:$K$999999,'Data;_Minor_Ports'!$E$59:$E$999999,W$11,'Data;_Minor_Ports'!$J$59:$J$999999,#REF!,'Data;_Minor_Ports'!$H$59:$H$999999,$F183))</f>
        <v>#REF!</v>
      </c>
      <c r="X183" s="8" t="e">
        <f>IF(X$11&lt;2000,INDEX('Data;_Historical_Data'!$H$12:$AK$518,MATCH($E183,'Data;_Historical_Data'!$J$12:$J$518,0),MATCH(X$11,'Data;_Historical_Data'!$H$11:$AK$11)),SUMIFS('Data;_Major_Ports'!$K$48:$K$999999,'Data;_Major_Ports'!$E$48:$E$999999,X$11,'Data;_Major_Ports'!$J$48:$J$999999,#REF!,'Data;_Major_Ports'!$H$48:$H$999999,$F183)+SUMIFS('Data;_Minor_Ports'!$K$59:$K$999999,'Data;_Minor_Ports'!$E$59:$E$999999,X$11,'Data;_Minor_Ports'!$J$59:$J$999999,#REF!,'Data;_Minor_Ports'!$H$59:$H$999999,$F183))</f>
        <v>#REF!</v>
      </c>
      <c r="Y183" s="8" t="e">
        <f>IF(Y$11&lt;2000,INDEX('Data;_Historical_Data'!$H$12:$AK$518,MATCH($E183,'Data;_Historical_Data'!$J$12:$J$518,0),MATCH(Y$11,'Data;_Historical_Data'!$H$11:$AK$11)),SUMIFS('Data;_Major_Ports'!$K$48:$K$999999,'Data;_Major_Ports'!$E$48:$E$999999,Y$11,'Data;_Major_Ports'!$J$48:$J$999999,#REF!,'Data;_Major_Ports'!$H$48:$H$999999,$F183)+SUMIFS('Data;_Minor_Ports'!$K$59:$K$999999,'Data;_Minor_Ports'!$E$59:$E$999999,Y$11,'Data;_Minor_Ports'!$J$59:$J$999999,#REF!,'Data;_Minor_Ports'!$H$59:$H$999999,$F183))</f>
        <v>#REF!</v>
      </c>
      <c r="Z183" s="8" t="e">
        <f>IF(Z$11&lt;2000,INDEX('Data;_Historical_Data'!$H$12:$AK$518,MATCH($E183,'Data;_Historical_Data'!$J$12:$J$518,0),MATCH(Z$11,'Data;_Historical_Data'!$H$11:$AK$11)),SUMIFS('Data;_Major_Ports'!$K$48:$K$999999,'Data;_Major_Ports'!$E$48:$E$999999,Z$11,'Data;_Major_Ports'!$J$48:$J$999999,#REF!,'Data;_Major_Ports'!$H$48:$H$999999,$F183)+SUMIFS('Data;_Minor_Ports'!$K$59:$K$999999,'Data;_Minor_Ports'!$E$59:$E$999999,Z$11,'Data;_Minor_Ports'!$J$59:$J$999999,#REF!,'Data;_Minor_Ports'!$H$59:$H$999999,$F183))</f>
        <v>#REF!</v>
      </c>
      <c r="AA183" s="8" t="e">
        <f>IF(AA$11&lt;2000,INDEX('Data;_Historical_Data'!$H$12:$AK$518,MATCH($E183,'Data;_Historical_Data'!$J$12:$J$518,0),MATCH(AA$11,'Data;_Historical_Data'!$H$11:$AK$11)),SUMIFS('Data;_Major_Ports'!$K$48:$K$999999,'Data;_Major_Ports'!$E$48:$E$999999,AA$11,'Data;_Major_Ports'!$J$48:$J$999999,#REF!,'Data;_Major_Ports'!$H$48:$H$999999,$F183)+SUMIFS('Data;_Minor_Ports'!$K$59:$K$999999,'Data;_Minor_Ports'!$E$59:$E$999999,AA$11,'Data;_Minor_Ports'!$J$59:$J$999999,#REF!,'Data;_Minor_Ports'!$H$59:$H$999999,$F183))</f>
        <v>#REF!</v>
      </c>
      <c r="AB183" s="8" t="e">
        <f>IF(AB$11&lt;2000,INDEX('Data;_Historical_Data'!$H$12:$AK$518,MATCH($E183,'Data;_Historical_Data'!$J$12:$J$518,0),MATCH(AB$11,'Data;_Historical_Data'!$H$11:$AK$11)),SUMIFS('Data;_Major_Ports'!$K$48:$K$999999,'Data;_Major_Ports'!$E$48:$E$999999,AB$11,'Data;_Major_Ports'!$J$48:$J$999999,#REF!,'Data;_Major_Ports'!$H$48:$H$999999,$F183)+SUMIFS('Data;_Minor_Ports'!$K$59:$K$999999,'Data;_Minor_Ports'!$E$59:$E$999999,AB$11,'Data;_Minor_Ports'!$J$59:$J$999999,#REF!,'Data;_Minor_Ports'!$H$59:$H$999999,$F183))</f>
        <v>#REF!</v>
      </c>
      <c r="AC183" s="8" t="e">
        <f>IF(AC$11&lt;2000,INDEX('Data;_Historical_Data'!$H$12:$AK$518,MATCH($E183,'Data;_Historical_Data'!$J$12:$J$518,0),MATCH(AC$11,'Data;_Historical_Data'!$H$11:$AK$11)),SUMIFS('Data;_Major_Ports'!$K$48:$K$999999,'Data;_Major_Ports'!$E$48:$E$999999,AC$11,'Data;_Major_Ports'!$J$48:$J$999999,#REF!,'Data;_Major_Ports'!$H$48:$H$999999,$F183)+SUMIFS('Data;_Minor_Ports'!$K$59:$K$999999,'Data;_Minor_Ports'!$E$59:$E$999999,AC$11,'Data;_Minor_Ports'!$J$59:$J$999999,#REF!,'Data;_Minor_Ports'!$H$59:$H$999999,$F183))</f>
        <v>#REF!</v>
      </c>
      <c r="AD183" s="8" t="e">
        <f>IF(AD$11&lt;2000,INDEX('Data;_Historical_Data'!$H$12:$AK$518,MATCH($E183,'Data;_Historical_Data'!$J$12:$J$518,0),MATCH(AD$11,'Data;_Historical_Data'!$H$11:$AK$11)),SUMIFS('Data;_Major_Ports'!$K$48:$K$999999,'Data;_Major_Ports'!$E$48:$E$999999,AD$11,'Data;_Major_Ports'!$J$48:$J$999999,#REF!,'Data;_Major_Ports'!$H$48:$H$999999,$F183)+SUMIFS('Data;_Minor_Ports'!$K$59:$K$999999,'Data;_Minor_Ports'!$E$59:$E$999999,AD$11,'Data;_Minor_Ports'!$J$59:$J$999999,#REF!,'Data;_Minor_Ports'!$H$59:$H$999999,$F183))</f>
        <v>#REF!</v>
      </c>
      <c r="AE183" s="8" t="e">
        <f>IF(AE$11&lt;2000,INDEX('Data;_Historical_Data'!$H$12:$AK$518,MATCH($E183,'Data;_Historical_Data'!$J$12:$J$518,0),MATCH(AE$11,'Data;_Historical_Data'!$H$11:$AK$11)),SUMIFS('Data;_Major_Ports'!$K$48:$K$999999,'Data;_Major_Ports'!$E$48:$E$999999,AE$11,'Data;_Major_Ports'!$J$48:$J$999999,#REF!,'Data;_Major_Ports'!$H$48:$H$999999,$F183)+SUMIFS('Data;_Minor_Ports'!$K$59:$K$999999,'Data;_Minor_Ports'!$E$59:$E$999999,AE$11,'Data;_Minor_Ports'!$J$59:$J$999999,#REF!,'Data;_Minor_Ports'!$H$59:$H$999999,$F183))</f>
        <v>#REF!</v>
      </c>
      <c r="AF183" s="8" t="e">
        <f>IF(AF$11&lt;2000,INDEX('Data;_Historical_Data'!$H$12:$AK$518,MATCH($E183,'Data;_Historical_Data'!$J$12:$J$518,0),MATCH(AF$11,'Data;_Historical_Data'!$H$11:$AK$11)),SUMIFS('Data;_Major_Ports'!$K$48:$K$999999,'Data;_Major_Ports'!$E$48:$E$999999,AF$11,'Data;_Major_Ports'!$J$48:$J$999999,#REF!,'Data;_Major_Ports'!$H$48:$H$999999,$F183)+SUMIFS('Data;_Minor_Ports'!$K$59:$K$999999,'Data;_Minor_Ports'!$E$59:$E$999999,AF$11,'Data;_Minor_Ports'!$J$59:$J$999999,#REF!,'Data;_Minor_Ports'!$H$59:$H$999999,$F183))</f>
        <v>#REF!</v>
      </c>
      <c r="AG183" s="8" t="e">
        <f>IF(AG$11&lt;2000,INDEX('Data;_Historical_Data'!$H$12:$AK$518,MATCH($E183,'Data;_Historical_Data'!$J$12:$J$518,0),MATCH(AG$11,'Data;_Historical_Data'!$H$11:$AK$11)),SUMIFS('Data;_Major_Ports'!$K$48:$K$999999,'Data;_Major_Ports'!$E$48:$E$999999,AG$11,'Data;_Major_Ports'!$J$48:$J$999999,#REF!,'Data;_Major_Ports'!$H$48:$H$999999,$F183)+SUMIFS('Data;_Minor_Ports'!$K$59:$K$999999,'Data;_Minor_Ports'!$E$59:$E$999999,AG$11,'Data;_Minor_Ports'!$J$59:$J$999999,#REF!,'Data;_Minor_Ports'!$H$59:$H$999999,$F183))</f>
        <v>#REF!</v>
      </c>
      <c r="AH183" s="8" t="e">
        <f>IF(AH$11&lt;2000,INDEX('Data;_Historical_Data'!$H$12:$AK$518,MATCH($E183,'Data;_Historical_Data'!$J$12:$J$518,0),MATCH(AH$11,'Data;_Historical_Data'!$H$11:$AK$11)),SUMIFS('Data;_Major_Ports'!$K$48:$K$999999,'Data;_Major_Ports'!$E$48:$E$999999,AH$11,'Data;_Major_Ports'!$J$48:$J$999999,#REF!,'Data;_Major_Ports'!$H$48:$H$999999,$F183)+SUMIFS('Data;_Minor_Ports'!$K$59:$K$999999,'Data;_Minor_Ports'!$E$59:$E$999999,AH$11,'Data;_Minor_Ports'!$J$59:$J$999999,#REF!,'Data;_Minor_Ports'!$H$59:$H$999999,$F183))</f>
        <v>#REF!</v>
      </c>
      <c r="AI183" s="8" t="e">
        <f>IF(AI$11&lt;2000,INDEX('Data;_Historical_Data'!$H$12:$AK$518,MATCH($E183,'Data;_Historical_Data'!$J$12:$J$518,0),MATCH(AI$11,'Data;_Historical_Data'!$H$11:$AK$11)),SUMIFS('Data;_Major_Ports'!$K$48:$K$999999,'Data;_Major_Ports'!$E$48:$E$999999,AI$11,'Data;_Major_Ports'!$J$48:$J$999999,#REF!,'Data;_Major_Ports'!$H$48:$H$999999,$F183)+SUMIFS('Data;_Minor_Ports'!$K$59:$K$999999,'Data;_Minor_Ports'!$E$59:$E$999999,AI$11,'Data;_Minor_Ports'!$J$59:$J$999999,#REF!,'Data;_Minor_Ports'!$H$59:$H$999999,$F183))</f>
        <v>#REF!</v>
      </c>
      <c r="AJ183" s="8" t="e">
        <f>IF(AJ$11&lt;2000,INDEX('Data;_Historical_Data'!$H$12:$AK$518,MATCH($E183,'Data;_Historical_Data'!$J$12:$J$518,0),MATCH(AJ$11,'Data;_Historical_Data'!$H$11:$AK$11)),SUMIFS('Data;_Major_Ports'!$K$48:$K$999999,'Data;_Major_Ports'!$E$48:$E$999999,AJ$11,'Data;_Major_Ports'!$J$48:$J$999999,#REF!,'Data;_Major_Ports'!$H$48:$H$999999,$F183)+SUMIFS('Data;_Minor_Ports'!$K$59:$K$999999,'Data;_Minor_Ports'!$E$59:$E$999999,AJ$11,'Data;_Minor_Ports'!$J$59:$J$999999,#REF!,'Data;_Minor_Ports'!$H$59:$H$999999,$F183))</f>
        <v>#REF!</v>
      </c>
      <c r="AK183" s="8" t="e">
        <f>IF(AK$11&lt;2000,INDEX('Data;_Historical_Data'!$H$12:$AK$518,MATCH($E183,'Data;_Historical_Data'!$J$12:$J$518,0),MATCH(AK$11,'Data;_Historical_Data'!$H$11:$AK$11)),SUMIFS('Data;_Major_Ports'!$K$48:$K$999999,'Data;_Major_Ports'!$E$48:$E$999999,AK$11,'Data;_Major_Ports'!$J$48:$J$999999,#REF!,'Data;_Major_Ports'!$H$48:$H$999999,$F183)+SUMIFS('Data;_Minor_Ports'!$K$59:$K$999999,'Data;_Minor_Ports'!$E$59:$E$999999,AK$11,'Data;_Minor_Ports'!$J$59:$J$999999,#REF!,'Data;_Minor_Ports'!$H$59:$H$999999,$F183))</f>
        <v>#REF!</v>
      </c>
      <c r="AL183" s="52">
        <f>IF(AL$11&lt;2000,INDEX('Data;_Historical_Data'!$H$12:$AK$518,MATCH($E183,'Data;_Historical_Data'!$J$12:$J$518,0),MATCH(AL$11,'Data;_Historical_Data'!$H$11:$AK$11)),SUMIFS('Data;_Major_Ports'!$K$48:$K$999999,'Data;_Major_Ports'!$E$48:$E$999999,AL$11,'Data;_Major_Ports'!$J$48:$J$999999,#REF!,'Data;_Major_Ports'!$H$48:$H$999999,$F183)+SUMIFS('Data;_Minor_Ports'!$K$59:$K$999999,'Data;_Minor_Ports'!$E$59:$E$999999,AL$11,'Data;_Minor_Ports'!$J$59:$J$999999,#REF!,'Data;_Minor_Ports'!$H$59:$H$999999,$F183))</f>
        <v>0</v>
      </c>
      <c r="AM183" s="8">
        <f>IF(AM$11&lt;2000,INDEX('Data;_Historical_Data'!$H$12:$AK$518,MATCH($E183,'Data;_Historical_Data'!$J$12:$J$518,0),MATCH(AM$11,'Data;_Historical_Data'!$H$11:$AK$11)),SUMIFS('Data;_Major_Ports'!$K$48:$K$999999,'Data;_Major_Ports'!$E$48:$E$999999,AM$11,'Data;_Major_Ports'!$J$48:$J$999999,#REF!,'Data;_Major_Ports'!$H$48:$H$999999,$F183)+SUMIFS('Data;_Minor_Ports'!$K$59:$K$999999,'Data;_Minor_Ports'!$E$59:$E$999999,AM$11,'Data;_Minor_Ports'!$J$59:$J$999999,#REF!,'Data;_Minor_Ports'!$H$59:$H$999999,$F183))</f>
        <v>0</v>
      </c>
      <c r="AN183" s="8">
        <f>IF(AN$11&lt;2000,INDEX('Data;_Historical_Data'!$H$12:$AK$518,MATCH($E183,'Data;_Historical_Data'!$J$12:$J$518,0),MATCH(AN$11,'Data;_Historical_Data'!$H$11:$AK$11)),SUMIFS('Data;_Major_Ports'!$K$48:$K$999999,'Data;_Major_Ports'!$E$48:$E$999999,AN$11,'Data;_Major_Ports'!$J$48:$J$999999,#REF!,'Data;_Major_Ports'!$H$48:$H$999999,$F183)+SUMIFS('Data;_Minor_Ports'!$K$59:$K$999999,'Data;_Minor_Ports'!$E$59:$E$999999,AN$11,'Data;_Minor_Ports'!$J$59:$J$999999,#REF!,'Data;_Minor_Ports'!$H$59:$H$999999,$F183))</f>
        <v>0</v>
      </c>
      <c r="AO183" s="8">
        <f>IF(AO$11&lt;2000,INDEX('Data;_Historical_Data'!$H$12:$AK$518,MATCH($E183,'Data;_Historical_Data'!$J$12:$J$518,0),MATCH(AO$11,'Data;_Historical_Data'!$H$11:$AK$11)),SUMIFS('Data;_Major_Ports'!$K$48:$K$999999,'Data;_Major_Ports'!$E$48:$E$999999,AO$11,'Data;_Major_Ports'!$J$48:$J$999999,#REF!,'Data;_Major_Ports'!$H$48:$H$999999,$F183)+SUMIFS('Data;_Minor_Ports'!$K$59:$K$999999,'Data;_Minor_Ports'!$E$59:$E$999999,AO$11,'Data;_Minor_Ports'!$J$59:$J$999999,#REF!,'Data;_Minor_Ports'!$H$59:$H$999999,$F183))</f>
        <v>0</v>
      </c>
      <c r="AP183" s="8">
        <f>IF(AP$11&lt;2000,INDEX('Data;_Historical_Data'!$H$12:$AK$518,MATCH($E183,'Data;_Historical_Data'!$J$12:$J$518,0),MATCH(AP$11,'Data;_Historical_Data'!$H$11:$AK$11)),SUMIFS('Data;_Major_Ports'!$K$48:$K$999999,'Data;_Major_Ports'!$E$48:$E$999999,AP$11,'Data;_Major_Ports'!$J$48:$J$999999,#REF!,'Data;_Major_Ports'!$H$48:$H$999999,$F183)+SUMIFS('Data;_Minor_Ports'!$K$59:$K$999999,'Data;_Minor_Ports'!$E$59:$E$999999,AP$11,'Data;_Minor_Ports'!$J$59:$J$999999,#REF!,'Data;_Minor_Ports'!$H$59:$H$999999,$F183))</f>
        <v>0</v>
      </c>
      <c r="AQ183" s="8">
        <f>IF(AQ$11&lt;2000,INDEX('Data;_Historical_Data'!$H$12:$AK$518,MATCH($E183,'Data;_Historical_Data'!$J$12:$J$518,0),MATCH(AQ$11,'Data;_Historical_Data'!$H$11:$AK$11)),SUMIFS('Data;_Major_Ports'!$K$48:$K$999999,'Data;_Major_Ports'!$E$48:$E$999999,AQ$11,'Data;_Major_Ports'!$J$48:$J$999999,#REF!,'Data;_Major_Ports'!$H$48:$H$999999,$F183)+SUMIFS('Data;_Minor_Ports'!$K$59:$K$999999,'Data;_Minor_Ports'!$E$59:$E$999999,AQ$11,'Data;_Minor_Ports'!$J$59:$J$999999,#REF!,'Data;_Minor_Ports'!$H$59:$H$999999,$F183))</f>
        <v>0</v>
      </c>
      <c r="AR183" s="8">
        <f>IF(AR$11&lt;2000,INDEX('Data;_Historical_Data'!$H$12:$AK$518,MATCH($E183,'Data;_Historical_Data'!$J$12:$J$518,0),MATCH(AR$11,'Data;_Historical_Data'!$H$11:$AK$11)),SUMIFS('Data;_Major_Ports'!$K$48:$K$999999,'Data;_Major_Ports'!$E$48:$E$999999,AR$11,'Data;_Major_Ports'!$J$48:$J$999999,#REF!,'Data;_Major_Ports'!$H$48:$H$999999,$F183)+SUMIFS('Data;_Minor_Ports'!$K$59:$K$999999,'Data;_Minor_Ports'!$E$59:$E$999999,AR$11,'Data;_Minor_Ports'!$J$59:$J$999999,#REF!,'Data;_Minor_Ports'!$H$59:$H$999999,$F183))</f>
        <v>0</v>
      </c>
      <c r="AS183" s="8">
        <f>IF(AS$11&lt;2000,INDEX('Data;_Historical_Data'!$H$12:$AK$518,MATCH($E183,'Data;_Historical_Data'!$J$12:$J$518,0),MATCH(AS$11,'Data;_Historical_Data'!$H$11:$AK$11)),SUMIFS('Data;_Major_Ports'!$K$48:$K$999999,'Data;_Major_Ports'!$E$48:$E$999999,AS$11,'Data;_Major_Ports'!$J$48:$J$999999,#REF!,'Data;_Major_Ports'!$H$48:$H$999999,$F183)+SUMIFS('Data;_Minor_Ports'!$K$59:$K$999999,'Data;_Minor_Ports'!$E$59:$E$999999,AS$11,'Data;_Minor_Ports'!$J$59:$J$999999,#REF!,'Data;_Minor_Ports'!$H$59:$H$999999,$F183))</f>
        <v>0</v>
      </c>
      <c r="AT183" s="8">
        <f>IF(AT$11&lt;2000,INDEX('Data;_Historical_Data'!$H$12:$AK$518,MATCH($E183,'Data;_Historical_Data'!$J$12:$J$518,0),MATCH(AT$11,'Data;_Historical_Data'!$H$11:$AK$11)),SUMIFS('Data;_Major_Ports'!$K$48:$K$999999,'Data;_Major_Ports'!$E$48:$E$999999,AT$11,'Data;_Major_Ports'!$J$48:$J$999999,#REF!,'Data;_Major_Ports'!$H$48:$H$999999,$F183)+SUMIFS('Data;_Minor_Ports'!$K$59:$K$999999,'Data;_Minor_Ports'!$E$59:$E$999999,AT$11,'Data;_Minor_Ports'!$J$59:$J$999999,#REF!,'Data;_Minor_Ports'!$H$59:$H$999999,$F183))</f>
        <v>0</v>
      </c>
      <c r="AU183" s="8">
        <f>IF(AU$11&lt;2000,INDEX('Data;_Historical_Data'!$H$12:$AK$518,MATCH($E183,'Data;_Historical_Data'!$J$12:$J$518,0),MATCH(AU$11,'Data;_Historical_Data'!$H$11:$AK$11)),SUMIFS('Data;_Major_Ports'!$K$48:$K$999999,'Data;_Major_Ports'!$E$48:$E$999999,AU$11,'Data;_Major_Ports'!$J$48:$J$999999,#REF!,'Data;_Major_Ports'!$H$48:$H$999999,$F183)+SUMIFS('Data;_Minor_Ports'!$K$59:$K$999999,'Data;_Minor_Ports'!$E$59:$E$999999,AU$11,'Data;_Minor_Ports'!$J$59:$J$999999,#REF!,'Data;_Minor_Ports'!$H$59:$H$999999,$F183))</f>
        <v>0</v>
      </c>
      <c r="AV183" s="8">
        <f>IF(AV$11&lt;2000,INDEX('Data;_Historical_Data'!$H$12:$AK$518,MATCH($E183,'Data;_Historical_Data'!$J$12:$J$518,0),MATCH(AV$11,'Data;_Historical_Data'!$H$11:$AK$11)),SUMIFS('Data;_Major_Ports'!$K$48:$K$999999,'Data;_Major_Ports'!$E$48:$E$999999,AV$11,'Data;_Major_Ports'!$J$48:$J$999999,#REF!,'Data;_Major_Ports'!$H$48:$H$999999,$F183)+SUMIFS('Data;_Minor_Ports'!$K$59:$K$999999,'Data;_Minor_Ports'!$E$59:$E$999999,AV$11,'Data;_Minor_Ports'!$J$59:$J$999999,#REF!,'Data;_Minor_Ports'!$H$59:$H$999999,$F183))</f>
        <v>0</v>
      </c>
      <c r="AW183" s="8">
        <f>IF(AW$11&lt;2000,INDEX('Data;_Historical_Data'!$H$12:$AK$518,MATCH($E183,'Data;_Historical_Data'!$J$12:$J$518,0),MATCH(AW$11,'Data;_Historical_Data'!$H$11:$AK$11)),SUMIFS('Data;_Major_Ports'!$K$48:$K$999999,'Data;_Major_Ports'!$E$48:$E$999999,AW$11,'Data;_Major_Ports'!$J$48:$J$999999,#REF!,'Data;_Major_Ports'!$H$48:$H$999999,$F183)+SUMIFS('Data;_Minor_Ports'!$K$59:$K$999999,'Data;_Minor_Ports'!$E$59:$E$999999,AW$11,'Data;_Minor_Ports'!$J$59:$J$999999,#REF!,'Data;_Minor_Ports'!$H$59:$H$999999,$F183))</f>
        <v>0</v>
      </c>
      <c r="AX183" s="8">
        <f>IF(AX$11&lt;2000,INDEX('Data;_Historical_Data'!$H$12:$AK$518,MATCH($E183,'Data;_Historical_Data'!$J$12:$J$518,0),MATCH(AX$11,'Data;_Historical_Data'!$H$11:$AK$11)),SUMIFS('Data;_Major_Ports'!$K$48:$K$999999,'Data;_Major_Ports'!$E$48:$E$999999,AX$11,'Data;_Major_Ports'!$J$48:$J$999999,#REF!,'Data;_Major_Ports'!$H$48:$H$999999,$F183)+SUMIFS('Data;_Minor_Ports'!$K$59:$K$999999,'Data;_Minor_Ports'!$E$59:$E$999999,AX$11,'Data;_Minor_Ports'!$J$59:$J$999999,#REF!,'Data;_Minor_Ports'!$H$59:$H$999999,$F183))</f>
        <v>0</v>
      </c>
      <c r="AY183" s="8">
        <f>IF(AY$11&lt;2000,INDEX('Data;_Historical_Data'!$H$12:$AK$518,MATCH($E183,'Data;_Historical_Data'!$J$12:$J$518,0),MATCH(AY$11,'Data;_Historical_Data'!$H$11:$AK$11)),SUMIFS('Data;_Major_Ports'!$K$48:$K$999999,'Data;_Major_Ports'!$E$48:$E$999999,AY$11,'Data;_Major_Ports'!$J$48:$J$999999,#REF!,'Data;_Major_Ports'!$H$48:$H$999999,$F183)+SUMIFS('Data;_Minor_Ports'!$K$59:$K$999999,'Data;_Minor_Ports'!$E$59:$E$999999,AY$11,'Data;_Minor_Ports'!$J$59:$J$999999,#REF!,'Data;_Minor_Ports'!$H$59:$H$999999,$F183))</f>
        <v>0</v>
      </c>
      <c r="AZ183" s="8">
        <f>IF(AZ$11&lt;2000,INDEX('Data;_Historical_Data'!$H$12:$AK$518,MATCH($E183,'Data;_Historical_Data'!$J$12:$J$518,0),MATCH(AZ$11,'Data;_Historical_Data'!$H$11:$AK$11)),SUMIFS('Data;_Major_Ports'!$K$48:$K$999999,'Data;_Major_Ports'!$E$48:$E$999999,AZ$11,'Data;_Major_Ports'!$J$48:$J$999999,#REF!,'Data;_Major_Ports'!$H$48:$H$999999,$F183)+SUMIFS('Data;_Minor_Ports'!$K$59:$K$999999,'Data;_Minor_Ports'!$E$59:$E$999999,AZ$11,'Data;_Minor_Ports'!$J$59:$J$999999,#REF!,'Data;_Minor_Ports'!$H$59:$H$999999,$F183))</f>
        <v>0</v>
      </c>
      <c r="BA183" s="8">
        <f>IF(BA$11&lt;2000,INDEX('Data;_Historical_Data'!$H$12:$AK$518,MATCH($E183,'Data;_Historical_Data'!$J$12:$J$518,0),MATCH(BA$11,'Data;_Historical_Data'!$H$11:$AK$11)),SUMIFS('Data;_Major_Ports'!$K$48:$K$999999,'Data;_Major_Ports'!$E$48:$E$999999,BA$11,'Data;_Major_Ports'!$J$48:$J$999999,#REF!,'Data;_Major_Ports'!$H$48:$H$999999,$F183)+SUMIFS('Data;_Minor_Ports'!$K$59:$K$999999,'Data;_Minor_Ports'!$E$59:$E$999999,BA$11,'Data;_Minor_Ports'!$J$59:$J$999999,#REF!,'Data;_Minor_Ports'!$H$59:$H$999999,$F183))</f>
        <v>0</v>
      </c>
      <c r="BB183" s="8">
        <f>IF(BB$11&lt;2000,INDEX('Data;_Historical_Data'!$H$12:$AK$518,MATCH($E183,'Data;_Historical_Data'!$J$12:$J$518,0),MATCH(BB$11,'Data;_Historical_Data'!$H$11:$AK$11)),SUMIFS('Data;_Major_Ports'!$K$48:$K$999999,'Data;_Major_Ports'!$E$48:$E$999999,BB$11,'Data;_Major_Ports'!$J$48:$J$999999,#REF!,'Data;_Major_Ports'!$H$48:$H$999999,$F183)+SUMIFS('Data;_Minor_Ports'!$K$59:$K$999999,'Data;_Minor_Ports'!$E$59:$E$999999,BB$11,'Data;_Minor_Ports'!$J$59:$J$999999,#REF!,'Data;_Minor_Ports'!$H$59:$H$999999,$F183))</f>
        <v>0</v>
      </c>
      <c r="BC183" s="8">
        <f>IF(BC$11&lt;2000,INDEX('Data;_Historical_Data'!$H$12:$AK$518,MATCH($E183,'Data;_Historical_Data'!$J$12:$J$518,0),MATCH(BC$11,'Data;_Historical_Data'!$H$11:$AK$11)),SUMIFS('Data;_Major_Ports'!$K$48:$K$999999,'Data;_Major_Ports'!$E$48:$E$999999,BC$11,'Data;_Major_Ports'!$J$48:$J$999999,#REF!,'Data;_Major_Ports'!$H$48:$H$999999,$F183)+SUMIFS('Data;_Minor_Ports'!$K$59:$K$999999,'Data;_Minor_Ports'!$E$59:$E$999999,BC$11,'Data;_Minor_Ports'!$J$59:$J$999999,#REF!,'Data;_Minor_Ports'!$H$59:$H$999999,$F183))</f>
        <v>0</v>
      </c>
      <c r="BD183" s="8">
        <f>IF(BD$11&lt;2000,INDEX('Data;_Historical_Data'!$H$12:$AK$518,MATCH($E183,'Data;_Historical_Data'!$J$12:$J$518,0),MATCH(BD$11,'Data;_Historical_Data'!$H$11:$AK$11)),SUMIFS('Data;_Major_Ports'!$K$48:$K$999999,'Data;_Major_Ports'!$E$48:$E$999999,BD$11,'Data;_Major_Ports'!$J$48:$J$999999,#REF!,'Data;_Major_Ports'!$H$48:$H$999999,$F183)+SUMIFS('Data;_Minor_Ports'!$K$59:$K$999999,'Data;_Minor_Ports'!$E$59:$E$999999,BD$11,'Data;_Minor_Ports'!$J$59:$J$999999,#REF!,'Data;_Minor_Ports'!$H$59:$H$999999,$F183))</f>
        <v>0</v>
      </c>
      <c r="BE183" s="8">
        <f>IF(BE$11&lt;2000,INDEX('Data;_Historical_Data'!$H$12:$AK$518,MATCH($E183,'Data;_Historical_Data'!$J$12:$J$518,0),MATCH(BE$11,'Data;_Historical_Data'!$H$11:$AK$11)),SUMIFS('Data;_Major_Ports'!$K$48:$K$999999,'Data;_Major_Ports'!$E$48:$E$999999,BE$11,'Data;_Major_Ports'!$J$48:$J$999999,#REF!,'Data;_Major_Ports'!$H$48:$H$999999,$F183)+SUMIFS('Data;_Minor_Ports'!$K$59:$K$999999,'Data;_Minor_Ports'!$E$59:$E$999999,BE$11,'Data;_Minor_Ports'!$J$59:$J$999999,#REF!,'Data;_Minor_Ports'!$H$59:$H$999999,$F183))</f>
        <v>0</v>
      </c>
      <c r="BF183" s="8">
        <f>IF(BF$11&lt;2000,INDEX('Data;_Historical_Data'!$H$12:$AK$518,MATCH($E183,'Data;_Historical_Data'!$J$12:$J$518,0),MATCH(BF$11,'Data;_Historical_Data'!$H$11:$AK$11)),SUMIFS('Data;_Major_Ports'!$K$48:$K$999999,'Data;_Major_Ports'!$E$48:$E$999999,BF$11,'Data;_Major_Ports'!$J$48:$J$999999,#REF!,'Data;_Major_Ports'!$H$48:$H$999999,$F183)+SUMIFS('Data;_Minor_Ports'!$K$59:$K$999999,'Data;_Minor_Ports'!$E$59:$E$999999,BF$11,'Data;_Minor_Ports'!$J$59:$J$999999,#REF!,'Data;_Minor_Ports'!$H$59:$H$999999,$F183))</f>
        <v>0</v>
      </c>
      <c r="BG183" s="8">
        <f>IF(BG$11&lt;2000,INDEX('Data;_Historical_Data'!$H$12:$AK$518,MATCH($E183,'Data;_Historical_Data'!$J$12:$J$518,0),MATCH(BG$11,'Data;_Historical_Data'!$H$11:$AK$11)),SUMIFS('Data;_Major_Ports'!$K$48:$K$999999,'Data;_Major_Ports'!$E$48:$E$999999,BG$11,'Data;_Major_Ports'!$J$48:$J$999999,#REF!,'Data;_Major_Ports'!$H$48:$H$999999,$F183)+SUMIFS('Data;_Minor_Ports'!$K$59:$K$999999,'Data;_Minor_Ports'!$E$59:$E$999999,BG$11,'Data;_Minor_Ports'!$J$59:$J$999999,#REF!,'Data;_Minor_Ports'!$H$59:$H$999999,$F183))</f>
        <v>0</v>
      </c>
      <c r="BH183" s="8">
        <f>IF(BH$11&lt;2000,INDEX('Data;_Historical_Data'!$H$12:$AK$518,MATCH($E183,'Data;_Historical_Data'!$J$12:$J$518,0),MATCH(BH$11,'Data;_Historical_Data'!$H$11:$AK$11)),SUMIFS('Data;_Major_Ports'!$K$48:$K$999999,'Data;_Major_Ports'!$E$48:$E$999999,BH$11,'Data;_Major_Ports'!$J$48:$J$999999,#REF!,'Data;_Major_Ports'!$H$48:$H$999999,$F183)+SUMIFS('Data;_Minor_Ports'!$K$59:$K$999999,'Data;_Minor_Ports'!$E$59:$E$999999,BH$11,'Data;_Minor_Ports'!$J$59:$J$999999,#REF!,'Data;_Minor_Ports'!$H$59:$H$999999,$F183))</f>
        <v>0</v>
      </c>
      <c r="BI183" s="8">
        <f>IF(BI$11&lt;2000,INDEX('Data;_Historical_Data'!$H$12:$AK$518,MATCH($E183,'Data;_Historical_Data'!$J$12:$J$518,0),MATCH(BI$11,'Data;_Historical_Data'!$H$11:$AK$11)),SUMIFS('Data;_Major_Ports'!$K$48:$K$999999,'Data;_Major_Ports'!$E$48:$E$999999,BI$11,'Data;_Major_Ports'!$J$48:$J$999999,#REF!,'Data;_Major_Ports'!$H$48:$H$999999,$F183)+SUMIFS('Data;_Minor_Ports'!$K$59:$K$999999,'Data;_Minor_Ports'!$E$59:$E$999999,BI$11,'Data;_Minor_Ports'!$J$59:$J$999999,#REF!,'Data;_Minor_Ports'!$H$59:$H$999999,$F183))</f>
        <v>0</v>
      </c>
      <c r="BJ183" s="44" t="e">
        <f t="shared" si="12"/>
        <v>#DIV/0!</v>
      </c>
      <c r="BK183" s="45">
        <f t="shared" si="13"/>
        <v>0</v>
      </c>
    </row>
    <row r="184" spans="5:63" x14ac:dyDescent="0.25">
      <c r="E184" s="22" t="e">
        <f>CONCATENATE(#REF!,Working!H184)</f>
        <v>#REF!</v>
      </c>
      <c r="F184" s="22" t="s">
        <v>544</v>
      </c>
      <c r="H184" s="7" t="s">
        <v>168</v>
      </c>
      <c r="I184" s="53"/>
      <c r="J184" s="54" t="s">
        <v>166</v>
      </c>
      <c r="K184" s="8" t="e">
        <f>IF(K$11&lt;2000,INDEX('Data;_Historical_Data'!$H$12:$AK$518,MATCH($E184,'Data;_Historical_Data'!$J$12:$J$518,0),MATCH(K$11,'Data;_Historical_Data'!$H$11:$AK$11)),SUMIFS('Data;_Major_Ports'!$K$48:$K$999999,'Data;_Major_Ports'!$E$48:$E$999999,K$11,'Data;_Major_Ports'!$J$48:$J$999999,#REF!,'Data;_Major_Ports'!$H$48:$H$999999,$F184)+SUMIFS('Data;_Minor_Ports'!$K$59:$K$999999,'Data;_Minor_Ports'!$E$59:$E$999999,K$11,'Data;_Minor_Ports'!$J$59:$J$999999,#REF!,'Data;_Minor_Ports'!$H$59:$H$999999,$F184))</f>
        <v>#REF!</v>
      </c>
      <c r="L184" s="8" t="e">
        <f>IF(L$11&lt;2000,INDEX('Data;_Historical_Data'!$H$12:$AK$518,MATCH($E184,'Data;_Historical_Data'!$J$12:$J$518,0),MATCH(L$11,'Data;_Historical_Data'!$H$11:$AK$11)),SUMIFS('Data;_Major_Ports'!$K$48:$K$999999,'Data;_Major_Ports'!$E$48:$E$999999,L$11,'Data;_Major_Ports'!$J$48:$J$999999,#REF!,'Data;_Major_Ports'!$H$48:$H$999999,$F184)+SUMIFS('Data;_Minor_Ports'!$K$59:$K$999999,'Data;_Minor_Ports'!$E$59:$E$999999,L$11,'Data;_Minor_Ports'!$J$59:$J$999999,#REF!,'Data;_Minor_Ports'!$H$59:$H$999999,$F184))</f>
        <v>#REF!</v>
      </c>
      <c r="M184" s="8" t="e">
        <f>IF(M$11&lt;2000,INDEX('Data;_Historical_Data'!$H$12:$AK$518,MATCH($E184,'Data;_Historical_Data'!$J$12:$J$518,0),MATCH(M$11,'Data;_Historical_Data'!$H$11:$AK$11)),SUMIFS('Data;_Major_Ports'!$K$48:$K$999999,'Data;_Major_Ports'!$E$48:$E$999999,M$11,'Data;_Major_Ports'!$J$48:$J$999999,#REF!,'Data;_Major_Ports'!$H$48:$H$999999,$F184)+SUMIFS('Data;_Minor_Ports'!$K$59:$K$999999,'Data;_Minor_Ports'!$E$59:$E$999999,M$11,'Data;_Minor_Ports'!$J$59:$J$999999,#REF!,'Data;_Minor_Ports'!$H$59:$H$999999,$F184))</f>
        <v>#REF!</v>
      </c>
      <c r="N184" s="8" t="e">
        <f>IF(N$11&lt;2000,INDEX('Data;_Historical_Data'!$H$12:$AK$518,MATCH($E184,'Data;_Historical_Data'!$J$12:$J$518,0),MATCH(N$11,'Data;_Historical_Data'!$H$11:$AK$11)),SUMIFS('Data;_Major_Ports'!$K$48:$K$999999,'Data;_Major_Ports'!$E$48:$E$999999,N$11,'Data;_Major_Ports'!$J$48:$J$999999,#REF!,'Data;_Major_Ports'!$H$48:$H$999999,$F184)+SUMIFS('Data;_Minor_Ports'!$K$59:$K$999999,'Data;_Minor_Ports'!$E$59:$E$999999,N$11,'Data;_Minor_Ports'!$J$59:$J$999999,#REF!,'Data;_Minor_Ports'!$H$59:$H$999999,$F184))</f>
        <v>#REF!</v>
      </c>
      <c r="O184" s="8" t="e">
        <f>IF(O$11&lt;2000,INDEX('Data;_Historical_Data'!$H$12:$AK$518,MATCH($E184,'Data;_Historical_Data'!$J$12:$J$518,0),MATCH(O$11,'Data;_Historical_Data'!$H$11:$AK$11)),SUMIFS('Data;_Major_Ports'!$K$48:$K$999999,'Data;_Major_Ports'!$E$48:$E$999999,O$11,'Data;_Major_Ports'!$J$48:$J$999999,#REF!,'Data;_Major_Ports'!$H$48:$H$999999,$F184)+SUMIFS('Data;_Minor_Ports'!$K$59:$K$999999,'Data;_Minor_Ports'!$E$59:$E$999999,O$11,'Data;_Minor_Ports'!$J$59:$J$999999,#REF!,'Data;_Minor_Ports'!$H$59:$H$999999,$F184))</f>
        <v>#REF!</v>
      </c>
      <c r="P184" s="8" t="e">
        <f>IF(P$11&lt;2000,INDEX('Data;_Historical_Data'!$H$12:$AK$518,MATCH($E184,'Data;_Historical_Data'!$J$12:$J$518,0),MATCH(P$11,'Data;_Historical_Data'!$H$11:$AK$11)),SUMIFS('Data;_Major_Ports'!$K$48:$K$999999,'Data;_Major_Ports'!$E$48:$E$999999,P$11,'Data;_Major_Ports'!$J$48:$J$999999,#REF!,'Data;_Major_Ports'!$H$48:$H$999999,$F184)+SUMIFS('Data;_Minor_Ports'!$K$59:$K$999999,'Data;_Minor_Ports'!$E$59:$E$999999,P$11,'Data;_Minor_Ports'!$J$59:$J$999999,#REF!,'Data;_Minor_Ports'!$H$59:$H$999999,$F184))</f>
        <v>#REF!</v>
      </c>
      <c r="Q184" s="8" t="e">
        <f>IF(Q$11&lt;2000,INDEX('Data;_Historical_Data'!$H$12:$AK$518,MATCH($E184,'Data;_Historical_Data'!$J$12:$J$518,0),MATCH(Q$11,'Data;_Historical_Data'!$H$11:$AK$11)),SUMIFS('Data;_Major_Ports'!$K$48:$K$999999,'Data;_Major_Ports'!$E$48:$E$999999,Q$11,'Data;_Major_Ports'!$J$48:$J$999999,#REF!,'Data;_Major_Ports'!$H$48:$H$999999,$F184)+SUMIFS('Data;_Minor_Ports'!$K$59:$K$999999,'Data;_Minor_Ports'!$E$59:$E$999999,Q$11,'Data;_Minor_Ports'!$J$59:$J$999999,#REF!,'Data;_Minor_Ports'!$H$59:$H$999999,$F184))</f>
        <v>#REF!</v>
      </c>
      <c r="R184" s="8" t="e">
        <f>IF(R$11&lt;2000,INDEX('Data;_Historical_Data'!$H$12:$AK$518,MATCH($E184,'Data;_Historical_Data'!$J$12:$J$518,0),MATCH(R$11,'Data;_Historical_Data'!$H$11:$AK$11)),SUMIFS('Data;_Major_Ports'!$K$48:$K$999999,'Data;_Major_Ports'!$E$48:$E$999999,R$11,'Data;_Major_Ports'!$J$48:$J$999999,#REF!,'Data;_Major_Ports'!$H$48:$H$999999,$F184)+SUMIFS('Data;_Minor_Ports'!$K$59:$K$999999,'Data;_Minor_Ports'!$E$59:$E$999999,R$11,'Data;_Minor_Ports'!$J$59:$J$999999,#REF!,'Data;_Minor_Ports'!$H$59:$H$999999,$F184))</f>
        <v>#REF!</v>
      </c>
      <c r="S184" s="8" t="e">
        <f>IF(S$11&lt;2000,INDEX('Data;_Historical_Data'!$H$12:$AK$518,MATCH($E184,'Data;_Historical_Data'!$J$12:$J$518,0),MATCH(S$11,'Data;_Historical_Data'!$H$11:$AK$11)),SUMIFS('Data;_Major_Ports'!$K$48:$K$999999,'Data;_Major_Ports'!$E$48:$E$999999,S$11,'Data;_Major_Ports'!$J$48:$J$999999,#REF!,'Data;_Major_Ports'!$H$48:$H$999999,$F184)+SUMIFS('Data;_Minor_Ports'!$K$59:$K$999999,'Data;_Minor_Ports'!$E$59:$E$999999,S$11,'Data;_Minor_Ports'!$J$59:$J$999999,#REF!,'Data;_Minor_Ports'!$H$59:$H$999999,$F184))</f>
        <v>#REF!</v>
      </c>
      <c r="T184" s="8" t="e">
        <f>IF(T$11&lt;2000,INDEX('Data;_Historical_Data'!$H$12:$AK$518,MATCH($E184,'Data;_Historical_Data'!$J$12:$J$518,0),MATCH(T$11,'Data;_Historical_Data'!$H$11:$AK$11)),SUMIFS('Data;_Major_Ports'!$K$48:$K$999999,'Data;_Major_Ports'!$E$48:$E$999999,T$11,'Data;_Major_Ports'!$J$48:$J$999999,#REF!,'Data;_Major_Ports'!$H$48:$H$999999,$F184)+SUMIFS('Data;_Minor_Ports'!$K$59:$K$999999,'Data;_Minor_Ports'!$E$59:$E$999999,T$11,'Data;_Minor_Ports'!$J$59:$J$999999,#REF!,'Data;_Minor_Ports'!$H$59:$H$999999,$F184))</f>
        <v>#REF!</v>
      </c>
      <c r="U184" s="8" t="e">
        <f>IF(U$11&lt;2000,INDEX('Data;_Historical_Data'!$H$12:$AK$518,MATCH($E184,'Data;_Historical_Data'!$J$12:$J$518,0),MATCH(U$11,'Data;_Historical_Data'!$H$11:$AK$11)),SUMIFS('Data;_Major_Ports'!$K$48:$K$999999,'Data;_Major_Ports'!$E$48:$E$999999,U$11,'Data;_Major_Ports'!$J$48:$J$999999,#REF!,'Data;_Major_Ports'!$H$48:$H$999999,$F184)+SUMIFS('Data;_Minor_Ports'!$K$59:$K$999999,'Data;_Minor_Ports'!$E$59:$E$999999,U$11,'Data;_Minor_Ports'!$J$59:$J$999999,#REF!,'Data;_Minor_Ports'!$H$59:$H$999999,$F184))</f>
        <v>#REF!</v>
      </c>
      <c r="V184" s="8" t="e">
        <f>IF(V$11&lt;2000,INDEX('Data;_Historical_Data'!$H$12:$AK$518,MATCH($E184,'Data;_Historical_Data'!$J$12:$J$518,0),MATCH(V$11,'Data;_Historical_Data'!$H$11:$AK$11)),SUMIFS('Data;_Major_Ports'!$K$48:$K$999999,'Data;_Major_Ports'!$E$48:$E$999999,V$11,'Data;_Major_Ports'!$J$48:$J$999999,#REF!,'Data;_Major_Ports'!$H$48:$H$999999,$F184)+SUMIFS('Data;_Minor_Ports'!$K$59:$K$999999,'Data;_Minor_Ports'!$E$59:$E$999999,V$11,'Data;_Minor_Ports'!$J$59:$J$999999,#REF!,'Data;_Minor_Ports'!$H$59:$H$999999,$F184))</f>
        <v>#REF!</v>
      </c>
      <c r="W184" s="8" t="e">
        <f>IF(W$11&lt;2000,INDEX('Data;_Historical_Data'!$H$12:$AK$518,MATCH($E184,'Data;_Historical_Data'!$J$12:$J$518,0),MATCH(W$11,'Data;_Historical_Data'!$H$11:$AK$11)),SUMIFS('Data;_Major_Ports'!$K$48:$K$999999,'Data;_Major_Ports'!$E$48:$E$999999,W$11,'Data;_Major_Ports'!$J$48:$J$999999,#REF!,'Data;_Major_Ports'!$H$48:$H$999999,$F184)+SUMIFS('Data;_Minor_Ports'!$K$59:$K$999999,'Data;_Minor_Ports'!$E$59:$E$999999,W$11,'Data;_Minor_Ports'!$J$59:$J$999999,#REF!,'Data;_Minor_Ports'!$H$59:$H$999999,$F184))</f>
        <v>#REF!</v>
      </c>
      <c r="X184" s="8" t="e">
        <f>IF(X$11&lt;2000,INDEX('Data;_Historical_Data'!$H$12:$AK$518,MATCH($E184,'Data;_Historical_Data'!$J$12:$J$518,0),MATCH(X$11,'Data;_Historical_Data'!$H$11:$AK$11)),SUMIFS('Data;_Major_Ports'!$K$48:$K$999999,'Data;_Major_Ports'!$E$48:$E$999999,X$11,'Data;_Major_Ports'!$J$48:$J$999999,#REF!,'Data;_Major_Ports'!$H$48:$H$999999,$F184)+SUMIFS('Data;_Minor_Ports'!$K$59:$K$999999,'Data;_Minor_Ports'!$E$59:$E$999999,X$11,'Data;_Minor_Ports'!$J$59:$J$999999,#REF!,'Data;_Minor_Ports'!$H$59:$H$999999,$F184))</f>
        <v>#REF!</v>
      </c>
      <c r="Y184" s="8" t="e">
        <f>IF(Y$11&lt;2000,INDEX('Data;_Historical_Data'!$H$12:$AK$518,MATCH($E184,'Data;_Historical_Data'!$J$12:$J$518,0),MATCH(Y$11,'Data;_Historical_Data'!$H$11:$AK$11)),SUMIFS('Data;_Major_Ports'!$K$48:$K$999999,'Data;_Major_Ports'!$E$48:$E$999999,Y$11,'Data;_Major_Ports'!$J$48:$J$999999,#REF!,'Data;_Major_Ports'!$H$48:$H$999999,$F184)+SUMIFS('Data;_Minor_Ports'!$K$59:$K$999999,'Data;_Minor_Ports'!$E$59:$E$999999,Y$11,'Data;_Minor_Ports'!$J$59:$J$999999,#REF!,'Data;_Minor_Ports'!$H$59:$H$999999,$F184))</f>
        <v>#REF!</v>
      </c>
      <c r="Z184" s="8" t="e">
        <f>IF(Z$11&lt;2000,INDEX('Data;_Historical_Data'!$H$12:$AK$518,MATCH($E184,'Data;_Historical_Data'!$J$12:$J$518,0),MATCH(Z$11,'Data;_Historical_Data'!$H$11:$AK$11)),SUMIFS('Data;_Major_Ports'!$K$48:$K$999999,'Data;_Major_Ports'!$E$48:$E$999999,Z$11,'Data;_Major_Ports'!$J$48:$J$999999,#REF!,'Data;_Major_Ports'!$H$48:$H$999999,$F184)+SUMIFS('Data;_Minor_Ports'!$K$59:$K$999999,'Data;_Minor_Ports'!$E$59:$E$999999,Z$11,'Data;_Minor_Ports'!$J$59:$J$999999,#REF!,'Data;_Minor_Ports'!$H$59:$H$999999,$F184))</f>
        <v>#REF!</v>
      </c>
      <c r="AA184" s="8" t="e">
        <f>IF(AA$11&lt;2000,INDEX('Data;_Historical_Data'!$H$12:$AK$518,MATCH($E184,'Data;_Historical_Data'!$J$12:$J$518,0),MATCH(AA$11,'Data;_Historical_Data'!$H$11:$AK$11)),SUMIFS('Data;_Major_Ports'!$K$48:$K$999999,'Data;_Major_Ports'!$E$48:$E$999999,AA$11,'Data;_Major_Ports'!$J$48:$J$999999,#REF!,'Data;_Major_Ports'!$H$48:$H$999999,$F184)+SUMIFS('Data;_Minor_Ports'!$K$59:$K$999999,'Data;_Minor_Ports'!$E$59:$E$999999,AA$11,'Data;_Minor_Ports'!$J$59:$J$999999,#REF!,'Data;_Minor_Ports'!$H$59:$H$999999,$F184))</f>
        <v>#REF!</v>
      </c>
      <c r="AB184" s="8" t="e">
        <f>IF(AB$11&lt;2000,INDEX('Data;_Historical_Data'!$H$12:$AK$518,MATCH($E184,'Data;_Historical_Data'!$J$12:$J$518,0),MATCH(AB$11,'Data;_Historical_Data'!$H$11:$AK$11)),SUMIFS('Data;_Major_Ports'!$K$48:$K$999999,'Data;_Major_Ports'!$E$48:$E$999999,AB$11,'Data;_Major_Ports'!$J$48:$J$999999,#REF!,'Data;_Major_Ports'!$H$48:$H$999999,$F184)+SUMIFS('Data;_Minor_Ports'!$K$59:$K$999999,'Data;_Minor_Ports'!$E$59:$E$999999,AB$11,'Data;_Minor_Ports'!$J$59:$J$999999,#REF!,'Data;_Minor_Ports'!$H$59:$H$999999,$F184))</f>
        <v>#REF!</v>
      </c>
      <c r="AC184" s="8" t="e">
        <f>IF(AC$11&lt;2000,INDEX('Data;_Historical_Data'!$H$12:$AK$518,MATCH($E184,'Data;_Historical_Data'!$J$12:$J$518,0),MATCH(AC$11,'Data;_Historical_Data'!$H$11:$AK$11)),SUMIFS('Data;_Major_Ports'!$K$48:$K$999999,'Data;_Major_Ports'!$E$48:$E$999999,AC$11,'Data;_Major_Ports'!$J$48:$J$999999,#REF!,'Data;_Major_Ports'!$H$48:$H$999999,$F184)+SUMIFS('Data;_Minor_Ports'!$K$59:$K$999999,'Data;_Minor_Ports'!$E$59:$E$999999,AC$11,'Data;_Minor_Ports'!$J$59:$J$999999,#REF!,'Data;_Minor_Ports'!$H$59:$H$999999,$F184))</f>
        <v>#REF!</v>
      </c>
      <c r="AD184" s="8" t="e">
        <f>IF(AD$11&lt;2000,INDEX('Data;_Historical_Data'!$H$12:$AK$518,MATCH($E184,'Data;_Historical_Data'!$J$12:$J$518,0),MATCH(AD$11,'Data;_Historical_Data'!$H$11:$AK$11)),SUMIFS('Data;_Major_Ports'!$K$48:$K$999999,'Data;_Major_Ports'!$E$48:$E$999999,AD$11,'Data;_Major_Ports'!$J$48:$J$999999,#REF!,'Data;_Major_Ports'!$H$48:$H$999999,$F184)+SUMIFS('Data;_Minor_Ports'!$K$59:$K$999999,'Data;_Minor_Ports'!$E$59:$E$999999,AD$11,'Data;_Minor_Ports'!$J$59:$J$999999,#REF!,'Data;_Minor_Ports'!$H$59:$H$999999,$F184))</f>
        <v>#REF!</v>
      </c>
      <c r="AE184" s="8" t="e">
        <f>IF(AE$11&lt;2000,INDEX('Data;_Historical_Data'!$H$12:$AK$518,MATCH($E184,'Data;_Historical_Data'!$J$12:$J$518,0),MATCH(AE$11,'Data;_Historical_Data'!$H$11:$AK$11)),SUMIFS('Data;_Major_Ports'!$K$48:$K$999999,'Data;_Major_Ports'!$E$48:$E$999999,AE$11,'Data;_Major_Ports'!$J$48:$J$999999,#REF!,'Data;_Major_Ports'!$H$48:$H$999999,$F184)+SUMIFS('Data;_Minor_Ports'!$K$59:$K$999999,'Data;_Minor_Ports'!$E$59:$E$999999,AE$11,'Data;_Minor_Ports'!$J$59:$J$999999,#REF!,'Data;_Minor_Ports'!$H$59:$H$999999,$F184))</f>
        <v>#REF!</v>
      </c>
      <c r="AF184" s="8" t="e">
        <f>IF(AF$11&lt;2000,INDEX('Data;_Historical_Data'!$H$12:$AK$518,MATCH($E184,'Data;_Historical_Data'!$J$12:$J$518,0),MATCH(AF$11,'Data;_Historical_Data'!$H$11:$AK$11)),SUMIFS('Data;_Major_Ports'!$K$48:$K$999999,'Data;_Major_Ports'!$E$48:$E$999999,AF$11,'Data;_Major_Ports'!$J$48:$J$999999,#REF!,'Data;_Major_Ports'!$H$48:$H$999999,$F184)+SUMIFS('Data;_Minor_Ports'!$K$59:$K$999999,'Data;_Minor_Ports'!$E$59:$E$999999,AF$11,'Data;_Minor_Ports'!$J$59:$J$999999,#REF!,'Data;_Minor_Ports'!$H$59:$H$999999,$F184))</f>
        <v>#REF!</v>
      </c>
      <c r="AG184" s="8" t="e">
        <f>IF(AG$11&lt;2000,INDEX('Data;_Historical_Data'!$H$12:$AK$518,MATCH($E184,'Data;_Historical_Data'!$J$12:$J$518,0),MATCH(AG$11,'Data;_Historical_Data'!$H$11:$AK$11)),SUMIFS('Data;_Major_Ports'!$K$48:$K$999999,'Data;_Major_Ports'!$E$48:$E$999999,AG$11,'Data;_Major_Ports'!$J$48:$J$999999,#REF!,'Data;_Major_Ports'!$H$48:$H$999999,$F184)+SUMIFS('Data;_Minor_Ports'!$K$59:$K$999999,'Data;_Minor_Ports'!$E$59:$E$999999,AG$11,'Data;_Minor_Ports'!$J$59:$J$999999,#REF!,'Data;_Minor_Ports'!$H$59:$H$999999,$F184))</f>
        <v>#REF!</v>
      </c>
      <c r="AH184" s="8" t="e">
        <f>IF(AH$11&lt;2000,INDEX('Data;_Historical_Data'!$H$12:$AK$518,MATCH($E184,'Data;_Historical_Data'!$J$12:$J$518,0),MATCH(AH$11,'Data;_Historical_Data'!$H$11:$AK$11)),SUMIFS('Data;_Major_Ports'!$K$48:$K$999999,'Data;_Major_Ports'!$E$48:$E$999999,AH$11,'Data;_Major_Ports'!$J$48:$J$999999,#REF!,'Data;_Major_Ports'!$H$48:$H$999999,$F184)+SUMIFS('Data;_Minor_Ports'!$K$59:$K$999999,'Data;_Minor_Ports'!$E$59:$E$999999,AH$11,'Data;_Minor_Ports'!$J$59:$J$999999,#REF!,'Data;_Minor_Ports'!$H$59:$H$999999,$F184))</f>
        <v>#REF!</v>
      </c>
      <c r="AI184" s="8" t="e">
        <f>IF(AI$11&lt;2000,INDEX('Data;_Historical_Data'!$H$12:$AK$518,MATCH($E184,'Data;_Historical_Data'!$J$12:$J$518,0),MATCH(AI$11,'Data;_Historical_Data'!$H$11:$AK$11)),SUMIFS('Data;_Major_Ports'!$K$48:$K$999999,'Data;_Major_Ports'!$E$48:$E$999999,AI$11,'Data;_Major_Ports'!$J$48:$J$999999,#REF!,'Data;_Major_Ports'!$H$48:$H$999999,$F184)+SUMIFS('Data;_Minor_Ports'!$K$59:$K$999999,'Data;_Minor_Ports'!$E$59:$E$999999,AI$11,'Data;_Minor_Ports'!$J$59:$J$999999,#REF!,'Data;_Minor_Ports'!$H$59:$H$999999,$F184))</f>
        <v>#REF!</v>
      </c>
      <c r="AJ184" s="8" t="e">
        <f>IF(AJ$11&lt;2000,INDEX('Data;_Historical_Data'!$H$12:$AK$518,MATCH($E184,'Data;_Historical_Data'!$J$12:$J$518,0),MATCH(AJ$11,'Data;_Historical_Data'!$H$11:$AK$11)),SUMIFS('Data;_Major_Ports'!$K$48:$K$999999,'Data;_Major_Ports'!$E$48:$E$999999,AJ$11,'Data;_Major_Ports'!$J$48:$J$999999,#REF!,'Data;_Major_Ports'!$H$48:$H$999999,$F184)+SUMIFS('Data;_Minor_Ports'!$K$59:$K$999999,'Data;_Minor_Ports'!$E$59:$E$999999,AJ$11,'Data;_Minor_Ports'!$J$59:$J$999999,#REF!,'Data;_Minor_Ports'!$H$59:$H$999999,$F184))</f>
        <v>#REF!</v>
      </c>
      <c r="AK184" s="8" t="e">
        <f>IF(AK$11&lt;2000,INDEX('Data;_Historical_Data'!$H$12:$AK$518,MATCH($E184,'Data;_Historical_Data'!$J$12:$J$518,0),MATCH(AK$11,'Data;_Historical_Data'!$H$11:$AK$11)),SUMIFS('Data;_Major_Ports'!$K$48:$K$999999,'Data;_Major_Ports'!$E$48:$E$999999,AK$11,'Data;_Major_Ports'!$J$48:$J$999999,#REF!,'Data;_Major_Ports'!$H$48:$H$999999,$F184)+SUMIFS('Data;_Minor_Ports'!$K$59:$K$999999,'Data;_Minor_Ports'!$E$59:$E$999999,AK$11,'Data;_Minor_Ports'!$J$59:$J$999999,#REF!,'Data;_Minor_Ports'!$H$59:$H$999999,$F184))</f>
        <v>#REF!</v>
      </c>
      <c r="AL184" s="52">
        <f>IF(AL$11&lt;2000,INDEX('Data;_Historical_Data'!$H$12:$AK$518,MATCH($E184,'Data;_Historical_Data'!$J$12:$J$518,0),MATCH(AL$11,'Data;_Historical_Data'!$H$11:$AK$11)),SUMIFS('Data;_Major_Ports'!$K$48:$K$999999,'Data;_Major_Ports'!$E$48:$E$999999,AL$11,'Data;_Major_Ports'!$J$48:$J$999999,#REF!,'Data;_Major_Ports'!$H$48:$H$999999,$F184)+SUMIFS('Data;_Minor_Ports'!$K$59:$K$999999,'Data;_Minor_Ports'!$E$59:$E$999999,AL$11,'Data;_Minor_Ports'!$J$59:$J$999999,#REF!,'Data;_Minor_Ports'!$H$59:$H$999999,$F184))</f>
        <v>0</v>
      </c>
      <c r="AM184" s="8">
        <f>IF(AM$11&lt;2000,INDEX('Data;_Historical_Data'!$H$12:$AK$518,MATCH($E184,'Data;_Historical_Data'!$J$12:$J$518,0),MATCH(AM$11,'Data;_Historical_Data'!$H$11:$AK$11)),SUMIFS('Data;_Major_Ports'!$K$48:$K$999999,'Data;_Major_Ports'!$E$48:$E$999999,AM$11,'Data;_Major_Ports'!$J$48:$J$999999,#REF!,'Data;_Major_Ports'!$H$48:$H$999999,$F184)+SUMIFS('Data;_Minor_Ports'!$K$59:$K$999999,'Data;_Minor_Ports'!$E$59:$E$999999,AM$11,'Data;_Minor_Ports'!$J$59:$J$999999,#REF!,'Data;_Minor_Ports'!$H$59:$H$999999,$F184))</f>
        <v>0</v>
      </c>
      <c r="AN184" s="8">
        <f>IF(AN$11&lt;2000,INDEX('Data;_Historical_Data'!$H$12:$AK$518,MATCH($E184,'Data;_Historical_Data'!$J$12:$J$518,0),MATCH(AN$11,'Data;_Historical_Data'!$H$11:$AK$11)),SUMIFS('Data;_Major_Ports'!$K$48:$K$999999,'Data;_Major_Ports'!$E$48:$E$999999,AN$11,'Data;_Major_Ports'!$J$48:$J$999999,#REF!,'Data;_Major_Ports'!$H$48:$H$999999,$F184)+SUMIFS('Data;_Minor_Ports'!$K$59:$K$999999,'Data;_Minor_Ports'!$E$59:$E$999999,AN$11,'Data;_Minor_Ports'!$J$59:$J$999999,#REF!,'Data;_Minor_Ports'!$H$59:$H$999999,$F184))</f>
        <v>0</v>
      </c>
      <c r="AO184" s="8">
        <f>IF(AO$11&lt;2000,INDEX('Data;_Historical_Data'!$H$12:$AK$518,MATCH($E184,'Data;_Historical_Data'!$J$12:$J$518,0),MATCH(AO$11,'Data;_Historical_Data'!$H$11:$AK$11)),SUMIFS('Data;_Major_Ports'!$K$48:$K$999999,'Data;_Major_Ports'!$E$48:$E$999999,AO$11,'Data;_Major_Ports'!$J$48:$J$999999,#REF!,'Data;_Major_Ports'!$H$48:$H$999999,$F184)+SUMIFS('Data;_Minor_Ports'!$K$59:$K$999999,'Data;_Minor_Ports'!$E$59:$E$999999,AO$11,'Data;_Minor_Ports'!$J$59:$J$999999,#REF!,'Data;_Minor_Ports'!$H$59:$H$999999,$F184))</f>
        <v>0</v>
      </c>
      <c r="AP184" s="8">
        <f>IF(AP$11&lt;2000,INDEX('Data;_Historical_Data'!$H$12:$AK$518,MATCH($E184,'Data;_Historical_Data'!$J$12:$J$518,0),MATCH(AP$11,'Data;_Historical_Data'!$H$11:$AK$11)),SUMIFS('Data;_Major_Ports'!$K$48:$K$999999,'Data;_Major_Ports'!$E$48:$E$999999,AP$11,'Data;_Major_Ports'!$J$48:$J$999999,#REF!,'Data;_Major_Ports'!$H$48:$H$999999,$F184)+SUMIFS('Data;_Minor_Ports'!$K$59:$K$999999,'Data;_Minor_Ports'!$E$59:$E$999999,AP$11,'Data;_Minor_Ports'!$J$59:$J$999999,#REF!,'Data;_Minor_Ports'!$H$59:$H$999999,$F184))</f>
        <v>0</v>
      </c>
      <c r="AQ184" s="8">
        <f>IF(AQ$11&lt;2000,INDEX('Data;_Historical_Data'!$H$12:$AK$518,MATCH($E184,'Data;_Historical_Data'!$J$12:$J$518,0),MATCH(AQ$11,'Data;_Historical_Data'!$H$11:$AK$11)),SUMIFS('Data;_Major_Ports'!$K$48:$K$999999,'Data;_Major_Ports'!$E$48:$E$999999,AQ$11,'Data;_Major_Ports'!$J$48:$J$999999,#REF!,'Data;_Major_Ports'!$H$48:$H$999999,$F184)+SUMIFS('Data;_Minor_Ports'!$K$59:$K$999999,'Data;_Minor_Ports'!$E$59:$E$999999,AQ$11,'Data;_Minor_Ports'!$J$59:$J$999999,#REF!,'Data;_Minor_Ports'!$H$59:$H$999999,$F184))</f>
        <v>0</v>
      </c>
      <c r="AR184" s="8">
        <f>IF(AR$11&lt;2000,INDEX('Data;_Historical_Data'!$H$12:$AK$518,MATCH($E184,'Data;_Historical_Data'!$J$12:$J$518,0),MATCH(AR$11,'Data;_Historical_Data'!$H$11:$AK$11)),SUMIFS('Data;_Major_Ports'!$K$48:$K$999999,'Data;_Major_Ports'!$E$48:$E$999999,AR$11,'Data;_Major_Ports'!$J$48:$J$999999,#REF!,'Data;_Major_Ports'!$H$48:$H$999999,$F184)+SUMIFS('Data;_Minor_Ports'!$K$59:$K$999999,'Data;_Minor_Ports'!$E$59:$E$999999,AR$11,'Data;_Minor_Ports'!$J$59:$J$999999,#REF!,'Data;_Minor_Ports'!$H$59:$H$999999,$F184))</f>
        <v>0</v>
      </c>
      <c r="AS184" s="8">
        <f>IF(AS$11&lt;2000,INDEX('Data;_Historical_Data'!$H$12:$AK$518,MATCH($E184,'Data;_Historical_Data'!$J$12:$J$518,0),MATCH(AS$11,'Data;_Historical_Data'!$H$11:$AK$11)),SUMIFS('Data;_Major_Ports'!$K$48:$K$999999,'Data;_Major_Ports'!$E$48:$E$999999,AS$11,'Data;_Major_Ports'!$J$48:$J$999999,#REF!,'Data;_Major_Ports'!$H$48:$H$999999,$F184)+SUMIFS('Data;_Minor_Ports'!$K$59:$K$999999,'Data;_Minor_Ports'!$E$59:$E$999999,AS$11,'Data;_Minor_Ports'!$J$59:$J$999999,#REF!,'Data;_Minor_Ports'!$H$59:$H$999999,$F184))</f>
        <v>0</v>
      </c>
      <c r="AT184" s="8">
        <f>IF(AT$11&lt;2000,INDEX('Data;_Historical_Data'!$H$12:$AK$518,MATCH($E184,'Data;_Historical_Data'!$J$12:$J$518,0),MATCH(AT$11,'Data;_Historical_Data'!$H$11:$AK$11)),SUMIFS('Data;_Major_Ports'!$K$48:$K$999999,'Data;_Major_Ports'!$E$48:$E$999999,AT$11,'Data;_Major_Ports'!$J$48:$J$999999,#REF!,'Data;_Major_Ports'!$H$48:$H$999999,$F184)+SUMIFS('Data;_Minor_Ports'!$K$59:$K$999999,'Data;_Minor_Ports'!$E$59:$E$999999,AT$11,'Data;_Minor_Ports'!$J$59:$J$999999,#REF!,'Data;_Minor_Ports'!$H$59:$H$999999,$F184))</f>
        <v>0</v>
      </c>
      <c r="AU184" s="8">
        <f>IF(AU$11&lt;2000,INDEX('Data;_Historical_Data'!$H$12:$AK$518,MATCH($E184,'Data;_Historical_Data'!$J$12:$J$518,0),MATCH(AU$11,'Data;_Historical_Data'!$H$11:$AK$11)),SUMIFS('Data;_Major_Ports'!$K$48:$K$999999,'Data;_Major_Ports'!$E$48:$E$999999,AU$11,'Data;_Major_Ports'!$J$48:$J$999999,#REF!,'Data;_Major_Ports'!$H$48:$H$999999,$F184)+SUMIFS('Data;_Minor_Ports'!$K$59:$K$999999,'Data;_Minor_Ports'!$E$59:$E$999999,AU$11,'Data;_Minor_Ports'!$J$59:$J$999999,#REF!,'Data;_Minor_Ports'!$H$59:$H$999999,$F184))</f>
        <v>0</v>
      </c>
      <c r="AV184" s="8">
        <f>IF(AV$11&lt;2000,INDEX('Data;_Historical_Data'!$H$12:$AK$518,MATCH($E184,'Data;_Historical_Data'!$J$12:$J$518,0),MATCH(AV$11,'Data;_Historical_Data'!$H$11:$AK$11)),SUMIFS('Data;_Major_Ports'!$K$48:$K$999999,'Data;_Major_Ports'!$E$48:$E$999999,AV$11,'Data;_Major_Ports'!$J$48:$J$999999,#REF!,'Data;_Major_Ports'!$H$48:$H$999999,$F184)+SUMIFS('Data;_Minor_Ports'!$K$59:$K$999999,'Data;_Minor_Ports'!$E$59:$E$999999,AV$11,'Data;_Minor_Ports'!$J$59:$J$999999,#REF!,'Data;_Minor_Ports'!$H$59:$H$999999,$F184))</f>
        <v>0</v>
      </c>
      <c r="AW184" s="8">
        <f>IF(AW$11&lt;2000,INDEX('Data;_Historical_Data'!$H$12:$AK$518,MATCH($E184,'Data;_Historical_Data'!$J$12:$J$518,0),MATCH(AW$11,'Data;_Historical_Data'!$H$11:$AK$11)),SUMIFS('Data;_Major_Ports'!$K$48:$K$999999,'Data;_Major_Ports'!$E$48:$E$999999,AW$11,'Data;_Major_Ports'!$J$48:$J$999999,#REF!,'Data;_Major_Ports'!$H$48:$H$999999,$F184)+SUMIFS('Data;_Minor_Ports'!$K$59:$K$999999,'Data;_Minor_Ports'!$E$59:$E$999999,AW$11,'Data;_Minor_Ports'!$J$59:$J$999999,#REF!,'Data;_Minor_Ports'!$H$59:$H$999999,$F184))</f>
        <v>0</v>
      </c>
      <c r="AX184" s="8">
        <f>IF(AX$11&lt;2000,INDEX('Data;_Historical_Data'!$H$12:$AK$518,MATCH($E184,'Data;_Historical_Data'!$J$12:$J$518,0),MATCH(AX$11,'Data;_Historical_Data'!$H$11:$AK$11)),SUMIFS('Data;_Major_Ports'!$K$48:$K$999999,'Data;_Major_Ports'!$E$48:$E$999999,AX$11,'Data;_Major_Ports'!$J$48:$J$999999,#REF!,'Data;_Major_Ports'!$H$48:$H$999999,$F184)+SUMIFS('Data;_Minor_Ports'!$K$59:$K$999999,'Data;_Minor_Ports'!$E$59:$E$999999,AX$11,'Data;_Minor_Ports'!$J$59:$J$999999,#REF!,'Data;_Minor_Ports'!$H$59:$H$999999,$F184))</f>
        <v>0</v>
      </c>
      <c r="AY184" s="8">
        <f>IF(AY$11&lt;2000,INDEX('Data;_Historical_Data'!$H$12:$AK$518,MATCH($E184,'Data;_Historical_Data'!$J$12:$J$518,0),MATCH(AY$11,'Data;_Historical_Data'!$H$11:$AK$11)),SUMIFS('Data;_Major_Ports'!$K$48:$K$999999,'Data;_Major_Ports'!$E$48:$E$999999,AY$11,'Data;_Major_Ports'!$J$48:$J$999999,#REF!,'Data;_Major_Ports'!$H$48:$H$999999,$F184)+SUMIFS('Data;_Minor_Ports'!$K$59:$K$999999,'Data;_Minor_Ports'!$E$59:$E$999999,AY$11,'Data;_Minor_Ports'!$J$59:$J$999999,#REF!,'Data;_Minor_Ports'!$H$59:$H$999999,$F184))</f>
        <v>0</v>
      </c>
      <c r="AZ184" s="8">
        <f>IF(AZ$11&lt;2000,INDEX('Data;_Historical_Data'!$H$12:$AK$518,MATCH($E184,'Data;_Historical_Data'!$J$12:$J$518,0),MATCH(AZ$11,'Data;_Historical_Data'!$H$11:$AK$11)),SUMIFS('Data;_Major_Ports'!$K$48:$K$999999,'Data;_Major_Ports'!$E$48:$E$999999,AZ$11,'Data;_Major_Ports'!$J$48:$J$999999,#REF!,'Data;_Major_Ports'!$H$48:$H$999999,$F184)+SUMIFS('Data;_Minor_Ports'!$K$59:$K$999999,'Data;_Minor_Ports'!$E$59:$E$999999,AZ$11,'Data;_Minor_Ports'!$J$59:$J$999999,#REF!,'Data;_Minor_Ports'!$H$59:$H$999999,$F184))</f>
        <v>0</v>
      </c>
      <c r="BA184" s="8">
        <f>IF(BA$11&lt;2000,INDEX('Data;_Historical_Data'!$H$12:$AK$518,MATCH($E184,'Data;_Historical_Data'!$J$12:$J$518,0),MATCH(BA$11,'Data;_Historical_Data'!$H$11:$AK$11)),SUMIFS('Data;_Major_Ports'!$K$48:$K$999999,'Data;_Major_Ports'!$E$48:$E$999999,BA$11,'Data;_Major_Ports'!$J$48:$J$999999,#REF!,'Data;_Major_Ports'!$H$48:$H$999999,$F184)+SUMIFS('Data;_Minor_Ports'!$K$59:$K$999999,'Data;_Minor_Ports'!$E$59:$E$999999,BA$11,'Data;_Minor_Ports'!$J$59:$J$999999,#REF!,'Data;_Minor_Ports'!$H$59:$H$999999,$F184))</f>
        <v>0</v>
      </c>
      <c r="BB184" s="8">
        <f>IF(BB$11&lt;2000,INDEX('Data;_Historical_Data'!$H$12:$AK$518,MATCH($E184,'Data;_Historical_Data'!$J$12:$J$518,0),MATCH(BB$11,'Data;_Historical_Data'!$H$11:$AK$11)),SUMIFS('Data;_Major_Ports'!$K$48:$K$999999,'Data;_Major_Ports'!$E$48:$E$999999,BB$11,'Data;_Major_Ports'!$J$48:$J$999999,#REF!,'Data;_Major_Ports'!$H$48:$H$999999,$F184)+SUMIFS('Data;_Minor_Ports'!$K$59:$K$999999,'Data;_Minor_Ports'!$E$59:$E$999999,BB$11,'Data;_Minor_Ports'!$J$59:$J$999999,#REF!,'Data;_Minor_Ports'!$H$59:$H$999999,$F184))</f>
        <v>0</v>
      </c>
      <c r="BC184" s="8">
        <f>IF(BC$11&lt;2000,INDEX('Data;_Historical_Data'!$H$12:$AK$518,MATCH($E184,'Data;_Historical_Data'!$J$12:$J$518,0),MATCH(BC$11,'Data;_Historical_Data'!$H$11:$AK$11)),SUMIFS('Data;_Major_Ports'!$K$48:$K$999999,'Data;_Major_Ports'!$E$48:$E$999999,BC$11,'Data;_Major_Ports'!$J$48:$J$999999,#REF!,'Data;_Major_Ports'!$H$48:$H$999999,$F184)+SUMIFS('Data;_Minor_Ports'!$K$59:$K$999999,'Data;_Minor_Ports'!$E$59:$E$999999,BC$11,'Data;_Minor_Ports'!$J$59:$J$999999,#REF!,'Data;_Minor_Ports'!$H$59:$H$999999,$F184))</f>
        <v>0</v>
      </c>
      <c r="BD184" s="8">
        <f>IF(BD$11&lt;2000,INDEX('Data;_Historical_Data'!$H$12:$AK$518,MATCH($E184,'Data;_Historical_Data'!$J$12:$J$518,0),MATCH(BD$11,'Data;_Historical_Data'!$H$11:$AK$11)),SUMIFS('Data;_Major_Ports'!$K$48:$K$999999,'Data;_Major_Ports'!$E$48:$E$999999,BD$11,'Data;_Major_Ports'!$J$48:$J$999999,#REF!,'Data;_Major_Ports'!$H$48:$H$999999,$F184)+SUMIFS('Data;_Minor_Ports'!$K$59:$K$999999,'Data;_Minor_Ports'!$E$59:$E$999999,BD$11,'Data;_Minor_Ports'!$J$59:$J$999999,#REF!,'Data;_Minor_Ports'!$H$59:$H$999999,$F184))</f>
        <v>0</v>
      </c>
      <c r="BE184" s="8">
        <f>IF(BE$11&lt;2000,INDEX('Data;_Historical_Data'!$H$12:$AK$518,MATCH($E184,'Data;_Historical_Data'!$J$12:$J$518,0),MATCH(BE$11,'Data;_Historical_Data'!$H$11:$AK$11)),SUMIFS('Data;_Major_Ports'!$K$48:$K$999999,'Data;_Major_Ports'!$E$48:$E$999999,BE$11,'Data;_Major_Ports'!$J$48:$J$999999,#REF!,'Data;_Major_Ports'!$H$48:$H$999999,$F184)+SUMIFS('Data;_Minor_Ports'!$K$59:$K$999999,'Data;_Minor_Ports'!$E$59:$E$999999,BE$11,'Data;_Minor_Ports'!$J$59:$J$999999,#REF!,'Data;_Minor_Ports'!$H$59:$H$999999,$F184))</f>
        <v>0</v>
      </c>
      <c r="BF184" s="8">
        <f>IF(BF$11&lt;2000,INDEX('Data;_Historical_Data'!$H$12:$AK$518,MATCH($E184,'Data;_Historical_Data'!$J$12:$J$518,0),MATCH(BF$11,'Data;_Historical_Data'!$H$11:$AK$11)),SUMIFS('Data;_Major_Ports'!$K$48:$K$999999,'Data;_Major_Ports'!$E$48:$E$999999,BF$11,'Data;_Major_Ports'!$J$48:$J$999999,#REF!,'Data;_Major_Ports'!$H$48:$H$999999,$F184)+SUMIFS('Data;_Minor_Ports'!$K$59:$K$999999,'Data;_Minor_Ports'!$E$59:$E$999999,BF$11,'Data;_Minor_Ports'!$J$59:$J$999999,#REF!,'Data;_Minor_Ports'!$H$59:$H$999999,$F184))</f>
        <v>0</v>
      </c>
      <c r="BG184" s="8">
        <f>IF(BG$11&lt;2000,INDEX('Data;_Historical_Data'!$H$12:$AK$518,MATCH($E184,'Data;_Historical_Data'!$J$12:$J$518,0),MATCH(BG$11,'Data;_Historical_Data'!$H$11:$AK$11)),SUMIFS('Data;_Major_Ports'!$K$48:$K$999999,'Data;_Major_Ports'!$E$48:$E$999999,BG$11,'Data;_Major_Ports'!$J$48:$J$999999,#REF!,'Data;_Major_Ports'!$H$48:$H$999999,$F184)+SUMIFS('Data;_Minor_Ports'!$K$59:$K$999999,'Data;_Minor_Ports'!$E$59:$E$999999,BG$11,'Data;_Minor_Ports'!$J$59:$J$999999,#REF!,'Data;_Minor_Ports'!$H$59:$H$999999,$F184))</f>
        <v>0</v>
      </c>
      <c r="BH184" s="8">
        <f>IF(BH$11&lt;2000,INDEX('Data;_Historical_Data'!$H$12:$AK$518,MATCH($E184,'Data;_Historical_Data'!$J$12:$J$518,0),MATCH(BH$11,'Data;_Historical_Data'!$H$11:$AK$11)),SUMIFS('Data;_Major_Ports'!$K$48:$K$999999,'Data;_Major_Ports'!$E$48:$E$999999,BH$11,'Data;_Major_Ports'!$J$48:$J$999999,#REF!,'Data;_Major_Ports'!$H$48:$H$999999,$F184)+SUMIFS('Data;_Minor_Ports'!$K$59:$K$999999,'Data;_Minor_Ports'!$E$59:$E$999999,BH$11,'Data;_Minor_Ports'!$J$59:$J$999999,#REF!,'Data;_Minor_Ports'!$H$59:$H$999999,$F184))</f>
        <v>0</v>
      </c>
      <c r="BI184" s="8">
        <f>IF(BI$11&lt;2000,INDEX('Data;_Historical_Data'!$H$12:$AK$518,MATCH($E184,'Data;_Historical_Data'!$J$12:$J$518,0),MATCH(BI$11,'Data;_Historical_Data'!$H$11:$AK$11)),SUMIFS('Data;_Major_Ports'!$K$48:$K$999999,'Data;_Major_Ports'!$E$48:$E$999999,BI$11,'Data;_Major_Ports'!$J$48:$J$999999,#REF!,'Data;_Major_Ports'!$H$48:$H$999999,$F184)+SUMIFS('Data;_Minor_Ports'!$K$59:$K$999999,'Data;_Minor_Ports'!$E$59:$E$999999,BI$11,'Data;_Minor_Ports'!$J$59:$J$999999,#REF!,'Data;_Minor_Ports'!$H$59:$H$999999,$F184))</f>
        <v>0</v>
      </c>
      <c r="BJ184" s="44" t="e">
        <f t="shared" si="12"/>
        <v>#DIV/0!</v>
      </c>
      <c r="BK184" s="45">
        <f t="shared" si="13"/>
        <v>0</v>
      </c>
    </row>
    <row r="185" spans="5:63" x14ac:dyDescent="0.25">
      <c r="E185" s="22" t="e">
        <f>CONCATENATE(#REF!,Working!H185)</f>
        <v>#REF!</v>
      </c>
      <c r="H185" s="7" t="s">
        <v>169</v>
      </c>
      <c r="I185" s="53"/>
      <c r="J185" s="54" t="s">
        <v>166</v>
      </c>
      <c r="K185" s="8" t="e">
        <f>IF(K$11&lt;2000,INDEX('Data;_Historical_Data'!$H$12:$AK$518,MATCH(Working!$E185,'Data;_Historical_Data'!$J$12:$J$518,0),MATCH(Working!K$11,'Data;_Historical_Data'!$H$11:$AK$11)),SUM(K182:K184))</f>
        <v>#REF!</v>
      </c>
      <c r="L185" s="8" t="e">
        <f>IF(L$11&lt;2000,INDEX('Data;_Historical_Data'!$H$12:$AK$518,MATCH(Working!$E185,'Data;_Historical_Data'!$J$12:$J$518,0),MATCH(Working!L$11,'Data;_Historical_Data'!$H$11:$AK$11)),SUM(L182:L184))</f>
        <v>#REF!</v>
      </c>
      <c r="M185" s="8" t="e">
        <f>IF(M$11&lt;2000,INDEX('Data;_Historical_Data'!$H$12:$AK$518,MATCH(Working!$E185,'Data;_Historical_Data'!$J$12:$J$518,0),MATCH(Working!M$11,'Data;_Historical_Data'!$H$11:$AK$11)),SUM(M182:M184))</f>
        <v>#REF!</v>
      </c>
      <c r="N185" s="8" t="e">
        <f>IF(N$11&lt;2000,INDEX('Data;_Historical_Data'!$H$12:$AK$518,MATCH(Working!$E185,'Data;_Historical_Data'!$J$12:$J$518,0),MATCH(Working!N$11,'Data;_Historical_Data'!$H$11:$AK$11)),SUM(N182:N184))</f>
        <v>#REF!</v>
      </c>
      <c r="O185" s="8" t="e">
        <f>IF(O$11&lt;2000,INDEX('Data;_Historical_Data'!$H$12:$AK$518,MATCH(Working!$E185,'Data;_Historical_Data'!$J$12:$J$518,0),MATCH(Working!O$11,'Data;_Historical_Data'!$H$11:$AK$11)),SUM(O182:O184))</f>
        <v>#REF!</v>
      </c>
      <c r="P185" s="8" t="e">
        <f>IF(P$11&lt;2000,INDEX('Data;_Historical_Data'!$H$12:$AK$518,MATCH(Working!$E185,'Data;_Historical_Data'!$J$12:$J$518,0),MATCH(Working!P$11,'Data;_Historical_Data'!$H$11:$AK$11)),SUM(P182:P184))</f>
        <v>#REF!</v>
      </c>
      <c r="Q185" s="8" t="e">
        <f>IF(Q$11&lt;2000,INDEX('Data;_Historical_Data'!$H$12:$AK$518,MATCH(Working!$E185,'Data;_Historical_Data'!$J$12:$J$518,0),MATCH(Working!Q$11,'Data;_Historical_Data'!$H$11:$AK$11)),SUM(Q182:Q184))</f>
        <v>#REF!</v>
      </c>
      <c r="R185" s="8" t="e">
        <f>IF(R$11&lt;2000,INDEX('Data;_Historical_Data'!$H$12:$AK$518,MATCH(Working!$E185,'Data;_Historical_Data'!$J$12:$J$518,0),MATCH(Working!R$11,'Data;_Historical_Data'!$H$11:$AK$11)),SUM(R182:R184))</f>
        <v>#REF!</v>
      </c>
      <c r="S185" s="8" t="e">
        <f>IF(S$11&lt;2000,INDEX('Data;_Historical_Data'!$H$12:$AK$518,MATCH(Working!$E185,'Data;_Historical_Data'!$J$12:$J$518,0),MATCH(Working!S$11,'Data;_Historical_Data'!$H$11:$AK$11)),SUM(S182:S184))</f>
        <v>#REF!</v>
      </c>
      <c r="T185" s="8" t="e">
        <f>IF(T$11&lt;2000,INDEX('Data;_Historical_Data'!$H$12:$AK$518,MATCH(Working!$E185,'Data;_Historical_Data'!$J$12:$J$518,0),MATCH(Working!T$11,'Data;_Historical_Data'!$H$11:$AK$11)),SUM(T182:T184))</f>
        <v>#REF!</v>
      </c>
      <c r="U185" s="8" t="e">
        <f>IF(U$11&lt;2000,INDEX('Data;_Historical_Data'!$H$12:$AK$518,MATCH(Working!$E185,'Data;_Historical_Data'!$J$12:$J$518,0),MATCH(Working!U$11,'Data;_Historical_Data'!$H$11:$AK$11)),SUM(U182:U184))</f>
        <v>#REF!</v>
      </c>
      <c r="V185" s="8" t="e">
        <f>IF(V$11&lt;2000,INDEX('Data;_Historical_Data'!$H$12:$AK$518,MATCH(Working!$E185,'Data;_Historical_Data'!$J$12:$J$518,0),MATCH(Working!V$11,'Data;_Historical_Data'!$H$11:$AK$11)),SUM(V182:V184))</f>
        <v>#REF!</v>
      </c>
      <c r="W185" s="8" t="e">
        <f>IF(W$11&lt;2000,INDEX('Data;_Historical_Data'!$H$12:$AK$518,MATCH(Working!$E185,'Data;_Historical_Data'!$J$12:$J$518,0),MATCH(Working!W$11,'Data;_Historical_Data'!$H$11:$AK$11)),SUM(W182:W184))</f>
        <v>#REF!</v>
      </c>
      <c r="X185" s="8" t="e">
        <f>IF(X$11&lt;2000,INDEX('Data;_Historical_Data'!$H$12:$AK$518,MATCH(Working!$E185,'Data;_Historical_Data'!$J$12:$J$518,0),MATCH(Working!X$11,'Data;_Historical_Data'!$H$11:$AK$11)),SUM(X182:X184))</f>
        <v>#REF!</v>
      </c>
      <c r="Y185" s="8" t="e">
        <f>IF(Y$11&lt;2000,INDEX('Data;_Historical_Data'!$H$12:$AK$518,MATCH(Working!$E185,'Data;_Historical_Data'!$J$12:$J$518,0),MATCH(Working!Y$11,'Data;_Historical_Data'!$H$11:$AK$11)),SUM(Y182:Y184))</f>
        <v>#REF!</v>
      </c>
      <c r="Z185" s="8" t="e">
        <f>IF(Z$11&lt;2000,INDEX('Data;_Historical_Data'!$H$12:$AK$518,MATCH(Working!$E185,'Data;_Historical_Data'!$J$12:$J$518,0),MATCH(Working!Z$11,'Data;_Historical_Data'!$H$11:$AK$11)),SUM(Z182:Z184))</f>
        <v>#REF!</v>
      </c>
      <c r="AA185" s="8" t="e">
        <f>IF(AA$11&lt;2000,INDEX('Data;_Historical_Data'!$H$12:$AK$518,MATCH(Working!$E185,'Data;_Historical_Data'!$J$12:$J$518,0),MATCH(Working!AA$11,'Data;_Historical_Data'!$H$11:$AK$11)),SUM(AA182:AA184))</f>
        <v>#REF!</v>
      </c>
      <c r="AB185" s="8" t="e">
        <f>IF(AB$11&lt;2000,INDEX('Data;_Historical_Data'!$H$12:$AK$518,MATCH(Working!$E185,'Data;_Historical_Data'!$J$12:$J$518,0),MATCH(Working!AB$11,'Data;_Historical_Data'!$H$11:$AK$11)),SUM(AB182:AB184))</f>
        <v>#REF!</v>
      </c>
      <c r="AC185" s="8" t="e">
        <f>IF(AC$11&lt;2000,INDEX('Data;_Historical_Data'!$H$12:$AK$518,MATCH(Working!$E185,'Data;_Historical_Data'!$J$12:$J$518,0),MATCH(Working!AC$11,'Data;_Historical_Data'!$H$11:$AK$11)),SUM(AC182:AC184))</f>
        <v>#REF!</v>
      </c>
      <c r="AD185" s="8" t="e">
        <f>IF(AD$11&lt;2000,INDEX('Data;_Historical_Data'!$H$12:$AK$518,MATCH(Working!$E185,'Data;_Historical_Data'!$J$12:$J$518,0),MATCH(Working!AD$11,'Data;_Historical_Data'!$H$11:$AK$11)),SUM(AD182:AD184))</f>
        <v>#REF!</v>
      </c>
      <c r="AE185" s="8" t="e">
        <f>IF(AE$11&lt;2000,INDEX('Data;_Historical_Data'!$H$12:$AK$518,MATCH(Working!$E185,'Data;_Historical_Data'!$J$12:$J$518,0),MATCH(Working!AE$11,'Data;_Historical_Data'!$H$11:$AK$11)),SUM(AE182:AE184))</f>
        <v>#REF!</v>
      </c>
      <c r="AF185" s="8" t="e">
        <f>IF(AF$11&lt;2000,INDEX('Data;_Historical_Data'!$H$12:$AK$518,MATCH(Working!$E185,'Data;_Historical_Data'!$J$12:$J$518,0),MATCH(Working!AF$11,'Data;_Historical_Data'!$H$11:$AK$11)),SUM(AF182:AF184))</f>
        <v>#REF!</v>
      </c>
      <c r="AG185" s="8" t="e">
        <f>IF(AG$11&lt;2000,INDEX('Data;_Historical_Data'!$H$12:$AK$518,MATCH(Working!$E185,'Data;_Historical_Data'!$J$12:$J$518,0),MATCH(Working!AG$11,'Data;_Historical_Data'!$H$11:$AK$11)),SUM(AG182:AG184))</f>
        <v>#REF!</v>
      </c>
      <c r="AH185" s="8" t="e">
        <f>IF(AH$11&lt;2000,INDEX('Data;_Historical_Data'!$H$12:$AK$518,MATCH(Working!$E185,'Data;_Historical_Data'!$J$12:$J$518,0),MATCH(Working!AH$11,'Data;_Historical_Data'!$H$11:$AK$11)),SUM(AH182:AH184))</f>
        <v>#REF!</v>
      </c>
      <c r="AI185" s="8" t="e">
        <f>IF(AI$11&lt;2000,INDEX('Data;_Historical_Data'!$H$12:$AK$518,MATCH(Working!$E185,'Data;_Historical_Data'!$J$12:$J$518,0),MATCH(Working!AI$11,'Data;_Historical_Data'!$H$11:$AK$11)),SUM(AI182:AI184))</f>
        <v>#REF!</v>
      </c>
      <c r="AJ185" s="8" t="e">
        <f>IF(AJ$11&lt;2000,INDEX('Data;_Historical_Data'!$H$12:$AK$518,MATCH(Working!$E185,'Data;_Historical_Data'!$J$12:$J$518,0),MATCH(Working!AJ$11,'Data;_Historical_Data'!$H$11:$AK$11)),SUM(AJ182:AJ184))</f>
        <v>#REF!</v>
      </c>
      <c r="AK185" s="8" t="e">
        <f>IF(AK$11&lt;2000,INDEX('Data;_Historical_Data'!$H$12:$AK$518,MATCH(Working!$E185,'Data;_Historical_Data'!$J$12:$J$518,0),MATCH(Working!AK$11,'Data;_Historical_Data'!$H$11:$AK$11)),SUM(AK182:AK184))</f>
        <v>#REF!</v>
      </c>
      <c r="AL185" s="52">
        <f>IF(AL$11&lt;2000,INDEX('Data;_Historical_Data'!$H$12:$AK$518,MATCH(Working!$E185,'Data;_Historical_Data'!$J$12:$J$518,0),MATCH(Working!AL$11,'Data;_Historical_Data'!$H$11:$AK$11)),SUM(AL182:AL184))</f>
        <v>0</v>
      </c>
      <c r="AM185" s="8">
        <f>IF(AM$11&lt;2000,INDEX('Data;_Historical_Data'!$H$12:$AK$518,MATCH(Working!$E185,'Data;_Historical_Data'!$J$12:$J$518,0),MATCH(Working!AM$11,'Data;_Historical_Data'!$H$11:$AK$11)),SUM(AM182:AM184))</f>
        <v>0</v>
      </c>
      <c r="AN185" s="8">
        <f>IF(AN$11&lt;2000,INDEX('Data;_Historical_Data'!$H$12:$AK$518,MATCH(Working!$E185,'Data;_Historical_Data'!$J$12:$J$518,0),MATCH(Working!AN$11,'Data;_Historical_Data'!$H$11:$AK$11)),SUM(AN182:AN184))</f>
        <v>0</v>
      </c>
      <c r="AO185" s="8">
        <f>IF(AO$11&lt;2000,INDEX('Data;_Historical_Data'!$H$12:$AK$518,MATCH(Working!$E185,'Data;_Historical_Data'!$J$12:$J$518,0),MATCH(Working!AO$11,'Data;_Historical_Data'!$H$11:$AK$11)),SUM(AO182:AO184))</f>
        <v>0</v>
      </c>
      <c r="AP185" s="8">
        <f>IF(AP$11&lt;2000,INDEX('Data;_Historical_Data'!$H$12:$AK$518,MATCH(Working!$E185,'Data;_Historical_Data'!$J$12:$J$518,0),MATCH(Working!AP$11,'Data;_Historical_Data'!$H$11:$AK$11)),SUM(AP182:AP184))</f>
        <v>0</v>
      </c>
      <c r="AQ185" s="8">
        <f>IF(AQ$11&lt;2000,INDEX('Data;_Historical_Data'!$H$12:$AK$518,MATCH(Working!$E185,'Data;_Historical_Data'!$J$12:$J$518,0),MATCH(Working!AQ$11,'Data;_Historical_Data'!$H$11:$AK$11)),SUM(AQ182:AQ184))</f>
        <v>0</v>
      </c>
      <c r="AR185" s="8">
        <f>IF(AR$11&lt;2000,INDEX('Data;_Historical_Data'!$H$12:$AK$518,MATCH(Working!$E185,'Data;_Historical_Data'!$J$12:$J$518,0),MATCH(Working!AR$11,'Data;_Historical_Data'!$H$11:$AK$11)),SUM(AR182:AR184))</f>
        <v>0</v>
      </c>
      <c r="AS185" s="8">
        <f>IF(AS$11&lt;2000,INDEX('Data;_Historical_Data'!$H$12:$AK$518,MATCH(Working!$E185,'Data;_Historical_Data'!$J$12:$J$518,0),MATCH(Working!AS$11,'Data;_Historical_Data'!$H$11:$AK$11)),SUM(AS182:AS184))</f>
        <v>0</v>
      </c>
      <c r="AT185" s="8">
        <f>IF(AT$11&lt;2000,INDEX('Data;_Historical_Data'!$H$12:$AK$518,MATCH(Working!$E185,'Data;_Historical_Data'!$J$12:$J$518,0),MATCH(Working!AT$11,'Data;_Historical_Data'!$H$11:$AK$11)),SUM(AT182:AT184))</f>
        <v>0</v>
      </c>
      <c r="AU185" s="8">
        <f>IF(AU$11&lt;2000,INDEX('Data;_Historical_Data'!$H$12:$AK$518,MATCH(Working!$E185,'Data;_Historical_Data'!$J$12:$J$518,0),MATCH(Working!AU$11,'Data;_Historical_Data'!$H$11:$AK$11)),SUM(AU182:AU184))</f>
        <v>0</v>
      </c>
      <c r="AV185" s="8">
        <f>IF(AV$11&lt;2000,INDEX('Data;_Historical_Data'!$H$12:$AK$518,MATCH(Working!$E185,'Data;_Historical_Data'!$J$12:$J$518,0),MATCH(Working!AV$11,'Data;_Historical_Data'!$H$11:$AK$11)),SUM(AV182:AV184))</f>
        <v>0</v>
      </c>
      <c r="AW185" s="8">
        <f>IF(AW$11&lt;2000,INDEX('Data;_Historical_Data'!$H$12:$AK$518,MATCH(Working!$E185,'Data;_Historical_Data'!$J$12:$J$518,0),MATCH(Working!AW$11,'Data;_Historical_Data'!$H$11:$AK$11)),SUM(AW182:AW184))</f>
        <v>0</v>
      </c>
      <c r="AX185" s="8">
        <f>IF(AX$11&lt;2000,INDEX('Data;_Historical_Data'!$H$12:$AK$518,MATCH(Working!$E185,'Data;_Historical_Data'!$J$12:$J$518,0),MATCH(Working!AX$11,'Data;_Historical_Data'!$H$11:$AK$11)),SUM(AX182:AX184))</f>
        <v>0</v>
      </c>
      <c r="AY185" s="8">
        <f>IF(AY$11&lt;2000,INDEX('Data;_Historical_Data'!$H$12:$AK$518,MATCH(Working!$E185,'Data;_Historical_Data'!$J$12:$J$518,0),MATCH(Working!AY$11,'Data;_Historical_Data'!$H$11:$AK$11)),SUM(AY182:AY184))</f>
        <v>0</v>
      </c>
      <c r="AZ185" s="8">
        <f>IF(AZ$11&lt;2000,INDEX('Data;_Historical_Data'!$H$12:$AK$518,MATCH(Working!$E185,'Data;_Historical_Data'!$J$12:$J$518,0),MATCH(Working!AZ$11,'Data;_Historical_Data'!$H$11:$AK$11)),SUM(AZ182:AZ184))</f>
        <v>0</v>
      </c>
      <c r="BA185" s="8">
        <f>IF(BA$11&lt;2000,INDEX('Data;_Historical_Data'!$H$12:$AK$518,MATCH(Working!$E185,'Data;_Historical_Data'!$J$12:$J$518,0),MATCH(Working!BA$11,'Data;_Historical_Data'!$H$11:$AK$11)),SUM(BA182:BA184))</f>
        <v>0</v>
      </c>
      <c r="BB185" s="8">
        <f>IF(BB$11&lt;2000,INDEX('Data;_Historical_Data'!$H$12:$AK$518,MATCH(Working!$E185,'Data;_Historical_Data'!$J$12:$J$518,0),MATCH(Working!BB$11,'Data;_Historical_Data'!$H$11:$AK$11)),SUM(BB182:BB184))</f>
        <v>0</v>
      </c>
      <c r="BC185" s="8">
        <f>IF(BC$11&lt;2000,INDEX('Data;_Historical_Data'!$H$12:$AK$518,MATCH(Working!$E185,'Data;_Historical_Data'!$J$12:$J$518,0),MATCH(Working!BC$11,'Data;_Historical_Data'!$H$11:$AK$11)),SUM(BC182:BC184))</f>
        <v>0</v>
      </c>
      <c r="BD185" s="8">
        <f>IF(BD$11&lt;2000,INDEX('Data;_Historical_Data'!$H$12:$AK$518,MATCH(Working!$E185,'Data;_Historical_Data'!$J$12:$J$518,0),MATCH(Working!BD$11,'Data;_Historical_Data'!$H$11:$AK$11)),SUM(BD182:BD184))</f>
        <v>0</v>
      </c>
      <c r="BE185" s="8">
        <f>IF(BE$11&lt;2000,INDEX('Data;_Historical_Data'!$H$12:$AK$518,MATCH(Working!$E185,'Data;_Historical_Data'!$J$12:$J$518,0),MATCH(Working!BE$11,'Data;_Historical_Data'!$H$11:$AK$11)),SUM(BE182:BE184))</f>
        <v>0</v>
      </c>
      <c r="BF185" s="8">
        <f>IF(BF$11&lt;2000,INDEX('Data;_Historical_Data'!$H$12:$AK$518,MATCH(Working!$E185,'Data;_Historical_Data'!$J$12:$J$518,0),MATCH(Working!BF$11,'Data;_Historical_Data'!$H$11:$AK$11)),SUM(BF182:BF184))</f>
        <v>0</v>
      </c>
      <c r="BG185" s="8">
        <f>IF(BG$11&lt;2000,INDEX('Data;_Historical_Data'!$H$12:$AK$518,MATCH(Working!$E185,'Data;_Historical_Data'!$J$12:$J$518,0),MATCH(Working!BG$11,'Data;_Historical_Data'!$H$11:$AK$11)),SUM(BG182:BG184))</f>
        <v>0</v>
      </c>
      <c r="BH185" s="8">
        <f>IF(BH$11&lt;2000,INDEX('Data;_Historical_Data'!$H$12:$AK$518,MATCH(Working!$E185,'Data;_Historical_Data'!$J$12:$J$518,0),MATCH(Working!BH$11,'Data;_Historical_Data'!$H$11:$AK$11)),SUM(BH182:BH184))</f>
        <v>0</v>
      </c>
      <c r="BI185" s="8">
        <f>IF(BI$11&lt;2000,INDEX('Data;_Historical_Data'!$H$12:$AK$518,MATCH(Working!$E185,'Data;_Historical_Data'!$J$12:$J$518,0),MATCH(Working!BI$11,'Data;_Historical_Data'!$H$11:$AK$11)),SUM(BI182:BI184))</f>
        <v>0</v>
      </c>
      <c r="BJ185" s="44" t="e">
        <f t="shared" si="12"/>
        <v>#DIV/0!</v>
      </c>
      <c r="BK185" s="45">
        <f t="shared" si="13"/>
        <v>0</v>
      </c>
    </row>
    <row r="186" spans="5:63" x14ac:dyDescent="0.25">
      <c r="E186" s="22" t="e">
        <f>CONCATENATE(#REF!,Working!H186)</f>
        <v>#REF!</v>
      </c>
      <c r="F186" s="22" t="s">
        <v>12</v>
      </c>
      <c r="H186" s="7" t="s">
        <v>170</v>
      </c>
      <c r="I186" s="37"/>
      <c r="J186" s="54" t="s">
        <v>166</v>
      </c>
      <c r="K186" s="8" t="e">
        <f>IF(K$11&lt;2000,INDEX('Data;_Historical_Data'!$H$12:$AK$518,MATCH($E186,'Data;_Historical_Data'!$J$12:$J$518,0),MATCH(K$11,'Data;_Historical_Data'!$H$11:$AK$11)),SUMIFS('Data;_Major_Ports'!$K$48:$K$999999,'Data;_Major_Ports'!$E$48:$E$999999,K$11,'Data;_Major_Ports'!$J$48:$J$999999,#REF!,'Data;_Major_Ports'!$H$48:$H$999999,$F186)+SUMIFS('Data;_Minor_Ports'!$K$59:$K$999999,'Data;_Minor_Ports'!$E$59:$E$999999,K$11,'Data;_Minor_Ports'!$J$59:$J$999999,#REF!,'Data;_Minor_Ports'!$H$59:$H$999999,$F186))</f>
        <v>#REF!</v>
      </c>
      <c r="L186" s="8" t="e">
        <f>IF(L$11&lt;2000,INDEX('Data;_Historical_Data'!$H$12:$AK$518,MATCH($E186,'Data;_Historical_Data'!$J$12:$J$518,0),MATCH(L$11,'Data;_Historical_Data'!$H$11:$AK$11)),SUMIFS('Data;_Major_Ports'!$K$48:$K$999999,'Data;_Major_Ports'!$E$48:$E$999999,L$11,'Data;_Major_Ports'!$J$48:$J$999999,#REF!,'Data;_Major_Ports'!$H$48:$H$999999,$F186)+SUMIFS('Data;_Minor_Ports'!$K$59:$K$999999,'Data;_Minor_Ports'!$E$59:$E$999999,L$11,'Data;_Minor_Ports'!$J$59:$J$999999,#REF!,'Data;_Minor_Ports'!$H$59:$H$999999,$F186))</f>
        <v>#REF!</v>
      </c>
      <c r="M186" s="8" t="e">
        <f>IF(M$11&lt;2000,INDEX('Data;_Historical_Data'!$H$12:$AK$518,MATCH($E186,'Data;_Historical_Data'!$J$12:$J$518,0),MATCH(M$11,'Data;_Historical_Data'!$H$11:$AK$11)),SUMIFS('Data;_Major_Ports'!$K$48:$K$999999,'Data;_Major_Ports'!$E$48:$E$999999,M$11,'Data;_Major_Ports'!$J$48:$J$999999,#REF!,'Data;_Major_Ports'!$H$48:$H$999999,$F186)+SUMIFS('Data;_Minor_Ports'!$K$59:$K$999999,'Data;_Minor_Ports'!$E$59:$E$999999,M$11,'Data;_Minor_Ports'!$J$59:$J$999999,#REF!,'Data;_Minor_Ports'!$H$59:$H$999999,$F186))</f>
        <v>#REF!</v>
      </c>
      <c r="N186" s="8" t="e">
        <f>IF(N$11&lt;2000,INDEX('Data;_Historical_Data'!$H$12:$AK$518,MATCH($E186,'Data;_Historical_Data'!$J$12:$J$518,0),MATCH(N$11,'Data;_Historical_Data'!$H$11:$AK$11)),SUMIFS('Data;_Major_Ports'!$K$48:$K$999999,'Data;_Major_Ports'!$E$48:$E$999999,N$11,'Data;_Major_Ports'!$J$48:$J$999999,#REF!,'Data;_Major_Ports'!$H$48:$H$999999,$F186)+SUMIFS('Data;_Minor_Ports'!$K$59:$K$999999,'Data;_Minor_Ports'!$E$59:$E$999999,N$11,'Data;_Minor_Ports'!$J$59:$J$999999,#REF!,'Data;_Minor_Ports'!$H$59:$H$999999,$F186))</f>
        <v>#REF!</v>
      </c>
      <c r="O186" s="8" t="e">
        <f>IF(O$11&lt;2000,INDEX('Data;_Historical_Data'!$H$12:$AK$518,MATCH($E186,'Data;_Historical_Data'!$J$12:$J$518,0),MATCH(O$11,'Data;_Historical_Data'!$H$11:$AK$11)),SUMIFS('Data;_Major_Ports'!$K$48:$K$999999,'Data;_Major_Ports'!$E$48:$E$999999,O$11,'Data;_Major_Ports'!$J$48:$J$999999,#REF!,'Data;_Major_Ports'!$H$48:$H$999999,$F186)+SUMIFS('Data;_Minor_Ports'!$K$59:$K$999999,'Data;_Minor_Ports'!$E$59:$E$999999,O$11,'Data;_Minor_Ports'!$J$59:$J$999999,#REF!,'Data;_Minor_Ports'!$H$59:$H$999999,$F186))</f>
        <v>#REF!</v>
      </c>
      <c r="P186" s="8" t="e">
        <f>IF(P$11&lt;2000,INDEX('Data;_Historical_Data'!$H$12:$AK$518,MATCH($E186,'Data;_Historical_Data'!$J$12:$J$518,0),MATCH(P$11,'Data;_Historical_Data'!$H$11:$AK$11)),SUMIFS('Data;_Major_Ports'!$K$48:$K$999999,'Data;_Major_Ports'!$E$48:$E$999999,P$11,'Data;_Major_Ports'!$J$48:$J$999999,#REF!,'Data;_Major_Ports'!$H$48:$H$999999,$F186)+SUMIFS('Data;_Minor_Ports'!$K$59:$K$999999,'Data;_Minor_Ports'!$E$59:$E$999999,P$11,'Data;_Minor_Ports'!$J$59:$J$999999,#REF!,'Data;_Minor_Ports'!$H$59:$H$999999,$F186))</f>
        <v>#REF!</v>
      </c>
      <c r="Q186" s="8" t="e">
        <f>IF(Q$11&lt;2000,INDEX('Data;_Historical_Data'!$H$12:$AK$518,MATCH($E186,'Data;_Historical_Data'!$J$12:$J$518,0),MATCH(Q$11,'Data;_Historical_Data'!$H$11:$AK$11)),SUMIFS('Data;_Major_Ports'!$K$48:$K$999999,'Data;_Major_Ports'!$E$48:$E$999999,Q$11,'Data;_Major_Ports'!$J$48:$J$999999,#REF!,'Data;_Major_Ports'!$H$48:$H$999999,$F186)+SUMIFS('Data;_Minor_Ports'!$K$59:$K$999999,'Data;_Minor_Ports'!$E$59:$E$999999,Q$11,'Data;_Minor_Ports'!$J$59:$J$999999,#REF!,'Data;_Minor_Ports'!$H$59:$H$999999,$F186))</f>
        <v>#REF!</v>
      </c>
      <c r="R186" s="8" t="e">
        <f>IF(R$11&lt;2000,INDEX('Data;_Historical_Data'!$H$12:$AK$518,MATCH($E186,'Data;_Historical_Data'!$J$12:$J$518,0),MATCH(R$11,'Data;_Historical_Data'!$H$11:$AK$11)),SUMIFS('Data;_Major_Ports'!$K$48:$K$999999,'Data;_Major_Ports'!$E$48:$E$999999,R$11,'Data;_Major_Ports'!$J$48:$J$999999,#REF!,'Data;_Major_Ports'!$H$48:$H$999999,$F186)+SUMIFS('Data;_Minor_Ports'!$K$59:$K$999999,'Data;_Minor_Ports'!$E$59:$E$999999,R$11,'Data;_Minor_Ports'!$J$59:$J$999999,#REF!,'Data;_Minor_Ports'!$H$59:$H$999999,$F186))</f>
        <v>#REF!</v>
      </c>
      <c r="S186" s="8" t="e">
        <f>IF(S$11&lt;2000,INDEX('Data;_Historical_Data'!$H$12:$AK$518,MATCH($E186,'Data;_Historical_Data'!$J$12:$J$518,0),MATCH(S$11,'Data;_Historical_Data'!$H$11:$AK$11)),SUMIFS('Data;_Major_Ports'!$K$48:$K$999999,'Data;_Major_Ports'!$E$48:$E$999999,S$11,'Data;_Major_Ports'!$J$48:$J$999999,#REF!,'Data;_Major_Ports'!$H$48:$H$999999,$F186)+SUMIFS('Data;_Minor_Ports'!$K$59:$K$999999,'Data;_Minor_Ports'!$E$59:$E$999999,S$11,'Data;_Minor_Ports'!$J$59:$J$999999,#REF!,'Data;_Minor_Ports'!$H$59:$H$999999,$F186))</f>
        <v>#REF!</v>
      </c>
      <c r="T186" s="8" t="e">
        <f>IF(T$11&lt;2000,INDEX('Data;_Historical_Data'!$H$12:$AK$518,MATCH($E186,'Data;_Historical_Data'!$J$12:$J$518,0),MATCH(T$11,'Data;_Historical_Data'!$H$11:$AK$11)),SUMIFS('Data;_Major_Ports'!$K$48:$K$999999,'Data;_Major_Ports'!$E$48:$E$999999,T$11,'Data;_Major_Ports'!$J$48:$J$999999,#REF!,'Data;_Major_Ports'!$H$48:$H$999999,$F186)+SUMIFS('Data;_Minor_Ports'!$K$59:$K$999999,'Data;_Minor_Ports'!$E$59:$E$999999,T$11,'Data;_Minor_Ports'!$J$59:$J$999999,#REF!,'Data;_Minor_Ports'!$H$59:$H$999999,$F186))</f>
        <v>#REF!</v>
      </c>
      <c r="U186" s="8" t="e">
        <f>IF(U$11&lt;2000,INDEX('Data;_Historical_Data'!$H$12:$AK$518,MATCH($E186,'Data;_Historical_Data'!$J$12:$J$518,0),MATCH(U$11,'Data;_Historical_Data'!$H$11:$AK$11)),SUMIFS('Data;_Major_Ports'!$K$48:$K$999999,'Data;_Major_Ports'!$E$48:$E$999999,U$11,'Data;_Major_Ports'!$J$48:$J$999999,#REF!,'Data;_Major_Ports'!$H$48:$H$999999,$F186)+SUMIFS('Data;_Minor_Ports'!$K$59:$K$999999,'Data;_Minor_Ports'!$E$59:$E$999999,U$11,'Data;_Minor_Ports'!$J$59:$J$999999,#REF!,'Data;_Minor_Ports'!$H$59:$H$999999,$F186))</f>
        <v>#REF!</v>
      </c>
      <c r="V186" s="8" t="e">
        <f>IF(V$11&lt;2000,INDEX('Data;_Historical_Data'!$H$12:$AK$518,MATCH($E186,'Data;_Historical_Data'!$J$12:$J$518,0),MATCH(V$11,'Data;_Historical_Data'!$H$11:$AK$11)),SUMIFS('Data;_Major_Ports'!$K$48:$K$999999,'Data;_Major_Ports'!$E$48:$E$999999,V$11,'Data;_Major_Ports'!$J$48:$J$999999,#REF!,'Data;_Major_Ports'!$H$48:$H$999999,$F186)+SUMIFS('Data;_Minor_Ports'!$K$59:$K$999999,'Data;_Minor_Ports'!$E$59:$E$999999,V$11,'Data;_Minor_Ports'!$J$59:$J$999999,#REF!,'Data;_Minor_Ports'!$H$59:$H$999999,$F186))</f>
        <v>#REF!</v>
      </c>
      <c r="W186" s="8" t="e">
        <f>IF(W$11&lt;2000,INDEX('Data;_Historical_Data'!$H$12:$AK$518,MATCH($E186,'Data;_Historical_Data'!$J$12:$J$518,0),MATCH(W$11,'Data;_Historical_Data'!$H$11:$AK$11)),SUMIFS('Data;_Major_Ports'!$K$48:$K$999999,'Data;_Major_Ports'!$E$48:$E$999999,W$11,'Data;_Major_Ports'!$J$48:$J$999999,#REF!,'Data;_Major_Ports'!$H$48:$H$999999,$F186)+SUMIFS('Data;_Minor_Ports'!$K$59:$K$999999,'Data;_Minor_Ports'!$E$59:$E$999999,W$11,'Data;_Minor_Ports'!$J$59:$J$999999,#REF!,'Data;_Minor_Ports'!$H$59:$H$999999,$F186))</f>
        <v>#REF!</v>
      </c>
      <c r="X186" s="8" t="e">
        <f>IF(X$11&lt;2000,INDEX('Data;_Historical_Data'!$H$12:$AK$518,MATCH($E186,'Data;_Historical_Data'!$J$12:$J$518,0),MATCH(X$11,'Data;_Historical_Data'!$H$11:$AK$11)),SUMIFS('Data;_Major_Ports'!$K$48:$K$999999,'Data;_Major_Ports'!$E$48:$E$999999,X$11,'Data;_Major_Ports'!$J$48:$J$999999,#REF!,'Data;_Major_Ports'!$H$48:$H$999999,$F186)+SUMIFS('Data;_Minor_Ports'!$K$59:$K$999999,'Data;_Minor_Ports'!$E$59:$E$999999,X$11,'Data;_Minor_Ports'!$J$59:$J$999999,#REF!,'Data;_Minor_Ports'!$H$59:$H$999999,$F186))</f>
        <v>#REF!</v>
      </c>
      <c r="Y186" s="8" t="e">
        <f>IF(Y$11&lt;2000,INDEX('Data;_Historical_Data'!$H$12:$AK$518,MATCH($E186,'Data;_Historical_Data'!$J$12:$J$518,0),MATCH(Y$11,'Data;_Historical_Data'!$H$11:$AK$11)),SUMIFS('Data;_Major_Ports'!$K$48:$K$999999,'Data;_Major_Ports'!$E$48:$E$999999,Y$11,'Data;_Major_Ports'!$J$48:$J$999999,#REF!,'Data;_Major_Ports'!$H$48:$H$999999,$F186)+SUMIFS('Data;_Minor_Ports'!$K$59:$K$999999,'Data;_Minor_Ports'!$E$59:$E$999999,Y$11,'Data;_Minor_Ports'!$J$59:$J$999999,#REF!,'Data;_Minor_Ports'!$H$59:$H$999999,$F186))</f>
        <v>#REF!</v>
      </c>
      <c r="Z186" s="8" t="e">
        <f>IF(Z$11&lt;2000,INDEX('Data;_Historical_Data'!$H$12:$AK$518,MATCH($E186,'Data;_Historical_Data'!$J$12:$J$518,0),MATCH(Z$11,'Data;_Historical_Data'!$H$11:$AK$11)),SUMIFS('Data;_Major_Ports'!$K$48:$K$999999,'Data;_Major_Ports'!$E$48:$E$999999,Z$11,'Data;_Major_Ports'!$J$48:$J$999999,#REF!,'Data;_Major_Ports'!$H$48:$H$999999,$F186)+SUMIFS('Data;_Minor_Ports'!$K$59:$K$999999,'Data;_Minor_Ports'!$E$59:$E$999999,Z$11,'Data;_Minor_Ports'!$J$59:$J$999999,#REF!,'Data;_Minor_Ports'!$H$59:$H$999999,$F186))</f>
        <v>#REF!</v>
      </c>
      <c r="AA186" s="8" t="e">
        <f>IF(AA$11&lt;2000,INDEX('Data;_Historical_Data'!$H$12:$AK$518,MATCH($E186,'Data;_Historical_Data'!$J$12:$J$518,0),MATCH(AA$11,'Data;_Historical_Data'!$H$11:$AK$11)),SUMIFS('Data;_Major_Ports'!$K$48:$K$999999,'Data;_Major_Ports'!$E$48:$E$999999,AA$11,'Data;_Major_Ports'!$J$48:$J$999999,#REF!,'Data;_Major_Ports'!$H$48:$H$999999,$F186)+SUMIFS('Data;_Minor_Ports'!$K$59:$K$999999,'Data;_Minor_Ports'!$E$59:$E$999999,AA$11,'Data;_Minor_Ports'!$J$59:$J$999999,#REF!,'Data;_Minor_Ports'!$H$59:$H$999999,$F186))</f>
        <v>#REF!</v>
      </c>
      <c r="AB186" s="8" t="e">
        <f>IF(AB$11&lt;2000,INDEX('Data;_Historical_Data'!$H$12:$AK$518,MATCH($E186,'Data;_Historical_Data'!$J$12:$J$518,0),MATCH(AB$11,'Data;_Historical_Data'!$H$11:$AK$11)),SUMIFS('Data;_Major_Ports'!$K$48:$K$999999,'Data;_Major_Ports'!$E$48:$E$999999,AB$11,'Data;_Major_Ports'!$J$48:$J$999999,#REF!,'Data;_Major_Ports'!$H$48:$H$999999,$F186)+SUMIFS('Data;_Minor_Ports'!$K$59:$K$999999,'Data;_Minor_Ports'!$E$59:$E$999999,AB$11,'Data;_Minor_Ports'!$J$59:$J$999999,#REF!,'Data;_Minor_Ports'!$H$59:$H$999999,$F186))</f>
        <v>#REF!</v>
      </c>
      <c r="AC186" s="8" t="e">
        <f>IF(AC$11&lt;2000,INDEX('Data;_Historical_Data'!$H$12:$AK$518,MATCH($E186,'Data;_Historical_Data'!$J$12:$J$518,0),MATCH(AC$11,'Data;_Historical_Data'!$H$11:$AK$11)),SUMIFS('Data;_Major_Ports'!$K$48:$K$999999,'Data;_Major_Ports'!$E$48:$E$999999,AC$11,'Data;_Major_Ports'!$J$48:$J$999999,#REF!,'Data;_Major_Ports'!$H$48:$H$999999,$F186)+SUMIFS('Data;_Minor_Ports'!$K$59:$K$999999,'Data;_Minor_Ports'!$E$59:$E$999999,AC$11,'Data;_Minor_Ports'!$J$59:$J$999999,#REF!,'Data;_Minor_Ports'!$H$59:$H$999999,$F186))</f>
        <v>#REF!</v>
      </c>
      <c r="AD186" s="8" t="e">
        <f>IF(AD$11&lt;2000,INDEX('Data;_Historical_Data'!$H$12:$AK$518,MATCH($E186,'Data;_Historical_Data'!$J$12:$J$518,0),MATCH(AD$11,'Data;_Historical_Data'!$H$11:$AK$11)),SUMIFS('Data;_Major_Ports'!$K$48:$K$999999,'Data;_Major_Ports'!$E$48:$E$999999,AD$11,'Data;_Major_Ports'!$J$48:$J$999999,#REF!,'Data;_Major_Ports'!$H$48:$H$999999,$F186)+SUMIFS('Data;_Minor_Ports'!$K$59:$K$999999,'Data;_Minor_Ports'!$E$59:$E$999999,AD$11,'Data;_Minor_Ports'!$J$59:$J$999999,#REF!,'Data;_Minor_Ports'!$H$59:$H$999999,$F186))</f>
        <v>#REF!</v>
      </c>
      <c r="AE186" s="8" t="e">
        <f>IF(AE$11&lt;2000,INDEX('Data;_Historical_Data'!$H$12:$AK$518,MATCH($E186,'Data;_Historical_Data'!$J$12:$J$518,0),MATCH(AE$11,'Data;_Historical_Data'!$H$11:$AK$11)),SUMIFS('Data;_Major_Ports'!$K$48:$K$999999,'Data;_Major_Ports'!$E$48:$E$999999,AE$11,'Data;_Major_Ports'!$J$48:$J$999999,#REF!,'Data;_Major_Ports'!$H$48:$H$999999,$F186)+SUMIFS('Data;_Minor_Ports'!$K$59:$K$999999,'Data;_Minor_Ports'!$E$59:$E$999999,AE$11,'Data;_Minor_Ports'!$J$59:$J$999999,#REF!,'Data;_Minor_Ports'!$H$59:$H$999999,$F186))</f>
        <v>#REF!</v>
      </c>
      <c r="AF186" s="8" t="e">
        <f>IF(AF$11&lt;2000,INDEX('Data;_Historical_Data'!$H$12:$AK$518,MATCH($E186,'Data;_Historical_Data'!$J$12:$J$518,0),MATCH(AF$11,'Data;_Historical_Data'!$H$11:$AK$11)),SUMIFS('Data;_Major_Ports'!$K$48:$K$999999,'Data;_Major_Ports'!$E$48:$E$999999,AF$11,'Data;_Major_Ports'!$J$48:$J$999999,#REF!,'Data;_Major_Ports'!$H$48:$H$999999,$F186)+SUMIFS('Data;_Minor_Ports'!$K$59:$K$999999,'Data;_Minor_Ports'!$E$59:$E$999999,AF$11,'Data;_Minor_Ports'!$J$59:$J$999999,#REF!,'Data;_Minor_Ports'!$H$59:$H$999999,$F186))</f>
        <v>#REF!</v>
      </c>
      <c r="AG186" s="8" t="e">
        <f>IF(AG$11&lt;2000,INDEX('Data;_Historical_Data'!$H$12:$AK$518,MATCH($E186,'Data;_Historical_Data'!$J$12:$J$518,0),MATCH(AG$11,'Data;_Historical_Data'!$H$11:$AK$11)),SUMIFS('Data;_Major_Ports'!$K$48:$K$999999,'Data;_Major_Ports'!$E$48:$E$999999,AG$11,'Data;_Major_Ports'!$J$48:$J$999999,#REF!,'Data;_Major_Ports'!$H$48:$H$999999,$F186)+SUMIFS('Data;_Minor_Ports'!$K$59:$K$999999,'Data;_Minor_Ports'!$E$59:$E$999999,AG$11,'Data;_Minor_Ports'!$J$59:$J$999999,#REF!,'Data;_Minor_Ports'!$H$59:$H$999999,$F186))</f>
        <v>#REF!</v>
      </c>
      <c r="AH186" s="8" t="e">
        <f>IF(AH$11&lt;2000,INDEX('Data;_Historical_Data'!$H$12:$AK$518,MATCH($E186,'Data;_Historical_Data'!$J$12:$J$518,0),MATCH(AH$11,'Data;_Historical_Data'!$H$11:$AK$11)),SUMIFS('Data;_Major_Ports'!$K$48:$K$999999,'Data;_Major_Ports'!$E$48:$E$999999,AH$11,'Data;_Major_Ports'!$J$48:$J$999999,#REF!,'Data;_Major_Ports'!$H$48:$H$999999,$F186)+SUMIFS('Data;_Minor_Ports'!$K$59:$K$999999,'Data;_Minor_Ports'!$E$59:$E$999999,AH$11,'Data;_Minor_Ports'!$J$59:$J$999999,#REF!,'Data;_Minor_Ports'!$H$59:$H$999999,$F186))</f>
        <v>#REF!</v>
      </c>
      <c r="AI186" s="8" t="e">
        <f>IF(AI$11&lt;2000,INDEX('Data;_Historical_Data'!$H$12:$AK$518,MATCH($E186,'Data;_Historical_Data'!$J$12:$J$518,0),MATCH(AI$11,'Data;_Historical_Data'!$H$11:$AK$11)),SUMIFS('Data;_Major_Ports'!$K$48:$K$999999,'Data;_Major_Ports'!$E$48:$E$999999,AI$11,'Data;_Major_Ports'!$J$48:$J$999999,#REF!,'Data;_Major_Ports'!$H$48:$H$999999,$F186)+SUMIFS('Data;_Minor_Ports'!$K$59:$K$999999,'Data;_Minor_Ports'!$E$59:$E$999999,AI$11,'Data;_Minor_Ports'!$J$59:$J$999999,#REF!,'Data;_Minor_Ports'!$H$59:$H$999999,$F186))</f>
        <v>#REF!</v>
      </c>
      <c r="AJ186" s="8" t="e">
        <f>IF(AJ$11&lt;2000,INDEX('Data;_Historical_Data'!$H$12:$AK$518,MATCH($E186,'Data;_Historical_Data'!$J$12:$J$518,0),MATCH(AJ$11,'Data;_Historical_Data'!$H$11:$AK$11)),SUMIFS('Data;_Major_Ports'!$K$48:$K$999999,'Data;_Major_Ports'!$E$48:$E$999999,AJ$11,'Data;_Major_Ports'!$J$48:$J$999999,#REF!,'Data;_Major_Ports'!$H$48:$H$999999,$F186)+SUMIFS('Data;_Minor_Ports'!$K$59:$K$999999,'Data;_Minor_Ports'!$E$59:$E$999999,AJ$11,'Data;_Minor_Ports'!$J$59:$J$999999,#REF!,'Data;_Minor_Ports'!$H$59:$H$999999,$F186))</f>
        <v>#REF!</v>
      </c>
      <c r="AK186" s="8" t="e">
        <f>IF(AK$11&lt;2000,INDEX('Data;_Historical_Data'!$H$12:$AK$518,MATCH($E186,'Data;_Historical_Data'!$J$12:$J$518,0),MATCH(AK$11,'Data;_Historical_Data'!$H$11:$AK$11)),SUMIFS('Data;_Major_Ports'!$K$48:$K$999999,'Data;_Major_Ports'!$E$48:$E$999999,AK$11,'Data;_Major_Ports'!$J$48:$J$999999,#REF!,'Data;_Major_Ports'!$H$48:$H$999999,$F186)+SUMIFS('Data;_Minor_Ports'!$K$59:$K$999999,'Data;_Minor_Ports'!$E$59:$E$999999,AK$11,'Data;_Minor_Ports'!$J$59:$J$999999,#REF!,'Data;_Minor_Ports'!$H$59:$H$999999,$F186))</f>
        <v>#REF!</v>
      </c>
      <c r="AL186" s="52">
        <f>IF(AL$11&lt;2000,INDEX('Data;_Historical_Data'!$H$12:$AK$518,MATCH($E186,'Data;_Historical_Data'!$J$12:$J$518,0),MATCH(AL$11,'Data;_Historical_Data'!$H$11:$AK$11)),SUMIFS('Data;_Major_Ports'!$K$48:$K$999999,'Data;_Major_Ports'!$E$48:$E$999999,AL$11,'Data;_Major_Ports'!$J$48:$J$999999,#REF!,'Data;_Major_Ports'!$H$48:$H$999999,$F186)+SUMIFS('Data;_Minor_Ports'!$K$59:$K$999999,'Data;_Minor_Ports'!$E$59:$E$999999,AL$11,'Data;_Minor_Ports'!$J$59:$J$999999,#REF!,'Data;_Minor_Ports'!$H$59:$H$999999,$F186))</f>
        <v>0</v>
      </c>
      <c r="AM186" s="8">
        <f>IF(AM$11&lt;2000,INDEX('Data;_Historical_Data'!$H$12:$AK$518,MATCH($E186,'Data;_Historical_Data'!$J$12:$J$518,0),MATCH(AM$11,'Data;_Historical_Data'!$H$11:$AK$11)),SUMIFS('Data;_Major_Ports'!$K$48:$K$999999,'Data;_Major_Ports'!$E$48:$E$999999,AM$11,'Data;_Major_Ports'!$J$48:$J$999999,#REF!,'Data;_Major_Ports'!$H$48:$H$999999,$F186)+SUMIFS('Data;_Minor_Ports'!$K$59:$K$999999,'Data;_Minor_Ports'!$E$59:$E$999999,AM$11,'Data;_Minor_Ports'!$J$59:$J$999999,#REF!,'Data;_Minor_Ports'!$H$59:$H$999999,$F186))</f>
        <v>0</v>
      </c>
      <c r="AN186" s="8">
        <f>IF(AN$11&lt;2000,INDEX('Data;_Historical_Data'!$H$12:$AK$518,MATCH($E186,'Data;_Historical_Data'!$J$12:$J$518,0),MATCH(AN$11,'Data;_Historical_Data'!$H$11:$AK$11)),SUMIFS('Data;_Major_Ports'!$K$48:$K$999999,'Data;_Major_Ports'!$E$48:$E$999999,AN$11,'Data;_Major_Ports'!$J$48:$J$999999,#REF!,'Data;_Major_Ports'!$H$48:$H$999999,$F186)+SUMIFS('Data;_Minor_Ports'!$K$59:$K$999999,'Data;_Minor_Ports'!$E$59:$E$999999,AN$11,'Data;_Minor_Ports'!$J$59:$J$999999,#REF!,'Data;_Minor_Ports'!$H$59:$H$999999,$F186))</f>
        <v>0</v>
      </c>
      <c r="AO186" s="8">
        <f>IF(AO$11&lt;2000,INDEX('Data;_Historical_Data'!$H$12:$AK$518,MATCH($E186,'Data;_Historical_Data'!$J$12:$J$518,0),MATCH(AO$11,'Data;_Historical_Data'!$H$11:$AK$11)),SUMIFS('Data;_Major_Ports'!$K$48:$K$999999,'Data;_Major_Ports'!$E$48:$E$999999,AO$11,'Data;_Major_Ports'!$J$48:$J$999999,#REF!,'Data;_Major_Ports'!$H$48:$H$999999,$F186)+SUMIFS('Data;_Minor_Ports'!$K$59:$K$999999,'Data;_Minor_Ports'!$E$59:$E$999999,AO$11,'Data;_Minor_Ports'!$J$59:$J$999999,#REF!,'Data;_Minor_Ports'!$H$59:$H$999999,$F186))</f>
        <v>0</v>
      </c>
      <c r="AP186" s="8">
        <f>IF(AP$11&lt;2000,INDEX('Data;_Historical_Data'!$H$12:$AK$518,MATCH($E186,'Data;_Historical_Data'!$J$12:$J$518,0),MATCH(AP$11,'Data;_Historical_Data'!$H$11:$AK$11)),SUMIFS('Data;_Major_Ports'!$K$48:$K$999999,'Data;_Major_Ports'!$E$48:$E$999999,AP$11,'Data;_Major_Ports'!$J$48:$J$999999,#REF!,'Data;_Major_Ports'!$H$48:$H$999999,$F186)+SUMIFS('Data;_Minor_Ports'!$K$59:$K$999999,'Data;_Minor_Ports'!$E$59:$E$999999,AP$11,'Data;_Minor_Ports'!$J$59:$J$999999,#REF!,'Data;_Minor_Ports'!$H$59:$H$999999,$F186))</f>
        <v>0</v>
      </c>
      <c r="AQ186" s="8">
        <f>IF(AQ$11&lt;2000,INDEX('Data;_Historical_Data'!$H$12:$AK$518,MATCH($E186,'Data;_Historical_Data'!$J$12:$J$518,0),MATCH(AQ$11,'Data;_Historical_Data'!$H$11:$AK$11)),SUMIFS('Data;_Major_Ports'!$K$48:$K$999999,'Data;_Major_Ports'!$E$48:$E$999999,AQ$11,'Data;_Major_Ports'!$J$48:$J$999999,#REF!,'Data;_Major_Ports'!$H$48:$H$999999,$F186)+SUMIFS('Data;_Minor_Ports'!$K$59:$K$999999,'Data;_Minor_Ports'!$E$59:$E$999999,AQ$11,'Data;_Minor_Ports'!$J$59:$J$999999,#REF!,'Data;_Minor_Ports'!$H$59:$H$999999,$F186))</f>
        <v>0</v>
      </c>
      <c r="AR186" s="8">
        <f>IF(AR$11&lt;2000,INDEX('Data;_Historical_Data'!$H$12:$AK$518,MATCH($E186,'Data;_Historical_Data'!$J$12:$J$518,0),MATCH(AR$11,'Data;_Historical_Data'!$H$11:$AK$11)),SUMIFS('Data;_Major_Ports'!$K$48:$K$999999,'Data;_Major_Ports'!$E$48:$E$999999,AR$11,'Data;_Major_Ports'!$J$48:$J$999999,#REF!,'Data;_Major_Ports'!$H$48:$H$999999,$F186)+SUMIFS('Data;_Minor_Ports'!$K$59:$K$999999,'Data;_Minor_Ports'!$E$59:$E$999999,AR$11,'Data;_Minor_Ports'!$J$59:$J$999999,#REF!,'Data;_Minor_Ports'!$H$59:$H$999999,$F186))</f>
        <v>0</v>
      </c>
      <c r="AS186" s="8">
        <f>IF(AS$11&lt;2000,INDEX('Data;_Historical_Data'!$H$12:$AK$518,MATCH($E186,'Data;_Historical_Data'!$J$12:$J$518,0),MATCH(AS$11,'Data;_Historical_Data'!$H$11:$AK$11)),SUMIFS('Data;_Major_Ports'!$K$48:$K$999999,'Data;_Major_Ports'!$E$48:$E$999999,AS$11,'Data;_Major_Ports'!$J$48:$J$999999,#REF!,'Data;_Major_Ports'!$H$48:$H$999999,$F186)+SUMIFS('Data;_Minor_Ports'!$K$59:$K$999999,'Data;_Minor_Ports'!$E$59:$E$999999,AS$11,'Data;_Minor_Ports'!$J$59:$J$999999,#REF!,'Data;_Minor_Ports'!$H$59:$H$999999,$F186))</f>
        <v>0</v>
      </c>
      <c r="AT186" s="8">
        <f>IF(AT$11&lt;2000,INDEX('Data;_Historical_Data'!$H$12:$AK$518,MATCH($E186,'Data;_Historical_Data'!$J$12:$J$518,0),MATCH(AT$11,'Data;_Historical_Data'!$H$11:$AK$11)),SUMIFS('Data;_Major_Ports'!$K$48:$K$999999,'Data;_Major_Ports'!$E$48:$E$999999,AT$11,'Data;_Major_Ports'!$J$48:$J$999999,#REF!,'Data;_Major_Ports'!$H$48:$H$999999,$F186)+SUMIFS('Data;_Minor_Ports'!$K$59:$K$999999,'Data;_Minor_Ports'!$E$59:$E$999999,AT$11,'Data;_Minor_Ports'!$J$59:$J$999999,#REF!,'Data;_Minor_Ports'!$H$59:$H$999999,$F186))</f>
        <v>0</v>
      </c>
      <c r="AU186" s="8">
        <f>IF(AU$11&lt;2000,INDEX('Data;_Historical_Data'!$H$12:$AK$518,MATCH($E186,'Data;_Historical_Data'!$J$12:$J$518,0),MATCH(AU$11,'Data;_Historical_Data'!$H$11:$AK$11)),SUMIFS('Data;_Major_Ports'!$K$48:$K$999999,'Data;_Major_Ports'!$E$48:$E$999999,AU$11,'Data;_Major_Ports'!$J$48:$J$999999,#REF!,'Data;_Major_Ports'!$H$48:$H$999999,$F186)+SUMIFS('Data;_Minor_Ports'!$K$59:$K$999999,'Data;_Minor_Ports'!$E$59:$E$999999,AU$11,'Data;_Minor_Ports'!$J$59:$J$999999,#REF!,'Data;_Minor_Ports'!$H$59:$H$999999,$F186))</f>
        <v>0</v>
      </c>
      <c r="AV186" s="8">
        <f>IF(AV$11&lt;2000,INDEX('Data;_Historical_Data'!$H$12:$AK$518,MATCH($E186,'Data;_Historical_Data'!$J$12:$J$518,0),MATCH(AV$11,'Data;_Historical_Data'!$H$11:$AK$11)),SUMIFS('Data;_Major_Ports'!$K$48:$K$999999,'Data;_Major_Ports'!$E$48:$E$999999,AV$11,'Data;_Major_Ports'!$J$48:$J$999999,#REF!,'Data;_Major_Ports'!$H$48:$H$999999,$F186)+SUMIFS('Data;_Minor_Ports'!$K$59:$K$999999,'Data;_Minor_Ports'!$E$59:$E$999999,AV$11,'Data;_Minor_Ports'!$J$59:$J$999999,#REF!,'Data;_Minor_Ports'!$H$59:$H$999999,$F186))</f>
        <v>0</v>
      </c>
      <c r="AW186" s="8">
        <f>IF(AW$11&lt;2000,INDEX('Data;_Historical_Data'!$H$12:$AK$518,MATCH($E186,'Data;_Historical_Data'!$J$12:$J$518,0),MATCH(AW$11,'Data;_Historical_Data'!$H$11:$AK$11)),SUMIFS('Data;_Major_Ports'!$K$48:$K$999999,'Data;_Major_Ports'!$E$48:$E$999999,AW$11,'Data;_Major_Ports'!$J$48:$J$999999,#REF!,'Data;_Major_Ports'!$H$48:$H$999999,$F186)+SUMIFS('Data;_Minor_Ports'!$K$59:$K$999999,'Data;_Minor_Ports'!$E$59:$E$999999,AW$11,'Data;_Minor_Ports'!$J$59:$J$999999,#REF!,'Data;_Minor_Ports'!$H$59:$H$999999,$F186))</f>
        <v>0</v>
      </c>
      <c r="AX186" s="8">
        <f>IF(AX$11&lt;2000,INDEX('Data;_Historical_Data'!$H$12:$AK$518,MATCH($E186,'Data;_Historical_Data'!$J$12:$J$518,0),MATCH(AX$11,'Data;_Historical_Data'!$H$11:$AK$11)),SUMIFS('Data;_Major_Ports'!$K$48:$K$999999,'Data;_Major_Ports'!$E$48:$E$999999,AX$11,'Data;_Major_Ports'!$J$48:$J$999999,#REF!,'Data;_Major_Ports'!$H$48:$H$999999,$F186)+SUMIFS('Data;_Minor_Ports'!$K$59:$K$999999,'Data;_Minor_Ports'!$E$59:$E$999999,AX$11,'Data;_Minor_Ports'!$J$59:$J$999999,#REF!,'Data;_Minor_Ports'!$H$59:$H$999999,$F186))</f>
        <v>0</v>
      </c>
      <c r="AY186" s="8">
        <f>IF(AY$11&lt;2000,INDEX('Data;_Historical_Data'!$H$12:$AK$518,MATCH($E186,'Data;_Historical_Data'!$J$12:$J$518,0),MATCH(AY$11,'Data;_Historical_Data'!$H$11:$AK$11)),SUMIFS('Data;_Major_Ports'!$K$48:$K$999999,'Data;_Major_Ports'!$E$48:$E$999999,AY$11,'Data;_Major_Ports'!$J$48:$J$999999,#REF!,'Data;_Major_Ports'!$H$48:$H$999999,$F186)+SUMIFS('Data;_Minor_Ports'!$K$59:$K$999999,'Data;_Minor_Ports'!$E$59:$E$999999,AY$11,'Data;_Minor_Ports'!$J$59:$J$999999,#REF!,'Data;_Minor_Ports'!$H$59:$H$999999,$F186))</f>
        <v>0</v>
      </c>
      <c r="AZ186" s="8">
        <f>IF(AZ$11&lt;2000,INDEX('Data;_Historical_Data'!$H$12:$AK$518,MATCH($E186,'Data;_Historical_Data'!$J$12:$J$518,0),MATCH(AZ$11,'Data;_Historical_Data'!$H$11:$AK$11)),SUMIFS('Data;_Major_Ports'!$K$48:$K$999999,'Data;_Major_Ports'!$E$48:$E$999999,AZ$11,'Data;_Major_Ports'!$J$48:$J$999999,#REF!,'Data;_Major_Ports'!$H$48:$H$999999,$F186)+SUMIFS('Data;_Minor_Ports'!$K$59:$K$999999,'Data;_Minor_Ports'!$E$59:$E$999999,AZ$11,'Data;_Minor_Ports'!$J$59:$J$999999,#REF!,'Data;_Minor_Ports'!$H$59:$H$999999,$F186))</f>
        <v>0</v>
      </c>
      <c r="BA186" s="8">
        <f>IF(BA$11&lt;2000,INDEX('Data;_Historical_Data'!$H$12:$AK$518,MATCH($E186,'Data;_Historical_Data'!$J$12:$J$518,0),MATCH(BA$11,'Data;_Historical_Data'!$H$11:$AK$11)),SUMIFS('Data;_Major_Ports'!$K$48:$K$999999,'Data;_Major_Ports'!$E$48:$E$999999,BA$11,'Data;_Major_Ports'!$J$48:$J$999999,#REF!,'Data;_Major_Ports'!$H$48:$H$999999,$F186)+SUMIFS('Data;_Minor_Ports'!$K$59:$K$999999,'Data;_Minor_Ports'!$E$59:$E$999999,BA$11,'Data;_Minor_Ports'!$J$59:$J$999999,#REF!,'Data;_Minor_Ports'!$H$59:$H$999999,$F186))</f>
        <v>0</v>
      </c>
      <c r="BB186" s="8">
        <f>IF(BB$11&lt;2000,INDEX('Data;_Historical_Data'!$H$12:$AK$518,MATCH($E186,'Data;_Historical_Data'!$J$12:$J$518,0),MATCH(BB$11,'Data;_Historical_Data'!$H$11:$AK$11)),SUMIFS('Data;_Major_Ports'!$K$48:$K$999999,'Data;_Major_Ports'!$E$48:$E$999999,BB$11,'Data;_Major_Ports'!$J$48:$J$999999,#REF!,'Data;_Major_Ports'!$H$48:$H$999999,$F186)+SUMIFS('Data;_Minor_Ports'!$K$59:$K$999999,'Data;_Minor_Ports'!$E$59:$E$999999,BB$11,'Data;_Minor_Ports'!$J$59:$J$999999,#REF!,'Data;_Minor_Ports'!$H$59:$H$999999,$F186))</f>
        <v>0</v>
      </c>
      <c r="BC186" s="8">
        <f>IF(BC$11&lt;2000,INDEX('Data;_Historical_Data'!$H$12:$AK$518,MATCH($E186,'Data;_Historical_Data'!$J$12:$J$518,0),MATCH(BC$11,'Data;_Historical_Data'!$H$11:$AK$11)),SUMIFS('Data;_Major_Ports'!$K$48:$K$999999,'Data;_Major_Ports'!$E$48:$E$999999,BC$11,'Data;_Major_Ports'!$J$48:$J$999999,#REF!,'Data;_Major_Ports'!$H$48:$H$999999,$F186)+SUMIFS('Data;_Minor_Ports'!$K$59:$K$999999,'Data;_Minor_Ports'!$E$59:$E$999999,BC$11,'Data;_Minor_Ports'!$J$59:$J$999999,#REF!,'Data;_Minor_Ports'!$H$59:$H$999999,$F186))</f>
        <v>0</v>
      </c>
      <c r="BD186" s="8">
        <f>IF(BD$11&lt;2000,INDEX('Data;_Historical_Data'!$H$12:$AK$518,MATCH($E186,'Data;_Historical_Data'!$J$12:$J$518,0),MATCH(BD$11,'Data;_Historical_Data'!$H$11:$AK$11)),SUMIFS('Data;_Major_Ports'!$K$48:$K$999999,'Data;_Major_Ports'!$E$48:$E$999999,BD$11,'Data;_Major_Ports'!$J$48:$J$999999,#REF!,'Data;_Major_Ports'!$H$48:$H$999999,$F186)+SUMIFS('Data;_Minor_Ports'!$K$59:$K$999999,'Data;_Minor_Ports'!$E$59:$E$999999,BD$11,'Data;_Minor_Ports'!$J$59:$J$999999,#REF!,'Data;_Minor_Ports'!$H$59:$H$999999,$F186))</f>
        <v>0</v>
      </c>
      <c r="BE186" s="8">
        <f>IF(BE$11&lt;2000,INDEX('Data;_Historical_Data'!$H$12:$AK$518,MATCH($E186,'Data;_Historical_Data'!$J$12:$J$518,0),MATCH(BE$11,'Data;_Historical_Data'!$H$11:$AK$11)),SUMIFS('Data;_Major_Ports'!$K$48:$K$999999,'Data;_Major_Ports'!$E$48:$E$999999,BE$11,'Data;_Major_Ports'!$J$48:$J$999999,#REF!,'Data;_Major_Ports'!$H$48:$H$999999,$F186)+SUMIFS('Data;_Minor_Ports'!$K$59:$K$999999,'Data;_Minor_Ports'!$E$59:$E$999999,BE$11,'Data;_Minor_Ports'!$J$59:$J$999999,#REF!,'Data;_Minor_Ports'!$H$59:$H$999999,$F186))</f>
        <v>0</v>
      </c>
      <c r="BF186" s="8">
        <f>IF(BF$11&lt;2000,INDEX('Data;_Historical_Data'!$H$12:$AK$518,MATCH($E186,'Data;_Historical_Data'!$J$12:$J$518,0),MATCH(BF$11,'Data;_Historical_Data'!$H$11:$AK$11)),SUMIFS('Data;_Major_Ports'!$K$48:$K$999999,'Data;_Major_Ports'!$E$48:$E$999999,BF$11,'Data;_Major_Ports'!$J$48:$J$999999,#REF!,'Data;_Major_Ports'!$H$48:$H$999999,$F186)+SUMIFS('Data;_Minor_Ports'!$K$59:$K$999999,'Data;_Minor_Ports'!$E$59:$E$999999,BF$11,'Data;_Minor_Ports'!$J$59:$J$999999,#REF!,'Data;_Minor_Ports'!$H$59:$H$999999,$F186))</f>
        <v>0</v>
      </c>
      <c r="BG186" s="8">
        <f>IF(BG$11&lt;2000,INDEX('Data;_Historical_Data'!$H$12:$AK$518,MATCH($E186,'Data;_Historical_Data'!$J$12:$J$518,0),MATCH(BG$11,'Data;_Historical_Data'!$H$11:$AK$11)),SUMIFS('Data;_Major_Ports'!$K$48:$K$999999,'Data;_Major_Ports'!$E$48:$E$999999,BG$11,'Data;_Major_Ports'!$J$48:$J$999999,#REF!,'Data;_Major_Ports'!$H$48:$H$999999,$F186)+SUMIFS('Data;_Minor_Ports'!$K$59:$K$999999,'Data;_Minor_Ports'!$E$59:$E$999999,BG$11,'Data;_Minor_Ports'!$J$59:$J$999999,#REF!,'Data;_Minor_Ports'!$H$59:$H$999999,$F186))</f>
        <v>0</v>
      </c>
      <c r="BH186" s="8">
        <f>IF(BH$11&lt;2000,INDEX('Data;_Historical_Data'!$H$12:$AK$518,MATCH($E186,'Data;_Historical_Data'!$J$12:$J$518,0),MATCH(BH$11,'Data;_Historical_Data'!$H$11:$AK$11)),SUMIFS('Data;_Major_Ports'!$K$48:$K$999999,'Data;_Major_Ports'!$E$48:$E$999999,BH$11,'Data;_Major_Ports'!$J$48:$J$999999,#REF!,'Data;_Major_Ports'!$H$48:$H$999999,$F186)+SUMIFS('Data;_Minor_Ports'!$K$59:$K$999999,'Data;_Minor_Ports'!$E$59:$E$999999,BH$11,'Data;_Minor_Ports'!$J$59:$J$999999,#REF!,'Data;_Minor_Ports'!$H$59:$H$999999,$F186))</f>
        <v>0</v>
      </c>
      <c r="BI186" s="8">
        <f>IF(BI$11&lt;2000,INDEX('Data;_Historical_Data'!$H$12:$AK$518,MATCH($E186,'Data;_Historical_Data'!$J$12:$J$518,0),MATCH(BI$11,'Data;_Historical_Data'!$H$11:$AK$11)),SUMIFS('Data;_Major_Ports'!$K$48:$K$999999,'Data;_Major_Ports'!$E$48:$E$999999,BI$11,'Data;_Major_Ports'!$J$48:$J$999999,#REF!,'Data;_Major_Ports'!$H$48:$H$999999,$F186)+SUMIFS('Data;_Minor_Ports'!$K$59:$K$999999,'Data;_Minor_Ports'!$E$59:$E$999999,BI$11,'Data;_Minor_Ports'!$J$59:$J$999999,#REF!,'Data;_Minor_Ports'!$H$59:$H$999999,$F186))</f>
        <v>0</v>
      </c>
      <c r="BJ186" s="44" t="e">
        <f t="shared" si="12"/>
        <v>#DIV/0!</v>
      </c>
      <c r="BK186" s="45">
        <f t="shared" si="13"/>
        <v>0</v>
      </c>
    </row>
    <row r="187" spans="5:63" ht="15.6" thickBot="1" x14ac:dyDescent="0.3">
      <c r="E187" s="22" t="e">
        <f>CONCATENATE(#REF!,Working!H187)</f>
        <v>#REF!</v>
      </c>
      <c r="H187" s="1" t="s">
        <v>171</v>
      </c>
      <c r="I187" s="1"/>
      <c r="J187" s="55" t="s">
        <v>166</v>
      </c>
      <c r="K187" s="8" t="e">
        <f>IF(K$11&lt;2000,INDEX('Data;_Historical_Data'!$H$12:$AK$518,MATCH(Working!$E187,'Data;_Historical_Data'!$J$12:$J$518,0),MATCH(Working!K$11,'Data;_Historical_Data'!$H$11:$AK$11)),SUM(K185:K186))</f>
        <v>#REF!</v>
      </c>
      <c r="L187" s="8" t="e">
        <f>IF(L$11&lt;2000,INDEX('Data;_Historical_Data'!$H$12:$AK$518,MATCH(Working!$E187,'Data;_Historical_Data'!$J$12:$J$518,0),MATCH(Working!L$11,'Data;_Historical_Data'!$H$11:$AK$11)),SUM(L185:L186))</f>
        <v>#REF!</v>
      </c>
      <c r="M187" s="8" t="e">
        <f>IF(M$11&lt;2000,INDEX('Data;_Historical_Data'!$H$12:$AK$518,MATCH(Working!$E187,'Data;_Historical_Data'!$J$12:$J$518,0),MATCH(Working!M$11,'Data;_Historical_Data'!$H$11:$AK$11)),SUM(M185:M186))</f>
        <v>#REF!</v>
      </c>
      <c r="N187" s="8" t="e">
        <f>IF(N$11&lt;2000,INDEX('Data;_Historical_Data'!$H$12:$AK$518,MATCH(Working!$E187,'Data;_Historical_Data'!$J$12:$J$518,0),MATCH(Working!N$11,'Data;_Historical_Data'!$H$11:$AK$11)),SUM(N185:N186))</f>
        <v>#REF!</v>
      </c>
      <c r="O187" s="8" t="e">
        <f>IF(O$11&lt;2000,INDEX('Data;_Historical_Data'!$H$12:$AK$518,MATCH(Working!$E187,'Data;_Historical_Data'!$J$12:$J$518,0),MATCH(Working!O$11,'Data;_Historical_Data'!$H$11:$AK$11)),SUM(O185:O186))</f>
        <v>#REF!</v>
      </c>
      <c r="P187" s="8" t="e">
        <f>IF(P$11&lt;2000,INDEX('Data;_Historical_Data'!$H$12:$AK$518,MATCH(Working!$E187,'Data;_Historical_Data'!$J$12:$J$518,0),MATCH(Working!P$11,'Data;_Historical_Data'!$H$11:$AK$11)),SUM(P185:P186))</f>
        <v>#REF!</v>
      </c>
      <c r="Q187" s="8" t="e">
        <f>IF(Q$11&lt;2000,INDEX('Data;_Historical_Data'!$H$12:$AK$518,MATCH(Working!$E187,'Data;_Historical_Data'!$J$12:$J$518,0),MATCH(Working!Q$11,'Data;_Historical_Data'!$H$11:$AK$11)),SUM(Q185:Q186))</f>
        <v>#REF!</v>
      </c>
      <c r="R187" s="8" t="e">
        <f>IF(R$11&lt;2000,INDEX('Data;_Historical_Data'!$H$12:$AK$518,MATCH(Working!$E187,'Data;_Historical_Data'!$J$12:$J$518,0),MATCH(Working!R$11,'Data;_Historical_Data'!$H$11:$AK$11)),SUM(R185:R186))</f>
        <v>#REF!</v>
      </c>
      <c r="S187" s="8" t="e">
        <f>IF(S$11&lt;2000,INDEX('Data;_Historical_Data'!$H$12:$AK$518,MATCH(Working!$E187,'Data;_Historical_Data'!$J$12:$J$518,0),MATCH(Working!S$11,'Data;_Historical_Data'!$H$11:$AK$11)),SUM(S185:S186))</f>
        <v>#REF!</v>
      </c>
      <c r="T187" s="8" t="e">
        <f>IF(T$11&lt;2000,INDEX('Data;_Historical_Data'!$H$12:$AK$518,MATCH(Working!$E187,'Data;_Historical_Data'!$J$12:$J$518,0),MATCH(Working!T$11,'Data;_Historical_Data'!$H$11:$AK$11)),SUM(T185:T186))</f>
        <v>#REF!</v>
      </c>
      <c r="U187" s="8" t="e">
        <f>IF(U$11&lt;2000,INDEX('Data;_Historical_Data'!$H$12:$AK$518,MATCH(Working!$E187,'Data;_Historical_Data'!$J$12:$J$518,0),MATCH(Working!U$11,'Data;_Historical_Data'!$H$11:$AK$11)),SUM(U185:U186))</f>
        <v>#REF!</v>
      </c>
      <c r="V187" s="8" t="e">
        <f>IF(V$11&lt;2000,INDEX('Data;_Historical_Data'!$H$12:$AK$518,MATCH(Working!$E187,'Data;_Historical_Data'!$J$12:$J$518,0),MATCH(Working!V$11,'Data;_Historical_Data'!$H$11:$AK$11)),SUM(V185:V186))</f>
        <v>#REF!</v>
      </c>
      <c r="W187" s="8" t="e">
        <f>IF(W$11&lt;2000,INDEX('Data;_Historical_Data'!$H$12:$AK$518,MATCH(Working!$E187,'Data;_Historical_Data'!$J$12:$J$518,0),MATCH(Working!W$11,'Data;_Historical_Data'!$H$11:$AK$11)),SUM(W185:W186))</f>
        <v>#REF!</v>
      </c>
      <c r="X187" s="8" t="e">
        <f>IF(X$11&lt;2000,INDEX('Data;_Historical_Data'!$H$12:$AK$518,MATCH(Working!$E187,'Data;_Historical_Data'!$J$12:$J$518,0),MATCH(Working!X$11,'Data;_Historical_Data'!$H$11:$AK$11)),SUM(X185:X186))</f>
        <v>#REF!</v>
      </c>
      <c r="Y187" s="8" t="e">
        <f>IF(Y$11&lt;2000,INDEX('Data;_Historical_Data'!$H$12:$AK$518,MATCH(Working!$E187,'Data;_Historical_Data'!$J$12:$J$518,0),MATCH(Working!Y$11,'Data;_Historical_Data'!$H$11:$AK$11)),SUM(Y185:Y186))</f>
        <v>#REF!</v>
      </c>
      <c r="Z187" s="8" t="e">
        <f>IF(Z$11&lt;2000,INDEX('Data;_Historical_Data'!$H$12:$AK$518,MATCH(Working!$E187,'Data;_Historical_Data'!$J$12:$J$518,0),MATCH(Working!Z$11,'Data;_Historical_Data'!$H$11:$AK$11)),SUM(Z185:Z186))</f>
        <v>#REF!</v>
      </c>
      <c r="AA187" s="8" t="e">
        <f>IF(AA$11&lt;2000,INDEX('Data;_Historical_Data'!$H$12:$AK$518,MATCH(Working!$E187,'Data;_Historical_Data'!$J$12:$J$518,0),MATCH(Working!AA$11,'Data;_Historical_Data'!$H$11:$AK$11)),SUM(AA185:AA186))</f>
        <v>#REF!</v>
      </c>
      <c r="AB187" s="8" t="e">
        <f>IF(AB$11&lt;2000,INDEX('Data;_Historical_Data'!$H$12:$AK$518,MATCH(Working!$E187,'Data;_Historical_Data'!$J$12:$J$518,0),MATCH(Working!AB$11,'Data;_Historical_Data'!$H$11:$AK$11)),SUM(AB185:AB186))</f>
        <v>#REF!</v>
      </c>
      <c r="AC187" s="8" t="e">
        <f>IF(AC$11&lt;2000,INDEX('Data;_Historical_Data'!$H$12:$AK$518,MATCH(Working!$E187,'Data;_Historical_Data'!$J$12:$J$518,0),MATCH(Working!AC$11,'Data;_Historical_Data'!$H$11:$AK$11)),SUM(AC185:AC186))</f>
        <v>#REF!</v>
      </c>
      <c r="AD187" s="8" t="e">
        <f>IF(AD$11&lt;2000,INDEX('Data;_Historical_Data'!$H$12:$AK$518,MATCH(Working!$E187,'Data;_Historical_Data'!$J$12:$J$518,0),MATCH(Working!AD$11,'Data;_Historical_Data'!$H$11:$AK$11)),SUM(AD185:AD186))</f>
        <v>#REF!</v>
      </c>
      <c r="AE187" s="8" t="e">
        <f>IF(AE$11&lt;2000,INDEX('Data;_Historical_Data'!$H$12:$AK$518,MATCH(Working!$E187,'Data;_Historical_Data'!$J$12:$J$518,0),MATCH(Working!AE$11,'Data;_Historical_Data'!$H$11:$AK$11)),SUM(AE185:AE186))</f>
        <v>#REF!</v>
      </c>
      <c r="AF187" s="8" t="e">
        <f>IF(AF$11&lt;2000,INDEX('Data;_Historical_Data'!$H$12:$AK$518,MATCH(Working!$E187,'Data;_Historical_Data'!$J$12:$J$518,0),MATCH(Working!AF$11,'Data;_Historical_Data'!$H$11:$AK$11)),SUM(AF185:AF186))</f>
        <v>#REF!</v>
      </c>
      <c r="AG187" s="8" t="e">
        <f>IF(AG$11&lt;2000,INDEX('Data;_Historical_Data'!$H$12:$AK$518,MATCH(Working!$E187,'Data;_Historical_Data'!$J$12:$J$518,0),MATCH(Working!AG$11,'Data;_Historical_Data'!$H$11:$AK$11)),SUM(AG185:AG186))</f>
        <v>#REF!</v>
      </c>
      <c r="AH187" s="8" t="e">
        <f>IF(AH$11&lt;2000,INDEX('Data;_Historical_Data'!$H$12:$AK$518,MATCH(Working!$E187,'Data;_Historical_Data'!$J$12:$J$518,0),MATCH(Working!AH$11,'Data;_Historical_Data'!$H$11:$AK$11)),SUM(AH185:AH186))</f>
        <v>#REF!</v>
      </c>
      <c r="AI187" s="8" t="e">
        <f>IF(AI$11&lt;2000,INDEX('Data;_Historical_Data'!$H$12:$AK$518,MATCH(Working!$E187,'Data;_Historical_Data'!$J$12:$J$518,0),MATCH(Working!AI$11,'Data;_Historical_Data'!$H$11:$AK$11)),SUM(AI185:AI186))</f>
        <v>#REF!</v>
      </c>
      <c r="AJ187" s="8" t="e">
        <f>IF(AJ$11&lt;2000,INDEX('Data;_Historical_Data'!$H$12:$AK$518,MATCH(Working!$E187,'Data;_Historical_Data'!$J$12:$J$518,0),MATCH(Working!AJ$11,'Data;_Historical_Data'!$H$11:$AK$11)),SUM(AJ185:AJ186))</f>
        <v>#REF!</v>
      </c>
      <c r="AK187" s="8" t="e">
        <f>IF(AK$11&lt;2000,INDEX('Data;_Historical_Data'!$H$12:$AK$518,MATCH(Working!$E187,'Data;_Historical_Data'!$J$12:$J$518,0),MATCH(Working!AK$11,'Data;_Historical_Data'!$H$11:$AK$11)),SUM(AK185:AK186))</f>
        <v>#REF!</v>
      </c>
      <c r="AL187" s="52">
        <f>IF(AL$11&lt;2000,INDEX('Data;_Historical_Data'!$H$12:$AK$518,MATCH(Working!$E187,'Data;_Historical_Data'!$J$12:$J$518,0),MATCH(Working!AL$11,'Data;_Historical_Data'!$H$11:$AK$11)),SUM(AL185:AL186))</f>
        <v>0</v>
      </c>
      <c r="AM187" s="8">
        <f>IF(AM$11&lt;2000,INDEX('Data;_Historical_Data'!$H$12:$AK$518,MATCH(Working!$E187,'Data;_Historical_Data'!$J$12:$J$518,0),MATCH(Working!AM$11,'Data;_Historical_Data'!$H$11:$AK$11)),SUM(AM185:AM186))</f>
        <v>0</v>
      </c>
      <c r="AN187" s="8">
        <f>IF(AN$11&lt;2000,INDEX('Data;_Historical_Data'!$H$12:$AK$518,MATCH(Working!$E187,'Data;_Historical_Data'!$J$12:$J$518,0),MATCH(Working!AN$11,'Data;_Historical_Data'!$H$11:$AK$11)),SUM(AN185:AN186))</f>
        <v>0</v>
      </c>
      <c r="AO187" s="8">
        <f>IF(AO$11&lt;2000,INDEX('Data;_Historical_Data'!$H$12:$AK$518,MATCH(Working!$E187,'Data;_Historical_Data'!$J$12:$J$518,0),MATCH(Working!AO$11,'Data;_Historical_Data'!$H$11:$AK$11)),SUM(AO185:AO186))</f>
        <v>0</v>
      </c>
      <c r="AP187" s="8">
        <f>IF(AP$11&lt;2000,INDEX('Data;_Historical_Data'!$H$12:$AK$518,MATCH(Working!$E187,'Data;_Historical_Data'!$J$12:$J$518,0),MATCH(Working!AP$11,'Data;_Historical_Data'!$H$11:$AK$11)),SUM(AP185:AP186))</f>
        <v>0</v>
      </c>
      <c r="AQ187" s="8">
        <f>IF(AQ$11&lt;2000,INDEX('Data;_Historical_Data'!$H$12:$AK$518,MATCH(Working!$E187,'Data;_Historical_Data'!$J$12:$J$518,0),MATCH(Working!AQ$11,'Data;_Historical_Data'!$H$11:$AK$11)),SUM(AQ185:AQ186))</f>
        <v>0</v>
      </c>
      <c r="AR187" s="8">
        <f>IF(AR$11&lt;2000,INDEX('Data;_Historical_Data'!$H$12:$AK$518,MATCH(Working!$E187,'Data;_Historical_Data'!$J$12:$J$518,0),MATCH(Working!AR$11,'Data;_Historical_Data'!$H$11:$AK$11)),SUM(AR185:AR186))</f>
        <v>0</v>
      </c>
      <c r="AS187" s="8">
        <f>IF(AS$11&lt;2000,INDEX('Data;_Historical_Data'!$H$12:$AK$518,MATCH(Working!$E187,'Data;_Historical_Data'!$J$12:$J$518,0),MATCH(Working!AS$11,'Data;_Historical_Data'!$H$11:$AK$11)),SUM(AS185:AS186))</f>
        <v>0</v>
      </c>
      <c r="AT187" s="8">
        <f>IF(AT$11&lt;2000,INDEX('Data;_Historical_Data'!$H$12:$AK$518,MATCH(Working!$E187,'Data;_Historical_Data'!$J$12:$J$518,0),MATCH(Working!AT$11,'Data;_Historical_Data'!$H$11:$AK$11)),SUM(AT185:AT186))</f>
        <v>0</v>
      </c>
      <c r="AU187" s="8">
        <f>IF(AU$11&lt;2000,INDEX('Data;_Historical_Data'!$H$12:$AK$518,MATCH(Working!$E187,'Data;_Historical_Data'!$J$12:$J$518,0),MATCH(Working!AU$11,'Data;_Historical_Data'!$H$11:$AK$11)),SUM(AU185:AU186))</f>
        <v>0</v>
      </c>
      <c r="AV187" s="8">
        <f>IF(AV$11&lt;2000,INDEX('Data;_Historical_Data'!$H$12:$AK$518,MATCH(Working!$E187,'Data;_Historical_Data'!$J$12:$J$518,0),MATCH(Working!AV$11,'Data;_Historical_Data'!$H$11:$AK$11)),SUM(AV185:AV186))</f>
        <v>0</v>
      </c>
      <c r="AW187" s="8">
        <f>IF(AW$11&lt;2000,INDEX('Data;_Historical_Data'!$H$12:$AK$518,MATCH(Working!$E187,'Data;_Historical_Data'!$J$12:$J$518,0),MATCH(Working!AW$11,'Data;_Historical_Data'!$H$11:$AK$11)),SUM(AW185:AW186))</f>
        <v>0</v>
      </c>
      <c r="AX187" s="8">
        <f>IF(AX$11&lt;2000,INDEX('Data;_Historical_Data'!$H$12:$AK$518,MATCH(Working!$E187,'Data;_Historical_Data'!$J$12:$J$518,0),MATCH(Working!AX$11,'Data;_Historical_Data'!$H$11:$AK$11)),SUM(AX185:AX186))</f>
        <v>0</v>
      </c>
      <c r="AY187" s="8">
        <f>IF(AY$11&lt;2000,INDEX('Data;_Historical_Data'!$H$12:$AK$518,MATCH(Working!$E187,'Data;_Historical_Data'!$J$12:$J$518,0),MATCH(Working!AY$11,'Data;_Historical_Data'!$H$11:$AK$11)),SUM(AY185:AY186))</f>
        <v>0</v>
      </c>
      <c r="AZ187" s="8">
        <f>IF(AZ$11&lt;2000,INDEX('Data;_Historical_Data'!$H$12:$AK$518,MATCH(Working!$E187,'Data;_Historical_Data'!$J$12:$J$518,0),MATCH(Working!AZ$11,'Data;_Historical_Data'!$H$11:$AK$11)),SUM(AZ185:AZ186))</f>
        <v>0</v>
      </c>
      <c r="BA187" s="8">
        <f>IF(BA$11&lt;2000,INDEX('Data;_Historical_Data'!$H$12:$AK$518,MATCH(Working!$E187,'Data;_Historical_Data'!$J$12:$J$518,0),MATCH(Working!BA$11,'Data;_Historical_Data'!$H$11:$AK$11)),SUM(BA185:BA186))</f>
        <v>0</v>
      </c>
      <c r="BB187" s="8">
        <f>IF(BB$11&lt;2000,INDEX('Data;_Historical_Data'!$H$12:$AK$518,MATCH(Working!$E187,'Data;_Historical_Data'!$J$12:$J$518,0),MATCH(Working!BB$11,'Data;_Historical_Data'!$H$11:$AK$11)),SUM(BB185:BB186))</f>
        <v>0</v>
      </c>
      <c r="BC187" s="8">
        <f>IF(BC$11&lt;2000,INDEX('Data;_Historical_Data'!$H$12:$AK$518,MATCH(Working!$E187,'Data;_Historical_Data'!$J$12:$J$518,0),MATCH(Working!BC$11,'Data;_Historical_Data'!$H$11:$AK$11)),SUM(BC185:BC186))</f>
        <v>0</v>
      </c>
      <c r="BD187" s="8">
        <f>IF(BD$11&lt;2000,INDEX('Data;_Historical_Data'!$H$12:$AK$518,MATCH(Working!$E187,'Data;_Historical_Data'!$J$12:$J$518,0),MATCH(Working!BD$11,'Data;_Historical_Data'!$H$11:$AK$11)),SUM(BD185:BD186))</f>
        <v>0</v>
      </c>
      <c r="BE187" s="8">
        <f>IF(BE$11&lt;2000,INDEX('Data;_Historical_Data'!$H$12:$AK$518,MATCH(Working!$E187,'Data;_Historical_Data'!$J$12:$J$518,0),MATCH(Working!BE$11,'Data;_Historical_Data'!$H$11:$AK$11)),SUM(BE185:BE186))</f>
        <v>0</v>
      </c>
      <c r="BF187" s="8">
        <f>IF(BF$11&lt;2000,INDEX('Data;_Historical_Data'!$H$12:$AK$518,MATCH(Working!$E187,'Data;_Historical_Data'!$J$12:$J$518,0),MATCH(Working!BF$11,'Data;_Historical_Data'!$H$11:$AK$11)),SUM(BF185:BF186))</f>
        <v>0</v>
      </c>
      <c r="BG187" s="8">
        <f>IF(BG$11&lt;2000,INDEX('Data;_Historical_Data'!$H$12:$AK$518,MATCH(Working!$E187,'Data;_Historical_Data'!$J$12:$J$518,0),MATCH(Working!BG$11,'Data;_Historical_Data'!$H$11:$AK$11)),SUM(BG185:BG186))</f>
        <v>0</v>
      </c>
      <c r="BH187" s="8">
        <f>IF(BH$11&lt;2000,INDEX('Data;_Historical_Data'!$H$12:$AK$518,MATCH(Working!$E187,'Data;_Historical_Data'!$J$12:$J$518,0),MATCH(Working!BH$11,'Data;_Historical_Data'!$H$11:$AK$11)),SUM(BH185:BH186))</f>
        <v>0</v>
      </c>
      <c r="BI187" s="8">
        <f>IF(BI$11&lt;2000,INDEX('Data;_Historical_Data'!$H$12:$AK$518,MATCH(Working!$E187,'Data;_Historical_Data'!$J$12:$J$518,0),MATCH(Working!BI$11,'Data;_Historical_Data'!$H$11:$AK$11)),SUM(BI185:BI186))</f>
        <v>0</v>
      </c>
      <c r="BJ187" s="44" t="e">
        <f t="shared" si="12"/>
        <v>#DIV/0!</v>
      </c>
      <c r="BK187" s="45">
        <f t="shared" si="13"/>
        <v>0</v>
      </c>
    </row>
    <row r="188" spans="5:63" customFormat="1" ht="13.2" x14ac:dyDescent="0.25">
      <c r="G188" s="56"/>
      <c r="H188" s="56"/>
      <c r="I188" s="56"/>
      <c r="J188" s="56"/>
      <c r="K188" s="56"/>
      <c r="L188" s="56"/>
      <c r="M188" s="56"/>
      <c r="N188" s="3"/>
      <c r="O188" s="56"/>
      <c r="P188" s="56"/>
      <c r="Q188" s="56"/>
      <c r="R188" s="56"/>
      <c r="S188" s="56"/>
      <c r="T188" s="56"/>
      <c r="U188" s="2"/>
      <c r="V188" s="2"/>
      <c r="W188" s="2"/>
      <c r="X188" s="2"/>
      <c r="Y188" s="2"/>
      <c r="Z188" s="2"/>
      <c r="AA188" s="2"/>
      <c r="AB188" s="2"/>
      <c r="AC188" s="2"/>
      <c r="AD188" s="2"/>
      <c r="AE188" s="2"/>
      <c r="AF188" s="2"/>
      <c r="AG188" s="2"/>
      <c r="AH188" s="2"/>
      <c r="AI188" s="2"/>
      <c r="AJ188" s="2"/>
      <c r="AK188" s="2"/>
      <c r="AL188" s="57"/>
      <c r="AM188" s="2"/>
      <c r="AN188" s="2"/>
      <c r="AO188" s="2"/>
      <c r="AP188" s="2"/>
      <c r="AQ188" s="2"/>
      <c r="AR188" s="2"/>
      <c r="AS188" s="56"/>
      <c r="AT188" s="56"/>
      <c r="AU188" s="56"/>
      <c r="AV188" s="56"/>
      <c r="AW188" s="56"/>
      <c r="AX188" s="58"/>
      <c r="AY188" s="56"/>
      <c r="AZ188" s="56"/>
      <c r="BA188" s="59"/>
      <c r="BB188" s="59"/>
      <c r="BC188" s="59"/>
      <c r="BD188" s="59"/>
      <c r="BE188" s="59"/>
      <c r="BF188" s="59"/>
      <c r="BG188" s="59"/>
      <c r="BH188" s="59"/>
      <c r="BI188" s="59"/>
    </row>
    <row r="189" spans="5:63" s="2" customFormat="1" ht="15" customHeight="1" x14ac:dyDescent="0.25">
      <c r="N189" s="3"/>
      <c r="AH189" s="6"/>
      <c r="AI189" s="6"/>
      <c r="AJ189" s="6"/>
      <c r="AK189" s="6"/>
      <c r="AL189" s="60"/>
      <c r="AM189" s="6"/>
      <c r="AN189" s="6"/>
      <c r="AO189" s="6"/>
      <c r="AP189" s="6"/>
      <c r="AQ189" s="6"/>
      <c r="AR189" s="6"/>
      <c r="AS189" s="6"/>
      <c r="AT189" s="6"/>
      <c r="AU189" s="6"/>
      <c r="AV189" s="6"/>
      <c r="AW189" s="6"/>
      <c r="AX189" s="6"/>
      <c r="AY189" s="6"/>
      <c r="AZ189" s="6"/>
      <c r="BA189" s="6"/>
      <c r="BB189" s="6"/>
      <c r="BC189" s="6"/>
      <c r="BD189" s="6"/>
      <c r="BE189" s="6"/>
      <c r="BF189" s="6"/>
      <c r="BG189" s="6"/>
      <c r="BH189" s="6"/>
      <c r="BI189" s="6"/>
    </row>
    <row r="190" spans="5:63" s="2" customFormat="1" ht="15" customHeight="1" x14ac:dyDescent="0.25">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2"/>
      <c r="AY190" s="63"/>
      <c r="AZ190" s="63"/>
      <c r="BA190" s="6"/>
      <c r="BB190" s="6"/>
      <c r="BC190" s="6"/>
      <c r="BD190" s="6"/>
    </row>
    <row r="191" spans="5:63" s="2" customFormat="1" ht="15" customHeight="1" x14ac:dyDescent="0.25">
      <c r="G191"/>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2"/>
      <c r="AY191" s="63"/>
      <c r="AZ191" s="63"/>
      <c r="BA191" s="6"/>
      <c r="BB191" s="6"/>
      <c r="BC191" s="6"/>
      <c r="BD191" s="6"/>
      <c r="BE191" s="6"/>
      <c r="BF191" s="6"/>
      <c r="BG191" s="6"/>
      <c r="BH191" s="6"/>
      <c r="BI191" s="6"/>
    </row>
    <row r="192" spans="5:63" s="2" customFormat="1" ht="15" customHeight="1" x14ac:dyDescent="0.25">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2"/>
      <c r="AY192" s="63"/>
      <c r="AZ192" s="63"/>
      <c r="BA192" s="6"/>
      <c r="BB192" s="6"/>
      <c r="BC192" s="6"/>
      <c r="BD192" s="6"/>
      <c r="BE192" s="6"/>
      <c r="BF192" s="6"/>
      <c r="BG192" s="6"/>
      <c r="BH192" s="6"/>
      <c r="BI192" s="6"/>
    </row>
    <row r="193" spans="7:61" s="2" customFormat="1" ht="15" customHeight="1" x14ac:dyDescent="0.25">
      <c r="H193" s="64"/>
      <c r="I193" s="65"/>
      <c r="J193" s="65"/>
      <c r="K193" s="65"/>
      <c r="L193" s="65"/>
      <c r="M193" s="65"/>
      <c r="N193" s="65"/>
      <c r="O193" s="65"/>
      <c r="P193" s="65"/>
      <c r="Q193" s="65"/>
      <c r="R193" s="65"/>
      <c r="S193" s="65"/>
      <c r="T193" s="65"/>
      <c r="U193" s="65"/>
      <c r="V193" s="65"/>
      <c r="W193" s="65"/>
      <c r="X193" s="65"/>
      <c r="Y193" s="65"/>
      <c r="Z193" s="65"/>
      <c r="AA193" s="65"/>
      <c r="AB193" s="65"/>
      <c r="AC193" s="65"/>
      <c r="AD193" s="65"/>
      <c r="AE193" s="65"/>
      <c r="AF193" s="65"/>
      <c r="AG193" s="65"/>
      <c r="AH193" s="65"/>
      <c r="AI193" s="65"/>
      <c r="AJ193" s="65"/>
      <c r="AK193" s="65"/>
      <c r="AL193" s="66"/>
      <c r="AM193" s="65"/>
      <c r="AN193" s="65"/>
      <c r="AO193" s="65"/>
      <c r="AY193" s="63"/>
      <c r="AZ193" s="63"/>
      <c r="BA193" s="6"/>
      <c r="BB193" s="6"/>
      <c r="BC193" s="6"/>
      <c r="BD193" s="6"/>
      <c r="BE193" s="6"/>
      <c r="BF193" s="6"/>
      <c r="BG193" s="6"/>
      <c r="BH193" s="6"/>
      <c r="BI193" s="6"/>
    </row>
    <row r="194" spans="7:61" s="2" customFormat="1" ht="15" customHeight="1" x14ac:dyDescent="0.25">
      <c r="H194" s="64"/>
      <c r="I194" s="65"/>
      <c r="J194" s="65"/>
      <c r="K194" s="65"/>
      <c r="L194" s="65"/>
      <c r="M194" s="65"/>
      <c r="N194" s="65"/>
      <c r="O194" s="65"/>
      <c r="P194" s="65"/>
      <c r="Q194" s="65"/>
      <c r="R194" s="65"/>
      <c r="S194" s="65"/>
      <c r="T194" s="65"/>
      <c r="U194" s="65"/>
      <c r="V194" s="65"/>
      <c r="W194" s="65"/>
      <c r="X194" s="65"/>
      <c r="Y194" s="65"/>
      <c r="Z194" s="65"/>
      <c r="AA194" s="65"/>
      <c r="AB194" s="65"/>
      <c r="AC194" s="65"/>
      <c r="AD194" s="65"/>
      <c r="AE194" s="65"/>
      <c r="AF194" s="65"/>
      <c r="AG194" s="65"/>
      <c r="AH194" s="65"/>
      <c r="AI194" s="65"/>
      <c r="AJ194" s="65"/>
      <c r="AK194" s="65"/>
      <c r="AL194" s="66"/>
      <c r="AM194" s="65"/>
      <c r="AN194" s="65"/>
      <c r="AO194" s="65"/>
      <c r="AY194" s="63"/>
      <c r="AZ194" s="63"/>
      <c r="BA194" s="6"/>
      <c r="BB194" s="6"/>
      <c r="BC194" s="6"/>
      <c r="BD194" s="6"/>
      <c r="BE194" s="6"/>
      <c r="BF194" s="6"/>
      <c r="BG194" s="6"/>
      <c r="BH194" s="6"/>
      <c r="BI194" s="6"/>
    </row>
    <row r="195" spans="7:61" s="2" customFormat="1" ht="15" customHeight="1" x14ac:dyDescent="0.25">
      <c r="H195" s="67"/>
      <c r="I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8"/>
      <c r="AM195" s="67"/>
      <c r="AN195" s="67"/>
      <c r="AO195" s="67"/>
      <c r="AY195" s="63"/>
      <c r="AZ195" s="63"/>
      <c r="BA195" s="6"/>
      <c r="BB195" s="6"/>
      <c r="BC195" s="6"/>
      <c r="BD195" s="6"/>
      <c r="BE195" s="6"/>
      <c r="BF195" s="6"/>
      <c r="BG195" s="6"/>
      <c r="BH195" s="6"/>
      <c r="BI195" s="6"/>
    </row>
    <row r="196" spans="7:61" s="2" customFormat="1" ht="15" customHeight="1" x14ac:dyDescent="0.25">
      <c r="H196" s="67"/>
      <c r="I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8"/>
      <c r="AM196" s="67"/>
      <c r="AN196" s="67"/>
      <c r="AO196" s="67"/>
      <c r="AY196" s="63"/>
      <c r="AZ196" s="63"/>
      <c r="BA196" s="6"/>
      <c r="BB196" s="6"/>
      <c r="BC196" s="6"/>
      <c r="BD196" s="6"/>
      <c r="BE196" s="6"/>
      <c r="BF196" s="6"/>
      <c r="BG196" s="6"/>
      <c r="BH196" s="6"/>
      <c r="BI196" s="6"/>
    </row>
    <row r="197" spans="7:61" s="2" customFormat="1" ht="15" customHeight="1" x14ac:dyDescent="0.25">
      <c r="G197" s="67"/>
      <c r="AL197" s="57"/>
      <c r="AY197" s="63"/>
      <c r="AZ197" s="63"/>
      <c r="BA197" s="6"/>
      <c r="BB197" s="6"/>
      <c r="BC197" s="6"/>
      <c r="BD197" s="6"/>
      <c r="BE197" s="6"/>
      <c r="BF197" s="6"/>
      <c r="BG197" s="6"/>
      <c r="BH197" s="6"/>
      <c r="BI197" s="6"/>
    </row>
    <row r="198" spans="7:61" s="2" customFormat="1" ht="15" customHeight="1" x14ac:dyDescent="0.25">
      <c r="G198" s="69"/>
      <c r="I198"/>
      <c r="J198"/>
      <c r="K198" s="70"/>
      <c r="L198" s="70"/>
      <c r="M198" s="70"/>
      <c r="N198" s="70"/>
      <c r="O198" s="70"/>
      <c r="P198" s="71"/>
      <c r="Q198" s="71"/>
      <c r="AL198" s="57"/>
      <c r="BA198" s="33"/>
      <c r="BB198" s="33"/>
      <c r="BC198" s="33"/>
      <c r="BD198" s="33"/>
      <c r="BE198" s="33"/>
      <c r="BF198" s="33"/>
      <c r="BG198" s="33"/>
      <c r="BH198" s="33"/>
      <c r="BI198" s="33"/>
    </row>
    <row r="199" spans="7:61" s="2" customFormat="1" ht="15" customHeight="1" x14ac:dyDescent="0.25">
      <c r="G199" s="69"/>
      <c r="H199"/>
      <c r="I199"/>
      <c r="J199"/>
      <c r="K199" s="70"/>
      <c r="L199" s="70"/>
      <c r="M199" s="70"/>
      <c r="N199" s="70"/>
      <c r="O199" s="70"/>
      <c r="P199" s="71"/>
      <c r="Q199" s="71"/>
      <c r="AL199" s="57"/>
      <c r="BA199" s="33"/>
      <c r="BB199" s="33"/>
      <c r="BC199" s="33"/>
      <c r="BD199" s="33"/>
      <c r="BE199" s="33"/>
      <c r="BF199" s="33"/>
      <c r="BG199" s="33"/>
      <c r="BH199" s="33"/>
      <c r="BI199" s="33"/>
    </row>
    <row r="200" spans="7:61" s="2" customFormat="1" ht="13.2" x14ac:dyDescent="0.25">
      <c r="G200" s="72"/>
      <c r="H200"/>
      <c r="I200"/>
      <c r="J200"/>
      <c r="K200"/>
      <c r="L200"/>
      <c r="M200"/>
      <c r="N200"/>
      <c r="O200"/>
      <c r="P200" s="71"/>
      <c r="Q200" s="71"/>
      <c r="AL200" s="57"/>
      <c r="BA200" s="33"/>
      <c r="BB200" s="33"/>
      <c r="BC200" s="33"/>
      <c r="BD200" s="33"/>
      <c r="BE200" s="33"/>
      <c r="BF200" s="33"/>
      <c r="BG200" s="33"/>
      <c r="BH200" s="33"/>
      <c r="BI200" s="33"/>
    </row>
    <row r="201" spans="7:61" s="2" customFormat="1" ht="13.2" x14ac:dyDescent="0.25">
      <c r="G201"/>
      <c r="H201"/>
      <c r="I201"/>
      <c r="J201"/>
      <c r="K201"/>
      <c r="L201"/>
      <c r="M201"/>
      <c r="N201"/>
      <c r="O201"/>
      <c r="P201"/>
      <c r="Q201"/>
      <c r="R201"/>
      <c r="AL201" s="57"/>
      <c r="AX201" s="63"/>
      <c r="BA201" s="6"/>
      <c r="BB201" s="6"/>
      <c r="BC201" s="6"/>
      <c r="BD201" s="6"/>
      <c r="BE201" s="6"/>
      <c r="BF201" s="6"/>
      <c r="BG201" s="6"/>
      <c r="BH201" s="6"/>
      <c r="BI201" s="6"/>
    </row>
    <row r="202" spans="7:61" s="2" customFormat="1" ht="13.2" x14ac:dyDescent="0.25">
      <c r="AL202" s="57"/>
      <c r="AX202" s="63"/>
      <c r="BA202" s="6"/>
      <c r="BB202" s="6"/>
      <c r="BC202" s="6"/>
      <c r="BD202" s="6"/>
      <c r="BE202" s="6"/>
      <c r="BF202" s="6"/>
      <c r="BG202" s="6"/>
      <c r="BH202" s="6"/>
      <c r="BI202" s="6"/>
    </row>
    <row r="203" spans="7:61" s="2" customFormat="1" ht="13.2" x14ac:dyDescent="0.25">
      <c r="AL203" s="57"/>
      <c r="AX203" s="63"/>
      <c r="BA203" s="6"/>
      <c r="BB203" s="6"/>
      <c r="BC203" s="6"/>
      <c r="BD203" s="6"/>
      <c r="BE203" s="6"/>
      <c r="BF203" s="6"/>
      <c r="BG203" s="6"/>
      <c r="BH203" s="6"/>
      <c r="BI203" s="6"/>
    </row>
  </sheetData>
  <hyperlinks>
    <hyperlink ref="E6" r:id="rId1" xr:uid="{B57C6C7F-713A-4ACC-89B8-D74973201838}"/>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244E5-4F6B-406E-A43F-BC9ACD23A8B8}">
  <sheetPr>
    <tabColor rgb="FF00B050"/>
  </sheetPr>
  <dimension ref="A1:AK518"/>
  <sheetViews>
    <sheetView workbookViewId="0"/>
  </sheetViews>
  <sheetFormatPr defaultRowHeight="13.2" x14ac:dyDescent="0.25"/>
  <cols>
    <col min="1" max="4" width="2.88671875" customWidth="1"/>
    <col min="5" max="7" width="9.109375" customWidth="1"/>
    <col min="8" max="8" width="14.44140625" customWidth="1"/>
    <col min="9" max="9" width="13.88671875" customWidth="1"/>
    <col min="10" max="10" width="22.109375" customWidth="1"/>
    <col min="11" max="11" width="9.109375" customWidth="1"/>
  </cols>
  <sheetData>
    <row r="1" spans="1:37" s="11" customFormat="1" x14ac:dyDescent="0.25">
      <c r="C1" s="12"/>
      <c r="D1" s="13"/>
    </row>
    <row r="2" spans="1:37" s="11" customFormat="1" ht="21" x14ac:dyDescent="0.4">
      <c r="C2" s="12"/>
      <c r="D2" s="13"/>
      <c r="E2" s="15" t="s">
        <v>548</v>
      </c>
    </row>
    <row r="3" spans="1:37" s="16" customFormat="1" ht="13.8" thickBot="1" x14ac:dyDescent="0.3">
      <c r="C3" s="17"/>
      <c r="D3" s="18"/>
    </row>
    <row r="4" spans="1:37" ht="14.4" thickTop="1" x14ac:dyDescent="0.25">
      <c r="A4" s="74"/>
    </row>
    <row r="5" spans="1:37" x14ac:dyDescent="0.25">
      <c r="A5" s="75"/>
      <c r="B5" s="183" t="s">
        <v>549</v>
      </c>
      <c r="C5" s="183"/>
      <c r="D5" s="183"/>
      <c r="E5" s="183"/>
      <c r="F5" s="183"/>
      <c r="G5" s="183"/>
      <c r="H5" s="183"/>
      <c r="I5" s="183"/>
      <c r="J5" s="183"/>
      <c r="K5" s="183"/>
      <c r="L5" s="183"/>
      <c r="M5" s="183"/>
      <c r="N5" s="183"/>
      <c r="O5" s="183"/>
      <c r="P5" s="183"/>
    </row>
    <row r="6" spans="1:37" x14ac:dyDescent="0.25">
      <c r="A6" s="75"/>
      <c r="B6" s="183"/>
      <c r="C6" s="183"/>
      <c r="D6" s="183"/>
      <c r="E6" s="183"/>
      <c r="F6" s="183"/>
      <c r="G6" s="183"/>
      <c r="H6" s="183"/>
      <c r="I6" s="183"/>
      <c r="J6" s="183"/>
      <c r="K6" s="183"/>
      <c r="L6" s="183"/>
      <c r="M6" s="183"/>
      <c r="N6" s="183"/>
      <c r="O6" s="183"/>
      <c r="P6" s="183"/>
    </row>
    <row r="7" spans="1:37" s="77" customFormat="1" x14ac:dyDescent="0.25">
      <c r="A7" s="76"/>
    </row>
    <row r="8" spans="1:37" s="11" customFormat="1" x14ac:dyDescent="0.25">
      <c r="C8" s="12"/>
      <c r="D8" s="13"/>
    </row>
    <row r="9" spans="1:37" s="11" customFormat="1" x14ac:dyDescent="0.25">
      <c r="C9" s="12" t="s">
        <v>550</v>
      </c>
      <c r="D9" s="13"/>
    </row>
    <row r="10" spans="1:37" s="11" customFormat="1" ht="13.8" thickBot="1" x14ac:dyDescent="0.3">
      <c r="C10" s="12"/>
      <c r="D10" s="13"/>
    </row>
    <row r="11" spans="1:37" x14ac:dyDescent="0.25">
      <c r="E11" t="s">
        <v>551</v>
      </c>
      <c r="F11" t="s">
        <v>0</v>
      </c>
      <c r="G11" t="s">
        <v>179</v>
      </c>
      <c r="H11" t="s">
        <v>552</v>
      </c>
      <c r="I11" t="s">
        <v>553</v>
      </c>
      <c r="J11" t="s">
        <v>178</v>
      </c>
      <c r="K11" s="78">
        <v>1965</v>
      </c>
      <c r="L11" s="78">
        <v>1970</v>
      </c>
      <c r="M11" s="78">
        <v>1975</v>
      </c>
      <c r="N11" s="78">
        <v>1976</v>
      </c>
      <c r="O11" s="78">
        <v>1977</v>
      </c>
      <c r="P11" s="78">
        <v>1978</v>
      </c>
      <c r="Q11" s="78">
        <v>1979</v>
      </c>
      <c r="R11" s="78">
        <v>1980</v>
      </c>
      <c r="S11" s="78">
        <v>1981</v>
      </c>
      <c r="T11" s="78">
        <v>1982</v>
      </c>
      <c r="U11" s="78">
        <v>1983</v>
      </c>
      <c r="V11" s="78">
        <v>1984</v>
      </c>
      <c r="W11" s="78">
        <v>1985</v>
      </c>
      <c r="X11" s="78">
        <v>1986</v>
      </c>
      <c r="Y11" s="78">
        <v>1987</v>
      </c>
      <c r="Z11" s="78">
        <v>1988</v>
      </c>
      <c r="AA11" s="78">
        <v>1989</v>
      </c>
      <c r="AB11" s="78">
        <v>1990</v>
      </c>
      <c r="AC11" s="78">
        <v>1991</v>
      </c>
      <c r="AD11" s="78">
        <v>1992</v>
      </c>
      <c r="AE11" s="78">
        <v>1993</v>
      </c>
      <c r="AF11" s="78">
        <v>1994</v>
      </c>
      <c r="AG11" s="78">
        <v>1995</v>
      </c>
      <c r="AH11" s="78">
        <v>1996</v>
      </c>
      <c r="AI11" s="78">
        <v>1997</v>
      </c>
      <c r="AJ11" s="78">
        <v>1998</v>
      </c>
      <c r="AK11" s="78">
        <v>1999</v>
      </c>
    </row>
    <row r="12" spans="1:37" x14ac:dyDescent="0.25">
      <c r="E12" t="s">
        <v>188</v>
      </c>
      <c r="F12" s="79" t="s">
        <v>1</v>
      </c>
      <c r="G12" s="79"/>
      <c r="H12" s="79" t="s">
        <v>8</v>
      </c>
      <c r="I12" s="79" t="s">
        <v>9</v>
      </c>
      <c r="J12" s="79" t="s">
        <v>186</v>
      </c>
      <c r="K12" s="80">
        <v>1266</v>
      </c>
      <c r="L12" s="80">
        <v>1327</v>
      </c>
      <c r="M12" s="80">
        <v>1512</v>
      </c>
      <c r="N12" s="80">
        <v>1625</v>
      </c>
      <c r="O12" s="80">
        <v>1459</v>
      </c>
      <c r="P12" s="80">
        <v>1534</v>
      </c>
      <c r="Q12" s="80">
        <v>2016</v>
      </c>
      <c r="R12" s="80">
        <v>2033</v>
      </c>
      <c r="S12" s="80">
        <v>2042</v>
      </c>
      <c r="T12" s="80">
        <v>1.7184941618244288E-46</v>
      </c>
      <c r="U12" s="80">
        <v>0</v>
      </c>
      <c r="V12" s="80">
        <v>0</v>
      </c>
      <c r="W12" s="80">
        <v>0</v>
      </c>
      <c r="X12" s="80">
        <v>0</v>
      </c>
      <c r="Y12" s="80">
        <v>0</v>
      </c>
      <c r="Z12" s="80">
        <v>0</v>
      </c>
      <c r="AA12" s="80">
        <v>1.7185476171186306E-46</v>
      </c>
      <c r="AB12" s="80">
        <v>0</v>
      </c>
      <c r="AC12" s="80">
        <v>4056.92</v>
      </c>
      <c r="AD12" s="80">
        <v>9.1126351542289753E-156</v>
      </c>
      <c r="AE12" s="80">
        <v>0</v>
      </c>
      <c r="AF12" s="80">
        <v>0</v>
      </c>
      <c r="AG12" s="80">
        <v>0</v>
      </c>
      <c r="AH12" s="80">
        <v>9.7908614226303696E-307</v>
      </c>
      <c r="AI12" s="80">
        <v>9.3459824648763578E-307</v>
      </c>
      <c r="AJ12" s="80">
        <v>8.901089915987864E-307</v>
      </c>
      <c r="AK12" s="80">
        <v>8.4560276153108717E-307</v>
      </c>
    </row>
    <row r="13" spans="1:37" x14ac:dyDescent="0.25">
      <c r="E13" t="s">
        <v>188</v>
      </c>
      <c r="F13" s="79" t="s">
        <v>1</v>
      </c>
      <c r="G13" s="79"/>
      <c r="H13" s="79" t="s">
        <v>11</v>
      </c>
      <c r="I13" s="79" t="s">
        <v>12</v>
      </c>
      <c r="J13" s="79" t="s">
        <v>189</v>
      </c>
      <c r="K13" s="80" t="s">
        <v>13</v>
      </c>
      <c r="L13" s="80" t="s">
        <v>13</v>
      </c>
      <c r="M13" s="80" t="s">
        <v>13</v>
      </c>
      <c r="N13" s="80" t="s">
        <v>13</v>
      </c>
      <c r="O13" s="80" t="s">
        <v>13</v>
      </c>
      <c r="P13" s="80" t="s">
        <v>13</v>
      </c>
      <c r="Q13" s="80" t="s">
        <v>13</v>
      </c>
      <c r="R13" s="80">
        <v>5796</v>
      </c>
      <c r="S13" s="80">
        <v>5008</v>
      </c>
      <c r="T13" s="80">
        <v>5186</v>
      </c>
      <c r="U13" s="80">
        <v>5719</v>
      </c>
      <c r="V13" s="80">
        <v>5247</v>
      </c>
      <c r="W13" s="80">
        <v>5983</v>
      </c>
      <c r="X13" s="80">
        <v>6131</v>
      </c>
      <c r="Y13" s="80">
        <v>6943</v>
      </c>
      <c r="Z13" s="80">
        <v>1.3796232034165881E-306</v>
      </c>
      <c r="AA13" s="80">
        <v>0</v>
      </c>
      <c r="AB13" s="80">
        <v>0</v>
      </c>
      <c r="AC13" s="80">
        <v>1.8692127877270526E-306</v>
      </c>
      <c r="AD13" s="80">
        <v>1.3796211666839995E-306</v>
      </c>
      <c r="AE13" s="80">
        <v>9.7910787151030076E-307</v>
      </c>
      <c r="AF13" s="80">
        <v>9898</v>
      </c>
      <c r="AG13" s="80">
        <v>10457</v>
      </c>
      <c r="AH13" s="80">
        <v>12480</v>
      </c>
      <c r="AI13" s="80">
        <v>12344</v>
      </c>
      <c r="AJ13" s="80">
        <v>9.3459824648763578E-307</v>
      </c>
      <c r="AK13" s="80">
        <v>8.3442519044528392E-308</v>
      </c>
    </row>
    <row r="14" spans="1:37" x14ac:dyDescent="0.25">
      <c r="E14" t="s">
        <v>188</v>
      </c>
      <c r="F14" s="79" t="s">
        <v>1</v>
      </c>
      <c r="G14" s="79"/>
      <c r="H14" s="79" t="s">
        <v>14</v>
      </c>
      <c r="I14" s="79" t="s">
        <v>193</v>
      </c>
      <c r="J14" s="79" t="s">
        <v>191</v>
      </c>
      <c r="K14" s="80">
        <v>618</v>
      </c>
      <c r="L14" s="80">
        <v>541</v>
      </c>
      <c r="M14" s="80">
        <v>719</v>
      </c>
      <c r="N14" s="80">
        <v>781</v>
      </c>
      <c r="O14" s="80">
        <v>825</v>
      </c>
      <c r="P14" s="80">
        <v>903</v>
      </c>
      <c r="Q14" s="80">
        <v>1029</v>
      </c>
      <c r="R14" s="80">
        <v>974</v>
      </c>
      <c r="S14" s="80">
        <v>1033</v>
      </c>
      <c r="T14" s="80">
        <v>0</v>
      </c>
      <c r="U14" s="80">
        <v>0</v>
      </c>
      <c r="V14" s="80">
        <v>0</v>
      </c>
      <c r="W14" s="80">
        <v>1.7187079830012363E-46</v>
      </c>
      <c r="X14" s="80">
        <v>0</v>
      </c>
      <c r="Y14" s="80">
        <v>0</v>
      </c>
      <c r="Z14" s="80">
        <v>0</v>
      </c>
      <c r="AA14" s="80">
        <v>3.3761203641284953E-40</v>
      </c>
      <c r="AB14" s="80">
        <v>0</v>
      </c>
      <c r="AC14" s="80">
        <v>0</v>
      </c>
      <c r="AD14" s="80">
        <v>3.5798971868106122E-40</v>
      </c>
      <c r="AE14" s="80">
        <v>0</v>
      </c>
      <c r="AF14" s="80">
        <v>2.0164582862208692E-154</v>
      </c>
      <c r="AG14" s="80">
        <v>0</v>
      </c>
      <c r="AH14" s="80">
        <v>0</v>
      </c>
      <c r="AI14" s="80">
        <v>1235.18</v>
      </c>
      <c r="AJ14" s="80">
        <v>0</v>
      </c>
      <c r="AK14" s="80">
        <v>3.3782223118249825E-40</v>
      </c>
    </row>
    <row r="15" spans="1:37" x14ac:dyDescent="0.25">
      <c r="E15" t="s">
        <v>188</v>
      </c>
      <c r="F15" s="79" t="s">
        <v>1</v>
      </c>
      <c r="G15" s="79"/>
      <c r="H15" s="79" t="s">
        <v>15</v>
      </c>
      <c r="I15" s="79" t="s">
        <v>16</v>
      </c>
      <c r="J15" s="79" t="s">
        <v>194</v>
      </c>
      <c r="K15" s="80">
        <v>9285</v>
      </c>
      <c r="L15" s="80">
        <v>7491</v>
      </c>
      <c r="M15" s="80">
        <v>5289</v>
      </c>
      <c r="N15" s="80">
        <v>4779</v>
      </c>
      <c r="O15" s="80">
        <v>4794</v>
      </c>
      <c r="P15" s="80">
        <v>5194</v>
      </c>
      <c r="Q15" s="80">
        <v>5281</v>
      </c>
      <c r="R15" s="80">
        <v>4918</v>
      </c>
      <c r="S15" s="80">
        <v>4088</v>
      </c>
      <c r="T15" s="80">
        <v>0</v>
      </c>
      <c r="U15" s="80">
        <v>3.3783628230597613E-40</v>
      </c>
      <c r="V15" s="80">
        <v>3.3786427013643305E-40</v>
      </c>
      <c r="W15" s="80">
        <v>0</v>
      </c>
      <c r="X15" s="80">
        <v>3.3783628230597449E-40</v>
      </c>
      <c r="Y15" s="80">
        <v>0</v>
      </c>
      <c r="Z15" s="80">
        <v>0</v>
      </c>
      <c r="AA15" s="80">
        <v>1.7187347106483373E-46</v>
      </c>
      <c r="AB15" s="80">
        <v>0</v>
      </c>
      <c r="AC15" s="80">
        <v>0</v>
      </c>
      <c r="AD15" s="80">
        <v>4896.88</v>
      </c>
      <c r="AE15" s="80">
        <v>0</v>
      </c>
      <c r="AF15" s="80">
        <v>0</v>
      </c>
      <c r="AG15" s="80">
        <v>-7.3074495691477179E-251</v>
      </c>
      <c r="AH15" s="80">
        <v>7.277020398701805E-50</v>
      </c>
      <c r="AI15" s="80">
        <v>2.4642837956221838E+180</v>
      </c>
      <c r="AJ15" s="80">
        <v>3.4639648673572628E+185</v>
      </c>
      <c r="AK15" s="80">
        <v>5.5560546000940481E+180</v>
      </c>
    </row>
    <row r="16" spans="1:37" x14ac:dyDescent="0.25">
      <c r="E16" t="s">
        <v>188</v>
      </c>
      <c r="F16" s="79" t="s">
        <v>1</v>
      </c>
      <c r="G16" s="79"/>
      <c r="H16" s="79" t="s">
        <v>198</v>
      </c>
      <c r="I16" s="79" t="s">
        <v>17</v>
      </c>
      <c r="J16" s="79" t="s">
        <v>196</v>
      </c>
      <c r="K16" s="80" t="s">
        <v>13</v>
      </c>
      <c r="L16" s="80" t="s">
        <v>13</v>
      </c>
      <c r="M16" s="80" t="s">
        <v>13</v>
      </c>
      <c r="N16" s="80" t="s">
        <v>13</v>
      </c>
      <c r="O16" s="80" t="s">
        <v>13</v>
      </c>
      <c r="P16" s="80" t="s">
        <v>13</v>
      </c>
      <c r="Q16" s="80" t="s">
        <v>13</v>
      </c>
      <c r="R16" s="80">
        <v>948</v>
      </c>
      <c r="S16" s="80" t="s">
        <v>13</v>
      </c>
      <c r="T16" s="80">
        <v>1.1947096295553647E+243</v>
      </c>
      <c r="U16" s="80">
        <v>922.23500000000001</v>
      </c>
      <c r="V16" s="80">
        <v>0</v>
      </c>
      <c r="W16" s="80">
        <v>0</v>
      </c>
      <c r="X16" s="80">
        <v>1.8692127887010171E-306</v>
      </c>
      <c r="Y16" s="80">
        <v>1.3796211666839995E-306</v>
      </c>
      <c r="Z16" s="80">
        <v>1171.155</v>
      </c>
      <c r="AA16" s="80">
        <v>9.7910787151030076E-307</v>
      </c>
      <c r="AB16" s="80">
        <v>9.3459824648763578E-307</v>
      </c>
      <c r="AC16" s="80">
        <v>8.3442519044528392E-308</v>
      </c>
      <c r="AD16" s="80">
        <v>0</v>
      </c>
      <c r="AE16" s="80">
        <v>0</v>
      </c>
      <c r="AF16" s="80">
        <v>1232.905</v>
      </c>
      <c r="AG16" s="80">
        <v>2.5589520735750473E-307</v>
      </c>
      <c r="AH16" s="80">
        <v>4.0054181458472686E-307</v>
      </c>
      <c r="AI16" s="80">
        <v>2227.4749999999999</v>
      </c>
      <c r="AJ16" s="80">
        <v>1.8914434970549806E-307</v>
      </c>
      <c r="AK16" s="80">
        <v>3.3377347141800563E-307</v>
      </c>
    </row>
    <row r="17" spans="5:37" x14ac:dyDescent="0.25">
      <c r="E17" t="s">
        <v>188</v>
      </c>
      <c r="F17" s="79" t="s">
        <v>1</v>
      </c>
      <c r="G17" s="79"/>
      <c r="H17" s="79" t="s">
        <v>18</v>
      </c>
      <c r="I17" s="79" t="s">
        <v>16</v>
      </c>
      <c r="J17" s="79" t="s">
        <v>199</v>
      </c>
      <c r="K17" s="80">
        <v>2654</v>
      </c>
      <c r="L17" s="80">
        <v>3697</v>
      </c>
      <c r="M17" s="80">
        <v>3245</v>
      </c>
      <c r="N17" s="80">
        <v>3133</v>
      </c>
      <c r="O17" s="80">
        <v>2876</v>
      </c>
      <c r="P17" s="80">
        <v>1906</v>
      </c>
      <c r="Q17" s="80">
        <v>2534</v>
      </c>
      <c r="R17" s="80">
        <v>2618</v>
      </c>
      <c r="S17" s="80">
        <v>1972</v>
      </c>
      <c r="T17" s="80">
        <v>0</v>
      </c>
      <c r="U17" s="80">
        <v>0</v>
      </c>
      <c r="V17" s="80">
        <v>1847.4449999999999</v>
      </c>
      <c r="W17" s="80">
        <v>0</v>
      </c>
      <c r="X17" s="80">
        <v>9.3460979019654059E-307</v>
      </c>
      <c r="Y17" s="80">
        <v>1.7801962548932128E-306</v>
      </c>
      <c r="Z17" s="80">
        <v>1.7801962543336763E-306</v>
      </c>
      <c r="AA17" s="80">
        <v>1.0236086702531102E-306</v>
      </c>
      <c r="AB17" s="80">
        <v>2465.5349999999999</v>
      </c>
      <c r="AC17" s="80">
        <v>0</v>
      </c>
      <c r="AD17" s="80">
        <v>0</v>
      </c>
      <c r="AE17" s="80">
        <v>0</v>
      </c>
      <c r="AF17" s="80">
        <v>1.2461201304600839E-306</v>
      </c>
      <c r="AG17" s="80">
        <v>8.3444810836895386E-308</v>
      </c>
      <c r="AH17" s="80">
        <v>1.1126061922530887E-306</v>
      </c>
      <c r="AI17" s="80">
        <v>1.2238339122012311E-307</v>
      </c>
      <c r="AJ17" s="80">
        <v>1.3796130175777512E-306</v>
      </c>
      <c r="AK17" s="80">
        <v>2660.8</v>
      </c>
    </row>
    <row r="18" spans="5:37" x14ac:dyDescent="0.25">
      <c r="E18" t="s">
        <v>188</v>
      </c>
      <c r="F18" s="79" t="s">
        <v>1</v>
      </c>
      <c r="G18" s="79"/>
      <c r="H18" s="79" t="s">
        <v>19</v>
      </c>
      <c r="I18" s="79" t="s">
        <v>17</v>
      </c>
      <c r="J18" s="79" t="s">
        <v>201</v>
      </c>
      <c r="K18" s="80">
        <v>15304</v>
      </c>
      <c r="L18" s="80">
        <v>18034</v>
      </c>
      <c r="M18" s="80">
        <v>13585</v>
      </c>
      <c r="N18" s="80">
        <v>11433</v>
      </c>
      <c r="O18" s="80">
        <v>10273</v>
      </c>
      <c r="P18" s="80">
        <v>10785</v>
      </c>
      <c r="Q18" s="80">
        <v>11816</v>
      </c>
      <c r="R18" s="80">
        <v>8845</v>
      </c>
      <c r="S18" s="80">
        <v>7870</v>
      </c>
      <c r="T18" s="80">
        <v>0</v>
      </c>
      <c r="U18" s="80">
        <v>0</v>
      </c>
      <c r="V18" s="80">
        <v>0</v>
      </c>
      <c r="W18" s="80">
        <v>9912.02</v>
      </c>
      <c r="X18" s="80">
        <v>0</v>
      </c>
      <c r="Y18" s="80">
        <v>0</v>
      </c>
      <c r="Z18" s="80">
        <v>0</v>
      </c>
      <c r="AA18" s="80">
        <v>0</v>
      </c>
      <c r="AB18" s="80">
        <v>0</v>
      </c>
      <c r="AC18" s="80">
        <v>0</v>
      </c>
      <c r="AD18" s="80">
        <v>0</v>
      </c>
      <c r="AE18" s="80">
        <v>0</v>
      </c>
      <c r="AF18" s="80">
        <v>0</v>
      </c>
      <c r="AG18" s="80">
        <v>0</v>
      </c>
      <c r="AH18" s="80">
        <v>0</v>
      </c>
      <c r="AI18" s="80">
        <v>0</v>
      </c>
      <c r="AJ18" s="80">
        <v>0</v>
      </c>
      <c r="AK18" s="80">
        <v>8495.1</v>
      </c>
    </row>
    <row r="19" spans="5:37" x14ac:dyDescent="0.25">
      <c r="E19" t="s">
        <v>188</v>
      </c>
      <c r="F19" s="79" t="s">
        <v>1</v>
      </c>
      <c r="G19" s="79"/>
      <c r="H19" s="79" t="s">
        <v>205</v>
      </c>
      <c r="I19" s="79" t="s">
        <v>9</v>
      </c>
      <c r="J19" s="79" t="s">
        <v>203</v>
      </c>
      <c r="K19" s="80">
        <v>220</v>
      </c>
      <c r="L19" s="80">
        <v>271</v>
      </c>
      <c r="M19" s="80">
        <v>1297</v>
      </c>
      <c r="N19" s="80">
        <v>786</v>
      </c>
      <c r="O19" s="80">
        <v>811</v>
      </c>
      <c r="P19" s="80">
        <v>806</v>
      </c>
      <c r="Q19" s="80">
        <v>730</v>
      </c>
      <c r="R19" s="80">
        <v>799</v>
      </c>
      <c r="S19" s="80">
        <v>1070</v>
      </c>
      <c r="T19" s="80">
        <v>0</v>
      </c>
      <c r="U19" s="80">
        <v>0</v>
      </c>
      <c r="V19" s="80">
        <v>0</v>
      </c>
      <c r="W19" s="80">
        <v>0</v>
      </c>
      <c r="X19" s="80">
        <v>0</v>
      </c>
      <c r="Y19" s="80">
        <v>1794.55</v>
      </c>
      <c r="Z19" s="80">
        <v>0</v>
      </c>
      <c r="AA19" s="80">
        <v>0</v>
      </c>
      <c r="AB19" s="80">
        <v>1.9582021627034321E-306</v>
      </c>
      <c r="AC19" s="80">
        <v>6.2305497234689141E-307</v>
      </c>
      <c r="AD19" s="80">
        <v>6.2305463284310366E-307</v>
      </c>
      <c r="AE19" s="80">
        <v>1.4241830794547401E-306</v>
      </c>
      <c r="AF19" s="80">
        <v>1.7802084774853548E-306</v>
      </c>
      <c r="AG19" s="80">
        <v>2264.39</v>
      </c>
      <c r="AH19" s="80">
        <v>0</v>
      </c>
      <c r="AI19" s="80">
        <v>0</v>
      </c>
      <c r="AJ19" s="80">
        <v>2.5589520735750473E-307</v>
      </c>
      <c r="AK19" s="80">
        <v>4.0054181458472686E-307</v>
      </c>
    </row>
    <row r="20" spans="5:37" x14ac:dyDescent="0.25">
      <c r="E20" t="s">
        <v>188</v>
      </c>
      <c r="F20" s="79" t="s">
        <v>1</v>
      </c>
      <c r="G20" s="79"/>
      <c r="H20" s="79" t="s">
        <v>20</v>
      </c>
      <c r="I20" s="79" t="s">
        <v>21</v>
      </c>
      <c r="J20" s="79" t="s">
        <v>206</v>
      </c>
      <c r="K20" s="80">
        <v>1393</v>
      </c>
      <c r="L20" s="80">
        <v>2102</v>
      </c>
      <c r="M20" s="80">
        <v>3716</v>
      </c>
      <c r="N20" s="80">
        <v>4156</v>
      </c>
      <c r="O20" s="80">
        <v>5092</v>
      </c>
      <c r="P20" s="80">
        <v>5546</v>
      </c>
      <c r="Q20" s="80">
        <v>6402</v>
      </c>
      <c r="R20" s="80">
        <v>6678</v>
      </c>
      <c r="S20" s="80">
        <v>6908</v>
      </c>
      <c r="T20" s="80">
        <v>1.8914434970549806E-307</v>
      </c>
      <c r="U20" s="80">
        <v>3.3377347141800563E-307</v>
      </c>
      <c r="V20" s="80">
        <v>8992.98</v>
      </c>
      <c r="W20" s="80">
        <v>0</v>
      </c>
      <c r="X20" s="80">
        <v>0</v>
      </c>
      <c r="Y20" s="80">
        <v>0</v>
      </c>
      <c r="Z20" s="80">
        <v>0</v>
      </c>
      <c r="AA20" s="80">
        <v>13545.44</v>
      </c>
      <c r="AB20" s="80">
        <v>0</v>
      </c>
      <c r="AC20" s="80">
        <v>0</v>
      </c>
      <c r="AD20" s="80">
        <v>1.6654167280170017E+220</v>
      </c>
      <c r="AE20" s="80">
        <v>0</v>
      </c>
      <c r="AF20" s="80">
        <v>0</v>
      </c>
      <c r="AG20" s="80">
        <v>0</v>
      </c>
      <c r="AH20" s="80">
        <v>4.4132736106296028E-85</v>
      </c>
      <c r="AI20" s="80">
        <v>1.3271314692379822E-47</v>
      </c>
      <c r="AJ20" s="80">
        <v>0</v>
      </c>
      <c r="AK20" s="80">
        <v>0</v>
      </c>
    </row>
    <row r="21" spans="5:37" x14ac:dyDescent="0.25">
      <c r="E21" t="s">
        <v>188</v>
      </c>
      <c r="F21" s="79" t="s">
        <v>1</v>
      </c>
      <c r="G21" s="79"/>
      <c r="H21" s="79" t="s">
        <v>22</v>
      </c>
      <c r="I21" s="79" t="s">
        <v>9</v>
      </c>
      <c r="J21" s="79" t="s">
        <v>208</v>
      </c>
      <c r="K21" s="80">
        <v>539</v>
      </c>
      <c r="L21" s="80">
        <v>957</v>
      </c>
      <c r="M21" s="80">
        <v>855</v>
      </c>
      <c r="N21" s="80">
        <v>968</v>
      </c>
      <c r="O21" s="80">
        <v>936</v>
      </c>
      <c r="P21" s="80">
        <v>865</v>
      </c>
      <c r="Q21" s="80">
        <v>960</v>
      </c>
      <c r="R21" s="80">
        <v>1018</v>
      </c>
      <c r="S21" s="80">
        <v>760</v>
      </c>
      <c r="T21" s="80">
        <v>0</v>
      </c>
      <c r="U21" s="80">
        <v>0</v>
      </c>
      <c r="V21" s="80">
        <v>0</v>
      </c>
      <c r="W21" s="80">
        <v>920.65</v>
      </c>
      <c r="X21" s="80">
        <v>0</v>
      </c>
      <c r="Y21" s="80">
        <v>0</v>
      </c>
      <c r="Z21" s="80">
        <v>976.78</v>
      </c>
      <c r="AA21" s="80">
        <v>0</v>
      </c>
      <c r="AB21" s="80">
        <v>0</v>
      </c>
      <c r="AC21" s="80">
        <v>1207.52</v>
      </c>
      <c r="AD21" s="80">
        <v>0</v>
      </c>
      <c r="AE21" s="80">
        <v>0</v>
      </c>
      <c r="AF21" s="80">
        <v>1031.925</v>
      </c>
      <c r="AG21" s="80">
        <v>0</v>
      </c>
      <c r="AH21" s="80">
        <v>0</v>
      </c>
      <c r="AI21" s="80">
        <v>0</v>
      </c>
      <c r="AJ21" s="80">
        <v>0</v>
      </c>
      <c r="AK21" s="80">
        <v>0</v>
      </c>
    </row>
    <row r="22" spans="5:37" x14ac:dyDescent="0.25">
      <c r="E22" t="s">
        <v>188</v>
      </c>
      <c r="F22" s="79" t="s">
        <v>1</v>
      </c>
      <c r="G22" s="79"/>
      <c r="H22" s="79" t="s">
        <v>23</v>
      </c>
      <c r="I22" s="79" t="s">
        <v>24</v>
      </c>
      <c r="J22" s="79" t="s">
        <v>210</v>
      </c>
      <c r="K22" s="80" t="s">
        <v>13</v>
      </c>
      <c r="L22" s="80">
        <v>2242</v>
      </c>
      <c r="M22" s="80">
        <v>4116</v>
      </c>
      <c r="N22" s="80">
        <v>4403</v>
      </c>
      <c r="O22" s="80">
        <v>4552</v>
      </c>
      <c r="P22" s="80">
        <v>4769</v>
      </c>
      <c r="Q22" s="80">
        <v>5313</v>
      </c>
      <c r="R22" s="80">
        <v>6536</v>
      </c>
      <c r="S22" s="80">
        <v>6585</v>
      </c>
      <c r="T22" s="80">
        <v>0</v>
      </c>
      <c r="U22" s="80">
        <v>0</v>
      </c>
      <c r="V22" s="80">
        <v>0</v>
      </c>
      <c r="W22" s="80">
        <v>2.672764503340396E+185</v>
      </c>
      <c r="X22" s="80">
        <v>2.5171634109197455E+180</v>
      </c>
      <c r="Y22" s="80">
        <v>1.2582039832029177E-85</v>
      </c>
      <c r="Z22" s="80">
        <v>5.2239671988268411E+257</v>
      </c>
      <c r="AA22" s="80">
        <v>16502.13</v>
      </c>
      <c r="AB22" s="80">
        <v>9.4531313174812667E+218</v>
      </c>
      <c r="AC22" s="80">
        <v>16126.28</v>
      </c>
      <c r="AD22" s="80">
        <v>0</v>
      </c>
      <c r="AE22" s="80">
        <v>0</v>
      </c>
      <c r="AF22" s="80">
        <v>0</v>
      </c>
      <c r="AG22" s="80">
        <v>0</v>
      </c>
      <c r="AH22" s="80">
        <v>0</v>
      </c>
      <c r="AI22" s="80">
        <v>2.5257655153381018E+250</v>
      </c>
      <c r="AJ22" s="80">
        <v>0</v>
      </c>
      <c r="AK22" s="80">
        <v>0</v>
      </c>
    </row>
    <row r="23" spans="5:37" x14ac:dyDescent="0.25">
      <c r="E23" t="s">
        <v>188</v>
      </c>
      <c r="F23" s="79" t="s">
        <v>1</v>
      </c>
      <c r="G23" s="79"/>
      <c r="H23" s="79" t="s">
        <v>25</v>
      </c>
      <c r="I23" s="79" t="s">
        <v>26</v>
      </c>
      <c r="J23" s="79" t="s">
        <v>212</v>
      </c>
      <c r="K23" s="80">
        <v>60</v>
      </c>
      <c r="L23" s="80">
        <v>87</v>
      </c>
      <c r="M23" s="80">
        <v>230</v>
      </c>
      <c r="N23" s="80">
        <v>204</v>
      </c>
      <c r="O23" s="80">
        <v>240</v>
      </c>
      <c r="P23" s="80">
        <v>277</v>
      </c>
      <c r="Q23" s="80">
        <v>218</v>
      </c>
      <c r="R23" s="80">
        <v>289</v>
      </c>
      <c r="S23" s="80">
        <v>239</v>
      </c>
      <c r="T23" s="80">
        <v>0</v>
      </c>
      <c r="U23" s="80">
        <v>1.2461201304600839E-306</v>
      </c>
      <c r="V23" s="80">
        <v>8.3444810836895386E-308</v>
      </c>
      <c r="W23" s="80">
        <v>1.1126061922530887E-306</v>
      </c>
      <c r="X23" s="80">
        <v>1.2238339122012311E-307</v>
      </c>
      <c r="Y23" s="80">
        <v>1.3796130175777512E-306</v>
      </c>
      <c r="Z23" s="80">
        <v>0</v>
      </c>
      <c r="AA23" s="80">
        <v>0</v>
      </c>
      <c r="AB23" s="80">
        <v>0</v>
      </c>
      <c r="AC23" s="80">
        <v>0</v>
      </c>
      <c r="AD23" s="80">
        <v>247.23</v>
      </c>
      <c r="AE23" s="80">
        <v>448.7</v>
      </c>
      <c r="AF23" s="80">
        <v>0</v>
      </c>
      <c r="AG23" s="80">
        <v>0</v>
      </c>
      <c r="AH23" s="80">
        <v>0</v>
      </c>
      <c r="AI23" s="80">
        <v>0</v>
      </c>
      <c r="AJ23" s="80">
        <v>386.95499999999998</v>
      </c>
      <c r="AK23" s="80">
        <v>0</v>
      </c>
    </row>
    <row r="24" spans="5:37" x14ac:dyDescent="0.25">
      <c r="E24" t="s">
        <v>188</v>
      </c>
      <c r="F24" s="79" t="s">
        <v>1</v>
      </c>
      <c r="G24" s="79"/>
      <c r="H24" s="79" t="s">
        <v>216</v>
      </c>
      <c r="I24" s="79" t="s">
        <v>27</v>
      </c>
      <c r="J24" s="79" t="s">
        <v>214</v>
      </c>
      <c r="K24" s="80">
        <v>259</v>
      </c>
      <c r="L24" s="80">
        <v>253</v>
      </c>
      <c r="M24" s="80">
        <v>1025</v>
      </c>
      <c r="N24" s="80">
        <v>1490</v>
      </c>
      <c r="O24" s="80">
        <v>1524</v>
      </c>
      <c r="P24" s="80">
        <v>1882</v>
      </c>
      <c r="Q24" s="80">
        <v>1824</v>
      </c>
      <c r="R24" s="80">
        <v>1944</v>
      </c>
      <c r="S24" s="80">
        <v>1894</v>
      </c>
      <c r="T24" s="80">
        <v>0</v>
      </c>
      <c r="U24" s="80">
        <v>0</v>
      </c>
      <c r="V24" s="80">
        <v>0</v>
      </c>
      <c r="W24" s="80">
        <v>0</v>
      </c>
      <c r="X24" s="80">
        <v>0</v>
      </c>
      <c r="Y24" s="80">
        <v>0</v>
      </c>
      <c r="Z24" s="80">
        <v>0</v>
      </c>
      <c r="AA24" s="80">
        <v>1.2461201304600839E-306</v>
      </c>
      <c r="AB24" s="80">
        <v>8.3444810836895386E-308</v>
      </c>
      <c r="AC24" s="80">
        <v>1400.83</v>
      </c>
      <c r="AD24" s="80">
        <v>1.1126061922530887E-306</v>
      </c>
      <c r="AE24" s="80">
        <v>1.2238339122012311E-307</v>
      </c>
      <c r="AF24" s="80">
        <v>1198.1949999999999</v>
      </c>
      <c r="AG24" s="80">
        <v>1.3796130175777512E-306</v>
      </c>
      <c r="AH24" s="80">
        <v>0</v>
      </c>
      <c r="AI24" s="80">
        <v>1362.11</v>
      </c>
      <c r="AJ24" s="80">
        <v>0</v>
      </c>
      <c r="AK24" s="80">
        <v>1.2461201304600839E-306</v>
      </c>
    </row>
    <row r="25" spans="5:37" x14ac:dyDescent="0.25">
      <c r="E25" t="s">
        <v>188</v>
      </c>
      <c r="F25" s="79" t="s">
        <v>1</v>
      </c>
      <c r="G25" s="79"/>
      <c r="H25" s="79" t="s">
        <v>28</v>
      </c>
      <c r="I25" s="79" t="s">
        <v>9</v>
      </c>
      <c r="J25" s="79" t="s">
        <v>217</v>
      </c>
      <c r="K25" s="80">
        <v>6079</v>
      </c>
      <c r="L25" s="80">
        <v>8278</v>
      </c>
      <c r="M25" s="80">
        <v>8405</v>
      </c>
      <c r="N25" s="80">
        <v>13741</v>
      </c>
      <c r="O25" s="80">
        <v>25077</v>
      </c>
      <c r="P25" s="80">
        <v>28816</v>
      </c>
      <c r="Q25" s="80">
        <v>29133</v>
      </c>
      <c r="R25" s="80">
        <v>28794</v>
      </c>
      <c r="S25" s="80">
        <v>26621</v>
      </c>
      <c r="T25" s="80">
        <v>8.3444810836895386E-308</v>
      </c>
      <c r="U25" s="80">
        <v>1.1126061922530887E-306</v>
      </c>
      <c r="V25" s="80">
        <v>1.2238339122012311E-307</v>
      </c>
      <c r="W25" s="80">
        <v>29053.62</v>
      </c>
      <c r="X25" s="80">
        <v>1.3796130175777512E-306</v>
      </c>
      <c r="Y25" s="80">
        <v>0</v>
      </c>
      <c r="Z25" s="80">
        <v>0</v>
      </c>
      <c r="AA25" s="80">
        <v>1.9582021627034321E-306</v>
      </c>
      <c r="AB25" s="80">
        <v>6.2305497234689141E-307</v>
      </c>
      <c r="AC25" s="80">
        <v>6.2305463284310366E-307</v>
      </c>
      <c r="AD25" s="80">
        <v>1.4241830794547401E-306</v>
      </c>
      <c r="AE25" s="80">
        <v>1.7802084774853548E-306</v>
      </c>
      <c r="AF25" s="80">
        <v>0</v>
      </c>
      <c r="AG25" s="80">
        <v>0</v>
      </c>
      <c r="AH25" s="80">
        <v>1.9582021627034321E-306</v>
      </c>
      <c r="AI25" s="80">
        <v>6.2305497234689141E-307</v>
      </c>
      <c r="AJ25" s="80">
        <v>6.2305463284310366E-307</v>
      </c>
      <c r="AK25" s="80">
        <v>45395.67</v>
      </c>
    </row>
    <row r="26" spans="5:37" x14ac:dyDescent="0.25">
      <c r="E26" t="s">
        <v>188</v>
      </c>
      <c r="F26" s="79" t="s">
        <v>1</v>
      </c>
      <c r="G26" s="79"/>
      <c r="H26" s="79" t="s">
        <v>29</v>
      </c>
      <c r="I26" s="79" t="s">
        <v>30</v>
      </c>
      <c r="J26" s="79" t="s">
        <v>219</v>
      </c>
      <c r="K26" s="80">
        <v>640</v>
      </c>
      <c r="L26" s="80">
        <v>875</v>
      </c>
      <c r="M26" s="80">
        <v>979</v>
      </c>
      <c r="N26" s="80">
        <v>1041</v>
      </c>
      <c r="O26" s="80">
        <v>1143</v>
      </c>
      <c r="P26" s="80">
        <v>1105</v>
      </c>
      <c r="Q26" s="80">
        <v>1194</v>
      </c>
      <c r="R26" s="80">
        <v>1190</v>
      </c>
      <c r="S26" s="80">
        <v>1078</v>
      </c>
      <c r="T26" s="80">
        <v>1.4241830794547401E-306</v>
      </c>
      <c r="U26" s="80">
        <v>1154.52</v>
      </c>
      <c r="V26" s="80">
        <v>1350.76</v>
      </c>
      <c r="W26" s="80">
        <v>1511.355</v>
      </c>
      <c r="X26" s="80">
        <v>1584.65</v>
      </c>
      <c r="Y26" s="80">
        <v>1.7802084774853548E-306</v>
      </c>
      <c r="Z26" s="80">
        <v>1860.0450000000001</v>
      </c>
      <c r="AA26" s="80">
        <v>0</v>
      </c>
      <c r="AB26" s="80">
        <v>-3.9826343264981699E-270</v>
      </c>
      <c r="AC26" s="80">
        <v>1.6488833829630523E-152</v>
      </c>
      <c r="AD26" s="80">
        <v>0</v>
      </c>
      <c r="AE26" s="80">
        <v>0</v>
      </c>
      <c r="AF26" s="80">
        <v>0</v>
      </c>
      <c r="AG26" s="80">
        <v>0</v>
      </c>
      <c r="AH26" s="80">
        <v>0</v>
      </c>
      <c r="AI26" s="80">
        <v>0</v>
      </c>
      <c r="AJ26" s="80">
        <v>0</v>
      </c>
      <c r="AK26" s="80">
        <v>0</v>
      </c>
    </row>
    <row r="27" spans="5:37" x14ac:dyDescent="0.25">
      <c r="E27" t="s">
        <v>188</v>
      </c>
      <c r="F27" s="79" t="s">
        <v>1</v>
      </c>
      <c r="G27" s="79"/>
      <c r="H27" s="79" t="s">
        <v>31</v>
      </c>
      <c r="I27" s="79" t="s">
        <v>17</v>
      </c>
      <c r="J27" s="79" t="s">
        <v>221</v>
      </c>
      <c r="K27" s="80" t="s">
        <v>13</v>
      </c>
      <c r="L27" s="80" t="s">
        <v>13</v>
      </c>
      <c r="M27" s="80" t="s">
        <v>13</v>
      </c>
      <c r="N27" s="80" t="s">
        <v>13</v>
      </c>
      <c r="O27" s="80" t="s">
        <v>13</v>
      </c>
      <c r="P27" s="80" t="s">
        <v>13</v>
      </c>
      <c r="Q27" s="80" t="s">
        <v>13</v>
      </c>
      <c r="R27" s="80" t="s">
        <v>13</v>
      </c>
      <c r="S27" s="80" t="s">
        <v>13</v>
      </c>
      <c r="T27" s="80" t="s">
        <v>13</v>
      </c>
      <c r="U27" s="80" t="s">
        <v>13</v>
      </c>
      <c r="V27" s="80" t="s">
        <v>13</v>
      </c>
      <c r="W27" s="80" t="s">
        <v>13</v>
      </c>
      <c r="X27" s="80">
        <v>0</v>
      </c>
      <c r="Y27" s="80">
        <v>0</v>
      </c>
      <c r="Z27" s="80">
        <v>0</v>
      </c>
      <c r="AA27" s="80">
        <v>0</v>
      </c>
      <c r="AB27" s="80">
        <v>0</v>
      </c>
      <c r="AC27" s="80">
        <v>4399.24</v>
      </c>
      <c r="AD27" s="80">
        <v>0</v>
      </c>
      <c r="AE27" s="80">
        <v>0</v>
      </c>
      <c r="AF27" s="80">
        <v>0</v>
      </c>
      <c r="AG27" s="80">
        <v>0</v>
      </c>
      <c r="AH27" s="80">
        <v>0</v>
      </c>
      <c r="AI27" s="80">
        <v>0</v>
      </c>
      <c r="AJ27" s="80">
        <v>0</v>
      </c>
      <c r="AK27" s="80">
        <v>1.2461201304600839E-306</v>
      </c>
    </row>
    <row r="28" spans="5:37" x14ac:dyDescent="0.25">
      <c r="E28" t="s">
        <v>188</v>
      </c>
      <c r="F28" s="79" t="s">
        <v>1</v>
      </c>
      <c r="G28" s="79"/>
      <c r="H28" s="79" t="s">
        <v>32</v>
      </c>
      <c r="I28" s="79" t="s">
        <v>33</v>
      </c>
      <c r="J28" s="79" t="s">
        <v>223</v>
      </c>
      <c r="K28" s="80">
        <v>2166</v>
      </c>
      <c r="L28" s="80">
        <v>2227</v>
      </c>
      <c r="M28" s="80">
        <v>1775</v>
      </c>
      <c r="N28" s="80">
        <v>1890</v>
      </c>
      <c r="O28" s="80">
        <v>1779</v>
      </c>
      <c r="P28" s="80">
        <v>1880</v>
      </c>
      <c r="Q28" s="80">
        <v>1959</v>
      </c>
      <c r="R28" s="80">
        <v>1448</v>
      </c>
      <c r="S28" s="80">
        <v>1351</v>
      </c>
      <c r="T28" s="80">
        <v>1429.115</v>
      </c>
      <c r="U28" s="80">
        <v>8.3444810836895386E-308</v>
      </c>
      <c r="V28" s="80">
        <v>1417.69</v>
      </c>
      <c r="W28" s="80">
        <v>1.1126061922530887E-306</v>
      </c>
      <c r="X28" s="80">
        <v>1.2238339122012311E-307</v>
      </c>
      <c r="Y28" s="80">
        <v>1.3796130175777512E-306</v>
      </c>
      <c r="Z28" s="80">
        <v>0</v>
      </c>
      <c r="AA28" s="80">
        <v>0</v>
      </c>
      <c r="AB28" s="80">
        <v>2.5589520735750473E-307</v>
      </c>
      <c r="AC28" s="80">
        <v>4.0054181458472686E-307</v>
      </c>
      <c r="AD28" s="80">
        <v>1685.79</v>
      </c>
      <c r="AE28" s="80">
        <v>1.8914434970549806E-307</v>
      </c>
      <c r="AF28" s="80">
        <v>3.3377347141800563E-307</v>
      </c>
      <c r="AG28" s="80">
        <v>1.3796130171011335E-306</v>
      </c>
      <c r="AH28" s="80">
        <v>0</v>
      </c>
      <c r="AI28" s="80">
        <v>0</v>
      </c>
      <c r="AJ28" s="80">
        <v>2.5589520735750473E-307</v>
      </c>
      <c r="AK28" s="80">
        <v>4.0054181458472686E-307</v>
      </c>
    </row>
    <row r="29" spans="5:37" x14ac:dyDescent="0.25">
      <c r="E29" t="s">
        <v>188</v>
      </c>
      <c r="F29" s="79" t="s">
        <v>1</v>
      </c>
      <c r="G29" s="79"/>
      <c r="H29" s="79" t="s">
        <v>34</v>
      </c>
      <c r="I29" s="79" t="s">
        <v>193</v>
      </c>
      <c r="J29" s="79" t="s">
        <v>225</v>
      </c>
      <c r="K29" s="80">
        <v>1121</v>
      </c>
      <c r="L29" s="80">
        <v>1253</v>
      </c>
      <c r="M29" s="80">
        <v>1385</v>
      </c>
      <c r="N29" s="80">
        <v>1106</v>
      </c>
      <c r="O29" s="80">
        <v>1251</v>
      </c>
      <c r="P29" s="80">
        <v>1459</v>
      </c>
      <c r="Q29" s="80">
        <v>1324</v>
      </c>
      <c r="R29" s="80">
        <v>1385</v>
      </c>
      <c r="S29" s="80">
        <v>1499</v>
      </c>
      <c r="T29" s="80">
        <v>1.8914434970549806E-307</v>
      </c>
      <c r="U29" s="80">
        <v>3.3377347141800563E-307</v>
      </c>
      <c r="V29" s="80">
        <v>0</v>
      </c>
      <c r="W29" s="80">
        <v>0</v>
      </c>
      <c r="X29" s="80">
        <v>0</v>
      </c>
      <c r="Y29" s="80">
        <v>1.2461201304600839E-306</v>
      </c>
      <c r="Z29" s="80">
        <v>8.3444810836895386E-308</v>
      </c>
      <c r="AA29" s="80">
        <v>1.1126061922530887E-306</v>
      </c>
      <c r="AB29" s="80">
        <v>1.2238339122012311E-307</v>
      </c>
      <c r="AC29" s="80">
        <v>1.3796130175777512E-306</v>
      </c>
      <c r="AD29" s="80">
        <v>0</v>
      </c>
      <c r="AE29" s="80">
        <v>0</v>
      </c>
      <c r="AF29" s="80">
        <v>2.672764503340396E+185</v>
      </c>
      <c r="AG29" s="80">
        <v>2.5171634109197455E+180</v>
      </c>
      <c r="AH29" s="80">
        <v>1.2582039832029177E-85</v>
      </c>
      <c r="AI29" s="80">
        <v>5.2239671988268411E+257</v>
      </c>
      <c r="AJ29" s="80">
        <v>9.4531313174812667E+218</v>
      </c>
      <c r="AK29" s="80">
        <v>1216.28</v>
      </c>
    </row>
    <row r="30" spans="5:37" x14ac:dyDescent="0.25">
      <c r="E30" t="s">
        <v>188</v>
      </c>
      <c r="F30" s="79" t="s">
        <v>1</v>
      </c>
      <c r="G30" s="79"/>
      <c r="H30" s="79" t="s">
        <v>229</v>
      </c>
      <c r="I30" s="79" t="s">
        <v>33</v>
      </c>
      <c r="J30" s="79" t="s">
        <v>227</v>
      </c>
      <c r="K30" s="80">
        <v>8347</v>
      </c>
      <c r="L30" s="80">
        <v>23659</v>
      </c>
      <c r="M30" s="80">
        <v>22010</v>
      </c>
      <c r="N30" s="80">
        <v>24186</v>
      </c>
      <c r="O30" s="80">
        <v>23341</v>
      </c>
      <c r="P30" s="80">
        <v>25925</v>
      </c>
      <c r="Q30" s="80">
        <v>26251</v>
      </c>
      <c r="R30" s="80">
        <v>22153</v>
      </c>
      <c r="S30" s="80">
        <v>26494</v>
      </c>
      <c r="T30" s="80">
        <v>0</v>
      </c>
      <c r="U30" s="80">
        <v>29004.26</v>
      </c>
      <c r="V30" s="80">
        <v>0</v>
      </c>
      <c r="W30" s="80">
        <v>0</v>
      </c>
      <c r="X30" s="80">
        <v>0</v>
      </c>
      <c r="Y30" s="80">
        <v>0</v>
      </c>
      <c r="Z30" s="80">
        <v>0</v>
      </c>
      <c r="AA30" s="80">
        <v>0</v>
      </c>
      <c r="AB30" s="80">
        <v>0</v>
      </c>
      <c r="AC30" s="80">
        <v>0</v>
      </c>
      <c r="AD30" s="80">
        <v>2.672764503340396E+185</v>
      </c>
      <c r="AE30" s="80">
        <v>2.5171634109197455E+180</v>
      </c>
      <c r="AF30" s="80">
        <v>1.2582039832029177E-85</v>
      </c>
      <c r="AG30" s="80">
        <v>46789.61</v>
      </c>
      <c r="AH30" s="80">
        <v>5.2239671988268411E+257</v>
      </c>
      <c r="AI30" s="80">
        <v>9.4531313174812667E+218</v>
      </c>
      <c r="AJ30" s="80">
        <v>0</v>
      </c>
      <c r="AK30" s="80">
        <v>0</v>
      </c>
    </row>
    <row r="31" spans="5:37" x14ac:dyDescent="0.25">
      <c r="E31" t="s">
        <v>188</v>
      </c>
      <c r="F31" s="79" t="s">
        <v>1</v>
      </c>
      <c r="G31" s="79"/>
      <c r="H31" s="79" t="s">
        <v>232</v>
      </c>
      <c r="I31" s="79" t="s">
        <v>24</v>
      </c>
      <c r="J31" s="79" t="s">
        <v>230</v>
      </c>
      <c r="K31" s="80">
        <v>584</v>
      </c>
      <c r="L31" s="80">
        <v>2149</v>
      </c>
      <c r="M31" s="80">
        <v>2285</v>
      </c>
      <c r="N31" s="80">
        <v>2778</v>
      </c>
      <c r="O31" s="80">
        <v>2871</v>
      </c>
      <c r="P31" s="80">
        <v>3286</v>
      </c>
      <c r="Q31" s="80">
        <v>3257</v>
      </c>
      <c r="R31" s="80">
        <v>3171</v>
      </c>
      <c r="S31" s="80">
        <v>3130</v>
      </c>
      <c r="T31" s="80">
        <v>0</v>
      </c>
      <c r="U31" s="80">
        <v>0</v>
      </c>
      <c r="V31" s="80">
        <v>0</v>
      </c>
      <c r="W31" s="80">
        <v>0</v>
      </c>
      <c r="X31" s="80">
        <v>0</v>
      </c>
      <c r="Y31" s="80">
        <v>0</v>
      </c>
      <c r="Z31" s="80">
        <v>0</v>
      </c>
      <c r="AA31" s="80">
        <v>0</v>
      </c>
      <c r="AB31" s="80">
        <v>0</v>
      </c>
      <c r="AC31" s="80">
        <v>0</v>
      </c>
      <c r="AD31" s="80">
        <v>0</v>
      </c>
      <c r="AE31" s="80">
        <v>0</v>
      </c>
      <c r="AF31" s="80">
        <v>0</v>
      </c>
      <c r="AG31" s="80">
        <v>0</v>
      </c>
      <c r="AH31" s="80">
        <v>0</v>
      </c>
      <c r="AI31" s="80">
        <v>0</v>
      </c>
      <c r="AJ31" s="80">
        <v>0</v>
      </c>
      <c r="AK31" s="80">
        <v>4058.53</v>
      </c>
    </row>
    <row r="32" spans="5:37" x14ac:dyDescent="0.25">
      <c r="E32" t="s">
        <v>188</v>
      </c>
      <c r="F32" s="79" t="s">
        <v>1</v>
      </c>
      <c r="G32" s="79"/>
      <c r="H32" s="79" t="s">
        <v>35</v>
      </c>
      <c r="I32" s="79" t="s">
        <v>27</v>
      </c>
      <c r="J32" s="79" t="s">
        <v>233</v>
      </c>
      <c r="K32" s="80">
        <v>3563</v>
      </c>
      <c r="L32" s="80">
        <v>586</v>
      </c>
      <c r="M32" s="80">
        <v>593</v>
      </c>
      <c r="N32" s="80">
        <v>779</v>
      </c>
      <c r="O32" s="80">
        <v>828</v>
      </c>
      <c r="P32" s="80">
        <v>776</v>
      </c>
      <c r="Q32" s="80">
        <v>938</v>
      </c>
      <c r="R32" s="80">
        <v>885</v>
      </c>
      <c r="S32" s="80">
        <v>542</v>
      </c>
      <c r="T32" s="80">
        <v>618.91</v>
      </c>
      <c r="U32" s="80">
        <v>0</v>
      </c>
      <c r="V32" s="80">
        <v>672.43499999999995</v>
      </c>
      <c r="W32" s="80">
        <v>925.52</v>
      </c>
      <c r="X32" s="80">
        <v>0</v>
      </c>
      <c r="Y32" s="80">
        <v>0</v>
      </c>
      <c r="Z32" s="80">
        <v>1313.55</v>
      </c>
      <c r="AA32" s="80">
        <v>0</v>
      </c>
      <c r="AB32" s="80">
        <v>1484.5720000000001</v>
      </c>
      <c r="AC32" s="80">
        <v>1619.8420000000001</v>
      </c>
      <c r="AD32" s="80">
        <v>1918.2940000000001</v>
      </c>
      <c r="AE32" s="80">
        <v>2205.0459999999998</v>
      </c>
      <c r="AF32" s="80">
        <v>2808.7340000000004</v>
      </c>
      <c r="AG32" s="80">
        <v>2708.4250000000002</v>
      </c>
      <c r="AH32" s="80">
        <v>0</v>
      </c>
      <c r="AI32" s="80">
        <v>4069.3519999999999</v>
      </c>
      <c r="AJ32" s="80">
        <v>3585.0810000000001</v>
      </c>
      <c r="AK32" s="80">
        <v>3369.9969999999998</v>
      </c>
    </row>
    <row r="33" spans="5:37" x14ac:dyDescent="0.25">
      <c r="E33" t="s">
        <v>188</v>
      </c>
      <c r="F33" s="79" t="s">
        <v>1</v>
      </c>
      <c r="G33" s="79"/>
      <c r="H33" s="79" t="s">
        <v>36</v>
      </c>
      <c r="I33" s="79" t="s">
        <v>26</v>
      </c>
      <c r="J33" s="79" t="s">
        <v>235</v>
      </c>
      <c r="K33" s="80">
        <v>301</v>
      </c>
      <c r="L33" s="80">
        <v>314</v>
      </c>
      <c r="M33" s="80">
        <v>783</v>
      </c>
      <c r="N33" s="80">
        <v>771</v>
      </c>
      <c r="O33" s="80">
        <v>948</v>
      </c>
      <c r="P33" s="80">
        <v>1002</v>
      </c>
      <c r="Q33" s="80">
        <v>995</v>
      </c>
      <c r="R33" s="80">
        <v>1243</v>
      </c>
      <c r="S33" s="80">
        <v>1229</v>
      </c>
      <c r="T33" s="80">
        <v>912.15300000000002</v>
      </c>
      <c r="U33" s="80">
        <v>1131.943</v>
      </c>
      <c r="V33" s="80">
        <v>1146.365</v>
      </c>
      <c r="W33" s="80">
        <v>1174.145</v>
      </c>
      <c r="X33" s="80">
        <v>1123.6600000000001</v>
      </c>
      <c r="Y33" s="80">
        <v>0</v>
      </c>
      <c r="Z33" s="80">
        <v>1410.913</v>
      </c>
      <c r="AA33" s="80">
        <v>1511.934</v>
      </c>
      <c r="AB33" s="80">
        <v>1246.7240000000002</v>
      </c>
      <c r="AC33" s="80">
        <v>908.36</v>
      </c>
      <c r="AD33" s="80">
        <v>918.73900000000003</v>
      </c>
      <c r="AE33" s="80">
        <v>1017.181</v>
      </c>
      <c r="AF33" s="80">
        <v>1052.3620000000001</v>
      </c>
      <c r="AG33" s="80">
        <v>0</v>
      </c>
      <c r="AH33" s="80">
        <v>2541.0349999999999</v>
      </c>
      <c r="AI33" s="80">
        <v>2951.4579999999996</v>
      </c>
      <c r="AJ33" s="80">
        <v>3406.808</v>
      </c>
      <c r="AK33" s="80">
        <v>3436.5619999999999</v>
      </c>
    </row>
    <row r="34" spans="5:37" x14ac:dyDescent="0.25">
      <c r="E34" t="s">
        <v>188</v>
      </c>
      <c r="F34" s="79" t="s">
        <v>1</v>
      </c>
      <c r="G34" s="79"/>
      <c r="H34" s="79" t="s">
        <v>239</v>
      </c>
      <c r="I34" s="79" t="s">
        <v>33</v>
      </c>
      <c r="J34" s="79" t="s">
        <v>237</v>
      </c>
      <c r="K34" s="80">
        <v>9440</v>
      </c>
      <c r="L34" s="80">
        <v>7175</v>
      </c>
      <c r="M34" s="80">
        <v>4543</v>
      </c>
      <c r="N34" s="80">
        <v>4499</v>
      </c>
      <c r="O34" s="80">
        <v>4252</v>
      </c>
      <c r="P34" s="80">
        <v>3856</v>
      </c>
      <c r="Q34" s="80">
        <v>3565</v>
      </c>
      <c r="R34" s="80">
        <v>3768</v>
      </c>
      <c r="S34" s="80">
        <v>3943</v>
      </c>
      <c r="T34" s="80">
        <v>4017.5330000000004</v>
      </c>
      <c r="U34" s="80">
        <v>3572.2070000000003</v>
      </c>
      <c r="V34" s="80">
        <v>4035.1559999999999</v>
      </c>
      <c r="W34" s="80">
        <v>0</v>
      </c>
      <c r="X34" s="80">
        <v>5304.7459999999992</v>
      </c>
      <c r="Y34" s="80">
        <v>5649.558</v>
      </c>
      <c r="Z34" s="80">
        <v>5121.5730000000003</v>
      </c>
      <c r="AA34" s="80">
        <v>5276.94</v>
      </c>
      <c r="AB34" s="80">
        <v>6828.8270000000002</v>
      </c>
      <c r="AC34" s="80">
        <v>7494.1710000000003</v>
      </c>
      <c r="AD34" s="80">
        <v>8608.8590000000004</v>
      </c>
      <c r="AE34" s="80">
        <v>0</v>
      </c>
      <c r="AF34" s="80">
        <v>10181.278</v>
      </c>
      <c r="AG34" s="80">
        <v>9998.030999999999</v>
      </c>
      <c r="AH34" s="80">
        <v>9720.851999999999</v>
      </c>
      <c r="AI34" s="80">
        <v>10047.243</v>
      </c>
      <c r="AJ34" s="80">
        <v>10249.285</v>
      </c>
      <c r="AK34" s="80">
        <v>10119.334999999999</v>
      </c>
    </row>
    <row r="35" spans="5:37" x14ac:dyDescent="0.25">
      <c r="E35" t="s">
        <v>188</v>
      </c>
      <c r="F35" s="79" t="s">
        <v>1</v>
      </c>
      <c r="G35" s="79"/>
      <c r="H35" s="79" t="s">
        <v>37</v>
      </c>
      <c r="I35" s="79" t="s">
        <v>24</v>
      </c>
      <c r="J35" s="79" t="s">
        <v>240</v>
      </c>
      <c r="K35" s="80">
        <v>1901</v>
      </c>
      <c r="L35" s="80">
        <v>2492</v>
      </c>
      <c r="M35" s="80">
        <v>2538</v>
      </c>
      <c r="N35" s="80">
        <v>2425</v>
      </c>
      <c r="O35" s="80">
        <v>2697</v>
      </c>
      <c r="P35" s="80">
        <v>2783</v>
      </c>
      <c r="Q35" s="80">
        <v>3141</v>
      </c>
      <c r="R35" s="80">
        <v>2811</v>
      </c>
      <c r="S35" s="80">
        <v>2775</v>
      </c>
      <c r="T35" s="80">
        <v>0</v>
      </c>
      <c r="U35" s="80">
        <v>3835.732</v>
      </c>
      <c r="V35" s="80">
        <v>4110.6440000000002</v>
      </c>
      <c r="W35" s="80">
        <v>3837.567</v>
      </c>
      <c r="X35" s="80">
        <v>4490.5259999999998</v>
      </c>
      <c r="Y35" s="80">
        <v>4580.8249999999998</v>
      </c>
      <c r="Z35" s="80">
        <v>4752.4440000000004</v>
      </c>
      <c r="AA35" s="80">
        <v>0</v>
      </c>
      <c r="AB35" s="80">
        <v>4692.0419999999995</v>
      </c>
      <c r="AC35" s="80">
        <v>4611.3320000000003</v>
      </c>
      <c r="AD35" s="80">
        <v>4527.0969999999998</v>
      </c>
      <c r="AE35" s="80">
        <v>4126.8040000000001</v>
      </c>
      <c r="AF35" s="80">
        <v>4592.8590000000004</v>
      </c>
      <c r="AG35" s="80">
        <v>3491.6410000000001</v>
      </c>
      <c r="AH35" s="80">
        <v>0</v>
      </c>
      <c r="AI35" s="80">
        <v>1956.046</v>
      </c>
      <c r="AJ35" s="80">
        <v>2183.6869999999999</v>
      </c>
      <c r="AK35" s="80">
        <v>2391.306</v>
      </c>
    </row>
    <row r="36" spans="5:37" x14ac:dyDescent="0.25">
      <c r="E36" t="s">
        <v>188</v>
      </c>
      <c r="F36" s="79" t="s">
        <v>1</v>
      </c>
      <c r="G36" s="79"/>
      <c r="H36" s="79" t="s">
        <v>38</v>
      </c>
      <c r="I36" s="79" t="s">
        <v>12</v>
      </c>
      <c r="J36" s="79" t="s">
        <v>242</v>
      </c>
      <c r="K36" s="80" t="s">
        <v>13</v>
      </c>
      <c r="L36" s="80" t="s">
        <v>13</v>
      </c>
      <c r="M36" s="80" t="s">
        <v>13</v>
      </c>
      <c r="N36" s="80" t="s">
        <v>13</v>
      </c>
      <c r="O36" s="80" t="s">
        <v>13</v>
      </c>
      <c r="P36" s="80" t="s">
        <v>13</v>
      </c>
      <c r="Q36" s="80" t="s">
        <v>13</v>
      </c>
      <c r="R36" s="80" t="s">
        <v>13</v>
      </c>
      <c r="S36" s="80" t="s">
        <v>13</v>
      </c>
      <c r="T36" s="80" t="s">
        <v>13</v>
      </c>
      <c r="U36" s="80" t="s">
        <v>13</v>
      </c>
      <c r="V36" s="80" t="s">
        <v>13</v>
      </c>
      <c r="W36" s="80" t="s">
        <v>13</v>
      </c>
      <c r="X36" s="80" t="s">
        <v>13</v>
      </c>
      <c r="Y36" s="80" t="s">
        <v>13</v>
      </c>
      <c r="Z36" s="80">
        <v>1088.348</v>
      </c>
      <c r="AA36" s="80">
        <v>1558.1890000000001</v>
      </c>
      <c r="AB36" s="80">
        <v>1645.011</v>
      </c>
      <c r="AC36" s="80">
        <v>0</v>
      </c>
      <c r="AD36" s="80">
        <v>1488.885</v>
      </c>
      <c r="AE36" s="80">
        <v>1864.8720000000001</v>
      </c>
      <c r="AF36" s="80">
        <v>1795.9110000000001</v>
      </c>
      <c r="AG36" s="80">
        <v>1922.8240000000001</v>
      </c>
      <c r="AH36" s="80">
        <v>1707.229</v>
      </c>
      <c r="AI36" s="80">
        <v>1149.2819999999999</v>
      </c>
      <c r="AJ36" s="80">
        <v>1162.3920000000001</v>
      </c>
      <c r="AK36" s="80">
        <v>1097.98</v>
      </c>
    </row>
    <row r="37" spans="5:37" x14ac:dyDescent="0.25">
      <c r="E37" t="s">
        <v>188</v>
      </c>
      <c r="F37" s="79" t="s">
        <v>1</v>
      </c>
      <c r="G37" s="79"/>
      <c r="H37" s="79" t="s">
        <v>39</v>
      </c>
      <c r="I37" s="79" t="s">
        <v>12</v>
      </c>
      <c r="J37" s="79" t="s">
        <v>244</v>
      </c>
      <c r="K37" s="80" t="s">
        <v>13</v>
      </c>
      <c r="L37" s="80" t="s">
        <v>13</v>
      </c>
      <c r="M37" s="80" t="s">
        <v>13</v>
      </c>
      <c r="N37" s="80" t="s">
        <v>13</v>
      </c>
      <c r="O37" s="80" t="s">
        <v>13</v>
      </c>
      <c r="P37" s="80" t="s">
        <v>13</v>
      </c>
      <c r="Q37" s="80" t="s">
        <v>13</v>
      </c>
      <c r="R37" s="80">
        <v>2847</v>
      </c>
      <c r="S37" s="80">
        <v>2954</v>
      </c>
      <c r="T37" s="80">
        <v>3168</v>
      </c>
      <c r="U37" s="80">
        <v>3221</v>
      </c>
      <c r="V37" s="80">
        <v>3400</v>
      </c>
      <c r="W37" s="80">
        <v>3597</v>
      </c>
      <c r="X37" s="80">
        <v>3654</v>
      </c>
      <c r="Y37" s="80">
        <v>3743</v>
      </c>
      <c r="Z37" s="80">
        <v>0</v>
      </c>
      <c r="AA37" s="80">
        <v>3879.7789999999995</v>
      </c>
      <c r="AB37" s="80">
        <v>4001.3530000000001</v>
      </c>
      <c r="AC37" s="80">
        <v>3748.04</v>
      </c>
      <c r="AD37" s="80">
        <v>3795.5110000000004</v>
      </c>
      <c r="AE37" s="80">
        <v>4334.18</v>
      </c>
      <c r="AF37" s="80">
        <v>4603.9529999999995</v>
      </c>
      <c r="AG37" s="80">
        <v>4673.3070000000007</v>
      </c>
      <c r="AH37" s="80">
        <v>3452.0819999999999</v>
      </c>
      <c r="AI37" s="80">
        <v>0</v>
      </c>
      <c r="AJ37" s="80">
        <v>3388.5519999999997</v>
      </c>
      <c r="AK37" s="80">
        <v>4031.6219999999998</v>
      </c>
    </row>
    <row r="38" spans="5:37" x14ac:dyDescent="0.25">
      <c r="E38" t="s">
        <v>188</v>
      </c>
      <c r="F38" s="79" t="s">
        <v>1</v>
      </c>
      <c r="G38" s="79"/>
      <c r="H38" s="79" t="s">
        <v>40</v>
      </c>
      <c r="I38" s="79" t="s">
        <v>27</v>
      </c>
      <c r="J38" s="79" t="s">
        <v>246</v>
      </c>
      <c r="K38" s="80">
        <v>31683</v>
      </c>
      <c r="L38" s="80">
        <v>28789</v>
      </c>
      <c r="M38" s="80">
        <v>23426</v>
      </c>
      <c r="N38" s="80">
        <v>22050</v>
      </c>
      <c r="O38" s="80">
        <v>19140</v>
      </c>
      <c r="P38" s="80">
        <v>16504</v>
      </c>
      <c r="Q38" s="80">
        <v>15268</v>
      </c>
      <c r="R38" s="80">
        <v>12335</v>
      </c>
      <c r="S38" s="80">
        <v>11366</v>
      </c>
      <c r="T38" s="80">
        <v>9800.3960000000006</v>
      </c>
      <c r="U38" s="80">
        <v>11255.571</v>
      </c>
      <c r="V38" s="80">
        <v>10752.902</v>
      </c>
      <c r="W38" s="80">
        <v>10363.264999999999</v>
      </c>
      <c r="X38" s="80">
        <v>0</v>
      </c>
      <c r="Y38" s="80">
        <v>10189.254999999999</v>
      </c>
      <c r="Z38" s="80">
        <v>19570.802</v>
      </c>
      <c r="AA38" s="80">
        <v>20188.911</v>
      </c>
      <c r="AB38" s="80">
        <v>23183.307000000001</v>
      </c>
      <c r="AC38" s="80">
        <v>24764.398000000001</v>
      </c>
      <c r="AD38" s="80">
        <v>27794.608</v>
      </c>
      <c r="AE38" s="80">
        <v>30503.58</v>
      </c>
      <c r="AF38" s="80">
        <v>0</v>
      </c>
      <c r="AG38" s="80">
        <v>29986.819</v>
      </c>
      <c r="AH38" s="80">
        <v>30874.227999999999</v>
      </c>
      <c r="AI38" s="80">
        <v>30840.769</v>
      </c>
      <c r="AJ38" s="80">
        <v>30356.510999999999</v>
      </c>
      <c r="AK38" s="80">
        <v>28913.138999999999</v>
      </c>
    </row>
    <row r="39" spans="5:37" x14ac:dyDescent="0.25">
      <c r="E39" t="s">
        <v>188</v>
      </c>
      <c r="F39" s="79" t="s">
        <v>1</v>
      </c>
      <c r="G39" s="79"/>
      <c r="H39" s="79" t="s">
        <v>250</v>
      </c>
      <c r="I39" s="79" t="s">
        <v>17</v>
      </c>
      <c r="J39" s="79" t="s">
        <v>248</v>
      </c>
      <c r="K39" s="80" t="s">
        <v>13</v>
      </c>
      <c r="L39" s="80" t="s">
        <v>13</v>
      </c>
      <c r="M39" s="80" t="s">
        <v>13</v>
      </c>
      <c r="N39" s="80" t="s">
        <v>13</v>
      </c>
      <c r="O39" s="80" t="s">
        <v>13</v>
      </c>
      <c r="P39" s="80" t="s">
        <v>13</v>
      </c>
      <c r="Q39" s="80" t="s">
        <v>13</v>
      </c>
      <c r="R39" s="80" t="s">
        <v>13</v>
      </c>
      <c r="S39" s="80" t="s">
        <v>13</v>
      </c>
      <c r="T39" s="80" t="s">
        <v>13</v>
      </c>
      <c r="U39" s="80" t="s">
        <v>13</v>
      </c>
      <c r="V39" s="80" t="s">
        <v>13</v>
      </c>
      <c r="W39" s="80" t="s">
        <v>13</v>
      </c>
      <c r="X39" s="80" t="s">
        <v>13</v>
      </c>
      <c r="Y39" s="80" t="s">
        <v>13</v>
      </c>
      <c r="Z39" s="80" t="s">
        <v>13</v>
      </c>
      <c r="AA39" s="80" t="s">
        <v>13</v>
      </c>
      <c r="AB39" s="80" t="s">
        <v>13</v>
      </c>
      <c r="AC39" s="80" t="s">
        <v>13</v>
      </c>
      <c r="AD39" s="80" t="s">
        <v>13</v>
      </c>
      <c r="AE39" s="80" t="s">
        <v>13</v>
      </c>
      <c r="AF39" s="80" t="s">
        <v>13</v>
      </c>
      <c r="AG39" s="80" t="s">
        <v>13</v>
      </c>
      <c r="AH39" s="80" t="s">
        <v>13</v>
      </c>
      <c r="AI39" s="80" t="s">
        <v>13</v>
      </c>
      <c r="AJ39" s="80" t="s">
        <v>13</v>
      </c>
      <c r="AK39" s="80" t="s">
        <v>13</v>
      </c>
    </row>
    <row r="40" spans="5:37" x14ac:dyDescent="0.25">
      <c r="E40" t="s">
        <v>188</v>
      </c>
      <c r="F40" s="79" t="s">
        <v>1</v>
      </c>
      <c r="G40" s="79"/>
      <c r="H40" s="79" t="s">
        <v>41</v>
      </c>
      <c r="I40" s="79" t="s">
        <v>21</v>
      </c>
      <c r="J40" s="79" t="s">
        <v>251</v>
      </c>
      <c r="K40" s="80">
        <v>64611</v>
      </c>
      <c r="L40" s="80">
        <v>63817</v>
      </c>
      <c r="M40" s="80">
        <v>50298</v>
      </c>
      <c r="N40" s="80">
        <v>53184</v>
      </c>
      <c r="O40" s="80">
        <v>54798</v>
      </c>
      <c r="P40" s="80">
        <v>52961</v>
      </c>
      <c r="Q40" s="80">
        <v>52083</v>
      </c>
      <c r="R40" s="80">
        <v>54200</v>
      </c>
      <c r="S40" s="80">
        <v>48959</v>
      </c>
      <c r="T40" s="80">
        <v>46939.173000000003</v>
      </c>
      <c r="U40" s="80">
        <v>0</v>
      </c>
      <c r="V40" s="80">
        <v>47805.88</v>
      </c>
      <c r="W40" s="80">
        <v>51595.952000000005</v>
      </c>
      <c r="X40" s="80">
        <v>53551.883999999998</v>
      </c>
      <c r="Y40" s="80">
        <v>48875.561000000002</v>
      </c>
      <c r="Z40" s="80">
        <v>53705.368000000002</v>
      </c>
      <c r="AA40" s="80">
        <v>54034.226999999999</v>
      </c>
      <c r="AB40" s="80">
        <v>58147.661999999997</v>
      </c>
      <c r="AC40" s="80">
        <v>0</v>
      </c>
      <c r="AD40" s="80">
        <v>48948.656999999999</v>
      </c>
      <c r="AE40" s="80">
        <v>50931.696000000004</v>
      </c>
      <c r="AF40" s="80">
        <v>51774.826000000001</v>
      </c>
      <c r="AG40" s="80">
        <v>51362.114000000001</v>
      </c>
      <c r="AH40" s="80">
        <v>52868.52</v>
      </c>
      <c r="AI40" s="80">
        <v>55692.225999999995</v>
      </c>
      <c r="AJ40" s="80">
        <v>57310.625</v>
      </c>
      <c r="AK40" s="80">
        <v>52205.600999999995</v>
      </c>
    </row>
    <row r="41" spans="5:37" x14ac:dyDescent="0.25">
      <c r="E41" t="s">
        <v>188</v>
      </c>
      <c r="F41" s="79" t="s">
        <v>1</v>
      </c>
      <c r="G41" s="79"/>
      <c r="H41" s="79" t="s">
        <v>42</v>
      </c>
      <c r="I41" s="79" t="s">
        <v>12</v>
      </c>
      <c r="J41" s="79" t="s">
        <v>253</v>
      </c>
      <c r="K41" s="80" t="s">
        <v>13</v>
      </c>
      <c r="L41" s="80" t="s">
        <v>13</v>
      </c>
      <c r="M41" s="80" t="s">
        <v>13</v>
      </c>
      <c r="N41" s="80" t="s">
        <v>13</v>
      </c>
      <c r="O41" s="80" t="s">
        <v>13</v>
      </c>
      <c r="P41" s="80" t="s">
        <v>13</v>
      </c>
      <c r="Q41" s="80" t="s">
        <v>13</v>
      </c>
      <c r="R41" s="80">
        <v>914</v>
      </c>
      <c r="S41" s="80">
        <v>777</v>
      </c>
      <c r="T41" s="80">
        <v>797</v>
      </c>
      <c r="U41" s="80">
        <v>806</v>
      </c>
      <c r="V41" s="80">
        <v>754</v>
      </c>
      <c r="W41" s="80">
        <v>775</v>
      </c>
      <c r="X41" s="80">
        <v>912</v>
      </c>
      <c r="Y41" s="80">
        <v>758</v>
      </c>
      <c r="Z41" s="80">
        <v>0</v>
      </c>
      <c r="AA41" s="80">
        <v>791.57100000000003</v>
      </c>
      <c r="AB41" s="80">
        <v>729.327</v>
      </c>
      <c r="AC41" s="80">
        <v>794.51499999999999</v>
      </c>
      <c r="AD41" s="80">
        <v>743.97199999999998</v>
      </c>
      <c r="AE41" s="80">
        <v>788.53</v>
      </c>
      <c r="AF41" s="80">
        <v>1008.327</v>
      </c>
      <c r="AG41" s="80">
        <v>1044.0830000000001</v>
      </c>
      <c r="AH41" s="80">
        <v>1083.943</v>
      </c>
      <c r="AI41" s="80">
        <v>0</v>
      </c>
      <c r="AJ41" s="80">
        <v>1127.4659999999999</v>
      </c>
      <c r="AK41" s="80">
        <v>1216.278</v>
      </c>
    </row>
    <row r="42" spans="5:37" x14ac:dyDescent="0.25">
      <c r="E42" t="s">
        <v>188</v>
      </c>
      <c r="F42" s="79" t="s">
        <v>1</v>
      </c>
      <c r="G42" s="79"/>
      <c r="H42" s="79" t="s">
        <v>43</v>
      </c>
      <c r="I42" s="79" t="s">
        <v>27</v>
      </c>
      <c r="J42" s="79" t="s">
        <v>255</v>
      </c>
      <c r="K42" s="80">
        <v>15816</v>
      </c>
      <c r="L42" s="80">
        <v>15951</v>
      </c>
      <c r="M42" s="80">
        <v>14520</v>
      </c>
      <c r="N42" s="80">
        <v>15417</v>
      </c>
      <c r="O42" s="80">
        <v>14159</v>
      </c>
      <c r="P42" s="80">
        <v>14628</v>
      </c>
      <c r="Q42" s="80">
        <v>13545</v>
      </c>
      <c r="R42" s="80">
        <v>12695</v>
      </c>
      <c r="S42" s="80">
        <v>11593</v>
      </c>
      <c r="T42" s="80">
        <v>11962.504000000001</v>
      </c>
      <c r="U42" s="80">
        <v>11402.059000000001</v>
      </c>
      <c r="V42" s="80">
        <v>10735.244999999999</v>
      </c>
      <c r="W42" s="80">
        <v>9509.56</v>
      </c>
      <c r="X42" s="80">
        <v>9753.5450000000001</v>
      </c>
      <c r="Y42" s="80">
        <v>0</v>
      </c>
      <c r="Z42" s="80">
        <v>8214.8339999999989</v>
      </c>
      <c r="AA42" s="80">
        <v>8063.13</v>
      </c>
      <c r="AB42" s="80">
        <v>8132.5910000000003</v>
      </c>
      <c r="AC42" s="80">
        <v>7546.1139999999996</v>
      </c>
      <c r="AD42" s="80">
        <v>7483.9</v>
      </c>
      <c r="AE42" s="80">
        <v>7438.2359999999999</v>
      </c>
      <c r="AF42" s="80">
        <v>7686.277</v>
      </c>
      <c r="AG42" s="80">
        <v>8379.4210000000003</v>
      </c>
      <c r="AH42" s="80">
        <v>0</v>
      </c>
      <c r="AI42" s="80">
        <v>7939.2070000000003</v>
      </c>
      <c r="AJ42" s="80">
        <v>7408.616</v>
      </c>
      <c r="AK42" s="80">
        <v>7824.9179999999997</v>
      </c>
    </row>
    <row r="43" spans="5:37" x14ac:dyDescent="0.25">
      <c r="E43" t="s">
        <v>188</v>
      </c>
      <c r="F43" s="79" t="s">
        <v>1</v>
      </c>
      <c r="G43" s="79"/>
      <c r="H43" s="79" t="s">
        <v>44</v>
      </c>
      <c r="I43" s="79" t="s">
        <v>21</v>
      </c>
      <c r="J43" s="79" t="s">
        <v>257</v>
      </c>
      <c r="K43" s="80">
        <v>22280</v>
      </c>
      <c r="L43" s="80">
        <v>26911</v>
      </c>
      <c r="M43" s="80">
        <v>21667</v>
      </c>
      <c r="N43" s="80">
        <v>20863</v>
      </c>
      <c r="O43" s="80">
        <v>20501</v>
      </c>
      <c r="P43" s="80">
        <v>20542</v>
      </c>
      <c r="Q43" s="80">
        <v>18880</v>
      </c>
      <c r="R43" s="80">
        <v>17161</v>
      </c>
      <c r="S43" s="80">
        <v>15809</v>
      </c>
      <c r="T43" s="80">
        <v>12579.807999999999</v>
      </c>
      <c r="U43" s="80">
        <v>8580.27</v>
      </c>
      <c r="V43" s="80">
        <v>11547.573</v>
      </c>
      <c r="W43" s="80">
        <v>10351.558000000001</v>
      </c>
      <c r="X43" s="80">
        <v>0</v>
      </c>
      <c r="Y43" s="80">
        <v>11627.623</v>
      </c>
      <c r="Z43" s="80">
        <v>12731.061</v>
      </c>
      <c r="AA43" s="80">
        <v>14010.174999999999</v>
      </c>
      <c r="AB43" s="80">
        <v>13593.368</v>
      </c>
      <c r="AC43" s="80">
        <v>16077.476999999999</v>
      </c>
      <c r="AD43" s="80">
        <v>14335.031999999999</v>
      </c>
      <c r="AE43" s="80">
        <v>0</v>
      </c>
      <c r="AF43" s="80">
        <v>14660.087</v>
      </c>
      <c r="AG43" s="80">
        <v>14213.545</v>
      </c>
      <c r="AH43" s="80">
        <v>14110.847</v>
      </c>
      <c r="AI43" s="80">
        <v>13803.154999999999</v>
      </c>
      <c r="AJ43" s="80">
        <v>15528.38</v>
      </c>
      <c r="AK43" s="80">
        <v>13972.712</v>
      </c>
    </row>
    <row r="44" spans="5:37" x14ac:dyDescent="0.25">
      <c r="E44" t="s">
        <v>188</v>
      </c>
      <c r="F44" s="79" t="s">
        <v>1</v>
      </c>
      <c r="G44" s="79"/>
      <c r="H44" s="79" t="s">
        <v>45</v>
      </c>
      <c r="I44" s="79" t="s">
        <v>26</v>
      </c>
      <c r="J44" s="79" t="s">
        <v>259</v>
      </c>
      <c r="K44" s="80">
        <v>24845</v>
      </c>
      <c r="L44" s="80">
        <v>41296</v>
      </c>
      <c r="M44" s="80">
        <v>44910</v>
      </c>
      <c r="N44" s="80">
        <v>43465</v>
      </c>
      <c r="O44" s="80">
        <v>38798</v>
      </c>
      <c r="P44" s="80">
        <v>41236</v>
      </c>
      <c r="Q44" s="80">
        <v>41480</v>
      </c>
      <c r="R44" s="80">
        <v>39295</v>
      </c>
      <c r="S44" s="80">
        <v>32526</v>
      </c>
      <c r="T44" s="80">
        <v>35955.877999999997</v>
      </c>
      <c r="U44" s="80">
        <v>0</v>
      </c>
      <c r="V44" s="80">
        <v>32067.093999999997</v>
      </c>
      <c r="W44" s="80">
        <v>32374.678</v>
      </c>
      <c r="X44" s="80">
        <v>29965.688999999998</v>
      </c>
      <c r="Y44" s="80">
        <v>32669.385999999999</v>
      </c>
      <c r="Z44" s="80">
        <v>33263.942999999999</v>
      </c>
      <c r="AA44" s="80">
        <v>33025.705000000002</v>
      </c>
      <c r="AB44" s="80">
        <v>32179.54</v>
      </c>
      <c r="AC44" s="80">
        <v>0</v>
      </c>
      <c r="AD44" s="80">
        <v>35591.599999999999</v>
      </c>
      <c r="AE44" s="80">
        <v>35740.25</v>
      </c>
      <c r="AF44" s="80">
        <v>34293.769999999997</v>
      </c>
      <c r="AG44" s="80">
        <v>32473.234</v>
      </c>
      <c r="AH44" s="80">
        <v>36586.940999999999</v>
      </c>
      <c r="AI44" s="80">
        <v>34518.156999999999</v>
      </c>
      <c r="AJ44" s="80">
        <v>28783.463</v>
      </c>
      <c r="AK44" s="80">
        <v>32187.164000000001</v>
      </c>
    </row>
    <row r="45" spans="5:37" x14ac:dyDescent="0.25">
      <c r="E45" t="s">
        <v>188</v>
      </c>
      <c r="F45" s="79" t="s">
        <v>1</v>
      </c>
      <c r="G45" s="79"/>
      <c r="H45" s="79" t="s">
        <v>46</v>
      </c>
      <c r="I45" s="79" t="s">
        <v>47</v>
      </c>
      <c r="J45" s="79" t="s">
        <v>261</v>
      </c>
      <c r="K45" s="80">
        <v>387</v>
      </c>
      <c r="L45" s="80">
        <v>624</v>
      </c>
      <c r="M45" s="80">
        <v>1274</v>
      </c>
      <c r="N45" s="80">
        <v>1405</v>
      </c>
      <c r="O45" s="80">
        <v>1361</v>
      </c>
      <c r="P45" s="80">
        <v>1327</v>
      </c>
      <c r="Q45" s="80">
        <v>1335</v>
      </c>
      <c r="R45" s="80">
        <v>1207</v>
      </c>
      <c r="S45" s="80">
        <v>1166</v>
      </c>
      <c r="T45" s="80">
        <v>0</v>
      </c>
      <c r="U45" s="80">
        <v>1328.0119999999999</v>
      </c>
      <c r="V45" s="80">
        <v>1580.7850000000001</v>
      </c>
      <c r="W45" s="80">
        <v>1607.6609999999998</v>
      </c>
      <c r="X45" s="80">
        <v>1822.1480000000001</v>
      </c>
      <c r="Y45" s="80">
        <v>1793.7</v>
      </c>
      <c r="Z45" s="80">
        <v>2062.4380000000001</v>
      </c>
      <c r="AA45" s="80">
        <v>2308.4029999999998</v>
      </c>
      <c r="AB45" s="80">
        <v>1964.2339999999999</v>
      </c>
      <c r="AC45" s="80">
        <v>0</v>
      </c>
      <c r="AD45" s="80">
        <v>837.22500000000002</v>
      </c>
      <c r="AE45" s="80">
        <v>1186.95</v>
      </c>
      <c r="AF45" s="80">
        <v>1216.0450000000001</v>
      </c>
      <c r="AG45" s="80">
        <v>989.35599999999999</v>
      </c>
      <c r="AH45" s="80">
        <v>1324.7249999999999</v>
      </c>
      <c r="AI45" s="80">
        <v>1241.3310000000001</v>
      </c>
      <c r="AJ45" s="80">
        <v>1012.307</v>
      </c>
      <c r="AK45" s="80">
        <v>461.15300000000002</v>
      </c>
    </row>
    <row r="46" spans="5:37" x14ac:dyDescent="0.25">
      <c r="E46" t="s">
        <v>188</v>
      </c>
      <c r="F46" s="79" t="s">
        <v>1</v>
      </c>
      <c r="G46" s="79"/>
      <c r="H46" s="79" t="s">
        <v>48</v>
      </c>
      <c r="I46" s="79" t="s">
        <v>16</v>
      </c>
      <c r="J46" s="79" t="s">
        <v>263</v>
      </c>
      <c r="K46" s="80">
        <v>4498</v>
      </c>
      <c r="L46" s="80">
        <v>3733</v>
      </c>
      <c r="M46" s="80">
        <v>3472</v>
      </c>
      <c r="N46" s="80">
        <v>2582</v>
      </c>
      <c r="O46" s="80">
        <v>2159</v>
      </c>
      <c r="P46" s="80">
        <v>2199</v>
      </c>
      <c r="Q46" s="80">
        <v>2433</v>
      </c>
      <c r="R46" s="80">
        <v>1985</v>
      </c>
      <c r="S46" s="80">
        <v>2533</v>
      </c>
      <c r="T46" s="80">
        <v>2014.759</v>
      </c>
      <c r="U46" s="80">
        <v>2387.614</v>
      </c>
      <c r="V46" s="80">
        <v>0</v>
      </c>
      <c r="W46" s="80">
        <v>2507.7380000000003</v>
      </c>
      <c r="X46" s="80">
        <v>2371.7730000000001</v>
      </c>
      <c r="Y46" s="80">
        <v>2660.4759999999997</v>
      </c>
      <c r="Z46" s="80">
        <v>3292.2660000000001</v>
      </c>
      <c r="AA46" s="80">
        <v>3478.7060000000001</v>
      </c>
      <c r="AB46" s="80">
        <v>3205.9669999999996</v>
      </c>
      <c r="AC46" s="80">
        <v>0</v>
      </c>
      <c r="AD46" s="80">
        <v>3296.2730000000001</v>
      </c>
      <c r="AE46" s="80">
        <v>2794.07</v>
      </c>
      <c r="AF46" s="80">
        <v>2261.797</v>
      </c>
      <c r="AG46" s="80">
        <v>2522.9740000000002</v>
      </c>
      <c r="AH46" s="80">
        <v>2684.203</v>
      </c>
      <c r="AI46" s="80">
        <v>2974.3</v>
      </c>
      <c r="AJ46" s="80">
        <v>2628.0970000000002</v>
      </c>
      <c r="AK46" s="80">
        <v>2532.2240000000002</v>
      </c>
    </row>
    <row r="47" spans="5:37" x14ac:dyDescent="0.25">
      <c r="E47" t="s">
        <v>188</v>
      </c>
      <c r="F47" s="79" t="s">
        <v>1</v>
      </c>
      <c r="G47" s="79"/>
      <c r="H47" s="79" t="s">
        <v>49</v>
      </c>
      <c r="I47" s="79" t="s">
        <v>9</v>
      </c>
      <c r="J47" s="79" t="s">
        <v>265</v>
      </c>
      <c r="K47" s="80" t="s">
        <v>13</v>
      </c>
      <c r="L47" s="80" t="s">
        <v>13</v>
      </c>
      <c r="M47" s="80">
        <v>444</v>
      </c>
      <c r="N47" s="80" t="s">
        <v>13</v>
      </c>
      <c r="O47" s="80">
        <v>8999</v>
      </c>
      <c r="P47" s="80">
        <v>15564</v>
      </c>
      <c r="Q47" s="80">
        <v>17752</v>
      </c>
      <c r="R47" s="80">
        <v>15407</v>
      </c>
      <c r="S47" s="80">
        <v>15647</v>
      </c>
      <c r="T47" s="80">
        <v>0</v>
      </c>
      <c r="U47" s="80">
        <v>16057.249</v>
      </c>
      <c r="V47" s="80">
        <v>16053.044</v>
      </c>
      <c r="W47" s="80">
        <v>16089.128000000001</v>
      </c>
      <c r="X47" s="80">
        <v>15834.603000000001</v>
      </c>
      <c r="Y47" s="80">
        <v>17110.858</v>
      </c>
      <c r="Z47" s="80">
        <v>8031.3890000000001</v>
      </c>
      <c r="AA47" s="80">
        <v>0</v>
      </c>
      <c r="AB47" s="80">
        <v>8609.253999999999</v>
      </c>
      <c r="AC47" s="80">
        <v>9163.732</v>
      </c>
      <c r="AD47" s="80">
        <v>8520.3289999999997</v>
      </c>
      <c r="AE47" s="80">
        <v>11851.695</v>
      </c>
      <c r="AF47" s="80">
        <v>14097.431999999999</v>
      </c>
      <c r="AG47" s="80">
        <v>12878.896999999999</v>
      </c>
      <c r="AH47" s="80">
        <v>0</v>
      </c>
      <c r="AI47" s="80">
        <v>10483.482</v>
      </c>
      <c r="AJ47" s="80">
        <v>16156.485999999999</v>
      </c>
      <c r="AK47" s="80">
        <v>16998.385999999999</v>
      </c>
    </row>
    <row r="48" spans="5:37" x14ac:dyDescent="0.25">
      <c r="E48" t="s">
        <v>188</v>
      </c>
      <c r="F48" s="79" t="s">
        <v>1</v>
      </c>
      <c r="G48" s="79"/>
      <c r="H48" s="79" t="s">
        <v>50</v>
      </c>
      <c r="I48" s="79" t="s">
        <v>9</v>
      </c>
      <c r="J48" s="79" t="s">
        <v>267</v>
      </c>
      <c r="K48" s="80">
        <v>16</v>
      </c>
      <c r="L48" s="80">
        <v>29</v>
      </c>
      <c r="M48" s="80">
        <v>615</v>
      </c>
      <c r="N48" s="80">
        <v>498</v>
      </c>
      <c r="O48" s="80">
        <v>469</v>
      </c>
      <c r="P48" s="80">
        <v>519</v>
      </c>
      <c r="Q48" s="80">
        <v>454</v>
      </c>
      <c r="R48" s="80">
        <v>750</v>
      </c>
      <c r="S48" s="80">
        <v>916</v>
      </c>
      <c r="T48" s="80">
        <v>1050.6770000000001</v>
      </c>
      <c r="U48" s="80">
        <v>1236.0050000000001</v>
      </c>
      <c r="V48" s="80">
        <v>2172.91</v>
      </c>
      <c r="W48" s="80">
        <v>1435.079</v>
      </c>
      <c r="X48" s="80">
        <v>1246.73</v>
      </c>
      <c r="Y48" s="80">
        <v>0</v>
      </c>
      <c r="Z48" s="80">
        <v>1997.4659999999999</v>
      </c>
      <c r="AA48" s="80">
        <v>1291.2080000000001</v>
      </c>
      <c r="AB48" s="80">
        <v>1593.8579999999999</v>
      </c>
      <c r="AC48" s="80">
        <v>2023.502</v>
      </c>
      <c r="AD48" s="80">
        <v>1832.6890000000001</v>
      </c>
      <c r="AE48" s="80">
        <v>1467.2080000000001</v>
      </c>
      <c r="AF48" s="80">
        <v>1423.7049999999999</v>
      </c>
      <c r="AG48" s="80">
        <v>0</v>
      </c>
      <c r="AH48" s="80">
        <v>1457.627</v>
      </c>
      <c r="AI48" s="80">
        <v>818.74299999999994</v>
      </c>
      <c r="AJ48" s="80">
        <v>2818.1</v>
      </c>
      <c r="AK48" s="80">
        <v>2209.4690000000001</v>
      </c>
    </row>
    <row r="49" spans="5:37" x14ac:dyDescent="0.25">
      <c r="E49" t="s">
        <v>188</v>
      </c>
      <c r="F49" s="79" t="s">
        <v>1</v>
      </c>
      <c r="G49" s="79"/>
      <c r="H49" s="79" t="s">
        <v>51</v>
      </c>
      <c r="I49" s="79" t="s">
        <v>30</v>
      </c>
      <c r="J49" s="79" t="s">
        <v>269</v>
      </c>
      <c r="K49" s="80">
        <v>1647</v>
      </c>
      <c r="L49" s="80">
        <v>1922</v>
      </c>
      <c r="M49" s="80">
        <v>1381</v>
      </c>
      <c r="N49" s="80">
        <v>1504</v>
      </c>
      <c r="O49" s="80">
        <v>1634</v>
      </c>
      <c r="P49" s="80">
        <v>1675</v>
      </c>
      <c r="Q49" s="80">
        <v>1920</v>
      </c>
      <c r="R49" s="80">
        <v>1699</v>
      </c>
      <c r="S49" s="80">
        <v>1410</v>
      </c>
      <c r="T49" s="80">
        <v>1551.1979999999999</v>
      </c>
      <c r="U49" s="80">
        <v>1594.8029999999999</v>
      </c>
      <c r="V49" s="80">
        <v>1760.4369999999999</v>
      </c>
      <c r="W49" s="80">
        <v>1588.5450000000001</v>
      </c>
      <c r="X49" s="80">
        <v>0</v>
      </c>
      <c r="Y49" s="80">
        <v>1524.0329999999999</v>
      </c>
      <c r="Z49" s="80">
        <v>1680.577</v>
      </c>
      <c r="AA49" s="80">
        <v>1717.94</v>
      </c>
      <c r="AB49" s="80">
        <v>1497.8</v>
      </c>
      <c r="AC49" s="80">
        <v>1583.153</v>
      </c>
      <c r="AD49" s="80">
        <v>1610</v>
      </c>
      <c r="AE49" s="80">
        <v>1612.9459999999999</v>
      </c>
      <c r="AF49" s="80">
        <v>1625.9580000000001</v>
      </c>
      <c r="AG49" s="80">
        <v>1649.502</v>
      </c>
      <c r="AH49" s="80">
        <v>0</v>
      </c>
      <c r="AI49" s="80">
        <v>1773.451</v>
      </c>
      <c r="AJ49" s="80">
        <v>1310.345</v>
      </c>
      <c r="AK49" s="80">
        <v>1671.0129999999999</v>
      </c>
    </row>
    <row r="50" spans="5:37" x14ac:dyDescent="0.25">
      <c r="E50" t="s">
        <v>188</v>
      </c>
      <c r="F50" s="79" t="s">
        <v>1</v>
      </c>
      <c r="G50" s="79"/>
      <c r="H50" s="79" t="s">
        <v>52</v>
      </c>
      <c r="I50" s="79" t="s">
        <v>30</v>
      </c>
      <c r="J50" s="79" t="s">
        <v>271</v>
      </c>
      <c r="K50" s="80">
        <v>1028</v>
      </c>
      <c r="L50" s="80">
        <v>1131</v>
      </c>
      <c r="M50" s="80">
        <v>1021</v>
      </c>
      <c r="N50" s="80">
        <v>990</v>
      </c>
      <c r="O50" s="80">
        <v>1052</v>
      </c>
      <c r="P50" s="80">
        <v>1099</v>
      </c>
      <c r="Q50" s="80">
        <v>1212</v>
      </c>
      <c r="R50" s="80">
        <v>1269</v>
      </c>
      <c r="S50" s="80">
        <v>1310</v>
      </c>
      <c r="T50" s="80">
        <v>1474.9670000000001</v>
      </c>
      <c r="U50" s="80">
        <v>1534.8019999999999</v>
      </c>
      <c r="V50" s="80">
        <v>1526.9690000000001</v>
      </c>
      <c r="W50" s="80">
        <v>1538.008</v>
      </c>
      <c r="X50" s="80">
        <v>1591.77</v>
      </c>
      <c r="Y50" s="80">
        <v>0</v>
      </c>
      <c r="Z50" s="80">
        <v>1927.0069999999998</v>
      </c>
      <c r="AA50" s="80">
        <v>1878.241</v>
      </c>
      <c r="AB50" s="80">
        <v>1890.9580000000001</v>
      </c>
      <c r="AC50" s="80">
        <v>1779.663</v>
      </c>
      <c r="AD50" s="80">
        <v>1856.1529999999998</v>
      </c>
      <c r="AE50" s="80">
        <v>1902.1759999999999</v>
      </c>
      <c r="AF50" s="80">
        <v>0</v>
      </c>
      <c r="AG50" s="80">
        <v>1726.856</v>
      </c>
      <c r="AH50" s="80">
        <v>1668.4110000000001</v>
      </c>
      <c r="AI50" s="80">
        <v>1767.922</v>
      </c>
      <c r="AJ50" s="80">
        <v>1699.5619999999999</v>
      </c>
      <c r="AK50" s="80">
        <v>1581.23</v>
      </c>
    </row>
    <row r="51" spans="5:37" x14ac:dyDescent="0.25">
      <c r="E51" t="s">
        <v>188</v>
      </c>
      <c r="F51" s="79" t="s">
        <v>1</v>
      </c>
      <c r="G51" s="79"/>
      <c r="H51" s="79" t="s">
        <v>53</v>
      </c>
      <c r="I51" s="79" t="s">
        <v>16</v>
      </c>
      <c r="J51" s="79" t="s">
        <v>273</v>
      </c>
      <c r="K51" s="80">
        <v>3695</v>
      </c>
      <c r="L51" s="80">
        <v>3721</v>
      </c>
      <c r="M51" s="80">
        <v>3656</v>
      </c>
      <c r="N51" s="80">
        <v>5372</v>
      </c>
      <c r="O51" s="80">
        <v>4442</v>
      </c>
      <c r="P51" s="80">
        <v>5100</v>
      </c>
      <c r="Q51" s="80">
        <v>6328</v>
      </c>
      <c r="R51" s="80">
        <v>2440</v>
      </c>
      <c r="S51" s="80">
        <v>5248</v>
      </c>
      <c r="T51" s="80">
        <v>5312.268</v>
      </c>
      <c r="U51" s="80">
        <v>5726.6170000000002</v>
      </c>
      <c r="V51" s="80">
        <v>0</v>
      </c>
      <c r="W51" s="80">
        <v>6788.8249999999998</v>
      </c>
      <c r="X51" s="80">
        <v>6125.933</v>
      </c>
      <c r="Y51" s="80">
        <v>7616.1679999999997</v>
      </c>
      <c r="Z51" s="80">
        <v>7804.0169999999998</v>
      </c>
      <c r="AA51" s="80">
        <v>8712.4240000000009</v>
      </c>
      <c r="AB51" s="80">
        <v>8905.4650000000001</v>
      </c>
      <c r="AC51" s="80">
        <v>0</v>
      </c>
      <c r="AD51" s="80">
        <v>9403.3880000000008</v>
      </c>
      <c r="AE51" s="80">
        <v>10127.093999999999</v>
      </c>
      <c r="AF51" s="80">
        <v>11091.7</v>
      </c>
      <c r="AG51" s="80">
        <v>11027.7</v>
      </c>
      <c r="AH51" s="80">
        <v>12208.2</v>
      </c>
      <c r="AI51" s="80">
        <v>13049.9</v>
      </c>
      <c r="AJ51" s="80">
        <v>13302.188</v>
      </c>
      <c r="AK51" s="80">
        <v>11821.35</v>
      </c>
    </row>
    <row r="52" spans="5:37" x14ac:dyDescent="0.25">
      <c r="E52" t="s">
        <v>188</v>
      </c>
      <c r="F52" s="79" t="s">
        <v>1</v>
      </c>
      <c r="G52" s="79"/>
      <c r="H52" s="79" t="s">
        <v>54</v>
      </c>
      <c r="I52" s="79" t="s">
        <v>47</v>
      </c>
      <c r="J52" s="79" t="s">
        <v>275</v>
      </c>
      <c r="K52" s="80">
        <v>906</v>
      </c>
      <c r="L52" s="80">
        <v>1173</v>
      </c>
      <c r="M52" s="80">
        <v>1139</v>
      </c>
      <c r="N52" s="80">
        <v>1070</v>
      </c>
      <c r="O52" s="80">
        <v>1102</v>
      </c>
      <c r="P52" s="80">
        <v>1318</v>
      </c>
      <c r="Q52" s="80">
        <v>1308</v>
      </c>
      <c r="R52" s="80">
        <v>1421</v>
      </c>
      <c r="S52" s="80">
        <v>1424</v>
      </c>
      <c r="T52" s="80">
        <v>1216.8520000000001</v>
      </c>
      <c r="U52" s="80">
        <v>1276.2529999999999</v>
      </c>
      <c r="V52" s="80">
        <v>1572.395</v>
      </c>
      <c r="W52" s="80">
        <v>1991.2040000000002</v>
      </c>
      <c r="X52" s="80">
        <v>2037.89</v>
      </c>
      <c r="Y52" s="80">
        <v>0</v>
      </c>
      <c r="Z52" s="80">
        <v>2847.84</v>
      </c>
      <c r="AA52" s="80">
        <v>2736.1680000000001</v>
      </c>
      <c r="AB52" s="80">
        <v>2637.4139999999998</v>
      </c>
      <c r="AC52" s="80">
        <v>3291.1419999999998</v>
      </c>
      <c r="AD52" s="80">
        <v>3374.127</v>
      </c>
      <c r="AE52" s="80">
        <v>3759.2539999999999</v>
      </c>
      <c r="AF52" s="80">
        <v>4193.9580000000005</v>
      </c>
      <c r="AG52" s="80">
        <v>0</v>
      </c>
      <c r="AH52" s="80">
        <v>4445.5329999999994</v>
      </c>
      <c r="AI52" s="80">
        <v>4542.5030000000006</v>
      </c>
      <c r="AJ52" s="80">
        <v>4527.3339999999998</v>
      </c>
      <c r="AK52" s="80">
        <v>4316.6559999999999</v>
      </c>
    </row>
    <row r="53" spans="5:37" x14ac:dyDescent="0.25">
      <c r="E53" t="s">
        <v>188</v>
      </c>
      <c r="F53" s="79" t="s">
        <v>1</v>
      </c>
      <c r="G53" s="79"/>
      <c r="H53" s="79" t="s">
        <v>55</v>
      </c>
      <c r="I53" s="79" t="s">
        <v>21</v>
      </c>
      <c r="J53" s="79" t="s">
        <v>277</v>
      </c>
      <c r="K53" s="80">
        <v>46</v>
      </c>
      <c r="L53" s="80">
        <v>60</v>
      </c>
      <c r="M53" s="80">
        <v>37</v>
      </c>
      <c r="N53" s="80">
        <v>37</v>
      </c>
      <c r="O53" s="80">
        <v>45</v>
      </c>
      <c r="P53" s="80">
        <v>41</v>
      </c>
      <c r="Q53" s="80">
        <v>45</v>
      </c>
      <c r="R53" s="80">
        <v>53</v>
      </c>
      <c r="S53" s="80">
        <v>57</v>
      </c>
      <c r="T53" s="80">
        <v>186.26</v>
      </c>
      <c r="U53" s="80">
        <v>404.024</v>
      </c>
      <c r="V53" s="80">
        <v>1216.617</v>
      </c>
      <c r="W53" s="80">
        <v>0</v>
      </c>
      <c r="X53" s="80">
        <v>1295.8420000000001</v>
      </c>
      <c r="Y53" s="80">
        <v>1644.94</v>
      </c>
      <c r="Z53" s="80">
        <v>1876.037</v>
      </c>
      <c r="AA53" s="80">
        <v>2527.16</v>
      </c>
      <c r="AB53" s="80">
        <v>2862.8959999999997</v>
      </c>
      <c r="AC53" s="80">
        <v>3602.5879999999997</v>
      </c>
      <c r="AD53" s="80">
        <v>3768.1620000000003</v>
      </c>
      <c r="AE53" s="80">
        <v>4208.79</v>
      </c>
      <c r="AF53" s="80">
        <v>4701.0960000000005</v>
      </c>
      <c r="AG53" s="80">
        <v>0</v>
      </c>
      <c r="AH53" s="80">
        <v>3681.4949999999999</v>
      </c>
      <c r="AI53" s="80">
        <v>2207.607</v>
      </c>
      <c r="AJ53" s="80">
        <v>1869.173</v>
      </c>
      <c r="AK53" s="80">
        <v>1207.288</v>
      </c>
    </row>
    <row r="54" spans="5:37" x14ac:dyDescent="0.25">
      <c r="E54" t="s">
        <v>188</v>
      </c>
      <c r="F54" s="79" t="s">
        <v>1</v>
      </c>
      <c r="G54" s="79"/>
      <c r="H54" s="79" t="s">
        <v>281</v>
      </c>
      <c r="I54" s="79" t="s">
        <v>33</v>
      </c>
      <c r="J54" s="79" t="s">
        <v>279</v>
      </c>
      <c r="K54" s="80" t="s">
        <v>13</v>
      </c>
      <c r="L54" s="80" t="s">
        <v>13</v>
      </c>
      <c r="M54" s="80" t="s">
        <v>13</v>
      </c>
      <c r="N54" s="80" t="s">
        <v>13</v>
      </c>
      <c r="O54" s="80" t="s">
        <v>13</v>
      </c>
      <c r="P54" s="80" t="s">
        <v>13</v>
      </c>
      <c r="Q54" s="80" t="s">
        <v>13</v>
      </c>
      <c r="R54" s="80">
        <v>2321</v>
      </c>
      <c r="S54" s="80">
        <v>2584</v>
      </c>
      <c r="T54" s="80">
        <v>3262.7509999999997</v>
      </c>
      <c r="U54" s="80">
        <v>3311.16</v>
      </c>
      <c r="V54" s="80">
        <v>4997.4650000000001</v>
      </c>
      <c r="W54" s="80">
        <v>0</v>
      </c>
      <c r="X54" s="80">
        <v>3693.6880000000001</v>
      </c>
      <c r="Y54" s="80">
        <v>3351.0439999999999</v>
      </c>
      <c r="Z54" s="80">
        <v>3347.375</v>
      </c>
      <c r="AA54" s="80">
        <v>4037.2889999999998</v>
      </c>
      <c r="AB54" s="80">
        <v>3162.203</v>
      </c>
      <c r="AC54" s="80">
        <v>2820.9859999999999</v>
      </c>
      <c r="AD54" s="80">
        <v>2665.422</v>
      </c>
      <c r="AE54" s="80">
        <v>0</v>
      </c>
      <c r="AF54" s="80">
        <v>2773.94</v>
      </c>
      <c r="AG54" s="80">
        <v>2963.0420000000004</v>
      </c>
      <c r="AH54" s="80">
        <v>2692.8429999999998</v>
      </c>
      <c r="AI54" s="80">
        <v>2586.7269999999999</v>
      </c>
      <c r="AJ54" s="80">
        <v>2360.3959999999997</v>
      </c>
      <c r="AK54" s="80">
        <v>2192.848</v>
      </c>
    </row>
    <row r="55" spans="5:37" x14ac:dyDescent="0.25">
      <c r="E55" t="s">
        <v>188</v>
      </c>
      <c r="F55" s="79" t="s">
        <v>1</v>
      </c>
      <c r="G55" s="79"/>
      <c r="H55" s="79" t="s">
        <v>284</v>
      </c>
      <c r="I55" s="79" t="s">
        <v>33</v>
      </c>
      <c r="J55" s="79" t="s">
        <v>282</v>
      </c>
      <c r="K55" s="80" t="s">
        <v>13</v>
      </c>
      <c r="L55" s="80" t="s">
        <v>13</v>
      </c>
      <c r="M55" s="80" t="s">
        <v>13</v>
      </c>
      <c r="N55" s="80">
        <v>6615</v>
      </c>
      <c r="O55" s="80">
        <v>6202</v>
      </c>
      <c r="P55" s="80">
        <v>7042</v>
      </c>
      <c r="Q55" s="80">
        <v>7985</v>
      </c>
      <c r="R55" s="80">
        <v>4142</v>
      </c>
      <c r="S55" s="80">
        <v>4017</v>
      </c>
      <c r="T55" s="80">
        <v>4179.0860000000002</v>
      </c>
      <c r="U55" s="80">
        <v>0</v>
      </c>
      <c r="V55" s="80">
        <v>5880.6210000000001</v>
      </c>
      <c r="W55" s="80">
        <v>6299.3890000000001</v>
      </c>
      <c r="X55" s="80">
        <v>7009.86</v>
      </c>
      <c r="Y55" s="80">
        <v>7333.1579999999994</v>
      </c>
      <c r="Z55" s="80">
        <v>8720.7429999999986</v>
      </c>
      <c r="AA55" s="80">
        <v>7990.7559999999994</v>
      </c>
      <c r="AB55" s="80">
        <v>7554.4319999999998</v>
      </c>
      <c r="AC55" s="80">
        <v>0</v>
      </c>
      <c r="AD55" s="80">
        <v>7139.5570000000007</v>
      </c>
      <c r="AE55" s="80">
        <v>7170.5780000000004</v>
      </c>
      <c r="AF55" s="80">
        <v>6325.875</v>
      </c>
      <c r="AG55" s="80">
        <v>6389.1710000000003</v>
      </c>
      <c r="AH55" s="80">
        <v>6464.4619999999995</v>
      </c>
      <c r="AI55" s="80">
        <v>7561.6970000000001</v>
      </c>
      <c r="AJ55" s="80">
        <v>10196.732</v>
      </c>
      <c r="AK55" s="80">
        <v>0</v>
      </c>
    </row>
    <row r="56" spans="5:37" x14ac:dyDescent="0.25">
      <c r="E56" t="s">
        <v>188</v>
      </c>
      <c r="F56" s="79" t="s">
        <v>1</v>
      </c>
      <c r="G56" s="79"/>
      <c r="H56" s="79" t="s">
        <v>56</v>
      </c>
      <c r="I56" s="79" t="s">
        <v>47</v>
      </c>
      <c r="J56" s="79" t="s">
        <v>285</v>
      </c>
      <c r="K56" s="80">
        <v>2918</v>
      </c>
      <c r="L56" s="80">
        <v>2981</v>
      </c>
      <c r="M56" s="80">
        <v>2212</v>
      </c>
      <c r="N56" s="80">
        <v>2220</v>
      </c>
      <c r="O56" s="80">
        <v>2336</v>
      </c>
      <c r="P56" s="80">
        <v>2628</v>
      </c>
      <c r="Q56" s="80">
        <v>3047</v>
      </c>
      <c r="R56" s="80">
        <v>2906</v>
      </c>
      <c r="S56" s="80">
        <v>2605</v>
      </c>
      <c r="T56" s="80">
        <v>2628.268</v>
      </c>
      <c r="U56" s="80">
        <v>2833.8340000000003</v>
      </c>
      <c r="V56" s="80">
        <v>2651.547</v>
      </c>
      <c r="W56" s="80">
        <v>2661.7710000000002</v>
      </c>
      <c r="X56" s="80">
        <v>2388.4639999999999</v>
      </c>
      <c r="Y56" s="80">
        <v>2332.623</v>
      </c>
      <c r="Z56" s="80">
        <v>2489.855</v>
      </c>
      <c r="AA56" s="80">
        <v>0</v>
      </c>
      <c r="AB56" s="80">
        <v>2641.2090000000003</v>
      </c>
      <c r="AC56" s="80">
        <v>2222.4740000000002</v>
      </c>
      <c r="AD56" s="80">
        <v>2037.925</v>
      </c>
      <c r="AE56" s="80">
        <v>1836.5129999999999</v>
      </c>
      <c r="AF56" s="80">
        <v>2158.8710000000001</v>
      </c>
      <c r="AG56" s="80">
        <v>2029.8430000000001</v>
      </c>
      <c r="AH56" s="80">
        <v>1598</v>
      </c>
      <c r="AI56" s="80">
        <v>1812.36</v>
      </c>
      <c r="AJ56" s="80">
        <v>1810.83</v>
      </c>
      <c r="AK56" s="80">
        <v>1708.35</v>
      </c>
    </row>
    <row r="57" spans="5:37" x14ac:dyDescent="0.25">
      <c r="E57" t="s">
        <v>188</v>
      </c>
      <c r="F57" s="79" t="s">
        <v>1</v>
      </c>
      <c r="G57" s="79"/>
      <c r="H57" s="79" t="s">
        <v>57</v>
      </c>
      <c r="I57" s="79" t="s">
        <v>47</v>
      </c>
      <c r="J57" s="79" t="s">
        <v>287</v>
      </c>
      <c r="K57" s="80">
        <v>24363</v>
      </c>
      <c r="L57" s="80">
        <v>28226</v>
      </c>
      <c r="M57" s="80">
        <v>25345</v>
      </c>
      <c r="N57" s="80">
        <v>27250</v>
      </c>
      <c r="O57" s="80">
        <v>24445</v>
      </c>
      <c r="P57" s="80">
        <v>24041</v>
      </c>
      <c r="Q57" s="80">
        <v>25214</v>
      </c>
      <c r="R57" s="80">
        <v>23887</v>
      </c>
      <c r="S57" s="80">
        <v>20853</v>
      </c>
      <c r="T57" s="80">
        <v>21641.1</v>
      </c>
      <c r="U57" s="80">
        <v>25287.3</v>
      </c>
      <c r="V57" s="80">
        <v>27417</v>
      </c>
      <c r="W57" s="80">
        <v>25162.2</v>
      </c>
      <c r="X57" s="80">
        <v>25737.5</v>
      </c>
      <c r="Y57" s="80">
        <v>27212.3</v>
      </c>
      <c r="Z57" s="80">
        <v>31423.705000000002</v>
      </c>
      <c r="AA57" s="80">
        <v>0</v>
      </c>
      <c r="AB57" s="80">
        <v>28848.546000000002</v>
      </c>
      <c r="AC57" s="80">
        <v>31527.75</v>
      </c>
      <c r="AD57" s="80">
        <v>29802.974000000002</v>
      </c>
      <c r="AE57" s="80">
        <v>30939.16</v>
      </c>
      <c r="AF57" s="80">
        <v>31537.267</v>
      </c>
      <c r="AG57" s="80">
        <v>32383.152999999998</v>
      </c>
      <c r="AH57" s="80">
        <v>34193.346000000005</v>
      </c>
      <c r="AI57" s="80">
        <v>33053.475000000006</v>
      </c>
      <c r="AJ57" s="80">
        <v>0</v>
      </c>
      <c r="AK57" s="80">
        <v>33289.161</v>
      </c>
    </row>
    <row r="58" spans="5:37" x14ac:dyDescent="0.25">
      <c r="E58" t="s">
        <v>188</v>
      </c>
      <c r="F58" s="79" t="s">
        <v>1</v>
      </c>
      <c r="G58" s="79"/>
      <c r="H58" s="79" t="s">
        <v>291</v>
      </c>
      <c r="I58" s="79" t="s">
        <v>17</v>
      </c>
      <c r="J58" s="79" t="s">
        <v>289</v>
      </c>
      <c r="K58" s="80">
        <v>45</v>
      </c>
      <c r="L58" s="80">
        <v>378</v>
      </c>
      <c r="M58" s="80">
        <v>977</v>
      </c>
      <c r="N58" s="80">
        <v>1097</v>
      </c>
      <c r="O58" s="80">
        <v>1290</v>
      </c>
      <c r="P58" s="80">
        <v>1291</v>
      </c>
      <c r="Q58" s="80">
        <v>1270</v>
      </c>
      <c r="R58" s="80">
        <v>1009</v>
      </c>
      <c r="S58" s="80">
        <v>973</v>
      </c>
      <c r="T58" s="80">
        <v>1332.192</v>
      </c>
      <c r="U58" s="80">
        <v>1423.508</v>
      </c>
      <c r="V58" s="80">
        <v>1527.164</v>
      </c>
      <c r="W58" s="80">
        <v>1485.0030000000002</v>
      </c>
      <c r="X58" s="80">
        <v>1554.0120000000002</v>
      </c>
      <c r="Y58" s="80">
        <v>1534.98</v>
      </c>
      <c r="Z58" s="80">
        <v>0</v>
      </c>
      <c r="AA58" s="80">
        <v>1774.566</v>
      </c>
      <c r="AB58" s="80">
        <v>1737.152</v>
      </c>
      <c r="AC58" s="80">
        <v>1750.8629999999998</v>
      </c>
      <c r="AD58" s="80">
        <v>1590.758</v>
      </c>
      <c r="AE58" s="80">
        <v>1716.96</v>
      </c>
      <c r="AF58" s="80">
        <v>1813.454</v>
      </c>
      <c r="AG58" s="80">
        <v>1868.079</v>
      </c>
      <c r="AH58" s="80">
        <v>1645.665</v>
      </c>
      <c r="AI58" s="80">
        <v>1794</v>
      </c>
      <c r="AJ58" s="80">
        <v>1780.3</v>
      </c>
      <c r="AK58" s="80">
        <v>0</v>
      </c>
    </row>
    <row r="59" spans="5:37" x14ac:dyDescent="0.25">
      <c r="E59" t="s">
        <v>188</v>
      </c>
      <c r="F59" s="79" t="s">
        <v>1</v>
      </c>
      <c r="G59" s="79"/>
      <c r="H59" s="79" t="s">
        <v>58</v>
      </c>
      <c r="I59" s="79" t="s">
        <v>9</v>
      </c>
      <c r="J59" s="79" t="s">
        <v>292</v>
      </c>
      <c r="K59" s="80" t="s">
        <v>13</v>
      </c>
      <c r="L59" s="80" t="s">
        <v>13</v>
      </c>
      <c r="M59" s="80" t="s">
        <v>13</v>
      </c>
      <c r="N59" s="80" t="s">
        <v>13</v>
      </c>
      <c r="O59" s="80" t="s">
        <v>13</v>
      </c>
      <c r="P59" s="80">
        <v>1126</v>
      </c>
      <c r="Q59" s="80">
        <v>19973</v>
      </c>
      <c r="R59" s="80">
        <v>28519</v>
      </c>
      <c r="S59" s="80">
        <v>39086</v>
      </c>
      <c r="T59" s="80">
        <v>46273.305</v>
      </c>
      <c r="U59" s="80">
        <v>54325.957000000002</v>
      </c>
      <c r="V59" s="80">
        <v>59692.031000000003</v>
      </c>
      <c r="W59" s="80">
        <v>59042.643000000004</v>
      </c>
      <c r="X59" s="80">
        <v>57184.246999999996</v>
      </c>
      <c r="Y59" s="80">
        <v>50027.192999999999</v>
      </c>
      <c r="Z59" s="80">
        <v>0</v>
      </c>
      <c r="AA59" s="80">
        <v>40666.53</v>
      </c>
      <c r="AB59" s="80">
        <v>36011.398999999998</v>
      </c>
      <c r="AC59" s="80">
        <v>35918.947</v>
      </c>
      <c r="AD59" s="80">
        <v>41430.027000000002</v>
      </c>
      <c r="AE59" s="80">
        <v>39374.019999999997</v>
      </c>
      <c r="AF59" s="80">
        <v>38592.074999999997</v>
      </c>
      <c r="AG59" s="80">
        <v>38334.722000000002</v>
      </c>
      <c r="AH59" s="80">
        <v>0</v>
      </c>
      <c r="AI59" s="80">
        <v>32081.766</v>
      </c>
      <c r="AJ59" s="80">
        <v>31108.994999999999</v>
      </c>
      <c r="AK59" s="80">
        <v>37680.307999999997</v>
      </c>
    </row>
    <row r="60" spans="5:37" x14ac:dyDescent="0.25">
      <c r="E60" t="s">
        <v>188</v>
      </c>
      <c r="F60" s="79" t="s">
        <v>1</v>
      </c>
      <c r="G60" s="79"/>
      <c r="H60" s="79" t="s">
        <v>59</v>
      </c>
      <c r="I60" s="79" t="s">
        <v>60</v>
      </c>
      <c r="J60" s="79" t="s">
        <v>294</v>
      </c>
      <c r="K60" s="80">
        <v>3332</v>
      </c>
      <c r="L60" s="80">
        <v>2277</v>
      </c>
      <c r="M60" s="80">
        <v>1924</v>
      </c>
      <c r="N60" s="80">
        <v>2310</v>
      </c>
      <c r="O60" s="80">
        <v>1888</v>
      </c>
      <c r="P60" s="80">
        <v>2424</v>
      </c>
      <c r="Q60" s="80">
        <v>2875</v>
      </c>
      <c r="R60" s="80">
        <v>2810</v>
      </c>
      <c r="S60" s="80">
        <v>3313</v>
      </c>
      <c r="T60" s="80">
        <v>3223.5409999999997</v>
      </c>
      <c r="U60" s="80">
        <v>3552.4580000000001</v>
      </c>
      <c r="V60" s="80">
        <v>1223.6869999999999</v>
      </c>
      <c r="W60" s="80">
        <v>0</v>
      </c>
      <c r="X60" s="80">
        <v>2278.1840000000002</v>
      </c>
      <c r="Y60" s="80">
        <v>1824.876</v>
      </c>
      <c r="Z60" s="80">
        <v>2012.2249999999999</v>
      </c>
      <c r="AA60" s="80">
        <v>2272.0410000000002</v>
      </c>
      <c r="AB60" s="80">
        <v>2532.7089999999998</v>
      </c>
      <c r="AC60" s="80">
        <v>2271.7070000000003</v>
      </c>
      <c r="AD60" s="80">
        <v>2004.079</v>
      </c>
      <c r="AE60" s="80">
        <v>0</v>
      </c>
      <c r="AF60" s="80">
        <v>1117.039</v>
      </c>
      <c r="AG60" s="80">
        <v>1188.44</v>
      </c>
      <c r="AH60" s="80">
        <v>1219.202</v>
      </c>
      <c r="AI60" s="80">
        <v>1305.42</v>
      </c>
      <c r="AJ60" s="80">
        <v>999.048</v>
      </c>
      <c r="AK60" s="80">
        <v>1037.248</v>
      </c>
    </row>
    <row r="61" spans="5:37" x14ac:dyDescent="0.25">
      <c r="E61" t="s">
        <v>188</v>
      </c>
      <c r="F61" s="79" t="s">
        <v>1</v>
      </c>
      <c r="G61" s="79"/>
      <c r="H61" s="79" t="s">
        <v>61</v>
      </c>
      <c r="I61" s="79" t="s">
        <v>16</v>
      </c>
      <c r="J61" s="79" t="s">
        <v>296</v>
      </c>
      <c r="K61" s="80">
        <v>6583</v>
      </c>
      <c r="L61" s="80">
        <v>8121</v>
      </c>
      <c r="M61" s="80">
        <v>6547</v>
      </c>
      <c r="N61" s="80">
        <v>6431</v>
      </c>
      <c r="O61" s="80">
        <v>5656</v>
      </c>
      <c r="P61" s="80">
        <v>5920</v>
      </c>
      <c r="Q61" s="80">
        <v>6080</v>
      </c>
      <c r="R61" s="80">
        <v>5395</v>
      </c>
      <c r="S61" s="80">
        <v>5116</v>
      </c>
      <c r="T61" s="80">
        <v>5761.1980000000003</v>
      </c>
      <c r="U61" s="80">
        <v>5675.83</v>
      </c>
      <c r="V61" s="80">
        <v>5556.6859999999997</v>
      </c>
      <c r="W61" s="80">
        <v>0</v>
      </c>
      <c r="X61" s="80">
        <v>5632.4920000000002</v>
      </c>
      <c r="Y61" s="80">
        <v>5077.7330000000002</v>
      </c>
      <c r="Z61" s="80">
        <v>5310.0339999999997</v>
      </c>
      <c r="AA61" s="80">
        <v>5000.9140000000007</v>
      </c>
      <c r="AB61" s="80">
        <v>4857.1909999999998</v>
      </c>
      <c r="AC61" s="80">
        <v>5790.6869999999999</v>
      </c>
      <c r="AD61" s="80">
        <v>0</v>
      </c>
      <c r="AE61" s="80">
        <v>5369.5730000000003</v>
      </c>
      <c r="AF61" s="80">
        <v>4382.268</v>
      </c>
      <c r="AG61" s="80">
        <v>3988.973</v>
      </c>
      <c r="AH61" s="80">
        <v>4138.8180000000002</v>
      </c>
      <c r="AI61" s="80">
        <v>3674.03</v>
      </c>
      <c r="AJ61" s="80">
        <v>3136.701</v>
      </c>
      <c r="AK61" s="80">
        <v>1650.181</v>
      </c>
    </row>
    <row r="62" spans="5:37" x14ac:dyDescent="0.25">
      <c r="E62" t="s">
        <v>188</v>
      </c>
      <c r="F62" s="79" t="s">
        <v>1</v>
      </c>
      <c r="G62" s="79"/>
      <c r="H62" s="79" t="s">
        <v>300</v>
      </c>
      <c r="I62" s="79" t="s">
        <v>60</v>
      </c>
      <c r="J62" s="79" t="s">
        <v>298</v>
      </c>
      <c r="K62" s="80">
        <v>12116</v>
      </c>
      <c r="L62" s="80">
        <v>22719</v>
      </c>
      <c r="M62" s="80">
        <v>20182</v>
      </c>
      <c r="N62" s="80">
        <v>31848</v>
      </c>
      <c r="O62" s="80">
        <v>31447</v>
      </c>
      <c r="P62" s="80">
        <v>34064</v>
      </c>
      <c r="Q62" s="80">
        <v>40242</v>
      </c>
      <c r="R62" s="80">
        <v>39379</v>
      </c>
      <c r="S62" s="80">
        <v>35585</v>
      </c>
      <c r="T62" s="80">
        <v>0</v>
      </c>
      <c r="U62" s="80">
        <v>33839.524999999994</v>
      </c>
      <c r="V62" s="80">
        <v>32638.142</v>
      </c>
      <c r="W62" s="80">
        <v>30555.898999999998</v>
      </c>
      <c r="X62" s="80">
        <v>30694.637000000002</v>
      </c>
      <c r="Y62" s="80">
        <v>33898.644</v>
      </c>
      <c r="Z62" s="80">
        <v>37407.741000000002</v>
      </c>
      <c r="AA62" s="80">
        <v>0</v>
      </c>
      <c r="AB62" s="80">
        <v>40247.813999999998</v>
      </c>
      <c r="AC62" s="80">
        <v>42857.07</v>
      </c>
      <c r="AD62" s="80">
        <v>43391.841</v>
      </c>
      <c r="AE62" s="80">
        <v>42740.811000000002</v>
      </c>
      <c r="AF62" s="80">
        <v>42994.055999999997</v>
      </c>
      <c r="AG62" s="80">
        <v>46075.866000000002</v>
      </c>
      <c r="AH62" s="80">
        <v>44638.510999999999</v>
      </c>
      <c r="AI62" s="80">
        <v>0</v>
      </c>
      <c r="AJ62" s="80">
        <v>51453.496999999996</v>
      </c>
      <c r="AK62" s="80">
        <v>49316.262999999999</v>
      </c>
    </row>
    <row r="63" spans="5:37" x14ac:dyDescent="0.25">
      <c r="E63" t="s">
        <v>188</v>
      </c>
      <c r="F63" s="79" t="s">
        <v>1</v>
      </c>
      <c r="G63" s="79"/>
      <c r="H63" s="79" t="s">
        <v>62</v>
      </c>
      <c r="I63" s="79" t="s">
        <v>60</v>
      </c>
      <c r="J63" s="79" t="s">
        <v>301</v>
      </c>
      <c r="K63" s="80">
        <v>8971</v>
      </c>
      <c r="L63" s="80">
        <v>7647</v>
      </c>
      <c r="M63" s="80">
        <v>5555</v>
      </c>
      <c r="N63" s="80">
        <v>5256</v>
      </c>
      <c r="O63" s="80">
        <v>5540</v>
      </c>
      <c r="P63" s="80">
        <v>5738</v>
      </c>
      <c r="Q63" s="80">
        <v>6384</v>
      </c>
      <c r="R63" s="80">
        <v>5730</v>
      </c>
      <c r="S63" s="80">
        <v>6180</v>
      </c>
      <c r="T63" s="80">
        <v>6076.0239999999994</v>
      </c>
      <c r="U63" s="80">
        <v>5607.5159999999996</v>
      </c>
      <c r="V63" s="80">
        <v>4011.538</v>
      </c>
      <c r="W63" s="80">
        <v>5420.8530000000001</v>
      </c>
      <c r="X63" s="80">
        <v>0</v>
      </c>
      <c r="Y63" s="80">
        <v>7057.4320000000007</v>
      </c>
      <c r="Z63" s="80">
        <v>7618.8249999999998</v>
      </c>
      <c r="AA63" s="80">
        <v>7596.0689999999995</v>
      </c>
      <c r="AB63" s="80">
        <v>6298.223</v>
      </c>
      <c r="AC63" s="80">
        <v>5952.4539999999997</v>
      </c>
      <c r="AD63" s="80">
        <v>5684.4570000000003</v>
      </c>
      <c r="AE63" s="80">
        <v>0</v>
      </c>
      <c r="AF63" s="80">
        <v>3808.5650000000005</v>
      </c>
      <c r="AG63" s="80">
        <v>4099.442</v>
      </c>
      <c r="AH63" s="80">
        <v>2954.0709999999999</v>
      </c>
      <c r="AI63" s="80">
        <v>2083.2979999999998</v>
      </c>
      <c r="AJ63" s="80">
        <v>2135.616</v>
      </c>
      <c r="AK63" s="80">
        <v>2209.7449999999999</v>
      </c>
    </row>
    <row r="64" spans="5:37" x14ac:dyDescent="0.25">
      <c r="E64" t="s">
        <v>188</v>
      </c>
      <c r="F64" s="79" t="s">
        <v>1</v>
      </c>
      <c r="G64" s="79"/>
      <c r="H64" s="79" t="s">
        <v>63</v>
      </c>
      <c r="I64" s="79" t="s">
        <v>12</v>
      </c>
      <c r="J64" s="79" t="s">
        <v>303</v>
      </c>
      <c r="K64" s="80" t="s">
        <v>13</v>
      </c>
      <c r="L64" s="80" t="s">
        <v>13</v>
      </c>
      <c r="M64" s="80" t="s">
        <v>13</v>
      </c>
      <c r="N64" s="80" t="s">
        <v>13</v>
      </c>
      <c r="O64" s="80" t="s">
        <v>13</v>
      </c>
      <c r="P64" s="80" t="s">
        <v>13</v>
      </c>
      <c r="Q64" s="80" t="s">
        <v>13</v>
      </c>
      <c r="R64" s="80">
        <v>717</v>
      </c>
      <c r="S64" s="80">
        <v>554</v>
      </c>
      <c r="T64" s="80">
        <v>651</v>
      </c>
      <c r="U64" s="80">
        <v>748</v>
      </c>
      <c r="V64" s="80">
        <v>736</v>
      </c>
      <c r="W64" s="80">
        <v>811</v>
      </c>
      <c r="X64" s="80">
        <v>769</v>
      </c>
      <c r="Y64" s="80">
        <v>1003</v>
      </c>
      <c r="Z64" s="80">
        <v>1082.7719999999999</v>
      </c>
      <c r="AA64" s="80">
        <v>0</v>
      </c>
      <c r="AB64" s="80">
        <v>1412.8029999999999</v>
      </c>
      <c r="AC64" s="80">
        <v>1460.5219999999999</v>
      </c>
      <c r="AD64" s="80">
        <v>1615.7719999999999</v>
      </c>
      <c r="AE64" s="80">
        <v>1948.5329999999999</v>
      </c>
      <c r="AF64" s="80">
        <v>2130.5230000000001</v>
      </c>
      <c r="AG64" s="80">
        <v>1682.924</v>
      </c>
      <c r="AH64" s="80">
        <v>976.38100000000009</v>
      </c>
      <c r="AI64" s="80">
        <v>1344.076</v>
      </c>
      <c r="AJ64" s="80">
        <v>1563.0550000000001</v>
      </c>
      <c r="AK64" s="80">
        <v>2.6712131174299483E-306</v>
      </c>
    </row>
    <row r="65" spans="5:37" x14ac:dyDescent="0.25">
      <c r="E65" t="s">
        <v>308</v>
      </c>
      <c r="F65" s="79" t="s">
        <v>1</v>
      </c>
      <c r="G65" s="79"/>
      <c r="H65" s="79" t="s">
        <v>65</v>
      </c>
      <c r="I65" s="79" t="s">
        <v>26</v>
      </c>
      <c r="J65" s="79" t="s">
        <v>306</v>
      </c>
      <c r="K65" s="80" t="s">
        <v>13</v>
      </c>
      <c r="L65" s="80" t="s">
        <v>13</v>
      </c>
      <c r="M65" s="80" t="s">
        <v>13</v>
      </c>
      <c r="N65" s="80" t="s">
        <v>13</v>
      </c>
      <c r="O65" s="80">
        <v>3043</v>
      </c>
      <c r="P65" s="80">
        <v>5093</v>
      </c>
      <c r="Q65" s="80">
        <v>5770</v>
      </c>
      <c r="R65" s="80">
        <v>6831</v>
      </c>
      <c r="S65" s="80">
        <v>5830</v>
      </c>
      <c r="T65" s="80">
        <v>3.9687273429112698E-156</v>
      </c>
      <c r="U65" s="80">
        <v>3434.511</v>
      </c>
      <c r="V65" s="80">
        <v>6470.2879999999996</v>
      </c>
      <c r="W65" s="80">
        <v>7762.5739999999996</v>
      </c>
      <c r="X65" s="80">
        <v>7388.4880000000003</v>
      </c>
      <c r="Y65" s="80">
        <v>7722.9260000000004</v>
      </c>
      <c r="Z65" s="80">
        <v>1083.271</v>
      </c>
      <c r="AA65" s="80" t="s">
        <v>13</v>
      </c>
      <c r="AB65" s="80" t="s">
        <v>13</v>
      </c>
      <c r="AC65" s="80" t="s">
        <v>13</v>
      </c>
      <c r="AD65" s="80" t="s">
        <v>13</v>
      </c>
      <c r="AE65" s="80" t="s">
        <v>13</v>
      </c>
      <c r="AF65" s="80" t="s">
        <v>13</v>
      </c>
      <c r="AG65" s="80" t="s">
        <v>13</v>
      </c>
      <c r="AH65" s="80" t="s">
        <v>13</v>
      </c>
      <c r="AI65" s="80" t="s">
        <v>13</v>
      </c>
      <c r="AJ65" s="80" t="s">
        <v>13</v>
      </c>
      <c r="AK65" s="80" t="s">
        <v>13</v>
      </c>
    </row>
    <row r="66" spans="5:37" x14ac:dyDescent="0.25">
      <c r="E66" t="s">
        <v>308</v>
      </c>
      <c r="F66" s="79" t="s">
        <v>1</v>
      </c>
      <c r="G66" s="79"/>
      <c r="H66" s="79" t="s">
        <v>67</v>
      </c>
      <c r="I66" s="79" t="s">
        <v>16</v>
      </c>
      <c r="J66" s="79" t="s">
        <v>309</v>
      </c>
      <c r="K66" s="80" t="s">
        <v>13</v>
      </c>
      <c r="L66" s="80" t="s">
        <v>13</v>
      </c>
      <c r="M66" s="80" t="s">
        <v>13</v>
      </c>
      <c r="N66" s="80" t="s">
        <v>13</v>
      </c>
      <c r="O66" s="80" t="s">
        <v>13</v>
      </c>
      <c r="P66" s="80" t="s">
        <v>13</v>
      </c>
      <c r="Q66" s="80" t="s">
        <v>13</v>
      </c>
      <c r="R66" s="80" t="s">
        <v>13</v>
      </c>
      <c r="S66" s="80" t="s">
        <v>13</v>
      </c>
      <c r="T66" s="80">
        <v>95.674999999999997</v>
      </c>
      <c r="U66" s="80">
        <v>117.62</v>
      </c>
      <c r="V66" s="80">
        <v>94.525000000000006</v>
      </c>
      <c r="W66" s="80">
        <v>89.28</v>
      </c>
      <c r="X66" s="80">
        <v>107.505</v>
      </c>
      <c r="Y66" s="80">
        <v>123.83</v>
      </c>
      <c r="Z66" s="80">
        <v>125.79</v>
      </c>
      <c r="AA66" s="80">
        <v>106.786</v>
      </c>
      <c r="AB66" s="80">
        <v>109.52500000000001</v>
      </c>
      <c r="AC66" s="80">
        <v>90.290999999999997</v>
      </c>
      <c r="AD66" s="80">
        <v>68.795000000000002</v>
      </c>
      <c r="AE66" s="80">
        <v>59.036000000000001</v>
      </c>
      <c r="AF66" s="80">
        <v>77.647999999999996</v>
      </c>
      <c r="AG66" s="80">
        <v>93.944000000000003</v>
      </c>
      <c r="AH66" s="80">
        <v>85.861999999999995</v>
      </c>
      <c r="AI66" s="80">
        <v>90.695999999999998</v>
      </c>
      <c r="AJ66" s="80">
        <v>89.787999999999997</v>
      </c>
      <c r="AK66" s="80">
        <v>82.661000000000001</v>
      </c>
    </row>
    <row r="67" spans="5:37" x14ac:dyDescent="0.25">
      <c r="E67" t="s">
        <v>308</v>
      </c>
      <c r="F67" s="79" t="s">
        <v>1</v>
      </c>
      <c r="G67" s="79"/>
      <c r="H67" s="79" t="s">
        <v>68</v>
      </c>
      <c r="I67" s="79" t="s">
        <v>17</v>
      </c>
      <c r="J67" s="79" t="s">
        <v>311</v>
      </c>
      <c r="K67" s="80" t="s">
        <v>13</v>
      </c>
      <c r="L67" s="80" t="s">
        <v>13</v>
      </c>
      <c r="M67" s="80" t="s">
        <v>13</v>
      </c>
      <c r="N67" s="80" t="s">
        <v>13</v>
      </c>
      <c r="O67" s="80" t="s">
        <v>13</v>
      </c>
      <c r="P67" s="80" t="s">
        <v>13</v>
      </c>
      <c r="Q67" s="80" t="s">
        <v>13</v>
      </c>
      <c r="R67" s="80" t="s">
        <v>13</v>
      </c>
      <c r="S67" s="80" t="s">
        <v>13</v>
      </c>
      <c r="T67" s="80">
        <v>12.666</v>
      </c>
      <c r="U67" s="80">
        <v>11.804</v>
      </c>
      <c r="V67" s="80">
        <v>10.16</v>
      </c>
      <c r="W67" s="80">
        <v>10.311</v>
      </c>
      <c r="X67" s="80">
        <v>13.841000000000001</v>
      </c>
      <c r="Y67" s="80">
        <v>17.067999999999998</v>
      </c>
      <c r="Z67" s="80">
        <v>13.125999999999999</v>
      </c>
      <c r="AA67" s="80">
        <v>14.704000000000001</v>
      </c>
      <c r="AB67" s="80">
        <v>15.007000000000001</v>
      </c>
      <c r="AC67" s="80">
        <v>10.321999999999999</v>
      </c>
      <c r="AD67" s="80">
        <v>2.1559999999999997</v>
      </c>
      <c r="AE67" s="80">
        <v>1.907</v>
      </c>
      <c r="AF67" s="80">
        <v>9.0719999999999992</v>
      </c>
      <c r="AG67" s="80">
        <v>33.417999999999999</v>
      </c>
      <c r="AH67" s="80">
        <v>3.75</v>
      </c>
      <c r="AI67" s="80">
        <v>3.9390000000000001</v>
      </c>
      <c r="AJ67" s="80">
        <v>10.333</v>
      </c>
      <c r="AK67" s="80">
        <v>5.1180000000000003</v>
      </c>
    </row>
    <row r="68" spans="5:37" x14ac:dyDescent="0.25">
      <c r="E68" t="s">
        <v>308</v>
      </c>
      <c r="F68" s="79" t="s">
        <v>1</v>
      </c>
      <c r="G68" s="79"/>
      <c r="H68" s="79" t="s">
        <v>69</v>
      </c>
      <c r="I68" s="79" t="s">
        <v>17</v>
      </c>
      <c r="J68" s="79" t="s">
        <v>313</v>
      </c>
      <c r="K68" s="80">
        <v>972</v>
      </c>
      <c r="L68" s="80">
        <v>569</v>
      </c>
      <c r="M68" s="80">
        <v>634</v>
      </c>
      <c r="N68" s="80">
        <v>600</v>
      </c>
      <c r="O68" s="80">
        <v>659</v>
      </c>
      <c r="P68" s="80">
        <v>694</v>
      </c>
      <c r="Q68" s="80">
        <v>808</v>
      </c>
      <c r="R68" s="80">
        <v>835</v>
      </c>
      <c r="S68" s="80">
        <v>744</v>
      </c>
      <c r="T68" s="80">
        <v>761.12900000000002</v>
      </c>
      <c r="U68" s="80">
        <v>880.029</v>
      </c>
      <c r="V68" s="80">
        <v>377.19100000000003</v>
      </c>
      <c r="W68" s="80">
        <v>784.08199999999999</v>
      </c>
      <c r="X68" s="80">
        <v>562.53300000000002</v>
      </c>
      <c r="Y68" s="80">
        <v>818.18600000000004</v>
      </c>
      <c r="Z68" s="80">
        <v>656.32900000000006</v>
      </c>
      <c r="AA68" s="80">
        <v>1041.6880000000001</v>
      </c>
      <c r="AB68" s="80">
        <v>1219.7850000000001</v>
      </c>
      <c r="AC68" s="80">
        <v>1199.7469999999998</v>
      </c>
      <c r="AD68" s="80">
        <v>692.91300000000001</v>
      </c>
      <c r="AE68" s="80">
        <v>467.26499999999999</v>
      </c>
      <c r="AF68" s="80">
        <v>487.65300000000002</v>
      </c>
      <c r="AG68" s="80">
        <v>594.053</v>
      </c>
      <c r="AH68" s="80">
        <v>635.72799999999995</v>
      </c>
      <c r="AI68" s="80">
        <v>498.51</v>
      </c>
      <c r="AJ68" s="80">
        <v>346.20100000000002</v>
      </c>
      <c r="AK68" s="80">
        <v>229.39600000000002</v>
      </c>
    </row>
    <row r="69" spans="5:37" x14ac:dyDescent="0.25">
      <c r="E69" t="s">
        <v>308</v>
      </c>
      <c r="F69" s="79" t="s">
        <v>1</v>
      </c>
      <c r="G69" s="79"/>
      <c r="H69" s="79" t="s">
        <v>70</v>
      </c>
      <c r="I69" s="79" t="s">
        <v>12</v>
      </c>
      <c r="J69" s="79" t="s">
        <v>315</v>
      </c>
      <c r="K69" s="80" t="s">
        <v>13</v>
      </c>
      <c r="L69" s="80" t="s">
        <v>13</v>
      </c>
      <c r="M69" s="80" t="s">
        <v>13</v>
      </c>
      <c r="N69" s="80" t="s">
        <v>13</v>
      </c>
      <c r="O69" s="80" t="s">
        <v>13</v>
      </c>
      <c r="P69" s="80" t="s">
        <v>13</v>
      </c>
      <c r="Q69" s="80" t="s">
        <v>13</v>
      </c>
      <c r="R69" s="80" t="s">
        <v>13</v>
      </c>
      <c r="S69" s="80" t="s">
        <v>13</v>
      </c>
      <c r="T69" s="80" t="s">
        <v>13</v>
      </c>
      <c r="U69" s="80" t="s">
        <v>13</v>
      </c>
      <c r="V69" s="80" t="s">
        <v>13</v>
      </c>
      <c r="W69" s="80" t="s">
        <v>13</v>
      </c>
      <c r="X69" s="80" t="s">
        <v>13</v>
      </c>
      <c r="Y69" s="80" t="s">
        <v>13</v>
      </c>
      <c r="Z69" s="80">
        <v>3.46</v>
      </c>
      <c r="AA69" s="80">
        <v>0</v>
      </c>
      <c r="AB69" s="80">
        <v>0.76200000000000001</v>
      </c>
      <c r="AC69" s="80" t="s">
        <v>13</v>
      </c>
      <c r="AD69" s="80" t="s">
        <v>13</v>
      </c>
      <c r="AE69" s="80" t="s">
        <v>13</v>
      </c>
      <c r="AF69" s="80" t="s">
        <v>13</v>
      </c>
      <c r="AG69" s="80" t="s">
        <v>13</v>
      </c>
      <c r="AH69" s="80" t="s">
        <v>13</v>
      </c>
      <c r="AI69" s="80" t="s">
        <v>13</v>
      </c>
      <c r="AJ69" s="80" t="s">
        <v>13</v>
      </c>
      <c r="AK69" s="80" t="s">
        <v>13</v>
      </c>
    </row>
    <row r="70" spans="5:37" x14ac:dyDescent="0.25">
      <c r="E70" t="s">
        <v>308</v>
      </c>
      <c r="F70" s="79" t="s">
        <v>1</v>
      </c>
      <c r="G70" s="79"/>
      <c r="H70" s="79" t="s">
        <v>319</v>
      </c>
      <c r="I70" s="79" t="s">
        <v>16</v>
      </c>
      <c r="J70" s="79" t="s">
        <v>317</v>
      </c>
      <c r="K70" s="80" t="s">
        <v>13</v>
      </c>
      <c r="L70" s="80" t="s">
        <v>13</v>
      </c>
      <c r="M70" s="80" t="s">
        <v>13</v>
      </c>
      <c r="N70" s="80" t="s">
        <v>13</v>
      </c>
      <c r="O70" s="80" t="s">
        <v>13</v>
      </c>
      <c r="P70" s="80" t="s">
        <v>13</v>
      </c>
      <c r="Q70" s="80" t="s">
        <v>13</v>
      </c>
      <c r="R70" s="80" t="s">
        <v>13</v>
      </c>
      <c r="S70" s="80" t="s">
        <v>13</v>
      </c>
      <c r="T70" s="80">
        <v>132.16999999999999</v>
      </c>
      <c r="U70" s="80">
        <v>126.63</v>
      </c>
      <c r="V70" s="80">
        <v>135.81</v>
      </c>
      <c r="W70" s="80">
        <v>127.639</v>
      </c>
      <c r="X70" s="80">
        <v>127.56</v>
      </c>
      <c r="Y70" s="80">
        <v>159.38300000000001</v>
      </c>
      <c r="Z70" s="80">
        <v>149.684</v>
      </c>
      <c r="AA70" s="80">
        <v>150.09299999999999</v>
      </c>
      <c r="AB70" s="80">
        <v>157.12</v>
      </c>
      <c r="AC70" s="80">
        <v>163.5</v>
      </c>
      <c r="AD70" s="80">
        <v>141</v>
      </c>
      <c r="AE70" s="80">
        <v>54.171999999999997</v>
      </c>
      <c r="AF70" s="80">
        <v>42.93</v>
      </c>
      <c r="AG70" s="80">
        <v>35.299999999999997</v>
      </c>
      <c r="AH70" s="80">
        <v>30.148</v>
      </c>
      <c r="AI70" s="80">
        <v>25.631</v>
      </c>
      <c r="AJ70" s="80">
        <v>42</v>
      </c>
      <c r="AK70" s="80">
        <v>45</v>
      </c>
    </row>
    <row r="71" spans="5:37" x14ac:dyDescent="0.25">
      <c r="E71" t="s">
        <v>308</v>
      </c>
      <c r="F71" s="79" t="s">
        <v>1</v>
      </c>
      <c r="G71" s="79"/>
      <c r="H71" s="79" t="s">
        <v>71</v>
      </c>
      <c r="I71" s="79" t="s">
        <v>17</v>
      </c>
      <c r="J71" s="79" t="s">
        <v>320</v>
      </c>
      <c r="K71" s="80" t="s">
        <v>13</v>
      </c>
      <c r="L71" s="80" t="s">
        <v>13</v>
      </c>
      <c r="M71" s="80" t="s">
        <v>13</v>
      </c>
      <c r="N71" s="80" t="s">
        <v>13</v>
      </c>
      <c r="O71" s="80" t="s">
        <v>13</v>
      </c>
      <c r="P71" s="80" t="s">
        <v>13</v>
      </c>
      <c r="Q71" s="80" t="s">
        <v>13</v>
      </c>
      <c r="R71" s="80" t="s">
        <v>13</v>
      </c>
      <c r="S71" s="80" t="s">
        <v>13</v>
      </c>
      <c r="T71" s="80" t="s">
        <v>13</v>
      </c>
      <c r="U71" s="80" t="s">
        <v>13</v>
      </c>
      <c r="V71" s="80" t="s">
        <v>13</v>
      </c>
      <c r="W71" s="80" t="s">
        <v>13</v>
      </c>
      <c r="X71" s="80" t="s">
        <v>13</v>
      </c>
      <c r="Y71" s="80" t="s">
        <v>13</v>
      </c>
      <c r="Z71" s="80" t="s">
        <v>13</v>
      </c>
      <c r="AA71" s="80" t="s">
        <v>13</v>
      </c>
      <c r="AB71" s="80" t="s">
        <v>13</v>
      </c>
      <c r="AC71" s="80" t="s">
        <v>13</v>
      </c>
      <c r="AD71" s="80" t="s">
        <v>13</v>
      </c>
      <c r="AE71" s="80" t="s">
        <v>13</v>
      </c>
      <c r="AF71" s="80" t="s">
        <v>13</v>
      </c>
      <c r="AG71" s="80" t="s">
        <v>13</v>
      </c>
      <c r="AH71" s="80" t="s">
        <v>13</v>
      </c>
      <c r="AI71" s="80" t="s">
        <v>13</v>
      </c>
      <c r="AJ71" s="80" t="s">
        <v>13</v>
      </c>
      <c r="AK71" s="80" t="s">
        <v>13</v>
      </c>
    </row>
    <row r="72" spans="5:37" x14ac:dyDescent="0.25">
      <c r="E72" t="s">
        <v>308</v>
      </c>
      <c r="F72" s="79" t="s">
        <v>1</v>
      </c>
      <c r="G72" s="79"/>
      <c r="H72" s="79" t="s">
        <v>72</v>
      </c>
      <c r="I72" s="79" t="s">
        <v>27</v>
      </c>
      <c r="J72" s="79" t="s">
        <v>322</v>
      </c>
      <c r="K72" s="80">
        <v>305</v>
      </c>
      <c r="L72" s="80">
        <v>133</v>
      </c>
      <c r="M72" s="80">
        <v>67</v>
      </c>
      <c r="N72" s="80">
        <v>70</v>
      </c>
      <c r="O72" s="80">
        <v>67</v>
      </c>
      <c r="P72" s="80">
        <v>89</v>
      </c>
      <c r="Q72" s="80">
        <v>65</v>
      </c>
      <c r="R72" s="80">
        <v>44</v>
      </c>
      <c r="S72" s="80">
        <v>43</v>
      </c>
      <c r="T72" s="80">
        <v>29.574999999999999</v>
      </c>
      <c r="U72" s="80">
        <v>39.619999999999997</v>
      </c>
      <c r="V72" s="80">
        <v>72.518000000000001</v>
      </c>
      <c r="W72" s="80">
        <v>84.686999999999998</v>
      </c>
      <c r="X72" s="80">
        <v>100.52600000000001</v>
      </c>
      <c r="Y72" s="80">
        <v>109.89400000000001</v>
      </c>
      <c r="Z72" s="80">
        <v>118.44499999999999</v>
      </c>
      <c r="AA72" s="80">
        <v>114.184</v>
      </c>
      <c r="AB72" s="80">
        <v>242.47800000000001</v>
      </c>
      <c r="AC72" s="80">
        <v>168.607</v>
      </c>
      <c r="AD72" s="80">
        <v>232.91200000000001</v>
      </c>
      <c r="AE72" s="80">
        <v>264.279</v>
      </c>
      <c r="AF72" s="80">
        <v>284.18</v>
      </c>
      <c r="AG72" s="80">
        <v>273.97900000000004</v>
      </c>
      <c r="AH72" s="80">
        <v>246.63499999999999</v>
      </c>
      <c r="AI72" s="80">
        <v>261.26400000000001</v>
      </c>
      <c r="AJ72" s="80">
        <v>275.315</v>
      </c>
      <c r="AK72" s="80">
        <v>246.87700000000001</v>
      </c>
    </row>
    <row r="73" spans="5:37" x14ac:dyDescent="0.25">
      <c r="E73" t="s">
        <v>308</v>
      </c>
      <c r="F73" s="79" t="s">
        <v>1</v>
      </c>
      <c r="G73" s="79"/>
      <c r="H73" s="79" t="s">
        <v>73</v>
      </c>
      <c r="I73" s="79" t="s">
        <v>16</v>
      </c>
      <c r="J73" s="79" t="s">
        <v>324</v>
      </c>
      <c r="K73" s="80">
        <v>2032</v>
      </c>
      <c r="L73" s="80">
        <v>1808</v>
      </c>
      <c r="M73" s="80">
        <v>837</v>
      </c>
      <c r="N73" s="80">
        <v>822</v>
      </c>
      <c r="O73" s="80">
        <v>896</v>
      </c>
      <c r="P73" s="80">
        <v>984</v>
      </c>
      <c r="Q73" s="80">
        <v>812</v>
      </c>
      <c r="R73" s="80">
        <v>760</v>
      </c>
      <c r="S73" s="80">
        <v>814</v>
      </c>
      <c r="T73" s="80">
        <v>609.14</v>
      </c>
      <c r="U73" s="80">
        <v>641.36899999999991</v>
      </c>
      <c r="V73" s="80">
        <v>842.15699999999993</v>
      </c>
      <c r="W73" s="80">
        <v>1115.145</v>
      </c>
      <c r="X73" s="80">
        <v>1090.8389999999999</v>
      </c>
      <c r="Y73" s="80">
        <v>856.846</v>
      </c>
      <c r="Z73" s="80">
        <v>1041.095</v>
      </c>
      <c r="AA73" s="80">
        <v>992.97</v>
      </c>
      <c r="AB73" s="80">
        <v>997.2</v>
      </c>
      <c r="AC73" s="80">
        <v>925.71800000000007</v>
      </c>
      <c r="AD73" s="80">
        <v>920.17100000000005</v>
      </c>
      <c r="AE73" s="80">
        <v>617.93100000000004</v>
      </c>
      <c r="AF73" s="80">
        <v>497.78100000000001</v>
      </c>
      <c r="AG73" s="80">
        <v>423.83600000000001</v>
      </c>
      <c r="AH73" s="80">
        <v>405.03399999999999</v>
      </c>
      <c r="AI73" s="80">
        <v>383.74900000000002</v>
      </c>
      <c r="AJ73" s="80">
        <v>432.983</v>
      </c>
      <c r="AK73" s="80">
        <v>445.2</v>
      </c>
    </row>
    <row r="74" spans="5:37" x14ac:dyDescent="0.25">
      <c r="E74" t="s">
        <v>308</v>
      </c>
      <c r="F74" s="79" t="s">
        <v>1</v>
      </c>
      <c r="G74" s="79"/>
      <c r="H74" s="79" t="s">
        <v>74</v>
      </c>
      <c r="I74" s="79" t="s">
        <v>60</v>
      </c>
      <c r="J74" s="79" t="s">
        <v>326</v>
      </c>
      <c r="K74" s="80" t="s">
        <v>13</v>
      </c>
      <c r="L74" s="80">
        <v>56</v>
      </c>
      <c r="M74" s="80">
        <v>169</v>
      </c>
      <c r="N74" s="80">
        <v>88</v>
      </c>
      <c r="O74" s="80">
        <v>95</v>
      </c>
      <c r="P74" s="80">
        <v>93</v>
      </c>
      <c r="Q74" s="80">
        <v>85</v>
      </c>
      <c r="R74" s="80">
        <v>63</v>
      </c>
      <c r="S74" s="80">
        <v>90</v>
      </c>
      <c r="T74" s="80">
        <v>95.174999999999997</v>
      </c>
      <c r="U74" s="80">
        <v>78.617999999999995</v>
      </c>
      <c r="V74" s="80">
        <v>95.461999999999989</v>
      </c>
      <c r="W74" s="80">
        <v>108.75200000000001</v>
      </c>
      <c r="X74" s="80">
        <v>126.887</v>
      </c>
      <c r="Y74" s="80">
        <v>97.647999999999996</v>
      </c>
      <c r="Z74" s="80">
        <v>124.17099999999999</v>
      </c>
      <c r="AA74" s="80">
        <v>122.155</v>
      </c>
      <c r="AB74" s="80">
        <v>142.71899999999999</v>
      </c>
      <c r="AC74" s="80">
        <v>139.69999999999999</v>
      </c>
      <c r="AD74" s="80">
        <v>124.21899999999999</v>
      </c>
      <c r="AE74" s="80">
        <v>100.593</v>
      </c>
      <c r="AF74" s="80">
        <v>156.607</v>
      </c>
      <c r="AG74" s="80">
        <v>169.39599999999999</v>
      </c>
      <c r="AH74" s="80">
        <v>191.28700000000001</v>
      </c>
      <c r="AI74" s="80">
        <v>142.74900000000002</v>
      </c>
      <c r="AJ74" s="80">
        <v>138.64699999999999</v>
      </c>
      <c r="AK74" s="80">
        <v>134.852</v>
      </c>
    </row>
    <row r="75" spans="5:37" x14ac:dyDescent="0.25">
      <c r="E75" t="s">
        <v>308</v>
      </c>
      <c r="F75" s="79" t="s">
        <v>1</v>
      </c>
      <c r="G75" s="79"/>
      <c r="H75" s="79" t="s">
        <v>75</v>
      </c>
      <c r="I75" s="79" t="s">
        <v>16</v>
      </c>
      <c r="J75" s="79" t="s">
        <v>328</v>
      </c>
      <c r="K75" s="80" t="s">
        <v>13</v>
      </c>
      <c r="L75" s="80" t="s">
        <v>13</v>
      </c>
      <c r="M75" s="80" t="s">
        <v>13</v>
      </c>
      <c r="N75" s="80" t="s">
        <v>13</v>
      </c>
      <c r="O75" s="80" t="s">
        <v>13</v>
      </c>
      <c r="P75" s="80" t="s">
        <v>13</v>
      </c>
      <c r="Q75" s="80" t="s">
        <v>13</v>
      </c>
      <c r="R75" s="80" t="s">
        <v>13</v>
      </c>
      <c r="S75" s="80" t="s">
        <v>13</v>
      </c>
      <c r="T75" s="80">
        <v>41.134999999999998</v>
      </c>
      <c r="U75" s="80">
        <v>42.91</v>
      </c>
      <c r="V75" s="80">
        <v>46.680999999999997</v>
      </c>
      <c r="W75" s="80">
        <v>49.216999999999999</v>
      </c>
      <c r="X75" s="80">
        <v>58.027000000000001</v>
      </c>
      <c r="Y75" s="80">
        <v>57.713000000000001</v>
      </c>
      <c r="Z75" s="80">
        <v>56.570999999999998</v>
      </c>
      <c r="AA75" s="80">
        <v>66.488</v>
      </c>
      <c r="AB75" s="80">
        <v>78.162000000000006</v>
      </c>
      <c r="AC75" s="80">
        <v>61.137</v>
      </c>
      <c r="AD75" s="80">
        <v>61.977999999999994</v>
      </c>
      <c r="AE75" s="80">
        <v>73.36</v>
      </c>
      <c r="AF75" s="80">
        <v>55.524999999999999</v>
      </c>
      <c r="AG75" s="80">
        <v>69.587000000000003</v>
      </c>
      <c r="AH75" s="80">
        <v>72.153999999999996</v>
      </c>
      <c r="AI75" s="80">
        <v>65.441000000000003</v>
      </c>
      <c r="AJ75" s="80">
        <v>106.145</v>
      </c>
      <c r="AK75" s="80">
        <v>78.192000000000007</v>
      </c>
    </row>
    <row r="76" spans="5:37" x14ac:dyDescent="0.25">
      <c r="E76" t="s">
        <v>308</v>
      </c>
      <c r="F76" s="79" t="s">
        <v>1</v>
      </c>
      <c r="G76" s="79"/>
      <c r="H76" s="79" t="s">
        <v>76</v>
      </c>
      <c r="I76" s="79" t="s">
        <v>60</v>
      </c>
      <c r="J76" s="79" t="s">
        <v>330</v>
      </c>
      <c r="K76" s="80">
        <v>5406</v>
      </c>
      <c r="L76" s="80">
        <v>3458</v>
      </c>
      <c r="M76" s="80">
        <v>3399</v>
      </c>
      <c r="N76" s="80">
        <v>3152</v>
      </c>
      <c r="O76" s="80">
        <v>2941</v>
      </c>
      <c r="P76" s="80">
        <v>2852</v>
      </c>
      <c r="Q76" s="80">
        <v>3410</v>
      </c>
      <c r="R76" s="80">
        <v>3463</v>
      </c>
      <c r="S76" s="80">
        <v>4888</v>
      </c>
      <c r="T76" s="80">
        <v>4357.893</v>
      </c>
      <c r="U76" s="80">
        <v>4073.0079999999998</v>
      </c>
      <c r="V76" s="80">
        <v>1850.0059999999999</v>
      </c>
      <c r="W76" s="80">
        <v>3769.1590000000001</v>
      </c>
      <c r="X76" s="80">
        <v>3303.2169999999996</v>
      </c>
      <c r="Y76" s="80">
        <v>3226.739</v>
      </c>
      <c r="Z76" s="80">
        <v>2468.261</v>
      </c>
      <c r="AA76" s="80">
        <v>2142.6</v>
      </c>
      <c r="AB76" s="80">
        <v>1670.9659999999999</v>
      </c>
      <c r="AC76" s="80">
        <v>1338.654</v>
      </c>
      <c r="AD76" s="80">
        <v>808.88800000000003</v>
      </c>
      <c r="AE76" s="80">
        <v>1355.336</v>
      </c>
      <c r="AF76" s="80">
        <v>1300.2159999999999</v>
      </c>
      <c r="AG76" s="80">
        <v>1172.7180000000001</v>
      </c>
      <c r="AH76" s="80">
        <v>894.36299999999994</v>
      </c>
      <c r="AI76" s="80">
        <v>801.24199999999996</v>
      </c>
      <c r="AJ76" s="80">
        <v>1134.973</v>
      </c>
      <c r="AK76" s="80">
        <v>806.57899999999995</v>
      </c>
    </row>
    <row r="77" spans="5:37" x14ac:dyDescent="0.25">
      <c r="E77" t="s">
        <v>308</v>
      </c>
      <c r="F77" s="79" t="s">
        <v>1</v>
      </c>
      <c r="G77" s="79"/>
      <c r="H77" s="79" t="s">
        <v>77</v>
      </c>
      <c r="I77" s="79" t="s">
        <v>16</v>
      </c>
      <c r="J77" s="79" t="s">
        <v>332</v>
      </c>
      <c r="K77" s="80">
        <v>405</v>
      </c>
      <c r="L77" s="80">
        <v>640</v>
      </c>
      <c r="M77" s="80">
        <v>434</v>
      </c>
      <c r="N77" s="80">
        <v>404</v>
      </c>
      <c r="O77" s="80">
        <v>461</v>
      </c>
      <c r="P77" s="80">
        <v>459</v>
      </c>
      <c r="Q77" s="80">
        <v>473</v>
      </c>
      <c r="R77" s="80">
        <v>465</v>
      </c>
      <c r="S77" s="80">
        <v>453</v>
      </c>
      <c r="T77" s="80">
        <v>431.173</v>
      </c>
      <c r="U77" s="80">
        <v>419.315</v>
      </c>
      <c r="V77" s="80">
        <v>474.21499999999997</v>
      </c>
      <c r="W77" s="80">
        <v>431.33499999999998</v>
      </c>
      <c r="X77" s="80">
        <v>446.39800000000002</v>
      </c>
      <c r="Y77" s="80">
        <v>387.51</v>
      </c>
      <c r="Z77" s="80">
        <v>151.28</v>
      </c>
      <c r="AA77" s="80">
        <v>164.74700000000001</v>
      </c>
      <c r="AB77" s="80">
        <v>164.673</v>
      </c>
      <c r="AC77" s="80">
        <v>131.01499999999999</v>
      </c>
      <c r="AD77" s="80">
        <v>127.462</v>
      </c>
      <c r="AE77" s="80">
        <v>79.957999999999998</v>
      </c>
      <c r="AF77" s="80">
        <v>77.185000000000002</v>
      </c>
      <c r="AG77" s="80">
        <v>79.754999999999995</v>
      </c>
      <c r="AH77" s="80">
        <v>87.813000000000002</v>
      </c>
      <c r="AI77" s="80">
        <v>68.73</v>
      </c>
      <c r="AJ77" s="80">
        <v>67.007999999999996</v>
      </c>
      <c r="AK77" s="80">
        <v>58.845999999999997</v>
      </c>
    </row>
    <row r="78" spans="5:37" x14ac:dyDescent="0.25">
      <c r="E78" t="s">
        <v>308</v>
      </c>
      <c r="F78" s="79" t="s">
        <v>1</v>
      </c>
      <c r="G78" s="79"/>
      <c r="H78" s="79" t="s">
        <v>78</v>
      </c>
      <c r="I78" s="79" t="s">
        <v>30</v>
      </c>
      <c r="J78" s="79" t="s">
        <v>334</v>
      </c>
      <c r="K78" s="80" t="s">
        <v>13</v>
      </c>
      <c r="L78" s="80" t="s">
        <v>13</v>
      </c>
      <c r="M78" s="80" t="s">
        <v>13</v>
      </c>
      <c r="N78" s="80" t="s">
        <v>13</v>
      </c>
      <c r="O78" s="80" t="s">
        <v>13</v>
      </c>
      <c r="P78" s="80" t="s">
        <v>13</v>
      </c>
      <c r="Q78" s="80" t="s">
        <v>13</v>
      </c>
      <c r="R78" s="80" t="s">
        <v>13</v>
      </c>
      <c r="S78" s="80" t="s">
        <v>13</v>
      </c>
      <c r="T78" s="80">
        <v>4.5039999999999996</v>
      </c>
      <c r="U78" s="80">
        <v>5.8109999999999999</v>
      </c>
      <c r="V78" s="80">
        <v>5.9629999999999992</v>
      </c>
      <c r="W78" s="80">
        <v>7.4119999999999999</v>
      </c>
      <c r="X78" s="80">
        <v>1.302</v>
      </c>
      <c r="Y78" s="80">
        <v>2.25</v>
      </c>
      <c r="Z78" s="80" t="s">
        <v>13</v>
      </c>
      <c r="AA78" s="80" t="s">
        <v>13</v>
      </c>
      <c r="AB78" s="80" t="s">
        <v>13</v>
      </c>
      <c r="AC78" s="80" t="s">
        <v>13</v>
      </c>
      <c r="AD78" s="80" t="s">
        <v>13</v>
      </c>
      <c r="AE78" s="80" t="s">
        <v>13</v>
      </c>
      <c r="AF78" s="80" t="s">
        <v>13</v>
      </c>
      <c r="AG78" s="80" t="s">
        <v>13</v>
      </c>
      <c r="AH78" s="80" t="s">
        <v>13</v>
      </c>
      <c r="AI78" s="80" t="s">
        <v>13</v>
      </c>
      <c r="AJ78" s="80" t="s">
        <v>13</v>
      </c>
      <c r="AK78" s="80" t="s">
        <v>13</v>
      </c>
    </row>
    <row r="79" spans="5:37" x14ac:dyDescent="0.25">
      <c r="E79" t="s">
        <v>308</v>
      </c>
      <c r="F79" s="79" t="s">
        <v>1</v>
      </c>
      <c r="G79" s="79"/>
      <c r="H79" s="79" t="s">
        <v>338</v>
      </c>
      <c r="I79" s="79" t="s">
        <v>21</v>
      </c>
      <c r="J79" s="79" t="s">
        <v>336</v>
      </c>
      <c r="K79" s="80" t="s">
        <v>13</v>
      </c>
      <c r="L79" s="80" t="s">
        <v>13</v>
      </c>
      <c r="M79" s="80" t="s">
        <v>13</v>
      </c>
      <c r="N79" s="80" t="s">
        <v>13</v>
      </c>
      <c r="O79" s="80" t="s">
        <v>13</v>
      </c>
      <c r="P79" s="80" t="s">
        <v>13</v>
      </c>
      <c r="Q79" s="80" t="s">
        <v>13</v>
      </c>
      <c r="R79" s="80">
        <v>71</v>
      </c>
      <c r="S79" s="80">
        <v>50</v>
      </c>
      <c r="T79" s="80">
        <v>48.115000000000002</v>
      </c>
      <c r="U79" s="80">
        <v>92.037999999999997</v>
      </c>
      <c r="V79" s="80">
        <v>398.13</v>
      </c>
      <c r="W79" s="80">
        <v>510.33</v>
      </c>
      <c r="X79" s="80">
        <v>612.05099999999993</v>
      </c>
      <c r="Y79" s="80">
        <v>413.291</v>
      </c>
      <c r="Z79" s="80">
        <v>535.52199999999993</v>
      </c>
      <c r="AA79" s="80">
        <v>498.47399999999999</v>
      </c>
      <c r="AB79" s="80">
        <v>371.26600000000002</v>
      </c>
      <c r="AC79" s="80">
        <v>241.38499999999999</v>
      </c>
      <c r="AD79" s="80">
        <v>207.66</v>
      </c>
      <c r="AE79" s="80">
        <v>141.071</v>
      </c>
      <c r="AF79" s="80">
        <v>235.86799999999999</v>
      </c>
      <c r="AG79" s="80">
        <v>110.60899999999999</v>
      </c>
      <c r="AH79" s="80">
        <v>153.56200000000001</v>
      </c>
      <c r="AI79" s="80">
        <v>152.68299999999999</v>
      </c>
      <c r="AJ79" s="80">
        <v>139.87899999999999</v>
      </c>
      <c r="AK79" s="80">
        <v>142.346</v>
      </c>
    </row>
    <row r="80" spans="5:37" x14ac:dyDescent="0.25">
      <c r="E80" t="s">
        <v>308</v>
      </c>
      <c r="F80" s="79" t="s">
        <v>1</v>
      </c>
      <c r="G80" s="79"/>
      <c r="H80" s="79" t="s">
        <v>79</v>
      </c>
      <c r="I80" s="79" t="s">
        <v>9</v>
      </c>
      <c r="J80" s="79" t="s">
        <v>339</v>
      </c>
      <c r="K80" s="80" t="s">
        <v>13</v>
      </c>
      <c r="L80" s="80" t="s">
        <v>13</v>
      </c>
      <c r="M80" s="80" t="s">
        <v>13</v>
      </c>
      <c r="N80" s="80" t="s">
        <v>13</v>
      </c>
      <c r="O80" s="80" t="s">
        <v>13</v>
      </c>
      <c r="P80" s="80" t="s">
        <v>13</v>
      </c>
      <c r="Q80" s="80" t="s">
        <v>13</v>
      </c>
      <c r="R80" s="80" t="s">
        <v>13</v>
      </c>
      <c r="S80" s="80" t="s">
        <v>13</v>
      </c>
      <c r="T80" s="80">
        <v>31.577999999999999</v>
      </c>
      <c r="U80" s="80">
        <v>37.984999999999999</v>
      </c>
      <c r="V80" s="80">
        <v>66.878</v>
      </c>
      <c r="W80" s="80">
        <v>118.524</v>
      </c>
      <c r="X80" s="80">
        <v>90.431000000000012</v>
      </c>
      <c r="Y80" s="80">
        <v>76.573999999999998</v>
      </c>
      <c r="Z80" s="80">
        <v>51.308999999999997</v>
      </c>
      <c r="AA80" s="80">
        <v>55.042999999999999</v>
      </c>
      <c r="AB80" s="80">
        <v>48.722000000000001</v>
      </c>
      <c r="AC80" s="80">
        <v>61.890999999999998</v>
      </c>
      <c r="AD80" s="80">
        <v>66.923000000000002</v>
      </c>
      <c r="AE80" s="80">
        <v>85.192999999999998</v>
      </c>
      <c r="AF80" s="80">
        <v>72.036000000000001</v>
      </c>
      <c r="AG80" s="80">
        <v>72.938000000000002</v>
      </c>
      <c r="AH80" s="80">
        <v>114.08199999999999</v>
      </c>
      <c r="AI80" s="80">
        <v>116.443</v>
      </c>
      <c r="AJ80" s="80">
        <v>142.017</v>
      </c>
      <c r="AK80" s="80">
        <v>150.13800000000001</v>
      </c>
    </row>
    <row r="81" spans="5:37" x14ac:dyDescent="0.25">
      <c r="E81" t="s">
        <v>308</v>
      </c>
      <c r="F81" s="79" t="s">
        <v>1</v>
      </c>
      <c r="G81" s="79"/>
      <c r="H81" s="79" t="s">
        <v>80</v>
      </c>
      <c r="I81" s="79" t="s">
        <v>9</v>
      </c>
      <c r="J81" s="79" t="s">
        <v>341</v>
      </c>
      <c r="K81" s="80" t="s">
        <v>13</v>
      </c>
      <c r="L81" s="80" t="s">
        <v>13</v>
      </c>
      <c r="M81" s="80" t="s">
        <v>13</v>
      </c>
      <c r="N81" s="80" t="s">
        <v>13</v>
      </c>
      <c r="O81" s="80" t="s">
        <v>13</v>
      </c>
      <c r="P81" s="80" t="s">
        <v>13</v>
      </c>
      <c r="Q81" s="80" t="s">
        <v>13</v>
      </c>
      <c r="R81" s="80" t="s">
        <v>13</v>
      </c>
      <c r="S81" s="80" t="s">
        <v>13</v>
      </c>
      <c r="T81" s="80">
        <v>14.5</v>
      </c>
      <c r="U81" s="80">
        <v>7.0720000000000001</v>
      </c>
      <c r="V81" s="80">
        <v>7.05</v>
      </c>
      <c r="W81" s="80">
        <v>5.0999999999999996</v>
      </c>
      <c r="X81" s="80">
        <v>6.0549999999999997</v>
      </c>
      <c r="Y81" s="80">
        <v>2.15</v>
      </c>
      <c r="Z81" s="80">
        <v>4.25</v>
      </c>
      <c r="AA81" s="80">
        <v>3.8730000000000002</v>
      </c>
      <c r="AB81" s="80">
        <v>43.98</v>
      </c>
      <c r="AC81" s="80">
        <v>30.308</v>
      </c>
      <c r="AD81" s="80">
        <v>31.324999999999999</v>
      </c>
      <c r="AE81" s="80">
        <v>30.896999999999998</v>
      </c>
      <c r="AF81" s="80">
        <v>33.064999999999998</v>
      </c>
      <c r="AG81" s="80">
        <v>19.05</v>
      </c>
      <c r="AH81" s="80">
        <v>15.948</v>
      </c>
      <c r="AI81" s="80">
        <v>13.962</v>
      </c>
      <c r="AJ81" s="80">
        <v>2.915</v>
      </c>
      <c r="AK81" s="80">
        <v>10.516999999999999</v>
      </c>
    </row>
    <row r="82" spans="5:37" x14ac:dyDescent="0.25">
      <c r="E82" t="s">
        <v>308</v>
      </c>
      <c r="F82" s="79" t="s">
        <v>1</v>
      </c>
      <c r="G82" s="79"/>
      <c r="H82" s="79" t="s">
        <v>81</v>
      </c>
      <c r="I82" s="79" t="s">
        <v>16</v>
      </c>
      <c r="J82" s="79" t="s">
        <v>343</v>
      </c>
      <c r="K82" s="80" t="s">
        <v>13</v>
      </c>
      <c r="L82" s="80" t="s">
        <v>13</v>
      </c>
      <c r="M82" s="80" t="s">
        <v>13</v>
      </c>
      <c r="N82" s="80" t="s">
        <v>13</v>
      </c>
      <c r="O82" s="80" t="s">
        <v>13</v>
      </c>
      <c r="P82" s="80" t="s">
        <v>13</v>
      </c>
      <c r="Q82" s="80" t="s">
        <v>13</v>
      </c>
      <c r="R82" s="80" t="s">
        <v>13</v>
      </c>
      <c r="S82" s="80" t="s">
        <v>13</v>
      </c>
      <c r="T82" s="80" t="s">
        <v>13</v>
      </c>
      <c r="U82" s="80" t="s">
        <v>13</v>
      </c>
      <c r="V82" s="80" t="s">
        <v>13</v>
      </c>
      <c r="W82" s="80" t="s">
        <v>13</v>
      </c>
      <c r="X82" s="80" t="s">
        <v>13</v>
      </c>
      <c r="Y82" s="80" t="s">
        <v>13</v>
      </c>
      <c r="Z82" s="80" t="s">
        <v>13</v>
      </c>
      <c r="AA82" s="80" t="s">
        <v>13</v>
      </c>
      <c r="AB82" s="80" t="s">
        <v>13</v>
      </c>
      <c r="AC82" s="80" t="s">
        <v>13</v>
      </c>
      <c r="AD82" s="80" t="s">
        <v>13</v>
      </c>
      <c r="AE82" s="80" t="s">
        <v>13</v>
      </c>
      <c r="AF82" s="80" t="s">
        <v>13</v>
      </c>
      <c r="AG82" s="80" t="s">
        <v>13</v>
      </c>
      <c r="AH82" s="80" t="s">
        <v>13</v>
      </c>
      <c r="AI82" s="80" t="s">
        <v>13</v>
      </c>
      <c r="AJ82" s="80" t="s">
        <v>13</v>
      </c>
      <c r="AK82" s="80" t="s">
        <v>13</v>
      </c>
    </row>
    <row r="83" spans="5:37" x14ac:dyDescent="0.25">
      <c r="E83" t="s">
        <v>308</v>
      </c>
      <c r="F83" s="79" t="s">
        <v>1</v>
      </c>
      <c r="G83" s="79"/>
      <c r="H83" s="79" t="s">
        <v>82</v>
      </c>
      <c r="I83" s="79" t="s">
        <v>26</v>
      </c>
      <c r="J83" s="79" t="s">
        <v>345</v>
      </c>
      <c r="K83" s="80">
        <v>64</v>
      </c>
      <c r="L83" s="80">
        <v>113</v>
      </c>
      <c r="M83" s="80">
        <v>105</v>
      </c>
      <c r="N83" s="80">
        <v>104</v>
      </c>
      <c r="O83" s="80">
        <v>100</v>
      </c>
      <c r="P83" s="80">
        <v>104</v>
      </c>
      <c r="Q83" s="80">
        <v>113</v>
      </c>
      <c r="R83" s="80">
        <v>115</v>
      </c>
      <c r="S83" s="80">
        <v>104</v>
      </c>
      <c r="T83" s="80">
        <v>106.896</v>
      </c>
      <c r="U83" s="80">
        <v>110.357</v>
      </c>
      <c r="V83" s="80">
        <v>108.327</v>
      </c>
      <c r="W83" s="80">
        <v>102.842</v>
      </c>
      <c r="X83" s="80">
        <v>106.65900000000001</v>
      </c>
      <c r="Y83" s="80">
        <v>98.119</v>
      </c>
      <c r="Z83" s="80">
        <v>36.499000000000002</v>
      </c>
      <c r="AA83" s="80">
        <v>30.56</v>
      </c>
      <c r="AB83" s="80" t="s">
        <v>13</v>
      </c>
      <c r="AC83" s="80" t="s">
        <v>13</v>
      </c>
      <c r="AD83" s="80" t="s">
        <v>13</v>
      </c>
      <c r="AE83" s="80" t="s">
        <v>13</v>
      </c>
      <c r="AF83" s="80" t="s">
        <v>13</v>
      </c>
      <c r="AG83" s="80" t="s">
        <v>13</v>
      </c>
      <c r="AH83" s="80" t="s">
        <v>13</v>
      </c>
      <c r="AI83" s="80" t="s">
        <v>13</v>
      </c>
      <c r="AJ83" s="80" t="s">
        <v>13</v>
      </c>
      <c r="AK83" s="80" t="s">
        <v>13</v>
      </c>
    </row>
    <row r="84" spans="5:37" x14ac:dyDescent="0.25">
      <c r="E84" t="s">
        <v>308</v>
      </c>
      <c r="F84" s="79" t="s">
        <v>1</v>
      </c>
      <c r="G84" s="79"/>
      <c r="H84" s="79" t="s">
        <v>83</v>
      </c>
      <c r="I84" s="79" t="s">
        <v>12</v>
      </c>
      <c r="J84" s="79" t="s">
        <v>347</v>
      </c>
      <c r="K84" s="80" t="s">
        <v>13</v>
      </c>
      <c r="L84" s="80" t="s">
        <v>13</v>
      </c>
      <c r="M84" s="80" t="s">
        <v>13</v>
      </c>
      <c r="N84" s="80" t="s">
        <v>13</v>
      </c>
      <c r="O84" s="80" t="s">
        <v>13</v>
      </c>
      <c r="P84" s="80" t="s">
        <v>13</v>
      </c>
      <c r="Q84" s="80" t="s">
        <v>13</v>
      </c>
      <c r="R84" s="80">
        <v>222</v>
      </c>
      <c r="S84" s="80">
        <v>229</v>
      </c>
      <c r="T84" s="80">
        <v>239</v>
      </c>
      <c r="U84" s="80">
        <v>294</v>
      </c>
      <c r="V84" s="80">
        <v>272</v>
      </c>
      <c r="W84" s="80">
        <v>295</v>
      </c>
      <c r="X84" s="80">
        <v>338</v>
      </c>
      <c r="Y84" s="80">
        <v>310</v>
      </c>
      <c r="Z84" s="80">
        <v>362.12399999999997</v>
      </c>
      <c r="AA84" s="80">
        <v>364.54300000000001</v>
      </c>
      <c r="AB84" s="80">
        <v>319.94499999999999</v>
      </c>
      <c r="AC84" s="80">
        <v>129.29300000000001</v>
      </c>
      <c r="AD84" s="80">
        <v>71.34</v>
      </c>
      <c r="AE84" s="80">
        <v>66.77</v>
      </c>
      <c r="AF84" s="80">
        <v>75.897000000000006</v>
      </c>
      <c r="AG84" s="80">
        <v>32.314</v>
      </c>
      <c r="AH84" s="80">
        <v>11.26</v>
      </c>
      <c r="AI84" s="80" t="s">
        <v>13</v>
      </c>
      <c r="AJ84" s="80" t="s">
        <v>13</v>
      </c>
      <c r="AK84" s="80" t="s">
        <v>13</v>
      </c>
    </row>
    <row r="85" spans="5:37" x14ac:dyDescent="0.25">
      <c r="E85" t="s">
        <v>308</v>
      </c>
      <c r="F85" s="79" t="s">
        <v>1</v>
      </c>
      <c r="G85" s="79"/>
      <c r="H85" s="79" t="s">
        <v>84</v>
      </c>
      <c r="I85" s="79" t="s">
        <v>30</v>
      </c>
      <c r="J85" s="79" t="s">
        <v>349</v>
      </c>
      <c r="K85" s="80" t="s">
        <v>13</v>
      </c>
      <c r="L85" s="80" t="s">
        <v>13</v>
      </c>
      <c r="M85" s="80" t="s">
        <v>13</v>
      </c>
      <c r="N85" s="80" t="s">
        <v>13</v>
      </c>
      <c r="O85" s="80" t="s">
        <v>13</v>
      </c>
      <c r="P85" s="80" t="s">
        <v>13</v>
      </c>
      <c r="Q85" s="80" t="s">
        <v>13</v>
      </c>
      <c r="R85" s="80" t="s">
        <v>13</v>
      </c>
      <c r="S85" s="80" t="s">
        <v>13</v>
      </c>
      <c r="T85" s="80">
        <v>45.064999999999998</v>
      </c>
      <c r="U85" s="80">
        <v>61.390999999999998</v>
      </c>
      <c r="V85" s="80">
        <v>62.555</v>
      </c>
      <c r="W85" s="80">
        <v>56.018000000000001</v>
      </c>
      <c r="X85" s="80">
        <v>63.994</v>
      </c>
      <c r="Y85" s="80">
        <v>54.518000000000001</v>
      </c>
      <c r="Z85" s="80">
        <v>56.113999999999997</v>
      </c>
      <c r="AA85" s="80">
        <v>41.357999999999997</v>
      </c>
      <c r="AB85" s="80">
        <v>59.344999999999999</v>
      </c>
      <c r="AC85" s="80">
        <v>47.654000000000003</v>
      </c>
      <c r="AD85" s="80">
        <v>47.89</v>
      </c>
      <c r="AE85" s="80">
        <v>33.929000000000002</v>
      </c>
      <c r="AF85" s="80">
        <v>28.411999999999999</v>
      </c>
      <c r="AG85" s="80">
        <v>10.882999999999999</v>
      </c>
      <c r="AH85" s="80">
        <v>9.5939999999999994</v>
      </c>
      <c r="AI85" s="80">
        <v>2.4</v>
      </c>
      <c r="AJ85" s="80">
        <v>5.8</v>
      </c>
      <c r="AK85" s="80">
        <v>6.49</v>
      </c>
    </row>
    <row r="86" spans="5:37" x14ac:dyDescent="0.25">
      <c r="E86" t="s">
        <v>308</v>
      </c>
      <c r="F86" s="79" t="s">
        <v>1</v>
      </c>
      <c r="G86" s="79"/>
      <c r="H86" s="79" t="s">
        <v>85</v>
      </c>
      <c r="I86" s="79" t="s">
        <v>47</v>
      </c>
      <c r="J86" s="79" t="s">
        <v>351</v>
      </c>
      <c r="K86" s="80" t="s">
        <v>13</v>
      </c>
      <c r="L86" s="80" t="s">
        <v>13</v>
      </c>
      <c r="M86" s="80" t="s">
        <v>13</v>
      </c>
      <c r="N86" s="80" t="s">
        <v>13</v>
      </c>
      <c r="O86" s="80" t="s">
        <v>13</v>
      </c>
      <c r="P86" s="80" t="s">
        <v>13</v>
      </c>
      <c r="Q86" s="80" t="s">
        <v>13</v>
      </c>
      <c r="R86" s="80" t="s">
        <v>13</v>
      </c>
      <c r="S86" s="80" t="s">
        <v>13</v>
      </c>
      <c r="T86" s="80">
        <v>297.26799999999997</v>
      </c>
      <c r="U86" s="80">
        <v>426.40899999999999</v>
      </c>
      <c r="V86" s="80">
        <v>352</v>
      </c>
      <c r="W86" s="80">
        <v>320.7</v>
      </c>
      <c r="X86" s="80">
        <v>341.21499999999997</v>
      </c>
      <c r="Y86" s="80">
        <v>490.44600000000003</v>
      </c>
      <c r="Z86" s="80">
        <v>396.58600000000001</v>
      </c>
      <c r="AA86" s="80">
        <v>360.03699999999998</v>
      </c>
      <c r="AB86" s="80">
        <v>276.21699999999998</v>
      </c>
      <c r="AC86" s="80">
        <v>318.10000000000002</v>
      </c>
      <c r="AD86" s="80">
        <v>348.10399999999998</v>
      </c>
      <c r="AE86" s="80">
        <v>255.93700000000001</v>
      </c>
      <c r="AF86" s="80">
        <v>349.39699999999999</v>
      </c>
      <c r="AG86" s="80">
        <v>359.95699999999999</v>
      </c>
      <c r="AH86" s="80">
        <v>294.673</v>
      </c>
      <c r="AI86" s="80">
        <v>223.14400000000001</v>
      </c>
      <c r="AJ86" s="80">
        <v>474.22899999999998</v>
      </c>
      <c r="AK86" s="80">
        <v>621.78899999999999</v>
      </c>
    </row>
    <row r="87" spans="5:37" x14ac:dyDescent="0.25">
      <c r="E87" t="s">
        <v>308</v>
      </c>
      <c r="F87" s="79" t="s">
        <v>1</v>
      </c>
      <c r="G87" s="79"/>
      <c r="H87" s="79" t="s">
        <v>86</v>
      </c>
      <c r="I87" s="79" t="s">
        <v>21</v>
      </c>
      <c r="J87" s="79" t="s">
        <v>353</v>
      </c>
      <c r="K87" s="80">
        <v>581</v>
      </c>
      <c r="L87" s="80">
        <v>702</v>
      </c>
      <c r="M87" s="80">
        <v>696</v>
      </c>
      <c r="N87" s="80">
        <v>687</v>
      </c>
      <c r="O87" s="80">
        <v>782</v>
      </c>
      <c r="P87" s="80">
        <v>868</v>
      </c>
      <c r="Q87" s="80">
        <v>813</v>
      </c>
      <c r="R87" s="80">
        <v>964</v>
      </c>
      <c r="S87" s="80">
        <v>932</v>
      </c>
      <c r="T87" s="80">
        <v>1176.7660000000001</v>
      </c>
      <c r="U87" s="80">
        <v>1065.556</v>
      </c>
      <c r="V87" s="80">
        <v>1520.1</v>
      </c>
      <c r="W87" s="80">
        <v>1197.5350000000001</v>
      </c>
      <c r="X87" s="80">
        <v>1145.0839999999998</v>
      </c>
      <c r="Y87" s="80">
        <v>992.96900000000005</v>
      </c>
      <c r="Z87" s="80">
        <v>986.72500000000002</v>
      </c>
      <c r="AA87" s="80">
        <v>931.45100000000002</v>
      </c>
      <c r="AB87" s="80">
        <v>740.90900000000011</v>
      </c>
      <c r="AC87" s="80">
        <v>546.47</v>
      </c>
      <c r="AD87" s="80">
        <v>418.32600000000002</v>
      </c>
      <c r="AE87" s="80">
        <v>495.89800000000002</v>
      </c>
      <c r="AF87" s="80">
        <v>423.80200000000002</v>
      </c>
      <c r="AG87" s="80">
        <v>490.24800000000005</v>
      </c>
      <c r="AH87" s="80">
        <v>450.12900000000002</v>
      </c>
      <c r="AI87" s="80">
        <v>380.238</v>
      </c>
      <c r="AJ87" s="80">
        <v>329.59300000000002</v>
      </c>
      <c r="AK87" s="80">
        <v>207.434</v>
      </c>
    </row>
    <row r="88" spans="5:37" x14ac:dyDescent="0.25">
      <c r="E88" t="s">
        <v>308</v>
      </c>
      <c r="F88" s="79" t="s">
        <v>1</v>
      </c>
      <c r="G88" s="79"/>
      <c r="H88" s="79" t="s">
        <v>87</v>
      </c>
      <c r="I88" s="79" t="s">
        <v>12</v>
      </c>
      <c r="J88" s="79" t="s">
        <v>355</v>
      </c>
      <c r="K88" s="80" t="s">
        <v>13</v>
      </c>
      <c r="L88" s="80" t="s">
        <v>13</v>
      </c>
      <c r="M88" s="80" t="s">
        <v>13</v>
      </c>
      <c r="N88" s="80" t="s">
        <v>13</v>
      </c>
      <c r="O88" s="80" t="s">
        <v>13</v>
      </c>
      <c r="P88" s="80" t="s">
        <v>13</v>
      </c>
      <c r="Q88" s="80" t="s">
        <v>13</v>
      </c>
      <c r="R88" s="80">
        <v>158</v>
      </c>
      <c r="S88" s="80">
        <v>171</v>
      </c>
      <c r="T88" s="80">
        <v>191</v>
      </c>
      <c r="U88" s="80">
        <v>176</v>
      </c>
      <c r="V88" s="80">
        <v>73</v>
      </c>
      <c r="W88" s="80">
        <v>180</v>
      </c>
      <c r="X88" s="80">
        <v>194</v>
      </c>
      <c r="Y88" s="80">
        <v>136</v>
      </c>
      <c r="Z88" s="80">
        <v>138.05600000000001</v>
      </c>
      <c r="AA88" s="80">
        <v>112.524</v>
      </c>
      <c r="AB88" s="80">
        <v>38.302</v>
      </c>
      <c r="AC88" s="80">
        <v>58.383999999999993</v>
      </c>
      <c r="AD88" s="80">
        <v>42.656000000000006</v>
      </c>
      <c r="AE88" s="80">
        <v>35.507000000000005</v>
      </c>
      <c r="AF88" s="80">
        <v>16.428000000000001</v>
      </c>
      <c r="AG88" s="80">
        <v>12.94</v>
      </c>
      <c r="AH88" s="80">
        <v>21.96</v>
      </c>
      <c r="AI88" s="80">
        <v>22.62</v>
      </c>
      <c r="AJ88" s="80">
        <v>20.904</v>
      </c>
      <c r="AK88" s="80">
        <v>6.7149999999999999</v>
      </c>
    </row>
    <row r="89" spans="5:37" x14ac:dyDescent="0.25">
      <c r="E89" t="s">
        <v>308</v>
      </c>
      <c r="F89" s="79" t="s">
        <v>1</v>
      </c>
      <c r="G89" s="79"/>
      <c r="H89" s="79" t="s">
        <v>88</v>
      </c>
      <c r="I89" s="79" t="s">
        <v>17</v>
      </c>
      <c r="J89" s="79" t="s">
        <v>357</v>
      </c>
      <c r="K89" s="80" t="s">
        <v>13</v>
      </c>
      <c r="L89" s="80" t="s">
        <v>13</v>
      </c>
      <c r="M89" s="80" t="s">
        <v>13</v>
      </c>
      <c r="N89" s="80" t="s">
        <v>13</v>
      </c>
      <c r="O89" s="80" t="s">
        <v>13</v>
      </c>
      <c r="P89" s="80" t="s">
        <v>13</v>
      </c>
      <c r="Q89" s="80" t="s">
        <v>13</v>
      </c>
      <c r="R89" s="80" t="s">
        <v>13</v>
      </c>
      <c r="S89" s="80" t="s">
        <v>13</v>
      </c>
      <c r="T89" s="80">
        <v>7.4560000000000004</v>
      </c>
      <c r="U89" s="80">
        <v>5.1459999999999999</v>
      </c>
      <c r="V89" s="80">
        <v>15.968</v>
      </c>
      <c r="W89" s="80">
        <v>23.957999999999998</v>
      </c>
      <c r="X89" s="80">
        <v>34.487000000000002</v>
      </c>
      <c r="Y89" s="80">
        <v>53.435000000000002</v>
      </c>
      <c r="Z89" s="80">
        <v>53.146000000000001</v>
      </c>
      <c r="AA89" s="80">
        <v>18.695</v>
      </c>
      <c r="AB89" s="80">
        <v>45.013000000000005</v>
      </c>
      <c r="AC89" s="80">
        <v>44.353999999999999</v>
      </c>
      <c r="AD89" s="80">
        <v>48.267000000000003</v>
      </c>
      <c r="AE89" s="80">
        <v>57.188000000000002</v>
      </c>
      <c r="AF89" s="80">
        <v>44.496000000000002</v>
      </c>
      <c r="AG89" s="80">
        <v>38.78</v>
      </c>
      <c r="AH89" s="80">
        <v>10.769</v>
      </c>
      <c r="AI89" s="80">
        <v>10.651</v>
      </c>
      <c r="AJ89" s="80">
        <v>8.2840000000000007</v>
      </c>
      <c r="AK89" s="80">
        <v>0.91600000000000004</v>
      </c>
    </row>
    <row r="90" spans="5:37" x14ac:dyDescent="0.25">
      <c r="E90" t="s">
        <v>308</v>
      </c>
      <c r="F90" s="79" t="s">
        <v>1</v>
      </c>
      <c r="G90" s="79"/>
      <c r="H90" s="79" t="s">
        <v>89</v>
      </c>
      <c r="I90" s="79" t="s">
        <v>47</v>
      </c>
      <c r="J90" s="79" t="s">
        <v>359</v>
      </c>
      <c r="K90" s="80" t="s">
        <v>13</v>
      </c>
      <c r="L90" s="80">
        <v>218</v>
      </c>
      <c r="M90" s="80">
        <v>116</v>
      </c>
      <c r="N90" s="80">
        <v>149</v>
      </c>
      <c r="O90" s="80">
        <v>169</v>
      </c>
      <c r="P90" s="80">
        <v>182</v>
      </c>
      <c r="Q90" s="80">
        <v>209</v>
      </c>
      <c r="R90" s="80">
        <v>259</v>
      </c>
      <c r="S90" s="80">
        <v>220</v>
      </c>
      <c r="T90" s="80">
        <v>229.577</v>
      </c>
      <c r="U90" s="80">
        <v>235.16199999999998</v>
      </c>
      <c r="V90" s="80">
        <v>325.916</v>
      </c>
      <c r="W90" s="80">
        <v>304.392</v>
      </c>
      <c r="X90" s="80">
        <v>268.38499999999999</v>
      </c>
      <c r="Y90" s="80">
        <v>318.06900000000002</v>
      </c>
      <c r="Z90" s="80">
        <v>346.05500000000001</v>
      </c>
      <c r="AA90" s="80">
        <v>398.971</v>
      </c>
      <c r="AB90" s="80">
        <v>350.95400000000001</v>
      </c>
      <c r="AC90" s="80">
        <v>350.608</v>
      </c>
      <c r="AD90" s="80">
        <v>290.39999999999998</v>
      </c>
      <c r="AE90" s="80">
        <v>247.45700000000002</v>
      </c>
      <c r="AF90" s="80">
        <v>265.07799999999997</v>
      </c>
      <c r="AG90" s="80">
        <v>332.62900000000002</v>
      </c>
      <c r="AH90" s="80">
        <v>237.77500000000001</v>
      </c>
      <c r="AI90" s="80">
        <v>238.18900000000002</v>
      </c>
      <c r="AJ90" s="80">
        <v>309.51400000000001</v>
      </c>
      <c r="AK90" s="80">
        <v>412.25400000000002</v>
      </c>
    </row>
    <row r="91" spans="5:37" x14ac:dyDescent="0.25">
      <c r="E91" t="s">
        <v>308</v>
      </c>
      <c r="F91" s="79" t="s">
        <v>1</v>
      </c>
      <c r="G91" s="79"/>
      <c r="H91" s="79" t="s">
        <v>90</v>
      </c>
      <c r="I91" s="79" t="s">
        <v>17</v>
      </c>
      <c r="J91" s="79" t="s">
        <v>361</v>
      </c>
      <c r="K91" s="80" t="s">
        <v>13</v>
      </c>
      <c r="L91" s="80" t="s">
        <v>13</v>
      </c>
      <c r="M91" s="80" t="s">
        <v>13</v>
      </c>
      <c r="N91" s="80" t="s">
        <v>13</v>
      </c>
      <c r="O91" s="80" t="s">
        <v>13</v>
      </c>
      <c r="P91" s="80" t="s">
        <v>13</v>
      </c>
      <c r="Q91" s="80" t="s">
        <v>13</v>
      </c>
      <c r="R91" s="80" t="s">
        <v>13</v>
      </c>
      <c r="S91" s="80" t="s">
        <v>13</v>
      </c>
      <c r="T91" s="80" t="s">
        <v>13</v>
      </c>
      <c r="U91" s="80" t="s">
        <v>13</v>
      </c>
      <c r="V91" s="80" t="s">
        <v>13</v>
      </c>
      <c r="W91" s="80" t="s">
        <v>13</v>
      </c>
      <c r="X91" s="80" t="s">
        <v>13</v>
      </c>
      <c r="Y91" s="80" t="s">
        <v>13</v>
      </c>
      <c r="Z91" s="80" t="s">
        <v>13</v>
      </c>
      <c r="AA91" s="80" t="s">
        <v>13</v>
      </c>
      <c r="AB91" s="80" t="s">
        <v>13</v>
      </c>
      <c r="AC91" s="80" t="s">
        <v>13</v>
      </c>
      <c r="AD91" s="80" t="s">
        <v>13</v>
      </c>
      <c r="AE91" s="80" t="s">
        <v>13</v>
      </c>
      <c r="AF91" s="80" t="s">
        <v>13</v>
      </c>
      <c r="AG91" s="80" t="s">
        <v>13</v>
      </c>
      <c r="AH91" s="80" t="s">
        <v>13</v>
      </c>
      <c r="AI91" s="80" t="s">
        <v>13</v>
      </c>
      <c r="AJ91" s="80" t="s">
        <v>13</v>
      </c>
      <c r="AK91" s="80" t="s">
        <v>13</v>
      </c>
    </row>
    <row r="92" spans="5:37" x14ac:dyDescent="0.25">
      <c r="E92" t="s">
        <v>308</v>
      </c>
      <c r="F92" s="79" t="s">
        <v>1</v>
      </c>
      <c r="G92" s="79"/>
      <c r="H92" s="79" t="s">
        <v>91</v>
      </c>
      <c r="I92" s="79" t="s">
        <v>30</v>
      </c>
      <c r="J92" s="79" t="s">
        <v>363</v>
      </c>
      <c r="K92" s="80" t="s">
        <v>13</v>
      </c>
      <c r="L92" s="80" t="s">
        <v>13</v>
      </c>
      <c r="M92" s="80" t="s">
        <v>13</v>
      </c>
      <c r="N92" s="80" t="s">
        <v>13</v>
      </c>
      <c r="O92" s="80" t="s">
        <v>13</v>
      </c>
      <c r="P92" s="80" t="s">
        <v>13</v>
      </c>
      <c r="Q92" s="80" t="s">
        <v>13</v>
      </c>
      <c r="R92" s="80" t="s">
        <v>13</v>
      </c>
      <c r="S92" s="80" t="s">
        <v>13</v>
      </c>
      <c r="T92" s="80">
        <v>16.061</v>
      </c>
      <c r="U92" s="80">
        <v>15.878</v>
      </c>
      <c r="V92" s="80">
        <v>14.722</v>
      </c>
      <c r="W92" s="80">
        <v>12.595000000000001</v>
      </c>
      <c r="X92" s="80">
        <v>12.9</v>
      </c>
      <c r="Y92" s="80">
        <v>8.8989999999999991</v>
      </c>
      <c r="Z92" s="80">
        <v>8.3260000000000005</v>
      </c>
      <c r="AA92" s="80">
        <v>5.9710000000000001</v>
      </c>
      <c r="AB92" s="80">
        <v>5.0209999999999999</v>
      </c>
      <c r="AC92" s="80">
        <v>1.7709999999999999</v>
      </c>
      <c r="AD92" s="80">
        <v>1.9670000000000001</v>
      </c>
      <c r="AE92" s="80">
        <v>1.022</v>
      </c>
      <c r="AF92" s="80">
        <v>0</v>
      </c>
      <c r="AG92" s="80">
        <v>0</v>
      </c>
      <c r="AH92" s="80">
        <v>0</v>
      </c>
      <c r="AI92" s="80">
        <v>0</v>
      </c>
      <c r="AJ92" s="80">
        <v>0</v>
      </c>
      <c r="AK92" s="80">
        <v>0</v>
      </c>
    </row>
    <row r="93" spans="5:37" x14ac:dyDescent="0.25">
      <c r="E93" t="s">
        <v>308</v>
      </c>
      <c r="F93" s="79" t="s">
        <v>1</v>
      </c>
      <c r="G93" s="79"/>
      <c r="H93" s="79" t="s">
        <v>92</v>
      </c>
      <c r="I93" s="79" t="s">
        <v>30</v>
      </c>
      <c r="J93" s="79" t="s">
        <v>365</v>
      </c>
      <c r="K93" s="80" t="s">
        <v>13</v>
      </c>
      <c r="L93" s="80" t="s">
        <v>13</v>
      </c>
      <c r="M93" s="80" t="s">
        <v>13</v>
      </c>
      <c r="N93" s="80" t="s">
        <v>13</v>
      </c>
      <c r="O93" s="80" t="s">
        <v>13</v>
      </c>
      <c r="P93" s="80" t="s">
        <v>13</v>
      </c>
      <c r="Q93" s="80" t="s">
        <v>13</v>
      </c>
      <c r="R93" s="80" t="s">
        <v>13</v>
      </c>
      <c r="S93" s="80" t="s">
        <v>13</v>
      </c>
      <c r="T93" s="80">
        <v>255.27799999999999</v>
      </c>
      <c r="U93" s="80">
        <v>242.18600000000001</v>
      </c>
      <c r="V93" s="80">
        <v>223.54300000000001</v>
      </c>
      <c r="W93" s="80">
        <v>213.81299999999999</v>
      </c>
      <c r="X93" s="80">
        <v>209.05199999999999</v>
      </c>
      <c r="Y93" s="80">
        <v>220.64599999999999</v>
      </c>
      <c r="Z93" s="80">
        <v>160.51400000000001</v>
      </c>
      <c r="AA93" s="80">
        <v>167.761</v>
      </c>
      <c r="AB93" s="80">
        <v>196.655</v>
      </c>
      <c r="AC93" s="80">
        <v>217.12799999999999</v>
      </c>
      <c r="AD93" s="80">
        <v>128.49</v>
      </c>
      <c r="AE93" s="80">
        <v>113.39</v>
      </c>
      <c r="AF93" s="80">
        <v>75.7</v>
      </c>
      <c r="AG93" s="80">
        <v>128.56100000000001</v>
      </c>
      <c r="AH93" s="80">
        <v>71.84</v>
      </c>
      <c r="AI93" s="80">
        <v>59.311999999999998</v>
      </c>
      <c r="AJ93" s="80">
        <v>93.132000000000005</v>
      </c>
      <c r="AK93" s="80">
        <v>73.930999999999997</v>
      </c>
    </row>
    <row r="94" spans="5:37" x14ac:dyDescent="0.25">
      <c r="E94" t="s">
        <v>308</v>
      </c>
      <c r="F94" s="79" t="s">
        <v>1</v>
      </c>
      <c r="G94" s="79"/>
      <c r="H94" s="79" t="s">
        <v>93</v>
      </c>
      <c r="I94" s="79" t="s">
        <v>33</v>
      </c>
      <c r="J94" s="79" t="s">
        <v>367</v>
      </c>
      <c r="K94" s="80" t="s">
        <v>13</v>
      </c>
      <c r="L94" s="80" t="s">
        <v>13</v>
      </c>
      <c r="M94" s="80" t="s">
        <v>13</v>
      </c>
      <c r="N94" s="80" t="s">
        <v>13</v>
      </c>
      <c r="O94" s="80" t="s">
        <v>13</v>
      </c>
      <c r="P94" s="80" t="s">
        <v>13</v>
      </c>
      <c r="Q94" s="80" t="s">
        <v>13</v>
      </c>
      <c r="R94" s="80" t="s">
        <v>13</v>
      </c>
      <c r="S94" s="80" t="s">
        <v>13</v>
      </c>
      <c r="T94" s="80" t="s">
        <v>13</v>
      </c>
      <c r="U94" s="80" t="s">
        <v>13</v>
      </c>
      <c r="V94" s="80" t="s">
        <v>13</v>
      </c>
      <c r="W94" s="80" t="s">
        <v>13</v>
      </c>
      <c r="X94" s="80" t="s">
        <v>13</v>
      </c>
      <c r="Y94" s="80" t="s">
        <v>13</v>
      </c>
      <c r="Z94" s="80" t="s">
        <v>13</v>
      </c>
      <c r="AA94" s="80" t="s">
        <v>13</v>
      </c>
      <c r="AB94" s="80" t="s">
        <v>13</v>
      </c>
      <c r="AC94" s="80" t="s">
        <v>13</v>
      </c>
      <c r="AD94" s="80" t="s">
        <v>13</v>
      </c>
      <c r="AE94" s="80" t="s">
        <v>13</v>
      </c>
      <c r="AF94" s="80" t="s">
        <v>13</v>
      </c>
      <c r="AG94" s="80" t="s">
        <v>13</v>
      </c>
      <c r="AH94" s="80" t="s">
        <v>13</v>
      </c>
      <c r="AI94" s="80" t="s">
        <v>13</v>
      </c>
      <c r="AJ94" s="80" t="s">
        <v>13</v>
      </c>
      <c r="AK94" s="80" t="s">
        <v>13</v>
      </c>
    </row>
    <row r="95" spans="5:37" x14ac:dyDescent="0.25">
      <c r="E95" t="s">
        <v>308</v>
      </c>
      <c r="F95" s="79" t="s">
        <v>1</v>
      </c>
      <c r="G95" s="79"/>
      <c r="H95" s="81" t="s">
        <v>94</v>
      </c>
      <c r="I95" s="81" t="s">
        <v>30</v>
      </c>
      <c r="J95" s="79" t="s">
        <v>369</v>
      </c>
      <c r="K95" s="80">
        <v>129</v>
      </c>
      <c r="L95" s="80">
        <v>101</v>
      </c>
      <c r="M95" s="80">
        <v>144</v>
      </c>
      <c r="N95" s="80">
        <v>210</v>
      </c>
      <c r="O95" s="80">
        <v>177</v>
      </c>
      <c r="P95" s="80">
        <v>207</v>
      </c>
      <c r="Q95" s="80">
        <v>251</v>
      </c>
      <c r="R95" s="80">
        <v>220</v>
      </c>
      <c r="S95" s="80">
        <v>309</v>
      </c>
      <c r="T95" s="80">
        <v>403.02699999999999</v>
      </c>
      <c r="U95" s="80">
        <v>477.45800000000003</v>
      </c>
      <c r="V95" s="80">
        <v>584.96500000000003</v>
      </c>
      <c r="W95" s="80">
        <v>571.95600000000002</v>
      </c>
      <c r="X95" s="80">
        <v>557.62800000000004</v>
      </c>
      <c r="Y95" s="80">
        <v>584.69399999999996</v>
      </c>
      <c r="Z95" s="80">
        <v>563.50400000000002</v>
      </c>
      <c r="AA95" s="80">
        <v>568.60699999999997</v>
      </c>
      <c r="AB95" s="80">
        <v>37.082000000000001</v>
      </c>
      <c r="AC95" s="80">
        <v>38.454000000000001</v>
      </c>
      <c r="AD95" s="80">
        <v>57.540999999999997</v>
      </c>
      <c r="AE95" s="80">
        <v>57.418999999999997</v>
      </c>
      <c r="AF95" s="80">
        <v>38.011000000000003</v>
      </c>
      <c r="AG95" s="80">
        <v>38</v>
      </c>
      <c r="AH95" s="80">
        <v>42.613</v>
      </c>
      <c r="AI95" s="80">
        <v>45.51</v>
      </c>
      <c r="AJ95" s="80">
        <v>51.951999999999998</v>
      </c>
      <c r="AK95" s="80">
        <v>0</v>
      </c>
    </row>
    <row r="96" spans="5:37" x14ac:dyDescent="0.25">
      <c r="E96" t="s">
        <v>308</v>
      </c>
      <c r="F96" s="79" t="s">
        <v>1</v>
      </c>
      <c r="G96" s="79"/>
      <c r="H96" s="79" t="s">
        <v>95</v>
      </c>
      <c r="I96" s="79" t="s">
        <v>30</v>
      </c>
      <c r="J96" s="79" t="s">
        <v>371</v>
      </c>
      <c r="K96" s="80">
        <v>296</v>
      </c>
      <c r="L96" s="80">
        <v>333</v>
      </c>
      <c r="M96" s="80">
        <v>466</v>
      </c>
      <c r="N96" s="80">
        <v>245</v>
      </c>
      <c r="O96" s="80">
        <v>284</v>
      </c>
      <c r="P96" s="80">
        <v>241</v>
      </c>
      <c r="Q96" s="80">
        <v>588</v>
      </c>
      <c r="R96" s="80">
        <v>400</v>
      </c>
      <c r="S96" s="80">
        <v>313</v>
      </c>
      <c r="T96" s="80">
        <v>299.452</v>
      </c>
      <c r="U96" s="80">
        <v>276.00099999999998</v>
      </c>
      <c r="V96" s="80">
        <v>253.14599999999999</v>
      </c>
      <c r="W96" s="80">
        <v>221.04900000000001</v>
      </c>
      <c r="X96" s="80">
        <v>217.86699999999999</v>
      </c>
      <c r="Y96" s="80">
        <v>324.65700000000004</v>
      </c>
      <c r="Z96" s="80">
        <v>485.03300000000002</v>
      </c>
      <c r="AA96" s="80">
        <v>523.54999999999995</v>
      </c>
      <c r="AB96" s="80">
        <v>591.36299999999994</v>
      </c>
      <c r="AC96" s="80">
        <v>657.00400000000002</v>
      </c>
      <c r="AD96" s="80">
        <v>502.21699999999998</v>
      </c>
      <c r="AE96" s="80">
        <v>417.18900000000002</v>
      </c>
      <c r="AF96" s="80">
        <v>377.54400000000004</v>
      </c>
      <c r="AG96" s="80">
        <v>503.584</v>
      </c>
      <c r="AH96" s="80">
        <v>461.053</v>
      </c>
      <c r="AI96" s="80">
        <v>431.45099999999996</v>
      </c>
      <c r="AJ96" s="80">
        <v>484.15800000000002</v>
      </c>
      <c r="AK96" s="80">
        <v>397.738</v>
      </c>
    </row>
    <row r="97" spans="5:37" x14ac:dyDescent="0.25">
      <c r="E97" t="s">
        <v>308</v>
      </c>
      <c r="F97" s="79" t="s">
        <v>1</v>
      </c>
      <c r="G97" s="79"/>
      <c r="H97" s="79" t="s">
        <v>96</v>
      </c>
      <c r="I97" s="79" t="s">
        <v>47</v>
      </c>
      <c r="J97" s="79" t="s">
        <v>373</v>
      </c>
      <c r="K97" s="80" t="s">
        <v>13</v>
      </c>
      <c r="L97" s="80" t="s">
        <v>13</v>
      </c>
      <c r="M97" s="80" t="s">
        <v>13</v>
      </c>
      <c r="N97" s="80" t="s">
        <v>13</v>
      </c>
      <c r="O97" s="80" t="s">
        <v>13</v>
      </c>
      <c r="P97" s="80" t="s">
        <v>13</v>
      </c>
      <c r="Q97" s="80" t="s">
        <v>13</v>
      </c>
      <c r="R97" s="80" t="s">
        <v>13</v>
      </c>
      <c r="S97" s="80" t="s">
        <v>13</v>
      </c>
      <c r="T97" s="80">
        <v>103.857</v>
      </c>
      <c r="U97" s="80">
        <v>28.635999999999999</v>
      </c>
      <c r="V97" s="80">
        <v>28.765000000000001</v>
      </c>
      <c r="W97" s="80">
        <v>64.855999999999995</v>
      </c>
      <c r="X97" s="80">
        <v>67.269000000000005</v>
      </c>
      <c r="Y97" s="80">
        <v>60.822000000000003</v>
      </c>
      <c r="Z97" s="80">
        <v>83.328999999999994</v>
      </c>
      <c r="AA97" s="80">
        <v>74.945999999999998</v>
      </c>
      <c r="AB97" s="80">
        <v>46.334000000000003</v>
      </c>
      <c r="AC97" s="80">
        <v>41.262999999999998</v>
      </c>
      <c r="AD97" s="80">
        <v>34.72</v>
      </c>
      <c r="AE97" s="80">
        <v>46.828000000000003</v>
      </c>
      <c r="AF97" s="80">
        <v>76.082999999999998</v>
      </c>
      <c r="AG97" s="80">
        <v>89.644000000000005</v>
      </c>
      <c r="AH97" s="80">
        <v>80.570999999999998</v>
      </c>
      <c r="AI97" s="80">
        <v>68.545000000000002</v>
      </c>
      <c r="AJ97" s="80">
        <v>60.273000000000003</v>
      </c>
      <c r="AK97" s="80">
        <v>42.791999999999994</v>
      </c>
    </row>
    <row r="98" spans="5:37" x14ac:dyDescent="0.25">
      <c r="E98" t="s">
        <v>308</v>
      </c>
      <c r="F98" s="79" t="s">
        <v>1</v>
      </c>
      <c r="G98" s="79"/>
      <c r="H98" s="79" t="s">
        <v>97</v>
      </c>
      <c r="I98" s="79" t="s">
        <v>21</v>
      </c>
      <c r="J98" s="79" t="s">
        <v>375</v>
      </c>
      <c r="K98" s="80">
        <v>15</v>
      </c>
      <c r="L98" s="80" t="s">
        <v>13</v>
      </c>
      <c r="M98" s="80">
        <v>359</v>
      </c>
      <c r="N98" s="80">
        <v>329</v>
      </c>
      <c r="O98" s="80">
        <v>358</v>
      </c>
      <c r="P98" s="80">
        <v>410</v>
      </c>
      <c r="Q98" s="80">
        <v>489</v>
      </c>
      <c r="R98" s="80">
        <v>434</v>
      </c>
      <c r="S98" s="80">
        <v>471</v>
      </c>
      <c r="T98" s="80">
        <v>594.32299999999998</v>
      </c>
      <c r="U98" s="80">
        <v>526.33100000000002</v>
      </c>
      <c r="V98" s="80">
        <v>553.77299999999991</v>
      </c>
      <c r="W98" s="80">
        <v>476.25200000000001</v>
      </c>
      <c r="X98" s="80">
        <v>500.56299999999999</v>
      </c>
      <c r="Y98" s="80">
        <v>476.01299999999998</v>
      </c>
      <c r="Z98" s="80">
        <v>538.80399999999997</v>
      </c>
      <c r="AA98" s="80">
        <v>625.5</v>
      </c>
      <c r="AB98" s="80">
        <v>658.5</v>
      </c>
      <c r="AC98" s="80">
        <v>473.05</v>
      </c>
      <c r="AD98" s="80">
        <v>180.39</v>
      </c>
      <c r="AE98" s="80">
        <v>203.73</v>
      </c>
      <c r="AF98" s="80">
        <v>411.36</v>
      </c>
      <c r="AG98" s="80">
        <v>73.289000000000001</v>
      </c>
      <c r="AH98" s="80">
        <v>33.531999999999996</v>
      </c>
      <c r="AI98" s="80">
        <v>346.82</v>
      </c>
      <c r="AJ98" s="80">
        <v>633.59500000000003</v>
      </c>
      <c r="AK98" s="80">
        <v>461.79899999999998</v>
      </c>
    </row>
    <row r="99" spans="5:37" x14ac:dyDescent="0.25">
      <c r="E99" t="s">
        <v>308</v>
      </c>
      <c r="F99" s="79" t="s">
        <v>1</v>
      </c>
      <c r="G99" s="79"/>
      <c r="H99" s="79" t="s">
        <v>98</v>
      </c>
      <c r="I99" s="79" t="s">
        <v>193</v>
      </c>
      <c r="J99" s="79" t="s">
        <v>377</v>
      </c>
      <c r="K99" s="80" t="s">
        <v>13</v>
      </c>
      <c r="L99" s="80" t="s">
        <v>13</v>
      </c>
      <c r="M99" s="80" t="s">
        <v>13</v>
      </c>
      <c r="N99" s="80" t="s">
        <v>13</v>
      </c>
      <c r="O99" s="80" t="s">
        <v>13</v>
      </c>
      <c r="P99" s="80" t="s">
        <v>13</v>
      </c>
      <c r="Q99" s="80" t="s">
        <v>13</v>
      </c>
      <c r="R99" s="80" t="s">
        <v>13</v>
      </c>
      <c r="S99" s="80" t="s">
        <v>13</v>
      </c>
      <c r="T99" s="80">
        <v>48.298999999999999</v>
      </c>
      <c r="U99" s="80">
        <v>66.349999999999994</v>
      </c>
      <c r="V99" s="80">
        <v>80.817999999999998</v>
      </c>
      <c r="W99" s="80">
        <v>100.93300000000001</v>
      </c>
      <c r="X99" s="80">
        <v>121.28100000000001</v>
      </c>
      <c r="Y99" s="80">
        <v>128.197</v>
      </c>
      <c r="Z99" s="80">
        <v>119.88500000000001</v>
      </c>
      <c r="AA99" s="80">
        <v>105.26600000000001</v>
      </c>
      <c r="AB99" s="80">
        <v>81.162000000000006</v>
      </c>
      <c r="AC99" s="80">
        <v>58.570999999999998</v>
      </c>
      <c r="AD99" s="80">
        <v>35.529000000000003</v>
      </c>
      <c r="AE99" s="80">
        <v>22.655999999999999</v>
      </c>
      <c r="AF99" s="80">
        <v>41.194000000000003</v>
      </c>
      <c r="AG99" s="80">
        <v>41</v>
      </c>
      <c r="AH99" s="80">
        <v>32.601999999999997</v>
      </c>
      <c r="AI99" s="80">
        <v>39.192</v>
      </c>
      <c r="AJ99" s="80">
        <v>32.156999999999996</v>
      </c>
      <c r="AK99" s="80">
        <v>39.152999999999999</v>
      </c>
    </row>
    <row r="100" spans="5:37" x14ac:dyDescent="0.25">
      <c r="E100" t="s">
        <v>308</v>
      </c>
      <c r="F100" s="79" t="s">
        <v>1</v>
      </c>
      <c r="G100" s="79"/>
      <c r="H100" s="79" t="s">
        <v>99</v>
      </c>
      <c r="I100" s="79" t="s">
        <v>9</v>
      </c>
      <c r="J100" s="79" t="s">
        <v>379</v>
      </c>
      <c r="K100" s="80" t="s">
        <v>13</v>
      </c>
      <c r="L100" s="80" t="s">
        <v>13</v>
      </c>
      <c r="M100" s="80" t="s">
        <v>13</v>
      </c>
      <c r="N100" s="80" t="s">
        <v>13</v>
      </c>
      <c r="O100" s="80" t="s">
        <v>13</v>
      </c>
      <c r="P100" s="80" t="s">
        <v>13</v>
      </c>
      <c r="Q100" s="80" t="s">
        <v>13</v>
      </c>
      <c r="R100" s="80" t="s">
        <v>13</v>
      </c>
      <c r="S100" s="80" t="s">
        <v>13</v>
      </c>
      <c r="T100" s="80">
        <v>90.447000000000003</v>
      </c>
      <c r="U100" s="80">
        <v>95.593000000000004</v>
      </c>
      <c r="V100" s="80">
        <v>191.74900000000002</v>
      </c>
      <c r="W100" s="80">
        <v>154.57300000000001</v>
      </c>
      <c r="X100" s="80">
        <v>173.25700000000001</v>
      </c>
      <c r="Y100" s="80">
        <v>207.16499999999999</v>
      </c>
      <c r="Z100" s="80">
        <v>220.905</v>
      </c>
      <c r="AA100" s="80">
        <v>219.33699999999999</v>
      </c>
      <c r="AB100" s="80">
        <v>66.281000000000006</v>
      </c>
      <c r="AC100" s="80">
        <v>65.400000000000006</v>
      </c>
      <c r="AD100" s="80">
        <v>32.596999999999994</v>
      </c>
      <c r="AE100" s="80">
        <v>20.411999999999999</v>
      </c>
      <c r="AF100" s="80">
        <v>24.15</v>
      </c>
      <c r="AG100" s="80">
        <v>58.863</v>
      </c>
      <c r="AH100" s="80">
        <v>43.887</v>
      </c>
      <c r="AI100" s="80">
        <v>74.938000000000002</v>
      </c>
      <c r="AJ100" s="80">
        <v>54.766999999999996</v>
      </c>
      <c r="AK100" s="80">
        <v>72.603999999999999</v>
      </c>
    </row>
    <row r="101" spans="5:37" x14ac:dyDescent="0.25">
      <c r="E101" t="s">
        <v>308</v>
      </c>
      <c r="F101" s="79" t="s">
        <v>1</v>
      </c>
      <c r="G101" s="79"/>
      <c r="H101" s="79" t="s">
        <v>100</v>
      </c>
      <c r="I101" s="79" t="s">
        <v>17</v>
      </c>
      <c r="J101" s="79" t="s">
        <v>381</v>
      </c>
      <c r="K101" s="80" t="s">
        <v>13</v>
      </c>
      <c r="L101" s="80" t="s">
        <v>13</v>
      </c>
      <c r="M101" s="80" t="s">
        <v>13</v>
      </c>
      <c r="N101" s="80" t="s">
        <v>13</v>
      </c>
      <c r="O101" s="80" t="s">
        <v>13</v>
      </c>
      <c r="P101" s="80" t="s">
        <v>13</v>
      </c>
      <c r="Q101" s="80" t="s">
        <v>13</v>
      </c>
      <c r="R101" s="80" t="s">
        <v>13</v>
      </c>
      <c r="S101" s="80" t="s">
        <v>13</v>
      </c>
      <c r="T101" s="80">
        <v>3.0609999999999999</v>
      </c>
      <c r="U101" s="80">
        <v>3.4169999999999998</v>
      </c>
      <c r="V101" s="80">
        <v>7.9729999999999999</v>
      </c>
      <c r="W101" s="80">
        <v>2.9989999999999997</v>
      </c>
      <c r="X101" s="80">
        <v>1.1020000000000001</v>
      </c>
      <c r="Y101" s="80">
        <v>0</v>
      </c>
      <c r="Z101" s="80">
        <v>1.0680000000000001</v>
      </c>
      <c r="AA101" s="80">
        <v>1.6850000000000001</v>
      </c>
      <c r="AB101" s="80">
        <v>1.5349999999999999</v>
      </c>
      <c r="AC101" s="80" t="s">
        <v>13</v>
      </c>
      <c r="AD101" s="80" t="s">
        <v>13</v>
      </c>
      <c r="AE101" s="80" t="s">
        <v>13</v>
      </c>
      <c r="AF101" s="80" t="s">
        <v>13</v>
      </c>
      <c r="AG101" s="80" t="s">
        <v>13</v>
      </c>
      <c r="AH101" s="80" t="s">
        <v>13</v>
      </c>
      <c r="AI101" s="80" t="s">
        <v>13</v>
      </c>
      <c r="AJ101" s="80" t="s">
        <v>13</v>
      </c>
      <c r="AK101" s="80" t="s">
        <v>13</v>
      </c>
    </row>
    <row r="102" spans="5:37" x14ac:dyDescent="0.25">
      <c r="E102" t="s">
        <v>308</v>
      </c>
      <c r="F102" s="79" t="s">
        <v>1</v>
      </c>
      <c r="G102" s="79"/>
      <c r="H102" s="79" t="s">
        <v>385</v>
      </c>
      <c r="I102" s="79" t="s">
        <v>27</v>
      </c>
      <c r="J102" s="79" t="s">
        <v>383</v>
      </c>
      <c r="K102" s="80">
        <v>1493</v>
      </c>
      <c r="L102" s="80">
        <v>1886</v>
      </c>
      <c r="M102" s="80">
        <v>1120</v>
      </c>
      <c r="N102" s="80">
        <v>1129</v>
      </c>
      <c r="O102" s="80">
        <v>1292</v>
      </c>
      <c r="P102" s="80">
        <v>1191</v>
      </c>
      <c r="Q102" s="80">
        <v>1189</v>
      </c>
      <c r="R102" s="80">
        <v>1147</v>
      </c>
      <c r="S102" s="80">
        <v>1390</v>
      </c>
      <c r="T102" s="80">
        <v>1697.979</v>
      </c>
      <c r="U102" s="80">
        <v>1548.8430000000001</v>
      </c>
      <c r="V102" s="80">
        <v>910.18200000000002</v>
      </c>
      <c r="W102" s="80">
        <v>1464.682</v>
      </c>
      <c r="X102" s="80">
        <v>1651.6759999999999</v>
      </c>
      <c r="Y102" s="80">
        <v>1596.355</v>
      </c>
      <c r="Z102" s="80">
        <v>1499.203</v>
      </c>
      <c r="AA102" s="80">
        <v>1103.2380000000001</v>
      </c>
      <c r="AB102" s="80">
        <v>755.77600000000007</v>
      </c>
      <c r="AC102" s="80">
        <v>735.40800000000002</v>
      </c>
      <c r="AD102" s="80">
        <v>613.59699999999998</v>
      </c>
      <c r="AE102" s="80">
        <v>673.87699999999995</v>
      </c>
      <c r="AF102" s="80">
        <v>746.67499999999995</v>
      </c>
      <c r="AG102" s="80">
        <v>762.88099999999997</v>
      </c>
      <c r="AH102" s="80">
        <v>683.6</v>
      </c>
      <c r="AI102" s="80">
        <v>587.5</v>
      </c>
      <c r="AJ102" s="80">
        <v>572</v>
      </c>
      <c r="AK102" s="80">
        <v>521.88200000000006</v>
      </c>
    </row>
    <row r="103" spans="5:37" x14ac:dyDescent="0.25">
      <c r="E103" t="s">
        <v>308</v>
      </c>
      <c r="F103" s="79" t="s">
        <v>1</v>
      </c>
      <c r="G103" s="79"/>
      <c r="H103" s="79" t="s">
        <v>388</v>
      </c>
      <c r="I103" s="79" t="s">
        <v>9</v>
      </c>
      <c r="J103" s="79" t="s">
        <v>386</v>
      </c>
      <c r="K103" s="80" t="s">
        <v>13</v>
      </c>
      <c r="L103" s="80" t="s">
        <v>13</v>
      </c>
      <c r="M103" s="80" t="s">
        <v>13</v>
      </c>
      <c r="N103" s="80" t="s">
        <v>13</v>
      </c>
      <c r="O103" s="80" t="s">
        <v>13</v>
      </c>
      <c r="P103" s="80" t="s">
        <v>13</v>
      </c>
      <c r="Q103" s="80" t="s">
        <v>13</v>
      </c>
      <c r="R103" s="80" t="s">
        <v>13</v>
      </c>
      <c r="S103" s="80" t="s">
        <v>13</v>
      </c>
      <c r="T103" s="80" t="s">
        <v>13</v>
      </c>
      <c r="U103" s="80" t="s">
        <v>13</v>
      </c>
      <c r="V103" s="80" t="s">
        <v>13</v>
      </c>
      <c r="W103" s="80" t="s">
        <v>13</v>
      </c>
      <c r="X103" s="80" t="s">
        <v>13</v>
      </c>
      <c r="Y103" s="80" t="s">
        <v>13</v>
      </c>
      <c r="Z103" s="80" t="s">
        <v>13</v>
      </c>
      <c r="AA103" s="80" t="s">
        <v>13</v>
      </c>
      <c r="AB103" s="80" t="s">
        <v>13</v>
      </c>
      <c r="AC103" s="80" t="s">
        <v>13</v>
      </c>
      <c r="AD103" s="80" t="s">
        <v>13</v>
      </c>
      <c r="AE103" s="80" t="s">
        <v>13</v>
      </c>
      <c r="AF103" s="80" t="s">
        <v>13</v>
      </c>
      <c r="AG103" s="80" t="s">
        <v>13</v>
      </c>
      <c r="AH103" s="80" t="s">
        <v>13</v>
      </c>
      <c r="AI103" s="80" t="s">
        <v>13</v>
      </c>
      <c r="AJ103" s="80" t="s">
        <v>13</v>
      </c>
      <c r="AK103" s="80" t="s">
        <v>13</v>
      </c>
    </row>
    <row r="104" spans="5:37" x14ac:dyDescent="0.25">
      <c r="E104" t="s">
        <v>308</v>
      </c>
      <c r="F104" s="79" t="s">
        <v>1</v>
      </c>
      <c r="G104" s="79"/>
      <c r="H104" s="79" t="s">
        <v>101</v>
      </c>
      <c r="I104" s="79" t="s">
        <v>17</v>
      </c>
      <c r="J104" s="79" t="s">
        <v>389</v>
      </c>
      <c r="K104" s="80" t="s">
        <v>13</v>
      </c>
      <c r="L104" s="80" t="s">
        <v>13</v>
      </c>
      <c r="M104" s="80" t="s">
        <v>13</v>
      </c>
      <c r="N104" s="80" t="s">
        <v>13</v>
      </c>
      <c r="O104" s="80" t="s">
        <v>13</v>
      </c>
      <c r="P104" s="80" t="s">
        <v>13</v>
      </c>
      <c r="Q104" s="80" t="s">
        <v>13</v>
      </c>
      <c r="R104" s="80" t="s">
        <v>13</v>
      </c>
      <c r="S104" s="80" t="s">
        <v>13</v>
      </c>
      <c r="T104" s="80">
        <v>6.4749999999999996</v>
      </c>
      <c r="U104" s="80">
        <v>6.2279999999999998</v>
      </c>
      <c r="V104" s="80">
        <v>5.3280000000000003</v>
      </c>
      <c r="W104" s="80">
        <v>4.6379999999999999</v>
      </c>
      <c r="X104" s="80">
        <v>6.21</v>
      </c>
      <c r="Y104" s="80">
        <v>9.07</v>
      </c>
      <c r="Z104" s="80">
        <v>3.9940000000000002</v>
      </c>
      <c r="AA104" s="80">
        <v>18.228000000000002</v>
      </c>
      <c r="AB104" s="80">
        <v>18.488</v>
      </c>
      <c r="AC104" s="80">
        <v>15.818</v>
      </c>
      <c r="AD104" s="80">
        <v>13.244</v>
      </c>
      <c r="AE104" s="80">
        <v>1.42</v>
      </c>
      <c r="AF104" s="80">
        <v>3.9329999999999998</v>
      </c>
      <c r="AG104" s="80">
        <v>0.54900000000000004</v>
      </c>
      <c r="AH104" s="80">
        <v>0</v>
      </c>
      <c r="AI104" s="80">
        <v>0</v>
      </c>
      <c r="AJ104" s="80">
        <v>0</v>
      </c>
      <c r="AK104" s="80">
        <v>2.8</v>
      </c>
    </row>
    <row r="105" spans="5:37" x14ac:dyDescent="0.25">
      <c r="E105" t="s">
        <v>308</v>
      </c>
      <c r="F105" s="79" t="s">
        <v>1</v>
      </c>
      <c r="G105" s="79"/>
      <c r="H105" s="79" t="s">
        <v>102</v>
      </c>
      <c r="I105" s="79" t="s">
        <v>30</v>
      </c>
      <c r="J105" s="79" t="s">
        <v>391</v>
      </c>
      <c r="K105" s="80" t="s">
        <v>13</v>
      </c>
      <c r="L105" s="80" t="s">
        <v>13</v>
      </c>
      <c r="M105" s="80" t="s">
        <v>13</v>
      </c>
      <c r="N105" s="80" t="s">
        <v>13</v>
      </c>
      <c r="O105" s="80" t="s">
        <v>13</v>
      </c>
      <c r="P105" s="80" t="s">
        <v>13</v>
      </c>
      <c r="Q105" s="80" t="s">
        <v>13</v>
      </c>
      <c r="R105" s="80" t="s">
        <v>13</v>
      </c>
      <c r="S105" s="80" t="s">
        <v>13</v>
      </c>
      <c r="T105" s="80">
        <v>0.95399999999999996</v>
      </c>
      <c r="U105" s="80">
        <v>0</v>
      </c>
      <c r="V105" s="80">
        <v>0</v>
      </c>
      <c r="W105" s="80">
        <v>0</v>
      </c>
      <c r="X105" s="80">
        <v>0</v>
      </c>
      <c r="Y105" s="80">
        <v>0.5</v>
      </c>
      <c r="Z105" s="80" t="s">
        <v>13</v>
      </c>
      <c r="AA105" s="80" t="s">
        <v>13</v>
      </c>
      <c r="AB105" s="80" t="s">
        <v>13</v>
      </c>
      <c r="AC105" s="80" t="s">
        <v>13</v>
      </c>
      <c r="AD105" s="80" t="s">
        <v>13</v>
      </c>
      <c r="AE105" s="80" t="s">
        <v>13</v>
      </c>
      <c r="AF105" s="80" t="s">
        <v>13</v>
      </c>
      <c r="AG105" s="80" t="s">
        <v>13</v>
      </c>
      <c r="AH105" s="80" t="s">
        <v>13</v>
      </c>
      <c r="AI105" s="80" t="s">
        <v>13</v>
      </c>
      <c r="AJ105" s="80" t="s">
        <v>13</v>
      </c>
      <c r="AK105" s="80" t="s">
        <v>13</v>
      </c>
    </row>
    <row r="106" spans="5:37" x14ac:dyDescent="0.25">
      <c r="E106" t="s">
        <v>308</v>
      </c>
      <c r="F106" s="79" t="s">
        <v>1</v>
      </c>
      <c r="G106" s="79"/>
      <c r="H106" s="79" t="s">
        <v>103</v>
      </c>
      <c r="I106" s="79" t="s">
        <v>30</v>
      </c>
      <c r="J106" s="79" t="s">
        <v>393</v>
      </c>
      <c r="K106" s="80" t="s">
        <v>13</v>
      </c>
      <c r="L106" s="80" t="s">
        <v>13</v>
      </c>
      <c r="M106" s="80" t="s">
        <v>13</v>
      </c>
      <c r="N106" s="80" t="s">
        <v>13</v>
      </c>
      <c r="O106" s="80" t="s">
        <v>13</v>
      </c>
      <c r="P106" s="80" t="s">
        <v>13</v>
      </c>
      <c r="Q106" s="80" t="s">
        <v>13</v>
      </c>
      <c r="R106" s="80" t="s">
        <v>13</v>
      </c>
      <c r="S106" s="80" t="s">
        <v>13</v>
      </c>
      <c r="T106" s="80" t="s">
        <v>13</v>
      </c>
      <c r="U106" s="80" t="s">
        <v>13</v>
      </c>
      <c r="V106" s="80" t="s">
        <v>13</v>
      </c>
      <c r="W106" s="80" t="s">
        <v>13</v>
      </c>
      <c r="X106" s="80" t="s">
        <v>13</v>
      </c>
      <c r="Y106" s="80" t="s">
        <v>13</v>
      </c>
      <c r="Z106" s="80" t="s">
        <v>13</v>
      </c>
      <c r="AA106" s="80" t="s">
        <v>13</v>
      </c>
      <c r="AB106" s="80" t="s">
        <v>13</v>
      </c>
      <c r="AC106" s="80" t="s">
        <v>13</v>
      </c>
      <c r="AD106" s="80" t="s">
        <v>13</v>
      </c>
      <c r="AE106" s="80" t="s">
        <v>13</v>
      </c>
      <c r="AF106" s="80" t="s">
        <v>13</v>
      </c>
      <c r="AG106" s="80" t="s">
        <v>13</v>
      </c>
      <c r="AH106" s="80" t="s">
        <v>13</v>
      </c>
      <c r="AI106" s="80" t="s">
        <v>13</v>
      </c>
      <c r="AJ106" s="80" t="s">
        <v>13</v>
      </c>
      <c r="AK106" s="80" t="s">
        <v>13</v>
      </c>
    </row>
    <row r="107" spans="5:37" x14ac:dyDescent="0.25">
      <c r="E107" t="s">
        <v>308</v>
      </c>
      <c r="F107" s="79" t="s">
        <v>1</v>
      </c>
      <c r="G107" s="79"/>
      <c r="H107" s="79" t="s">
        <v>397</v>
      </c>
      <c r="I107" s="79" t="s">
        <v>9</v>
      </c>
      <c r="J107" s="79" t="s">
        <v>395</v>
      </c>
      <c r="K107" s="80" t="s">
        <v>13</v>
      </c>
      <c r="L107" s="80" t="s">
        <v>13</v>
      </c>
      <c r="M107" s="80" t="s">
        <v>13</v>
      </c>
      <c r="N107" s="80" t="s">
        <v>13</v>
      </c>
      <c r="O107" s="80" t="s">
        <v>13</v>
      </c>
      <c r="P107" s="80" t="s">
        <v>13</v>
      </c>
      <c r="Q107" s="80" t="s">
        <v>13</v>
      </c>
      <c r="R107" s="80" t="s">
        <v>13</v>
      </c>
      <c r="S107" s="80" t="s">
        <v>13</v>
      </c>
      <c r="T107" s="80">
        <v>1.44</v>
      </c>
      <c r="U107" s="80">
        <v>60.137</v>
      </c>
      <c r="V107" s="80">
        <v>0.45</v>
      </c>
      <c r="W107" s="80">
        <v>6.0540000000000003</v>
      </c>
      <c r="X107" s="80">
        <v>0</v>
      </c>
      <c r="Y107" s="80">
        <v>37.981999999999999</v>
      </c>
      <c r="Z107" s="80">
        <v>47.360999999999997</v>
      </c>
      <c r="AA107" s="80">
        <v>50.103999999999999</v>
      </c>
      <c r="AB107" s="80">
        <v>77.016000000000005</v>
      </c>
      <c r="AC107" s="80">
        <v>66.781999999999996</v>
      </c>
      <c r="AD107" s="80">
        <v>188.79399999999998</v>
      </c>
      <c r="AE107" s="80">
        <v>274.22000000000003</v>
      </c>
      <c r="AF107" s="80">
        <v>187.53700000000001</v>
      </c>
      <c r="AG107" s="80">
        <v>222.81700000000001</v>
      </c>
      <c r="AH107" s="80">
        <v>185.62400000000002</v>
      </c>
      <c r="AI107" s="80">
        <v>151.97</v>
      </c>
      <c r="AJ107" s="80">
        <v>140.16999999999999</v>
      </c>
      <c r="AK107" s="80">
        <v>55</v>
      </c>
    </row>
    <row r="108" spans="5:37" x14ac:dyDescent="0.25">
      <c r="E108" t="s">
        <v>308</v>
      </c>
      <c r="F108" s="79" t="s">
        <v>1</v>
      </c>
      <c r="G108" s="79"/>
      <c r="H108" s="79" t="s">
        <v>104</v>
      </c>
      <c r="I108" s="79" t="s">
        <v>9</v>
      </c>
      <c r="J108" s="79" t="s">
        <v>398</v>
      </c>
      <c r="K108" s="80">
        <v>188</v>
      </c>
      <c r="L108" s="80">
        <v>275</v>
      </c>
      <c r="M108" s="80">
        <v>448</v>
      </c>
      <c r="N108" s="80">
        <v>489</v>
      </c>
      <c r="O108" s="80">
        <v>481</v>
      </c>
      <c r="P108" s="80">
        <v>508</v>
      </c>
      <c r="Q108" s="80">
        <v>523</v>
      </c>
      <c r="R108" s="80">
        <v>520</v>
      </c>
      <c r="S108" s="80">
        <v>585</v>
      </c>
      <c r="T108" s="80">
        <v>624.34699999999998</v>
      </c>
      <c r="U108" s="80">
        <v>714.42100000000005</v>
      </c>
      <c r="V108" s="80">
        <v>773.70500000000004</v>
      </c>
      <c r="W108" s="80">
        <v>764.84500000000003</v>
      </c>
      <c r="X108" s="80">
        <v>658.24599999999998</v>
      </c>
      <c r="Y108" s="80">
        <v>615.24299999999994</v>
      </c>
      <c r="Z108" s="80">
        <v>577.74699999999996</v>
      </c>
      <c r="AA108" s="80">
        <v>587.71199999999999</v>
      </c>
      <c r="AB108" s="80">
        <v>644.26199999999994</v>
      </c>
      <c r="AC108" s="80">
        <v>658.49800000000005</v>
      </c>
      <c r="AD108" s="80">
        <v>736.83699999999999</v>
      </c>
      <c r="AE108" s="80">
        <v>723.97</v>
      </c>
      <c r="AF108" s="80">
        <v>778.17399999999998</v>
      </c>
      <c r="AG108" s="80">
        <v>725.375</v>
      </c>
      <c r="AH108" s="80">
        <v>744.6</v>
      </c>
      <c r="AI108" s="80">
        <v>769.36900000000003</v>
      </c>
      <c r="AJ108" s="80">
        <v>762.69500000000005</v>
      </c>
      <c r="AK108" s="80">
        <v>783.46500000000003</v>
      </c>
    </row>
    <row r="109" spans="5:37" x14ac:dyDescent="0.25">
      <c r="E109" t="s">
        <v>308</v>
      </c>
      <c r="F109" s="79" t="s">
        <v>1</v>
      </c>
      <c r="G109" s="79"/>
      <c r="H109" s="79" t="s">
        <v>105</v>
      </c>
      <c r="I109" s="79" t="s">
        <v>17</v>
      </c>
      <c r="J109" s="79" t="s">
        <v>400</v>
      </c>
      <c r="K109" s="80" t="s">
        <v>13</v>
      </c>
      <c r="L109" s="80" t="s">
        <v>13</v>
      </c>
      <c r="M109" s="80" t="s">
        <v>13</v>
      </c>
      <c r="N109" s="80" t="s">
        <v>13</v>
      </c>
      <c r="O109" s="80" t="s">
        <v>13</v>
      </c>
      <c r="P109" s="80" t="s">
        <v>13</v>
      </c>
      <c r="Q109" s="80" t="s">
        <v>13</v>
      </c>
      <c r="R109" s="80" t="s">
        <v>13</v>
      </c>
      <c r="S109" s="80" t="s">
        <v>13</v>
      </c>
      <c r="T109" s="80">
        <v>8.11</v>
      </c>
      <c r="U109" s="80">
        <v>7.0470000000000006</v>
      </c>
      <c r="V109" s="80">
        <v>7.2839999999999998</v>
      </c>
      <c r="W109" s="80">
        <v>6.1340000000000003</v>
      </c>
      <c r="X109" s="80">
        <v>2.9660000000000002</v>
      </c>
      <c r="Y109" s="80">
        <v>3.0979999999999999</v>
      </c>
      <c r="Z109" s="80">
        <v>2.0680000000000001</v>
      </c>
      <c r="AA109" s="80">
        <v>2.19</v>
      </c>
      <c r="AB109" s="80">
        <v>1.234</v>
      </c>
      <c r="AC109" s="80" t="s">
        <v>13</v>
      </c>
      <c r="AD109" s="80" t="s">
        <v>13</v>
      </c>
      <c r="AE109" s="80" t="s">
        <v>13</v>
      </c>
      <c r="AF109" s="80" t="s">
        <v>13</v>
      </c>
      <c r="AG109" s="80" t="s">
        <v>13</v>
      </c>
      <c r="AH109" s="80" t="s">
        <v>13</v>
      </c>
      <c r="AI109" s="80" t="s">
        <v>13</v>
      </c>
      <c r="AJ109" s="80" t="s">
        <v>13</v>
      </c>
      <c r="AK109" s="80" t="s">
        <v>13</v>
      </c>
    </row>
    <row r="110" spans="5:37" x14ac:dyDescent="0.25">
      <c r="E110" t="s">
        <v>308</v>
      </c>
      <c r="F110" s="79" t="s">
        <v>1</v>
      </c>
      <c r="G110" s="79"/>
      <c r="H110" s="79" t="s">
        <v>106</v>
      </c>
      <c r="I110" s="79" t="s">
        <v>12</v>
      </c>
      <c r="J110" s="79" t="s">
        <v>402</v>
      </c>
      <c r="K110" s="80" t="s">
        <v>13</v>
      </c>
      <c r="L110" s="80" t="s">
        <v>13</v>
      </c>
      <c r="M110" s="80" t="s">
        <v>13</v>
      </c>
      <c r="N110" s="80" t="s">
        <v>13</v>
      </c>
      <c r="O110" s="80" t="s">
        <v>13</v>
      </c>
      <c r="P110" s="80" t="s">
        <v>13</v>
      </c>
      <c r="Q110" s="80" t="s">
        <v>13</v>
      </c>
      <c r="R110" s="80" t="s">
        <v>13</v>
      </c>
      <c r="S110" s="80" t="s">
        <v>13</v>
      </c>
      <c r="T110" s="80" t="s">
        <v>13</v>
      </c>
      <c r="U110" s="80" t="s">
        <v>13</v>
      </c>
      <c r="V110" s="80" t="s">
        <v>13</v>
      </c>
      <c r="W110" s="80" t="s">
        <v>13</v>
      </c>
      <c r="X110" s="80" t="s">
        <v>13</v>
      </c>
      <c r="Y110" s="80" t="s">
        <v>13</v>
      </c>
      <c r="Z110" s="80">
        <v>9.5530000000000008</v>
      </c>
      <c r="AA110" s="80">
        <v>5.8730000000000002</v>
      </c>
      <c r="AB110" s="80">
        <v>3.782</v>
      </c>
      <c r="AC110" s="80" t="s">
        <v>13</v>
      </c>
      <c r="AD110" s="80" t="s">
        <v>13</v>
      </c>
      <c r="AE110" s="80" t="s">
        <v>13</v>
      </c>
      <c r="AF110" s="80" t="s">
        <v>13</v>
      </c>
      <c r="AG110" s="80" t="s">
        <v>13</v>
      </c>
      <c r="AH110" s="80" t="s">
        <v>13</v>
      </c>
      <c r="AI110" s="80" t="s">
        <v>13</v>
      </c>
      <c r="AJ110" s="80" t="s">
        <v>13</v>
      </c>
      <c r="AK110" s="80" t="s">
        <v>13</v>
      </c>
    </row>
    <row r="111" spans="5:37" x14ac:dyDescent="0.25">
      <c r="E111" t="s">
        <v>308</v>
      </c>
      <c r="F111" s="79" t="s">
        <v>1</v>
      </c>
      <c r="G111" s="79"/>
      <c r="H111" s="79" t="s">
        <v>107</v>
      </c>
      <c r="I111" s="79" t="s">
        <v>12</v>
      </c>
      <c r="J111" s="79" t="s">
        <v>404</v>
      </c>
      <c r="K111" s="80" t="s">
        <v>13</v>
      </c>
      <c r="L111" s="80" t="s">
        <v>13</v>
      </c>
      <c r="M111" s="80" t="s">
        <v>13</v>
      </c>
      <c r="N111" s="80" t="s">
        <v>13</v>
      </c>
      <c r="O111" s="80" t="s">
        <v>13</v>
      </c>
      <c r="P111" s="80" t="s">
        <v>13</v>
      </c>
      <c r="Q111" s="80" t="s">
        <v>13</v>
      </c>
      <c r="R111" s="80" t="s">
        <v>13</v>
      </c>
      <c r="S111" s="80" t="s">
        <v>13</v>
      </c>
      <c r="T111" s="80" t="s">
        <v>13</v>
      </c>
      <c r="U111" s="80" t="s">
        <v>13</v>
      </c>
      <c r="V111" s="80" t="s">
        <v>13</v>
      </c>
      <c r="W111" s="80" t="s">
        <v>13</v>
      </c>
      <c r="X111" s="80" t="s">
        <v>13</v>
      </c>
      <c r="Y111" s="80" t="s">
        <v>13</v>
      </c>
      <c r="Z111" s="80">
        <v>203.66800000000001</v>
      </c>
      <c r="AA111" s="80">
        <v>188</v>
      </c>
      <c r="AB111" s="80">
        <v>254.36199999999999</v>
      </c>
      <c r="AC111" s="80">
        <v>298.24599999999998</v>
      </c>
      <c r="AD111" s="80">
        <v>195.488</v>
      </c>
      <c r="AE111" s="80">
        <v>321.61599999999999</v>
      </c>
      <c r="AF111" s="80">
        <v>389.13499999999999</v>
      </c>
      <c r="AG111" s="80">
        <v>398.92399999999998</v>
      </c>
      <c r="AH111" s="80">
        <v>421.762</v>
      </c>
      <c r="AI111" s="80">
        <v>324.18400000000003</v>
      </c>
      <c r="AJ111" s="80">
        <v>192.77200000000002</v>
      </c>
      <c r="AK111" s="80">
        <v>239.166</v>
      </c>
    </row>
    <row r="112" spans="5:37" x14ac:dyDescent="0.25">
      <c r="E112" t="s">
        <v>308</v>
      </c>
      <c r="F112" s="79" t="s">
        <v>1</v>
      </c>
      <c r="G112" s="79"/>
      <c r="H112" s="79" t="s">
        <v>408</v>
      </c>
      <c r="I112" s="79" t="s">
        <v>193</v>
      </c>
      <c r="J112" s="79" t="s">
        <v>406</v>
      </c>
      <c r="K112" s="80">
        <v>786</v>
      </c>
      <c r="L112" s="80">
        <v>713</v>
      </c>
      <c r="M112" s="80">
        <v>1032</v>
      </c>
      <c r="N112" s="80">
        <v>995</v>
      </c>
      <c r="O112" s="80">
        <v>1059</v>
      </c>
      <c r="P112" s="80">
        <v>1105</v>
      </c>
      <c r="Q112" s="80">
        <v>1027</v>
      </c>
      <c r="R112" s="80">
        <v>973</v>
      </c>
      <c r="S112" s="80">
        <v>1044</v>
      </c>
      <c r="T112" s="80">
        <v>1091.981</v>
      </c>
      <c r="U112" s="80">
        <v>1011.552</v>
      </c>
      <c r="V112" s="80">
        <v>1068.0920000000001</v>
      </c>
      <c r="W112" s="80">
        <v>1030.0250000000001</v>
      </c>
      <c r="X112" s="80">
        <v>1342.7260000000001</v>
      </c>
      <c r="Y112" s="80">
        <v>1408.4630000000002</v>
      </c>
      <c r="Z112" s="80">
        <v>1344.6809999999998</v>
      </c>
      <c r="AA112" s="80">
        <v>1186.1389999999999</v>
      </c>
      <c r="AB112" s="80">
        <v>1168.1860000000001</v>
      </c>
      <c r="AC112" s="80">
        <v>1106.375</v>
      </c>
      <c r="AD112" s="80">
        <v>1066.2149999999999</v>
      </c>
      <c r="AE112" s="80">
        <v>1057.47</v>
      </c>
      <c r="AF112" s="80">
        <v>1058.9960000000001</v>
      </c>
      <c r="AG112" s="80">
        <v>954.28400000000011</v>
      </c>
      <c r="AH112" s="80">
        <v>1001.9190000000001</v>
      </c>
      <c r="AI112" s="80">
        <v>855.08199999999999</v>
      </c>
      <c r="AJ112" s="80">
        <v>883.245</v>
      </c>
      <c r="AK112" s="80">
        <v>944.548</v>
      </c>
    </row>
    <row r="113" spans="5:37" x14ac:dyDescent="0.25">
      <c r="E113" t="s">
        <v>308</v>
      </c>
      <c r="F113" s="79" t="s">
        <v>1</v>
      </c>
      <c r="G113" s="79"/>
      <c r="H113" s="79" t="s">
        <v>108</v>
      </c>
      <c r="I113" s="79" t="s">
        <v>17</v>
      </c>
      <c r="J113" s="79" t="s">
        <v>409</v>
      </c>
      <c r="K113" s="80" t="s">
        <v>13</v>
      </c>
      <c r="L113" s="80" t="s">
        <v>13</v>
      </c>
      <c r="M113" s="80" t="s">
        <v>13</v>
      </c>
      <c r="N113" s="80" t="s">
        <v>13</v>
      </c>
      <c r="O113" s="80" t="s">
        <v>13</v>
      </c>
      <c r="P113" s="80" t="s">
        <v>13</v>
      </c>
      <c r="Q113" s="80" t="s">
        <v>13</v>
      </c>
      <c r="R113" s="80" t="s">
        <v>13</v>
      </c>
      <c r="S113" s="80" t="s">
        <v>13</v>
      </c>
      <c r="T113" s="80" t="s">
        <v>13</v>
      </c>
      <c r="U113" s="80" t="s">
        <v>13</v>
      </c>
      <c r="V113" s="80" t="s">
        <v>13</v>
      </c>
      <c r="W113" s="80" t="s">
        <v>13</v>
      </c>
      <c r="X113" s="80" t="s">
        <v>13</v>
      </c>
      <c r="Y113" s="80">
        <v>1.0209999999999999</v>
      </c>
      <c r="Z113" s="80">
        <v>0.65800000000000003</v>
      </c>
      <c r="AA113" s="80">
        <v>0.70399999999999996</v>
      </c>
      <c r="AB113" s="80">
        <v>0.65</v>
      </c>
      <c r="AC113" s="80">
        <v>0.59299999999999997</v>
      </c>
      <c r="AD113" s="80" t="s">
        <v>13</v>
      </c>
      <c r="AE113" s="80" t="s">
        <v>13</v>
      </c>
      <c r="AF113" s="80" t="s">
        <v>13</v>
      </c>
      <c r="AG113" s="80" t="s">
        <v>13</v>
      </c>
      <c r="AH113" s="80" t="s">
        <v>13</v>
      </c>
      <c r="AI113" s="80" t="s">
        <v>13</v>
      </c>
      <c r="AJ113" s="80" t="s">
        <v>13</v>
      </c>
      <c r="AK113" s="80" t="s">
        <v>13</v>
      </c>
    </row>
    <row r="114" spans="5:37" x14ac:dyDescent="0.25">
      <c r="E114" t="s">
        <v>308</v>
      </c>
      <c r="F114" s="79" t="s">
        <v>1</v>
      </c>
      <c r="G114" s="79"/>
      <c r="H114" s="79" t="s">
        <v>109</v>
      </c>
      <c r="I114" s="79" t="s">
        <v>17</v>
      </c>
      <c r="J114" s="79" t="s">
        <v>411</v>
      </c>
      <c r="K114" s="80" t="s">
        <v>13</v>
      </c>
      <c r="L114" s="80" t="s">
        <v>13</v>
      </c>
      <c r="M114" s="80" t="s">
        <v>13</v>
      </c>
      <c r="N114" s="80" t="s">
        <v>13</v>
      </c>
      <c r="O114" s="80" t="s">
        <v>13</v>
      </c>
      <c r="P114" s="80" t="s">
        <v>13</v>
      </c>
      <c r="Q114" s="80" t="s">
        <v>13</v>
      </c>
      <c r="R114" s="80" t="s">
        <v>13</v>
      </c>
      <c r="S114" s="80" t="s">
        <v>13</v>
      </c>
      <c r="T114" s="80" t="s">
        <v>13</v>
      </c>
      <c r="U114" s="80" t="s">
        <v>13</v>
      </c>
      <c r="V114" s="80" t="s">
        <v>13</v>
      </c>
      <c r="W114" s="80" t="s">
        <v>13</v>
      </c>
      <c r="X114" s="80" t="s">
        <v>13</v>
      </c>
      <c r="Y114" s="80" t="s">
        <v>13</v>
      </c>
      <c r="Z114" s="80" t="s">
        <v>13</v>
      </c>
      <c r="AA114" s="80" t="s">
        <v>13</v>
      </c>
      <c r="AB114" s="80" t="s">
        <v>13</v>
      </c>
      <c r="AC114" s="80" t="s">
        <v>13</v>
      </c>
      <c r="AD114" s="80" t="s">
        <v>13</v>
      </c>
      <c r="AE114" s="80" t="s">
        <v>13</v>
      </c>
      <c r="AF114" s="80" t="s">
        <v>13</v>
      </c>
      <c r="AG114" s="80" t="s">
        <v>13</v>
      </c>
      <c r="AH114" s="80" t="s">
        <v>13</v>
      </c>
      <c r="AI114" s="80" t="s">
        <v>13</v>
      </c>
      <c r="AJ114" s="80" t="s">
        <v>13</v>
      </c>
      <c r="AK114" s="80" t="s">
        <v>13</v>
      </c>
    </row>
    <row r="115" spans="5:37" x14ac:dyDescent="0.25">
      <c r="E115" t="s">
        <v>308</v>
      </c>
      <c r="F115" s="79" t="s">
        <v>1</v>
      </c>
      <c r="G115" s="79"/>
      <c r="H115" s="79" t="s">
        <v>110</v>
      </c>
      <c r="I115" s="79" t="s">
        <v>27</v>
      </c>
      <c r="J115" s="79" t="s">
        <v>413</v>
      </c>
      <c r="K115" s="80" t="s">
        <v>13</v>
      </c>
      <c r="L115" s="80">
        <v>85</v>
      </c>
      <c r="M115" s="80">
        <v>49</v>
      </c>
      <c r="N115" s="80">
        <v>11</v>
      </c>
      <c r="O115" s="80">
        <v>19</v>
      </c>
      <c r="P115" s="80">
        <v>108</v>
      </c>
      <c r="Q115" s="80">
        <v>102</v>
      </c>
      <c r="R115" s="80">
        <v>134</v>
      </c>
      <c r="S115" s="80">
        <v>73</v>
      </c>
      <c r="T115" s="80">
        <v>221.48399999999998</v>
      </c>
      <c r="U115" s="80">
        <v>224.328</v>
      </c>
      <c r="V115" s="80">
        <v>409.01800000000003</v>
      </c>
      <c r="W115" s="80">
        <v>233.17400000000001</v>
      </c>
      <c r="X115" s="80">
        <v>164.042</v>
      </c>
      <c r="Y115" s="80">
        <v>189.232</v>
      </c>
      <c r="Z115" s="80">
        <v>207.49599999999998</v>
      </c>
      <c r="AA115" s="80">
        <v>250.202</v>
      </c>
      <c r="AB115" s="80">
        <v>213.10399999999998</v>
      </c>
      <c r="AC115" s="80">
        <v>176.89</v>
      </c>
      <c r="AD115" s="80">
        <v>159.43700000000001</v>
      </c>
      <c r="AE115" s="80">
        <v>140.97200000000001</v>
      </c>
      <c r="AF115" s="80">
        <v>148.34</v>
      </c>
      <c r="AG115" s="80">
        <v>128.999</v>
      </c>
      <c r="AH115" s="80">
        <v>129.429</v>
      </c>
      <c r="AI115" s="80">
        <v>121.224</v>
      </c>
      <c r="AJ115" s="80">
        <v>125.75200000000001</v>
      </c>
      <c r="AK115" s="80">
        <v>111.5</v>
      </c>
    </row>
    <row r="116" spans="5:37" x14ac:dyDescent="0.25">
      <c r="E116" t="s">
        <v>308</v>
      </c>
      <c r="F116" s="79" t="s">
        <v>1</v>
      </c>
      <c r="G116" s="79"/>
      <c r="H116" s="79" t="s">
        <v>111</v>
      </c>
      <c r="I116" s="79" t="s">
        <v>12</v>
      </c>
      <c r="J116" s="79" t="s">
        <v>415</v>
      </c>
      <c r="K116" s="80" t="s">
        <v>13</v>
      </c>
      <c r="L116" s="80" t="s">
        <v>13</v>
      </c>
      <c r="M116" s="80" t="s">
        <v>13</v>
      </c>
      <c r="N116" s="80" t="s">
        <v>13</v>
      </c>
      <c r="O116" s="80" t="s">
        <v>13</v>
      </c>
      <c r="P116" s="80" t="s">
        <v>13</v>
      </c>
      <c r="Q116" s="80" t="s">
        <v>13</v>
      </c>
      <c r="R116" s="80" t="s">
        <v>13</v>
      </c>
      <c r="S116" s="80" t="s">
        <v>13</v>
      </c>
      <c r="T116" s="80" t="s">
        <v>13</v>
      </c>
      <c r="U116" s="80" t="s">
        <v>13</v>
      </c>
      <c r="V116" s="80" t="s">
        <v>13</v>
      </c>
      <c r="W116" s="80" t="s">
        <v>13</v>
      </c>
      <c r="X116" s="80" t="s">
        <v>13</v>
      </c>
      <c r="Y116" s="80" t="s">
        <v>13</v>
      </c>
      <c r="Z116" s="80">
        <v>81.227000000000004</v>
      </c>
      <c r="AA116" s="80">
        <v>89.341999999999999</v>
      </c>
      <c r="AB116" s="80">
        <v>75.738</v>
      </c>
      <c r="AC116" s="80">
        <v>60.594000000000001</v>
      </c>
      <c r="AD116" s="80">
        <v>55.354999999999997</v>
      </c>
      <c r="AE116" s="80">
        <v>57.52</v>
      </c>
      <c r="AF116" s="80">
        <v>56.891999999999996</v>
      </c>
      <c r="AG116" s="80">
        <v>11.691000000000001</v>
      </c>
      <c r="AH116" s="80" t="s">
        <v>13</v>
      </c>
      <c r="AI116" s="80" t="s">
        <v>13</v>
      </c>
      <c r="AJ116" s="80" t="s">
        <v>13</v>
      </c>
      <c r="AK116" s="80" t="s">
        <v>13</v>
      </c>
    </row>
    <row r="117" spans="5:37" x14ac:dyDescent="0.25">
      <c r="E117" t="s">
        <v>308</v>
      </c>
      <c r="F117" s="79" t="s">
        <v>1</v>
      </c>
      <c r="G117" s="79"/>
      <c r="H117" s="79" t="s">
        <v>112</v>
      </c>
      <c r="I117" s="79" t="s">
        <v>9</v>
      </c>
      <c r="J117" s="79" t="s">
        <v>417</v>
      </c>
      <c r="K117" s="80" t="s">
        <v>13</v>
      </c>
      <c r="L117" s="80" t="s">
        <v>13</v>
      </c>
      <c r="M117" s="80">
        <v>658</v>
      </c>
      <c r="N117" s="80">
        <v>652</v>
      </c>
      <c r="O117" s="80">
        <v>601</v>
      </c>
      <c r="P117" s="80">
        <v>750</v>
      </c>
      <c r="Q117" s="80">
        <v>817</v>
      </c>
      <c r="R117" s="80">
        <v>861</v>
      </c>
      <c r="S117" s="80">
        <v>930</v>
      </c>
      <c r="T117" s="80">
        <v>1006.654</v>
      </c>
      <c r="U117" s="80">
        <v>881.27800000000002</v>
      </c>
      <c r="V117" s="80">
        <v>876.08600000000001</v>
      </c>
      <c r="W117" s="80">
        <v>986.09100000000001</v>
      </c>
      <c r="X117" s="80">
        <v>764.60500000000002</v>
      </c>
      <c r="Y117" s="80">
        <v>641.17900000000009</v>
      </c>
      <c r="Z117" s="80">
        <v>724.71399999999994</v>
      </c>
      <c r="AA117" s="80">
        <v>810.48900000000003</v>
      </c>
      <c r="AB117" s="80">
        <v>743.64599999999996</v>
      </c>
      <c r="AC117" s="80">
        <v>729.226</v>
      </c>
      <c r="AD117" s="80">
        <v>772.48299999999995</v>
      </c>
      <c r="AE117" s="80">
        <v>908.87599999999998</v>
      </c>
      <c r="AF117" s="80">
        <v>882.70699999999999</v>
      </c>
      <c r="AG117" s="80">
        <v>900.86900000000003</v>
      </c>
      <c r="AH117" s="80">
        <v>800</v>
      </c>
      <c r="AI117" s="80">
        <v>686.72799999999995</v>
      </c>
      <c r="AJ117" s="80">
        <v>558.81600000000003</v>
      </c>
      <c r="AK117" s="80">
        <v>485.6</v>
      </c>
    </row>
    <row r="118" spans="5:37" x14ac:dyDescent="0.25">
      <c r="E118" t="s">
        <v>308</v>
      </c>
      <c r="F118" s="79" t="s">
        <v>1</v>
      </c>
      <c r="G118" s="79"/>
      <c r="H118" s="79" t="s">
        <v>113</v>
      </c>
      <c r="I118" s="79" t="s">
        <v>47</v>
      </c>
      <c r="J118" s="79" t="s">
        <v>419</v>
      </c>
      <c r="K118" s="80">
        <v>70</v>
      </c>
      <c r="L118" s="80">
        <v>202</v>
      </c>
      <c r="M118" s="80">
        <v>407</v>
      </c>
      <c r="N118" s="80">
        <v>333</v>
      </c>
      <c r="O118" s="80">
        <v>274</v>
      </c>
      <c r="P118" s="80">
        <v>316</v>
      </c>
      <c r="Q118" s="80">
        <v>337</v>
      </c>
      <c r="R118" s="80">
        <v>297</v>
      </c>
      <c r="S118" s="80">
        <v>275</v>
      </c>
      <c r="T118" s="80">
        <v>321.70800000000003</v>
      </c>
      <c r="U118" s="80">
        <v>441.49700000000001</v>
      </c>
      <c r="V118" s="80">
        <v>387.43200000000002</v>
      </c>
      <c r="W118" s="80">
        <v>371.22399999999999</v>
      </c>
      <c r="X118" s="80">
        <v>301.21100000000001</v>
      </c>
      <c r="Y118" s="80">
        <v>344.62400000000002</v>
      </c>
      <c r="Z118" s="80">
        <v>382.22</v>
      </c>
      <c r="AA118" s="80">
        <v>316.899</v>
      </c>
      <c r="AB118" s="80">
        <v>319.17199999999997</v>
      </c>
      <c r="AC118" s="80">
        <v>293.06200000000001</v>
      </c>
      <c r="AD118" s="80">
        <v>232.06200000000001</v>
      </c>
      <c r="AE118" s="80">
        <v>197.47499999999999</v>
      </c>
      <c r="AF118" s="80">
        <v>262.851</v>
      </c>
      <c r="AG118" s="80">
        <v>248.613</v>
      </c>
      <c r="AH118" s="80">
        <v>224.72</v>
      </c>
      <c r="AI118" s="80">
        <v>180.6</v>
      </c>
      <c r="AJ118" s="80">
        <v>127.97799999999999</v>
      </c>
      <c r="AK118" s="80">
        <v>173.15300000000002</v>
      </c>
    </row>
    <row r="119" spans="5:37" x14ac:dyDescent="0.25">
      <c r="E119" t="s">
        <v>308</v>
      </c>
      <c r="F119" s="79" t="s">
        <v>1</v>
      </c>
      <c r="G119" s="79"/>
      <c r="H119" s="79" t="s">
        <v>114</v>
      </c>
      <c r="I119" s="79" t="s">
        <v>26</v>
      </c>
      <c r="J119" s="79" t="s">
        <v>421</v>
      </c>
      <c r="K119" s="80" t="s">
        <v>13</v>
      </c>
      <c r="L119" s="80" t="s">
        <v>13</v>
      </c>
      <c r="M119" s="80" t="s">
        <v>13</v>
      </c>
      <c r="N119" s="80" t="s">
        <v>13</v>
      </c>
      <c r="O119" s="80" t="s">
        <v>13</v>
      </c>
      <c r="P119" s="80" t="s">
        <v>13</v>
      </c>
      <c r="Q119" s="80" t="s">
        <v>13</v>
      </c>
      <c r="R119" s="80" t="s">
        <v>13</v>
      </c>
      <c r="S119" s="80" t="s">
        <v>13</v>
      </c>
      <c r="T119" s="80">
        <v>676.54600000000005</v>
      </c>
      <c r="U119" s="80">
        <v>677.375</v>
      </c>
      <c r="V119" s="80">
        <v>704.096</v>
      </c>
      <c r="W119" s="80">
        <v>835.88199999999995</v>
      </c>
      <c r="X119" s="80">
        <v>972.90200000000004</v>
      </c>
      <c r="Y119" s="80">
        <v>979.74800000000005</v>
      </c>
      <c r="Z119" s="80">
        <v>864.76199999999994</v>
      </c>
      <c r="AA119" s="80">
        <v>838.13699999999994</v>
      </c>
      <c r="AB119" s="80">
        <v>706.39300000000003</v>
      </c>
      <c r="AC119" s="80">
        <v>802.33</v>
      </c>
      <c r="AD119" s="80">
        <v>828.07299999999998</v>
      </c>
      <c r="AE119" s="80">
        <v>737.35599999999999</v>
      </c>
      <c r="AF119" s="80">
        <v>844.94799999999998</v>
      </c>
      <c r="AG119" s="80">
        <v>820.02</v>
      </c>
      <c r="AH119" s="80">
        <v>817.923</v>
      </c>
      <c r="AI119" s="80">
        <v>574.13800000000003</v>
      </c>
      <c r="AJ119" s="80">
        <v>697.38400000000001</v>
      </c>
      <c r="AK119" s="80">
        <v>559.78700000000003</v>
      </c>
    </row>
    <row r="120" spans="5:37" x14ac:dyDescent="0.25">
      <c r="E120" t="s">
        <v>308</v>
      </c>
      <c r="F120" s="79" t="s">
        <v>1</v>
      </c>
      <c r="G120" s="79"/>
      <c r="H120" s="79" t="s">
        <v>115</v>
      </c>
      <c r="I120" s="79" t="s">
        <v>16</v>
      </c>
      <c r="J120" s="79" t="s">
        <v>423</v>
      </c>
      <c r="K120" s="80" t="s">
        <v>13</v>
      </c>
      <c r="L120" s="80" t="s">
        <v>13</v>
      </c>
      <c r="M120" s="80" t="s">
        <v>13</v>
      </c>
      <c r="N120" s="80" t="s">
        <v>13</v>
      </c>
      <c r="O120" s="80" t="s">
        <v>13</v>
      </c>
      <c r="P120" s="80" t="s">
        <v>13</v>
      </c>
      <c r="Q120" s="80" t="s">
        <v>13</v>
      </c>
      <c r="R120" s="80" t="s">
        <v>13</v>
      </c>
      <c r="S120" s="80" t="s">
        <v>13</v>
      </c>
      <c r="T120" s="80">
        <v>35.6</v>
      </c>
      <c r="U120" s="80">
        <v>18.940999999999999</v>
      </c>
      <c r="V120" s="80">
        <v>19.5</v>
      </c>
      <c r="W120" s="80">
        <v>18.75</v>
      </c>
      <c r="X120" s="80">
        <v>15</v>
      </c>
      <c r="Y120" s="80">
        <v>10</v>
      </c>
      <c r="Z120" s="80">
        <v>10</v>
      </c>
      <c r="AA120" s="80">
        <v>10</v>
      </c>
      <c r="AB120" s="80">
        <v>30.44</v>
      </c>
      <c r="AC120" s="80" t="s">
        <v>13</v>
      </c>
      <c r="AD120" s="80" t="s">
        <v>13</v>
      </c>
      <c r="AE120" s="80" t="s">
        <v>13</v>
      </c>
      <c r="AF120" s="80" t="s">
        <v>13</v>
      </c>
      <c r="AG120" s="80" t="s">
        <v>13</v>
      </c>
      <c r="AH120" s="80" t="s">
        <v>13</v>
      </c>
      <c r="AI120" s="80" t="s">
        <v>13</v>
      </c>
      <c r="AJ120" s="80" t="s">
        <v>13</v>
      </c>
      <c r="AK120" s="80" t="s">
        <v>13</v>
      </c>
    </row>
    <row r="121" spans="5:37" x14ac:dyDescent="0.25">
      <c r="E121" t="s">
        <v>308</v>
      </c>
      <c r="F121" s="79" t="s">
        <v>1</v>
      </c>
      <c r="G121" s="79"/>
      <c r="H121" s="79" t="s">
        <v>116</v>
      </c>
      <c r="I121" s="79" t="s">
        <v>17</v>
      </c>
      <c r="J121" s="79" t="s">
        <v>425</v>
      </c>
      <c r="K121" s="80" t="s">
        <v>13</v>
      </c>
      <c r="L121" s="80" t="s">
        <v>13</v>
      </c>
      <c r="M121" s="80" t="s">
        <v>13</v>
      </c>
      <c r="N121" s="80" t="s">
        <v>13</v>
      </c>
      <c r="O121" s="80" t="s">
        <v>13</v>
      </c>
      <c r="P121" s="80" t="s">
        <v>13</v>
      </c>
      <c r="Q121" s="80" t="s">
        <v>13</v>
      </c>
      <c r="R121" s="80" t="s">
        <v>13</v>
      </c>
      <c r="S121" s="80" t="s">
        <v>13</v>
      </c>
      <c r="T121" s="80" t="s">
        <v>13</v>
      </c>
      <c r="U121" s="80" t="s">
        <v>13</v>
      </c>
      <c r="V121" s="80" t="s">
        <v>13</v>
      </c>
      <c r="W121" s="80" t="s">
        <v>13</v>
      </c>
      <c r="X121" s="80" t="s">
        <v>13</v>
      </c>
      <c r="Y121" s="80" t="s">
        <v>13</v>
      </c>
      <c r="Z121" s="80" t="s">
        <v>13</v>
      </c>
      <c r="AA121" s="80" t="s">
        <v>13</v>
      </c>
      <c r="AB121" s="80" t="s">
        <v>13</v>
      </c>
      <c r="AC121" s="80" t="s">
        <v>13</v>
      </c>
      <c r="AD121" s="80" t="s">
        <v>13</v>
      </c>
      <c r="AE121" s="80" t="s">
        <v>13</v>
      </c>
      <c r="AF121" s="80" t="s">
        <v>13</v>
      </c>
      <c r="AG121" s="80" t="s">
        <v>13</v>
      </c>
      <c r="AH121" s="80" t="s">
        <v>13</v>
      </c>
      <c r="AI121" s="80" t="s">
        <v>13</v>
      </c>
      <c r="AJ121" s="80" t="s">
        <v>13</v>
      </c>
      <c r="AK121" s="80" t="s">
        <v>13</v>
      </c>
    </row>
    <row r="122" spans="5:37" x14ac:dyDescent="0.25">
      <c r="E122" t="s">
        <v>308</v>
      </c>
      <c r="F122" s="79" t="s">
        <v>1</v>
      </c>
      <c r="G122" s="79"/>
      <c r="H122" s="79" t="s">
        <v>117</v>
      </c>
      <c r="I122" s="79" t="s">
        <v>17</v>
      </c>
      <c r="J122" s="79" t="s">
        <v>427</v>
      </c>
      <c r="K122" s="80" t="s">
        <v>13</v>
      </c>
      <c r="L122" s="80" t="s">
        <v>13</v>
      </c>
      <c r="M122" s="80" t="s">
        <v>13</v>
      </c>
      <c r="N122" s="80" t="s">
        <v>13</v>
      </c>
      <c r="O122" s="80" t="s">
        <v>13</v>
      </c>
      <c r="P122" s="80" t="s">
        <v>13</v>
      </c>
      <c r="Q122" s="80" t="s">
        <v>13</v>
      </c>
      <c r="R122" s="80" t="s">
        <v>13</v>
      </c>
      <c r="S122" s="80" t="s">
        <v>13</v>
      </c>
      <c r="T122" s="80" t="s">
        <v>13</v>
      </c>
      <c r="U122" s="80" t="s">
        <v>13</v>
      </c>
      <c r="V122" s="80" t="s">
        <v>13</v>
      </c>
      <c r="W122" s="80" t="s">
        <v>13</v>
      </c>
      <c r="X122" s="80" t="s">
        <v>13</v>
      </c>
      <c r="Y122" s="80" t="s">
        <v>13</v>
      </c>
      <c r="Z122" s="80" t="s">
        <v>13</v>
      </c>
      <c r="AA122" s="80" t="s">
        <v>13</v>
      </c>
      <c r="AB122" s="80">
        <v>98.241</v>
      </c>
      <c r="AC122" s="80">
        <v>109.88800000000001</v>
      </c>
      <c r="AD122" s="80">
        <v>111.17700000000001</v>
      </c>
      <c r="AE122" s="80">
        <v>113</v>
      </c>
      <c r="AF122" s="80">
        <v>130</v>
      </c>
      <c r="AG122" s="80">
        <v>127</v>
      </c>
      <c r="AH122" s="80">
        <v>130</v>
      </c>
      <c r="AI122" s="80">
        <v>129</v>
      </c>
      <c r="AJ122" s="80">
        <v>125.5</v>
      </c>
      <c r="AK122" s="80">
        <v>110</v>
      </c>
    </row>
    <row r="123" spans="5:37" x14ac:dyDescent="0.25">
      <c r="E123" t="s">
        <v>308</v>
      </c>
      <c r="F123" s="79" t="s">
        <v>1</v>
      </c>
      <c r="G123" s="79"/>
      <c r="H123" s="79" t="s">
        <v>118</v>
      </c>
      <c r="I123" s="79" t="s">
        <v>9</v>
      </c>
      <c r="J123" s="79" t="s">
        <v>429</v>
      </c>
      <c r="K123" s="80" t="s">
        <v>13</v>
      </c>
      <c r="L123" s="80" t="s">
        <v>13</v>
      </c>
      <c r="M123" s="80" t="s">
        <v>13</v>
      </c>
      <c r="N123" s="80" t="s">
        <v>13</v>
      </c>
      <c r="O123" s="80" t="s">
        <v>13</v>
      </c>
      <c r="P123" s="80" t="s">
        <v>13</v>
      </c>
      <c r="Q123" s="80" t="s">
        <v>13</v>
      </c>
      <c r="R123" s="80" t="s">
        <v>13</v>
      </c>
      <c r="S123" s="80" t="s">
        <v>13</v>
      </c>
      <c r="T123" s="80">
        <v>3.161</v>
      </c>
      <c r="U123" s="80">
        <v>6.7210000000000001</v>
      </c>
      <c r="V123" s="80">
        <v>24.815000000000001</v>
      </c>
      <c r="W123" s="80">
        <v>2.72</v>
      </c>
      <c r="X123" s="80">
        <v>2.4</v>
      </c>
      <c r="Y123" s="80">
        <v>3</v>
      </c>
      <c r="Z123" s="80">
        <v>1.31</v>
      </c>
      <c r="AA123" s="80">
        <v>2.5499999999999998</v>
      </c>
      <c r="AB123" s="80">
        <v>1.95</v>
      </c>
      <c r="AC123" s="80">
        <v>2.0699999999999998</v>
      </c>
      <c r="AD123" s="80">
        <v>1.8</v>
      </c>
      <c r="AE123" s="80">
        <v>0.55000000000000004</v>
      </c>
      <c r="AF123" s="80" t="s">
        <v>13</v>
      </c>
      <c r="AG123" s="80" t="s">
        <v>13</v>
      </c>
      <c r="AH123" s="80" t="s">
        <v>13</v>
      </c>
      <c r="AI123" s="80" t="s">
        <v>13</v>
      </c>
      <c r="AJ123" s="80" t="s">
        <v>13</v>
      </c>
      <c r="AK123" s="80" t="s">
        <v>13</v>
      </c>
    </row>
    <row r="124" spans="5:37" x14ac:dyDescent="0.25">
      <c r="E124" t="s">
        <v>308</v>
      </c>
      <c r="F124" s="79" t="s">
        <v>1</v>
      </c>
      <c r="G124" s="79"/>
      <c r="H124" s="79" t="s">
        <v>119</v>
      </c>
      <c r="I124" s="79" t="s">
        <v>193</v>
      </c>
      <c r="J124" s="79" t="s">
        <v>431</v>
      </c>
      <c r="K124" s="80">
        <v>201</v>
      </c>
      <c r="L124" s="80">
        <v>235</v>
      </c>
      <c r="M124" s="80">
        <v>278</v>
      </c>
      <c r="N124" s="80">
        <v>246</v>
      </c>
      <c r="O124" s="80">
        <v>348</v>
      </c>
      <c r="P124" s="80">
        <v>361</v>
      </c>
      <c r="Q124" s="80">
        <v>319</v>
      </c>
      <c r="R124" s="80">
        <v>365</v>
      </c>
      <c r="S124" s="80">
        <v>498</v>
      </c>
      <c r="T124" s="80">
        <v>495.82899999999995</v>
      </c>
      <c r="U124" s="80">
        <v>470.28100000000001</v>
      </c>
      <c r="V124" s="80">
        <v>474.09899999999999</v>
      </c>
      <c r="W124" s="80">
        <v>496.01</v>
      </c>
      <c r="X124" s="80">
        <v>644.15100000000007</v>
      </c>
      <c r="Y124" s="80">
        <v>577.79600000000005</v>
      </c>
      <c r="Z124" s="80">
        <v>483.59800000000001</v>
      </c>
      <c r="AA124" s="80">
        <v>587.74099999999999</v>
      </c>
      <c r="AB124" s="80">
        <v>525.33699999999999</v>
      </c>
      <c r="AC124" s="80">
        <v>474.98199999999997</v>
      </c>
      <c r="AD124" s="80">
        <v>550.48400000000004</v>
      </c>
      <c r="AE124" s="80">
        <v>594.92200000000003</v>
      </c>
      <c r="AF124" s="80">
        <v>497.065</v>
      </c>
      <c r="AG124" s="80">
        <v>520.495</v>
      </c>
      <c r="AH124" s="80">
        <v>653.07500000000005</v>
      </c>
      <c r="AI124" s="80">
        <v>377.90499999999997</v>
      </c>
      <c r="AJ124" s="80">
        <v>268.61400000000003</v>
      </c>
      <c r="AK124" s="80">
        <v>455.61</v>
      </c>
    </row>
    <row r="125" spans="5:37" x14ac:dyDescent="0.25">
      <c r="E125" t="s">
        <v>308</v>
      </c>
      <c r="F125" s="79" t="s">
        <v>1</v>
      </c>
      <c r="G125" s="79"/>
      <c r="H125" s="79" t="s">
        <v>120</v>
      </c>
      <c r="I125" s="79" t="s">
        <v>9</v>
      </c>
      <c r="J125" s="79" t="s">
        <v>433</v>
      </c>
      <c r="K125" s="80" t="s">
        <v>13</v>
      </c>
      <c r="L125" s="80" t="s">
        <v>13</v>
      </c>
      <c r="M125" s="80" t="s">
        <v>13</v>
      </c>
      <c r="N125" s="80" t="s">
        <v>13</v>
      </c>
      <c r="O125" s="80" t="s">
        <v>13</v>
      </c>
      <c r="P125" s="80" t="s">
        <v>13</v>
      </c>
      <c r="Q125" s="80" t="s">
        <v>13</v>
      </c>
      <c r="R125" s="80" t="s">
        <v>13</v>
      </c>
      <c r="S125" s="80" t="s">
        <v>13</v>
      </c>
      <c r="T125" s="80">
        <v>31.372</v>
      </c>
      <c r="U125" s="80">
        <v>44.887</v>
      </c>
      <c r="V125" s="80">
        <v>48.723999999999997</v>
      </c>
      <c r="W125" s="80">
        <v>43.222000000000001</v>
      </c>
      <c r="X125" s="80">
        <v>54.998999999999995</v>
      </c>
      <c r="Y125" s="80">
        <v>32.162999999999997</v>
      </c>
      <c r="Z125" s="80">
        <v>27.812000000000001</v>
      </c>
      <c r="AA125" s="80">
        <v>34.457000000000001</v>
      </c>
      <c r="AB125" s="80">
        <v>42.358000000000004</v>
      </c>
      <c r="AC125" s="80">
        <v>34.31</v>
      </c>
      <c r="AD125" s="80">
        <v>38.466000000000001</v>
      </c>
      <c r="AE125" s="80">
        <v>44.970999999999997</v>
      </c>
      <c r="AF125" s="80">
        <v>48.67</v>
      </c>
      <c r="AG125" s="80">
        <v>34.686999999999998</v>
      </c>
      <c r="AH125" s="80">
        <v>20.152999999999999</v>
      </c>
      <c r="AI125" s="80">
        <v>14.38</v>
      </c>
      <c r="AJ125" s="80">
        <v>19.538</v>
      </c>
      <c r="AK125" s="80">
        <v>14.955</v>
      </c>
    </row>
    <row r="126" spans="5:37" x14ac:dyDescent="0.25">
      <c r="E126" t="s">
        <v>308</v>
      </c>
      <c r="F126" s="79" t="s">
        <v>1</v>
      </c>
      <c r="G126" s="79"/>
      <c r="H126" s="79" t="s">
        <v>121</v>
      </c>
      <c r="I126" s="79" t="s">
        <v>12</v>
      </c>
      <c r="J126" s="79" t="s">
        <v>435</v>
      </c>
      <c r="K126" s="80" t="s">
        <v>13</v>
      </c>
      <c r="L126" s="80" t="s">
        <v>13</v>
      </c>
      <c r="M126" s="80" t="s">
        <v>13</v>
      </c>
      <c r="N126" s="80" t="s">
        <v>13</v>
      </c>
      <c r="O126" s="80" t="s">
        <v>13</v>
      </c>
      <c r="P126" s="80" t="s">
        <v>13</v>
      </c>
      <c r="Q126" s="80" t="s">
        <v>13</v>
      </c>
      <c r="R126" s="80" t="s">
        <v>13</v>
      </c>
      <c r="S126" s="80" t="s">
        <v>13</v>
      </c>
      <c r="T126" s="80" t="s">
        <v>13</v>
      </c>
      <c r="U126" s="80" t="s">
        <v>13</v>
      </c>
      <c r="V126" s="80" t="s">
        <v>13</v>
      </c>
      <c r="W126" s="80" t="s">
        <v>13</v>
      </c>
      <c r="X126" s="80" t="s">
        <v>13</v>
      </c>
      <c r="Y126" s="80" t="s">
        <v>13</v>
      </c>
      <c r="Z126" s="80">
        <v>241.524</v>
      </c>
      <c r="AA126" s="80">
        <v>78.349999999999994</v>
      </c>
      <c r="AB126" s="80">
        <v>121.7</v>
      </c>
      <c r="AC126" s="80">
        <v>75.272999999999996</v>
      </c>
      <c r="AD126" s="80">
        <v>65.432000000000002</v>
      </c>
      <c r="AE126" s="80">
        <v>174.70500000000001</v>
      </c>
      <c r="AF126" s="80">
        <v>94.197000000000003</v>
      </c>
      <c r="AG126" s="80">
        <v>108.625</v>
      </c>
      <c r="AH126" s="80">
        <v>117.386</v>
      </c>
      <c r="AI126" s="80">
        <v>115.73099999999999</v>
      </c>
      <c r="AJ126" s="80">
        <v>113.44199999999999</v>
      </c>
      <c r="AK126" s="80">
        <v>115.15700000000001</v>
      </c>
    </row>
    <row r="127" spans="5:37" x14ac:dyDescent="0.25">
      <c r="E127" t="s">
        <v>308</v>
      </c>
      <c r="F127" s="79" t="s">
        <v>1</v>
      </c>
      <c r="G127" s="79"/>
      <c r="H127" s="79" t="s">
        <v>122</v>
      </c>
      <c r="I127" s="79" t="s">
        <v>21</v>
      </c>
      <c r="J127" s="79" t="s">
        <v>437</v>
      </c>
      <c r="K127" s="80" t="s">
        <v>13</v>
      </c>
      <c r="L127" s="80" t="s">
        <v>13</v>
      </c>
      <c r="M127" s="80" t="s">
        <v>13</v>
      </c>
      <c r="N127" s="80" t="s">
        <v>13</v>
      </c>
      <c r="O127" s="80" t="s">
        <v>13</v>
      </c>
      <c r="P127" s="80" t="s">
        <v>13</v>
      </c>
      <c r="Q127" s="80" t="s">
        <v>13</v>
      </c>
      <c r="R127" s="80" t="s">
        <v>13</v>
      </c>
      <c r="S127" s="80" t="s">
        <v>13</v>
      </c>
      <c r="T127" s="80">
        <v>40.137</v>
      </c>
      <c r="U127" s="80">
        <v>26.719000000000001</v>
      </c>
      <c r="V127" s="80">
        <v>18.157</v>
      </c>
      <c r="W127" s="80">
        <v>14.494</v>
      </c>
      <c r="X127" s="80">
        <v>21.934999999999999</v>
      </c>
      <c r="Y127" s="80">
        <v>18.981000000000002</v>
      </c>
      <c r="Z127" s="80">
        <v>19.233000000000001</v>
      </c>
      <c r="AA127" s="80">
        <v>18.832000000000001</v>
      </c>
      <c r="AB127" s="80">
        <v>13.557</v>
      </c>
      <c r="AC127" s="80">
        <v>9.18</v>
      </c>
      <c r="AD127" s="80">
        <v>6.2619999999999996</v>
      </c>
      <c r="AE127" s="80">
        <v>5.2560000000000002</v>
      </c>
      <c r="AF127" s="80">
        <v>1.07</v>
      </c>
      <c r="AG127" s="80">
        <v>1.2</v>
      </c>
      <c r="AH127" s="80">
        <v>2.77</v>
      </c>
      <c r="AI127" s="80">
        <v>6.38</v>
      </c>
      <c r="AJ127" s="80">
        <v>6.3</v>
      </c>
      <c r="AK127" s="80">
        <v>12.765000000000001</v>
      </c>
    </row>
    <row r="128" spans="5:37" x14ac:dyDescent="0.25">
      <c r="E128" t="s">
        <v>308</v>
      </c>
      <c r="F128" s="79" t="s">
        <v>1</v>
      </c>
      <c r="G128" s="79"/>
      <c r="H128" s="79" t="s">
        <v>123</v>
      </c>
      <c r="I128" s="79" t="s">
        <v>24</v>
      </c>
      <c r="J128" s="79" t="s">
        <v>439</v>
      </c>
      <c r="K128" s="80" t="s">
        <v>13</v>
      </c>
      <c r="L128" s="80" t="s">
        <v>13</v>
      </c>
      <c r="M128" s="80">
        <v>59</v>
      </c>
      <c r="N128" s="80">
        <v>72</v>
      </c>
      <c r="O128" s="80">
        <v>111</v>
      </c>
      <c r="P128" s="80">
        <v>230</v>
      </c>
      <c r="Q128" s="80">
        <v>121</v>
      </c>
      <c r="R128" s="80">
        <v>210</v>
      </c>
      <c r="S128" s="80">
        <v>205</v>
      </c>
      <c r="T128" s="80">
        <v>240.233</v>
      </c>
      <c r="U128" s="80">
        <v>220.85399999999998</v>
      </c>
      <c r="V128" s="80">
        <v>274.976</v>
      </c>
      <c r="W128" s="80">
        <v>190.75</v>
      </c>
      <c r="X128" s="80">
        <v>443.77199999999999</v>
      </c>
      <c r="Y128" s="80">
        <v>305.81799999999998</v>
      </c>
      <c r="Z128" s="80">
        <v>464.31200000000001</v>
      </c>
      <c r="AA128" s="80">
        <v>374.03199999999998</v>
      </c>
      <c r="AB128" s="80">
        <v>318.12799999999999</v>
      </c>
      <c r="AC128" s="80">
        <v>228.50800000000001</v>
      </c>
      <c r="AD128" s="80">
        <v>238.60700000000003</v>
      </c>
      <c r="AE128" s="80">
        <v>278.64</v>
      </c>
      <c r="AF128" s="80">
        <v>246.93200000000002</v>
      </c>
      <c r="AG128" s="80">
        <v>245.3</v>
      </c>
      <c r="AH128" s="80">
        <v>214.04200000000003</v>
      </c>
      <c r="AI128" s="80">
        <v>217.16899999999998</v>
      </c>
      <c r="AJ128" s="80">
        <v>217</v>
      </c>
      <c r="AK128" s="80">
        <v>143.54599999999999</v>
      </c>
    </row>
    <row r="129" spans="5:37" x14ac:dyDescent="0.25">
      <c r="E129" t="s">
        <v>308</v>
      </c>
      <c r="F129" s="79" t="s">
        <v>1</v>
      </c>
      <c r="G129" s="79"/>
      <c r="H129" s="79" t="s">
        <v>124</v>
      </c>
      <c r="I129" s="79" t="s">
        <v>9</v>
      </c>
      <c r="J129" s="79" t="s">
        <v>441</v>
      </c>
      <c r="K129" s="80" t="s">
        <v>13</v>
      </c>
      <c r="L129" s="80" t="s">
        <v>13</v>
      </c>
      <c r="M129" s="80">
        <v>401</v>
      </c>
      <c r="N129" s="80">
        <v>510</v>
      </c>
      <c r="O129" s="80">
        <v>531</v>
      </c>
      <c r="P129" s="80">
        <v>404</v>
      </c>
      <c r="Q129" s="80">
        <v>479</v>
      </c>
      <c r="R129" s="80">
        <v>508</v>
      </c>
      <c r="S129" s="80">
        <v>689</v>
      </c>
      <c r="T129" s="80">
        <v>743.11800000000005</v>
      </c>
      <c r="U129" s="80">
        <v>661.59299999999996</v>
      </c>
      <c r="V129" s="80">
        <v>716.98500000000001</v>
      </c>
      <c r="W129" s="80">
        <v>662.51900000000001</v>
      </c>
      <c r="X129" s="80">
        <v>653.55700000000002</v>
      </c>
      <c r="Y129" s="80">
        <v>656.35900000000004</v>
      </c>
      <c r="Z129" s="80">
        <v>569.92999999999995</v>
      </c>
      <c r="AA129" s="80">
        <v>795.37</v>
      </c>
      <c r="AB129" s="80">
        <v>644.16399999999999</v>
      </c>
      <c r="AC129" s="80">
        <v>614.18399999999997</v>
      </c>
      <c r="AD129" s="80">
        <v>673.68899999999996</v>
      </c>
      <c r="AE129" s="80">
        <v>605.83600000000001</v>
      </c>
      <c r="AF129" s="80">
        <v>609.31700000000001</v>
      </c>
      <c r="AG129" s="80">
        <v>678.75299999999993</v>
      </c>
      <c r="AH129" s="80">
        <v>652.09299999999996</v>
      </c>
      <c r="AI129" s="80">
        <v>615.54499999999996</v>
      </c>
      <c r="AJ129" s="80">
        <v>560.52700000000004</v>
      </c>
      <c r="AK129" s="80">
        <v>614.30499999999995</v>
      </c>
    </row>
    <row r="130" spans="5:37" x14ac:dyDescent="0.25">
      <c r="E130" t="s">
        <v>308</v>
      </c>
      <c r="F130" s="79" t="s">
        <v>1</v>
      </c>
      <c r="G130" s="79"/>
      <c r="H130" s="79" t="s">
        <v>125</v>
      </c>
      <c r="I130" s="79" t="s">
        <v>26</v>
      </c>
      <c r="J130" s="79" t="s">
        <v>443</v>
      </c>
      <c r="K130" s="80">
        <v>103</v>
      </c>
      <c r="L130" s="80">
        <v>173</v>
      </c>
      <c r="M130" s="80">
        <v>135</v>
      </c>
      <c r="N130" s="80">
        <v>168</v>
      </c>
      <c r="O130" s="80">
        <v>168</v>
      </c>
      <c r="P130" s="80">
        <v>199</v>
      </c>
      <c r="Q130" s="80">
        <v>203</v>
      </c>
      <c r="R130" s="80">
        <v>142</v>
      </c>
      <c r="S130" s="80">
        <v>210</v>
      </c>
      <c r="T130" s="80">
        <v>217.12700000000001</v>
      </c>
      <c r="U130" s="80">
        <v>204.96599999999998</v>
      </c>
      <c r="V130" s="80">
        <v>230.184</v>
      </c>
      <c r="W130" s="80">
        <v>240.858</v>
      </c>
      <c r="X130" s="80">
        <v>211.90099999999998</v>
      </c>
      <c r="Y130" s="80">
        <v>234.79399999999998</v>
      </c>
      <c r="Z130" s="80">
        <v>268.21800000000002</v>
      </c>
      <c r="AA130" s="80">
        <v>387.25200000000001</v>
      </c>
      <c r="AB130" s="80">
        <v>304.35900000000004</v>
      </c>
      <c r="AC130" s="80">
        <v>269.91000000000003</v>
      </c>
      <c r="AD130" s="80">
        <v>279.95400000000001</v>
      </c>
      <c r="AE130" s="80">
        <v>200.476</v>
      </c>
      <c r="AF130" s="80">
        <v>212.96699999999998</v>
      </c>
      <c r="AG130" s="80">
        <v>131.35300000000001</v>
      </c>
      <c r="AH130" s="80">
        <v>124.96300000000001</v>
      </c>
      <c r="AI130" s="80">
        <v>320.36699999999996</v>
      </c>
      <c r="AJ130" s="80">
        <v>325.74199999999996</v>
      </c>
      <c r="AK130" s="80">
        <v>358.65499999999997</v>
      </c>
    </row>
    <row r="131" spans="5:37" x14ac:dyDescent="0.25">
      <c r="E131" t="s">
        <v>308</v>
      </c>
      <c r="F131" s="79" t="s">
        <v>1</v>
      </c>
      <c r="G131" s="79"/>
      <c r="H131" s="79" t="s">
        <v>126</v>
      </c>
      <c r="I131" s="79" t="s">
        <v>16</v>
      </c>
      <c r="J131" s="79" t="s">
        <v>445</v>
      </c>
      <c r="K131" s="80" t="s">
        <v>13</v>
      </c>
      <c r="L131" s="80">
        <v>289</v>
      </c>
      <c r="M131" s="80">
        <v>253</v>
      </c>
      <c r="N131" s="80">
        <v>269</v>
      </c>
      <c r="O131" s="80">
        <v>294</v>
      </c>
      <c r="P131" s="80">
        <v>226</v>
      </c>
      <c r="Q131" s="80">
        <v>156</v>
      </c>
      <c r="R131" s="80">
        <v>221</v>
      </c>
      <c r="S131" s="80">
        <v>186</v>
      </c>
      <c r="T131" s="80">
        <v>195.351</v>
      </c>
      <c r="U131" s="80">
        <v>332.94099999999997</v>
      </c>
      <c r="V131" s="80">
        <v>669.94899999999996</v>
      </c>
      <c r="W131" s="80">
        <v>765.32</v>
      </c>
      <c r="X131" s="80">
        <v>784.87199999999996</v>
      </c>
      <c r="Y131" s="80">
        <v>774.35300000000007</v>
      </c>
      <c r="Z131" s="80">
        <v>818.19900000000007</v>
      </c>
      <c r="AA131" s="80">
        <v>908.43499999999995</v>
      </c>
      <c r="AB131" s="80">
        <v>860.18</v>
      </c>
      <c r="AC131" s="80">
        <v>778.70299999999997</v>
      </c>
      <c r="AD131" s="80">
        <v>596.07500000000005</v>
      </c>
      <c r="AE131" s="80">
        <v>603.87900000000002</v>
      </c>
      <c r="AF131" s="80">
        <v>539.26800000000003</v>
      </c>
      <c r="AG131" s="80">
        <v>535.18700000000001</v>
      </c>
      <c r="AH131" s="80">
        <v>540.71600000000001</v>
      </c>
      <c r="AI131" s="80">
        <v>525.06100000000004</v>
      </c>
      <c r="AJ131" s="80">
        <v>506.19599999999997</v>
      </c>
      <c r="AK131" s="80">
        <v>473.69400000000002</v>
      </c>
    </row>
    <row r="132" spans="5:37" x14ac:dyDescent="0.25">
      <c r="E132" t="s">
        <v>308</v>
      </c>
      <c r="F132" s="79" t="s">
        <v>1</v>
      </c>
      <c r="G132" s="79"/>
      <c r="H132" s="79" t="s">
        <v>127</v>
      </c>
      <c r="I132" s="79" t="s">
        <v>30</v>
      </c>
      <c r="J132" s="79" t="s">
        <v>447</v>
      </c>
      <c r="K132" s="80" t="s">
        <v>13</v>
      </c>
      <c r="L132" s="80" t="s">
        <v>13</v>
      </c>
      <c r="M132" s="80" t="s">
        <v>13</v>
      </c>
      <c r="N132" s="80" t="s">
        <v>13</v>
      </c>
      <c r="O132" s="80" t="s">
        <v>13</v>
      </c>
      <c r="P132" s="80" t="s">
        <v>13</v>
      </c>
      <c r="Q132" s="80" t="s">
        <v>13</v>
      </c>
      <c r="R132" s="80" t="s">
        <v>13</v>
      </c>
      <c r="S132" s="80" t="s">
        <v>13</v>
      </c>
      <c r="T132" s="80">
        <v>82.77</v>
      </c>
      <c r="U132" s="80">
        <v>90.92</v>
      </c>
      <c r="V132" s="80">
        <v>72.875</v>
      </c>
      <c r="W132" s="80">
        <v>98.775000000000006</v>
      </c>
      <c r="X132" s="80">
        <v>105.38</v>
      </c>
      <c r="Y132" s="80">
        <v>94.68</v>
      </c>
      <c r="Z132" s="80">
        <v>40.957999999999998</v>
      </c>
      <c r="AA132" s="80">
        <v>127.14</v>
      </c>
      <c r="AB132" s="80">
        <v>18.385000000000002</v>
      </c>
      <c r="AC132" s="80">
        <v>7.0910000000000002</v>
      </c>
      <c r="AD132" s="80">
        <v>7.1630000000000003</v>
      </c>
      <c r="AE132" s="80">
        <v>5.73</v>
      </c>
      <c r="AF132" s="80">
        <v>6.25</v>
      </c>
      <c r="AG132" s="80" t="s">
        <v>13</v>
      </c>
      <c r="AH132" s="80" t="s">
        <v>13</v>
      </c>
      <c r="AI132" s="80" t="s">
        <v>13</v>
      </c>
      <c r="AJ132" s="80" t="s">
        <v>13</v>
      </c>
      <c r="AK132" s="80" t="s">
        <v>13</v>
      </c>
    </row>
    <row r="133" spans="5:37" x14ac:dyDescent="0.25">
      <c r="E133" t="s">
        <v>308</v>
      </c>
      <c r="F133" s="79" t="s">
        <v>1</v>
      </c>
      <c r="G133" s="79"/>
      <c r="H133" s="79" t="s">
        <v>128</v>
      </c>
      <c r="I133" s="79" t="s">
        <v>47</v>
      </c>
      <c r="J133" s="79" t="s">
        <v>449</v>
      </c>
      <c r="K133" s="80" t="s">
        <v>13</v>
      </c>
      <c r="L133" s="80" t="s">
        <v>13</v>
      </c>
      <c r="M133" s="80" t="s">
        <v>13</v>
      </c>
      <c r="N133" s="80" t="s">
        <v>13</v>
      </c>
      <c r="O133" s="80" t="s">
        <v>13</v>
      </c>
      <c r="P133" s="80" t="s">
        <v>13</v>
      </c>
      <c r="Q133" s="80" t="s">
        <v>13</v>
      </c>
      <c r="R133" s="80" t="s">
        <v>13</v>
      </c>
      <c r="S133" s="80" t="s">
        <v>13</v>
      </c>
      <c r="T133" s="80">
        <v>95.07</v>
      </c>
      <c r="U133" s="80">
        <v>97.447000000000003</v>
      </c>
      <c r="V133" s="80">
        <v>88.87</v>
      </c>
      <c r="W133" s="80">
        <v>91.626000000000005</v>
      </c>
      <c r="X133" s="80">
        <v>97.549000000000007</v>
      </c>
      <c r="Y133" s="80">
        <v>111.264</v>
      </c>
      <c r="Z133" s="80">
        <v>66.427999999999997</v>
      </c>
      <c r="AA133" s="80">
        <v>111.694</v>
      </c>
      <c r="AB133" s="80">
        <v>53.048999999999999</v>
      </c>
      <c r="AC133" s="80">
        <v>47.253999999999998</v>
      </c>
      <c r="AD133" s="80">
        <v>40.164000000000001</v>
      </c>
      <c r="AE133" s="80">
        <v>36.734000000000002</v>
      </c>
      <c r="AF133" s="80">
        <v>36.033999999999999</v>
      </c>
      <c r="AG133" s="80">
        <v>42.066000000000003</v>
      </c>
      <c r="AH133" s="80">
        <v>32.718000000000004</v>
      </c>
      <c r="AI133" s="80">
        <v>32.25</v>
      </c>
      <c r="AJ133" s="80">
        <v>31.25</v>
      </c>
      <c r="AK133" s="80">
        <v>41</v>
      </c>
    </row>
    <row r="134" spans="5:37" x14ac:dyDescent="0.25">
      <c r="E134" t="s">
        <v>308</v>
      </c>
      <c r="F134" s="79" t="s">
        <v>1</v>
      </c>
      <c r="G134" s="79"/>
      <c r="H134" s="79" t="s">
        <v>129</v>
      </c>
      <c r="I134" s="79" t="s">
        <v>30</v>
      </c>
      <c r="J134" s="79" t="s">
        <v>451</v>
      </c>
      <c r="K134" s="80" t="s">
        <v>13</v>
      </c>
      <c r="L134" s="80" t="s">
        <v>13</v>
      </c>
      <c r="M134" s="80" t="s">
        <v>13</v>
      </c>
      <c r="N134" s="80" t="s">
        <v>13</v>
      </c>
      <c r="O134" s="80" t="s">
        <v>13</v>
      </c>
      <c r="P134" s="80" t="s">
        <v>13</v>
      </c>
      <c r="Q134" s="80" t="s">
        <v>13</v>
      </c>
      <c r="R134" s="80" t="s">
        <v>13</v>
      </c>
      <c r="S134" s="80" t="s">
        <v>13</v>
      </c>
      <c r="T134" s="80">
        <v>0.55000000000000004</v>
      </c>
      <c r="U134" s="80">
        <v>19.077000000000002</v>
      </c>
      <c r="V134" s="80">
        <v>26.962000000000003</v>
      </c>
      <c r="W134" s="80">
        <v>26.971</v>
      </c>
      <c r="X134" s="80">
        <v>30</v>
      </c>
      <c r="Y134" s="80">
        <v>17.95</v>
      </c>
      <c r="Z134" s="80">
        <v>36</v>
      </c>
      <c r="AA134" s="80">
        <v>110</v>
      </c>
      <c r="AB134" s="80">
        <v>59.472000000000001</v>
      </c>
      <c r="AC134" s="80">
        <v>72.5</v>
      </c>
      <c r="AD134" s="80">
        <v>40</v>
      </c>
      <c r="AE134" s="80">
        <v>34.5</v>
      </c>
      <c r="AF134" s="80">
        <v>35</v>
      </c>
      <c r="AG134" s="80">
        <v>45</v>
      </c>
      <c r="AH134" s="80">
        <v>0</v>
      </c>
      <c r="AI134" s="80">
        <v>100</v>
      </c>
      <c r="AJ134" s="80">
        <v>80</v>
      </c>
      <c r="AK134" s="80">
        <v>60.1</v>
      </c>
    </row>
    <row r="135" spans="5:37" x14ac:dyDescent="0.25">
      <c r="E135" t="s">
        <v>308</v>
      </c>
      <c r="F135" s="79" t="s">
        <v>1</v>
      </c>
      <c r="G135" s="79"/>
      <c r="H135" s="79" t="s">
        <v>130</v>
      </c>
      <c r="I135" s="79" t="s">
        <v>30</v>
      </c>
      <c r="J135" s="79" t="s">
        <v>453</v>
      </c>
      <c r="K135" s="80">
        <v>940</v>
      </c>
      <c r="L135" s="80">
        <v>1113</v>
      </c>
      <c r="M135" s="80">
        <v>641</v>
      </c>
      <c r="N135" s="80">
        <v>697</v>
      </c>
      <c r="O135" s="80">
        <v>746</v>
      </c>
      <c r="P135" s="80">
        <v>825</v>
      </c>
      <c r="Q135" s="80">
        <v>866</v>
      </c>
      <c r="R135" s="80">
        <v>790</v>
      </c>
      <c r="S135" s="80">
        <v>670</v>
      </c>
      <c r="T135" s="80">
        <v>641.91300000000001</v>
      </c>
      <c r="U135" s="80">
        <v>570.83600000000001</v>
      </c>
      <c r="V135" s="80">
        <v>628.23200000000008</v>
      </c>
      <c r="W135" s="80">
        <v>594.46299999999997</v>
      </c>
      <c r="X135" s="80">
        <v>584.19299999999998</v>
      </c>
      <c r="Y135" s="80">
        <v>613.46100000000001</v>
      </c>
      <c r="Z135" s="80">
        <v>722.55800000000011</v>
      </c>
      <c r="AA135" s="80">
        <v>671.23099999999999</v>
      </c>
      <c r="AB135" s="80">
        <v>752.952</v>
      </c>
      <c r="AC135" s="80">
        <v>799.32799999999997</v>
      </c>
      <c r="AD135" s="80">
        <v>635.10299999999995</v>
      </c>
      <c r="AE135" s="80">
        <v>687.88199999999995</v>
      </c>
      <c r="AF135" s="80">
        <v>696.06500000000005</v>
      </c>
      <c r="AG135" s="80">
        <v>694.77800000000002</v>
      </c>
      <c r="AH135" s="80">
        <v>609.72699999999998</v>
      </c>
      <c r="AI135" s="80">
        <v>604.91</v>
      </c>
      <c r="AJ135" s="80">
        <v>548.71100000000001</v>
      </c>
      <c r="AK135" s="80">
        <v>604.51300000000003</v>
      </c>
    </row>
    <row r="136" spans="5:37" x14ac:dyDescent="0.25">
      <c r="E136" t="s">
        <v>308</v>
      </c>
      <c r="F136" s="79" t="s">
        <v>1</v>
      </c>
      <c r="G136" s="79"/>
      <c r="H136" s="79" t="s">
        <v>131</v>
      </c>
      <c r="I136" s="79" t="s">
        <v>16</v>
      </c>
      <c r="J136" s="79" t="s">
        <v>455</v>
      </c>
      <c r="K136" s="80">
        <v>285</v>
      </c>
      <c r="L136" s="80">
        <v>366</v>
      </c>
      <c r="M136" s="80">
        <v>223</v>
      </c>
      <c r="N136" s="80">
        <v>281</v>
      </c>
      <c r="O136" s="80">
        <v>277</v>
      </c>
      <c r="P136" s="80">
        <v>245</v>
      </c>
      <c r="Q136" s="80">
        <v>206</v>
      </c>
      <c r="R136" s="80">
        <v>204</v>
      </c>
      <c r="S136" s="80">
        <v>197</v>
      </c>
      <c r="T136" s="80">
        <v>244.77699999999999</v>
      </c>
      <c r="U136" s="80">
        <v>215.46199999999999</v>
      </c>
      <c r="V136" s="80">
        <v>181.09399999999999</v>
      </c>
      <c r="W136" s="80">
        <v>91.831999999999994</v>
      </c>
      <c r="X136" s="80" t="s">
        <v>13</v>
      </c>
      <c r="Y136" s="80" t="s">
        <v>13</v>
      </c>
      <c r="Z136" s="80" t="s">
        <v>13</v>
      </c>
      <c r="AA136" s="80" t="s">
        <v>13</v>
      </c>
      <c r="AB136" s="80" t="s">
        <v>13</v>
      </c>
      <c r="AC136" s="80" t="s">
        <v>13</v>
      </c>
      <c r="AD136" s="80" t="s">
        <v>13</v>
      </c>
      <c r="AE136" s="80" t="s">
        <v>13</v>
      </c>
      <c r="AF136" s="80" t="s">
        <v>13</v>
      </c>
      <c r="AG136" s="80" t="s">
        <v>13</v>
      </c>
      <c r="AH136" s="80" t="s">
        <v>13</v>
      </c>
      <c r="AI136" s="80" t="s">
        <v>13</v>
      </c>
      <c r="AJ136" s="80" t="s">
        <v>13</v>
      </c>
      <c r="AK136" s="80" t="s">
        <v>13</v>
      </c>
    </row>
    <row r="137" spans="5:37" x14ac:dyDescent="0.25">
      <c r="E137" t="s">
        <v>308</v>
      </c>
      <c r="F137" s="79" t="s">
        <v>1</v>
      </c>
      <c r="G137" s="79"/>
      <c r="H137" s="79" t="s">
        <v>132</v>
      </c>
      <c r="I137" s="79" t="s">
        <v>30</v>
      </c>
      <c r="J137" s="79" t="s">
        <v>457</v>
      </c>
      <c r="K137" s="80" t="s">
        <v>13</v>
      </c>
      <c r="L137" s="80" t="s">
        <v>13</v>
      </c>
      <c r="M137" s="80" t="s">
        <v>13</v>
      </c>
      <c r="N137" s="80" t="s">
        <v>13</v>
      </c>
      <c r="O137" s="80" t="s">
        <v>13</v>
      </c>
      <c r="P137" s="80" t="s">
        <v>13</v>
      </c>
      <c r="Q137" s="80" t="s">
        <v>13</v>
      </c>
      <c r="R137" s="80" t="s">
        <v>13</v>
      </c>
      <c r="S137" s="80" t="s">
        <v>13</v>
      </c>
      <c r="T137" s="80" t="s">
        <v>13</v>
      </c>
      <c r="U137" s="80" t="s">
        <v>13</v>
      </c>
      <c r="V137" s="80" t="s">
        <v>13</v>
      </c>
      <c r="W137" s="80" t="s">
        <v>13</v>
      </c>
      <c r="X137" s="80" t="s">
        <v>13</v>
      </c>
      <c r="Y137" s="80" t="s">
        <v>13</v>
      </c>
      <c r="Z137" s="80" t="s">
        <v>13</v>
      </c>
      <c r="AA137" s="80" t="s">
        <v>13</v>
      </c>
      <c r="AB137" s="80" t="s">
        <v>13</v>
      </c>
      <c r="AC137" s="80" t="s">
        <v>13</v>
      </c>
      <c r="AD137" s="80" t="s">
        <v>13</v>
      </c>
      <c r="AE137" s="80" t="s">
        <v>13</v>
      </c>
      <c r="AF137" s="80" t="s">
        <v>13</v>
      </c>
      <c r="AG137" s="80" t="s">
        <v>13</v>
      </c>
      <c r="AH137" s="80">
        <v>4.3659999999999997</v>
      </c>
      <c r="AI137" s="80">
        <v>2.6190000000000002</v>
      </c>
      <c r="AJ137" s="80">
        <v>0.48</v>
      </c>
      <c r="AK137" s="80">
        <v>2.044</v>
      </c>
    </row>
    <row r="138" spans="5:37" x14ac:dyDescent="0.25">
      <c r="E138" t="s">
        <v>308</v>
      </c>
      <c r="F138" s="79" t="s">
        <v>1</v>
      </c>
      <c r="G138" s="79"/>
      <c r="H138" s="79" t="s">
        <v>133</v>
      </c>
      <c r="I138" s="79" t="s">
        <v>30</v>
      </c>
      <c r="J138" s="79" t="s">
        <v>459</v>
      </c>
      <c r="K138" s="80" t="s">
        <v>13</v>
      </c>
      <c r="L138" s="80" t="s">
        <v>13</v>
      </c>
      <c r="M138" s="80" t="s">
        <v>13</v>
      </c>
      <c r="N138" s="80" t="s">
        <v>13</v>
      </c>
      <c r="O138" s="80" t="s">
        <v>13</v>
      </c>
      <c r="P138" s="80" t="s">
        <v>13</v>
      </c>
      <c r="Q138" s="80" t="s">
        <v>13</v>
      </c>
      <c r="R138" s="80" t="s">
        <v>13</v>
      </c>
      <c r="S138" s="80" t="s">
        <v>13</v>
      </c>
      <c r="T138" s="80">
        <v>21.13</v>
      </c>
      <c r="U138" s="80">
        <v>7.5750000000000002</v>
      </c>
      <c r="V138" s="80">
        <v>8.0339999999999989</v>
      </c>
      <c r="W138" s="80">
        <v>22.689</v>
      </c>
      <c r="X138" s="80">
        <v>20.565000000000001</v>
      </c>
      <c r="Y138" s="80">
        <v>18.019000000000002</v>
      </c>
      <c r="Z138" s="80">
        <v>16.675999999999998</v>
      </c>
      <c r="AA138" s="80">
        <v>14.248000000000001</v>
      </c>
      <c r="AB138" s="80">
        <v>12.151</v>
      </c>
      <c r="AC138" s="80">
        <v>21.765000000000001</v>
      </c>
      <c r="AD138" s="80">
        <v>9.8450000000000006</v>
      </c>
      <c r="AE138" s="80">
        <v>9.0649999999999995</v>
      </c>
      <c r="AF138" s="80">
        <v>8.266</v>
      </c>
      <c r="AG138" s="80">
        <v>9.3699999999999992</v>
      </c>
      <c r="AH138" s="80">
        <v>9.66</v>
      </c>
      <c r="AI138" s="80">
        <v>9.9469999999999992</v>
      </c>
      <c r="AJ138" s="80">
        <v>10.356999999999999</v>
      </c>
      <c r="AK138" s="80">
        <v>10.9</v>
      </c>
    </row>
    <row r="139" spans="5:37" x14ac:dyDescent="0.25">
      <c r="E139" t="s">
        <v>308</v>
      </c>
      <c r="F139" s="79" t="s">
        <v>1</v>
      </c>
      <c r="G139" s="79"/>
      <c r="H139" s="79" t="s">
        <v>134</v>
      </c>
      <c r="I139" s="79" t="s">
        <v>9</v>
      </c>
      <c r="J139" s="79" t="s">
        <v>461</v>
      </c>
      <c r="K139" s="80">
        <v>149</v>
      </c>
      <c r="L139" s="80">
        <v>186</v>
      </c>
      <c r="M139" s="80">
        <v>183</v>
      </c>
      <c r="N139" s="80">
        <v>172</v>
      </c>
      <c r="O139" s="80">
        <v>133</v>
      </c>
      <c r="P139" s="80">
        <v>93</v>
      </c>
      <c r="Q139" s="80">
        <v>63</v>
      </c>
      <c r="R139" s="80">
        <v>81</v>
      </c>
      <c r="S139" s="80">
        <v>82</v>
      </c>
      <c r="T139" s="80">
        <v>127.11499999999999</v>
      </c>
      <c r="U139" s="80">
        <v>159.68</v>
      </c>
      <c r="V139" s="80">
        <v>323.04599999999999</v>
      </c>
      <c r="W139" s="80">
        <v>314.14300000000003</v>
      </c>
      <c r="X139" s="80">
        <v>314.142</v>
      </c>
      <c r="Y139" s="80">
        <v>318.83800000000002</v>
      </c>
      <c r="Z139" s="80">
        <v>336.40400000000005</v>
      </c>
      <c r="AA139" s="80">
        <v>356.23500000000001</v>
      </c>
      <c r="AB139" s="80">
        <v>311.935</v>
      </c>
      <c r="AC139" s="80">
        <v>329.41200000000003</v>
      </c>
      <c r="AD139" s="80">
        <v>270.69299999999998</v>
      </c>
      <c r="AE139" s="80">
        <v>250.54499999999999</v>
      </c>
      <c r="AF139" s="80">
        <v>260.56900000000002</v>
      </c>
      <c r="AG139" s="80">
        <v>237.86099999999999</v>
      </c>
      <c r="AH139" s="80">
        <v>194.90600000000001</v>
      </c>
      <c r="AI139" s="80">
        <v>161.22399999999999</v>
      </c>
      <c r="AJ139" s="80">
        <v>239.80600000000001</v>
      </c>
      <c r="AK139" s="80">
        <v>242.02600000000001</v>
      </c>
    </row>
    <row r="140" spans="5:37" x14ac:dyDescent="0.25">
      <c r="E140" t="s">
        <v>308</v>
      </c>
      <c r="F140" s="79" t="s">
        <v>1</v>
      </c>
      <c r="G140" s="79"/>
      <c r="H140" s="79" t="s">
        <v>135</v>
      </c>
      <c r="I140" s="79" t="s">
        <v>17</v>
      </c>
      <c r="J140" s="79" t="s">
        <v>463</v>
      </c>
      <c r="K140" s="80" t="s">
        <v>13</v>
      </c>
      <c r="L140" s="80" t="s">
        <v>13</v>
      </c>
      <c r="M140" s="80" t="s">
        <v>13</v>
      </c>
      <c r="N140" s="80" t="s">
        <v>13</v>
      </c>
      <c r="O140" s="80" t="s">
        <v>13</v>
      </c>
      <c r="P140" s="80" t="s">
        <v>13</v>
      </c>
      <c r="Q140" s="80" t="s">
        <v>13</v>
      </c>
      <c r="R140" s="80" t="s">
        <v>13</v>
      </c>
      <c r="S140" s="80" t="s">
        <v>13</v>
      </c>
      <c r="T140" s="80" t="s">
        <v>13</v>
      </c>
      <c r="U140" s="80">
        <v>0.53400000000000003</v>
      </c>
      <c r="V140" s="80">
        <v>0.499</v>
      </c>
      <c r="W140" s="80">
        <v>1.177</v>
      </c>
      <c r="X140" s="80">
        <v>0.995</v>
      </c>
      <c r="Y140" s="80">
        <v>1.492</v>
      </c>
      <c r="Z140" s="80">
        <v>1.9750000000000001</v>
      </c>
      <c r="AA140" s="80">
        <v>2.9660000000000002</v>
      </c>
      <c r="AB140" s="80">
        <v>4.0129999999999999</v>
      </c>
      <c r="AC140" s="80">
        <v>3.2</v>
      </c>
      <c r="AD140" s="80">
        <v>1.032</v>
      </c>
      <c r="AE140" s="80">
        <v>1.3029999999999999</v>
      </c>
      <c r="AF140" s="80">
        <v>1.0569999999999999</v>
      </c>
      <c r="AG140" s="80" t="s">
        <v>13</v>
      </c>
      <c r="AH140" s="80" t="s">
        <v>13</v>
      </c>
      <c r="AI140" s="80" t="s">
        <v>13</v>
      </c>
      <c r="AJ140" s="80" t="s">
        <v>13</v>
      </c>
      <c r="AK140" s="80" t="s">
        <v>13</v>
      </c>
    </row>
    <row r="141" spans="5:37" x14ac:dyDescent="0.25">
      <c r="E141" t="s">
        <v>308</v>
      </c>
      <c r="F141" s="79" t="s">
        <v>1</v>
      </c>
      <c r="G141" s="79"/>
      <c r="H141" s="79" t="s">
        <v>136</v>
      </c>
      <c r="I141" s="79" t="s">
        <v>26</v>
      </c>
      <c r="J141" s="79" t="s">
        <v>465</v>
      </c>
      <c r="K141" s="80" t="s">
        <v>13</v>
      </c>
      <c r="L141" s="80" t="s">
        <v>13</v>
      </c>
      <c r="M141" s="80" t="s">
        <v>13</v>
      </c>
      <c r="N141" s="80" t="s">
        <v>13</v>
      </c>
      <c r="O141" s="80" t="s">
        <v>13</v>
      </c>
      <c r="P141" s="80" t="s">
        <v>13</v>
      </c>
      <c r="Q141" s="80" t="s">
        <v>13</v>
      </c>
      <c r="R141" s="80" t="s">
        <v>13</v>
      </c>
      <c r="S141" s="80" t="s">
        <v>13</v>
      </c>
      <c r="T141" s="80">
        <v>60.545999999999999</v>
      </c>
      <c r="U141" s="80">
        <v>85.751000000000005</v>
      </c>
      <c r="V141" s="80">
        <v>78.971000000000004</v>
      </c>
      <c r="W141" s="80">
        <v>57.795000000000002</v>
      </c>
      <c r="X141" s="80">
        <v>55.135999999999996</v>
      </c>
      <c r="Y141" s="80">
        <v>93.125</v>
      </c>
      <c r="Z141" s="80">
        <v>105.99</v>
      </c>
      <c r="AA141" s="80">
        <v>128.90600000000001</v>
      </c>
      <c r="AB141" s="80">
        <v>90.096999999999994</v>
      </c>
      <c r="AC141" s="80">
        <v>54.029000000000003</v>
      </c>
      <c r="AD141" s="80">
        <v>53.898000000000003</v>
      </c>
      <c r="AE141" s="80">
        <v>70</v>
      </c>
      <c r="AF141" s="80">
        <v>86</v>
      </c>
      <c r="AG141" s="80">
        <v>81</v>
      </c>
      <c r="AH141" s="80">
        <v>180</v>
      </c>
      <c r="AI141" s="80">
        <v>57</v>
      </c>
      <c r="AJ141" s="80">
        <v>90</v>
      </c>
      <c r="AK141" s="80">
        <v>58.2</v>
      </c>
    </row>
    <row r="142" spans="5:37" x14ac:dyDescent="0.25">
      <c r="E142" t="s">
        <v>308</v>
      </c>
      <c r="F142" s="79" t="s">
        <v>1</v>
      </c>
      <c r="G142" s="79"/>
      <c r="H142" s="79" t="s">
        <v>137</v>
      </c>
      <c r="I142" s="79" t="s">
        <v>30</v>
      </c>
      <c r="J142" s="79" t="s">
        <v>467</v>
      </c>
      <c r="K142" s="80" t="s">
        <v>13</v>
      </c>
      <c r="L142" s="80" t="s">
        <v>13</v>
      </c>
      <c r="M142" s="80" t="s">
        <v>13</v>
      </c>
      <c r="N142" s="80" t="s">
        <v>13</v>
      </c>
      <c r="O142" s="80" t="s">
        <v>13</v>
      </c>
      <c r="P142" s="80" t="s">
        <v>13</v>
      </c>
      <c r="Q142" s="80" t="s">
        <v>13</v>
      </c>
      <c r="R142" s="80" t="s">
        <v>13</v>
      </c>
      <c r="S142" s="80" t="s">
        <v>13</v>
      </c>
      <c r="T142" s="80" t="s">
        <v>13</v>
      </c>
      <c r="U142" s="80" t="s">
        <v>13</v>
      </c>
      <c r="V142" s="80" t="s">
        <v>13</v>
      </c>
      <c r="W142" s="80" t="s">
        <v>13</v>
      </c>
      <c r="X142" s="80" t="s">
        <v>13</v>
      </c>
      <c r="Y142" s="80" t="s">
        <v>13</v>
      </c>
      <c r="Z142" s="80" t="s">
        <v>13</v>
      </c>
      <c r="AA142" s="80" t="s">
        <v>13</v>
      </c>
      <c r="AB142" s="80" t="s">
        <v>13</v>
      </c>
      <c r="AC142" s="80" t="s">
        <v>13</v>
      </c>
      <c r="AD142" s="80" t="s">
        <v>13</v>
      </c>
      <c r="AE142" s="80" t="s">
        <v>13</v>
      </c>
      <c r="AF142" s="80" t="s">
        <v>13</v>
      </c>
      <c r="AG142" s="80" t="s">
        <v>13</v>
      </c>
      <c r="AH142" s="80" t="s">
        <v>13</v>
      </c>
      <c r="AI142" s="80" t="s">
        <v>13</v>
      </c>
      <c r="AJ142" s="80" t="s">
        <v>13</v>
      </c>
      <c r="AK142" s="80" t="s">
        <v>13</v>
      </c>
    </row>
    <row r="143" spans="5:37" x14ac:dyDescent="0.25">
      <c r="E143" t="s">
        <v>308</v>
      </c>
      <c r="F143" s="79" t="s">
        <v>1</v>
      </c>
      <c r="G143" s="79"/>
      <c r="H143" s="79" t="s">
        <v>138</v>
      </c>
      <c r="I143" s="2" t="s">
        <v>12</v>
      </c>
      <c r="J143" s="79" t="s">
        <v>469</v>
      </c>
      <c r="K143" s="80" t="s">
        <v>13</v>
      </c>
      <c r="L143" s="80" t="s">
        <v>13</v>
      </c>
      <c r="M143" s="80" t="s">
        <v>13</v>
      </c>
      <c r="N143" s="80" t="s">
        <v>13</v>
      </c>
      <c r="O143" s="80" t="s">
        <v>13</v>
      </c>
      <c r="P143" s="80" t="s">
        <v>13</v>
      </c>
      <c r="Q143" s="80" t="s">
        <v>13</v>
      </c>
      <c r="R143" s="80" t="s">
        <v>13</v>
      </c>
      <c r="S143" s="80" t="s">
        <v>13</v>
      </c>
      <c r="T143" s="80" t="s">
        <v>13</v>
      </c>
      <c r="U143" s="80" t="s">
        <v>13</v>
      </c>
      <c r="V143" s="80" t="s">
        <v>13</v>
      </c>
      <c r="W143" s="80" t="s">
        <v>13</v>
      </c>
      <c r="X143" s="80" t="s">
        <v>13</v>
      </c>
      <c r="Y143" s="80" t="s">
        <v>13</v>
      </c>
      <c r="Z143" s="80">
        <v>11.757</v>
      </c>
      <c r="AA143" s="80">
        <v>4.085</v>
      </c>
      <c r="AB143" s="80">
        <v>3.6219999999999999</v>
      </c>
      <c r="AC143" s="80">
        <v>2.5950000000000002</v>
      </c>
      <c r="AD143" s="80">
        <v>3.3090000000000002</v>
      </c>
      <c r="AE143" s="80">
        <v>1.85</v>
      </c>
      <c r="AF143" s="80">
        <v>3.1309999999999998</v>
      </c>
      <c r="AG143" s="80">
        <v>0</v>
      </c>
      <c r="AH143" s="80">
        <v>4.1909999999999998</v>
      </c>
      <c r="AI143" s="80">
        <v>0.61199999999999999</v>
      </c>
      <c r="AJ143" s="80" t="s">
        <v>13</v>
      </c>
      <c r="AK143" s="80" t="s">
        <v>13</v>
      </c>
    </row>
    <row r="144" spans="5:37" x14ac:dyDescent="0.25">
      <c r="E144" t="s">
        <v>308</v>
      </c>
      <c r="F144" s="79" t="s">
        <v>1</v>
      </c>
      <c r="G144" s="79"/>
      <c r="H144" s="79" t="s">
        <v>139</v>
      </c>
      <c r="I144" s="79" t="s">
        <v>27</v>
      </c>
      <c r="J144" s="79" t="s">
        <v>471</v>
      </c>
      <c r="K144" s="80" t="s">
        <v>13</v>
      </c>
      <c r="L144" s="80">
        <v>2207</v>
      </c>
      <c r="M144" s="80">
        <v>1206</v>
      </c>
      <c r="N144" s="80">
        <v>954</v>
      </c>
      <c r="O144" s="80">
        <v>965</v>
      </c>
      <c r="P144" s="80">
        <v>886</v>
      </c>
      <c r="Q144" s="80">
        <v>1017</v>
      </c>
      <c r="R144" s="80">
        <v>749</v>
      </c>
      <c r="S144" s="80">
        <v>180</v>
      </c>
      <c r="T144" s="80" t="s">
        <v>13</v>
      </c>
      <c r="U144" s="80" t="s">
        <v>13</v>
      </c>
      <c r="V144" s="80" t="s">
        <v>13</v>
      </c>
      <c r="W144" s="80" t="s">
        <v>13</v>
      </c>
      <c r="X144" s="80" t="s">
        <v>13</v>
      </c>
      <c r="Y144" s="80" t="s">
        <v>13</v>
      </c>
      <c r="Z144" s="80" t="s">
        <v>13</v>
      </c>
      <c r="AA144" s="80" t="s">
        <v>13</v>
      </c>
      <c r="AB144" s="80" t="s">
        <v>13</v>
      </c>
      <c r="AC144" s="80" t="s">
        <v>13</v>
      </c>
      <c r="AD144" s="80" t="s">
        <v>13</v>
      </c>
      <c r="AE144" s="80" t="s">
        <v>13</v>
      </c>
      <c r="AF144" s="80" t="s">
        <v>13</v>
      </c>
      <c r="AG144" s="80" t="s">
        <v>13</v>
      </c>
      <c r="AH144" s="80" t="s">
        <v>13</v>
      </c>
      <c r="AI144" s="80" t="s">
        <v>13</v>
      </c>
      <c r="AJ144" s="80" t="s">
        <v>13</v>
      </c>
      <c r="AK144" s="80" t="s">
        <v>13</v>
      </c>
    </row>
    <row r="145" spans="5:37" x14ac:dyDescent="0.25">
      <c r="E145" t="s">
        <v>308</v>
      </c>
      <c r="F145" s="79" t="s">
        <v>1</v>
      </c>
      <c r="G145" s="79"/>
      <c r="H145" s="79" t="s">
        <v>140</v>
      </c>
      <c r="I145" s="79" t="s">
        <v>12</v>
      </c>
      <c r="J145" s="79" t="s">
        <v>473</v>
      </c>
      <c r="K145" s="80" t="s">
        <v>13</v>
      </c>
      <c r="L145" s="80" t="s">
        <v>13</v>
      </c>
      <c r="M145" s="80" t="s">
        <v>13</v>
      </c>
      <c r="N145" s="80" t="s">
        <v>13</v>
      </c>
      <c r="O145" s="80" t="s">
        <v>13</v>
      </c>
      <c r="P145" s="80" t="s">
        <v>13</v>
      </c>
      <c r="Q145" s="80" t="s">
        <v>13</v>
      </c>
      <c r="R145" s="80" t="s">
        <v>13</v>
      </c>
      <c r="S145" s="80" t="s">
        <v>13</v>
      </c>
      <c r="T145" s="80" t="s">
        <v>13</v>
      </c>
      <c r="U145" s="80" t="s">
        <v>13</v>
      </c>
      <c r="V145" s="80" t="s">
        <v>13</v>
      </c>
      <c r="W145" s="80" t="s">
        <v>13</v>
      </c>
      <c r="X145" s="80" t="s">
        <v>13</v>
      </c>
      <c r="Y145" s="80" t="s">
        <v>13</v>
      </c>
      <c r="Z145" s="80">
        <v>2.4</v>
      </c>
      <c r="AA145" s="80">
        <v>1.1859999999999999</v>
      </c>
      <c r="AB145" s="80">
        <v>1.4279999999999999</v>
      </c>
      <c r="AC145" s="80">
        <v>1.383</v>
      </c>
      <c r="AD145" s="80">
        <v>0.71699999999999997</v>
      </c>
      <c r="AE145" s="80" t="s">
        <v>13</v>
      </c>
      <c r="AF145" s="80" t="s">
        <v>13</v>
      </c>
      <c r="AG145" s="80" t="s">
        <v>13</v>
      </c>
      <c r="AH145" s="80" t="s">
        <v>13</v>
      </c>
      <c r="AI145" s="80" t="s">
        <v>13</v>
      </c>
      <c r="AJ145" s="80" t="s">
        <v>13</v>
      </c>
      <c r="AK145" s="80" t="s">
        <v>13</v>
      </c>
    </row>
    <row r="146" spans="5:37" x14ac:dyDescent="0.25">
      <c r="E146" t="s">
        <v>308</v>
      </c>
      <c r="F146" s="79" t="s">
        <v>1</v>
      </c>
      <c r="G146" s="79"/>
      <c r="H146" s="79" t="s">
        <v>477</v>
      </c>
      <c r="I146" s="79" t="s">
        <v>33</v>
      </c>
      <c r="J146" s="79" t="s">
        <v>475</v>
      </c>
      <c r="K146" s="80" t="s">
        <v>13</v>
      </c>
      <c r="L146" s="80" t="s">
        <v>13</v>
      </c>
      <c r="M146" s="80" t="s">
        <v>13</v>
      </c>
      <c r="N146" s="80" t="s">
        <v>13</v>
      </c>
      <c r="O146" s="80" t="s">
        <v>13</v>
      </c>
      <c r="P146" s="80" t="s">
        <v>13</v>
      </c>
      <c r="Q146" s="80" t="s">
        <v>13</v>
      </c>
      <c r="R146" s="80">
        <v>510</v>
      </c>
      <c r="S146" s="80">
        <v>632</v>
      </c>
      <c r="T146" s="80">
        <v>720.94</v>
      </c>
      <c r="U146" s="80">
        <v>720.88600000000008</v>
      </c>
      <c r="V146" s="80">
        <v>821.125</v>
      </c>
      <c r="W146" s="80">
        <v>919.529</v>
      </c>
      <c r="X146" s="80">
        <v>1045.9169999999999</v>
      </c>
      <c r="Y146" s="80">
        <v>1038.5729999999999</v>
      </c>
      <c r="Z146" s="80">
        <v>881.76499999999999</v>
      </c>
      <c r="AA146" s="80">
        <v>752.99099999999999</v>
      </c>
      <c r="AB146" s="80">
        <v>1042.616</v>
      </c>
      <c r="AC146" s="80">
        <v>593.9</v>
      </c>
      <c r="AD146" s="80">
        <v>486.21700000000004</v>
      </c>
      <c r="AE146" s="80">
        <v>534.072</v>
      </c>
      <c r="AF146" s="80">
        <v>514.95100000000002</v>
      </c>
      <c r="AG146" s="80">
        <v>556.74900000000002</v>
      </c>
      <c r="AH146" s="80">
        <v>600.64200000000005</v>
      </c>
      <c r="AI146" s="80">
        <v>582.44000000000005</v>
      </c>
      <c r="AJ146" s="80">
        <v>412.14299999999997</v>
      </c>
      <c r="AK146" s="80">
        <v>247.20500000000001</v>
      </c>
    </row>
    <row r="147" spans="5:37" x14ac:dyDescent="0.25">
      <c r="E147" t="s">
        <v>308</v>
      </c>
      <c r="F147" s="79" t="s">
        <v>1</v>
      </c>
      <c r="G147" s="79"/>
      <c r="H147" s="79" t="s">
        <v>141</v>
      </c>
      <c r="I147" s="79" t="s">
        <v>21</v>
      </c>
      <c r="J147" s="79" t="s">
        <v>478</v>
      </c>
      <c r="K147" s="80" t="s">
        <v>13</v>
      </c>
      <c r="L147" s="80" t="s">
        <v>13</v>
      </c>
      <c r="M147" s="80" t="s">
        <v>13</v>
      </c>
      <c r="N147" s="80" t="s">
        <v>13</v>
      </c>
      <c r="O147" s="80" t="s">
        <v>13</v>
      </c>
      <c r="P147" s="80" t="s">
        <v>13</v>
      </c>
      <c r="Q147" s="80" t="s">
        <v>13</v>
      </c>
      <c r="R147" s="80" t="s">
        <v>13</v>
      </c>
      <c r="S147" s="80" t="s">
        <v>13</v>
      </c>
      <c r="T147" s="80">
        <v>136.91800000000001</v>
      </c>
      <c r="U147" s="80">
        <v>124.38</v>
      </c>
      <c r="V147" s="80">
        <v>126.002</v>
      </c>
      <c r="W147" s="80">
        <v>129.119</v>
      </c>
      <c r="X147" s="80">
        <v>57.116</v>
      </c>
      <c r="Y147" s="80">
        <v>69.948999999999998</v>
      </c>
      <c r="Z147" s="80">
        <v>64.846000000000004</v>
      </c>
      <c r="AA147" s="80">
        <v>43.305999999999997</v>
      </c>
      <c r="AB147" s="80">
        <v>51.165999999999997</v>
      </c>
      <c r="AC147" s="80">
        <v>174.70399999999998</v>
      </c>
      <c r="AD147" s="80">
        <v>145.44</v>
      </c>
      <c r="AE147" s="80">
        <v>120.31</v>
      </c>
      <c r="AF147" s="80">
        <v>42.143000000000001</v>
      </c>
      <c r="AG147" s="80">
        <v>57.238999999999997</v>
      </c>
      <c r="AH147" s="80">
        <v>12.117000000000001</v>
      </c>
      <c r="AI147" s="80">
        <v>0</v>
      </c>
      <c r="AJ147" s="80">
        <v>0</v>
      </c>
      <c r="AK147" s="80">
        <v>0</v>
      </c>
    </row>
    <row r="148" spans="5:37" x14ac:dyDescent="0.25">
      <c r="E148" t="s">
        <v>308</v>
      </c>
      <c r="F148" s="79" t="s">
        <v>1</v>
      </c>
      <c r="G148" s="79"/>
      <c r="H148" s="79" t="s">
        <v>142</v>
      </c>
      <c r="I148" s="79" t="s">
        <v>21</v>
      </c>
      <c r="J148" s="79" t="s">
        <v>480</v>
      </c>
      <c r="K148" s="80" t="s">
        <v>13</v>
      </c>
      <c r="L148" s="80" t="s">
        <v>13</v>
      </c>
      <c r="M148" s="80" t="s">
        <v>13</v>
      </c>
      <c r="N148" s="80" t="s">
        <v>13</v>
      </c>
      <c r="O148" s="80" t="s">
        <v>13</v>
      </c>
      <c r="P148" s="80" t="s">
        <v>13</v>
      </c>
      <c r="Q148" s="80" t="s">
        <v>13</v>
      </c>
      <c r="R148" s="80" t="s">
        <v>13</v>
      </c>
      <c r="S148" s="80" t="s">
        <v>13</v>
      </c>
      <c r="T148" s="80">
        <v>20.201000000000001</v>
      </c>
      <c r="U148" s="80">
        <v>18.919</v>
      </c>
      <c r="V148" s="80">
        <v>179.00899999999999</v>
      </c>
      <c r="W148" s="80">
        <v>117.315</v>
      </c>
      <c r="X148" s="80">
        <v>85.391999999999996</v>
      </c>
      <c r="Y148" s="80">
        <v>22.823</v>
      </c>
      <c r="Z148" s="80">
        <v>106.142</v>
      </c>
      <c r="AA148" s="80">
        <v>156.50200000000001</v>
      </c>
      <c r="AB148" s="80">
        <v>200.19499999999999</v>
      </c>
      <c r="AC148" s="80">
        <v>302.82</v>
      </c>
      <c r="AD148" s="80">
        <v>314.416</v>
      </c>
      <c r="AE148" s="80">
        <v>326.02300000000002</v>
      </c>
      <c r="AF148" s="80">
        <v>306.53800000000001</v>
      </c>
      <c r="AG148" s="80">
        <v>311.45800000000003</v>
      </c>
      <c r="AH148" s="80">
        <v>36.020000000000003</v>
      </c>
      <c r="AI148" s="80" t="s">
        <v>13</v>
      </c>
      <c r="AJ148" s="80" t="s">
        <v>13</v>
      </c>
      <c r="AK148" s="80" t="s">
        <v>13</v>
      </c>
    </row>
    <row r="149" spans="5:37" x14ac:dyDescent="0.25">
      <c r="E149" t="s">
        <v>308</v>
      </c>
      <c r="F149" s="79" t="s">
        <v>1</v>
      </c>
      <c r="G149" s="79"/>
      <c r="H149" s="79" t="s">
        <v>484</v>
      </c>
      <c r="I149" s="79" t="s">
        <v>9</v>
      </c>
      <c r="J149" s="79" t="s">
        <v>482</v>
      </c>
      <c r="K149" s="80" t="s">
        <v>13</v>
      </c>
      <c r="L149" s="80" t="s">
        <v>13</v>
      </c>
      <c r="M149" s="80" t="s">
        <v>13</v>
      </c>
      <c r="N149" s="80" t="s">
        <v>13</v>
      </c>
      <c r="O149" s="80" t="s">
        <v>13</v>
      </c>
      <c r="P149" s="80" t="s">
        <v>13</v>
      </c>
      <c r="Q149" s="80" t="s">
        <v>13</v>
      </c>
      <c r="R149" s="80" t="s">
        <v>13</v>
      </c>
      <c r="S149" s="80" t="s">
        <v>13</v>
      </c>
      <c r="T149" s="80" t="s">
        <v>13</v>
      </c>
      <c r="U149" s="80" t="s">
        <v>13</v>
      </c>
      <c r="V149" s="80" t="s">
        <v>13</v>
      </c>
      <c r="W149" s="80" t="s">
        <v>13</v>
      </c>
      <c r="X149" s="80" t="s">
        <v>13</v>
      </c>
      <c r="Y149" s="80" t="s">
        <v>13</v>
      </c>
      <c r="Z149" s="80" t="s">
        <v>13</v>
      </c>
      <c r="AA149" s="80" t="s">
        <v>13</v>
      </c>
      <c r="AB149" s="80" t="s">
        <v>13</v>
      </c>
      <c r="AC149" s="80" t="s">
        <v>13</v>
      </c>
      <c r="AD149" s="80" t="s">
        <v>13</v>
      </c>
      <c r="AE149" s="80" t="s">
        <v>13</v>
      </c>
      <c r="AF149" s="80" t="s">
        <v>13</v>
      </c>
      <c r="AG149" s="80" t="s">
        <v>13</v>
      </c>
      <c r="AH149" s="80" t="s">
        <v>13</v>
      </c>
      <c r="AI149" s="80" t="s">
        <v>13</v>
      </c>
      <c r="AJ149" s="80" t="s">
        <v>13</v>
      </c>
      <c r="AK149" s="80" t="s">
        <v>13</v>
      </c>
    </row>
    <row r="150" spans="5:37" x14ac:dyDescent="0.25">
      <c r="E150" t="s">
        <v>308</v>
      </c>
      <c r="F150" s="79" t="s">
        <v>1</v>
      </c>
      <c r="G150" s="79"/>
      <c r="H150" s="79" t="s">
        <v>143</v>
      </c>
      <c r="I150" s="79" t="s">
        <v>9</v>
      </c>
      <c r="J150" s="79" t="s">
        <v>485</v>
      </c>
      <c r="K150" s="80" t="s">
        <v>13</v>
      </c>
      <c r="L150" s="80" t="s">
        <v>13</v>
      </c>
      <c r="M150" s="80" t="s">
        <v>13</v>
      </c>
      <c r="N150" s="80" t="s">
        <v>13</v>
      </c>
      <c r="O150" s="80" t="s">
        <v>13</v>
      </c>
      <c r="P150" s="80" t="s">
        <v>13</v>
      </c>
      <c r="Q150" s="80" t="s">
        <v>13</v>
      </c>
      <c r="R150" s="80" t="s">
        <v>13</v>
      </c>
      <c r="S150" s="80" t="s">
        <v>13</v>
      </c>
      <c r="T150" s="80">
        <v>73.799000000000007</v>
      </c>
      <c r="U150" s="80">
        <v>71.664000000000001</v>
      </c>
      <c r="V150" s="80">
        <v>77.442999999999998</v>
      </c>
      <c r="W150" s="80">
        <v>84.128999999999991</v>
      </c>
      <c r="X150" s="80">
        <v>125.37899999999999</v>
      </c>
      <c r="Y150" s="80">
        <v>91.06</v>
      </c>
      <c r="Z150" s="80">
        <v>93.507999999999996</v>
      </c>
      <c r="AA150" s="80">
        <v>101.37899999999999</v>
      </c>
      <c r="AB150" s="80">
        <v>108.46700000000001</v>
      </c>
      <c r="AC150" s="80">
        <v>101.857</v>
      </c>
      <c r="AD150" s="80">
        <v>91.691999999999993</v>
      </c>
      <c r="AE150" s="80">
        <v>78.167000000000002</v>
      </c>
      <c r="AF150" s="80">
        <v>85.826999999999998</v>
      </c>
      <c r="AG150" s="80">
        <v>87.94</v>
      </c>
      <c r="AH150" s="80">
        <v>93.841000000000008</v>
      </c>
      <c r="AI150" s="80">
        <v>112.74299999999999</v>
      </c>
      <c r="AJ150" s="80">
        <v>107.578</v>
      </c>
      <c r="AK150" s="80">
        <v>125.66800000000001</v>
      </c>
    </row>
    <row r="151" spans="5:37" x14ac:dyDescent="0.25">
      <c r="E151" t="s">
        <v>308</v>
      </c>
      <c r="F151" s="79" t="s">
        <v>1</v>
      </c>
      <c r="G151" s="79"/>
      <c r="H151" s="79" t="s">
        <v>144</v>
      </c>
      <c r="I151" s="79" t="s">
        <v>60</v>
      </c>
      <c r="J151" s="79" t="s">
        <v>487</v>
      </c>
      <c r="K151" s="80">
        <v>1298</v>
      </c>
      <c r="L151" s="80">
        <v>509</v>
      </c>
      <c r="M151" s="80">
        <v>714</v>
      </c>
      <c r="N151" s="80">
        <v>532</v>
      </c>
      <c r="O151" s="80">
        <v>489</v>
      </c>
      <c r="P151" s="80">
        <v>334</v>
      </c>
      <c r="Q151" s="80">
        <v>369</v>
      </c>
      <c r="R151" s="80">
        <v>497</v>
      </c>
      <c r="S151" s="80">
        <v>798</v>
      </c>
      <c r="T151" s="80">
        <v>895.24300000000005</v>
      </c>
      <c r="U151" s="80">
        <v>833.08100000000002</v>
      </c>
      <c r="V151" s="80">
        <v>594.88400000000001</v>
      </c>
      <c r="W151" s="80">
        <v>897.01600000000008</v>
      </c>
      <c r="X151" s="80">
        <v>924.44600000000003</v>
      </c>
      <c r="Y151" s="80">
        <v>759.00700000000006</v>
      </c>
      <c r="Z151" s="80">
        <v>821.19299999999998</v>
      </c>
      <c r="AA151" s="80">
        <v>765.16800000000001</v>
      </c>
      <c r="AB151" s="80">
        <v>792.29899999999998</v>
      </c>
      <c r="AC151" s="80">
        <v>662.79300000000001</v>
      </c>
      <c r="AD151" s="80">
        <v>468.637</v>
      </c>
      <c r="AE151" s="80">
        <v>508.23900000000003</v>
      </c>
      <c r="AF151" s="80">
        <v>519.36699999999996</v>
      </c>
      <c r="AG151" s="80">
        <v>569.84299999999996</v>
      </c>
      <c r="AH151" s="80">
        <v>511.41500000000002</v>
      </c>
      <c r="AI151" s="80">
        <v>608.20699999999999</v>
      </c>
      <c r="AJ151" s="80">
        <v>520.70100000000002</v>
      </c>
      <c r="AK151" s="80">
        <v>492.53899999999999</v>
      </c>
    </row>
    <row r="152" spans="5:37" x14ac:dyDescent="0.25">
      <c r="E152" t="s">
        <v>308</v>
      </c>
      <c r="F152" s="79" t="s">
        <v>1</v>
      </c>
      <c r="G152" s="79"/>
      <c r="H152" s="79" t="s">
        <v>145</v>
      </c>
      <c r="I152" s="79" t="s">
        <v>16</v>
      </c>
      <c r="J152" s="79" t="s">
        <v>489</v>
      </c>
      <c r="K152" s="80">
        <v>903</v>
      </c>
      <c r="L152" s="80">
        <v>798</v>
      </c>
      <c r="M152" s="80">
        <v>833</v>
      </c>
      <c r="N152" s="80">
        <v>799</v>
      </c>
      <c r="O152" s="80">
        <v>911</v>
      </c>
      <c r="P152" s="80">
        <v>987</v>
      </c>
      <c r="Q152" s="80">
        <v>984</v>
      </c>
      <c r="R152" s="80">
        <v>980</v>
      </c>
      <c r="S152" s="80">
        <v>972</v>
      </c>
      <c r="T152" s="80">
        <v>984.27199999999993</v>
      </c>
      <c r="U152" s="80">
        <v>879.49199999999996</v>
      </c>
      <c r="V152" s="80">
        <v>833.19399999999996</v>
      </c>
      <c r="W152" s="80">
        <v>730.44299999999998</v>
      </c>
      <c r="X152" s="80">
        <v>605.93799999999999</v>
      </c>
      <c r="Y152" s="80">
        <v>626.01400000000001</v>
      </c>
      <c r="Z152" s="80">
        <v>680.12599999999998</v>
      </c>
      <c r="AA152" s="80">
        <v>631.34899999999993</v>
      </c>
      <c r="AB152" s="80">
        <v>499.35</v>
      </c>
      <c r="AC152" s="80">
        <v>333.73099999999999</v>
      </c>
      <c r="AD152" s="80">
        <v>335.04900000000004</v>
      </c>
      <c r="AE152" s="80">
        <v>393.327</v>
      </c>
      <c r="AF152" s="80">
        <v>310.17199999999997</v>
      </c>
      <c r="AG152" s="80">
        <v>397.97799999999995</v>
      </c>
      <c r="AH152" s="80">
        <v>373.36199999999997</v>
      </c>
      <c r="AI152" s="80">
        <v>413.71799999999996</v>
      </c>
      <c r="AJ152" s="80">
        <v>410.43100000000004</v>
      </c>
      <c r="AK152" s="80">
        <v>427.15099999999995</v>
      </c>
    </row>
    <row r="153" spans="5:37" x14ac:dyDescent="0.25">
      <c r="E153" t="s">
        <v>308</v>
      </c>
      <c r="F153" s="79" t="s">
        <v>1</v>
      </c>
      <c r="G153" s="79"/>
      <c r="H153" s="79" t="s">
        <v>146</v>
      </c>
      <c r="I153" s="79" t="s">
        <v>26</v>
      </c>
      <c r="J153" s="79" t="s">
        <v>491</v>
      </c>
      <c r="K153" s="80" t="s">
        <v>13</v>
      </c>
      <c r="L153" s="80" t="s">
        <v>13</v>
      </c>
      <c r="M153" s="80" t="s">
        <v>13</v>
      </c>
      <c r="N153" s="80" t="s">
        <v>13</v>
      </c>
      <c r="O153" s="80" t="s">
        <v>13</v>
      </c>
      <c r="P153" s="80" t="s">
        <v>13</v>
      </c>
      <c r="Q153" s="80" t="s">
        <v>13</v>
      </c>
      <c r="R153" s="80" t="s">
        <v>13</v>
      </c>
      <c r="S153" s="80" t="s">
        <v>13</v>
      </c>
      <c r="T153" s="80">
        <v>17.245999999999999</v>
      </c>
      <c r="U153" s="80">
        <v>28.738</v>
      </c>
      <c r="V153" s="80">
        <v>40.494</v>
      </c>
      <c r="W153" s="80">
        <v>28.292999999999999</v>
      </c>
      <c r="X153" s="80">
        <v>53.313000000000002</v>
      </c>
      <c r="Y153" s="80">
        <v>70.415000000000006</v>
      </c>
      <c r="Z153" s="80">
        <v>86.123000000000005</v>
      </c>
      <c r="AA153" s="80">
        <v>99.858999999999995</v>
      </c>
      <c r="AB153" s="80">
        <v>94.227000000000004</v>
      </c>
      <c r="AC153" s="80">
        <v>60.655000000000001</v>
      </c>
      <c r="AD153" s="80">
        <v>26.62</v>
      </c>
      <c r="AE153" s="80">
        <v>62.201999999999998</v>
      </c>
      <c r="AF153" s="80">
        <v>31.324000000000002</v>
      </c>
      <c r="AG153" s="80">
        <v>1.288</v>
      </c>
      <c r="AH153" s="80">
        <v>1.488</v>
      </c>
      <c r="AI153" s="80">
        <v>1.4630000000000001</v>
      </c>
      <c r="AJ153" s="80">
        <v>1.45</v>
      </c>
      <c r="AK153" s="80" t="s">
        <v>13</v>
      </c>
    </row>
    <row r="154" spans="5:37" x14ac:dyDescent="0.25">
      <c r="E154" t="s">
        <v>308</v>
      </c>
      <c r="F154" s="79" t="s">
        <v>1</v>
      </c>
      <c r="G154" s="79"/>
      <c r="H154" s="79" t="s">
        <v>147</v>
      </c>
      <c r="I154" s="79" t="s">
        <v>27</v>
      </c>
      <c r="J154" s="79" t="s">
        <v>493</v>
      </c>
      <c r="K154" s="80">
        <v>84</v>
      </c>
      <c r="L154" s="80">
        <v>97</v>
      </c>
      <c r="M154" s="80">
        <v>89</v>
      </c>
      <c r="N154" s="80">
        <v>89</v>
      </c>
      <c r="O154" s="80">
        <v>118</v>
      </c>
      <c r="P154" s="80">
        <v>100</v>
      </c>
      <c r="Q154" s="80">
        <v>100</v>
      </c>
      <c r="R154" s="80">
        <v>68</v>
      </c>
      <c r="S154" s="80">
        <v>74</v>
      </c>
      <c r="T154" s="80">
        <v>99.056000000000012</v>
      </c>
      <c r="U154" s="80">
        <v>116.041</v>
      </c>
      <c r="V154" s="80">
        <v>115.782</v>
      </c>
      <c r="W154" s="80">
        <v>108.904</v>
      </c>
      <c r="X154" s="80">
        <v>124.79300000000001</v>
      </c>
      <c r="Y154" s="80">
        <v>133.376</v>
      </c>
      <c r="Z154" s="80">
        <v>88.977999999999994</v>
      </c>
      <c r="AA154" s="80">
        <v>59.518999999999998</v>
      </c>
      <c r="AB154" s="80">
        <v>49.753</v>
      </c>
      <c r="AC154" s="80">
        <v>47.488999999999997</v>
      </c>
      <c r="AD154" s="80">
        <v>72.963999999999999</v>
      </c>
      <c r="AE154" s="80">
        <v>99.39</v>
      </c>
      <c r="AF154" s="80">
        <v>125.319</v>
      </c>
      <c r="AG154" s="80">
        <v>125.53699999999999</v>
      </c>
      <c r="AH154" s="80">
        <v>149.96899999999999</v>
      </c>
      <c r="AI154" s="80">
        <v>147.38200000000001</v>
      </c>
      <c r="AJ154" s="80">
        <v>155.423</v>
      </c>
      <c r="AK154" s="80">
        <v>230.94200000000001</v>
      </c>
    </row>
    <row r="155" spans="5:37" x14ac:dyDescent="0.25">
      <c r="E155" t="s">
        <v>308</v>
      </c>
      <c r="F155" s="79" t="s">
        <v>1</v>
      </c>
      <c r="G155" s="79"/>
      <c r="H155" s="79" t="s">
        <v>148</v>
      </c>
      <c r="I155" s="79" t="s">
        <v>17</v>
      </c>
      <c r="J155" s="79" t="s">
        <v>495</v>
      </c>
      <c r="K155" s="80" t="s">
        <v>13</v>
      </c>
      <c r="L155" s="80" t="s">
        <v>13</v>
      </c>
      <c r="M155" s="80" t="s">
        <v>13</v>
      </c>
      <c r="N155" s="80" t="s">
        <v>13</v>
      </c>
      <c r="O155" s="80" t="s">
        <v>13</v>
      </c>
      <c r="P155" s="80" t="s">
        <v>13</v>
      </c>
      <c r="Q155" s="80" t="s">
        <v>13</v>
      </c>
      <c r="R155" s="80" t="s">
        <v>13</v>
      </c>
      <c r="S155" s="80" t="s">
        <v>13</v>
      </c>
      <c r="T155" s="80">
        <v>65.66</v>
      </c>
      <c r="U155" s="80">
        <v>120.139</v>
      </c>
      <c r="V155" s="80">
        <v>125.566</v>
      </c>
      <c r="W155" s="80">
        <v>122.154</v>
      </c>
      <c r="X155" s="80">
        <v>136.072</v>
      </c>
      <c r="Y155" s="80">
        <v>123.78</v>
      </c>
      <c r="Z155" s="80">
        <v>128.571</v>
      </c>
      <c r="AA155" s="80">
        <v>111.155</v>
      </c>
      <c r="AB155" s="80">
        <v>122.01</v>
      </c>
      <c r="AC155" s="80">
        <v>118.18600000000001</v>
      </c>
      <c r="AD155" s="80">
        <v>111.30699999999999</v>
      </c>
      <c r="AE155" s="80">
        <v>121.029</v>
      </c>
      <c r="AF155" s="80">
        <v>119.452</v>
      </c>
      <c r="AG155" s="80">
        <v>70.655000000000001</v>
      </c>
      <c r="AH155" s="80">
        <v>65.852000000000004</v>
      </c>
      <c r="AI155" s="80">
        <v>138.392</v>
      </c>
      <c r="AJ155" s="80">
        <v>231.24900000000002</v>
      </c>
      <c r="AK155" s="80">
        <v>225.339</v>
      </c>
    </row>
    <row r="156" spans="5:37" x14ac:dyDescent="0.25">
      <c r="E156" t="s">
        <v>308</v>
      </c>
      <c r="F156" s="79" t="s">
        <v>1</v>
      </c>
      <c r="G156" s="79"/>
      <c r="H156" s="79" t="s">
        <v>149</v>
      </c>
      <c r="I156" s="79" t="s">
        <v>193</v>
      </c>
      <c r="J156" s="79" t="s">
        <v>497</v>
      </c>
      <c r="K156" s="80" t="s">
        <v>13</v>
      </c>
      <c r="L156" s="80" t="s">
        <v>13</v>
      </c>
      <c r="M156" s="80" t="s">
        <v>13</v>
      </c>
      <c r="N156" s="80" t="s">
        <v>13</v>
      </c>
      <c r="O156" s="80" t="s">
        <v>13</v>
      </c>
      <c r="P156" s="80" t="s">
        <v>13</v>
      </c>
      <c r="Q156" s="80" t="s">
        <v>13</v>
      </c>
      <c r="R156" s="80" t="s">
        <v>13</v>
      </c>
      <c r="S156" s="80" t="s">
        <v>13</v>
      </c>
      <c r="T156" s="80" t="s">
        <v>13</v>
      </c>
      <c r="U156" s="80" t="s">
        <v>13</v>
      </c>
      <c r="V156" s="80" t="s">
        <v>13</v>
      </c>
      <c r="W156" s="80" t="s">
        <v>13</v>
      </c>
      <c r="X156" s="80" t="s">
        <v>13</v>
      </c>
      <c r="Y156" s="80">
        <v>46.667999999999999</v>
      </c>
      <c r="Z156" s="80">
        <v>354</v>
      </c>
      <c r="AA156" s="80">
        <v>617.11699999999996</v>
      </c>
      <c r="AB156" s="80">
        <v>592.92399999999998</v>
      </c>
      <c r="AC156" s="80">
        <v>614.678</v>
      </c>
      <c r="AD156" s="80">
        <v>740.86900000000003</v>
      </c>
      <c r="AE156" s="80">
        <v>686.87699999999995</v>
      </c>
      <c r="AF156" s="80">
        <v>793.39599999999996</v>
      </c>
      <c r="AG156" s="80">
        <v>828.053</v>
      </c>
      <c r="AH156" s="80">
        <v>852.41399999999999</v>
      </c>
      <c r="AI156" s="80">
        <v>844.31700000000001</v>
      </c>
      <c r="AJ156" s="80">
        <v>913.05099999999993</v>
      </c>
      <c r="AK156" s="80">
        <v>845.55700000000002</v>
      </c>
    </row>
    <row r="157" spans="5:37" x14ac:dyDescent="0.25">
      <c r="E157" t="s">
        <v>308</v>
      </c>
      <c r="F157" s="79" t="s">
        <v>1</v>
      </c>
      <c r="G157" s="79"/>
      <c r="H157" s="79" t="s">
        <v>150</v>
      </c>
      <c r="I157" s="79" t="s">
        <v>9</v>
      </c>
      <c r="J157" s="79" t="s">
        <v>499</v>
      </c>
      <c r="K157" s="80" t="s">
        <v>13</v>
      </c>
      <c r="L157" s="80" t="s">
        <v>13</v>
      </c>
      <c r="M157" s="80" t="s">
        <v>13</v>
      </c>
      <c r="N157" s="80" t="s">
        <v>13</v>
      </c>
      <c r="O157" s="80" t="s">
        <v>13</v>
      </c>
      <c r="P157" s="80" t="s">
        <v>13</v>
      </c>
      <c r="Q157" s="80" t="s">
        <v>13</v>
      </c>
      <c r="R157" s="80" t="s">
        <v>13</v>
      </c>
      <c r="S157" s="80" t="s">
        <v>13</v>
      </c>
      <c r="T157" s="80">
        <v>8.4320000000000004</v>
      </c>
      <c r="U157" s="80">
        <v>2.5499999999999998</v>
      </c>
      <c r="V157" s="80" t="s">
        <v>13</v>
      </c>
      <c r="W157" s="80" t="s">
        <v>13</v>
      </c>
      <c r="X157" s="80" t="s">
        <v>13</v>
      </c>
      <c r="Y157" s="80" t="s">
        <v>13</v>
      </c>
      <c r="Z157" s="80" t="s">
        <v>13</v>
      </c>
      <c r="AA157" s="80" t="s">
        <v>13</v>
      </c>
      <c r="AB157" s="80" t="s">
        <v>13</v>
      </c>
      <c r="AC157" s="80" t="s">
        <v>13</v>
      </c>
      <c r="AD157" s="80" t="s">
        <v>13</v>
      </c>
      <c r="AE157" s="80" t="s">
        <v>13</v>
      </c>
      <c r="AF157" s="80" t="s">
        <v>13</v>
      </c>
      <c r="AG157" s="80" t="s">
        <v>13</v>
      </c>
      <c r="AH157" s="80" t="s">
        <v>13</v>
      </c>
      <c r="AI157" s="80" t="s">
        <v>13</v>
      </c>
      <c r="AJ157" s="80" t="s">
        <v>13</v>
      </c>
      <c r="AK157" s="80" t="s">
        <v>13</v>
      </c>
    </row>
    <row r="158" spans="5:37" x14ac:dyDescent="0.25">
      <c r="E158" t="s">
        <v>308</v>
      </c>
      <c r="F158" s="79" t="s">
        <v>1</v>
      </c>
      <c r="G158" s="79"/>
      <c r="H158" s="79" t="s">
        <v>151</v>
      </c>
      <c r="I158" s="79" t="s">
        <v>30</v>
      </c>
      <c r="J158" s="79" t="s">
        <v>501</v>
      </c>
      <c r="K158" s="80">
        <v>338</v>
      </c>
      <c r="L158" s="80">
        <v>436</v>
      </c>
      <c r="M158" s="80">
        <v>380</v>
      </c>
      <c r="N158" s="80">
        <v>414</v>
      </c>
      <c r="O158" s="80">
        <v>407</v>
      </c>
      <c r="P158" s="80">
        <v>447</v>
      </c>
      <c r="Q158" s="80">
        <v>482</v>
      </c>
      <c r="R158" s="80">
        <v>502</v>
      </c>
      <c r="S158" s="80">
        <v>587</v>
      </c>
      <c r="T158" s="80">
        <v>624.21500000000003</v>
      </c>
      <c r="U158" s="80">
        <v>527.15300000000002</v>
      </c>
      <c r="V158" s="80">
        <v>718.98099999999999</v>
      </c>
      <c r="W158" s="80">
        <v>608.28</v>
      </c>
      <c r="X158" s="80">
        <v>530.52300000000002</v>
      </c>
      <c r="Y158" s="80">
        <v>498.05799999999999</v>
      </c>
      <c r="Z158" s="80">
        <v>484.04599999999999</v>
      </c>
      <c r="AA158" s="80">
        <v>582.59300000000007</v>
      </c>
      <c r="AB158" s="80">
        <v>888.827</v>
      </c>
      <c r="AC158" s="80">
        <v>654.73099999999999</v>
      </c>
      <c r="AD158" s="80">
        <v>651.24199999999996</v>
      </c>
      <c r="AE158" s="80">
        <v>634.05400000000009</v>
      </c>
      <c r="AF158" s="80">
        <v>628.16599999999994</v>
      </c>
      <c r="AG158" s="80">
        <v>691.03300000000002</v>
      </c>
      <c r="AH158" s="80">
        <v>586.10799999999995</v>
      </c>
      <c r="AI158" s="80">
        <v>664.596</v>
      </c>
      <c r="AJ158" s="80">
        <v>665.02099999999996</v>
      </c>
      <c r="AK158" s="80">
        <v>654.274</v>
      </c>
    </row>
    <row r="159" spans="5:37" x14ac:dyDescent="0.25">
      <c r="E159" t="s">
        <v>308</v>
      </c>
      <c r="F159" s="79" t="s">
        <v>1</v>
      </c>
      <c r="G159" s="79"/>
      <c r="H159" s="79" t="s">
        <v>152</v>
      </c>
      <c r="I159" s="79" t="s">
        <v>30</v>
      </c>
      <c r="J159" s="79" t="s">
        <v>503</v>
      </c>
      <c r="K159" s="80" t="s">
        <v>13</v>
      </c>
      <c r="L159" s="80" t="s">
        <v>13</v>
      </c>
      <c r="M159" s="80" t="s">
        <v>13</v>
      </c>
      <c r="N159" s="80" t="s">
        <v>13</v>
      </c>
      <c r="O159" s="80" t="s">
        <v>13</v>
      </c>
      <c r="P159" s="80" t="s">
        <v>13</v>
      </c>
      <c r="Q159" s="80" t="s">
        <v>13</v>
      </c>
      <c r="R159" s="80" t="s">
        <v>13</v>
      </c>
      <c r="S159" s="80" t="s">
        <v>13</v>
      </c>
      <c r="T159" s="80" t="s">
        <v>13</v>
      </c>
      <c r="U159" s="80">
        <v>33.198</v>
      </c>
      <c r="V159" s="80">
        <v>40.973999999999997</v>
      </c>
      <c r="W159" s="80">
        <v>37.936999999999998</v>
      </c>
      <c r="X159" s="80">
        <v>10.163</v>
      </c>
      <c r="Y159" s="80">
        <v>15.907</v>
      </c>
      <c r="Z159" s="80">
        <v>8.3729999999999993</v>
      </c>
      <c r="AA159" s="80">
        <v>5.2610000000000001</v>
      </c>
      <c r="AB159" s="80">
        <v>5.7830000000000004</v>
      </c>
      <c r="AC159" s="80">
        <v>4.9640000000000004</v>
      </c>
      <c r="AD159" s="80">
        <v>10.183999999999999</v>
      </c>
      <c r="AE159" s="80">
        <v>4.72</v>
      </c>
      <c r="AF159" s="80">
        <v>0.6</v>
      </c>
      <c r="AG159" s="80">
        <v>0.18099999999999999</v>
      </c>
      <c r="AH159" s="80" t="s">
        <v>13</v>
      </c>
      <c r="AI159" s="80" t="s">
        <v>13</v>
      </c>
      <c r="AJ159" s="80" t="s">
        <v>13</v>
      </c>
      <c r="AK159" s="80" t="s">
        <v>13</v>
      </c>
    </row>
    <row r="160" spans="5:37" x14ac:dyDescent="0.25">
      <c r="E160" t="s">
        <v>308</v>
      </c>
      <c r="F160" s="79" t="s">
        <v>1</v>
      </c>
      <c r="G160" s="79"/>
      <c r="H160" s="79" t="s">
        <v>153</v>
      </c>
      <c r="I160" s="79" t="s">
        <v>17</v>
      </c>
      <c r="J160" s="79" t="s">
        <v>505</v>
      </c>
      <c r="K160" s="80" t="s">
        <v>13</v>
      </c>
      <c r="L160" s="80" t="s">
        <v>13</v>
      </c>
      <c r="M160" s="80" t="s">
        <v>13</v>
      </c>
      <c r="N160" s="80" t="s">
        <v>13</v>
      </c>
      <c r="O160" s="80" t="s">
        <v>13</v>
      </c>
      <c r="P160" s="80" t="s">
        <v>13</v>
      </c>
      <c r="Q160" s="80" t="s">
        <v>13</v>
      </c>
      <c r="R160" s="80" t="s">
        <v>13</v>
      </c>
      <c r="S160" s="80" t="s">
        <v>13</v>
      </c>
      <c r="T160" s="80">
        <v>46.960999999999999</v>
      </c>
      <c r="U160" s="80">
        <v>2.843</v>
      </c>
      <c r="V160" s="80">
        <v>9.2460000000000004</v>
      </c>
      <c r="W160" s="80">
        <v>3.8780000000000001</v>
      </c>
      <c r="X160" s="80">
        <v>2.476</v>
      </c>
      <c r="Y160" s="80">
        <v>4.0010000000000003</v>
      </c>
      <c r="Z160" s="80">
        <v>6.319</v>
      </c>
      <c r="AA160" s="80">
        <v>0.69599999999999995</v>
      </c>
      <c r="AB160" s="80">
        <v>0.98899999999999988</v>
      </c>
      <c r="AC160" s="80">
        <v>0</v>
      </c>
      <c r="AD160" s="80">
        <v>0.67700000000000005</v>
      </c>
      <c r="AE160" s="80">
        <v>10.837</v>
      </c>
      <c r="AF160" s="80">
        <v>14.869</v>
      </c>
      <c r="AG160" s="80">
        <v>10.041</v>
      </c>
      <c r="AH160" s="80">
        <v>5.9770000000000003</v>
      </c>
      <c r="AI160" s="80">
        <v>10.797000000000001</v>
      </c>
      <c r="AJ160" s="80">
        <v>17.209000000000003</v>
      </c>
      <c r="AK160" s="80">
        <v>20.771000000000001</v>
      </c>
    </row>
    <row r="161" spans="5:37" x14ac:dyDescent="0.25">
      <c r="E161" t="s">
        <v>308</v>
      </c>
      <c r="F161" s="79" t="s">
        <v>1</v>
      </c>
      <c r="G161" s="79"/>
      <c r="H161" s="79" t="s">
        <v>154</v>
      </c>
      <c r="I161" s="79" t="s">
        <v>30</v>
      </c>
      <c r="J161" s="79" t="s">
        <v>507</v>
      </c>
      <c r="K161" s="80" t="s">
        <v>13</v>
      </c>
      <c r="L161" s="80" t="s">
        <v>13</v>
      </c>
      <c r="M161" s="80" t="s">
        <v>13</v>
      </c>
      <c r="N161" s="80" t="s">
        <v>13</v>
      </c>
      <c r="O161" s="80" t="s">
        <v>13</v>
      </c>
      <c r="P161" s="80" t="s">
        <v>13</v>
      </c>
      <c r="Q161" s="80" t="s">
        <v>13</v>
      </c>
      <c r="R161" s="80" t="s">
        <v>13</v>
      </c>
      <c r="S161" s="80" t="s">
        <v>13</v>
      </c>
      <c r="T161" s="80">
        <v>24.042000000000002</v>
      </c>
      <c r="U161" s="80">
        <v>16.707999999999998</v>
      </c>
      <c r="V161" s="80">
        <v>4.915</v>
      </c>
      <c r="W161" s="80">
        <v>16.765000000000001</v>
      </c>
      <c r="X161" s="80">
        <v>24.259</v>
      </c>
      <c r="Y161" s="80">
        <v>41.091000000000001</v>
      </c>
      <c r="Z161" s="80">
        <v>46.653999999999996</v>
      </c>
      <c r="AA161" s="80">
        <v>52.552999999999997</v>
      </c>
      <c r="AB161" s="80">
        <v>25.247</v>
      </c>
      <c r="AC161" s="80">
        <v>37.835999999999999</v>
      </c>
      <c r="AD161" s="80">
        <v>30.771000000000001</v>
      </c>
      <c r="AE161" s="80">
        <v>33.145000000000003</v>
      </c>
      <c r="AF161" s="80">
        <v>33.016999999999996</v>
      </c>
      <c r="AG161" s="80">
        <v>42.226999999999997</v>
      </c>
      <c r="AH161" s="80">
        <v>31.068999999999999</v>
      </c>
      <c r="AI161" s="80">
        <v>30.565999999999999</v>
      </c>
      <c r="AJ161" s="80">
        <v>31.927</v>
      </c>
      <c r="AK161" s="80">
        <v>34.707000000000001</v>
      </c>
    </row>
    <row r="162" spans="5:37" x14ac:dyDescent="0.25">
      <c r="E162" t="s">
        <v>308</v>
      </c>
      <c r="F162" s="79" t="s">
        <v>1</v>
      </c>
      <c r="G162" s="79"/>
      <c r="H162" s="79" t="s">
        <v>155</v>
      </c>
      <c r="I162" s="79" t="s">
        <v>21</v>
      </c>
      <c r="J162" s="79" t="s">
        <v>511</v>
      </c>
      <c r="K162" s="80" t="s">
        <v>13</v>
      </c>
      <c r="L162" s="80" t="s">
        <v>13</v>
      </c>
      <c r="M162" s="80">
        <v>45</v>
      </c>
      <c r="N162" s="80">
        <v>43</v>
      </c>
      <c r="O162" s="80">
        <v>56</v>
      </c>
      <c r="P162" s="80">
        <v>77</v>
      </c>
      <c r="Q162" s="80">
        <v>87</v>
      </c>
      <c r="R162" s="80">
        <v>87</v>
      </c>
      <c r="S162" s="80">
        <v>113</v>
      </c>
      <c r="T162" s="80">
        <v>117.84399999999999</v>
      </c>
      <c r="U162" s="80">
        <v>135.10400000000001</v>
      </c>
      <c r="V162" s="80">
        <v>124.37</v>
      </c>
      <c r="W162" s="80">
        <v>99.945999999999998</v>
      </c>
      <c r="X162" s="80">
        <v>104.358</v>
      </c>
      <c r="Y162" s="80">
        <v>92.316999999999993</v>
      </c>
      <c r="Z162" s="80">
        <v>93.311999999999998</v>
      </c>
      <c r="AA162" s="80">
        <v>136.20600000000002</v>
      </c>
      <c r="AB162" s="80">
        <v>74.722999999999999</v>
      </c>
      <c r="AC162" s="80">
        <v>65.028000000000006</v>
      </c>
      <c r="AD162" s="80">
        <v>78.592000000000013</v>
      </c>
      <c r="AE162" s="80">
        <v>127.834</v>
      </c>
      <c r="AF162" s="80">
        <v>145.01</v>
      </c>
      <c r="AG162" s="80">
        <v>168.91200000000001</v>
      </c>
      <c r="AH162" s="80">
        <v>141.27799999999999</v>
      </c>
      <c r="AI162" s="80">
        <v>86.632999999999996</v>
      </c>
      <c r="AJ162" s="80">
        <v>120</v>
      </c>
      <c r="AK162" s="80">
        <v>128.37100000000001</v>
      </c>
    </row>
    <row r="163" spans="5:37" x14ac:dyDescent="0.25">
      <c r="E163" t="s">
        <v>308</v>
      </c>
      <c r="F163" s="79" t="s">
        <v>1</v>
      </c>
      <c r="G163" s="79"/>
      <c r="H163" s="79" t="s">
        <v>156</v>
      </c>
      <c r="I163" s="79" t="s">
        <v>60</v>
      </c>
      <c r="J163" s="79" t="s">
        <v>513</v>
      </c>
      <c r="K163" s="80">
        <v>244</v>
      </c>
      <c r="L163" s="80">
        <v>16</v>
      </c>
      <c r="M163" s="80">
        <v>21</v>
      </c>
      <c r="N163" s="80">
        <v>6</v>
      </c>
      <c r="O163" s="80">
        <v>0</v>
      </c>
      <c r="P163" s="80">
        <v>1</v>
      </c>
      <c r="Q163" s="80">
        <v>0</v>
      </c>
      <c r="R163" s="80">
        <v>0</v>
      </c>
      <c r="S163" s="80">
        <v>0</v>
      </c>
      <c r="T163" s="80" t="s">
        <v>13</v>
      </c>
      <c r="U163" s="80" t="s">
        <v>13</v>
      </c>
      <c r="V163" s="80" t="s">
        <v>13</v>
      </c>
      <c r="W163" s="80" t="s">
        <v>13</v>
      </c>
      <c r="X163" s="80" t="s">
        <v>13</v>
      </c>
      <c r="Y163" s="80" t="s">
        <v>13</v>
      </c>
      <c r="Z163" s="80" t="s">
        <v>13</v>
      </c>
      <c r="AA163" s="80" t="s">
        <v>13</v>
      </c>
      <c r="AB163" s="80" t="s">
        <v>13</v>
      </c>
      <c r="AC163" s="80" t="s">
        <v>13</v>
      </c>
      <c r="AD163" s="80" t="s">
        <v>13</v>
      </c>
      <c r="AE163" s="80" t="s">
        <v>13</v>
      </c>
      <c r="AF163" s="80" t="s">
        <v>13</v>
      </c>
      <c r="AG163" s="80" t="s">
        <v>13</v>
      </c>
      <c r="AH163" s="80" t="s">
        <v>13</v>
      </c>
      <c r="AI163" s="80" t="s">
        <v>13</v>
      </c>
      <c r="AJ163" s="80" t="s">
        <v>13</v>
      </c>
      <c r="AK163" s="80" t="s">
        <v>13</v>
      </c>
    </row>
    <row r="164" spans="5:37" x14ac:dyDescent="0.25">
      <c r="E164" t="s">
        <v>308</v>
      </c>
      <c r="F164" s="79" t="s">
        <v>1</v>
      </c>
      <c r="G164" s="79"/>
      <c r="H164" s="79" t="s">
        <v>157</v>
      </c>
      <c r="I164" s="79" t="s">
        <v>16</v>
      </c>
      <c r="J164" s="79" t="s">
        <v>515</v>
      </c>
      <c r="K164" s="80" t="s">
        <v>13</v>
      </c>
      <c r="L164" s="80">
        <v>61</v>
      </c>
      <c r="M164" s="80">
        <v>82</v>
      </c>
      <c r="N164" s="80">
        <v>108</v>
      </c>
      <c r="O164" s="80">
        <v>120</v>
      </c>
      <c r="P164" s="80">
        <v>113</v>
      </c>
      <c r="Q164" s="80">
        <v>123</v>
      </c>
      <c r="R164" s="80">
        <v>142</v>
      </c>
      <c r="S164" s="80">
        <v>128</v>
      </c>
      <c r="T164" s="80">
        <v>114.434</v>
      </c>
      <c r="U164" s="80">
        <v>91.296999999999997</v>
      </c>
      <c r="V164" s="80">
        <v>112.15300000000001</v>
      </c>
      <c r="W164" s="80">
        <v>107.035</v>
      </c>
      <c r="X164" s="80">
        <v>108.69900000000001</v>
      </c>
      <c r="Y164" s="80">
        <v>96.153000000000006</v>
      </c>
      <c r="Z164" s="80">
        <v>102.62100000000001</v>
      </c>
      <c r="AA164" s="80">
        <v>121.194</v>
      </c>
      <c r="AB164" s="80">
        <v>108.02099999999999</v>
      </c>
      <c r="AC164" s="80">
        <v>98.751000000000005</v>
      </c>
      <c r="AD164" s="80">
        <v>79.12700000000001</v>
      </c>
      <c r="AE164" s="80">
        <v>3.855</v>
      </c>
      <c r="AF164" s="80" t="s">
        <v>13</v>
      </c>
      <c r="AG164" s="80" t="s">
        <v>13</v>
      </c>
      <c r="AH164" s="80" t="s">
        <v>13</v>
      </c>
      <c r="AI164" s="80" t="s">
        <v>13</v>
      </c>
      <c r="AJ164" s="80" t="s">
        <v>13</v>
      </c>
      <c r="AK164" s="80" t="s">
        <v>13</v>
      </c>
    </row>
    <row r="165" spans="5:37" x14ac:dyDescent="0.25">
      <c r="E165" t="s">
        <v>308</v>
      </c>
      <c r="F165" s="79" t="s">
        <v>1</v>
      </c>
      <c r="G165" s="79"/>
      <c r="H165" s="79" t="s">
        <v>158</v>
      </c>
      <c r="I165" s="79" t="s">
        <v>193</v>
      </c>
      <c r="J165" s="79" t="s">
        <v>517</v>
      </c>
      <c r="K165" s="80" t="s">
        <v>13</v>
      </c>
      <c r="L165" s="80" t="s">
        <v>13</v>
      </c>
      <c r="M165" s="80" t="s">
        <v>13</v>
      </c>
      <c r="N165" s="80" t="s">
        <v>13</v>
      </c>
      <c r="O165" s="80" t="s">
        <v>13</v>
      </c>
      <c r="P165" s="80" t="s">
        <v>13</v>
      </c>
      <c r="Q165" s="80" t="s">
        <v>13</v>
      </c>
      <c r="R165" s="80" t="s">
        <v>13</v>
      </c>
      <c r="S165" s="80" t="s">
        <v>13</v>
      </c>
      <c r="T165" s="80">
        <v>98.328999999999994</v>
      </c>
      <c r="U165" s="80">
        <v>92.855999999999995</v>
      </c>
      <c r="V165" s="80">
        <v>92.204999999999998</v>
      </c>
      <c r="W165" s="80">
        <v>104.444</v>
      </c>
      <c r="X165" s="80">
        <v>101.60799999999999</v>
      </c>
      <c r="Y165" s="80">
        <v>101.047</v>
      </c>
      <c r="Z165" s="80">
        <v>78.263000000000005</v>
      </c>
      <c r="AA165" s="80">
        <v>60.762</v>
      </c>
      <c r="AB165" s="80">
        <v>22.859000000000002</v>
      </c>
      <c r="AC165" s="80">
        <v>7.319</v>
      </c>
      <c r="AD165" s="80">
        <v>24.597999999999999</v>
      </c>
      <c r="AE165" s="80">
        <v>1.87</v>
      </c>
      <c r="AF165" s="80">
        <v>1.8169999999999999</v>
      </c>
      <c r="AG165" s="80">
        <v>1.44</v>
      </c>
      <c r="AH165" s="80">
        <v>1.0449999999999999</v>
      </c>
      <c r="AI165" s="80" t="s">
        <v>13</v>
      </c>
      <c r="AJ165" s="80" t="s">
        <v>13</v>
      </c>
      <c r="AK165" s="80" t="s">
        <v>13</v>
      </c>
    </row>
    <row r="166" spans="5:37" x14ac:dyDescent="0.25">
      <c r="E166" t="s">
        <v>308</v>
      </c>
      <c r="F166" s="79" t="s">
        <v>1</v>
      </c>
      <c r="G166" s="79"/>
      <c r="H166" s="79" t="s">
        <v>521</v>
      </c>
      <c r="I166" s="79" t="s">
        <v>30</v>
      </c>
      <c r="J166" s="79" t="s">
        <v>519</v>
      </c>
      <c r="K166" s="80" t="s">
        <v>13</v>
      </c>
      <c r="L166" s="80" t="s">
        <v>13</v>
      </c>
      <c r="M166" s="80" t="s">
        <v>13</v>
      </c>
      <c r="N166" s="80" t="s">
        <v>13</v>
      </c>
      <c r="O166" s="80" t="s">
        <v>13</v>
      </c>
      <c r="P166" s="80" t="s">
        <v>13</v>
      </c>
      <c r="Q166" s="80" t="s">
        <v>13</v>
      </c>
      <c r="R166" s="80" t="s">
        <v>13</v>
      </c>
      <c r="S166" s="80" t="s">
        <v>13</v>
      </c>
      <c r="T166" s="80">
        <v>57.95</v>
      </c>
      <c r="U166" s="80">
        <v>75.423000000000002</v>
      </c>
      <c r="V166" s="80">
        <v>106.511</v>
      </c>
      <c r="W166" s="80">
        <v>104.89400000000001</v>
      </c>
      <c r="X166" s="80">
        <v>77.74199999999999</v>
      </c>
      <c r="Y166" s="80">
        <v>59.692999999999998</v>
      </c>
      <c r="Z166" s="80">
        <v>87.646000000000001</v>
      </c>
      <c r="AA166" s="80">
        <v>57.024000000000001</v>
      </c>
      <c r="AB166" s="80">
        <v>82.573000000000008</v>
      </c>
      <c r="AC166" s="80">
        <v>50.054000000000002</v>
      </c>
      <c r="AD166" s="80">
        <v>79.498999999999995</v>
      </c>
      <c r="AE166" s="80">
        <v>60.854999999999997</v>
      </c>
      <c r="AF166" s="80">
        <v>103.80500000000001</v>
      </c>
      <c r="AG166" s="80">
        <v>120.39</v>
      </c>
      <c r="AH166" s="80">
        <v>74.335999999999999</v>
      </c>
      <c r="AI166" s="80">
        <v>58.854999999999997</v>
      </c>
      <c r="AJ166" s="80">
        <v>85.51400000000001</v>
      </c>
      <c r="AK166" s="80">
        <v>51.09</v>
      </c>
    </row>
    <row r="167" spans="5:37" x14ac:dyDescent="0.25">
      <c r="E167" t="s">
        <v>308</v>
      </c>
      <c r="F167" s="79" t="s">
        <v>1</v>
      </c>
      <c r="G167" s="79"/>
      <c r="H167" s="79" t="s">
        <v>524</v>
      </c>
      <c r="I167" s="79" t="s">
        <v>60</v>
      </c>
      <c r="J167" s="79" t="s">
        <v>522</v>
      </c>
      <c r="K167" s="80">
        <v>111</v>
      </c>
      <c r="L167" s="80">
        <v>142</v>
      </c>
      <c r="M167" s="80">
        <v>36</v>
      </c>
      <c r="N167" s="80">
        <v>213</v>
      </c>
      <c r="O167" s="80">
        <v>204</v>
      </c>
      <c r="P167" s="80">
        <v>165</v>
      </c>
      <c r="Q167" s="80">
        <v>198</v>
      </c>
      <c r="R167" s="80">
        <v>198</v>
      </c>
      <c r="S167" s="80">
        <v>162</v>
      </c>
      <c r="T167" s="80">
        <v>165.643</v>
      </c>
      <c r="U167" s="80">
        <v>211.53</v>
      </c>
      <c r="V167" s="80">
        <v>242.267</v>
      </c>
      <c r="W167" s="80">
        <v>222.69300000000001</v>
      </c>
      <c r="X167" s="80">
        <v>213.49699999999999</v>
      </c>
      <c r="Y167" s="80">
        <v>208.57900000000001</v>
      </c>
      <c r="Z167" s="80">
        <v>210.77699999999999</v>
      </c>
      <c r="AA167" s="80">
        <v>249.62299999999999</v>
      </c>
      <c r="AB167" s="80">
        <v>163.58500000000001</v>
      </c>
      <c r="AC167" s="80">
        <v>120.506</v>
      </c>
      <c r="AD167" s="80">
        <v>97.01100000000001</v>
      </c>
      <c r="AE167" s="80">
        <v>77.762</v>
      </c>
      <c r="AF167" s="80">
        <v>74.766999999999996</v>
      </c>
      <c r="AG167" s="80">
        <v>86.045000000000002</v>
      </c>
      <c r="AH167" s="80">
        <v>63.459000000000003</v>
      </c>
      <c r="AI167" s="80">
        <v>75.432000000000002</v>
      </c>
      <c r="AJ167" s="80">
        <v>65.444999999999993</v>
      </c>
      <c r="AK167" s="80">
        <v>61.664999999999999</v>
      </c>
    </row>
    <row r="168" spans="5:37" x14ac:dyDescent="0.25">
      <c r="E168" t="s">
        <v>308</v>
      </c>
      <c r="F168" s="79" t="s">
        <v>1</v>
      </c>
      <c r="G168" s="79"/>
      <c r="H168" s="79" t="s">
        <v>159</v>
      </c>
      <c r="I168" s="79" t="s">
        <v>27</v>
      </c>
      <c r="J168" s="79" t="s">
        <v>525</v>
      </c>
      <c r="K168" s="80">
        <v>375</v>
      </c>
      <c r="L168" s="80">
        <v>596</v>
      </c>
      <c r="M168" s="80">
        <v>471</v>
      </c>
      <c r="N168" s="80">
        <v>562</v>
      </c>
      <c r="O168" s="80">
        <v>523</v>
      </c>
      <c r="P168" s="80">
        <v>598</v>
      </c>
      <c r="Q168" s="80">
        <v>640</v>
      </c>
      <c r="R168" s="80">
        <v>733</v>
      </c>
      <c r="S168" s="80">
        <v>688</v>
      </c>
      <c r="T168" s="80">
        <v>551.46600000000001</v>
      </c>
      <c r="U168" s="80">
        <v>678.82899999999995</v>
      </c>
      <c r="V168" s="80">
        <v>515.596</v>
      </c>
      <c r="W168" s="80">
        <v>456.58</v>
      </c>
      <c r="X168" s="80">
        <v>418.834</v>
      </c>
      <c r="Y168" s="80">
        <v>414.10200000000003</v>
      </c>
      <c r="Z168" s="80">
        <v>421.32799999999997</v>
      </c>
      <c r="AA168" s="80">
        <v>477.11799999999999</v>
      </c>
      <c r="AB168" s="80">
        <v>550.24400000000003</v>
      </c>
      <c r="AC168" s="80">
        <v>439.82900000000001</v>
      </c>
      <c r="AD168" s="80">
        <v>127.905</v>
      </c>
      <c r="AE168" s="80">
        <v>3.5680000000000001</v>
      </c>
      <c r="AF168" s="80">
        <v>12.441000000000001</v>
      </c>
      <c r="AG168" s="80">
        <v>5.0999999999999996</v>
      </c>
      <c r="AH168" s="80" t="s">
        <v>13</v>
      </c>
      <c r="AI168" s="80" t="s">
        <v>13</v>
      </c>
      <c r="AJ168" s="80" t="s">
        <v>13</v>
      </c>
      <c r="AK168" s="80" t="s">
        <v>13</v>
      </c>
    </row>
    <row r="169" spans="5:37" x14ac:dyDescent="0.25">
      <c r="E169" t="s">
        <v>308</v>
      </c>
      <c r="F169" s="79" t="s">
        <v>1</v>
      </c>
      <c r="G169" s="79"/>
      <c r="H169" s="79" t="s">
        <v>160</v>
      </c>
      <c r="I169" s="79" t="s">
        <v>21</v>
      </c>
      <c r="J169" s="79" t="s">
        <v>527</v>
      </c>
      <c r="K169" s="80" t="s">
        <v>13</v>
      </c>
      <c r="L169" s="80">
        <v>141</v>
      </c>
      <c r="M169" s="80">
        <v>233</v>
      </c>
      <c r="N169" s="80">
        <v>170</v>
      </c>
      <c r="O169" s="80">
        <v>182</v>
      </c>
      <c r="P169" s="80">
        <v>197</v>
      </c>
      <c r="Q169" s="80">
        <v>185</v>
      </c>
      <c r="R169" s="80">
        <v>196</v>
      </c>
      <c r="S169" s="80">
        <v>211</v>
      </c>
      <c r="T169" s="80">
        <v>216.18199999999999</v>
      </c>
      <c r="U169" s="80">
        <v>226.398</v>
      </c>
      <c r="V169" s="80">
        <v>246.285</v>
      </c>
      <c r="W169" s="80">
        <v>195.309</v>
      </c>
      <c r="X169" s="80">
        <v>208.648</v>
      </c>
      <c r="Y169" s="80">
        <v>208.47200000000001</v>
      </c>
      <c r="Z169" s="80">
        <v>393.60900000000004</v>
      </c>
      <c r="AA169" s="80">
        <v>498.08499999999998</v>
      </c>
      <c r="AB169" s="80">
        <v>304.51099999999997</v>
      </c>
      <c r="AC169" s="80">
        <v>301.88100000000003</v>
      </c>
      <c r="AD169" s="80">
        <v>376.31900000000002</v>
      </c>
      <c r="AE169" s="80">
        <v>297.20600000000002</v>
      </c>
      <c r="AF169" s="80">
        <v>271.45599999999996</v>
      </c>
      <c r="AG169" s="80">
        <v>208.84399999999999</v>
      </c>
      <c r="AH169" s="80">
        <v>223.70500000000001</v>
      </c>
      <c r="AI169" s="80">
        <v>386.84399999999999</v>
      </c>
      <c r="AJ169" s="80">
        <v>306.41899999999998</v>
      </c>
      <c r="AK169" s="80">
        <v>152.53</v>
      </c>
    </row>
    <row r="170" spans="5:37" x14ac:dyDescent="0.25">
      <c r="E170" t="s">
        <v>308</v>
      </c>
      <c r="F170" s="79" t="s">
        <v>1</v>
      </c>
      <c r="G170" s="79"/>
      <c r="H170" s="79" t="s">
        <v>161</v>
      </c>
      <c r="I170" s="79" t="s">
        <v>9</v>
      </c>
      <c r="J170" s="79" t="s">
        <v>529</v>
      </c>
      <c r="K170" s="80" t="s">
        <v>13</v>
      </c>
      <c r="L170" s="80" t="s">
        <v>13</v>
      </c>
      <c r="M170" s="80" t="s">
        <v>13</v>
      </c>
      <c r="N170" s="80" t="s">
        <v>13</v>
      </c>
      <c r="O170" s="80" t="s">
        <v>13</v>
      </c>
      <c r="P170" s="80" t="s">
        <v>13</v>
      </c>
      <c r="Q170" s="80" t="s">
        <v>13</v>
      </c>
      <c r="R170" s="80" t="s">
        <v>13</v>
      </c>
      <c r="S170" s="80" t="s">
        <v>13</v>
      </c>
      <c r="T170" s="80">
        <v>35.503</v>
      </c>
      <c r="U170" s="80">
        <v>44.662999999999997</v>
      </c>
      <c r="V170" s="80">
        <v>39.465999999999994</v>
      </c>
      <c r="W170" s="80">
        <v>31.734999999999999</v>
      </c>
      <c r="X170" s="80">
        <v>19.108000000000001</v>
      </c>
      <c r="Y170" s="80">
        <v>25.971999999999998</v>
      </c>
      <c r="Z170" s="80">
        <v>25.04</v>
      </c>
      <c r="AA170" s="80">
        <v>29.073999999999998</v>
      </c>
      <c r="AB170" s="80">
        <v>36.676000000000002</v>
      </c>
      <c r="AC170" s="80">
        <v>34.164000000000001</v>
      </c>
      <c r="AD170" s="80">
        <v>29.322000000000003</v>
      </c>
      <c r="AE170" s="80">
        <v>43.790999999999997</v>
      </c>
      <c r="AF170" s="80">
        <v>39.161999999999999</v>
      </c>
      <c r="AG170" s="80">
        <v>57.68</v>
      </c>
      <c r="AH170" s="80">
        <v>58.372</v>
      </c>
      <c r="AI170" s="80">
        <v>49.616</v>
      </c>
      <c r="AJ170" s="80">
        <v>47.076999999999998</v>
      </c>
      <c r="AK170" s="80">
        <v>51.220999999999997</v>
      </c>
    </row>
    <row r="171" spans="5:37" x14ac:dyDescent="0.25">
      <c r="E171" t="s">
        <v>308</v>
      </c>
      <c r="F171" s="79" t="s">
        <v>1</v>
      </c>
      <c r="G171" s="79"/>
      <c r="H171" s="79" t="s">
        <v>162</v>
      </c>
      <c r="I171" s="79" t="s">
        <v>193</v>
      </c>
      <c r="J171" s="79" t="s">
        <v>531</v>
      </c>
      <c r="K171" s="80">
        <v>104</v>
      </c>
      <c r="L171" s="80">
        <v>147</v>
      </c>
      <c r="M171" s="80">
        <v>351</v>
      </c>
      <c r="N171" s="80">
        <v>225</v>
      </c>
      <c r="O171" s="80">
        <v>234</v>
      </c>
      <c r="P171" s="80">
        <v>235</v>
      </c>
      <c r="Q171" s="80">
        <v>219</v>
      </c>
      <c r="R171" s="80">
        <v>210</v>
      </c>
      <c r="S171" s="80">
        <v>235</v>
      </c>
      <c r="T171" s="80">
        <v>269.60900000000004</v>
      </c>
      <c r="U171" s="80">
        <v>199.339</v>
      </c>
      <c r="V171" s="80">
        <v>231.804</v>
      </c>
      <c r="W171" s="80">
        <v>221.077</v>
      </c>
      <c r="X171" s="80">
        <v>140.82499999999999</v>
      </c>
      <c r="Y171" s="80">
        <v>143.387</v>
      </c>
      <c r="Z171" s="80">
        <v>107.03100000000001</v>
      </c>
      <c r="AA171" s="80">
        <v>148.749</v>
      </c>
      <c r="AB171" s="80">
        <v>79.698999999999998</v>
      </c>
      <c r="AC171" s="80">
        <v>82.921999999999997</v>
      </c>
      <c r="AD171" s="80">
        <v>83.957999999999998</v>
      </c>
      <c r="AE171" s="80">
        <v>68.741</v>
      </c>
      <c r="AF171" s="80">
        <v>71.317999999999998</v>
      </c>
      <c r="AG171" s="80">
        <v>55.118000000000002</v>
      </c>
      <c r="AH171" s="80">
        <v>67.186000000000007</v>
      </c>
      <c r="AI171" s="80">
        <v>45.674999999999997</v>
      </c>
      <c r="AJ171" s="80">
        <v>60.957999999999998</v>
      </c>
      <c r="AK171" s="80">
        <v>58.539000000000001</v>
      </c>
    </row>
    <row r="172" spans="5:37" x14ac:dyDescent="0.25">
      <c r="E172" t="s">
        <v>308</v>
      </c>
      <c r="F172" s="79" t="s">
        <v>1</v>
      </c>
      <c r="G172" s="79"/>
      <c r="H172" s="79" t="s">
        <v>163</v>
      </c>
      <c r="I172" s="82" t="s">
        <v>27</v>
      </c>
      <c r="J172" s="79" t="s">
        <v>533</v>
      </c>
      <c r="K172" s="80">
        <v>893</v>
      </c>
      <c r="L172" s="80">
        <v>990</v>
      </c>
      <c r="M172" s="80">
        <v>249</v>
      </c>
      <c r="N172" s="80">
        <v>318</v>
      </c>
      <c r="O172" s="80">
        <v>356</v>
      </c>
      <c r="P172" s="80">
        <v>340</v>
      </c>
      <c r="Q172" s="80">
        <v>400</v>
      </c>
      <c r="R172" s="80">
        <v>329</v>
      </c>
      <c r="S172" s="80">
        <v>718</v>
      </c>
      <c r="T172" s="80">
        <v>700.84300000000007</v>
      </c>
      <c r="U172" s="80">
        <v>524.36200000000008</v>
      </c>
      <c r="V172" s="80">
        <v>639.78700000000003</v>
      </c>
      <c r="W172" s="80">
        <v>573.98500000000001</v>
      </c>
      <c r="X172" s="80">
        <v>463.37</v>
      </c>
      <c r="Y172" s="80">
        <v>436.88699999999994</v>
      </c>
      <c r="Z172" s="80">
        <v>697.29300000000001</v>
      </c>
      <c r="AA172" s="80">
        <v>583.78399999999999</v>
      </c>
      <c r="AB172" s="80">
        <v>517.94200000000001</v>
      </c>
      <c r="AC172" s="80">
        <v>501.00099999999998</v>
      </c>
      <c r="AD172" s="80">
        <v>479.38900000000001</v>
      </c>
      <c r="AE172" s="80">
        <v>527.72500000000002</v>
      </c>
      <c r="AF172" s="80">
        <v>579.41300000000001</v>
      </c>
      <c r="AG172" s="80">
        <v>587.255</v>
      </c>
      <c r="AH172" s="80">
        <v>569.78800000000001</v>
      </c>
      <c r="AI172" s="80">
        <v>565.19100000000003</v>
      </c>
      <c r="AJ172" s="80">
        <v>623.22800000000007</v>
      </c>
      <c r="AK172" s="80">
        <v>563.24699999999996</v>
      </c>
    </row>
    <row r="173" spans="5:37" x14ac:dyDescent="0.25">
      <c r="E173" t="s">
        <v>308</v>
      </c>
      <c r="F173" s="79" t="s">
        <v>1</v>
      </c>
      <c r="G173" s="79"/>
      <c r="H173" s="79" t="s">
        <v>537</v>
      </c>
      <c r="I173" s="82"/>
      <c r="J173" s="79" t="s">
        <v>535</v>
      </c>
      <c r="K173" s="80">
        <v>4916</v>
      </c>
      <c r="L173" s="80">
        <v>2715</v>
      </c>
      <c r="M173" s="80">
        <v>10635</v>
      </c>
      <c r="N173" s="80">
        <v>4571</v>
      </c>
      <c r="O173" s="80">
        <v>4223</v>
      </c>
      <c r="P173" s="80">
        <v>4772</v>
      </c>
      <c r="Q173" s="80">
        <v>4691</v>
      </c>
      <c r="R173" s="80">
        <v>4380</v>
      </c>
      <c r="S173" s="80">
        <v>5169</v>
      </c>
      <c r="T173" s="80" t="s">
        <v>13</v>
      </c>
      <c r="U173" s="80" t="s">
        <v>13</v>
      </c>
      <c r="V173" s="80" t="s">
        <v>13</v>
      </c>
      <c r="W173" s="80" t="s">
        <v>13</v>
      </c>
      <c r="X173" s="80" t="s">
        <v>13</v>
      </c>
      <c r="Y173" s="80" t="s">
        <v>13</v>
      </c>
      <c r="Z173" s="80" t="s">
        <v>13</v>
      </c>
      <c r="AA173" s="80" t="s">
        <v>13</v>
      </c>
      <c r="AB173" s="80" t="s">
        <v>13</v>
      </c>
      <c r="AC173" s="80" t="s">
        <v>13</v>
      </c>
      <c r="AD173" s="80" t="s">
        <v>13</v>
      </c>
      <c r="AE173" s="80" t="s">
        <v>13</v>
      </c>
      <c r="AF173" s="80" t="s">
        <v>13</v>
      </c>
      <c r="AG173" s="80" t="s">
        <v>13</v>
      </c>
      <c r="AH173" s="80" t="s">
        <v>13</v>
      </c>
      <c r="AI173" s="80" t="s">
        <v>13</v>
      </c>
      <c r="AJ173" s="80" t="s">
        <v>13</v>
      </c>
      <c r="AK173" s="80" t="s">
        <v>13</v>
      </c>
    </row>
    <row r="174" spans="5:37" x14ac:dyDescent="0.25">
      <c r="F174" s="79" t="s">
        <v>1</v>
      </c>
      <c r="G174" s="79"/>
      <c r="H174" s="79" t="s">
        <v>164</v>
      </c>
      <c r="I174" s="82"/>
      <c r="J174" s="79" t="s">
        <v>538</v>
      </c>
      <c r="K174" s="80">
        <v>23686</v>
      </c>
      <c r="L174" s="80">
        <v>22509</v>
      </c>
      <c r="M174" s="80">
        <v>28658</v>
      </c>
      <c r="N174" s="80">
        <v>21888</v>
      </c>
      <c r="O174" s="80">
        <v>25154</v>
      </c>
      <c r="P174" s="80">
        <v>28089</v>
      </c>
      <c r="Q174" s="80">
        <v>29789</v>
      </c>
      <c r="R174" s="80">
        <v>31338</v>
      </c>
      <c r="S174" s="80">
        <v>33362</v>
      </c>
      <c r="T174" s="80">
        <v>31666.922000000002</v>
      </c>
      <c r="U174" s="80">
        <v>28697.694999999996</v>
      </c>
      <c r="V174" s="80">
        <v>30682.057999999986</v>
      </c>
      <c r="W174" s="80">
        <v>34631.340999999993</v>
      </c>
      <c r="X174" s="80">
        <v>33876.009999999995</v>
      </c>
      <c r="Y174" s="80">
        <v>33572.596000000005</v>
      </c>
      <c r="Z174" s="80">
        <v>27401.435000000005</v>
      </c>
      <c r="AA174" s="80">
        <v>26537.600999999988</v>
      </c>
      <c r="AB174" s="80">
        <v>24440.995999999996</v>
      </c>
      <c r="AC174" s="80">
        <v>21898.965000000004</v>
      </c>
      <c r="AD174" s="80">
        <v>19154.095999999998</v>
      </c>
      <c r="AE174" s="80">
        <v>19046.544999999991</v>
      </c>
      <c r="AF174" s="80">
        <v>19273.694</v>
      </c>
      <c r="AG174" s="80">
        <v>19067.978000000003</v>
      </c>
      <c r="AH174" s="80">
        <v>17758.410000000003</v>
      </c>
      <c r="AI174" s="80">
        <v>16931.810999999998</v>
      </c>
      <c r="AJ174" s="80">
        <v>17465.661</v>
      </c>
      <c r="AK174" s="80">
        <v>16344.524000000005</v>
      </c>
    </row>
    <row r="175" spans="5:37" x14ac:dyDescent="0.25">
      <c r="F175" s="79" t="s">
        <v>1</v>
      </c>
      <c r="G175" s="79"/>
      <c r="H175" s="79" t="s">
        <v>165</v>
      </c>
      <c r="I175" s="82"/>
      <c r="J175" s="79" t="s">
        <v>539</v>
      </c>
      <c r="K175" s="80" t="s">
        <v>13</v>
      </c>
      <c r="L175" s="80" t="s">
        <v>13</v>
      </c>
      <c r="M175" s="80" t="s">
        <v>13</v>
      </c>
      <c r="N175" s="80">
        <v>261418</v>
      </c>
      <c r="O175" s="80">
        <v>256141</v>
      </c>
      <c r="P175" s="80">
        <v>261673</v>
      </c>
      <c r="Q175" s="80">
        <v>270123</v>
      </c>
      <c r="R175" s="80">
        <v>258478</v>
      </c>
      <c r="S175" s="80">
        <v>248585</v>
      </c>
      <c r="T175" s="80">
        <v>247887.71299999999</v>
      </c>
      <c r="U175" s="80">
        <v>251656.00699999995</v>
      </c>
      <c r="V175" s="80">
        <v>255047.897</v>
      </c>
      <c r="W175" s="80">
        <v>259294.95700000002</v>
      </c>
      <c r="X175" s="80">
        <v>269511.39400000026</v>
      </c>
      <c r="Y175" s="80">
        <v>274238.234</v>
      </c>
      <c r="Z175" s="80">
        <v>305411.04399999999</v>
      </c>
      <c r="AA175" s="80">
        <v>313334.61700000003</v>
      </c>
      <c r="AB175" s="80">
        <v>321348.58599999995</v>
      </c>
      <c r="AC175" s="80">
        <v>320896.56400000025</v>
      </c>
      <c r="AD175" s="80">
        <v>319058.49200000014</v>
      </c>
      <c r="AE175" s="80">
        <v>326070.77899999981</v>
      </c>
      <c r="AF175" s="80">
        <v>336032.25800000003</v>
      </c>
      <c r="AG175" s="80">
        <v>343877.67099999991</v>
      </c>
      <c r="AH175" s="80">
        <v>342500.47500000021</v>
      </c>
      <c r="AI175" s="80">
        <v>361562.97</v>
      </c>
      <c r="AJ175" s="80">
        <v>367559.60399999993</v>
      </c>
      <c r="AK175" s="80">
        <v>357652.07499999984</v>
      </c>
    </row>
    <row r="176" spans="5:37" x14ac:dyDescent="0.25">
      <c r="F176" s="79" t="s">
        <v>1</v>
      </c>
      <c r="G176" s="79"/>
      <c r="H176" s="79" t="s">
        <v>167</v>
      </c>
      <c r="I176" s="82"/>
      <c r="J176" s="79" t="s">
        <v>541</v>
      </c>
      <c r="K176" s="80" t="s">
        <v>13</v>
      </c>
      <c r="L176" s="80" t="s">
        <v>13</v>
      </c>
      <c r="M176" s="80" t="s">
        <v>13</v>
      </c>
      <c r="N176" s="80">
        <v>64814</v>
      </c>
      <c r="O176" s="80">
        <v>60965</v>
      </c>
      <c r="P176" s="80">
        <v>65566</v>
      </c>
      <c r="Q176" s="80">
        <v>68466</v>
      </c>
      <c r="R176" s="80">
        <v>62101</v>
      </c>
      <c r="S176" s="80">
        <v>56900</v>
      </c>
      <c r="T176" s="80">
        <v>59874.39</v>
      </c>
      <c r="U176" s="80">
        <v>53469.476999999992</v>
      </c>
      <c r="V176" s="80">
        <v>59319.824000000001</v>
      </c>
      <c r="W176" s="80">
        <v>61381.615000000005</v>
      </c>
      <c r="X176" s="80">
        <v>58571.006999999998</v>
      </c>
      <c r="Y176" s="80">
        <v>63114.3</v>
      </c>
      <c r="Z176" s="80">
        <v>57794.398999999998</v>
      </c>
      <c r="AA176" s="80">
        <v>57698.947000000007</v>
      </c>
      <c r="AB176" s="80">
        <v>56370.359000000004</v>
      </c>
      <c r="AC176" s="80">
        <v>60841.173000000003</v>
      </c>
      <c r="AD176" s="80">
        <v>60410.466</v>
      </c>
      <c r="AE176" s="80">
        <v>60068.505000000005</v>
      </c>
      <c r="AF176" s="80">
        <v>58220.046000000002</v>
      </c>
      <c r="AG176" s="80">
        <v>57160.267000000007</v>
      </c>
      <c r="AH176" s="80">
        <v>63212.475999999995</v>
      </c>
      <c r="AI176" s="80">
        <v>62306.843999999997</v>
      </c>
      <c r="AJ176" s="80">
        <v>56150.191000000006</v>
      </c>
      <c r="AK176" s="80">
        <v>56578.335999999996</v>
      </c>
    </row>
    <row r="177" spans="1:37" x14ac:dyDescent="0.25">
      <c r="F177" s="79" t="s">
        <v>1</v>
      </c>
      <c r="G177" s="79"/>
      <c r="H177" s="79" t="s">
        <v>168</v>
      </c>
      <c r="I177" s="82"/>
      <c r="J177" s="79" t="s">
        <v>543</v>
      </c>
      <c r="K177" s="80" t="s">
        <v>13</v>
      </c>
      <c r="L177" s="80" t="s">
        <v>13</v>
      </c>
      <c r="M177" s="80" t="s">
        <v>13</v>
      </c>
      <c r="N177" s="80">
        <v>34094</v>
      </c>
      <c r="O177" s="80">
        <v>53079</v>
      </c>
      <c r="P177" s="80">
        <v>65197</v>
      </c>
      <c r="Q177" s="80">
        <v>88193</v>
      </c>
      <c r="R177" s="80">
        <v>91435</v>
      </c>
      <c r="S177" s="80">
        <v>99568</v>
      </c>
      <c r="T177" s="80">
        <v>110610.53</v>
      </c>
      <c r="U177" s="80">
        <v>120986.423</v>
      </c>
      <c r="V177" s="80">
        <v>130405.84700000001</v>
      </c>
      <c r="W177" s="80">
        <v>128745.47399999999</v>
      </c>
      <c r="X177" s="80">
        <v>124637.01</v>
      </c>
      <c r="Y177" s="80">
        <v>119448.97499999998</v>
      </c>
      <c r="Z177" s="80">
        <v>113692.51300000001</v>
      </c>
      <c r="AA177" s="80">
        <v>94353.304000000004</v>
      </c>
      <c r="AB177" s="80">
        <v>97576.067999999999</v>
      </c>
      <c r="AC177" s="80">
        <v>96065.481000000029</v>
      </c>
      <c r="AD177" s="80">
        <v>98586.499000000025</v>
      </c>
      <c r="AE177" s="80">
        <v>101211.84</v>
      </c>
      <c r="AF177" s="80">
        <v>123805.59600000001</v>
      </c>
      <c r="AG177" s="80">
        <v>126847.17699999998</v>
      </c>
      <c r="AH177" s="80">
        <v>125253.64300000001</v>
      </c>
      <c r="AI177" s="80">
        <v>115068.98500000002</v>
      </c>
      <c r="AJ177" s="80">
        <v>124713.421</v>
      </c>
      <c r="AK177" s="80">
        <v>130099.87300000001</v>
      </c>
    </row>
    <row r="178" spans="1:37" x14ac:dyDescent="0.25">
      <c r="F178" s="79" t="s">
        <v>1</v>
      </c>
      <c r="G178" s="79"/>
      <c r="H178" s="79" t="s">
        <v>169</v>
      </c>
      <c r="I178" s="82"/>
      <c r="J178" s="79" t="s">
        <v>545</v>
      </c>
      <c r="K178" s="80">
        <v>319212</v>
      </c>
      <c r="L178" s="80">
        <v>370025</v>
      </c>
      <c r="M178" s="80">
        <v>340145</v>
      </c>
      <c r="N178" s="80">
        <v>360326</v>
      </c>
      <c r="O178" s="80">
        <v>370185</v>
      </c>
      <c r="P178" s="80">
        <v>392436</v>
      </c>
      <c r="Q178" s="80">
        <v>426782</v>
      </c>
      <c r="R178" s="80">
        <v>412014</v>
      </c>
      <c r="S178" s="80">
        <v>405053</v>
      </c>
      <c r="T178" s="80">
        <v>418372.63300000003</v>
      </c>
      <c r="U178" s="80">
        <v>426111.90699999995</v>
      </c>
      <c r="V178" s="80">
        <v>444773.56800000003</v>
      </c>
      <c r="W178" s="80">
        <v>449422.04600000003</v>
      </c>
      <c r="X178" s="80">
        <v>452719.4110000002</v>
      </c>
      <c r="Y178" s="80">
        <v>456801.50899999996</v>
      </c>
      <c r="Z178" s="80">
        <v>476897.95600000001</v>
      </c>
      <c r="AA178" s="80">
        <v>465386.86800000002</v>
      </c>
      <c r="AB178" s="80">
        <v>475295.01299999992</v>
      </c>
      <c r="AC178" s="80">
        <v>477803.21800000028</v>
      </c>
      <c r="AD178" s="80">
        <v>478055.45700000017</v>
      </c>
      <c r="AE178" s="80">
        <v>487351.12399999978</v>
      </c>
      <c r="AF178" s="80">
        <v>518057.9</v>
      </c>
      <c r="AG178" s="80">
        <v>527885.11499999987</v>
      </c>
      <c r="AH178" s="80">
        <v>530966.59400000027</v>
      </c>
      <c r="AI178" s="80">
        <v>538938.799</v>
      </c>
      <c r="AJ178" s="80">
        <v>548423.2159999999</v>
      </c>
      <c r="AK178" s="80">
        <v>544330.28399999987</v>
      </c>
    </row>
    <row r="179" spans="1:37" x14ac:dyDescent="0.25">
      <c r="F179" s="79" t="s">
        <v>1</v>
      </c>
      <c r="G179" s="79"/>
      <c r="H179" s="79" t="s">
        <v>170</v>
      </c>
      <c r="I179" s="82"/>
      <c r="J179" s="79" t="s">
        <v>546</v>
      </c>
      <c r="K179" s="80" t="s">
        <v>13</v>
      </c>
      <c r="L179" s="80" t="s">
        <v>13</v>
      </c>
      <c r="M179" s="80" t="s">
        <v>13</v>
      </c>
      <c r="N179" s="80" t="s">
        <v>13</v>
      </c>
      <c r="O179" s="80" t="s">
        <v>13</v>
      </c>
      <c r="P179" s="80" t="s">
        <v>13</v>
      </c>
      <c r="Q179" s="80" t="s">
        <v>13</v>
      </c>
      <c r="R179" s="80">
        <v>12065</v>
      </c>
      <c r="S179" s="80">
        <v>11001</v>
      </c>
      <c r="T179" s="80">
        <v>11711</v>
      </c>
      <c r="U179" s="80">
        <v>12418</v>
      </c>
      <c r="V179" s="80">
        <v>12171</v>
      </c>
      <c r="W179" s="80">
        <v>13481</v>
      </c>
      <c r="X179" s="80">
        <v>13780.588999999803</v>
      </c>
      <c r="Y179" s="80">
        <v>14798.491000000038</v>
      </c>
      <c r="Z179" s="80">
        <v>15201.820999999996</v>
      </c>
      <c r="AA179" s="80">
        <v>15483.766</v>
      </c>
      <c r="AB179" s="80">
        <v>16672.667999999994</v>
      </c>
      <c r="AC179" s="80">
        <v>16827.7</v>
      </c>
      <c r="AD179" s="80">
        <v>17595.291000000001</v>
      </c>
      <c r="AE179" s="80">
        <v>18872.900000000001</v>
      </c>
      <c r="AF179" s="80">
        <v>20072.394000000004</v>
      </c>
      <c r="AG179" s="80">
        <v>20344.631999999998</v>
      </c>
      <c r="AH179" s="80">
        <v>20276.193999999996</v>
      </c>
      <c r="AI179" s="80">
        <v>19591.11</v>
      </c>
      <c r="AJ179" s="80">
        <v>20078.905000000002</v>
      </c>
      <c r="AK179" s="80">
        <v>21283.673999999999</v>
      </c>
    </row>
    <row r="180" spans="1:37" x14ac:dyDescent="0.25">
      <c r="F180" s="79" t="s">
        <v>1</v>
      </c>
      <c r="G180" s="79"/>
      <c r="H180" s="79" t="s">
        <v>171</v>
      </c>
      <c r="I180" s="82"/>
      <c r="J180" s="79" t="s">
        <v>547</v>
      </c>
      <c r="K180" s="80" t="s">
        <v>13</v>
      </c>
      <c r="L180" s="80" t="s">
        <v>13</v>
      </c>
      <c r="M180" s="80" t="s">
        <v>13</v>
      </c>
      <c r="N180" s="80" t="s">
        <v>13</v>
      </c>
      <c r="O180" s="80" t="s">
        <v>13</v>
      </c>
      <c r="P180" s="80" t="s">
        <v>13</v>
      </c>
      <c r="Q180" s="80" t="s">
        <v>13</v>
      </c>
      <c r="R180" s="80">
        <v>424079</v>
      </c>
      <c r="S180" s="80">
        <v>416054</v>
      </c>
      <c r="T180" s="80">
        <v>430084</v>
      </c>
      <c r="U180" s="80">
        <v>438530</v>
      </c>
      <c r="V180" s="80">
        <v>456945</v>
      </c>
      <c r="W180" s="80">
        <v>462903</v>
      </c>
      <c r="X180" s="80">
        <v>466500</v>
      </c>
      <c r="Y180" s="80">
        <v>471600</v>
      </c>
      <c r="Z180" s="80">
        <v>492099.777</v>
      </c>
      <c r="AA180" s="80">
        <v>480870.63399999996</v>
      </c>
      <c r="AB180" s="80">
        <v>491967.68099999998</v>
      </c>
      <c r="AC180" s="80">
        <v>494630.91800000001</v>
      </c>
      <c r="AD180" s="80">
        <v>495650.74800000002</v>
      </c>
      <c r="AE180" s="80">
        <v>506224.02399999998</v>
      </c>
      <c r="AF180" s="80">
        <v>538130.29399999999</v>
      </c>
      <c r="AG180" s="80">
        <v>548229.74699999997</v>
      </c>
      <c r="AH180" s="80">
        <v>551242.78799999994</v>
      </c>
      <c r="AI180" s="80">
        <v>558529.90899999999</v>
      </c>
      <c r="AJ180" s="80">
        <v>568502.12100000004</v>
      </c>
      <c r="AK180" s="80">
        <v>565613.95799999998</v>
      </c>
    </row>
    <row r="181" spans="1:37" x14ac:dyDescent="0.25">
      <c r="A181" s="83"/>
      <c r="E181" t="s">
        <v>188</v>
      </c>
      <c r="F181" s="79" t="s">
        <v>554</v>
      </c>
      <c r="G181" s="79"/>
      <c r="H181" s="79" t="s">
        <v>8</v>
      </c>
      <c r="I181" s="79" t="s">
        <v>9</v>
      </c>
      <c r="J181" s="79" t="s">
        <v>555</v>
      </c>
      <c r="K181" s="80" t="s">
        <v>13</v>
      </c>
      <c r="L181" s="80" t="s">
        <v>13</v>
      </c>
      <c r="M181" s="80" t="s">
        <v>13</v>
      </c>
      <c r="N181" s="80" t="s">
        <v>13</v>
      </c>
      <c r="O181" s="80" t="s">
        <v>13</v>
      </c>
      <c r="P181" s="80" t="s">
        <v>13</v>
      </c>
      <c r="Q181" s="80" t="s">
        <v>13</v>
      </c>
      <c r="R181" s="80" t="s">
        <v>13</v>
      </c>
      <c r="S181" s="80" t="s">
        <v>13</v>
      </c>
      <c r="T181" s="80">
        <v>1164.1669999999999</v>
      </c>
      <c r="U181" s="80">
        <v>1383.9179999999999</v>
      </c>
      <c r="V181" s="80">
        <v>1414.451</v>
      </c>
      <c r="W181" s="80">
        <v>1414.152</v>
      </c>
      <c r="X181" s="80">
        <v>1277.566</v>
      </c>
      <c r="Y181" s="80">
        <v>1340.2629999999999</v>
      </c>
      <c r="Z181" s="80">
        <v>1559.8489999999999</v>
      </c>
      <c r="AA181" s="80">
        <v>1710.539</v>
      </c>
      <c r="AB181" s="80">
        <v>2029.296</v>
      </c>
      <c r="AC181" s="80">
        <v>2096.2660000000001</v>
      </c>
      <c r="AD181" s="80">
        <v>2094.377</v>
      </c>
      <c r="AE181" s="80">
        <v>2064.4580000000001</v>
      </c>
      <c r="AF181" s="80">
        <v>2007.5920000000001</v>
      </c>
      <c r="AG181" s="80">
        <v>2062.83</v>
      </c>
      <c r="AH181" s="80">
        <v>2203.422</v>
      </c>
      <c r="AI181" s="80">
        <v>2195.2310000000002</v>
      </c>
      <c r="AJ181" s="80">
        <v>2111.02</v>
      </c>
      <c r="AK181" s="80">
        <v>1989.425</v>
      </c>
    </row>
    <row r="182" spans="1:37" x14ac:dyDescent="0.25">
      <c r="A182" s="83"/>
      <c r="E182" t="s">
        <v>188</v>
      </c>
      <c r="F182" s="79" t="s">
        <v>554</v>
      </c>
      <c r="G182" s="79"/>
      <c r="H182" s="79" t="s">
        <v>11</v>
      </c>
      <c r="I182" s="79" t="s">
        <v>12</v>
      </c>
      <c r="J182" s="79" t="s">
        <v>556</v>
      </c>
      <c r="K182" s="80" t="s">
        <v>13</v>
      </c>
      <c r="L182" s="80" t="s">
        <v>13</v>
      </c>
      <c r="M182" s="80" t="s">
        <v>13</v>
      </c>
      <c r="N182" s="80" t="s">
        <v>13</v>
      </c>
      <c r="O182" s="80" t="s">
        <v>13</v>
      </c>
      <c r="P182" s="80" t="s">
        <v>13</v>
      </c>
      <c r="Q182" s="80" t="s">
        <v>13</v>
      </c>
      <c r="R182" s="80" t="s">
        <v>13</v>
      </c>
      <c r="S182" s="80" t="s">
        <v>13</v>
      </c>
      <c r="T182" s="80" t="s">
        <v>13</v>
      </c>
      <c r="U182" s="80" t="s">
        <v>13</v>
      </c>
      <c r="V182" s="80" t="s">
        <v>13</v>
      </c>
      <c r="W182" s="80" t="s">
        <v>13</v>
      </c>
      <c r="X182" s="80" t="s">
        <v>13</v>
      </c>
      <c r="Y182" s="80" t="s">
        <v>13</v>
      </c>
      <c r="Z182" s="80">
        <v>5855.7139999999999</v>
      </c>
      <c r="AA182" s="80">
        <v>5695.8389999999999</v>
      </c>
      <c r="AB182" s="80">
        <v>6369.5330000000004</v>
      </c>
      <c r="AC182" s="80">
        <v>6634.1030000000001</v>
      </c>
      <c r="AD182" s="80">
        <v>7456.8540000000003</v>
      </c>
      <c r="AE182" s="80">
        <v>7439</v>
      </c>
      <c r="AF182" s="80">
        <v>7989</v>
      </c>
      <c r="AG182" s="80">
        <v>8271</v>
      </c>
      <c r="AH182" s="80">
        <v>9412</v>
      </c>
      <c r="AI182" s="80">
        <v>9211</v>
      </c>
      <c r="AJ182" s="80">
        <v>9167.5859999999993</v>
      </c>
      <c r="AK182" s="80">
        <v>9739.857</v>
      </c>
    </row>
    <row r="183" spans="1:37" x14ac:dyDescent="0.25">
      <c r="A183" s="83"/>
      <c r="E183" t="s">
        <v>188</v>
      </c>
      <c r="F183" s="79" t="s">
        <v>554</v>
      </c>
      <c r="G183" s="79"/>
      <c r="H183" s="79" t="s">
        <v>14</v>
      </c>
      <c r="I183" s="79" t="s">
        <v>193</v>
      </c>
      <c r="J183" s="79" t="s">
        <v>557</v>
      </c>
      <c r="K183" s="80" t="s">
        <v>13</v>
      </c>
      <c r="L183" s="80" t="s">
        <v>13</v>
      </c>
      <c r="M183" s="80" t="s">
        <v>13</v>
      </c>
      <c r="N183" s="80" t="s">
        <v>13</v>
      </c>
      <c r="O183" s="80" t="s">
        <v>13</v>
      </c>
      <c r="P183" s="80" t="s">
        <v>13</v>
      </c>
      <c r="Q183" s="80" t="s">
        <v>13</v>
      </c>
      <c r="R183" s="80" t="s">
        <v>13</v>
      </c>
      <c r="S183" s="80" t="s">
        <v>13</v>
      </c>
      <c r="T183" s="80">
        <v>801.99</v>
      </c>
      <c r="U183" s="80">
        <v>775.11400000000003</v>
      </c>
      <c r="V183" s="80">
        <v>762.26099999999997</v>
      </c>
      <c r="W183" s="80">
        <v>750.91099999999994</v>
      </c>
      <c r="X183" s="80">
        <v>720.28599999999994</v>
      </c>
      <c r="Y183" s="80">
        <v>793.31700000000001</v>
      </c>
      <c r="Z183" s="80">
        <v>951.73800000000006</v>
      </c>
      <c r="AA183" s="80">
        <v>819.1</v>
      </c>
      <c r="AB183" s="80">
        <v>796.65700000000004</v>
      </c>
      <c r="AC183" s="80">
        <v>790.11500000000001</v>
      </c>
      <c r="AD183" s="80">
        <v>846.31100000000004</v>
      </c>
      <c r="AE183" s="80">
        <v>781.71500000000003</v>
      </c>
      <c r="AF183" s="80">
        <v>653.08500000000004</v>
      </c>
      <c r="AG183" s="80">
        <v>663.86199999999997</v>
      </c>
      <c r="AH183" s="80">
        <v>681.88499999999999</v>
      </c>
      <c r="AI183" s="80">
        <v>719.47</v>
      </c>
      <c r="AJ183" s="80">
        <v>757.45799999999997</v>
      </c>
      <c r="AK183" s="80">
        <v>766.30399999999997</v>
      </c>
    </row>
    <row r="184" spans="1:37" x14ac:dyDescent="0.25">
      <c r="A184" s="83"/>
      <c r="E184" t="s">
        <v>188</v>
      </c>
      <c r="F184" s="79" t="s">
        <v>554</v>
      </c>
      <c r="G184" s="79"/>
      <c r="H184" s="79" t="s">
        <v>15</v>
      </c>
      <c r="I184" s="79" t="s">
        <v>16</v>
      </c>
      <c r="J184" s="79" t="s">
        <v>558</v>
      </c>
      <c r="K184" s="80" t="s">
        <v>13</v>
      </c>
      <c r="L184" s="80" t="s">
        <v>13</v>
      </c>
      <c r="M184" s="80" t="s">
        <v>13</v>
      </c>
      <c r="N184" s="80" t="s">
        <v>13</v>
      </c>
      <c r="O184" s="80" t="s">
        <v>13</v>
      </c>
      <c r="P184" s="80" t="s">
        <v>13</v>
      </c>
      <c r="Q184" s="80" t="s">
        <v>13</v>
      </c>
      <c r="R184" s="80" t="s">
        <v>13</v>
      </c>
      <c r="S184" s="80" t="s">
        <v>13</v>
      </c>
      <c r="T184" s="80">
        <v>3076.2</v>
      </c>
      <c r="U184" s="80">
        <v>3350.4229999999998</v>
      </c>
      <c r="V184" s="80">
        <v>3102.473</v>
      </c>
      <c r="W184" s="80">
        <v>3196.3359999999998</v>
      </c>
      <c r="X184" s="80">
        <v>3550.2280000000001</v>
      </c>
      <c r="Y184" s="80">
        <v>3536.4920000000002</v>
      </c>
      <c r="Z184" s="80">
        <v>3937.5329999999999</v>
      </c>
      <c r="AA184" s="80">
        <v>3761.9749999999999</v>
      </c>
      <c r="AB184" s="80">
        <v>3962.7159999999999</v>
      </c>
      <c r="AC184" s="80">
        <v>3460.8110000000001</v>
      </c>
      <c r="AD184" s="80">
        <v>3963.009</v>
      </c>
      <c r="AE184" s="80">
        <v>4288.58</v>
      </c>
      <c r="AF184" s="80">
        <v>6067.0159999999996</v>
      </c>
      <c r="AG184" s="80">
        <v>6508.7780000000002</v>
      </c>
      <c r="AH184" s="80">
        <v>5362.3509999999997</v>
      </c>
      <c r="AI184" s="80">
        <v>6404.9359999999997</v>
      </c>
      <c r="AJ184" s="80">
        <v>6850.2479999999996</v>
      </c>
      <c r="AK184" s="80">
        <v>6599.5140000000001</v>
      </c>
    </row>
    <row r="185" spans="1:37" x14ac:dyDescent="0.25">
      <c r="A185" s="83"/>
      <c r="E185" t="s">
        <v>188</v>
      </c>
      <c r="F185" s="79" t="s">
        <v>554</v>
      </c>
      <c r="G185" s="79"/>
      <c r="H185" s="79" t="s">
        <v>198</v>
      </c>
      <c r="I185" s="79" t="s">
        <v>17</v>
      </c>
      <c r="J185" s="79" t="s">
        <v>559</v>
      </c>
      <c r="K185" s="80" t="s">
        <v>13</v>
      </c>
      <c r="L185" s="80" t="s">
        <v>13</v>
      </c>
      <c r="M185" s="80" t="s">
        <v>13</v>
      </c>
      <c r="N185" s="80" t="s">
        <v>13</v>
      </c>
      <c r="O185" s="80" t="s">
        <v>13</v>
      </c>
      <c r="P185" s="80" t="s">
        <v>13</v>
      </c>
      <c r="Q185" s="80" t="s">
        <v>13</v>
      </c>
      <c r="R185" s="80" t="s">
        <v>13</v>
      </c>
      <c r="S185" s="80" t="s">
        <v>13</v>
      </c>
      <c r="T185" s="80">
        <v>449.07499999999999</v>
      </c>
      <c r="U185" s="80">
        <v>419.77</v>
      </c>
      <c r="V185" s="80">
        <v>400.00200000000001</v>
      </c>
      <c r="W185" s="80">
        <v>453.22800000000001</v>
      </c>
      <c r="X185" s="80">
        <v>465.65300000000002</v>
      </c>
      <c r="Y185" s="80">
        <v>509.18599999999998</v>
      </c>
      <c r="Z185" s="80">
        <v>514.56399999999996</v>
      </c>
      <c r="AA185" s="80">
        <v>537.07000000000005</v>
      </c>
      <c r="AB185" s="80">
        <v>435.30099999999999</v>
      </c>
      <c r="AC185" s="80">
        <v>413.14100000000002</v>
      </c>
      <c r="AD185" s="80">
        <v>458.94400000000002</v>
      </c>
      <c r="AE185" s="80">
        <v>527.79</v>
      </c>
      <c r="AF185" s="80">
        <v>539.73199999999997</v>
      </c>
      <c r="AG185" s="80">
        <v>943.16800000000001</v>
      </c>
      <c r="AH185" s="80">
        <v>959.20100000000002</v>
      </c>
      <c r="AI185" s="80">
        <v>1055.1199999999999</v>
      </c>
      <c r="AJ185" s="80">
        <v>1272.3969999999999</v>
      </c>
      <c r="AK185" s="80">
        <v>1244.452</v>
      </c>
    </row>
    <row r="186" spans="1:37" x14ac:dyDescent="0.25">
      <c r="A186" s="83"/>
      <c r="E186" t="s">
        <v>188</v>
      </c>
      <c r="F186" s="79" t="s">
        <v>554</v>
      </c>
      <c r="G186" s="79"/>
      <c r="H186" s="79" t="s">
        <v>18</v>
      </c>
      <c r="I186" s="79" t="s">
        <v>16</v>
      </c>
      <c r="J186" s="79" t="s">
        <v>560</v>
      </c>
      <c r="K186" s="80" t="s">
        <v>13</v>
      </c>
      <c r="L186" s="80" t="s">
        <v>13</v>
      </c>
      <c r="M186" s="80" t="s">
        <v>13</v>
      </c>
      <c r="N186" s="80" t="s">
        <v>13</v>
      </c>
      <c r="O186" s="80" t="s">
        <v>13</v>
      </c>
      <c r="P186" s="80" t="s">
        <v>13</v>
      </c>
      <c r="Q186" s="80" t="s">
        <v>13</v>
      </c>
      <c r="R186" s="80" t="s">
        <v>13</v>
      </c>
      <c r="S186" s="80" t="s">
        <v>13</v>
      </c>
      <c r="T186" s="80">
        <v>1186.213</v>
      </c>
      <c r="U186" s="80">
        <v>1188.633</v>
      </c>
      <c r="V186" s="80">
        <v>1036.1600000000001</v>
      </c>
      <c r="W186" s="80">
        <v>1093.1849999999999</v>
      </c>
      <c r="X186" s="80">
        <v>1257.2760000000001</v>
      </c>
      <c r="Y186" s="80">
        <v>2019.837</v>
      </c>
      <c r="Z186" s="80">
        <v>1645.867</v>
      </c>
      <c r="AA186" s="80">
        <v>1709.8130000000001</v>
      </c>
      <c r="AB186" s="80">
        <v>1878.8630000000001</v>
      </c>
      <c r="AC186" s="80">
        <v>1966.8510000000001</v>
      </c>
      <c r="AD186" s="80">
        <v>2074.9650000000001</v>
      </c>
      <c r="AE186" s="80">
        <v>1831.7149999999999</v>
      </c>
      <c r="AF186" s="80">
        <v>2007.085</v>
      </c>
      <c r="AG186" s="80">
        <v>1839.6030000000001</v>
      </c>
      <c r="AH186" s="80">
        <v>1968.0409999999999</v>
      </c>
      <c r="AI186" s="80">
        <v>2225.1149999999998</v>
      </c>
      <c r="AJ186" s="80">
        <v>1815.0160000000001</v>
      </c>
      <c r="AK186" s="80">
        <v>2089</v>
      </c>
    </row>
    <row r="187" spans="1:37" x14ac:dyDescent="0.25">
      <c r="A187" s="84"/>
      <c r="E187" t="s">
        <v>188</v>
      </c>
      <c r="F187" s="79" t="s">
        <v>554</v>
      </c>
      <c r="G187" s="79"/>
      <c r="H187" s="79" t="s">
        <v>19</v>
      </c>
      <c r="I187" s="79" t="s">
        <v>17</v>
      </c>
      <c r="J187" s="79" t="s">
        <v>561</v>
      </c>
      <c r="K187" s="80" t="s">
        <v>13</v>
      </c>
      <c r="L187" s="80" t="s">
        <v>13</v>
      </c>
      <c r="M187" s="80" t="s">
        <v>13</v>
      </c>
      <c r="N187" s="80" t="s">
        <v>13</v>
      </c>
      <c r="O187" s="80" t="s">
        <v>13</v>
      </c>
      <c r="P187" s="80" t="s">
        <v>13</v>
      </c>
      <c r="Q187" s="80" t="s">
        <v>13</v>
      </c>
      <c r="R187" s="80" t="s">
        <v>13</v>
      </c>
      <c r="S187" s="80" t="s">
        <v>13</v>
      </c>
      <c r="T187" s="80">
        <v>6753.7049999999999</v>
      </c>
      <c r="U187" s="80">
        <v>7159.2039999999997</v>
      </c>
      <c r="V187" s="80">
        <v>8147.5649999999996</v>
      </c>
      <c r="W187" s="80">
        <v>7501.01</v>
      </c>
      <c r="X187" s="80">
        <v>7074.0519999999997</v>
      </c>
      <c r="Y187" s="80">
        <v>5998.73</v>
      </c>
      <c r="Z187" s="80">
        <v>6743.5709999999999</v>
      </c>
      <c r="AA187" s="80">
        <v>6531.6589999999997</v>
      </c>
      <c r="AB187" s="80">
        <v>6339.0889999999999</v>
      </c>
      <c r="AC187" s="80">
        <v>4900.4340000000002</v>
      </c>
      <c r="AD187" s="80">
        <v>2685.4540000000002</v>
      </c>
      <c r="AE187" s="80">
        <v>1458.6510000000001</v>
      </c>
      <c r="AF187" s="80">
        <v>2341.9940000000001</v>
      </c>
      <c r="AG187" s="80">
        <v>2380.3029999999999</v>
      </c>
      <c r="AH187" s="80">
        <v>2235.8850000000002</v>
      </c>
      <c r="AI187" s="80">
        <v>2792.6979999999999</v>
      </c>
      <c r="AJ187" s="80">
        <v>4323.857</v>
      </c>
      <c r="AK187" s="80">
        <v>4862.1949999999997</v>
      </c>
    </row>
    <row r="188" spans="1:37" x14ac:dyDescent="0.25">
      <c r="E188" t="s">
        <v>188</v>
      </c>
      <c r="F188" s="79" t="s">
        <v>554</v>
      </c>
      <c r="G188" s="79"/>
      <c r="H188" s="79" t="s">
        <v>205</v>
      </c>
      <c r="I188" s="79" t="s">
        <v>9</v>
      </c>
      <c r="J188" s="79" t="s">
        <v>562</v>
      </c>
      <c r="K188" s="80" t="s">
        <v>13</v>
      </c>
      <c r="L188" s="80" t="s">
        <v>13</v>
      </c>
      <c r="M188" s="80" t="s">
        <v>13</v>
      </c>
      <c r="N188" s="80" t="s">
        <v>13</v>
      </c>
      <c r="O188" s="80" t="s">
        <v>13</v>
      </c>
      <c r="P188" s="80" t="s">
        <v>13</v>
      </c>
      <c r="Q188" s="80" t="s">
        <v>13</v>
      </c>
      <c r="R188" s="80" t="s">
        <v>13</v>
      </c>
      <c r="S188" s="80" t="s">
        <v>13</v>
      </c>
      <c r="T188" s="80">
        <v>289.214</v>
      </c>
      <c r="U188" s="80">
        <v>247.399</v>
      </c>
      <c r="V188" s="80">
        <v>230.495</v>
      </c>
      <c r="W188" s="80">
        <v>204.64</v>
      </c>
      <c r="X188" s="80">
        <v>103.24299999999999</v>
      </c>
      <c r="Y188" s="80">
        <v>132.78700000000001</v>
      </c>
      <c r="Z188" s="80">
        <v>200.83699999999999</v>
      </c>
      <c r="AA188" s="80">
        <v>197.749</v>
      </c>
      <c r="AB188" s="80">
        <v>152.01300000000001</v>
      </c>
      <c r="AC188" s="80">
        <v>193.25299999999999</v>
      </c>
      <c r="AD188" s="80">
        <v>143.96700000000001</v>
      </c>
      <c r="AE188" s="80">
        <v>363.76900000000001</v>
      </c>
      <c r="AF188" s="80">
        <v>995.74099999999999</v>
      </c>
      <c r="AG188" s="80">
        <v>944.98699999999997</v>
      </c>
      <c r="AH188" s="80">
        <v>1993.203</v>
      </c>
      <c r="AI188" s="80">
        <v>1761.7619999999999</v>
      </c>
      <c r="AJ188" s="80">
        <v>2141.4679999999998</v>
      </c>
      <c r="AK188" s="80">
        <v>1190.5260000000001</v>
      </c>
    </row>
    <row r="189" spans="1:37" x14ac:dyDescent="0.25">
      <c r="E189" t="s">
        <v>188</v>
      </c>
      <c r="F189" s="79" t="s">
        <v>554</v>
      </c>
      <c r="G189" s="79"/>
      <c r="H189" s="79" t="s">
        <v>20</v>
      </c>
      <c r="I189" s="79" t="s">
        <v>21</v>
      </c>
      <c r="J189" s="79" t="s">
        <v>563</v>
      </c>
      <c r="K189" s="80" t="s">
        <v>13</v>
      </c>
      <c r="L189" s="80" t="s">
        <v>13</v>
      </c>
      <c r="M189" s="80" t="s">
        <v>13</v>
      </c>
      <c r="N189" s="80" t="s">
        <v>13</v>
      </c>
      <c r="O189" s="80" t="s">
        <v>13</v>
      </c>
      <c r="P189" s="80" t="s">
        <v>13</v>
      </c>
      <c r="Q189" s="80" t="s">
        <v>13</v>
      </c>
      <c r="R189" s="80" t="s">
        <v>13</v>
      </c>
      <c r="S189" s="80" t="s">
        <v>13</v>
      </c>
      <c r="T189" s="80">
        <v>4830.0280000000002</v>
      </c>
      <c r="U189" s="80">
        <v>5464.6980000000003</v>
      </c>
      <c r="V189" s="80">
        <v>5881.37</v>
      </c>
      <c r="W189" s="80">
        <v>5976.0529999999999</v>
      </c>
      <c r="X189" s="80">
        <v>6250.6469999999999</v>
      </c>
      <c r="Y189" s="80">
        <v>6754.34</v>
      </c>
      <c r="Z189" s="80">
        <v>6825.0259999999998</v>
      </c>
      <c r="AA189" s="80">
        <v>8091.8130000000001</v>
      </c>
      <c r="AB189" s="80">
        <v>7712.1549999999997</v>
      </c>
      <c r="AC189" s="80">
        <v>7263.5879999999997</v>
      </c>
      <c r="AD189" s="80">
        <v>7908.0320000000002</v>
      </c>
      <c r="AE189" s="80">
        <v>8531.18</v>
      </c>
      <c r="AF189" s="80">
        <v>8971.0779999999995</v>
      </c>
      <c r="AG189" s="80">
        <v>7644.9290000000001</v>
      </c>
      <c r="AH189" s="80">
        <v>7821.0990000000002</v>
      </c>
      <c r="AI189" s="80">
        <v>11461.243</v>
      </c>
      <c r="AJ189" s="80">
        <v>10615.025</v>
      </c>
      <c r="AK189" s="80">
        <v>11766.888000000001</v>
      </c>
    </row>
    <row r="190" spans="1:37" x14ac:dyDescent="0.25">
      <c r="E190" t="s">
        <v>188</v>
      </c>
      <c r="F190" s="79" t="s">
        <v>554</v>
      </c>
      <c r="G190" s="79"/>
      <c r="H190" s="79" t="s">
        <v>22</v>
      </c>
      <c r="I190" s="79" t="s">
        <v>9</v>
      </c>
      <c r="J190" s="79" t="s">
        <v>564</v>
      </c>
      <c r="K190" s="80" t="s">
        <v>13</v>
      </c>
      <c r="L190" s="80" t="s">
        <v>13</v>
      </c>
      <c r="M190" s="80" t="s">
        <v>13</v>
      </c>
      <c r="N190" s="80" t="s">
        <v>13</v>
      </c>
      <c r="O190" s="80" t="s">
        <v>13</v>
      </c>
      <c r="P190" s="80" t="s">
        <v>13</v>
      </c>
      <c r="Q190" s="80" t="s">
        <v>13</v>
      </c>
      <c r="R190" s="80" t="s">
        <v>13</v>
      </c>
      <c r="S190" s="80" t="s">
        <v>13</v>
      </c>
      <c r="T190" s="80">
        <v>585.63699999999994</v>
      </c>
      <c r="U190" s="80">
        <v>606.04600000000005</v>
      </c>
      <c r="V190" s="80">
        <v>647.86699999999996</v>
      </c>
      <c r="W190" s="80">
        <v>633.73800000000006</v>
      </c>
      <c r="X190" s="80">
        <v>658.35299999999995</v>
      </c>
      <c r="Y190" s="80">
        <v>670.00599999999997</v>
      </c>
      <c r="Z190" s="80">
        <v>682.17499999999995</v>
      </c>
      <c r="AA190" s="80">
        <v>653.48699999999997</v>
      </c>
      <c r="AB190" s="80">
        <v>827.20799999999997</v>
      </c>
      <c r="AC190" s="80">
        <v>849.34799999999996</v>
      </c>
      <c r="AD190" s="80">
        <v>814.03599999999994</v>
      </c>
      <c r="AE190" s="80">
        <v>780.71</v>
      </c>
      <c r="AF190" s="80">
        <v>832.34</v>
      </c>
      <c r="AG190" s="80">
        <v>777.12900000000002</v>
      </c>
      <c r="AH190" s="80">
        <v>868.45500000000004</v>
      </c>
      <c r="AI190" s="80">
        <v>835.22299999999996</v>
      </c>
      <c r="AJ190" s="80">
        <v>811.87</v>
      </c>
      <c r="AK190" s="80">
        <v>801.88900000000001</v>
      </c>
    </row>
    <row r="191" spans="1:37" x14ac:dyDescent="0.25">
      <c r="E191" t="s">
        <v>188</v>
      </c>
      <c r="F191" s="79" t="s">
        <v>554</v>
      </c>
      <c r="G191" s="79"/>
      <c r="H191" s="79" t="s">
        <v>23</v>
      </c>
      <c r="I191" s="79" t="s">
        <v>24</v>
      </c>
      <c r="J191" s="79" t="s">
        <v>565</v>
      </c>
      <c r="K191" s="80" t="s">
        <v>13</v>
      </c>
      <c r="L191" s="80" t="s">
        <v>13</v>
      </c>
      <c r="M191" s="80" t="s">
        <v>13</v>
      </c>
      <c r="N191" s="80" t="s">
        <v>13</v>
      </c>
      <c r="O191" s="80" t="s">
        <v>13</v>
      </c>
      <c r="P191" s="80" t="s">
        <v>13</v>
      </c>
      <c r="Q191" s="80" t="s">
        <v>13</v>
      </c>
      <c r="R191" s="80" t="s">
        <v>13</v>
      </c>
      <c r="S191" s="80" t="s">
        <v>13</v>
      </c>
      <c r="T191" s="80">
        <v>4625.1970000000001</v>
      </c>
      <c r="U191" s="80">
        <v>4894.47</v>
      </c>
      <c r="V191" s="80">
        <v>5491.6949999999997</v>
      </c>
      <c r="W191" s="80">
        <v>5789.3530000000001</v>
      </c>
      <c r="X191" s="80">
        <v>6376.2190000000001</v>
      </c>
      <c r="Y191" s="80">
        <v>7929.7349999999997</v>
      </c>
      <c r="Z191" s="80">
        <v>9020.1530000000002</v>
      </c>
      <c r="AA191" s="80">
        <v>9423.33</v>
      </c>
      <c r="AB191" s="80">
        <v>9309.5640000000003</v>
      </c>
      <c r="AC191" s="80">
        <v>8928.6090000000004</v>
      </c>
      <c r="AD191" s="80">
        <v>9527.6119999999992</v>
      </c>
      <c r="AE191" s="80">
        <v>10623.018</v>
      </c>
      <c r="AF191" s="80">
        <v>11778.950999999999</v>
      </c>
      <c r="AG191" s="80">
        <v>13034.591</v>
      </c>
      <c r="AH191" s="80">
        <v>14049.281000000001</v>
      </c>
      <c r="AI191" s="80">
        <v>15614.173000000001</v>
      </c>
      <c r="AJ191" s="80">
        <v>16798.482</v>
      </c>
      <c r="AK191" s="80">
        <v>17744.133999999998</v>
      </c>
    </row>
    <row r="192" spans="1:37" x14ac:dyDescent="0.25">
      <c r="E192" t="s">
        <v>188</v>
      </c>
      <c r="F192" s="79" t="s">
        <v>554</v>
      </c>
      <c r="G192" s="79"/>
      <c r="H192" s="79" t="s">
        <v>25</v>
      </c>
      <c r="I192" s="79" t="s">
        <v>26</v>
      </c>
      <c r="J192" s="79" t="s">
        <v>566</v>
      </c>
      <c r="K192" s="80" t="s">
        <v>13</v>
      </c>
      <c r="L192" s="80" t="s">
        <v>13</v>
      </c>
      <c r="M192" s="80" t="s">
        <v>13</v>
      </c>
      <c r="N192" s="80" t="s">
        <v>13</v>
      </c>
      <c r="O192" s="80" t="s">
        <v>13</v>
      </c>
      <c r="P192" s="80" t="s">
        <v>13</v>
      </c>
      <c r="Q192" s="80" t="s">
        <v>13</v>
      </c>
      <c r="R192" s="80" t="s">
        <v>13</v>
      </c>
      <c r="S192" s="80" t="s">
        <v>13</v>
      </c>
      <c r="T192" s="80">
        <v>128.47499999999999</v>
      </c>
      <c r="U192" s="80">
        <v>119.04900000000001</v>
      </c>
      <c r="V192" s="80">
        <v>131.345</v>
      </c>
      <c r="W192" s="80">
        <v>139.45400000000001</v>
      </c>
      <c r="X192" s="80">
        <v>192.899</v>
      </c>
      <c r="Y192" s="80">
        <v>192.9</v>
      </c>
      <c r="Z192" s="80">
        <v>145.65199999999999</v>
      </c>
      <c r="AA192" s="80">
        <v>162.37100000000001</v>
      </c>
      <c r="AB192" s="80">
        <v>233.75899999999999</v>
      </c>
      <c r="AC192" s="80">
        <v>210.02699999999999</v>
      </c>
      <c r="AD192" s="80">
        <v>125.774</v>
      </c>
      <c r="AE192" s="80">
        <v>213.40199999999999</v>
      </c>
      <c r="AF192" s="80">
        <v>206.66</v>
      </c>
      <c r="AG192" s="80">
        <v>221.88499999999999</v>
      </c>
      <c r="AH192" s="80">
        <v>210.38300000000001</v>
      </c>
      <c r="AI192" s="80">
        <v>188.06299999999999</v>
      </c>
      <c r="AJ192" s="80">
        <v>186.86</v>
      </c>
      <c r="AK192" s="80">
        <v>193.108</v>
      </c>
    </row>
    <row r="193" spans="5:37" x14ac:dyDescent="0.25">
      <c r="E193" t="s">
        <v>188</v>
      </c>
      <c r="F193" s="79" t="s">
        <v>554</v>
      </c>
      <c r="G193" s="79"/>
      <c r="H193" s="79" t="s">
        <v>216</v>
      </c>
      <c r="I193" s="79" t="s">
        <v>27</v>
      </c>
      <c r="J193" s="79" t="s">
        <v>567</v>
      </c>
      <c r="K193" s="80" t="s">
        <v>13</v>
      </c>
      <c r="L193" s="80" t="s">
        <v>13</v>
      </c>
      <c r="M193" s="80" t="s">
        <v>13</v>
      </c>
      <c r="N193" s="80" t="s">
        <v>13</v>
      </c>
      <c r="O193" s="80" t="s">
        <v>13</v>
      </c>
      <c r="P193" s="80" t="s">
        <v>13</v>
      </c>
      <c r="Q193" s="80" t="s">
        <v>13</v>
      </c>
      <c r="R193" s="80" t="s">
        <v>13</v>
      </c>
      <c r="S193" s="80" t="s">
        <v>13</v>
      </c>
      <c r="T193" s="85">
        <v>969.86199999999997</v>
      </c>
      <c r="U193" s="85">
        <v>967.04</v>
      </c>
      <c r="V193" s="85">
        <v>899.93899999999996</v>
      </c>
      <c r="W193" s="85">
        <v>866.46600000000001</v>
      </c>
      <c r="X193" s="85">
        <v>957.995</v>
      </c>
      <c r="Y193" s="85">
        <v>919.73299999999995</v>
      </c>
      <c r="Z193" s="85">
        <v>537.01300000000003</v>
      </c>
      <c r="AA193" s="85">
        <v>498.95699999999999</v>
      </c>
      <c r="AB193" s="85">
        <v>670.94600000000003</v>
      </c>
      <c r="AC193" s="85">
        <v>647.69100000000003</v>
      </c>
      <c r="AD193" s="85">
        <v>559.98400000000004</v>
      </c>
      <c r="AE193" s="85">
        <v>654.30499999999995</v>
      </c>
      <c r="AF193" s="85">
        <v>527.03200000000004</v>
      </c>
      <c r="AG193" s="85">
        <v>567.79100000000005</v>
      </c>
      <c r="AH193" s="85">
        <v>605.95000000000005</v>
      </c>
      <c r="AI193" s="85">
        <v>629.41800000000001</v>
      </c>
      <c r="AJ193" s="85">
        <v>542.43899999999996</v>
      </c>
      <c r="AK193" s="85">
        <v>667.54399999999998</v>
      </c>
    </row>
    <row r="194" spans="5:37" x14ac:dyDescent="0.25">
      <c r="E194" t="s">
        <v>188</v>
      </c>
      <c r="F194" s="79" t="s">
        <v>554</v>
      </c>
      <c r="G194" s="79"/>
      <c r="H194" s="79" t="s">
        <v>28</v>
      </c>
      <c r="I194" s="79" t="s">
        <v>9</v>
      </c>
      <c r="J194" s="79" t="s">
        <v>568</v>
      </c>
      <c r="K194" s="80" t="s">
        <v>13</v>
      </c>
      <c r="L194" s="80" t="s">
        <v>13</v>
      </c>
      <c r="M194" s="80" t="s">
        <v>13</v>
      </c>
      <c r="N194" s="80" t="s">
        <v>13</v>
      </c>
      <c r="O194" s="80" t="s">
        <v>13</v>
      </c>
      <c r="P194" s="80" t="s">
        <v>13</v>
      </c>
      <c r="Q194" s="80" t="s">
        <v>13</v>
      </c>
      <c r="R194" s="80" t="s">
        <v>13</v>
      </c>
      <c r="S194" s="80" t="s">
        <v>13</v>
      </c>
      <c r="T194" s="80">
        <v>3686.9539999999997</v>
      </c>
      <c r="U194" s="80">
        <v>3686.2489999999998</v>
      </c>
      <c r="V194" s="80">
        <v>3354.4160000000002</v>
      </c>
      <c r="W194" s="80">
        <v>3350.248</v>
      </c>
      <c r="X194" s="80">
        <v>3450.473</v>
      </c>
      <c r="Y194" s="80">
        <v>3559.587</v>
      </c>
      <c r="Z194" s="80">
        <v>3860.9229999999998</v>
      </c>
      <c r="AA194" s="80">
        <v>3895.5320000000002</v>
      </c>
      <c r="AB194" s="80">
        <v>4415.6030000000001</v>
      </c>
      <c r="AC194" s="80">
        <v>4853.1120000000001</v>
      </c>
      <c r="AD194" s="80">
        <v>4239.3609999999999</v>
      </c>
      <c r="AE194" s="80">
        <v>4607.1139999999996</v>
      </c>
      <c r="AF194" s="80">
        <v>4477.4219999999996</v>
      </c>
      <c r="AG194" s="80">
        <v>4125.1930000000002</v>
      </c>
      <c r="AH194" s="80">
        <v>4127.098</v>
      </c>
      <c r="AI194" s="80">
        <v>4080.6179999999999</v>
      </c>
      <c r="AJ194" s="80">
        <v>4283.7209999999995</v>
      </c>
      <c r="AK194" s="80">
        <v>3263.326</v>
      </c>
    </row>
    <row r="195" spans="5:37" x14ac:dyDescent="0.25">
      <c r="E195" t="s">
        <v>188</v>
      </c>
      <c r="F195" s="79" t="s">
        <v>554</v>
      </c>
      <c r="G195" s="79"/>
      <c r="H195" s="79" t="s">
        <v>29</v>
      </c>
      <c r="I195" s="79" t="s">
        <v>30</v>
      </c>
      <c r="J195" s="79" t="s">
        <v>569</v>
      </c>
      <c r="K195" s="80" t="s">
        <v>13</v>
      </c>
      <c r="L195" s="80" t="s">
        <v>13</v>
      </c>
      <c r="M195" s="80" t="s">
        <v>13</v>
      </c>
      <c r="N195" s="80" t="s">
        <v>13</v>
      </c>
      <c r="O195" s="80" t="s">
        <v>13</v>
      </c>
      <c r="P195" s="80" t="s">
        <v>13</v>
      </c>
      <c r="Q195" s="80" t="s">
        <v>13</v>
      </c>
      <c r="R195" s="80" t="s">
        <v>13</v>
      </c>
      <c r="S195" s="80" t="s">
        <v>13</v>
      </c>
      <c r="T195" s="80">
        <v>0</v>
      </c>
      <c r="U195" s="80">
        <v>0</v>
      </c>
      <c r="V195" s="80">
        <v>0</v>
      </c>
      <c r="W195" s="80">
        <v>0.99299999999999999</v>
      </c>
      <c r="X195" s="80">
        <v>0</v>
      </c>
      <c r="Y195" s="80">
        <v>1.9530000000000001</v>
      </c>
      <c r="Z195" s="80">
        <v>0</v>
      </c>
      <c r="AA195" s="80">
        <v>0</v>
      </c>
      <c r="AB195" s="80">
        <v>0</v>
      </c>
      <c r="AC195" s="80">
        <v>0.35</v>
      </c>
      <c r="AD195" s="80">
        <v>0.2</v>
      </c>
      <c r="AE195" s="80">
        <v>1.667</v>
      </c>
      <c r="AF195" s="80">
        <v>0.86499999999999999</v>
      </c>
      <c r="AG195" s="80">
        <v>0.15</v>
      </c>
      <c r="AH195" s="80">
        <v>0.1</v>
      </c>
      <c r="AI195" s="80">
        <v>0.15</v>
      </c>
      <c r="AJ195" s="80">
        <v>0</v>
      </c>
      <c r="AK195" s="80">
        <v>2.75</v>
      </c>
    </row>
    <row r="196" spans="5:37" x14ac:dyDescent="0.25">
      <c r="E196" t="s">
        <v>188</v>
      </c>
      <c r="F196" s="79" t="s">
        <v>554</v>
      </c>
      <c r="G196" s="79"/>
      <c r="H196" s="79" t="s">
        <v>31</v>
      </c>
      <c r="I196" s="79" t="s">
        <v>17</v>
      </c>
      <c r="J196" s="79" t="s">
        <v>570</v>
      </c>
      <c r="K196" s="80" t="s">
        <v>13</v>
      </c>
      <c r="L196" s="80" t="s">
        <v>13</v>
      </c>
      <c r="M196" s="80" t="s">
        <v>13</v>
      </c>
      <c r="N196" s="80" t="s">
        <v>13</v>
      </c>
      <c r="O196" s="80" t="s">
        <v>13</v>
      </c>
      <c r="P196" s="80" t="s">
        <v>13</v>
      </c>
      <c r="Q196" s="80" t="s">
        <v>13</v>
      </c>
      <c r="R196" s="80" t="s">
        <v>13</v>
      </c>
      <c r="S196" s="80" t="s">
        <v>13</v>
      </c>
      <c r="T196" s="80" t="s">
        <v>13</v>
      </c>
      <c r="U196" s="80" t="s">
        <v>13</v>
      </c>
      <c r="V196" s="80" t="s">
        <v>13</v>
      </c>
      <c r="W196" s="80" t="s">
        <v>13</v>
      </c>
      <c r="X196" s="80">
        <v>0</v>
      </c>
      <c r="Y196" s="80">
        <v>0</v>
      </c>
      <c r="Z196" s="80">
        <v>0</v>
      </c>
      <c r="AA196" s="80">
        <v>0</v>
      </c>
      <c r="AB196" s="80">
        <v>0</v>
      </c>
      <c r="AC196" s="80">
        <v>0</v>
      </c>
      <c r="AD196" s="80">
        <v>0</v>
      </c>
      <c r="AE196" s="80">
        <v>0</v>
      </c>
      <c r="AF196" s="80">
        <v>0</v>
      </c>
      <c r="AG196" s="80">
        <v>0</v>
      </c>
      <c r="AH196" s="80">
        <v>0</v>
      </c>
      <c r="AI196" s="80">
        <v>0</v>
      </c>
      <c r="AJ196" s="80">
        <v>0</v>
      </c>
      <c r="AK196" s="80">
        <v>0</v>
      </c>
    </row>
    <row r="197" spans="5:37" x14ac:dyDescent="0.25">
      <c r="E197" t="s">
        <v>188</v>
      </c>
      <c r="F197" s="79" t="s">
        <v>554</v>
      </c>
      <c r="G197" s="79"/>
      <c r="H197" s="79" t="s">
        <v>32</v>
      </c>
      <c r="I197" s="79" t="s">
        <v>33</v>
      </c>
      <c r="J197" s="79" t="s">
        <v>571</v>
      </c>
      <c r="K197" s="80" t="s">
        <v>13</v>
      </c>
      <c r="L197" s="80" t="s">
        <v>13</v>
      </c>
      <c r="M197" s="80" t="s">
        <v>13</v>
      </c>
      <c r="N197" s="80" t="s">
        <v>13</v>
      </c>
      <c r="O197" s="80" t="s">
        <v>13</v>
      </c>
      <c r="P197" s="80" t="s">
        <v>13</v>
      </c>
      <c r="Q197" s="80" t="s">
        <v>13</v>
      </c>
      <c r="R197" s="80" t="s">
        <v>13</v>
      </c>
      <c r="S197" s="80" t="s">
        <v>13</v>
      </c>
      <c r="T197" s="80">
        <v>845.52499999999998</v>
      </c>
      <c r="U197" s="80">
        <v>874.08100000000002</v>
      </c>
      <c r="V197" s="80">
        <v>862.26700000000005</v>
      </c>
      <c r="W197" s="80">
        <v>818.16899999999998</v>
      </c>
      <c r="X197" s="80">
        <v>910.15</v>
      </c>
      <c r="Y197" s="80">
        <v>1268.4580000000001</v>
      </c>
      <c r="Z197" s="80">
        <v>1608.327</v>
      </c>
      <c r="AA197" s="80">
        <v>1426.7750000000001</v>
      </c>
      <c r="AB197" s="80">
        <v>1244.559</v>
      </c>
      <c r="AC197" s="80">
        <v>1156.0740000000001</v>
      </c>
      <c r="AD197" s="80">
        <v>1224.672</v>
      </c>
      <c r="AE197" s="80">
        <v>1314.1279999999999</v>
      </c>
      <c r="AF197" s="80">
        <v>1445.317</v>
      </c>
      <c r="AG197" s="80">
        <v>1586.7670000000001</v>
      </c>
      <c r="AH197" s="80">
        <v>1639.636</v>
      </c>
      <c r="AI197" s="80">
        <v>1918.692</v>
      </c>
      <c r="AJ197" s="80">
        <v>1863.2850000000001</v>
      </c>
      <c r="AK197" s="80">
        <v>1852.038</v>
      </c>
    </row>
    <row r="198" spans="5:37" x14ac:dyDescent="0.25">
      <c r="E198" t="s">
        <v>188</v>
      </c>
      <c r="F198" s="79" t="s">
        <v>554</v>
      </c>
      <c r="G198" s="79"/>
      <c r="H198" s="79" t="s">
        <v>34</v>
      </c>
      <c r="I198" s="79" t="s">
        <v>193</v>
      </c>
      <c r="J198" s="79" t="s">
        <v>572</v>
      </c>
      <c r="K198" s="80" t="s">
        <v>13</v>
      </c>
      <c r="L198" s="80" t="s">
        <v>13</v>
      </c>
      <c r="M198" s="80" t="s">
        <v>13</v>
      </c>
      <c r="N198" s="80" t="s">
        <v>13</v>
      </c>
      <c r="O198" s="80" t="s">
        <v>13</v>
      </c>
      <c r="P198" s="80" t="s">
        <v>13</v>
      </c>
      <c r="Q198" s="80" t="s">
        <v>13</v>
      </c>
      <c r="R198" s="80" t="s">
        <v>13</v>
      </c>
      <c r="S198" s="80" t="s">
        <v>13</v>
      </c>
      <c r="T198" s="80">
        <v>1091.01</v>
      </c>
      <c r="U198" s="80">
        <v>1441.2670000000001</v>
      </c>
      <c r="V198" s="80">
        <v>1557.4839999999999</v>
      </c>
      <c r="W198" s="80">
        <v>1340.8440000000001</v>
      </c>
      <c r="X198" s="80">
        <v>1255.4570000000001</v>
      </c>
      <c r="Y198" s="80">
        <v>1343.953</v>
      </c>
      <c r="Z198" s="80">
        <v>1596.4480000000001</v>
      </c>
      <c r="AA198" s="80">
        <v>1570.11</v>
      </c>
      <c r="AB198" s="80">
        <v>1474.309</v>
      </c>
      <c r="AC198" s="80">
        <v>1467.557</v>
      </c>
      <c r="AD198" s="80">
        <v>794.30600000000004</v>
      </c>
      <c r="AE198" s="80">
        <v>743.90099999999995</v>
      </c>
      <c r="AF198" s="80">
        <v>959.88</v>
      </c>
      <c r="AG198" s="80">
        <v>672.01700000000005</v>
      </c>
      <c r="AH198" s="80">
        <v>548.18799999999999</v>
      </c>
      <c r="AI198" s="80">
        <v>691.27700000000004</v>
      </c>
      <c r="AJ198" s="80">
        <v>839.72799999999995</v>
      </c>
      <c r="AK198" s="80">
        <v>644.99300000000005</v>
      </c>
    </row>
    <row r="199" spans="5:37" x14ac:dyDescent="0.25">
      <c r="E199" t="s">
        <v>188</v>
      </c>
      <c r="F199" s="79" t="s">
        <v>554</v>
      </c>
      <c r="G199" s="79"/>
      <c r="H199" s="79" t="s">
        <v>229</v>
      </c>
      <c r="I199" s="79" t="s">
        <v>33</v>
      </c>
      <c r="J199" s="79" t="s">
        <v>573</v>
      </c>
      <c r="K199" s="80" t="s">
        <v>13</v>
      </c>
      <c r="L199" s="80" t="s">
        <v>13</v>
      </c>
      <c r="M199" s="80" t="s">
        <v>13</v>
      </c>
      <c r="N199" s="80" t="s">
        <v>13</v>
      </c>
      <c r="O199" s="80" t="s">
        <v>13</v>
      </c>
      <c r="P199" s="80" t="s">
        <v>13</v>
      </c>
      <c r="Q199" s="80" t="s">
        <v>13</v>
      </c>
      <c r="R199" s="80" t="s">
        <v>13</v>
      </c>
      <c r="S199" s="80" t="s">
        <v>13</v>
      </c>
      <c r="T199" s="80">
        <v>15846.867</v>
      </c>
      <c r="U199" s="80">
        <v>17109.725999999999</v>
      </c>
      <c r="V199" s="80">
        <v>17017.907999999999</v>
      </c>
      <c r="W199" s="80">
        <v>19157.666000000001</v>
      </c>
      <c r="X199" s="80">
        <v>21089.078000000001</v>
      </c>
      <c r="Y199" s="80">
        <v>21149.385999999999</v>
      </c>
      <c r="Z199" s="80">
        <v>23769.759999999998</v>
      </c>
      <c r="AA199" s="80">
        <v>25939.54</v>
      </c>
      <c r="AB199" s="80">
        <v>27187.741999999998</v>
      </c>
      <c r="AC199" s="80">
        <v>27956.964</v>
      </c>
      <c r="AD199" s="80">
        <v>28641.306</v>
      </c>
      <c r="AE199" s="80">
        <v>29564.635999999999</v>
      </c>
      <c r="AF199" s="80">
        <v>31149.932000000001</v>
      </c>
      <c r="AG199" s="80">
        <v>33302.707999999999</v>
      </c>
      <c r="AH199" s="80">
        <v>33077.766000000003</v>
      </c>
      <c r="AI199" s="80">
        <v>33166.381999999998</v>
      </c>
      <c r="AJ199" s="80">
        <v>33124.152000000002</v>
      </c>
      <c r="AK199" s="80">
        <v>34317.980000000003</v>
      </c>
    </row>
    <row r="200" spans="5:37" x14ac:dyDescent="0.25">
      <c r="E200" t="s">
        <v>188</v>
      </c>
      <c r="F200" s="79" t="s">
        <v>554</v>
      </c>
      <c r="G200" s="79"/>
      <c r="H200" s="79" t="s">
        <v>232</v>
      </c>
      <c r="I200" s="79" t="s">
        <v>24</v>
      </c>
      <c r="J200" s="79" t="s">
        <v>574</v>
      </c>
      <c r="K200" s="80" t="s">
        <v>13</v>
      </c>
      <c r="L200" s="80" t="s">
        <v>13</v>
      </c>
      <c r="M200" s="80" t="s">
        <v>13</v>
      </c>
      <c r="N200" s="80" t="s">
        <v>13</v>
      </c>
      <c r="O200" s="80" t="s">
        <v>13</v>
      </c>
      <c r="P200" s="80" t="s">
        <v>13</v>
      </c>
      <c r="Q200" s="80" t="s">
        <v>13</v>
      </c>
      <c r="R200" s="80" t="s">
        <v>13</v>
      </c>
      <c r="S200" s="80" t="s">
        <v>13</v>
      </c>
      <c r="T200" s="80">
        <v>1944.6379999999999</v>
      </c>
      <c r="U200" s="80">
        <v>2332.835</v>
      </c>
      <c r="V200" s="80">
        <v>2490.1799999999998</v>
      </c>
      <c r="W200" s="80">
        <v>2574.7220000000002</v>
      </c>
      <c r="X200" s="80">
        <v>1906.713</v>
      </c>
      <c r="Y200" s="80">
        <v>1661.588</v>
      </c>
      <c r="Z200" s="80">
        <v>1886.4760000000001</v>
      </c>
      <c r="AA200" s="80">
        <v>2610.1959999999999</v>
      </c>
      <c r="AB200" s="80">
        <v>2592.4760000000001</v>
      </c>
      <c r="AC200" s="80">
        <v>2497.9360000000001</v>
      </c>
      <c r="AD200" s="80">
        <v>2521.835</v>
      </c>
      <c r="AE200" s="80">
        <v>2247.9409999999998</v>
      </c>
      <c r="AF200" s="80">
        <v>2333.6840000000002</v>
      </c>
      <c r="AG200" s="80">
        <v>2304.498</v>
      </c>
      <c r="AH200" s="80">
        <v>2156.7710000000002</v>
      </c>
      <c r="AI200" s="80">
        <v>2181.2910000000002</v>
      </c>
      <c r="AJ200" s="80">
        <v>2023.1869999999999</v>
      </c>
      <c r="AK200" s="80">
        <v>2339.4470000000001</v>
      </c>
    </row>
    <row r="201" spans="5:37" x14ac:dyDescent="0.25">
      <c r="E201" t="s">
        <v>188</v>
      </c>
      <c r="F201" s="79" t="s">
        <v>554</v>
      </c>
      <c r="G201" s="79"/>
      <c r="H201" s="79" t="s">
        <v>35</v>
      </c>
      <c r="I201" s="79" t="s">
        <v>27</v>
      </c>
      <c r="J201" s="79" t="s">
        <v>575</v>
      </c>
      <c r="K201" s="80" t="s">
        <v>13</v>
      </c>
      <c r="L201" s="80" t="s">
        <v>13</v>
      </c>
      <c r="M201" s="80" t="s">
        <v>13</v>
      </c>
      <c r="N201" s="80" t="s">
        <v>13</v>
      </c>
      <c r="O201" s="80" t="s">
        <v>13</v>
      </c>
      <c r="P201" s="80" t="s">
        <v>13</v>
      </c>
      <c r="Q201" s="80" t="s">
        <v>13</v>
      </c>
      <c r="R201" s="80" t="s">
        <v>13</v>
      </c>
      <c r="S201" s="80" t="s">
        <v>13</v>
      </c>
      <c r="T201" s="80">
        <v>378.392</v>
      </c>
      <c r="U201" s="80">
        <v>329.73399999999998</v>
      </c>
      <c r="V201" s="80">
        <v>366.41699999999997</v>
      </c>
      <c r="W201" s="80">
        <v>420.452</v>
      </c>
      <c r="X201" s="80">
        <v>425.06</v>
      </c>
      <c r="Y201" s="80">
        <v>644.18399999999997</v>
      </c>
      <c r="Z201" s="80">
        <v>626.15</v>
      </c>
      <c r="AA201" s="80">
        <v>758.08500000000004</v>
      </c>
      <c r="AB201" s="80">
        <v>639.27200000000005</v>
      </c>
      <c r="AC201" s="80">
        <v>675.21799999999996</v>
      </c>
      <c r="AD201" s="80">
        <v>851.41300000000001</v>
      </c>
      <c r="AE201" s="80">
        <v>1012.927</v>
      </c>
      <c r="AF201" s="80">
        <v>1223.0830000000001</v>
      </c>
      <c r="AG201" s="80">
        <v>1200.5250000000001</v>
      </c>
      <c r="AH201" s="80">
        <v>1363.1479999999999</v>
      </c>
      <c r="AI201" s="80">
        <v>1708.846</v>
      </c>
      <c r="AJ201" s="80">
        <v>1684</v>
      </c>
      <c r="AK201" s="80">
        <v>1524.9939999999999</v>
      </c>
    </row>
    <row r="202" spans="5:37" x14ac:dyDescent="0.25">
      <c r="E202" t="s">
        <v>188</v>
      </c>
      <c r="F202" s="79" t="s">
        <v>554</v>
      </c>
      <c r="G202" s="79"/>
      <c r="H202" s="79" t="s">
        <v>36</v>
      </c>
      <c r="I202" s="79" t="s">
        <v>26</v>
      </c>
      <c r="J202" s="79" t="s">
        <v>576</v>
      </c>
      <c r="K202" s="80" t="s">
        <v>13</v>
      </c>
      <c r="L202" s="80" t="s">
        <v>13</v>
      </c>
      <c r="M202" s="80" t="s">
        <v>13</v>
      </c>
      <c r="N202" s="80" t="s">
        <v>13</v>
      </c>
      <c r="O202" s="80" t="s">
        <v>13</v>
      </c>
      <c r="P202" s="80" t="s">
        <v>13</v>
      </c>
      <c r="Q202" s="80" t="s">
        <v>13</v>
      </c>
      <c r="R202" s="80" t="s">
        <v>13</v>
      </c>
      <c r="S202" s="80" t="s">
        <v>13</v>
      </c>
      <c r="T202" s="80">
        <v>411.04500000000002</v>
      </c>
      <c r="U202" s="80">
        <v>543.92899999999997</v>
      </c>
      <c r="V202" s="80">
        <v>566.774</v>
      </c>
      <c r="W202" s="80">
        <v>571.928</v>
      </c>
      <c r="X202" s="80">
        <v>588.01099999999997</v>
      </c>
      <c r="Y202" s="80">
        <v>661.30399999999997</v>
      </c>
      <c r="Z202" s="80">
        <v>751.30700000000002</v>
      </c>
      <c r="AA202" s="80">
        <v>821.505</v>
      </c>
      <c r="AB202" s="80">
        <v>657.03800000000001</v>
      </c>
      <c r="AC202" s="80">
        <v>522.93200000000002</v>
      </c>
      <c r="AD202" s="80">
        <v>535.85900000000004</v>
      </c>
      <c r="AE202" s="80">
        <v>596.88400000000001</v>
      </c>
      <c r="AF202" s="80">
        <v>619.11800000000005</v>
      </c>
      <c r="AG202" s="80">
        <v>1287.9760000000001</v>
      </c>
      <c r="AH202" s="80">
        <v>1426.079</v>
      </c>
      <c r="AI202" s="80">
        <v>1633.3689999999999</v>
      </c>
      <c r="AJ202" s="80">
        <v>1769.52</v>
      </c>
      <c r="AK202" s="80">
        <v>1774.663</v>
      </c>
    </row>
    <row r="203" spans="5:37" x14ac:dyDescent="0.25">
      <c r="E203" t="s">
        <v>188</v>
      </c>
      <c r="F203" s="79" t="s">
        <v>554</v>
      </c>
      <c r="G203" s="79"/>
      <c r="H203" s="79" t="s">
        <v>239</v>
      </c>
      <c r="I203" s="79" t="s">
        <v>33</v>
      </c>
      <c r="J203" s="79" t="s">
        <v>577</v>
      </c>
      <c r="K203" s="80" t="s">
        <v>13</v>
      </c>
      <c r="L203" s="80" t="s">
        <v>13</v>
      </c>
      <c r="M203" s="80" t="s">
        <v>13</v>
      </c>
      <c r="N203" s="80" t="s">
        <v>13</v>
      </c>
      <c r="O203" s="80" t="s">
        <v>13</v>
      </c>
      <c r="P203" s="80" t="s">
        <v>13</v>
      </c>
      <c r="Q203" s="80" t="s">
        <v>13</v>
      </c>
      <c r="R203" s="80" t="s">
        <v>13</v>
      </c>
      <c r="S203" s="80" t="s">
        <v>13</v>
      </c>
      <c r="T203" s="80">
        <v>2054.3980000000001</v>
      </c>
      <c r="U203" s="80">
        <v>1991.027</v>
      </c>
      <c r="V203" s="80">
        <v>2183.9780000000001</v>
      </c>
      <c r="W203" s="80">
        <v>2567.674</v>
      </c>
      <c r="X203" s="80">
        <v>2847.2959999999998</v>
      </c>
      <c r="Y203" s="80">
        <v>3131.0920000000001</v>
      </c>
      <c r="Z203" s="80">
        <v>3114.393</v>
      </c>
      <c r="AA203" s="80">
        <v>2930.3620000000001</v>
      </c>
      <c r="AB203" s="80">
        <v>3981.8220000000001</v>
      </c>
      <c r="AC203" s="80">
        <v>4414.7690000000002</v>
      </c>
      <c r="AD203" s="80">
        <v>5226.4939999999997</v>
      </c>
      <c r="AE203" s="80">
        <v>5619.442</v>
      </c>
      <c r="AF203" s="80">
        <v>6428.8509999999997</v>
      </c>
      <c r="AG203" s="80">
        <v>6269.6419999999998</v>
      </c>
      <c r="AH203" s="80">
        <v>6086.69</v>
      </c>
      <c r="AI203" s="80">
        <v>6315.9970000000003</v>
      </c>
      <c r="AJ203" s="80">
        <v>6339.125</v>
      </c>
      <c r="AK203" s="80">
        <v>6473.1480000000001</v>
      </c>
    </row>
    <row r="204" spans="5:37" x14ac:dyDescent="0.25">
      <c r="E204" t="s">
        <v>188</v>
      </c>
      <c r="F204" s="79" t="s">
        <v>554</v>
      </c>
      <c r="G204" s="79"/>
      <c r="H204" s="79" t="s">
        <v>37</v>
      </c>
      <c r="I204" s="79" t="s">
        <v>24</v>
      </c>
      <c r="J204" s="79" t="s">
        <v>578</v>
      </c>
      <c r="K204" s="80" t="s">
        <v>13</v>
      </c>
      <c r="L204" s="80" t="s">
        <v>13</v>
      </c>
      <c r="M204" s="80" t="s">
        <v>13</v>
      </c>
      <c r="N204" s="80" t="s">
        <v>13</v>
      </c>
      <c r="O204" s="80" t="s">
        <v>13</v>
      </c>
      <c r="P204" s="80" t="s">
        <v>13</v>
      </c>
      <c r="Q204" s="80" t="s">
        <v>13</v>
      </c>
      <c r="R204" s="80" t="s">
        <v>13</v>
      </c>
      <c r="S204" s="80" t="s">
        <v>13</v>
      </c>
      <c r="T204" s="80">
        <v>2140.6999999999998</v>
      </c>
      <c r="U204" s="80">
        <v>2344.0610000000001</v>
      </c>
      <c r="V204" s="80">
        <v>2312.6320000000001</v>
      </c>
      <c r="W204" s="80">
        <v>2301.9760000000001</v>
      </c>
      <c r="X204" s="80">
        <v>2507.8510000000001</v>
      </c>
      <c r="Y204" s="80">
        <v>2833.3939999999998</v>
      </c>
      <c r="Z204" s="80">
        <v>2986.0630000000001</v>
      </c>
      <c r="AA204" s="80">
        <v>2989.4259999999999</v>
      </c>
      <c r="AB204" s="80">
        <v>2647.2289999999998</v>
      </c>
      <c r="AC204" s="80">
        <v>2496.1689999999999</v>
      </c>
      <c r="AD204" s="80">
        <v>2625.8939999999998</v>
      </c>
      <c r="AE204" s="80">
        <v>2559.2139999999999</v>
      </c>
      <c r="AF204" s="80">
        <v>2846.377</v>
      </c>
      <c r="AG204" s="80">
        <v>2063.5070000000001</v>
      </c>
      <c r="AH204" s="80">
        <v>1275.423</v>
      </c>
      <c r="AI204" s="80">
        <v>1195.5360000000001</v>
      </c>
      <c r="AJ204" s="80">
        <v>1290.2470000000001</v>
      </c>
      <c r="AK204" s="80">
        <v>1554.94</v>
      </c>
    </row>
    <row r="205" spans="5:37" x14ac:dyDescent="0.25">
      <c r="E205" t="s">
        <v>188</v>
      </c>
      <c r="F205" s="79" t="s">
        <v>554</v>
      </c>
      <c r="G205" s="79"/>
      <c r="H205" s="79" t="s">
        <v>38</v>
      </c>
      <c r="I205" s="79" t="s">
        <v>12</v>
      </c>
      <c r="J205" s="79" t="s">
        <v>579</v>
      </c>
      <c r="K205" s="80" t="s">
        <v>13</v>
      </c>
      <c r="L205" s="80" t="s">
        <v>13</v>
      </c>
      <c r="M205" s="80" t="s">
        <v>13</v>
      </c>
      <c r="N205" s="80" t="s">
        <v>13</v>
      </c>
      <c r="O205" s="80" t="s">
        <v>13</v>
      </c>
      <c r="P205" s="80" t="s">
        <v>13</v>
      </c>
      <c r="Q205" s="80" t="s">
        <v>13</v>
      </c>
      <c r="R205" s="80" t="s">
        <v>13</v>
      </c>
      <c r="S205" s="80" t="s">
        <v>13</v>
      </c>
      <c r="T205" s="80" t="s">
        <v>13</v>
      </c>
      <c r="U205" s="80" t="s">
        <v>13</v>
      </c>
      <c r="V205" s="80" t="s">
        <v>13</v>
      </c>
      <c r="W205" s="80" t="s">
        <v>13</v>
      </c>
      <c r="X205" s="80" t="s">
        <v>13</v>
      </c>
      <c r="Y205" s="80" t="s">
        <v>13</v>
      </c>
      <c r="Z205" s="80">
        <v>1088.348</v>
      </c>
      <c r="AA205" s="80">
        <v>1558.1890000000001</v>
      </c>
      <c r="AB205" s="80">
        <v>1645.011</v>
      </c>
      <c r="AC205" s="80">
        <v>1750.848</v>
      </c>
      <c r="AD205" s="80">
        <v>1488.885</v>
      </c>
      <c r="AE205" s="80">
        <v>1864.8720000000001</v>
      </c>
      <c r="AF205" s="80">
        <v>1795.9110000000001</v>
      </c>
      <c r="AG205" s="80">
        <v>1922.8240000000001</v>
      </c>
      <c r="AH205" s="80">
        <v>1707.229</v>
      </c>
      <c r="AI205" s="80">
        <v>1149.2819999999999</v>
      </c>
      <c r="AJ205" s="80">
        <v>1162.3920000000001</v>
      </c>
      <c r="AK205" s="80">
        <v>1097.98</v>
      </c>
    </row>
    <row r="206" spans="5:37" x14ac:dyDescent="0.25">
      <c r="E206" t="s">
        <v>188</v>
      </c>
      <c r="F206" s="79" t="s">
        <v>554</v>
      </c>
      <c r="G206" s="79"/>
      <c r="H206" s="79" t="s">
        <v>39</v>
      </c>
      <c r="I206" s="79" t="s">
        <v>12</v>
      </c>
      <c r="J206" s="79" t="s">
        <v>580</v>
      </c>
      <c r="K206" s="80" t="s">
        <v>13</v>
      </c>
      <c r="L206" s="80" t="s">
        <v>13</v>
      </c>
      <c r="M206" s="80" t="s">
        <v>13</v>
      </c>
      <c r="N206" s="80" t="s">
        <v>13</v>
      </c>
      <c r="O206" s="80" t="s">
        <v>13</v>
      </c>
      <c r="P206" s="80" t="s">
        <v>13</v>
      </c>
      <c r="Q206" s="80" t="s">
        <v>13</v>
      </c>
      <c r="R206" s="80" t="s">
        <v>13</v>
      </c>
      <c r="S206" s="80" t="s">
        <v>13</v>
      </c>
      <c r="T206" s="80" t="s">
        <v>13</v>
      </c>
      <c r="U206" s="80" t="s">
        <v>13</v>
      </c>
      <c r="V206" s="80" t="s">
        <v>13</v>
      </c>
      <c r="W206" s="80" t="s">
        <v>13</v>
      </c>
      <c r="X206" s="80" t="s">
        <v>13</v>
      </c>
      <c r="Y206" s="80" t="s">
        <v>13</v>
      </c>
      <c r="Z206" s="80">
        <v>2163.413</v>
      </c>
      <c r="AA206" s="80">
        <v>2205.0749999999998</v>
      </c>
      <c r="AB206" s="80">
        <v>2245.2289999999998</v>
      </c>
      <c r="AC206" s="80">
        <v>2040.329</v>
      </c>
      <c r="AD206" s="80">
        <v>2044.5150000000001</v>
      </c>
      <c r="AE206" s="80">
        <v>2328.0140000000001</v>
      </c>
      <c r="AF206" s="80">
        <v>2470.893</v>
      </c>
      <c r="AG206" s="80">
        <v>2495.94</v>
      </c>
      <c r="AH206" s="80">
        <v>1876.7349999999999</v>
      </c>
      <c r="AI206" s="80">
        <v>1686.12</v>
      </c>
      <c r="AJ206" s="80">
        <v>1900.279</v>
      </c>
      <c r="AK206" s="80">
        <v>2102.5259999999998</v>
      </c>
    </row>
    <row r="207" spans="5:37" x14ac:dyDescent="0.25">
      <c r="E207" t="s">
        <v>188</v>
      </c>
      <c r="F207" s="79" t="s">
        <v>554</v>
      </c>
      <c r="G207" s="79"/>
      <c r="H207" s="79" t="s">
        <v>40</v>
      </c>
      <c r="I207" s="79" t="s">
        <v>27</v>
      </c>
      <c r="J207" s="79" t="s">
        <v>581</v>
      </c>
      <c r="K207" s="80" t="s">
        <v>13</v>
      </c>
      <c r="L207" s="80" t="s">
        <v>13</v>
      </c>
      <c r="M207" s="80" t="s">
        <v>13</v>
      </c>
      <c r="N207" s="80" t="s">
        <v>13</v>
      </c>
      <c r="O207" s="80" t="s">
        <v>13</v>
      </c>
      <c r="P207" s="80" t="s">
        <v>13</v>
      </c>
      <c r="Q207" s="80" t="s">
        <v>13</v>
      </c>
      <c r="R207" s="80" t="s">
        <v>13</v>
      </c>
      <c r="S207" s="80" t="s">
        <v>13</v>
      </c>
      <c r="T207" s="80">
        <v>7186.7740000000003</v>
      </c>
      <c r="U207" s="80">
        <v>8088.0720000000001</v>
      </c>
      <c r="V207" s="80">
        <v>7572.9489999999996</v>
      </c>
      <c r="W207" s="80">
        <v>7088.9049999999997</v>
      </c>
      <c r="X207" s="80">
        <v>7504.0680000000002</v>
      </c>
      <c r="Y207" s="80">
        <v>6702.8459999999995</v>
      </c>
      <c r="Z207" s="80">
        <v>14387.27</v>
      </c>
      <c r="AA207" s="80">
        <v>15688.732</v>
      </c>
      <c r="AB207" s="80">
        <v>17985.027999999998</v>
      </c>
      <c r="AC207" s="80">
        <v>18740.054</v>
      </c>
      <c r="AD207" s="80">
        <v>21270.78</v>
      </c>
      <c r="AE207" s="80">
        <v>21769.376</v>
      </c>
      <c r="AF207" s="80">
        <v>21332.887999999999</v>
      </c>
      <c r="AG207" s="80">
        <v>21736.712</v>
      </c>
      <c r="AH207" s="80">
        <v>22683.716</v>
      </c>
      <c r="AI207" s="80">
        <v>22669.64</v>
      </c>
      <c r="AJ207" s="80">
        <v>23211.946</v>
      </c>
      <c r="AK207" s="80">
        <v>22733.121999999999</v>
      </c>
    </row>
    <row r="208" spans="5:37" x14ac:dyDescent="0.25">
      <c r="E208" t="s">
        <v>188</v>
      </c>
      <c r="F208" s="79" t="s">
        <v>554</v>
      </c>
      <c r="G208" s="79"/>
      <c r="H208" s="79" t="s">
        <v>250</v>
      </c>
      <c r="I208" s="79" t="s">
        <v>17</v>
      </c>
      <c r="J208" s="79" t="s">
        <v>582</v>
      </c>
      <c r="K208" s="80" t="s">
        <v>13</v>
      </c>
      <c r="L208" s="80" t="s">
        <v>13</v>
      </c>
      <c r="M208" s="80" t="s">
        <v>13</v>
      </c>
      <c r="N208" s="80" t="s">
        <v>13</v>
      </c>
      <c r="O208" s="80" t="s">
        <v>13</v>
      </c>
      <c r="P208" s="80" t="s">
        <v>13</v>
      </c>
      <c r="Q208" s="80" t="s">
        <v>13</v>
      </c>
      <c r="R208" s="80" t="s">
        <v>13</v>
      </c>
      <c r="S208" s="80" t="s">
        <v>13</v>
      </c>
      <c r="T208" s="80" t="s">
        <v>13</v>
      </c>
      <c r="U208" s="80" t="s">
        <v>13</v>
      </c>
      <c r="V208" s="80" t="s">
        <v>13</v>
      </c>
      <c r="W208" s="80" t="s">
        <v>13</v>
      </c>
      <c r="X208" s="80" t="s">
        <v>13</v>
      </c>
      <c r="Y208" s="80" t="s">
        <v>13</v>
      </c>
      <c r="Z208" s="80" t="s">
        <v>13</v>
      </c>
      <c r="AA208" s="80" t="s">
        <v>13</v>
      </c>
      <c r="AB208" s="80" t="s">
        <v>13</v>
      </c>
      <c r="AC208" s="80" t="s">
        <v>13</v>
      </c>
      <c r="AD208" s="80" t="s">
        <v>13</v>
      </c>
      <c r="AE208" s="80" t="s">
        <v>13</v>
      </c>
      <c r="AF208" s="80" t="s">
        <v>13</v>
      </c>
      <c r="AG208" s="80" t="s">
        <v>13</v>
      </c>
      <c r="AH208" s="80" t="s">
        <v>13</v>
      </c>
      <c r="AI208" s="80" t="s">
        <v>13</v>
      </c>
      <c r="AJ208" s="80" t="s">
        <v>13</v>
      </c>
      <c r="AK208" s="80" t="s">
        <v>13</v>
      </c>
    </row>
    <row r="209" spans="5:37" x14ac:dyDescent="0.25">
      <c r="E209" t="s">
        <v>188</v>
      </c>
      <c r="F209" s="79" t="s">
        <v>554</v>
      </c>
      <c r="G209" s="79"/>
      <c r="H209" s="79" t="s">
        <v>41</v>
      </c>
      <c r="I209" s="79" t="s">
        <v>21</v>
      </c>
      <c r="J209" s="79" t="s">
        <v>583</v>
      </c>
      <c r="K209" s="80" t="s">
        <v>13</v>
      </c>
      <c r="L209" s="80" t="s">
        <v>13</v>
      </c>
      <c r="M209" s="80" t="s">
        <v>13</v>
      </c>
      <c r="N209" s="80" t="s">
        <v>13</v>
      </c>
      <c r="O209" s="80" t="s">
        <v>13</v>
      </c>
      <c r="P209" s="80" t="s">
        <v>13</v>
      </c>
      <c r="Q209" s="80" t="s">
        <v>13</v>
      </c>
      <c r="R209" s="80" t="s">
        <v>13</v>
      </c>
      <c r="S209" s="80" t="s">
        <v>13</v>
      </c>
      <c r="T209" s="80">
        <v>34352.800000000003</v>
      </c>
      <c r="U209" s="80">
        <v>34425.608</v>
      </c>
      <c r="V209" s="80">
        <v>35327.64</v>
      </c>
      <c r="W209" s="80">
        <v>38092.296000000002</v>
      </c>
      <c r="X209" s="80">
        <v>38852.067999999999</v>
      </c>
      <c r="Y209" s="80">
        <v>35713.052000000003</v>
      </c>
      <c r="Z209" s="80">
        <v>40865.660000000003</v>
      </c>
      <c r="AA209" s="80">
        <v>41983.447999999997</v>
      </c>
      <c r="AB209" s="80">
        <v>44990.04</v>
      </c>
      <c r="AC209" s="80">
        <v>39901.256000000001</v>
      </c>
      <c r="AD209" s="80">
        <v>36814.716</v>
      </c>
      <c r="AE209" s="80">
        <v>36673.936000000002</v>
      </c>
      <c r="AF209" s="80">
        <v>36962.444000000003</v>
      </c>
      <c r="AG209" s="80">
        <v>37570.18</v>
      </c>
      <c r="AH209" s="80">
        <v>37838.995999999999</v>
      </c>
      <c r="AI209" s="80">
        <v>39223.815999999999</v>
      </c>
      <c r="AJ209" s="80">
        <v>41516.339999999997</v>
      </c>
      <c r="AK209" s="80">
        <v>40799.067999999999</v>
      </c>
    </row>
    <row r="210" spans="5:37" x14ac:dyDescent="0.25">
      <c r="E210" t="s">
        <v>188</v>
      </c>
      <c r="F210" s="79" t="s">
        <v>554</v>
      </c>
      <c r="G210" s="79"/>
      <c r="H210" s="79" t="s">
        <v>42</v>
      </c>
      <c r="I210" s="79" t="s">
        <v>12</v>
      </c>
      <c r="J210" s="79" t="s">
        <v>584</v>
      </c>
      <c r="K210" s="80" t="s">
        <v>13</v>
      </c>
      <c r="L210" s="80" t="s">
        <v>13</v>
      </c>
      <c r="M210" s="80" t="s">
        <v>13</v>
      </c>
      <c r="N210" s="80" t="s">
        <v>13</v>
      </c>
      <c r="O210" s="80" t="s">
        <v>13</v>
      </c>
      <c r="P210" s="80" t="s">
        <v>13</v>
      </c>
      <c r="Q210" s="80" t="s">
        <v>13</v>
      </c>
      <c r="R210" s="80" t="s">
        <v>13</v>
      </c>
      <c r="S210" s="80" t="s">
        <v>13</v>
      </c>
      <c r="T210" s="80" t="s">
        <v>13</v>
      </c>
      <c r="U210" s="80" t="s">
        <v>13</v>
      </c>
      <c r="V210" s="80" t="s">
        <v>13</v>
      </c>
      <c r="W210" s="80" t="s">
        <v>13</v>
      </c>
      <c r="X210" s="80" t="s">
        <v>13</v>
      </c>
      <c r="Y210" s="80" t="s">
        <v>13</v>
      </c>
      <c r="Z210" s="80">
        <v>858.80399999999997</v>
      </c>
      <c r="AA210" s="80">
        <v>771.30200000000002</v>
      </c>
      <c r="AB210" s="80">
        <v>706.55</v>
      </c>
      <c r="AC210" s="80">
        <v>755.64</v>
      </c>
      <c r="AD210" s="80">
        <v>720.19899999999996</v>
      </c>
      <c r="AE210" s="80">
        <v>767.71199999999999</v>
      </c>
      <c r="AF210" s="80">
        <v>987.38599999999997</v>
      </c>
      <c r="AG210" s="80">
        <v>1012.798</v>
      </c>
      <c r="AH210" s="80">
        <v>1077.145</v>
      </c>
      <c r="AI210" s="80">
        <v>1118.192</v>
      </c>
      <c r="AJ210" s="80">
        <v>1094.0329999999999</v>
      </c>
      <c r="AK210" s="80">
        <v>1197.6690000000001</v>
      </c>
    </row>
    <row r="211" spans="5:37" x14ac:dyDescent="0.25">
      <c r="E211" t="s">
        <v>188</v>
      </c>
      <c r="F211" s="79" t="s">
        <v>554</v>
      </c>
      <c r="G211" s="79"/>
      <c r="H211" s="79" t="s">
        <v>43</v>
      </c>
      <c r="I211" s="79" t="s">
        <v>27</v>
      </c>
      <c r="J211" s="79" t="s">
        <v>585</v>
      </c>
      <c r="K211" s="80" t="s">
        <v>13</v>
      </c>
      <c r="L211" s="80" t="s">
        <v>13</v>
      </c>
      <c r="M211" s="80" t="s">
        <v>13</v>
      </c>
      <c r="N211" s="80" t="s">
        <v>13</v>
      </c>
      <c r="O211" s="80" t="s">
        <v>13</v>
      </c>
      <c r="P211" s="80" t="s">
        <v>13</v>
      </c>
      <c r="Q211" s="80" t="s">
        <v>13</v>
      </c>
      <c r="R211" s="80" t="s">
        <v>13</v>
      </c>
      <c r="S211" s="80" t="s">
        <v>13</v>
      </c>
      <c r="T211" s="80">
        <v>6573.5370000000003</v>
      </c>
      <c r="U211" s="80">
        <v>6586.46</v>
      </c>
      <c r="V211" s="80">
        <v>5801.5590000000002</v>
      </c>
      <c r="W211" s="80">
        <v>4709.6809999999996</v>
      </c>
      <c r="X211" s="80">
        <v>4852.2790000000005</v>
      </c>
      <c r="Y211" s="80">
        <v>4586.5209999999997</v>
      </c>
      <c r="Z211" s="80">
        <v>4694.808</v>
      </c>
      <c r="AA211" s="80">
        <v>4238.2340000000004</v>
      </c>
      <c r="AB211" s="80">
        <v>4086.2420000000002</v>
      </c>
      <c r="AC211" s="80">
        <v>3578.6480000000001</v>
      </c>
      <c r="AD211" s="80">
        <v>3945.8339999999998</v>
      </c>
      <c r="AE211" s="80">
        <v>3889.8620000000001</v>
      </c>
      <c r="AF211" s="80">
        <v>3811.86</v>
      </c>
      <c r="AG211" s="80">
        <v>4068.5279999999998</v>
      </c>
      <c r="AH211" s="80">
        <v>4229.9040000000005</v>
      </c>
      <c r="AI211" s="80">
        <v>3264.27</v>
      </c>
      <c r="AJ211" s="80">
        <v>2772.2910000000002</v>
      </c>
      <c r="AK211" s="80">
        <v>3074.585</v>
      </c>
    </row>
    <row r="212" spans="5:37" x14ac:dyDescent="0.25">
      <c r="E212" t="s">
        <v>188</v>
      </c>
      <c r="F212" s="79" t="s">
        <v>554</v>
      </c>
      <c r="G212" s="79"/>
      <c r="H212" s="79" t="s">
        <v>44</v>
      </c>
      <c r="I212" s="79" t="s">
        <v>21</v>
      </c>
      <c r="J212" s="79" t="s">
        <v>586</v>
      </c>
      <c r="K212" s="80" t="s">
        <v>13</v>
      </c>
      <c r="L212" s="80" t="s">
        <v>13</v>
      </c>
      <c r="M212" s="80" t="s">
        <v>13</v>
      </c>
      <c r="N212" s="80" t="s">
        <v>13</v>
      </c>
      <c r="O212" s="80" t="s">
        <v>13</v>
      </c>
      <c r="P212" s="80" t="s">
        <v>13</v>
      </c>
      <c r="Q212" s="80" t="s">
        <v>13</v>
      </c>
      <c r="R212" s="80" t="s">
        <v>13</v>
      </c>
      <c r="S212" s="80" t="s">
        <v>13</v>
      </c>
      <c r="T212" s="80">
        <v>9730.1029999999992</v>
      </c>
      <c r="U212" s="80">
        <v>7636.2629999999999</v>
      </c>
      <c r="V212" s="80">
        <v>10526.664000000001</v>
      </c>
      <c r="W212" s="80">
        <v>9376.027</v>
      </c>
      <c r="X212" s="80">
        <v>9447.6579999999994</v>
      </c>
      <c r="Y212" s="80">
        <v>10582.6</v>
      </c>
      <c r="Z212" s="80">
        <v>11484.562</v>
      </c>
      <c r="AA212" s="80">
        <v>12612.829</v>
      </c>
      <c r="AB212" s="80">
        <v>12403.252</v>
      </c>
      <c r="AC212" s="80">
        <v>14346.623</v>
      </c>
      <c r="AD212" s="80">
        <v>12258.069</v>
      </c>
      <c r="AE212" s="80">
        <v>11329.066000000001</v>
      </c>
      <c r="AF212" s="80">
        <v>12528.942999999999</v>
      </c>
      <c r="AG212" s="80">
        <v>11773.087</v>
      </c>
      <c r="AH212" s="80">
        <v>11845.050999999999</v>
      </c>
      <c r="AI212" s="80">
        <v>11225.166999999999</v>
      </c>
      <c r="AJ212" s="80">
        <v>12610.049000000001</v>
      </c>
      <c r="AK212" s="80">
        <v>11507.634</v>
      </c>
    </row>
    <row r="213" spans="5:37" x14ac:dyDescent="0.25">
      <c r="E213" t="s">
        <v>188</v>
      </c>
      <c r="F213" s="79" t="s">
        <v>554</v>
      </c>
      <c r="G213" s="79"/>
      <c r="H213" s="79" t="s">
        <v>45</v>
      </c>
      <c r="I213" s="79" t="s">
        <v>26</v>
      </c>
      <c r="J213" s="79" t="s">
        <v>587</v>
      </c>
      <c r="K213" s="80" t="s">
        <v>13</v>
      </c>
      <c r="L213" s="80" t="s">
        <v>13</v>
      </c>
      <c r="M213" s="80" t="s">
        <v>13</v>
      </c>
      <c r="N213" s="80" t="s">
        <v>13</v>
      </c>
      <c r="O213" s="80" t="s">
        <v>13</v>
      </c>
      <c r="P213" s="80" t="s">
        <v>13</v>
      </c>
      <c r="Q213" s="80" t="s">
        <v>13</v>
      </c>
      <c r="R213" s="80" t="s">
        <v>13</v>
      </c>
      <c r="S213" s="80" t="s">
        <v>13</v>
      </c>
      <c r="T213" s="80">
        <v>22998.637999999999</v>
      </c>
      <c r="U213" s="80">
        <v>20362.218000000001</v>
      </c>
      <c r="V213" s="80">
        <v>22707.705999999998</v>
      </c>
      <c r="W213" s="80">
        <v>21465.326000000001</v>
      </c>
      <c r="X213" s="80">
        <v>18386.067999999999</v>
      </c>
      <c r="Y213" s="80">
        <v>18943.826000000001</v>
      </c>
      <c r="Z213" s="80">
        <v>19126.13</v>
      </c>
      <c r="AA213" s="80">
        <v>19547.8</v>
      </c>
      <c r="AB213" s="80">
        <v>18835.883999999998</v>
      </c>
      <c r="AC213" s="80">
        <v>20672.741999999998</v>
      </c>
      <c r="AD213" s="80">
        <v>21053.74</v>
      </c>
      <c r="AE213" s="80">
        <v>21315.441999999999</v>
      </c>
      <c r="AF213" s="80">
        <v>20448.108</v>
      </c>
      <c r="AG213" s="80">
        <v>19361.7</v>
      </c>
      <c r="AH213" s="80">
        <v>21625.885999999999</v>
      </c>
      <c r="AI213" s="80">
        <v>20726.414000000001</v>
      </c>
      <c r="AJ213" s="80">
        <v>17919.781999999999</v>
      </c>
      <c r="AK213" s="80">
        <v>19400.36</v>
      </c>
    </row>
    <row r="214" spans="5:37" x14ac:dyDescent="0.25">
      <c r="E214" t="s">
        <v>188</v>
      </c>
      <c r="F214" s="79" t="s">
        <v>554</v>
      </c>
      <c r="G214" s="79"/>
      <c r="H214" s="79" t="s">
        <v>46</v>
      </c>
      <c r="I214" s="79" t="s">
        <v>47</v>
      </c>
      <c r="J214" s="79" t="s">
        <v>588</v>
      </c>
      <c r="K214" s="80" t="s">
        <v>13</v>
      </c>
      <c r="L214" s="80" t="s">
        <v>13</v>
      </c>
      <c r="M214" s="80" t="s">
        <v>13</v>
      </c>
      <c r="N214" s="80" t="s">
        <v>13</v>
      </c>
      <c r="O214" s="80" t="s">
        <v>13</v>
      </c>
      <c r="P214" s="80" t="s">
        <v>13</v>
      </c>
      <c r="Q214" s="80" t="s">
        <v>13</v>
      </c>
      <c r="R214" s="80" t="s">
        <v>13</v>
      </c>
      <c r="S214" s="80" t="s">
        <v>13</v>
      </c>
      <c r="T214" s="80">
        <v>918.21199999999999</v>
      </c>
      <c r="U214" s="80">
        <v>1155.798</v>
      </c>
      <c r="V214" s="80">
        <v>1305.328</v>
      </c>
      <c r="W214" s="80">
        <v>1309.8789999999999</v>
      </c>
      <c r="X214" s="80">
        <v>1484.18</v>
      </c>
      <c r="Y214" s="80">
        <v>1477.6559999999999</v>
      </c>
      <c r="Z214" s="80">
        <v>1666.3219999999999</v>
      </c>
      <c r="AA214" s="80">
        <v>1884.8489999999999</v>
      </c>
      <c r="AB214" s="80">
        <v>1596.8409999999999</v>
      </c>
      <c r="AC214" s="80">
        <v>962.74300000000005</v>
      </c>
      <c r="AD214" s="80">
        <v>779.40099999999995</v>
      </c>
      <c r="AE214" s="80">
        <v>1040.49</v>
      </c>
      <c r="AF214" s="80">
        <v>889.59400000000005</v>
      </c>
      <c r="AG214" s="80">
        <v>622.35599999999999</v>
      </c>
      <c r="AH214" s="80">
        <v>953.80200000000002</v>
      </c>
      <c r="AI214" s="80">
        <v>891.404</v>
      </c>
      <c r="AJ214" s="80">
        <v>594.69399999999996</v>
      </c>
      <c r="AK214" s="80">
        <v>404.91300000000001</v>
      </c>
    </row>
    <row r="215" spans="5:37" x14ac:dyDescent="0.25">
      <c r="E215" t="s">
        <v>188</v>
      </c>
      <c r="F215" s="79" t="s">
        <v>554</v>
      </c>
      <c r="G215" s="79"/>
      <c r="H215" s="79" t="s">
        <v>48</v>
      </c>
      <c r="I215" s="79" t="s">
        <v>16</v>
      </c>
      <c r="J215" s="79" t="s">
        <v>589</v>
      </c>
      <c r="K215" s="80" t="s">
        <v>13</v>
      </c>
      <c r="L215" s="80" t="s">
        <v>13</v>
      </c>
      <c r="M215" s="80" t="s">
        <v>13</v>
      </c>
      <c r="N215" s="80" t="s">
        <v>13</v>
      </c>
      <c r="O215" s="80" t="s">
        <v>13</v>
      </c>
      <c r="P215" s="80" t="s">
        <v>13</v>
      </c>
      <c r="Q215" s="80" t="s">
        <v>13</v>
      </c>
      <c r="R215" s="80" t="s">
        <v>13</v>
      </c>
      <c r="S215" s="80" t="s">
        <v>13</v>
      </c>
      <c r="T215" s="80">
        <v>1093.8019999999999</v>
      </c>
      <c r="U215" s="80">
        <v>1236.0530000000001</v>
      </c>
      <c r="V215" s="80">
        <v>1632.2650000000001</v>
      </c>
      <c r="W215" s="80">
        <v>1606.0840000000001</v>
      </c>
      <c r="X215" s="80">
        <v>1515.683</v>
      </c>
      <c r="Y215" s="80">
        <v>1874.0039999999999</v>
      </c>
      <c r="Z215" s="80">
        <v>2404.703</v>
      </c>
      <c r="AA215" s="80">
        <v>2507.0500000000002</v>
      </c>
      <c r="AB215" s="80">
        <v>2351.7089999999998</v>
      </c>
      <c r="AC215" s="80">
        <v>2407.4679999999998</v>
      </c>
      <c r="AD215" s="80">
        <v>2196.7919999999999</v>
      </c>
      <c r="AE215" s="80">
        <v>1784.49</v>
      </c>
      <c r="AF215" s="80">
        <v>1598.6479999999999</v>
      </c>
      <c r="AG215" s="80">
        <v>1891.61</v>
      </c>
      <c r="AH215" s="80">
        <v>1800.1869999999999</v>
      </c>
      <c r="AI215" s="80">
        <v>1921.7619999999999</v>
      </c>
      <c r="AJ215" s="80">
        <v>1809.2570000000001</v>
      </c>
      <c r="AK215" s="80">
        <v>1664.6410000000001</v>
      </c>
    </row>
    <row r="216" spans="5:37" x14ac:dyDescent="0.25">
      <c r="E216" t="s">
        <v>188</v>
      </c>
      <c r="F216" s="79" t="s">
        <v>554</v>
      </c>
      <c r="G216" s="79"/>
      <c r="H216" s="79" t="s">
        <v>49</v>
      </c>
      <c r="I216" s="79" t="s">
        <v>9</v>
      </c>
      <c r="J216" s="79" t="s">
        <v>590</v>
      </c>
      <c r="K216" s="80" t="s">
        <v>13</v>
      </c>
      <c r="L216" s="80" t="s">
        <v>13</v>
      </c>
      <c r="M216" s="80" t="s">
        <v>13</v>
      </c>
      <c r="N216" s="80" t="s">
        <v>13</v>
      </c>
      <c r="O216" s="80" t="s">
        <v>13</v>
      </c>
      <c r="P216" s="80" t="s">
        <v>13</v>
      </c>
      <c r="Q216" s="80" t="s">
        <v>13</v>
      </c>
      <c r="R216" s="80" t="s">
        <v>13</v>
      </c>
      <c r="S216" s="80" t="s">
        <v>13</v>
      </c>
      <c r="T216" s="80">
        <v>104.623</v>
      </c>
      <c r="U216" s="80">
        <v>90.536000000000001</v>
      </c>
      <c r="V216" s="80">
        <v>100.672</v>
      </c>
      <c r="W216" s="80">
        <v>112.324</v>
      </c>
      <c r="X216" s="80">
        <v>121.974</v>
      </c>
      <c r="Y216" s="80">
        <v>120.02200000000001</v>
      </c>
      <c r="Z216" s="80">
        <v>121.04600000000001</v>
      </c>
      <c r="AA216" s="80">
        <v>142.066</v>
      </c>
      <c r="AB216" s="80">
        <v>148.773</v>
      </c>
      <c r="AC216" s="80">
        <v>157.65299999999999</v>
      </c>
      <c r="AD216" s="80">
        <v>163.43</v>
      </c>
      <c r="AE216" s="80">
        <v>164.36600000000001</v>
      </c>
      <c r="AF216" s="80">
        <v>161.05199999999999</v>
      </c>
      <c r="AG216" s="80">
        <v>156.774</v>
      </c>
      <c r="AH216" s="80">
        <v>164.65199999999999</v>
      </c>
      <c r="AI216" s="80">
        <v>366.00599999999997</v>
      </c>
      <c r="AJ216" s="80">
        <v>2859.7840000000001</v>
      </c>
      <c r="AK216" s="80">
        <v>3683.4520000000002</v>
      </c>
    </row>
    <row r="217" spans="5:37" x14ac:dyDescent="0.25">
      <c r="E217" t="s">
        <v>188</v>
      </c>
      <c r="F217" s="79" t="s">
        <v>554</v>
      </c>
      <c r="G217" s="79"/>
      <c r="H217" s="79" t="s">
        <v>50</v>
      </c>
      <c r="I217" s="79" t="s">
        <v>9</v>
      </c>
      <c r="J217" s="79" t="s">
        <v>591</v>
      </c>
      <c r="K217" s="80" t="s">
        <v>13</v>
      </c>
      <c r="L217" s="80" t="s">
        <v>13</v>
      </c>
      <c r="M217" s="80" t="s">
        <v>13</v>
      </c>
      <c r="N217" s="80" t="s">
        <v>13</v>
      </c>
      <c r="O217" s="80" t="s">
        <v>13</v>
      </c>
      <c r="P217" s="80" t="s">
        <v>13</v>
      </c>
      <c r="Q217" s="80" t="s">
        <v>13</v>
      </c>
      <c r="R217" s="80" t="s">
        <v>13</v>
      </c>
      <c r="S217" s="80" t="s">
        <v>13</v>
      </c>
      <c r="T217" s="80">
        <v>380.14800000000002</v>
      </c>
      <c r="U217" s="80">
        <v>453.46100000000001</v>
      </c>
      <c r="V217" s="80">
        <v>1526.2260000000001</v>
      </c>
      <c r="W217" s="80">
        <v>712.68299999999999</v>
      </c>
      <c r="X217" s="80">
        <v>729.55499999999995</v>
      </c>
      <c r="Y217" s="80">
        <v>451.05</v>
      </c>
      <c r="Z217" s="80">
        <v>1309.077</v>
      </c>
      <c r="AA217" s="80">
        <v>719.11099999999999</v>
      </c>
      <c r="AB217" s="80">
        <v>1041.154</v>
      </c>
      <c r="AC217" s="80">
        <v>1712.8820000000001</v>
      </c>
      <c r="AD217" s="80">
        <v>1296.6600000000001</v>
      </c>
      <c r="AE217" s="80">
        <v>906.94600000000003</v>
      </c>
      <c r="AF217" s="80">
        <v>808.572</v>
      </c>
      <c r="AG217" s="80">
        <v>732.92</v>
      </c>
      <c r="AH217" s="80">
        <v>763.24099999999999</v>
      </c>
      <c r="AI217" s="80">
        <v>390.166</v>
      </c>
      <c r="AJ217" s="80">
        <v>1111.914</v>
      </c>
      <c r="AK217" s="80">
        <v>894.41600000000005</v>
      </c>
    </row>
    <row r="218" spans="5:37" x14ac:dyDescent="0.25">
      <c r="E218" t="s">
        <v>188</v>
      </c>
      <c r="F218" s="79" t="s">
        <v>554</v>
      </c>
      <c r="G218" s="79"/>
      <c r="H218" s="79" t="s">
        <v>51</v>
      </c>
      <c r="I218" s="79" t="s">
        <v>30</v>
      </c>
      <c r="J218" s="79" t="s">
        <v>592</v>
      </c>
      <c r="K218" s="80" t="s">
        <v>13</v>
      </c>
      <c r="L218" s="80" t="s">
        <v>13</v>
      </c>
      <c r="M218" s="80" t="s">
        <v>13</v>
      </c>
      <c r="N218" s="80" t="s">
        <v>13</v>
      </c>
      <c r="O218" s="80" t="s">
        <v>13</v>
      </c>
      <c r="P218" s="80" t="s">
        <v>13</v>
      </c>
      <c r="Q218" s="80" t="s">
        <v>13</v>
      </c>
      <c r="R218" s="80" t="s">
        <v>13</v>
      </c>
      <c r="S218" s="80" t="s">
        <v>13</v>
      </c>
      <c r="T218" s="80">
        <v>819.46199999999999</v>
      </c>
      <c r="U218" s="80">
        <v>869.68299999999999</v>
      </c>
      <c r="V218" s="80">
        <v>930.57399999999996</v>
      </c>
      <c r="W218" s="80">
        <v>953.80399999999997</v>
      </c>
      <c r="X218" s="80">
        <v>918.27300000000002</v>
      </c>
      <c r="Y218" s="80">
        <v>884.10699999999997</v>
      </c>
      <c r="Z218" s="80">
        <v>1029.326</v>
      </c>
      <c r="AA218" s="80">
        <v>1154.5530000000001</v>
      </c>
      <c r="AB218" s="80">
        <v>1096.3920000000001</v>
      </c>
      <c r="AC218" s="80">
        <v>1068.818</v>
      </c>
      <c r="AD218" s="80">
        <v>1124.3409999999999</v>
      </c>
      <c r="AE218" s="80">
        <v>1198.24</v>
      </c>
      <c r="AF218" s="80">
        <v>1253.375</v>
      </c>
      <c r="AG218" s="80">
        <v>1230.94</v>
      </c>
      <c r="AH218" s="80">
        <v>1434.8309999999999</v>
      </c>
      <c r="AI218" s="80">
        <v>1319.402</v>
      </c>
      <c r="AJ218" s="80">
        <v>981.60299999999995</v>
      </c>
      <c r="AK218" s="80">
        <v>1373.604</v>
      </c>
    </row>
    <row r="219" spans="5:37" x14ac:dyDescent="0.25">
      <c r="E219" t="s">
        <v>188</v>
      </c>
      <c r="F219" s="79" t="s">
        <v>554</v>
      </c>
      <c r="G219" s="79"/>
      <c r="H219" s="79" t="s">
        <v>52</v>
      </c>
      <c r="I219" s="79" t="s">
        <v>30</v>
      </c>
      <c r="J219" s="79" t="s">
        <v>593</v>
      </c>
      <c r="K219" s="80" t="s">
        <v>13</v>
      </c>
      <c r="L219" s="80" t="s">
        <v>13</v>
      </c>
      <c r="M219" s="80" t="s">
        <v>13</v>
      </c>
      <c r="N219" s="80" t="s">
        <v>13</v>
      </c>
      <c r="O219" s="80" t="s">
        <v>13</v>
      </c>
      <c r="P219" s="80" t="s">
        <v>13</v>
      </c>
      <c r="Q219" s="80" t="s">
        <v>13</v>
      </c>
      <c r="R219" s="80" t="s">
        <v>13</v>
      </c>
      <c r="S219" s="80" t="s">
        <v>13</v>
      </c>
      <c r="T219" s="80">
        <v>1043.605</v>
      </c>
      <c r="U219" s="80">
        <v>1122.2629999999999</v>
      </c>
      <c r="V219" s="80">
        <v>1121.9380000000001</v>
      </c>
      <c r="W219" s="80">
        <v>1152.489</v>
      </c>
      <c r="X219" s="80">
        <v>1196.1780000000001</v>
      </c>
      <c r="Y219" s="80">
        <v>1262.298</v>
      </c>
      <c r="Z219" s="80">
        <v>1384.5239999999999</v>
      </c>
      <c r="AA219" s="80">
        <v>1324.5129999999999</v>
      </c>
      <c r="AB219" s="80">
        <v>1209.3589999999999</v>
      </c>
      <c r="AC219" s="80">
        <v>1083.0730000000001</v>
      </c>
      <c r="AD219" s="80">
        <v>1132.9359999999999</v>
      </c>
      <c r="AE219" s="80">
        <v>1166.912</v>
      </c>
      <c r="AF219" s="80">
        <v>1187.8340000000001</v>
      </c>
      <c r="AG219" s="80">
        <v>1123.819</v>
      </c>
      <c r="AH219" s="80">
        <v>1086.4549999999999</v>
      </c>
      <c r="AI219" s="80">
        <v>1142.6079999999999</v>
      </c>
      <c r="AJ219" s="80">
        <v>1072.7919999999999</v>
      </c>
      <c r="AK219" s="80">
        <v>963.75800000000004</v>
      </c>
    </row>
    <row r="220" spans="5:37" x14ac:dyDescent="0.25">
      <c r="E220" t="s">
        <v>188</v>
      </c>
      <c r="F220" s="79" t="s">
        <v>554</v>
      </c>
      <c r="G220" s="79"/>
      <c r="H220" s="79" t="s">
        <v>53</v>
      </c>
      <c r="I220" s="79" t="s">
        <v>16</v>
      </c>
      <c r="J220" s="79" t="s">
        <v>594</v>
      </c>
      <c r="K220" s="80" t="s">
        <v>13</v>
      </c>
      <c r="L220" s="80" t="s">
        <v>13</v>
      </c>
      <c r="M220" s="80" t="s">
        <v>13</v>
      </c>
      <c r="N220" s="80" t="s">
        <v>13</v>
      </c>
      <c r="O220" s="80" t="s">
        <v>13</v>
      </c>
      <c r="P220" s="80" t="s">
        <v>13</v>
      </c>
      <c r="Q220" s="80" t="s">
        <v>13</v>
      </c>
      <c r="R220" s="80" t="s">
        <v>13</v>
      </c>
      <c r="S220" s="80" t="s">
        <v>13</v>
      </c>
      <c r="T220" s="80">
        <v>5312.268</v>
      </c>
      <c r="U220" s="80">
        <v>5726.6170000000002</v>
      </c>
      <c r="V220" s="80">
        <v>6646.7209999999995</v>
      </c>
      <c r="W220" s="80">
        <v>6788.8249999999998</v>
      </c>
      <c r="X220" s="80">
        <v>6125.933</v>
      </c>
      <c r="Y220" s="80">
        <v>7616.1679999999997</v>
      </c>
      <c r="Z220" s="80">
        <v>7804.0169999999998</v>
      </c>
      <c r="AA220" s="80">
        <v>8712.4240000000009</v>
      </c>
      <c r="AB220" s="80">
        <v>8905.4650000000001</v>
      </c>
      <c r="AC220" s="80">
        <v>9417.8169999999991</v>
      </c>
      <c r="AD220" s="80">
        <v>9403.3880000000008</v>
      </c>
      <c r="AE220" s="80">
        <v>10127.093999999999</v>
      </c>
      <c r="AF220" s="80">
        <v>11091.7</v>
      </c>
      <c r="AG220" s="80">
        <v>11027.7</v>
      </c>
      <c r="AH220" s="80">
        <v>12208.2</v>
      </c>
      <c r="AI220" s="80">
        <v>13049.9</v>
      </c>
      <c r="AJ220" s="80">
        <v>13102.692999999999</v>
      </c>
      <c r="AK220" s="80">
        <v>11616.395</v>
      </c>
    </row>
    <row r="221" spans="5:37" x14ac:dyDescent="0.25">
      <c r="E221" t="s">
        <v>188</v>
      </c>
      <c r="F221" s="79" t="s">
        <v>554</v>
      </c>
      <c r="G221" s="79"/>
      <c r="H221" s="79" t="s">
        <v>54</v>
      </c>
      <c r="I221" s="79" t="s">
        <v>47</v>
      </c>
      <c r="J221" s="79" t="s">
        <v>595</v>
      </c>
      <c r="K221" s="80" t="s">
        <v>13</v>
      </c>
      <c r="L221" s="80" t="s">
        <v>13</v>
      </c>
      <c r="M221" s="80" t="s">
        <v>13</v>
      </c>
      <c r="N221" s="80" t="s">
        <v>13</v>
      </c>
      <c r="O221" s="80" t="s">
        <v>13</v>
      </c>
      <c r="P221" s="80" t="s">
        <v>13</v>
      </c>
      <c r="Q221" s="80" t="s">
        <v>13</v>
      </c>
      <c r="R221" s="80" t="s">
        <v>13</v>
      </c>
      <c r="S221" s="80" t="s">
        <v>13</v>
      </c>
      <c r="T221" s="80">
        <v>820.37</v>
      </c>
      <c r="U221" s="80">
        <v>897.79899999999998</v>
      </c>
      <c r="V221" s="80">
        <v>1076.1610000000001</v>
      </c>
      <c r="W221" s="80">
        <v>1289.826</v>
      </c>
      <c r="X221" s="80">
        <v>1317.9549999999999</v>
      </c>
      <c r="Y221" s="80">
        <v>1561.7260000000001</v>
      </c>
      <c r="Z221" s="80">
        <v>1826.825</v>
      </c>
      <c r="AA221" s="80">
        <v>1709.6880000000001</v>
      </c>
      <c r="AB221" s="80">
        <v>1687.2049999999999</v>
      </c>
      <c r="AC221" s="80">
        <v>1862.4570000000001</v>
      </c>
      <c r="AD221" s="80">
        <v>2076.3879999999999</v>
      </c>
      <c r="AE221" s="80">
        <v>2263.2620000000002</v>
      </c>
      <c r="AF221" s="80">
        <v>2441.607</v>
      </c>
      <c r="AG221" s="80">
        <v>2570.884</v>
      </c>
      <c r="AH221" s="80">
        <v>2617.9259999999999</v>
      </c>
      <c r="AI221" s="80">
        <v>2747.0880000000002</v>
      </c>
      <c r="AJ221" s="80">
        <v>2617.268</v>
      </c>
      <c r="AK221" s="80">
        <v>2536.777</v>
      </c>
    </row>
    <row r="222" spans="5:37" x14ac:dyDescent="0.25">
      <c r="E222" t="s">
        <v>188</v>
      </c>
      <c r="F222" s="79" t="s">
        <v>554</v>
      </c>
      <c r="G222" s="79"/>
      <c r="H222" s="79" t="s">
        <v>55</v>
      </c>
      <c r="I222" s="79" t="s">
        <v>21</v>
      </c>
      <c r="J222" s="79" t="s">
        <v>596</v>
      </c>
      <c r="K222" s="80" t="s">
        <v>13</v>
      </c>
      <c r="L222" s="80" t="s">
        <v>13</v>
      </c>
      <c r="M222" s="80" t="s">
        <v>13</v>
      </c>
      <c r="N222" s="80" t="s">
        <v>13</v>
      </c>
      <c r="O222" s="80" t="s">
        <v>13</v>
      </c>
      <c r="P222" s="80" t="s">
        <v>13</v>
      </c>
      <c r="Q222" s="80" t="s">
        <v>13</v>
      </c>
      <c r="R222" s="80" t="s">
        <v>13</v>
      </c>
      <c r="S222" s="80" t="s">
        <v>13</v>
      </c>
      <c r="T222" s="80">
        <v>146.12100000000001</v>
      </c>
      <c r="U222" s="80">
        <v>254.95599999999999</v>
      </c>
      <c r="V222" s="80">
        <v>931.26599999999996</v>
      </c>
      <c r="W222" s="80">
        <v>956.63599999999997</v>
      </c>
      <c r="X222" s="80">
        <v>880.89300000000003</v>
      </c>
      <c r="Y222" s="80">
        <v>1006.14</v>
      </c>
      <c r="Z222" s="80">
        <v>1276.616</v>
      </c>
      <c r="AA222" s="80">
        <v>1806.0940000000001</v>
      </c>
      <c r="AB222" s="80">
        <v>1933.9349999999999</v>
      </c>
      <c r="AC222" s="80">
        <v>2215.6779999999999</v>
      </c>
      <c r="AD222" s="80">
        <v>2542.86</v>
      </c>
      <c r="AE222" s="80">
        <v>2782.989</v>
      </c>
      <c r="AF222" s="80">
        <v>3103.8290000000002</v>
      </c>
      <c r="AG222" s="80">
        <v>3255.4119999999998</v>
      </c>
      <c r="AH222" s="80">
        <v>2066.5949999999998</v>
      </c>
      <c r="AI222" s="80">
        <v>1233.8219999999999</v>
      </c>
      <c r="AJ222" s="80">
        <v>991.22199999999998</v>
      </c>
      <c r="AK222" s="80">
        <v>730.41</v>
      </c>
    </row>
    <row r="223" spans="5:37" x14ac:dyDescent="0.25">
      <c r="E223" t="s">
        <v>188</v>
      </c>
      <c r="F223" s="79" t="s">
        <v>554</v>
      </c>
      <c r="G223" s="79"/>
      <c r="H223" s="79" t="s">
        <v>281</v>
      </c>
      <c r="I223" s="79" t="s">
        <v>33</v>
      </c>
      <c r="J223" s="79" t="s">
        <v>597</v>
      </c>
      <c r="K223" s="80" t="s">
        <v>13</v>
      </c>
      <c r="L223" s="80" t="s">
        <v>13</v>
      </c>
      <c r="M223" s="80" t="s">
        <v>13</v>
      </c>
      <c r="N223" s="80" t="s">
        <v>13</v>
      </c>
      <c r="O223" s="80" t="s">
        <v>13</v>
      </c>
      <c r="P223" s="80" t="s">
        <v>13</v>
      </c>
      <c r="Q223" s="80" t="s">
        <v>13</v>
      </c>
      <c r="R223" s="80" t="s">
        <v>13</v>
      </c>
      <c r="S223" s="80" t="s">
        <v>13</v>
      </c>
      <c r="T223" s="80">
        <v>2126.6019999999999</v>
      </c>
      <c r="U223" s="80">
        <v>2369.4189999999999</v>
      </c>
      <c r="V223" s="80">
        <v>4381.4780000000001</v>
      </c>
      <c r="W223" s="80">
        <v>3162.538</v>
      </c>
      <c r="X223" s="80">
        <v>2934.2660000000001</v>
      </c>
      <c r="Y223" s="80">
        <v>2700.5569999999998</v>
      </c>
      <c r="Z223" s="80">
        <v>2970.431</v>
      </c>
      <c r="AA223" s="80">
        <v>3374.2959999999998</v>
      </c>
      <c r="AB223" s="80">
        <v>2563.6790000000001</v>
      </c>
      <c r="AC223" s="80">
        <v>2189.5079999999998</v>
      </c>
      <c r="AD223" s="80">
        <v>2025.49</v>
      </c>
      <c r="AE223" s="80">
        <v>2064.8470000000002</v>
      </c>
      <c r="AF223" s="80">
        <v>2111.145</v>
      </c>
      <c r="AG223" s="80">
        <v>2174.6060000000002</v>
      </c>
      <c r="AH223" s="80">
        <v>1970.8430000000001</v>
      </c>
      <c r="AI223" s="80">
        <v>1993.9870000000001</v>
      </c>
      <c r="AJ223" s="80">
        <v>1882.79</v>
      </c>
      <c r="AK223" s="80">
        <v>1686.556</v>
      </c>
    </row>
    <row r="224" spans="5:37" x14ac:dyDescent="0.25">
      <c r="E224" t="s">
        <v>188</v>
      </c>
      <c r="F224" s="79" t="s">
        <v>554</v>
      </c>
      <c r="G224" s="79"/>
      <c r="H224" s="79" t="s">
        <v>284</v>
      </c>
      <c r="I224" s="79" t="s">
        <v>33</v>
      </c>
      <c r="J224" s="79" t="s">
        <v>598</v>
      </c>
      <c r="K224" s="80" t="s">
        <v>13</v>
      </c>
      <c r="L224" s="80" t="s">
        <v>13</v>
      </c>
      <c r="M224" s="80" t="s">
        <v>13</v>
      </c>
      <c r="N224" s="80" t="s">
        <v>13</v>
      </c>
      <c r="O224" s="80" t="s">
        <v>13</v>
      </c>
      <c r="P224" s="80" t="s">
        <v>13</v>
      </c>
      <c r="Q224" s="80" t="s">
        <v>13</v>
      </c>
      <c r="R224" s="80" t="s">
        <v>13</v>
      </c>
      <c r="S224" s="80" t="s">
        <v>13</v>
      </c>
      <c r="T224" s="80">
        <v>4167.7030000000004</v>
      </c>
      <c r="U224" s="80">
        <v>4928.9830000000002</v>
      </c>
      <c r="V224" s="80">
        <v>5499.5439999999999</v>
      </c>
      <c r="W224" s="80">
        <v>5893.8310000000001</v>
      </c>
      <c r="X224" s="80">
        <v>6536.5060000000003</v>
      </c>
      <c r="Y224" s="80">
        <v>7017.36</v>
      </c>
      <c r="Z224" s="80">
        <v>8444.4779999999992</v>
      </c>
      <c r="AA224" s="80">
        <v>7759.3109999999997</v>
      </c>
      <c r="AB224" s="80">
        <v>7414.5219999999999</v>
      </c>
      <c r="AC224" s="80">
        <v>7054.701</v>
      </c>
      <c r="AD224" s="80">
        <v>7004.8010000000004</v>
      </c>
      <c r="AE224" s="80">
        <v>6976.9650000000001</v>
      </c>
      <c r="AF224" s="80">
        <v>6221.9309999999996</v>
      </c>
      <c r="AG224" s="80">
        <v>6278.2740000000003</v>
      </c>
      <c r="AH224" s="80">
        <v>6226.4189999999999</v>
      </c>
      <c r="AI224" s="80">
        <v>7302.3620000000001</v>
      </c>
      <c r="AJ224" s="80">
        <v>9885.0229999999992</v>
      </c>
      <c r="AK224" s="80">
        <v>8578.7950000000001</v>
      </c>
    </row>
    <row r="225" spans="5:37" x14ac:dyDescent="0.25">
      <c r="E225" t="s">
        <v>188</v>
      </c>
      <c r="F225" s="79" t="s">
        <v>554</v>
      </c>
      <c r="G225" s="79"/>
      <c r="H225" s="79" t="s">
        <v>56</v>
      </c>
      <c r="I225" s="79" t="s">
        <v>47</v>
      </c>
      <c r="J225" s="79" t="s">
        <v>599</v>
      </c>
      <c r="K225" s="80" t="s">
        <v>13</v>
      </c>
      <c r="L225" s="80" t="s">
        <v>13</v>
      </c>
      <c r="M225" s="80" t="s">
        <v>13</v>
      </c>
      <c r="N225" s="80" t="s">
        <v>13</v>
      </c>
      <c r="O225" s="80" t="s">
        <v>13</v>
      </c>
      <c r="P225" s="80" t="s">
        <v>13</v>
      </c>
      <c r="Q225" s="80" t="s">
        <v>13</v>
      </c>
      <c r="R225" s="80" t="s">
        <v>13</v>
      </c>
      <c r="S225" s="80" t="s">
        <v>13</v>
      </c>
      <c r="T225" s="80">
        <v>2179.6590000000001</v>
      </c>
      <c r="U225" s="80">
        <v>2506.4850000000001</v>
      </c>
      <c r="V225" s="80">
        <v>2307.3319999999999</v>
      </c>
      <c r="W225" s="80">
        <v>2386.5970000000002</v>
      </c>
      <c r="X225" s="80">
        <v>2054.8119999999999</v>
      </c>
      <c r="Y225" s="80">
        <v>2127.4389999999999</v>
      </c>
      <c r="Z225" s="80">
        <v>2356.951</v>
      </c>
      <c r="AA225" s="80">
        <v>2449.864</v>
      </c>
      <c r="AB225" s="80">
        <v>2530.2080000000001</v>
      </c>
      <c r="AC225" s="80">
        <v>2154.982</v>
      </c>
      <c r="AD225" s="80">
        <v>1945.779</v>
      </c>
      <c r="AE225" s="80">
        <v>1733.1369999999999</v>
      </c>
      <c r="AF225" s="80">
        <v>2044.8879999999999</v>
      </c>
      <c r="AG225" s="80">
        <v>1925.5730000000001</v>
      </c>
      <c r="AH225" s="80">
        <v>1316</v>
      </c>
      <c r="AI225" s="80">
        <v>1680.72</v>
      </c>
      <c r="AJ225" s="80">
        <v>1691.05</v>
      </c>
      <c r="AK225" s="80">
        <v>1615.48</v>
      </c>
    </row>
    <row r="226" spans="5:37" x14ac:dyDescent="0.25">
      <c r="E226" t="s">
        <v>188</v>
      </c>
      <c r="F226" s="79" t="s">
        <v>554</v>
      </c>
      <c r="G226" s="79"/>
      <c r="H226" s="79" t="s">
        <v>57</v>
      </c>
      <c r="I226" s="79" t="s">
        <v>47</v>
      </c>
      <c r="J226" s="79" t="s">
        <v>600</v>
      </c>
      <c r="K226" s="80" t="s">
        <v>13</v>
      </c>
      <c r="L226" s="80" t="s">
        <v>13</v>
      </c>
      <c r="M226" s="80" t="s">
        <v>13</v>
      </c>
      <c r="N226" s="80" t="s">
        <v>13</v>
      </c>
      <c r="O226" s="80" t="s">
        <v>13</v>
      </c>
      <c r="P226" s="80" t="s">
        <v>13</v>
      </c>
      <c r="Q226" s="80" t="s">
        <v>13</v>
      </c>
      <c r="R226" s="80" t="s">
        <v>13</v>
      </c>
      <c r="S226" s="80" t="s">
        <v>13</v>
      </c>
      <c r="T226" s="80">
        <v>15118.2</v>
      </c>
      <c r="U226" s="80">
        <v>16124.3</v>
      </c>
      <c r="V226" s="80">
        <v>18274.099999999999</v>
      </c>
      <c r="W226" s="80">
        <v>15562.3</v>
      </c>
      <c r="X226" s="80">
        <v>16962.400000000001</v>
      </c>
      <c r="Y226" s="80">
        <v>19546.900000000001</v>
      </c>
      <c r="Z226" s="80">
        <v>23046.27</v>
      </c>
      <c r="AA226" s="80">
        <v>18409.687999999998</v>
      </c>
      <c r="AB226" s="80">
        <v>19267.88</v>
      </c>
      <c r="AC226" s="80">
        <v>19645.475999999999</v>
      </c>
      <c r="AD226" s="80">
        <v>18488.657999999999</v>
      </c>
      <c r="AE226" s="80">
        <v>19277.75</v>
      </c>
      <c r="AF226" s="80">
        <v>19177.214</v>
      </c>
      <c r="AG226" s="80">
        <v>19310.284</v>
      </c>
      <c r="AH226" s="80">
        <v>20387.738000000001</v>
      </c>
      <c r="AI226" s="80">
        <v>19911.848000000002</v>
      </c>
      <c r="AJ226" s="80">
        <v>20979.874</v>
      </c>
      <c r="AK226" s="80">
        <v>20487.126</v>
      </c>
    </row>
    <row r="227" spans="5:37" x14ac:dyDescent="0.25">
      <c r="E227" t="s">
        <v>188</v>
      </c>
      <c r="F227" s="79" t="s">
        <v>554</v>
      </c>
      <c r="G227" s="79"/>
      <c r="H227" s="79" t="s">
        <v>291</v>
      </c>
      <c r="I227" s="79" t="s">
        <v>17</v>
      </c>
      <c r="J227" s="79" t="s">
        <v>601</v>
      </c>
      <c r="K227" s="80" t="s">
        <v>13</v>
      </c>
      <c r="L227" s="80" t="s">
        <v>13</v>
      </c>
      <c r="M227" s="80" t="s">
        <v>13</v>
      </c>
      <c r="N227" s="80" t="s">
        <v>13</v>
      </c>
      <c r="O227" s="80" t="s">
        <v>13</v>
      </c>
      <c r="P227" s="80" t="s">
        <v>13</v>
      </c>
      <c r="Q227" s="80" t="s">
        <v>13</v>
      </c>
      <c r="R227" s="80" t="s">
        <v>13</v>
      </c>
      <c r="S227" s="80" t="s">
        <v>13</v>
      </c>
      <c r="T227" s="80">
        <v>594.18600000000004</v>
      </c>
      <c r="U227" s="80">
        <v>633.11400000000003</v>
      </c>
      <c r="V227" s="80">
        <v>693.83399999999995</v>
      </c>
      <c r="W227" s="80">
        <v>665.08199999999999</v>
      </c>
      <c r="X227" s="80">
        <v>688.37300000000005</v>
      </c>
      <c r="Y227" s="80">
        <v>705.399</v>
      </c>
      <c r="Z227" s="80">
        <v>675.08500000000004</v>
      </c>
      <c r="AA227" s="80">
        <v>795.23099999999999</v>
      </c>
      <c r="AB227" s="80">
        <v>832.47900000000004</v>
      </c>
      <c r="AC227" s="80">
        <v>844.38199999999995</v>
      </c>
      <c r="AD227" s="80">
        <v>767.94600000000003</v>
      </c>
      <c r="AE227" s="80">
        <v>825.39200000000005</v>
      </c>
      <c r="AF227" s="80">
        <v>875.88599999999997</v>
      </c>
      <c r="AG227" s="80">
        <v>877.99699999999996</v>
      </c>
      <c r="AH227" s="80">
        <v>774.39300000000003</v>
      </c>
      <c r="AI227" s="80">
        <v>861.12</v>
      </c>
      <c r="AJ227" s="80">
        <v>847.34900000000005</v>
      </c>
      <c r="AK227" s="80">
        <v>813.45500000000004</v>
      </c>
    </row>
    <row r="228" spans="5:37" x14ac:dyDescent="0.25">
      <c r="E228" t="s">
        <v>188</v>
      </c>
      <c r="F228" s="79" t="s">
        <v>554</v>
      </c>
      <c r="G228" s="79"/>
      <c r="H228" s="79" t="s">
        <v>58</v>
      </c>
      <c r="I228" s="79" t="s">
        <v>9</v>
      </c>
      <c r="J228" s="79" t="s">
        <v>602</v>
      </c>
      <c r="K228" s="80" t="s">
        <v>13</v>
      </c>
      <c r="L228" s="80" t="s">
        <v>13</v>
      </c>
      <c r="M228" s="80" t="s">
        <v>13</v>
      </c>
      <c r="N228" s="80" t="s">
        <v>13</v>
      </c>
      <c r="O228" s="80" t="s">
        <v>13</v>
      </c>
      <c r="P228" s="80" t="s">
        <v>13</v>
      </c>
      <c r="Q228" s="80" t="s">
        <v>13</v>
      </c>
      <c r="R228" s="80" t="s">
        <v>13</v>
      </c>
      <c r="S228" s="80" t="s">
        <v>13</v>
      </c>
      <c r="T228" s="80">
        <v>39.017000000000003</v>
      </c>
      <c r="U228" s="80">
        <v>3.597</v>
      </c>
      <c r="V228" s="80">
        <v>3.1749999999999998</v>
      </c>
      <c r="W228" s="80">
        <v>6.3109999999999999</v>
      </c>
      <c r="X228" s="80">
        <v>5.1509999999999998</v>
      </c>
      <c r="Y228" s="80">
        <v>5.5609999999999999</v>
      </c>
      <c r="Z228" s="80">
        <v>7.93</v>
      </c>
      <c r="AA228" s="80">
        <v>5.8979999999999997</v>
      </c>
      <c r="AB228" s="80">
        <v>4.4429999999999996</v>
      </c>
      <c r="AC228" s="80">
        <v>6.6150000000000002</v>
      </c>
      <c r="AD228" s="80">
        <v>11.367000000000001</v>
      </c>
      <c r="AE228" s="80">
        <v>19.064</v>
      </c>
      <c r="AF228" s="80">
        <v>15.015000000000001</v>
      </c>
      <c r="AG228" s="80">
        <v>15.25</v>
      </c>
      <c r="AH228" s="80">
        <v>11.532999999999999</v>
      </c>
      <c r="AI228" s="80">
        <v>16.175999999999998</v>
      </c>
      <c r="AJ228" s="80">
        <v>1167.289</v>
      </c>
      <c r="AK228" s="80">
        <v>5146.8320000000003</v>
      </c>
    </row>
    <row r="229" spans="5:37" x14ac:dyDescent="0.25">
      <c r="E229" t="s">
        <v>188</v>
      </c>
      <c r="F229" s="79" t="s">
        <v>554</v>
      </c>
      <c r="G229" s="79"/>
      <c r="H229" s="79" t="s">
        <v>59</v>
      </c>
      <c r="I229" s="79" t="s">
        <v>60</v>
      </c>
      <c r="J229" s="79" t="s">
        <v>603</v>
      </c>
      <c r="K229" s="80" t="s">
        <v>13</v>
      </c>
      <c r="L229" s="80" t="s">
        <v>13</v>
      </c>
      <c r="M229" s="80" t="s">
        <v>13</v>
      </c>
      <c r="N229" s="80" t="s">
        <v>13</v>
      </c>
      <c r="O229" s="80" t="s">
        <v>13</v>
      </c>
      <c r="P229" s="80" t="s">
        <v>13</v>
      </c>
      <c r="Q229" s="80" t="s">
        <v>13</v>
      </c>
      <c r="R229" s="80" t="s">
        <v>13</v>
      </c>
      <c r="S229" s="80" t="s">
        <v>13</v>
      </c>
      <c r="T229" s="80">
        <v>509.43900000000002</v>
      </c>
      <c r="U229" s="80">
        <v>559.93100000000004</v>
      </c>
      <c r="V229" s="80">
        <v>468.40699999999998</v>
      </c>
      <c r="W229" s="80">
        <v>536.18799999999999</v>
      </c>
      <c r="X229" s="80">
        <v>601.19200000000001</v>
      </c>
      <c r="Y229" s="80">
        <v>694.83600000000001</v>
      </c>
      <c r="Z229" s="80">
        <v>989.54100000000005</v>
      </c>
      <c r="AA229" s="80">
        <v>1000.21</v>
      </c>
      <c r="AB229" s="80">
        <v>949.73400000000004</v>
      </c>
      <c r="AC229" s="80">
        <v>1026.296</v>
      </c>
      <c r="AD229" s="80">
        <v>983.03099999999995</v>
      </c>
      <c r="AE229" s="80">
        <v>1023.652</v>
      </c>
      <c r="AF229" s="80">
        <v>1004.1950000000001</v>
      </c>
      <c r="AG229" s="80">
        <v>993.35400000000004</v>
      </c>
      <c r="AH229" s="80">
        <v>1021.963</v>
      </c>
      <c r="AI229" s="80">
        <v>1003.6130000000001</v>
      </c>
      <c r="AJ229" s="80">
        <v>812.25900000000001</v>
      </c>
      <c r="AK229" s="80">
        <v>835.45899999999995</v>
      </c>
    </row>
    <row r="230" spans="5:37" x14ac:dyDescent="0.25">
      <c r="E230" t="s">
        <v>188</v>
      </c>
      <c r="F230" s="79" t="s">
        <v>554</v>
      </c>
      <c r="G230" s="79"/>
      <c r="H230" s="79" t="s">
        <v>61</v>
      </c>
      <c r="I230" s="79" t="s">
        <v>16</v>
      </c>
      <c r="J230" s="79" t="s">
        <v>604</v>
      </c>
      <c r="K230" s="80" t="s">
        <v>13</v>
      </c>
      <c r="L230" s="80" t="s">
        <v>13</v>
      </c>
      <c r="M230" s="80" t="s">
        <v>13</v>
      </c>
      <c r="N230" s="80" t="s">
        <v>13</v>
      </c>
      <c r="O230" s="80" t="s">
        <v>13</v>
      </c>
      <c r="P230" s="80" t="s">
        <v>13</v>
      </c>
      <c r="Q230" s="80" t="s">
        <v>13</v>
      </c>
      <c r="R230" s="80" t="s">
        <v>13</v>
      </c>
      <c r="S230" s="80" t="s">
        <v>13</v>
      </c>
      <c r="T230" s="80">
        <v>1240.0340000000001</v>
      </c>
      <c r="U230" s="80">
        <v>1431.559</v>
      </c>
      <c r="V230" s="80">
        <v>1092.5229999999999</v>
      </c>
      <c r="W230" s="80">
        <v>1472.201</v>
      </c>
      <c r="X230" s="80">
        <v>3596.0920000000001</v>
      </c>
      <c r="Y230" s="80">
        <v>3421.1770000000001</v>
      </c>
      <c r="Z230" s="80">
        <v>3778.29</v>
      </c>
      <c r="AA230" s="80">
        <v>3745.7220000000002</v>
      </c>
      <c r="AB230" s="80">
        <v>3531.4470000000001</v>
      </c>
      <c r="AC230" s="80">
        <v>3857.5680000000002</v>
      </c>
      <c r="AD230" s="80">
        <v>3903.9839999999999</v>
      </c>
      <c r="AE230" s="80">
        <v>3466.5549999999998</v>
      </c>
      <c r="AF230" s="80">
        <v>2634.5210000000002</v>
      </c>
      <c r="AG230" s="80">
        <v>2547.3969999999999</v>
      </c>
      <c r="AH230" s="80">
        <v>2402.058</v>
      </c>
      <c r="AI230" s="80">
        <v>2087.5650000000001</v>
      </c>
      <c r="AJ230" s="80">
        <v>1888.54</v>
      </c>
      <c r="AK230" s="80">
        <v>649.28700000000003</v>
      </c>
    </row>
    <row r="231" spans="5:37" x14ac:dyDescent="0.25">
      <c r="E231" t="s">
        <v>188</v>
      </c>
      <c r="F231" s="79" t="s">
        <v>554</v>
      </c>
      <c r="G231" s="79"/>
      <c r="H231" s="79" t="s">
        <v>300</v>
      </c>
      <c r="I231" s="79" t="s">
        <v>60</v>
      </c>
      <c r="J231" s="79" t="s">
        <v>605</v>
      </c>
      <c r="K231" s="80" t="s">
        <v>13</v>
      </c>
      <c r="L231" s="80" t="s">
        <v>13</v>
      </c>
      <c r="M231" s="80" t="s">
        <v>13</v>
      </c>
      <c r="N231" s="80" t="s">
        <v>13</v>
      </c>
      <c r="O231" s="80" t="s">
        <v>13</v>
      </c>
      <c r="P231" s="80" t="s">
        <v>13</v>
      </c>
      <c r="Q231" s="80" t="s">
        <v>13</v>
      </c>
      <c r="R231" s="80" t="s">
        <v>13</v>
      </c>
      <c r="S231" s="80" t="s">
        <v>13</v>
      </c>
      <c r="T231" s="80">
        <v>14751.065000000001</v>
      </c>
      <c r="U231" s="80">
        <v>14611.087</v>
      </c>
      <c r="V231" s="80">
        <v>13987.446</v>
      </c>
      <c r="W231" s="80">
        <v>13527.045</v>
      </c>
      <c r="X231" s="80">
        <v>14288.453</v>
      </c>
      <c r="Y231" s="80">
        <v>15164.868</v>
      </c>
      <c r="Z231" s="80">
        <v>15925.509</v>
      </c>
      <c r="AA231" s="80">
        <v>16043.183999999999</v>
      </c>
      <c r="AB231" s="80">
        <v>15337.742</v>
      </c>
      <c r="AC231" s="80">
        <v>14338.45</v>
      </c>
      <c r="AD231" s="80">
        <v>14541.805</v>
      </c>
      <c r="AE231" s="80">
        <v>14054.880999999999</v>
      </c>
      <c r="AF231" s="80">
        <v>13928.642</v>
      </c>
      <c r="AG231" s="80">
        <v>15416.268</v>
      </c>
      <c r="AH231" s="80">
        <v>14912.677</v>
      </c>
      <c r="AI231" s="80">
        <v>15500.725</v>
      </c>
      <c r="AJ231" s="80">
        <v>15849.581</v>
      </c>
      <c r="AK231" s="80">
        <v>15241.171</v>
      </c>
    </row>
    <row r="232" spans="5:37" x14ac:dyDescent="0.25">
      <c r="E232" t="s">
        <v>188</v>
      </c>
      <c r="F232" s="79" t="s">
        <v>554</v>
      </c>
      <c r="G232" s="79"/>
      <c r="H232" s="79" t="s">
        <v>62</v>
      </c>
      <c r="I232" s="79" t="s">
        <v>60</v>
      </c>
      <c r="J232" s="79" t="s">
        <v>606</v>
      </c>
      <c r="K232" s="80" t="s">
        <v>13</v>
      </c>
      <c r="L232" s="80" t="s">
        <v>13</v>
      </c>
      <c r="M232" s="80" t="s">
        <v>13</v>
      </c>
      <c r="N232" s="80" t="s">
        <v>13</v>
      </c>
      <c r="O232" s="80" t="s">
        <v>13</v>
      </c>
      <c r="P232" s="80" t="s">
        <v>13</v>
      </c>
      <c r="Q232" s="80" t="s">
        <v>13</v>
      </c>
      <c r="R232" s="80" t="s">
        <v>13</v>
      </c>
      <c r="S232" s="80" t="s">
        <v>13</v>
      </c>
      <c r="T232" s="80">
        <v>1711.319</v>
      </c>
      <c r="U232" s="80">
        <v>1740.3579999999999</v>
      </c>
      <c r="V232" s="80">
        <v>2007.827</v>
      </c>
      <c r="W232" s="80">
        <v>1818.4829999999999</v>
      </c>
      <c r="X232" s="80">
        <v>1638.326</v>
      </c>
      <c r="Y232" s="80">
        <v>1721.921</v>
      </c>
      <c r="Z232" s="80">
        <v>1739.5029999999999</v>
      </c>
      <c r="AA232" s="80">
        <v>1842.4590000000001</v>
      </c>
      <c r="AB232" s="80">
        <v>1704.586</v>
      </c>
      <c r="AC232" s="80">
        <v>1500.8489999999999</v>
      </c>
      <c r="AD232" s="80">
        <v>1413.982</v>
      </c>
      <c r="AE232" s="80">
        <v>1113.2940000000001</v>
      </c>
      <c r="AF232" s="80">
        <v>1131.6130000000001</v>
      </c>
      <c r="AG232" s="80">
        <v>1076.7059999999999</v>
      </c>
      <c r="AH232" s="80">
        <v>1262.701</v>
      </c>
      <c r="AI232" s="80">
        <v>1191.3</v>
      </c>
      <c r="AJ232" s="80">
        <v>1337.902</v>
      </c>
      <c r="AK232" s="80">
        <v>1399.09</v>
      </c>
    </row>
    <row r="233" spans="5:37" x14ac:dyDescent="0.25">
      <c r="E233" t="s">
        <v>188</v>
      </c>
      <c r="F233" s="79" t="s">
        <v>554</v>
      </c>
      <c r="G233" s="79"/>
      <c r="H233" s="79" t="s">
        <v>63</v>
      </c>
      <c r="I233" s="79" t="s">
        <v>12</v>
      </c>
      <c r="J233" s="79" t="s">
        <v>607</v>
      </c>
      <c r="K233" s="80" t="s">
        <v>13</v>
      </c>
      <c r="L233" s="80" t="s">
        <v>13</v>
      </c>
      <c r="M233" s="80" t="s">
        <v>13</v>
      </c>
      <c r="N233" s="80" t="s">
        <v>13</v>
      </c>
      <c r="O233" s="80" t="s">
        <v>13</v>
      </c>
      <c r="P233" s="80" t="s">
        <v>13</v>
      </c>
      <c r="Q233" s="80" t="s">
        <v>13</v>
      </c>
      <c r="R233" s="80" t="s">
        <v>13</v>
      </c>
      <c r="S233" s="80" t="s">
        <v>13</v>
      </c>
      <c r="T233" s="80" t="s">
        <v>608</v>
      </c>
      <c r="U233" s="80" t="s">
        <v>608</v>
      </c>
      <c r="V233" s="80" t="s">
        <v>608</v>
      </c>
      <c r="W233" s="80" t="s">
        <v>608</v>
      </c>
      <c r="X233" s="80" t="s">
        <v>608</v>
      </c>
      <c r="Y233" s="80" t="s">
        <v>608</v>
      </c>
      <c r="Z233" s="80">
        <v>792.06100000000004</v>
      </c>
      <c r="AA233" s="80">
        <v>795.09100000000001</v>
      </c>
      <c r="AB233" s="80">
        <v>946.13199999999995</v>
      </c>
      <c r="AC233" s="80">
        <v>990.625</v>
      </c>
      <c r="AD233" s="80">
        <v>1033.97</v>
      </c>
      <c r="AE233" s="80">
        <v>1269.6959999999999</v>
      </c>
      <c r="AF233" s="80">
        <v>1395.78</v>
      </c>
      <c r="AG233" s="80">
        <v>1111.3679999999999</v>
      </c>
      <c r="AH233" s="80">
        <v>719.96</v>
      </c>
      <c r="AI233" s="80">
        <v>895.49699999999996</v>
      </c>
      <c r="AJ233" s="80">
        <v>1071.7139999999999</v>
      </c>
      <c r="AK233" s="80">
        <v>1195.6120000000001</v>
      </c>
    </row>
    <row r="234" spans="5:37" x14ac:dyDescent="0.25">
      <c r="E234" t="s">
        <v>308</v>
      </c>
      <c r="F234" s="79" t="s">
        <v>554</v>
      </c>
      <c r="G234" s="79"/>
      <c r="H234" s="79" t="s">
        <v>65</v>
      </c>
      <c r="I234" s="79" t="s">
        <v>26</v>
      </c>
      <c r="J234" s="79" t="s">
        <v>609</v>
      </c>
      <c r="K234" s="80" t="s">
        <v>13</v>
      </c>
      <c r="L234" s="80" t="s">
        <v>13</v>
      </c>
      <c r="M234" s="80" t="s">
        <v>13</v>
      </c>
      <c r="N234" s="80" t="s">
        <v>13</v>
      </c>
      <c r="O234" s="80" t="s">
        <v>13</v>
      </c>
      <c r="P234" s="80" t="s">
        <v>13</v>
      </c>
      <c r="Q234" s="80" t="s">
        <v>13</v>
      </c>
      <c r="R234" s="80" t="s">
        <v>13</v>
      </c>
      <c r="S234" s="80" t="s">
        <v>13</v>
      </c>
      <c r="T234" s="80">
        <v>5917.3959999999997</v>
      </c>
      <c r="U234" s="80">
        <v>3434.511</v>
      </c>
      <c r="V234" s="80">
        <v>6470.2879999999996</v>
      </c>
      <c r="W234" s="80">
        <v>7762.5739999999996</v>
      </c>
      <c r="X234" s="80">
        <v>7388.4880000000003</v>
      </c>
      <c r="Y234" s="80">
        <v>7722.9260000000004</v>
      </c>
      <c r="Z234" s="80">
        <v>1083.271</v>
      </c>
      <c r="AA234" s="80" t="s">
        <v>13</v>
      </c>
      <c r="AB234" s="80" t="s">
        <v>13</v>
      </c>
      <c r="AC234" s="80" t="s">
        <v>13</v>
      </c>
      <c r="AD234" s="80" t="s">
        <v>13</v>
      </c>
      <c r="AE234" s="80" t="s">
        <v>13</v>
      </c>
      <c r="AF234" s="80" t="s">
        <v>13</v>
      </c>
      <c r="AG234" s="80" t="s">
        <v>13</v>
      </c>
      <c r="AH234" s="80" t="s">
        <v>13</v>
      </c>
      <c r="AI234" s="80" t="s">
        <v>13</v>
      </c>
      <c r="AJ234" s="80" t="s">
        <v>13</v>
      </c>
      <c r="AK234" s="80" t="s">
        <v>13</v>
      </c>
    </row>
    <row r="235" spans="5:37" x14ac:dyDescent="0.25">
      <c r="E235" t="s">
        <v>308</v>
      </c>
      <c r="F235" s="79" t="s">
        <v>554</v>
      </c>
      <c r="G235" s="79"/>
      <c r="H235" s="79" t="s">
        <v>67</v>
      </c>
      <c r="I235" s="79" t="s">
        <v>16</v>
      </c>
      <c r="J235" s="79" t="s">
        <v>610</v>
      </c>
      <c r="K235" s="80" t="s">
        <v>13</v>
      </c>
      <c r="L235" s="80" t="s">
        <v>13</v>
      </c>
      <c r="M235" s="80" t="s">
        <v>13</v>
      </c>
      <c r="N235" s="80" t="s">
        <v>13</v>
      </c>
      <c r="O235" s="80" t="s">
        <v>13</v>
      </c>
      <c r="P235" s="80" t="s">
        <v>13</v>
      </c>
      <c r="Q235" s="80" t="s">
        <v>13</v>
      </c>
      <c r="R235" s="80" t="s">
        <v>13</v>
      </c>
      <c r="S235" s="80" t="s">
        <v>13</v>
      </c>
      <c r="T235" s="80">
        <v>95.674999999999997</v>
      </c>
      <c r="U235" s="80">
        <v>117.62</v>
      </c>
      <c r="V235" s="80">
        <v>94.525000000000006</v>
      </c>
      <c r="W235" s="80">
        <v>89.28</v>
      </c>
      <c r="X235" s="80">
        <v>107.505</v>
      </c>
      <c r="Y235" s="80">
        <v>123.83</v>
      </c>
      <c r="Z235" s="80">
        <v>125.79</v>
      </c>
      <c r="AA235" s="80">
        <v>106.786</v>
      </c>
      <c r="AB235" s="80">
        <v>109.52500000000001</v>
      </c>
      <c r="AC235" s="80">
        <v>90.290999999999997</v>
      </c>
      <c r="AD235" s="80">
        <v>68.795000000000002</v>
      </c>
      <c r="AE235" s="80">
        <v>59.036000000000001</v>
      </c>
      <c r="AF235" s="80">
        <v>77.647999999999996</v>
      </c>
      <c r="AG235" s="80">
        <v>93.944000000000003</v>
      </c>
      <c r="AH235" s="80">
        <v>85.861999999999995</v>
      </c>
      <c r="AI235" s="80">
        <v>90.695999999999998</v>
      </c>
      <c r="AJ235" s="80">
        <v>89.787999999999997</v>
      </c>
      <c r="AK235" s="80">
        <v>82.661000000000001</v>
      </c>
    </row>
    <row r="236" spans="5:37" x14ac:dyDescent="0.25">
      <c r="E236" t="s">
        <v>308</v>
      </c>
      <c r="F236" s="79" t="s">
        <v>554</v>
      </c>
      <c r="G236" s="79"/>
      <c r="H236" s="79" t="s">
        <v>68</v>
      </c>
      <c r="I236" s="79" t="s">
        <v>17</v>
      </c>
      <c r="J236" s="79" t="s">
        <v>611</v>
      </c>
      <c r="K236" s="80" t="s">
        <v>13</v>
      </c>
      <c r="L236" s="80" t="s">
        <v>13</v>
      </c>
      <c r="M236" s="80" t="s">
        <v>13</v>
      </c>
      <c r="N236" s="80" t="s">
        <v>13</v>
      </c>
      <c r="O236" s="80" t="s">
        <v>13</v>
      </c>
      <c r="P236" s="80" t="s">
        <v>13</v>
      </c>
      <c r="Q236" s="80" t="s">
        <v>13</v>
      </c>
      <c r="R236" s="80" t="s">
        <v>13</v>
      </c>
      <c r="S236" s="80" t="s">
        <v>13</v>
      </c>
      <c r="T236" s="80">
        <v>12.666</v>
      </c>
      <c r="U236" s="80">
        <v>11.804</v>
      </c>
      <c r="V236" s="80">
        <v>9.9830000000000005</v>
      </c>
      <c r="W236" s="80">
        <v>8.7170000000000005</v>
      </c>
      <c r="X236" s="80">
        <v>9.4580000000000002</v>
      </c>
      <c r="Y236" s="80">
        <v>10.568</v>
      </c>
      <c r="Z236" s="80">
        <v>8.3759999999999994</v>
      </c>
      <c r="AA236" s="80">
        <v>9.65</v>
      </c>
      <c r="AB236" s="80">
        <v>7.4180000000000001</v>
      </c>
      <c r="AC236" s="80">
        <v>3.5259999999999998</v>
      </c>
      <c r="AD236" s="80">
        <v>0.375</v>
      </c>
      <c r="AE236" s="80">
        <v>1.2</v>
      </c>
      <c r="AF236" s="80">
        <v>0</v>
      </c>
      <c r="AG236" s="80">
        <v>0.91</v>
      </c>
      <c r="AH236" s="80">
        <v>2.2349999999999999</v>
      </c>
      <c r="AI236" s="80">
        <v>0.94499999999999995</v>
      </c>
      <c r="AJ236" s="80">
        <v>1.2749999999999999</v>
      </c>
      <c r="AK236" s="80">
        <v>1.84</v>
      </c>
    </row>
    <row r="237" spans="5:37" x14ac:dyDescent="0.25">
      <c r="E237" t="s">
        <v>308</v>
      </c>
      <c r="F237" s="79" t="s">
        <v>554</v>
      </c>
      <c r="G237" s="79"/>
      <c r="H237" s="79" t="s">
        <v>69</v>
      </c>
      <c r="I237" s="79" t="s">
        <v>17</v>
      </c>
      <c r="J237" s="79" t="s">
        <v>612</v>
      </c>
      <c r="K237" s="80" t="s">
        <v>13</v>
      </c>
      <c r="L237" s="80" t="s">
        <v>13</v>
      </c>
      <c r="M237" s="80" t="s">
        <v>13</v>
      </c>
      <c r="N237" s="80" t="s">
        <v>13</v>
      </c>
      <c r="O237" s="80" t="s">
        <v>13</v>
      </c>
      <c r="P237" s="80" t="s">
        <v>13</v>
      </c>
      <c r="Q237" s="80" t="s">
        <v>13</v>
      </c>
      <c r="R237" s="80" t="s">
        <v>13</v>
      </c>
      <c r="S237" s="80" t="s">
        <v>13</v>
      </c>
      <c r="T237" s="80">
        <v>73.784999999999997</v>
      </c>
      <c r="U237" s="80">
        <v>86.831000000000003</v>
      </c>
      <c r="V237" s="80">
        <v>86.224999999999994</v>
      </c>
      <c r="W237" s="80">
        <v>93.224000000000004</v>
      </c>
      <c r="X237" s="80">
        <v>103.346</v>
      </c>
      <c r="Y237" s="80">
        <v>109.38500000000001</v>
      </c>
      <c r="Z237" s="80">
        <v>91.700999999999993</v>
      </c>
      <c r="AA237" s="80">
        <v>70.376000000000005</v>
      </c>
      <c r="AB237" s="80">
        <v>76.076999999999998</v>
      </c>
      <c r="AC237" s="80">
        <v>81.222999999999999</v>
      </c>
      <c r="AD237" s="80">
        <v>81.275000000000006</v>
      </c>
      <c r="AE237" s="80">
        <v>125.206</v>
      </c>
      <c r="AF237" s="80">
        <v>141.666</v>
      </c>
      <c r="AG237" s="80">
        <v>109.166</v>
      </c>
      <c r="AH237" s="80">
        <v>124.21</v>
      </c>
      <c r="AI237" s="80">
        <v>76.474999999999994</v>
      </c>
      <c r="AJ237" s="80">
        <v>86.19</v>
      </c>
      <c r="AK237" s="80">
        <v>81.602999999999994</v>
      </c>
    </row>
    <row r="238" spans="5:37" x14ac:dyDescent="0.25">
      <c r="E238" t="s">
        <v>308</v>
      </c>
      <c r="F238" s="79" t="s">
        <v>554</v>
      </c>
      <c r="G238" s="79"/>
      <c r="H238" s="79" t="s">
        <v>70</v>
      </c>
      <c r="I238" s="79" t="s">
        <v>12</v>
      </c>
      <c r="J238" s="79" t="s">
        <v>613</v>
      </c>
      <c r="K238" s="80" t="s">
        <v>13</v>
      </c>
      <c r="L238" s="80" t="s">
        <v>13</v>
      </c>
      <c r="M238" s="80" t="s">
        <v>13</v>
      </c>
      <c r="N238" s="80" t="s">
        <v>13</v>
      </c>
      <c r="O238" s="80" t="s">
        <v>13</v>
      </c>
      <c r="P238" s="80" t="s">
        <v>13</v>
      </c>
      <c r="Q238" s="80" t="s">
        <v>13</v>
      </c>
      <c r="R238" s="80" t="s">
        <v>13</v>
      </c>
      <c r="S238" s="80" t="s">
        <v>13</v>
      </c>
      <c r="T238" s="80" t="s">
        <v>13</v>
      </c>
      <c r="U238" s="80" t="s">
        <v>13</v>
      </c>
      <c r="V238" s="80" t="s">
        <v>13</v>
      </c>
      <c r="W238" s="80" t="s">
        <v>13</v>
      </c>
      <c r="X238" s="80" t="s">
        <v>13</v>
      </c>
      <c r="Y238" s="80" t="s">
        <v>13</v>
      </c>
      <c r="Z238" s="80">
        <v>0</v>
      </c>
      <c r="AA238" s="80">
        <v>0</v>
      </c>
      <c r="AB238" s="80">
        <v>0</v>
      </c>
      <c r="AC238" s="80" t="s">
        <v>13</v>
      </c>
      <c r="AD238" s="80" t="s">
        <v>13</v>
      </c>
      <c r="AE238" s="80" t="s">
        <v>13</v>
      </c>
      <c r="AF238" s="80" t="s">
        <v>13</v>
      </c>
      <c r="AG238" s="80" t="s">
        <v>13</v>
      </c>
      <c r="AH238" s="80" t="s">
        <v>13</v>
      </c>
      <c r="AI238" s="80" t="s">
        <v>13</v>
      </c>
      <c r="AJ238" s="80" t="s">
        <v>13</v>
      </c>
      <c r="AK238" s="80" t="s">
        <v>13</v>
      </c>
    </row>
    <row r="239" spans="5:37" x14ac:dyDescent="0.25">
      <c r="E239" t="s">
        <v>308</v>
      </c>
      <c r="F239" s="79" t="s">
        <v>554</v>
      </c>
      <c r="G239" s="79"/>
      <c r="H239" s="79" t="s">
        <v>319</v>
      </c>
      <c r="I239" s="79" t="s">
        <v>16</v>
      </c>
      <c r="J239" s="79" t="s">
        <v>614</v>
      </c>
      <c r="K239" s="80" t="s">
        <v>13</v>
      </c>
      <c r="L239" s="80" t="s">
        <v>13</v>
      </c>
      <c r="M239" s="80" t="s">
        <v>13</v>
      </c>
      <c r="N239" s="80" t="s">
        <v>13</v>
      </c>
      <c r="O239" s="80" t="s">
        <v>13</v>
      </c>
      <c r="P239" s="80" t="s">
        <v>13</v>
      </c>
      <c r="Q239" s="80" t="s">
        <v>13</v>
      </c>
      <c r="R239" s="80" t="s">
        <v>13</v>
      </c>
      <c r="S239" s="80" t="s">
        <v>13</v>
      </c>
      <c r="T239" s="80">
        <v>132.16999999999999</v>
      </c>
      <c r="U239" s="80">
        <v>126.63</v>
      </c>
      <c r="V239" s="80">
        <v>135.81</v>
      </c>
      <c r="W239" s="80">
        <v>127.639</v>
      </c>
      <c r="X239" s="80">
        <v>127.56</v>
      </c>
      <c r="Y239" s="80">
        <v>159.38300000000001</v>
      </c>
      <c r="Z239" s="80">
        <v>149.684</v>
      </c>
      <c r="AA239" s="80">
        <v>150.09299999999999</v>
      </c>
      <c r="AB239" s="80">
        <v>157.12</v>
      </c>
      <c r="AC239" s="80">
        <v>163.5</v>
      </c>
      <c r="AD239" s="80">
        <v>141</v>
      </c>
      <c r="AE239" s="80">
        <v>54.171999999999997</v>
      </c>
      <c r="AF239" s="80">
        <v>42.93</v>
      </c>
      <c r="AG239" s="80">
        <v>35.299999999999997</v>
      </c>
      <c r="AH239" s="80">
        <v>30.148</v>
      </c>
      <c r="AI239" s="80">
        <v>25.631</v>
      </c>
      <c r="AJ239" s="80">
        <v>42</v>
      </c>
      <c r="AK239" s="80">
        <v>45</v>
      </c>
    </row>
    <row r="240" spans="5:37" x14ac:dyDescent="0.25">
      <c r="E240" t="s">
        <v>308</v>
      </c>
      <c r="F240" s="79" t="s">
        <v>554</v>
      </c>
      <c r="G240" s="79"/>
      <c r="H240" s="79" t="s">
        <v>71</v>
      </c>
      <c r="I240" s="79" t="s">
        <v>17</v>
      </c>
      <c r="J240" s="79" t="s">
        <v>615</v>
      </c>
      <c r="K240" s="80" t="s">
        <v>13</v>
      </c>
      <c r="L240" s="80" t="s">
        <v>13</v>
      </c>
      <c r="M240" s="80" t="s">
        <v>13</v>
      </c>
      <c r="N240" s="80" t="s">
        <v>13</v>
      </c>
      <c r="O240" s="80" t="s">
        <v>13</v>
      </c>
      <c r="P240" s="80" t="s">
        <v>13</v>
      </c>
      <c r="Q240" s="80" t="s">
        <v>13</v>
      </c>
      <c r="R240" s="80" t="s">
        <v>13</v>
      </c>
      <c r="S240" s="80" t="s">
        <v>13</v>
      </c>
      <c r="T240" s="80" t="s">
        <v>13</v>
      </c>
      <c r="U240" s="80" t="s">
        <v>13</v>
      </c>
      <c r="V240" s="80" t="s">
        <v>13</v>
      </c>
      <c r="W240" s="80" t="s">
        <v>13</v>
      </c>
      <c r="X240" s="80" t="s">
        <v>13</v>
      </c>
      <c r="Y240" s="80" t="s">
        <v>13</v>
      </c>
      <c r="Z240" s="80" t="s">
        <v>13</v>
      </c>
      <c r="AA240" s="80" t="s">
        <v>13</v>
      </c>
      <c r="AB240" s="80" t="s">
        <v>13</v>
      </c>
      <c r="AC240" s="80" t="s">
        <v>13</v>
      </c>
      <c r="AD240" s="80" t="s">
        <v>13</v>
      </c>
      <c r="AE240" s="80" t="s">
        <v>13</v>
      </c>
      <c r="AF240" s="80" t="s">
        <v>13</v>
      </c>
      <c r="AG240" s="80" t="s">
        <v>13</v>
      </c>
      <c r="AH240" s="80" t="s">
        <v>13</v>
      </c>
      <c r="AI240" s="80" t="s">
        <v>13</v>
      </c>
      <c r="AJ240" s="80" t="s">
        <v>13</v>
      </c>
      <c r="AK240" s="80" t="s">
        <v>13</v>
      </c>
    </row>
    <row r="241" spans="5:37" x14ac:dyDescent="0.25">
      <c r="E241" t="s">
        <v>308</v>
      </c>
      <c r="F241" s="79" t="s">
        <v>554</v>
      </c>
      <c r="G241" s="79"/>
      <c r="H241" s="79" t="s">
        <v>72</v>
      </c>
      <c r="I241" s="79" t="s">
        <v>27</v>
      </c>
      <c r="J241" s="79" t="s">
        <v>616</v>
      </c>
      <c r="K241" s="80" t="s">
        <v>13</v>
      </c>
      <c r="L241" s="80" t="s">
        <v>13</v>
      </c>
      <c r="M241" s="80" t="s">
        <v>13</v>
      </c>
      <c r="N241" s="80" t="s">
        <v>13</v>
      </c>
      <c r="O241" s="80" t="s">
        <v>13</v>
      </c>
      <c r="P241" s="80" t="s">
        <v>13</v>
      </c>
      <c r="Q241" s="80" t="s">
        <v>13</v>
      </c>
      <c r="R241" s="80" t="s">
        <v>13</v>
      </c>
      <c r="S241" s="80" t="s">
        <v>13</v>
      </c>
      <c r="T241" s="80">
        <v>13.414</v>
      </c>
      <c r="U241" s="80">
        <v>13.744999999999999</v>
      </c>
      <c r="V241" s="80">
        <v>29.972999999999999</v>
      </c>
      <c r="W241" s="80">
        <v>24.190999999999999</v>
      </c>
      <c r="X241" s="80">
        <v>14.933</v>
      </c>
      <c r="Y241" s="80">
        <v>15.208</v>
      </c>
      <c r="Z241" s="80">
        <v>22.491</v>
      </c>
      <c r="AA241" s="80">
        <v>22.04</v>
      </c>
      <c r="AB241" s="80">
        <v>17.86</v>
      </c>
      <c r="AC241" s="80">
        <v>16.673999999999999</v>
      </c>
      <c r="AD241" s="80">
        <v>22.887</v>
      </c>
      <c r="AE241" s="80">
        <v>10.532999999999999</v>
      </c>
      <c r="AF241" s="80">
        <v>21.687999999999999</v>
      </c>
      <c r="AG241" s="80">
        <v>12.535</v>
      </c>
      <c r="AH241" s="80">
        <v>7.1379999999999999</v>
      </c>
      <c r="AI241" s="80">
        <v>16.114000000000001</v>
      </c>
      <c r="AJ241" s="80">
        <v>11.566000000000001</v>
      </c>
      <c r="AK241" s="80">
        <v>12.94</v>
      </c>
    </row>
    <row r="242" spans="5:37" x14ac:dyDescent="0.25">
      <c r="E242" t="s">
        <v>308</v>
      </c>
      <c r="F242" s="79" t="s">
        <v>554</v>
      </c>
      <c r="G242" s="79"/>
      <c r="H242" s="79" t="s">
        <v>73</v>
      </c>
      <c r="I242" s="79" t="s">
        <v>16</v>
      </c>
      <c r="J242" s="79" t="s">
        <v>617</v>
      </c>
      <c r="K242" s="80" t="s">
        <v>13</v>
      </c>
      <c r="L242" s="80" t="s">
        <v>13</v>
      </c>
      <c r="M242" s="80" t="s">
        <v>13</v>
      </c>
      <c r="N242" s="80" t="s">
        <v>13</v>
      </c>
      <c r="O242" s="80" t="s">
        <v>13</v>
      </c>
      <c r="P242" s="80" t="s">
        <v>13</v>
      </c>
      <c r="Q242" s="80" t="s">
        <v>13</v>
      </c>
      <c r="R242" s="80" t="s">
        <v>13</v>
      </c>
      <c r="S242" s="80" t="s">
        <v>13</v>
      </c>
      <c r="T242" s="80">
        <v>253.63800000000001</v>
      </c>
      <c r="U242" s="80">
        <v>339.755</v>
      </c>
      <c r="V242" s="80">
        <v>649.404</v>
      </c>
      <c r="W242" s="80">
        <v>731.84900000000005</v>
      </c>
      <c r="X242" s="80">
        <v>733.11599999999999</v>
      </c>
      <c r="Y242" s="80">
        <v>707.54600000000005</v>
      </c>
      <c r="Z242" s="80">
        <v>875.11500000000001</v>
      </c>
      <c r="AA242" s="80">
        <v>843.63199999999995</v>
      </c>
      <c r="AB242" s="80">
        <v>844.9</v>
      </c>
      <c r="AC242" s="80">
        <v>789.76400000000001</v>
      </c>
      <c r="AD242" s="80">
        <v>771.70699999999999</v>
      </c>
      <c r="AE242" s="80">
        <v>561.65700000000004</v>
      </c>
      <c r="AF242" s="80">
        <v>484.185</v>
      </c>
      <c r="AG242" s="80">
        <v>403.16399999999999</v>
      </c>
      <c r="AH242" s="80">
        <v>373.30500000000001</v>
      </c>
      <c r="AI242" s="80">
        <v>330.79700000000003</v>
      </c>
      <c r="AJ242" s="80">
        <v>308.08</v>
      </c>
      <c r="AK242" s="80">
        <v>368.6</v>
      </c>
    </row>
    <row r="243" spans="5:37" x14ac:dyDescent="0.25">
      <c r="E243" t="s">
        <v>308</v>
      </c>
      <c r="F243" s="79" t="s">
        <v>554</v>
      </c>
      <c r="G243" s="79"/>
      <c r="H243" s="79" t="s">
        <v>74</v>
      </c>
      <c r="I243" s="79" t="s">
        <v>60</v>
      </c>
      <c r="J243" s="79" t="s">
        <v>618</v>
      </c>
      <c r="K243" s="80" t="s">
        <v>13</v>
      </c>
      <c r="L243" s="80" t="s">
        <v>13</v>
      </c>
      <c r="M243" s="80" t="s">
        <v>13</v>
      </c>
      <c r="N243" s="80" t="s">
        <v>13</v>
      </c>
      <c r="O243" s="80" t="s">
        <v>13</v>
      </c>
      <c r="P243" s="80" t="s">
        <v>13</v>
      </c>
      <c r="Q243" s="80" t="s">
        <v>13</v>
      </c>
      <c r="R243" s="80" t="s">
        <v>13</v>
      </c>
      <c r="S243" s="80" t="s">
        <v>13</v>
      </c>
      <c r="T243" s="80">
        <v>34.798000000000002</v>
      </c>
      <c r="U243" s="80">
        <v>35.886000000000003</v>
      </c>
      <c r="V243" s="80">
        <v>32.220999999999997</v>
      </c>
      <c r="W243" s="80">
        <v>61.261000000000003</v>
      </c>
      <c r="X243" s="80">
        <v>32.765999999999998</v>
      </c>
      <c r="Y243" s="80">
        <v>22.751999999999999</v>
      </c>
      <c r="Z243" s="80">
        <v>44.351999999999997</v>
      </c>
      <c r="AA243" s="80">
        <v>29.54</v>
      </c>
      <c r="AB243" s="80">
        <v>33.429000000000002</v>
      </c>
      <c r="AC243" s="80">
        <v>21.402999999999999</v>
      </c>
      <c r="AD243" s="80">
        <v>15.625</v>
      </c>
      <c r="AE243" s="80">
        <v>27.091999999999999</v>
      </c>
      <c r="AF243" s="80">
        <v>66.784000000000006</v>
      </c>
      <c r="AG243" s="80">
        <v>62.814</v>
      </c>
      <c r="AH243" s="80">
        <v>62.165999999999997</v>
      </c>
      <c r="AI243" s="80">
        <v>57.822000000000003</v>
      </c>
      <c r="AJ243" s="80">
        <v>64.799000000000007</v>
      </c>
      <c r="AK243" s="80">
        <v>57.893000000000001</v>
      </c>
    </row>
    <row r="244" spans="5:37" x14ac:dyDescent="0.25">
      <c r="E244" t="s">
        <v>308</v>
      </c>
      <c r="F244" s="79" t="s">
        <v>554</v>
      </c>
      <c r="G244" s="79"/>
      <c r="H244" s="79" t="s">
        <v>75</v>
      </c>
      <c r="I244" s="79" t="s">
        <v>16</v>
      </c>
      <c r="J244" s="79" t="s">
        <v>619</v>
      </c>
      <c r="K244" s="80" t="s">
        <v>13</v>
      </c>
      <c r="L244" s="80" t="s">
        <v>13</v>
      </c>
      <c r="M244" s="80" t="s">
        <v>13</v>
      </c>
      <c r="N244" s="80" t="s">
        <v>13</v>
      </c>
      <c r="O244" s="80" t="s">
        <v>13</v>
      </c>
      <c r="P244" s="80" t="s">
        <v>13</v>
      </c>
      <c r="Q244" s="80" t="s">
        <v>13</v>
      </c>
      <c r="R244" s="80" t="s">
        <v>13</v>
      </c>
      <c r="S244" s="80" t="s">
        <v>13</v>
      </c>
      <c r="T244" s="80">
        <v>14.474</v>
      </c>
      <c r="U244" s="80">
        <v>14.760999999999999</v>
      </c>
      <c r="V244" s="80">
        <v>14.638</v>
      </c>
      <c r="W244" s="80">
        <v>17.983000000000001</v>
      </c>
      <c r="X244" s="80">
        <v>13.417999999999999</v>
      </c>
      <c r="Y244" s="80">
        <v>9.1950000000000003</v>
      </c>
      <c r="Z244" s="80">
        <v>11.94</v>
      </c>
      <c r="AA244" s="80">
        <v>8.2159999999999993</v>
      </c>
      <c r="AB244" s="80">
        <v>5.6349999999999998</v>
      </c>
      <c r="AC244" s="80">
        <v>6.4749999999999996</v>
      </c>
      <c r="AD244" s="80">
        <v>8.1750000000000007</v>
      </c>
      <c r="AE244" s="80">
        <v>8.2620000000000005</v>
      </c>
      <c r="AF244" s="80">
        <v>3.0529999999999999</v>
      </c>
      <c r="AG244" s="80">
        <v>4.2709999999999999</v>
      </c>
      <c r="AH244" s="80">
        <v>4.9470000000000001</v>
      </c>
      <c r="AI244" s="80">
        <v>0.73899999999999999</v>
      </c>
      <c r="AJ244" s="80">
        <v>31.838000000000001</v>
      </c>
      <c r="AK244" s="80">
        <v>5.0670000000000002</v>
      </c>
    </row>
    <row r="245" spans="5:37" x14ac:dyDescent="0.25">
      <c r="E245" t="s">
        <v>308</v>
      </c>
      <c r="F245" s="79" t="s">
        <v>554</v>
      </c>
      <c r="G245" s="79"/>
      <c r="H245" s="79" t="s">
        <v>76</v>
      </c>
      <c r="I245" s="79" t="s">
        <v>60</v>
      </c>
      <c r="J245" s="79" t="s">
        <v>620</v>
      </c>
      <c r="K245" s="80" t="s">
        <v>13</v>
      </c>
      <c r="L245" s="80" t="s">
        <v>13</v>
      </c>
      <c r="M245" s="80" t="s">
        <v>13</v>
      </c>
      <c r="N245" s="80" t="s">
        <v>13</v>
      </c>
      <c r="O245" s="80" t="s">
        <v>13</v>
      </c>
      <c r="P245" s="80" t="s">
        <v>13</v>
      </c>
      <c r="Q245" s="80" t="s">
        <v>13</v>
      </c>
      <c r="R245" s="80" t="s">
        <v>13</v>
      </c>
      <c r="S245" s="80" t="s">
        <v>13</v>
      </c>
      <c r="T245" s="80">
        <v>648.49800000000005</v>
      </c>
      <c r="U245" s="80">
        <v>642.298</v>
      </c>
      <c r="V245" s="80">
        <v>1014.379</v>
      </c>
      <c r="W245" s="80">
        <v>895.84</v>
      </c>
      <c r="X245" s="80">
        <v>718.77800000000002</v>
      </c>
      <c r="Y245" s="80">
        <v>694.76099999999997</v>
      </c>
      <c r="Z245" s="80">
        <v>776.53200000000004</v>
      </c>
      <c r="AA245" s="80">
        <v>727.34799999999996</v>
      </c>
      <c r="AB245" s="80">
        <v>802.12199999999996</v>
      </c>
      <c r="AC245" s="80">
        <v>751.779</v>
      </c>
      <c r="AD245" s="80">
        <v>656.077</v>
      </c>
      <c r="AE245" s="80">
        <v>754.92899999999997</v>
      </c>
      <c r="AF245" s="80">
        <v>796.68899999999996</v>
      </c>
      <c r="AG245" s="80">
        <v>837.96600000000001</v>
      </c>
      <c r="AH245" s="80">
        <v>745.70399999999995</v>
      </c>
      <c r="AI245" s="80">
        <v>736.00400000000002</v>
      </c>
      <c r="AJ245" s="80">
        <v>885.53499999999997</v>
      </c>
      <c r="AK245" s="80">
        <v>711.65099999999995</v>
      </c>
    </row>
    <row r="246" spans="5:37" x14ac:dyDescent="0.25">
      <c r="E246" t="s">
        <v>308</v>
      </c>
      <c r="F246" s="79" t="s">
        <v>554</v>
      </c>
      <c r="G246" s="79"/>
      <c r="H246" s="79" t="s">
        <v>77</v>
      </c>
      <c r="I246" s="79" t="s">
        <v>16</v>
      </c>
      <c r="J246" s="79" t="s">
        <v>621</v>
      </c>
      <c r="K246" s="80" t="s">
        <v>13</v>
      </c>
      <c r="L246" s="80" t="s">
        <v>13</v>
      </c>
      <c r="M246" s="80" t="s">
        <v>13</v>
      </c>
      <c r="N246" s="80" t="s">
        <v>13</v>
      </c>
      <c r="O246" s="80" t="s">
        <v>13</v>
      </c>
      <c r="P246" s="80" t="s">
        <v>13</v>
      </c>
      <c r="Q246" s="80" t="s">
        <v>13</v>
      </c>
      <c r="R246" s="80" t="s">
        <v>13</v>
      </c>
      <c r="S246" s="80" t="s">
        <v>13</v>
      </c>
      <c r="T246" s="80">
        <v>429.23500000000001</v>
      </c>
      <c r="U246" s="80">
        <v>419.315</v>
      </c>
      <c r="V246" s="80">
        <v>469.46600000000001</v>
      </c>
      <c r="W246" s="80">
        <v>428.791</v>
      </c>
      <c r="X246" s="80">
        <v>440.197</v>
      </c>
      <c r="Y246" s="80">
        <v>385.923</v>
      </c>
      <c r="Z246" s="80">
        <v>150.49700000000001</v>
      </c>
      <c r="AA246" s="80">
        <v>163.65700000000001</v>
      </c>
      <c r="AB246" s="80">
        <v>164.673</v>
      </c>
      <c r="AC246" s="80">
        <v>131.01499999999999</v>
      </c>
      <c r="AD246" s="80">
        <v>127.462</v>
      </c>
      <c r="AE246" s="80">
        <v>79.957999999999998</v>
      </c>
      <c r="AF246" s="80">
        <v>77.185000000000002</v>
      </c>
      <c r="AG246" s="80">
        <v>79.754999999999995</v>
      </c>
      <c r="AH246" s="80">
        <v>86.052999999999997</v>
      </c>
      <c r="AI246" s="80">
        <v>68.73</v>
      </c>
      <c r="AJ246" s="80">
        <v>67.007999999999996</v>
      </c>
      <c r="AK246" s="80">
        <v>58.845999999999997</v>
      </c>
    </row>
    <row r="247" spans="5:37" x14ac:dyDescent="0.25">
      <c r="E247" t="s">
        <v>308</v>
      </c>
      <c r="F247" s="79" t="s">
        <v>554</v>
      </c>
      <c r="G247" s="79"/>
      <c r="H247" s="79" t="s">
        <v>78</v>
      </c>
      <c r="I247" s="79" t="s">
        <v>30</v>
      </c>
      <c r="J247" s="79" t="s">
        <v>622</v>
      </c>
      <c r="K247" s="80" t="s">
        <v>13</v>
      </c>
      <c r="L247" s="80" t="s">
        <v>13</v>
      </c>
      <c r="M247" s="80" t="s">
        <v>13</v>
      </c>
      <c r="N247" s="80" t="s">
        <v>13</v>
      </c>
      <c r="O247" s="80" t="s">
        <v>13</v>
      </c>
      <c r="P247" s="80" t="s">
        <v>13</v>
      </c>
      <c r="Q247" s="80" t="s">
        <v>13</v>
      </c>
      <c r="R247" s="80" t="s">
        <v>13</v>
      </c>
      <c r="S247" s="80" t="s">
        <v>13</v>
      </c>
      <c r="T247" s="80">
        <v>3.1539999999999999</v>
      </c>
      <c r="U247" s="80">
        <v>4.1210000000000004</v>
      </c>
      <c r="V247" s="80">
        <v>3.0379999999999998</v>
      </c>
      <c r="W247" s="80">
        <v>6.5720000000000001</v>
      </c>
      <c r="X247" s="80">
        <v>1.302</v>
      </c>
      <c r="Y247" s="80">
        <v>2.25</v>
      </c>
      <c r="Z247" s="80" t="s">
        <v>13</v>
      </c>
      <c r="AA247" s="80" t="s">
        <v>13</v>
      </c>
      <c r="AB247" s="80" t="s">
        <v>13</v>
      </c>
      <c r="AC247" s="80" t="s">
        <v>13</v>
      </c>
      <c r="AD247" s="80" t="s">
        <v>13</v>
      </c>
      <c r="AE247" s="80" t="s">
        <v>13</v>
      </c>
      <c r="AF247" s="80" t="s">
        <v>13</v>
      </c>
      <c r="AG247" s="80" t="s">
        <v>13</v>
      </c>
      <c r="AH247" s="80" t="s">
        <v>13</v>
      </c>
      <c r="AI247" s="80" t="s">
        <v>13</v>
      </c>
      <c r="AJ247" s="80" t="s">
        <v>13</v>
      </c>
      <c r="AK247" s="80" t="s">
        <v>13</v>
      </c>
    </row>
    <row r="248" spans="5:37" x14ac:dyDescent="0.25">
      <c r="E248" t="s">
        <v>308</v>
      </c>
      <c r="F248" s="79" t="s">
        <v>554</v>
      </c>
      <c r="G248" s="79"/>
      <c r="H248" s="79" t="s">
        <v>338</v>
      </c>
      <c r="I248" s="79" t="s">
        <v>21</v>
      </c>
      <c r="J248" s="79" t="s">
        <v>623</v>
      </c>
      <c r="K248" s="80" t="s">
        <v>13</v>
      </c>
      <c r="L248" s="80" t="s">
        <v>13</v>
      </c>
      <c r="M248" s="80" t="s">
        <v>13</v>
      </c>
      <c r="N248" s="80" t="s">
        <v>13</v>
      </c>
      <c r="O248" s="80" t="s">
        <v>13</v>
      </c>
      <c r="P248" s="80" t="s">
        <v>13</v>
      </c>
      <c r="Q248" s="80" t="s">
        <v>13</v>
      </c>
      <c r="R248" s="80" t="s">
        <v>13</v>
      </c>
      <c r="S248" s="80" t="s">
        <v>13</v>
      </c>
      <c r="T248" s="80">
        <v>0</v>
      </c>
      <c r="U248" s="80">
        <v>1.625</v>
      </c>
      <c r="V248" s="80">
        <v>231.03299999999999</v>
      </c>
      <c r="W248" s="80">
        <v>186.94499999999999</v>
      </c>
      <c r="X248" s="80">
        <v>170.66800000000001</v>
      </c>
      <c r="Y248" s="80">
        <v>203.024</v>
      </c>
      <c r="Z248" s="80">
        <v>283.65199999999999</v>
      </c>
      <c r="AA248" s="80">
        <v>252.328</v>
      </c>
      <c r="AB248" s="80">
        <v>146.40100000000001</v>
      </c>
      <c r="AC248" s="80">
        <v>92.960999999999999</v>
      </c>
      <c r="AD248" s="80">
        <v>110.736</v>
      </c>
      <c r="AE248" s="80">
        <v>85.346999999999994</v>
      </c>
      <c r="AF248" s="80">
        <v>99.331000000000003</v>
      </c>
      <c r="AG248" s="80">
        <v>0</v>
      </c>
      <c r="AH248" s="80">
        <v>38.719000000000001</v>
      </c>
      <c r="AI248" s="80">
        <v>37.231999999999999</v>
      </c>
      <c r="AJ248" s="80">
        <v>19.966000000000001</v>
      </c>
      <c r="AK248" s="80">
        <v>41.463999999999999</v>
      </c>
    </row>
    <row r="249" spans="5:37" x14ac:dyDescent="0.25">
      <c r="E249" t="s">
        <v>308</v>
      </c>
      <c r="F249" s="79" t="s">
        <v>554</v>
      </c>
      <c r="G249" s="79"/>
      <c r="H249" s="79" t="s">
        <v>79</v>
      </c>
      <c r="I249" s="79" t="s">
        <v>9</v>
      </c>
      <c r="J249" s="79" t="s">
        <v>624</v>
      </c>
      <c r="K249" s="80" t="s">
        <v>13</v>
      </c>
      <c r="L249" s="80" t="s">
        <v>13</v>
      </c>
      <c r="M249" s="80" t="s">
        <v>13</v>
      </c>
      <c r="N249" s="80" t="s">
        <v>13</v>
      </c>
      <c r="O249" s="80" t="s">
        <v>13</v>
      </c>
      <c r="P249" s="80" t="s">
        <v>13</v>
      </c>
      <c r="Q249" s="80" t="s">
        <v>13</v>
      </c>
      <c r="R249" s="80" t="s">
        <v>13</v>
      </c>
      <c r="S249" s="80" t="s">
        <v>13</v>
      </c>
      <c r="T249" s="80">
        <v>14.89</v>
      </c>
      <c r="U249" s="80">
        <v>10.616</v>
      </c>
      <c r="V249" s="80">
        <v>29.582000000000001</v>
      </c>
      <c r="W249" s="80">
        <v>57.74</v>
      </c>
      <c r="X249" s="80">
        <v>37.027000000000001</v>
      </c>
      <c r="Y249" s="80">
        <v>33.378999999999998</v>
      </c>
      <c r="Z249" s="80">
        <v>30.37</v>
      </c>
      <c r="AA249" s="80">
        <v>29.071999999999999</v>
      </c>
      <c r="AB249" s="80">
        <v>19.774000000000001</v>
      </c>
      <c r="AC249" s="80">
        <v>28.79</v>
      </c>
      <c r="AD249" s="80">
        <v>33.978999999999999</v>
      </c>
      <c r="AE249" s="80">
        <v>46.341000000000001</v>
      </c>
      <c r="AF249" s="80">
        <v>33.332999999999998</v>
      </c>
      <c r="AG249" s="80">
        <v>51.365000000000002</v>
      </c>
      <c r="AH249" s="80">
        <v>71.998999999999995</v>
      </c>
      <c r="AI249" s="80">
        <v>73.286000000000001</v>
      </c>
      <c r="AJ249" s="80">
        <v>102.07899999999999</v>
      </c>
      <c r="AK249" s="80">
        <v>116.342</v>
      </c>
    </row>
    <row r="250" spans="5:37" x14ac:dyDescent="0.25">
      <c r="E250" t="s">
        <v>308</v>
      </c>
      <c r="F250" s="79" t="s">
        <v>554</v>
      </c>
      <c r="G250" s="79"/>
      <c r="H250" s="79" t="s">
        <v>80</v>
      </c>
      <c r="I250" s="79" t="s">
        <v>9</v>
      </c>
      <c r="J250" s="79" t="s">
        <v>625</v>
      </c>
      <c r="K250" s="80" t="s">
        <v>13</v>
      </c>
      <c r="L250" s="80" t="s">
        <v>13</v>
      </c>
      <c r="M250" s="80" t="s">
        <v>13</v>
      </c>
      <c r="N250" s="80" t="s">
        <v>13</v>
      </c>
      <c r="O250" s="80" t="s">
        <v>13</v>
      </c>
      <c r="P250" s="80" t="s">
        <v>13</v>
      </c>
      <c r="Q250" s="80" t="s">
        <v>13</v>
      </c>
      <c r="R250" s="80" t="s">
        <v>13</v>
      </c>
      <c r="S250" s="80" t="s">
        <v>13</v>
      </c>
      <c r="T250" s="80">
        <v>10.93</v>
      </c>
      <c r="U250" s="80">
        <v>6.07</v>
      </c>
      <c r="V250" s="80">
        <v>4.5</v>
      </c>
      <c r="W250" s="80">
        <v>5.0999999999999996</v>
      </c>
      <c r="X250" s="80">
        <v>5.6</v>
      </c>
      <c r="Y250" s="80">
        <v>1.7</v>
      </c>
      <c r="Z250" s="80">
        <v>4.25</v>
      </c>
      <c r="AA250" s="80">
        <v>3.8730000000000002</v>
      </c>
      <c r="AB250" s="80">
        <v>3.758</v>
      </c>
      <c r="AC250" s="80">
        <v>30.308</v>
      </c>
      <c r="AD250" s="80">
        <v>28.58</v>
      </c>
      <c r="AE250" s="80">
        <v>24.856999999999999</v>
      </c>
      <c r="AF250" s="80">
        <v>26.29</v>
      </c>
      <c r="AG250" s="80">
        <v>16.599</v>
      </c>
      <c r="AH250" s="80">
        <v>14.598000000000001</v>
      </c>
      <c r="AI250" s="80">
        <v>12.632</v>
      </c>
      <c r="AJ250" s="80">
        <v>1.6739999999999999</v>
      </c>
      <c r="AK250" s="80">
        <v>8.5670000000000002</v>
      </c>
    </row>
    <row r="251" spans="5:37" x14ac:dyDescent="0.25">
      <c r="E251" t="s">
        <v>308</v>
      </c>
      <c r="F251" s="79" t="s">
        <v>554</v>
      </c>
      <c r="G251" s="79"/>
      <c r="H251" s="79" t="s">
        <v>81</v>
      </c>
      <c r="I251" s="79" t="s">
        <v>16</v>
      </c>
      <c r="J251" s="79" t="s">
        <v>626</v>
      </c>
      <c r="K251" s="80" t="s">
        <v>13</v>
      </c>
      <c r="L251" s="80" t="s">
        <v>13</v>
      </c>
      <c r="M251" s="80" t="s">
        <v>13</v>
      </c>
      <c r="N251" s="80" t="s">
        <v>13</v>
      </c>
      <c r="O251" s="80" t="s">
        <v>13</v>
      </c>
      <c r="P251" s="80" t="s">
        <v>13</v>
      </c>
      <c r="Q251" s="80" t="s">
        <v>13</v>
      </c>
      <c r="R251" s="80" t="s">
        <v>13</v>
      </c>
      <c r="S251" s="80" t="s">
        <v>13</v>
      </c>
      <c r="T251" s="80" t="s">
        <v>13</v>
      </c>
      <c r="U251" s="80" t="s">
        <v>13</v>
      </c>
      <c r="V251" s="80" t="s">
        <v>13</v>
      </c>
      <c r="W251" s="80" t="s">
        <v>13</v>
      </c>
      <c r="X251" s="80" t="s">
        <v>13</v>
      </c>
      <c r="Y251" s="80" t="s">
        <v>13</v>
      </c>
      <c r="Z251" s="80" t="s">
        <v>13</v>
      </c>
      <c r="AA251" s="80" t="s">
        <v>13</v>
      </c>
      <c r="AB251" s="80" t="s">
        <v>13</v>
      </c>
      <c r="AC251" s="80" t="s">
        <v>13</v>
      </c>
      <c r="AD251" s="80" t="s">
        <v>13</v>
      </c>
      <c r="AE251" s="80" t="s">
        <v>13</v>
      </c>
      <c r="AF251" s="80" t="s">
        <v>13</v>
      </c>
      <c r="AG251" s="80" t="s">
        <v>13</v>
      </c>
      <c r="AH251" s="80" t="s">
        <v>13</v>
      </c>
      <c r="AI251" s="80" t="s">
        <v>13</v>
      </c>
      <c r="AJ251" s="80" t="s">
        <v>13</v>
      </c>
      <c r="AK251" s="80" t="s">
        <v>13</v>
      </c>
    </row>
    <row r="252" spans="5:37" x14ac:dyDescent="0.25">
      <c r="E252" t="s">
        <v>308</v>
      </c>
      <c r="F252" s="79" t="s">
        <v>554</v>
      </c>
      <c r="G252" s="79"/>
      <c r="H252" s="79" t="s">
        <v>82</v>
      </c>
      <c r="I252" s="79" t="s">
        <v>26</v>
      </c>
      <c r="J252" s="79" t="s">
        <v>627</v>
      </c>
      <c r="K252" s="80" t="s">
        <v>13</v>
      </c>
      <c r="L252" s="80" t="s">
        <v>13</v>
      </c>
      <c r="M252" s="80" t="s">
        <v>13</v>
      </c>
      <c r="N252" s="80" t="s">
        <v>13</v>
      </c>
      <c r="O252" s="80" t="s">
        <v>13</v>
      </c>
      <c r="P252" s="80" t="s">
        <v>13</v>
      </c>
      <c r="Q252" s="80" t="s">
        <v>13</v>
      </c>
      <c r="R252" s="80" t="s">
        <v>13</v>
      </c>
      <c r="S252" s="80" t="s">
        <v>13</v>
      </c>
      <c r="T252" s="80">
        <v>106.896</v>
      </c>
      <c r="U252" s="80">
        <v>110.357</v>
      </c>
      <c r="V252" s="80">
        <v>108.327</v>
      </c>
      <c r="W252" s="80">
        <v>102.842</v>
      </c>
      <c r="X252" s="80">
        <v>106.65900000000001</v>
      </c>
      <c r="Y252" s="80">
        <v>98.119</v>
      </c>
      <c r="Z252" s="80">
        <v>36.499000000000002</v>
      </c>
      <c r="AA252" s="80">
        <v>30.56</v>
      </c>
      <c r="AB252" s="80" t="s">
        <v>13</v>
      </c>
      <c r="AC252" s="80" t="s">
        <v>13</v>
      </c>
      <c r="AD252" s="80" t="s">
        <v>13</v>
      </c>
      <c r="AE252" s="80" t="s">
        <v>13</v>
      </c>
      <c r="AF252" s="80" t="s">
        <v>13</v>
      </c>
      <c r="AG252" s="80" t="s">
        <v>13</v>
      </c>
      <c r="AH252" s="80" t="s">
        <v>13</v>
      </c>
      <c r="AI252" s="80" t="s">
        <v>13</v>
      </c>
      <c r="AJ252" s="80" t="s">
        <v>13</v>
      </c>
      <c r="AK252" s="80" t="s">
        <v>13</v>
      </c>
    </row>
    <row r="253" spans="5:37" x14ac:dyDescent="0.25">
      <c r="E253" t="s">
        <v>308</v>
      </c>
      <c r="F253" s="79" t="s">
        <v>554</v>
      </c>
      <c r="G253" s="79"/>
      <c r="H253" s="79" t="s">
        <v>83</v>
      </c>
      <c r="I253" s="79" t="s">
        <v>12</v>
      </c>
      <c r="J253" s="79" t="s">
        <v>628</v>
      </c>
      <c r="K253" s="80" t="s">
        <v>13</v>
      </c>
      <c r="L253" s="80" t="s">
        <v>13</v>
      </c>
      <c r="M253" s="80" t="s">
        <v>13</v>
      </c>
      <c r="N253" s="80" t="s">
        <v>13</v>
      </c>
      <c r="O253" s="80" t="s">
        <v>13</v>
      </c>
      <c r="P253" s="80" t="s">
        <v>13</v>
      </c>
      <c r="Q253" s="80" t="s">
        <v>13</v>
      </c>
      <c r="R253" s="80" t="s">
        <v>13</v>
      </c>
      <c r="S253" s="80" t="s">
        <v>13</v>
      </c>
      <c r="T253" s="80" t="s">
        <v>13</v>
      </c>
      <c r="U253" s="80" t="s">
        <v>13</v>
      </c>
      <c r="V253" s="80" t="s">
        <v>13</v>
      </c>
      <c r="W253" s="80" t="s">
        <v>13</v>
      </c>
      <c r="X253" s="80" t="s">
        <v>13</v>
      </c>
      <c r="Y253" s="80" t="s">
        <v>13</v>
      </c>
      <c r="Z253" s="80">
        <v>345.79599999999999</v>
      </c>
      <c r="AA253" s="80">
        <v>341.99</v>
      </c>
      <c r="AB253" s="80">
        <v>307.54399999999998</v>
      </c>
      <c r="AC253" s="80">
        <v>105.56699999999999</v>
      </c>
      <c r="AD253" s="80">
        <v>71.34</v>
      </c>
      <c r="AE253" s="80">
        <v>66.77</v>
      </c>
      <c r="AF253" s="80">
        <v>75.897000000000006</v>
      </c>
      <c r="AG253" s="80">
        <v>32.314</v>
      </c>
      <c r="AH253" s="80">
        <v>11.26</v>
      </c>
      <c r="AI253" s="80" t="s">
        <v>13</v>
      </c>
      <c r="AJ253" s="80" t="s">
        <v>13</v>
      </c>
      <c r="AK253" s="80" t="s">
        <v>13</v>
      </c>
    </row>
    <row r="254" spans="5:37" x14ac:dyDescent="0.25">
      <c r="E254" t="s">
        <v>308</v>
      </c>
      <c r="F254" s="79" t="s">
        <v>554</v>
      </c>
      <c r="G254" s="79"/>
      <c r="H254" s="79" t="s">
        <v>84</v>
      </c>
      <c r="I254" s="79" t="s">
        <v>30</v>
      </c>
      <c r="J254" s="79" t="s">
        <v>629</v>
      </c>
      <c r="K254" s="80" t="s">
        <v>13</v>
      </c>
      <c r="L254" s="80" t="s">
        <v>13</v>
      </c>
      <c r="M254" s="80" t="s">
        <v>13</v>
      </c>
      <c r="N254" s="80" t="s">
        <v>13</v>
      </c>
      <c r="O254" s="80" t="s">
        <v>13</v>
      </c>
      <c r="P254" s="80" t="s">
        <v>13</v>
      </c>
      <c r="Q254" s="80" t="s">
        <v>13</v>
      </c>
      <c r="R254" s="80" t="s">
        <v>13</v>
      </c>
      <c r="S254" s="80" t="s">
        <v>13</v>
      </c>
      <c r="T254" s="80">
        <v>11.166</v>
      </c>
      <c r="U254" s="80">
        <v>17.338000000000001</v>
      </c>
      <c r="V254" s="80">
        <v>16.297999999999998</v>
      </c>
      <c r="W254" s="80">
        <v>17.638000000000002</v>
      </c>
      <c r="X254" s="80">
        <v>17.645</v>
      </c>
      <c r="Y254" s="80">
        <v>6.4029999999999996</v>
      </c>
      <c r="Z254" s="80">
        <v>0</v>
      </c>
      <c r="AA254" s="80">
        <v>0</v>
      </c>
      <c r="AB254" s="80">
        <v>0</v>
      </c>
      <c r="AC254" s="80">
        <v>0</v>
      </c>
      <c r="AD254" s="80">
        <v>0</v>
      </c>
      <c r="AE254" s="80">
        <v>0</v>
      </c>
      <c r="AF254" s="80">
        <v>0</v>
      </c>
      <c r="AG254" s="80">
        <v>0</v>
      </c>
      <c r="AH254" s="80">
        <v>0</v>
      </c>
      <c r="AI254" s="80">
        <v>0</v>
      </c>
      <c r="AJ254" s="80">
        <v>0</v>
      </c>
      <c r="AK254" s="80">
        <v>0</v>
      </c>
    </row>
    <row r="255" spans="5:37" x14ac:dyDescent="0.25">
      <c r="E255" t="s">
        <v>308</v>
      </c>
      <c r="F255" s="79" t="s">
        <v>554</v>
      </c>
      <c r="G255" s="79"/>
      <c r="H255" s="79" t="s">
        <v>85</v>
      </c>
      <c r="I255" s="79" t="s">
        <v>47</v>
      </c>
      <c r="J255" s="79" t="s">
        <v>630</v>
      </c>
      <c r="K255" s="80" t="s">
        <v>13</v>
      </c>
      <c r="L255" s="80" t="s">
        <v>13</v>
      </c>
      <c r="M255" s="80" t="s">
        <v>13</v>
      </c>
      <c r="N255" s="80" t="s">
        <v>13</v>
      </c>
      <c r="O255" s="80" t="s">
        <v>13</v>
      </c>
      <c r="P255" s="80" t="s">
        <v>13</v>
      </c>
      <c r="Q255" s="80" t="s">
        <v>13</v>
      </c>
      <c r="R255" s="80" t="s">
        <v>13</v>
      </c>
      <c r="S255" s="80" t="s">
        <v>13</v>
      </c>
      <c r="T255" s="80">
        <v>297.26799999999997</v>
      </c>
      <c r="U255" s="80">
        <v>426.40899999999999</v>
      </c>
      <c r="V255" s="80">
        <v>352</v>
      </c>
      <c r="W255" s="80">
        <v>320.7</v>
      </c>
      <c r="X255" s="80">
        <v>341.21499999999997</v>
      </c>
      <c r="Y255" s="80">
        <v>490.44600000000003</v>
      </c>
      <c r="Z255" s="80">
        <v>396.58600000000001</v>
      </c>
      <c r="AA255" s="80">
        <v>360.03699999999998</v>
      </c>
      <c r="AB255" s="80">
        <v>276.21699999999998</v>
      </c>
      <c r="AC255" s="80">
        <v>318.10000000000002</v>
      </c>
      <c r="AD255" s="80">
        <v>348.10399999999998</v>
      </c>
      <c r="AE255" s="80">
        <v>255.93700000000001</v>
      </c>
      <c r="AF255" s="80">
        <v>349.39699999999999</v>
      </c>
      <c r="AG255" s="80">
        <v>359.95699999999999</v>
      </c>
      <c r="AH255" s="80">
        <v>294.673</v>
      </c>
      <c r="AI255" s="80">
        <v>223.14400000000001</v>
      </c>
      <c r="AJ255" s="80">
        <v>474.22899999999998</v>
      </c>
      <c r="AK255" s="80">
        <v>621.78899999999999</v>
      </c>
    </row>
    <row r="256" spans="5:37" x14ac:dyDescent="0.25">
      <c r="E256" t="s">
        <v>308</v>
      </c>
      <c r="F256" s="79" t="s">
        <v>554</v>
      </c>
      <c r="G256" s="79"/>
      <c r="H256" s="79" t="s">
        <v>86</v>
      </c>
      <c r="I256" s="79" t="s">
        <v>21</v>
      </c>
      <c r="J256" s="79" t="s">
        <v>631</v>
      </c>
      <c r="K256" s="80" t="s">
        <v>13</v>
      </c>
      <c r="L256" s="80" t="s">
        <v>13</v>
      </c>
      <c r="M256" s="80" t="s">
        <v>13</v>
      </c>
      <c r="N256" s="80" t="s">
        <v>13</v>
      </c>
      <c r="O256" s="80" t="s">
        <v>13</v>
      </c>
      <c r="P256" s="80" t="s">
        <v>13</v>
      </c>
      <c r="Q256" s="80" t="s">
        <v>13</v>
      </c>
      <c r="R256" s="80" t="s">
        <v>13</v>
      </c>
      <c r="S256" s="80" t="s">
        <v>13</v>
      </c>
      <c r="T256" s="80">
        <v>564.70899999999995</v>
      </c>
      <c r="U256" s="80">
        <v>654.9</v>
      </c>
      <c r="V256" s="80">
        <v>1113.9290000000001</v>
      </c>
      <c r="W256" s="80">
        <v>822.60500000000002</v>
      </c>
      <c r="X256" s="80">
        <v>721.60799999999995</v>
      </c>
      <c r="Y256" s="80">
        <v>687.12099999999998</v>
      </c>
      <c r="Z256" s="80">
        <v>683.947</v>
      </c>
      <c r="AA256" s="80">
        <v>636.54200000000003</v>
      </c>
      <c r="AB256" s="80">
        <v>514.48800000000006</v>
      </c>
      <c r="AC256" s="80">
        <v>348.51400000000001</v>
      </c>
      <c r="AD256" s="80">
        <v>253.71799999999999</v>
      </c>
      <c r="AE256" s="80">
        <v>190.03800000000001</v>
      </c>
      <c r="AF256" s="80">
        <v>220.857</v>
      </c>
      <c r="AG256" s="80">
        <v>288.42500000000001</v>
      </c>
      <c r="AH256" s="80">
        <v>240.83500000000001</v>
      </c>
      <c r="AI256" s="80">
        <v>185.15899999999999</v>
      </c>
      <c r="AJ256" s="80">
        <v>124.88200000000001</v>
      </c>
      <c r="AK256" s="80">
        <v>26.873000000000001</v>
      </c>
    </row>
    <row r="257" spans="5:37" x14ac:dyDescent="0.25">
      <c r="E257" t="s">
        <v>308</v>
      </c>
      <c r="F257" s="79" t="s">
        <v>554</v>
      </c>
      <c r="G257" s="79"/>
      <c r="H257" s="79" t="s">
        <v>87</v>
      </c>
      <c r="I257" s="79" t="s">
        <v>12</v>
      </c>
      <c r="J257" s="79" t="s">
        <v>632</v>
      </c>
      <c r="K257" s="80" t="s">
        <v>13</v>
      </c>
      <c r="L257" s="80" t="s">
        <v>13</v>
      </c>
      <c r="M257" s="80" t="s">
        <v>13</v>
      </c>
      <c r="N257" s="80" t="s">
        <v>13</v>
      </c>
      <c r="O257" s="80" t="s">
        <v>13</v>
      </c>
      <c r="P257" s="80" t="s">
        <v>13</v>
      </c>
      <c r="Q257" s="80" t="s">
        <v>13</v>
      </c>
      <c r="R257" s="80" t="s">
        <v>13</v>
      </c>
      <c r="S257" s="80" t="s">
        <v>13</v>
      </c>
      <c r="T257" s="80" t="s">
        <v>13</v>
      </c>
      <c r="U257" s="80" t="s">
        <v>13</v>
      </c>
      <c r="V257" s="80" t="s">
        <v>13</v>
      </c>
      <c r="W257" s="80" t="s">
        <v>13</v>
      </c>
      <c r="X257" s="80" t="s">
        <v>13</v>
      </c>
      <c r="Y257" s="80" t="s">
        <v>13</v>
      </c>
      <c r="Z257" s="80">
        <v>70.760000000000005</v>
      </c>
      <c r="AA257" s="80">
        <v>58.545000000000002</v>
      </c>
      <c r="AB257" s="80">
        <v>37.625999999999998</v>
      </c>
      <c r="AC257" s="80">
        <v>57.098999999999997</v>
      </c>
      <c r="AD257" s="80">
        <v>42.026000000000003</v>
      </c>
      <c r="AE257" s="80">
        <v>18.46</v>
      </c>
      <c r="AF257" s="80">
        <v>2.847</v>
      </c>
      <c r="AG257" s="80">
        <v>0</v>
      </c>
      <c r="AH257" s="80">
        <v>0</v>
      </c>
      <c r="AI257" s="80">
        <v>0</v>
      </c>
      <c r="AJ257" s="80">
        <v>0</v>
      </c>
      <c r="AK257" s="80">
        <v>0</v>
      </c>
    </row>
    <row r="258" spans="5:37" x14ac:dyDescent="0.25">
      <c r="E258" t="s">
        <v>308</v>
      </c>
      <c r="F258" s="79" t="s">
        <v>554</v>
      </c>
      <c r="G258" s="79"/>
      <c r="H258" s="79" t="s">
        <v>88</v>
      </c>
      <c r="I258" s="79" t="s">
        <v>17</v>
      </c>
      <c r="J258" s="79" t="s">
        <v>633</v>
      </c>
      <c r="K258" s="80" t="s">
        <v>13</v>
      </c>
      <c r="L258" s="80" t="s">
        <v>13</v>
      </c>
      <c r="M258" s="80" t="s">
        <v>13</v>
      </c>
      <c r="N258" s="80" t="s">
        <v>13</v>
      </c>
      <c r="O258" s="80" t="s">
        <v>13</v>
      </c>
      <c r="P258" s="80" t="s">
        <v>13</v>
      </c>
      <c r="Q258" s="80" t="s">
        <v>13</v>
      </c>
      <c r="R258" s="80" t="s">
        <v>13</v>
      </c>
      <c r="S258" s="80" t="s">
        <v>13</v>
      </c>
      <c r="T258" s="80">
        <v>5.7270000000000003</v>
      </c>
      <c r="U258" s="80">
        <v>5.1459999999999999</v>
      </c>
      <c r="V258" s="80">
        <v>8.0310000000000006</v>
      </c>
      <c r="W258" s="80">
        <v>15.071</v>
      </c>
      <c r="X258" s="80">
        <v>25.484999999999999</v>
      </c>
      <c r="Y258" s="80">
        <v>41.15</v>
      </c>
      <c r="Z258" s="80">
        <v>47.262999999999998</v>
      </c>
      <c r="AA258" s="80">
        <v>11.422000000000001</v>
      </c>
      <c r="AB258" s="80">
        <v>39.944000000000003</v>
      </c>
      <c r="AC258" s="80">
        <v>38.542999999999999</v>
      </c>
      <c r="AD258" s="80">
        <v>40.746000000000002</v>
      </c>
      <c r="AE258" s="80">
        <v>51.78</v>
      </c>
      <c r="AF258" s="80">
        <v>39.866</v>
      </c>
      <c r="AG258" s="80">
        <v>37.57</v>
      </c>
      <c r="AH258" s="80">
        <v>9.6270000000000007</v>
      </c>
      <c r="AI258" s="80">
        <v>9.9849999999999994</v>
      </c>
      <c r="AJ258" s="80">
        <v>8.2840000000000007</v>
      </c>
      <c r="AK258" s="80">
        <v>0.91600000000000004</v>
      </c>
    </row>
    <row r="259" spans="5:37" x14ac:dyDescent="0.25">
      <c r="E259" t="s">
        <v>308</v>
      </c>
      <c r="F259" s="79" t="s">
        <v>554</v>
      </c>
      <c r="G259" s="79"/>
      <c r="H259" s="79" t="s">
        <v>89</v>
      </c>
      <c r="I259" s="79" t="s">
        <v>47</v>
      </c>
      <c r="J259" s="79" t="s">
        <v>634</v>
      </c>
      <c r="K259" s="80" t="s">
        <v>13</v>
      </c>
      <c r="L259" s="80" t="s">
        <v>13</v>
      </c>
      <c r="M259" s="80" t="s">
        <v>13</v>
      </c>
      <c r="N259" s="80" t="s">
        <v>13</v>
      </c>
      <c r="O259" s="80" t="s">
        <v>13</v>
      </c>
      <c r="P259" s="80" t="s">
        <v>13</v>
      </c>
      <c r="Q259" s="80" t="s">
        <v>13</v>
      </c>
      <c r="R259" s="80" t="s">
        <v>13</v>
      </c>
      <c r="S259" s="80" t="s">
        <v>13</v>
      </c>
      <c r="T259" s="80">
        <v>205.75700000000001</v>
      </c>
      <c r="U259" s="80">
        <v>215.88399999999999</v>
      </c>
      <c r="V259" s="80">
        <v>296.48700000000002</v>
      </c>
      <c r="W259" s="80">
        <v>270.51400000000001</v>
      </c>
      <c r="X259" s="80">
        <v>241.994</v>
      </c>
      <c r="Y259" s="80">
        <v>289.089</v>
      </c>
      <c r="Z259" s="80">
        <v>319.62900000000002</v>
      </c>
      <c r="AA259" s="80">
        <v>371.61500000000001</v>
      </c>
      <c r="AB259" s="80">
        <v>333.90800000000002</v>
      </c>
      <c r="AC259" s="80">
        <v>329.572</v>
      </c>
      <c r="AD259" s="80">
        <v>261.541</v>
      </c>
      <c r="AE259" s="80">
        <v>235.08</v>
      </c>
      <c r="AF259" s="80">
        <v>242.636</v>
      </c>
      <c r="AG259" s="80">
        <v>306.05799999999999</v>
      </c>
      <c r="AH259" s="80">
        <v>212.626</v>
      </c>
      <c r="AI259" s="80">
        <v>210.76400000000001</v>
      </c>
      <c r="AJ259" s="80">
        <v>281.92</v>
      </c>
      <c r="AK259" s="80">
        <v>383.18299999999999</v>
      </c>
    </row>
    <row r="260" spans="5:37" x14ac:dyDescent="0.25">
      <c r="E260" t="s">
        <v>308</v>
      </c>
      <c r="F260" s="79" t="s">
        <v>554</v>
      </c>
      <c r="G260" s="79"/>
      <c r="H260" s="79" t="s">
        <v>90</v>
      </c>
      <c r="I260" s="79" t="s">
        <v>17</v>
      </c>
      <c r="J260" s="79" t="s">
        <v>635</v>
      </c>
      <c r="K260" s="80" t="s">
        <v>13</v>
      </c>
      <c r="L260" s="80" t="s">
        <v>13</v>
      </c>
      <c r="M260" s="80" t="s">
        <v>13</v>
      </c>
      <c r="N260" s="80" t="s">
        <v>13</v>
      </c>
      <c r="O260" s="80" t="s">
        <v>13</v>
      </c>
      <c r="P260" s="80" t="s">
        <v>13</v>
      </c>
      <c r="Q260" s="80" t="s">
        <v>13</v>
      </c>
      <c r="R260" s="80" t="s">
        <v>13</v>
      </c>
      <c r="S260" s="80" t="s">
        <v>13</v>
      </c>
      <c r="T260" s="80" t="s">
        <v>13</v>
      </c>
      <c r="U260" s="80" t="s">
        <v>13</v>
      </c>
      <c r="V260" s="80" t="s">
        <v>13</v>
      </c>
      <c r="W260" s="80" t="s">
        <v>13</v>
      </c>
      <c r="X260" s="80" t="s">
        <v>13</v>
      </c>
      <c r="Y260" s="80" t="s">
        <v>13</v>
      </c>
      <c r="Z260" s="80" t="s">
        <v>13</v>
      </c>
      <c r="AA260" s="80" t="s">
        <v>13</v>
      </c>
      <c r="AB260" s="80" t="s">
        <v>13</v>
      </c>
      <c r="AC260" s="80" t="s">
        <v>13</v>
      </c>
      <c r="AD260" s="80" t="s">
        <v>13</v>
      </c>
      <c r="AE260" s="80" t="s">
        <v>13</v>
      </c>
      <c r="AF260" s="80" t="s">
        <v>13</v>
      </c>
      <c r="AG260" s="80" t="s">
        <v>13</v>
      </c>
      <c r="AH260" s="80" t="s">
        <v>13</v>
      </c>
      <c r="AI260" s="80" t="s">
        <v>13</v>
      </c>
      <c r="AJ260" s="80" t="s">
        <v>13</v>
      </c>
      <c r="AK260" s="80" t="s">
        <v>13</v>
      </c>
    </row>
    <row r="261" spans="5:37" x14ac:dyDescent="0.25">
      <c r="E261" t="s">
        <v>308</v>
      </c>
      <c r="F261" s="79" t="s">
        <v>554</v>
      </c>
      <c r="G261" s="79"/>
      <c r="H261" s="79" t="s">
        <v>91</v>
      </c>
      <c r="I261" s="79" t="s">
        <v>30</v>
      </c>
      <c r="J261" s="79" t="s">
        <v>636</v>
      </c>
      <c r="K261" s="80" t="s">
        <v>13</v>
      </c>
      <c r="L261" s="80" t="s">
        <v>13</v>
      </c>
      <c r="M261" s="80" t="s">
        <v>13</v>
      </c>
      <c r="N261" s="80" t="s">
        <v>13</v>
      </c>
      <c r="O261" s="80" t="s">
        <v>13</v>
      </c>
      <c r="P261" s="80" t="s">
        <v>13</v>
      </c>
      <c r="Q261" s="80" t="s">
        <v>13</v>
      </c>
      <c r="R261" s="80" t="s">
        <v>13</v>
      </c>
      <c r="S261" s="80" t="s">
        <v>13</v>
      </c>
      <c r="T261" s="80">
        <v>16.061</v>
      </c>
      <c r="U261" s="80">
        <v>15.878</v>
      </c>
      <c r="V261" s="80">
        <v>14.722</v>
      </c>
      <c r="W261" s="80">
        <v>12.595000000000001</v>
      </c>
      <c r="X261" s="80">
        <v>12.9</v>
      </c>
      <c r="Y261" s="80">
        <v>8.8989999999999991</v>
      </c>
      <c r="Z261" s="80">
        <v>8.3260000000000005</v>
      </c>
      <c r="AA261" s="80">
        <v>5.9710000000000001</v>
      </c>
      <c r="AB261" s="80">
        <v>5.0209999999999999</v>
      </c>
      <c r="AC261" s="80">
        <v>1.7709999999999999</v>
      </c>
      <c r="AD261" s="80">
        <v>1.9670000000000001</v>
      </c>
      <c r="AE261" s="80">
        <v>1.022</v>
      </c>
      <c r="AF261" s="80">
        <v>0</v>
      </c>
      <c r="AG261" s="80">
        <v>0</v>
      </c>
      <c r="AH261" s="80">
        <v>0</v>
      </c>
      <c r="AI261" s="80">
        <v>0</v>
      </c>
      <c r="AJ261" s="80">
        <v>0</v>
      </c>
      <c r="AK261" s="80">
        <v>0</v>
      </c>
    </row>
    <row r="262" spans="5:37" x14ac:dyDescent="0.25">
      <c r="E262" t="s">
        <v>308</v>
      </c>
      <c r="F262" s="79" t="s">
        <v>554</v>
      </c>
      <c r="G262" s="79"/>
      <c r="H262" s="79" t="s">
        <v>92</v>
      </c>
      <c r="I262" s="79" t="s">
        <v>30</v>
      </c>
      <c r="J262" s="79" t="s">
        <v>637</v>
      </c>
      <c r="K262" s="80" t="s">
        <v>13</v>
      </c>
      <c r="L262" s="80" t="s">
        <v>13</v>
      </c>
      <c r="M262" s="80" t="s">
        <v>13</v>
      </c>
      <c r="N262" s="80" t="s">
        <v>13</v>
      </c>
      <c r="O262" s="80" t="s">
        <v>13</v>
      </c>
      <c r="P262" s="80" t="s">
        <v>13</v>
      </c>
      <c r="Q262" s="80" t="s">
        <v>13</v>
      </c>
      <c r="R262" s="80" t="s">
        <v>13</v>
      </c>
      <c r="S262" s="80" t="s">
        <v>13</v>
      </c>
      <c r="T262" s="80">
        <v>0</v>
      </c>
      <c r="U262" s="80">
        <v>0</v>
      </c>
      <c r="V262" s="80">
        <v>0</v>
      </c>
      <c r="W262" s="80">
        <v>0</v>
      </c>
      <c r="X262" s="80">
        <v>0</v>
      </c>
      <c r="Y262" s="80">
        <v>0</v>
      </c>
      <c r="Z262" s="80">
        <v>0</v>
      </c>
      <c r="AA262" s="80">
        <v>0</v>
      </c>
      <c r="AB262" s="80">
        <v>0</v>
      </c>
      <c r="AC262" s="80">
        <v>0</v>
      </c>
      <c r="AD262" s="80">
        <v>0</v>
      </c>
      <c r="AE262" s="80">
        <v>0</v>
      </c>
      <c r="AF262" s="80">
        <v>0</v>
      </c>
      <c r="AG262" s="80">
        <v>0</v>
      </c>
      <c r="AH262" s="80">
        <v>0</v>
      </c>
      <c r="AI262" s="80">
        <v>0</v>
      </c>
      <c r="AJ262" s="80">
        <v>0</v>
      </c>
      <c r="AK262" s="80">
        <v>0</v>
      </c>
    </row>
    <row r="263" spans="5:37" x14ac:dyDescent="0.25">
      <c r="E263" t="s">
        <v>308</v>
      </c>
      <c r="F263" s="79" t="s">
        <v>554</v>
      </c>
      <c r="G263" s="79"/>
      <c r="H263" s="79" t="s">
        <v>93</v>
      </c>
      <c r="I263" s="79" t="s">
        <v>33</v>
      </c>
      <c r="J263" s="79" t="s">
        <v>638</v>
      </c>
      <c r="K263" s="80" t="s">
        <v>13</v>
      </c>
      <c r="L263" s="80" t="s">
        <v>13</v>
      </c>
      <c r="M263" s="80" t="s">
        <v>13</v>
      </c>
      <c r="N263" s="80" t="s">
        <v>13</v>
      </c>
      <c r="O263" s="80" t="s">
        <v>13</v>
      </c>
      <c r="P263" s="80" t="s">
        <v>13</v>
      </c>
      <c r="Q263" s="80" t="s">
        <v>13</v>
      </c>
      <c r="R263" s="80" t="s">
        <v>13</v>
      </c>
      <c r="S263" s="80" t="s">
        <v>13</v>
      </c>
      <c r="T263" s="80" t="s">
        <v>13</v>
      </c>
      <c r="U263" s="80" t="s">
        <v>13</v>
      </c>
      <c r="V263" s="80" t="s">
        <v>13</v>
      </c>
      <c r="W263" s="80" t="s">
        <v>13</v>
      </c>
      <c r="X263" s="80" t="s">
        <v>13</v>
      </c>
      <c r="Y263" s="80" t="s">
        <v>13</v>
      </c>
      <c r="Z263" s="80" t="s">
        <v>13</v>
      </c>
      <c r="AA263" s="80" t="s">
        <v>13</v>
      </c>
      <c r="AB263" s="80" t="s">
        <v>13</v>
      </c>
      <c r="AC263" s="80" t="s">
        <v>13</v>
      </c>
      <c r="AD263" s="80" t="s">
        <v>13</v>
      </c>
      <c r="AE263" s="80" t="s">
        <v>13</v>
      </c>
      <c r="AF263" s="80" t="s">
        <v>13</v>
      </c>
      <c r="AG263" s="80" t="s">
        <v>13</v>
      </c>
      <c r="AH263" s="80" t="s">
        <v>13</v>
      </c>
      <c r="AI263" s="80" t="s">
        <v>13</v>
      </c>
      <c r="AJ263" s="80" t="s">
        <v>13</v>
      </c>
      <c r="AK263" s="80" t="s">
        <v>13</v>
      </c>
    </row>
    <row r="264" spans="5:37" x14ac:dyDescent="0.25">
      <c r="E264" t="s">
        <v>308</v>
      </c>
      <c r="F264" s="79" t="s">
        <v>554</v>
      </c>
      <c r="G264" s="79"/>
      <c r="H264" s="79" t="s">
        <v>94</v>
      </c>
      <c r="I264" s="79" t="s">
        <v>30</v>
      </c>
      <c r="J264" s="79" t="s">
        <v>639</v>
      </c>
      <c r="K264" s="80" t="s">
        <v>13</v>
      </c>
      <c r="L264" s="80" t="s">
        <v>13</v>
      </c>
      <c r="M264" s="80" t="s">
        <v>13</v>
      </c>
      <c r="N264" s="80" t="s">
        <v>13</v>
      </c>
      <c r="O264" s="80" t="s">
        <v>13</v>
      </c>
      <c r="P264" s="80" t="s">
        <v>13</v>
      </c>
      <c r="Q264" s="80" t="s">
        <v>13</v>
      </c>
      <c r="R264" s="80" t="s">
        <v>13</v>
      </c>
      <c r="S264" s="80" t="s">
        <v>13</v>
      </c>
      <c r="T264" s="80">
        <v>325.20699999999999</v>
      </c>
      <c r="U264" s="80">
        <v>401.27300000000002</v>
      </c>
      <c r="V264" s="80">
        <v>485.44799999999998</v>
      </c>
      <c r="W264" s="80">
        <v>437.74700000000001</v>
      </c>
      <c r="X264" s="80">
        <v>426.822</v>
      </c>
      <c r="Y264" s="80">
        <v>484.19099999999997</v>
      </c>
      <c r="Z264" s="80">
        <v>461.50200000000001</v>
      </c>
      <c r="AA264" s="80">
        <v>475.53100000000001</v>
      </c>
      <c r="AB264" s="80">
        <v>0</v>
      </c>
      <c r="AC264" s="80">
        <v>0</v>
      </c>
      <c r="AD264" s="80">
        <v>0</v>
      </c>
      <c r="AE264" s="80">
        <v>0</v>
      </c>
      <c r="AF264" s="80">
        <v>0</v>
      </c>
      <c r="AG264" s="80">
        <v>0</v>
      </c>
      <c r="AH264" s="80">
        <v>0</v>
      </c>
      <c r="AI264" s="80">
        <v>0</v>
      </c>
      <c r="AJ264" s="80">
        <v>0</v>
      </c>
      <c r="AK264" s="80">
        <v>0</v>
      </c>
    </row>
    <row r="265" spans="5:37" x14ac:dyDescent="0.25">
      <c r="E265" t="s">
        <v>308</v>
      </c>
      <c r="F265" s="79" t="s">
        <v>554</v>
      </c>
      <c r="G265" s="79"/>
      <c r="H265" s="79" t="s">
        <v>95</v>
      </c>
      <c r="I265" s="79" t="s">
        <v>30</v>
      </c>
      <c r="J265" s="79" t="s">
        <v>640</v>
      </c>
      <c r="K265" s="80" t="s">
        <v>13</v>
      </c>
      <c r="L265" s="80" t="s">
        <v>13</v>
      </c>
      <c r="M265" s="80" t="s">
        <v>13</v>
      </c>
      <c r="N265" s="80" t="s">
        <v>13</v>
      </c>
      <c r="O265" s="80" t="s">
        <v>13</v>
      </c>
      <c r="P265" s="80" t="s">
        <v>13</v>
      </c>
      <c r="Q265" s="80" t="s">
        <v>13</v>
      </c>
      <c r="R265" s="80" t="s">
        <v>13</v>
      </c>
      <c r="S265" s="80" t="s">
        <v>13</v>
      </c>
      <c r="T265" s="80">
        <v>234.84399999999999</v>
      </c>
      <c r="U265" s="80">
        <v>228.292</v>
      </c>
      <c r="V265" s="80">
        <v>213.279</v>
      </c>
      <c r="W265" s="80">
        <v>203.52500000000001</v>
      </c>
      <c r="X265" s="80">
        <v>198.94</v>
      </c>
      <c r="Y265" s="80">
        <v>312.36700000000002</v>
      </c>
      <c r="Z265" s="80">
        <v>448.57400000000001</v>
      </c>
      <c r="AA265" s="80">
        <v>506.84800000000001</v>
      </c>
      <c r="AB265" s="80">
        <v>577.29999999999995</v>
      </c>
      <c r="AC265" s="80">
        <v>644.73400000000004</v>
      </c>
      <c r="AD265" s="80">
        <v>490.24</v>
      </c>
      <c r="AE265" s="80">
        <v>410.53100000000001</v>
      </c>
      <c r="AF265" s="80">
        <v>362.69400000000002</v>
      </c>
      <c r="AG265" s="80">
        <v>474.012</v>
      </c>
      <c r="AH265" s="80">
        <v>440.69400000000002</v>
      </c>
      <c r="AI265" s="80">
        <v>422.91399999999999</v>
      </c>
      <c r="AJ265" s="80">
        <v>478.50400000000002</v>
      </c>
      <c r="AK265" s="80">
        <v>396.12799999999999</v>
      </c>
    </row>
    <row r="266" spans="5:37" x14ac:dyDescent="0.25">
      <c r="E266" t="s">
        <v>308</v>
      </c>
      <c r="F266" s="79" t="s">
        <v>554</v>
      </c>
      <c r="G266" s="79"/>
      <c r="H266" s="79" t="s">
        <v>96</v>
      </c>
      <c r="I266" s="79" t="s">
        <v>47</v>
      </c>
      <c r="J266" s="79" t="s">
        <v>641</v>
      </c>
      <c r="K266" s="80" t="s">
        <v>13</v>
      </c>
      <c r="L266" s="80" t="s">
        <v>13</v>
      </c>
      <c r="M266" s="80" t="s">
        <v>13</v>
      </c>
      <c r="N266" s="80" t="s">
        <v>13</v>
      </c>
      <c r="O266" s="80" t="s">
        <v>13</v>
      </c>
      <c r="P266" s="80" t="s">
        <v>13</v>
      </c>
      <c r="Q266" s="80" t="s">
        <v>13</v>
      </c>
      <c r="R266" s="80" t="s">
        <v>13</v>
      </c>
      <c r="S266" s="80" t="s">
        <v>13</v>
      </c>
      <c r="T266" s="80">
        <v>103.857</v>
      </c>
      <c r="U266" s="80">
        <v>28.635999999999999</v>
      </c>
      <c r="V266" s="80">
        <v>28.765000000000001</v>
      </c>
      <c r="W266" s="80">
        <v>64.855999999999995</v>
      </c>
      <c r="X266" s="80">
        <v>67.269000000000005</v>
      </c>
      <c r="Y266" s="80">
        <v>60.822000000000003</v>
      </c>
      <c r="Z266" s="80">
        <v>83.328999999999994</v>
      </c>
      <c r="AA266" s="80">
        <v>74.945999999999998</v>
      </c>
      <c r="AB266" s="80">
        <v>46.334000000000003</v>
      </c>
      <c r="AC266" s="80">
        <v>41.262999999999998</v>
      </c>
      <c r="AD266" s="80">
        <v>34.72</v>
      </c>
      <c r="AE266" s="80">
        <v>46.828000000000003</v>
      </c>
      <c r="AF266" s="80">
        <v>76.082999999999998</v>
      </c>
      <c r="AG266" s="80">
        <v>89.644000000000005</v>
      </c>
      <c r="AH266" s="80">
        <v>80.570999999999998</v>
      </c>
      <c r="AI266" s="80">
        <v>64.984999999999999</v>
      </c>
      <c r="AJ266" s="80">
        <v>60.273000000000003</v>
      </c>
      <c r="AK266" s="80">
        <v>41.491999999999997</v>
      </c>
    </row>
    <row r="267" spans="5:37" x14ac:dyDescent="0.25">
      <c r="E267" t="s">
        <v>308</v>
      </c>
      <c r="F267" s="79" t="s">
        <v>554</v>
      </c>
      <c r="G267" s="79"/>
      <c r="H267" s="79" t="s">
        <v>97</v>
      </c>
      <c r="I267" s="79" t="s">
        <v>21</v>
      </c>
      <c r="J267" s="79" t="s">
        <v>642</v>
      </c>
      <c r="K267" s="80" t="s">
        <v>13</v>
      </c>
      <c r="L267" s="80" t="s">
        <v>13</v>
      </c>
      <c r="M267" s="80" t="s">
        <v>13</v>
      </c>
      <c r="N267" s="80" t="s">
        <v>13</v>
      </c>
      <c r="O267" s="80" t="s">
        <v>13</v>
      </c>
      <c r="P267" s="80" t="s">
        <v>13</v>
      </c>
      <c r="Q267" s="80" t="s">
        <v>13</v>
      </c>
      <c r="R267" s="80" t="s">
        <v>13</v>
      </c>
      <c r="S267" s="80" t="s">
        <v>13</v>
      </c>
      <c r="T267" s="80">
        <v>418.64699999999999</v>
      </c>
      <c r="U267" s="80">
        <v>401.79</v>
      </c>
      <c r="V267" s="80">
        <v>405.78699999999998</v>
      </c>
      <c r="W267" s="80">
        <v>381.23200000000003</v>
      </c>
      <c r="X267" s="80">
        <v>386.34800000000001</v>
      </c>
      <c r="Y267" s="80">
        <v>358.32299999999998</v>
      </c>
      <c r="Z267" s="80">
        <v>336.73099999999999</v>
      </c>
      <c r="AA267" s="80">
        <v>408.2</v>
      </c>
      <c r="AB267" s="80">
        <v>397</v>
      </c>
      <c r="AC267" s="80">
        <v>266.60000000000002</v>
      </c>
      <c r="AD267" s="80">
        <v>103.53100000000001</v>
      </c>
      <c r="AE267" s="80">
        <v>105.126</v>
      </c>
      <c r="AF267" s="80">
        <v>192.035</v>
      </c>
      <c r="AG267" s="80">
        <v>33.975000000000001</v>
      </c>
      <c r="AH267" s="80">
        <v>15.065</v>
      </c>
      <c r="AI267" s="80">
        <v>232.52</v>
      </c>
      <c r="AJ267" s="80">
        <v>334.99700000000001</v>
      </c>
      <c r="AK267" s="80">
        <v>284.69099999999997</v>
      </c>
    </row>
    <row r="268" spans="5:37" x14ac:dyDescent="0.25">
      <c r="E268" t="s">
        <v>308</v>
      </c>
      <c r="F268" s="79" t="s">
        <v>554</v>
      </c>
      <c r="G268" s="79"/>
      <c r="H268" s="79" t="s">
        <v>98</v>
      </c>
      <c r="I268" s="79" t="s">
        <v>193</v>
      </c>
      <c r="J268" s="79" t="s">
        <v>643</v>
      </c>
      <c r="K268" s="80" t="s">
        <v>13</v>
      </c>
      <c r="L268" s="80" t="s">
        <v>13</v>
      </c>
      <c r="M268" s="80" t="s">
        <v>13</v>
      </c>
      <c r="N268" s="80" t="s">
        <v>13</v>
      </c>
      <c r="O268" s="80" t="s">
        <v>13</v>
      </c>
      <c r="P268" s="80" t="s">
        <v>13</v>
      </c>
      <c r="Q268" s="80" t="s">
        <v>13</v>
      </c>
      <c r="R268" s="80" t="s">
        <v>13</v>
      </c>
      <c r="S268" s="80" t="s">
        <v>13</v>
      </c>
      <c r="T268" s="80">
        <v>46.545000000000002</v>
      </c>
      <c r="U268" s="80">
        <v>65.956000000000003</v>
      </c>
      <c r="V268" s="80">
        <v>75.075999999999993</v>
      </c>
      <c r="W268" s="80">
        <v>90.59</v>
      </c>
      <c r="X268" s="80">
        <v>96.67</v>
      </c>
      <c r="Y268" s="80">
        <v>115.52200000000001</v>
      </c>
      <c r="Z268" s="80">
        <v>119.28</v>
      </c>
      <c r="AA268" s="80">
        <v>103.718</v>
      </c>
      <c r="AB268" s="80">
        <v>81.162000000000006</v>
      </c>
      <c r="AC268" s="80">
        <v>58.570999999999998</v>
      </c>
      <c r="AD268" s="80">
        <v>35.529000000000003</v>
      </c>
      <c r="AE268" s="80">
        <v>22.655999999999999</v>
      </c>
      <c r="AF268" s="80">
        <v>41.194000000000003</v>
      </c>
      <c r="AG268" s="80">
        <v>41</v>
      </c>
      <c r="AH268" s="80">
        <v>32.601999999999997</v>
      </c>
      <c r="AI268" s="80">
        <v>39.192</v>
      </c>
      <c r="AJ268" s="80">
        <v>32.156999999999996</v>
      </c>
      <c r="AK268" s="80">
        <v>39.152999999999999</v>
      </c>
    </row>
    <row r="269" spans="5:37" x14ac:dyDescent="0.25">
      <c r="E269" t="s">
        <v>308</v>
      </c>
      <c r="F269" s="79" t="s">
        <v>554</v>
      </c>
      <c r="G269" s="79"/>
      <c r="H269" s="79" t="s">
        <v>99</v>
      </c>
      <c r="I269" s="79" t="s">
        <v>9</v>
      </c>
      <c r="J269" s="79" t="s">
        <v>644</v>
      </c>
      <c r="K269" s="80" t="s">
        <v>13</v>
      </c>
      <c r="L269" s="80" t="s">
        <v>13</v>
      </c>
      <c r="M269" s="80" t="s">
        <v>13</v>
      </c>
      <c r="N269" s="80" t="s">
        <v>13</v>
      </c>
      <c r="O269" s="80" t="s">
        <v>13</v>
      </c>
      <c r="P269" s="80" t="s">
        <v>13</v>
      </c>
      <c r="Q269" s="80" t="s">
        <v>13</v>
      </c>
      <c r="R269" s="80" t="s">
        <v>13</v>
      </c>
      <c r="S269" s="80" t="s">
        <v>13</v>
      </c>
      <c r="T269" s="80">
        <v>34.973999999999997</v>
      </c>
      <c r="U269" s="80">
        <v>28.722999999999999</v>
      </c>
      <c r="V269" s="80">
        <v>70.769000000000005</v>
      </c>
      <c r="W269" s="80">
        <v>91.123000000000005</v>
      </c>
      <c r="X269" s="80">
        <v>67.730999999999995</v>
      </c>
      <c r="Y269" s="80">
        <v>84.515000000000001</v>
      </c>
      <c r="Z269" s="80">
        <v>111.861</v>
      </c>
      <c r="AA269" s="80">
        <v>108.69</v>
      </c>
      <c r="AB269" s="80">
        <v>36.164999999999999</v>
      </c>
      <c r="AC269" s="80">
        <v>25.036000000000001</v>
      </c>
      <c r="AD269" s="80">
        <v>15.946999999999999</v>
      </c>
      <c r="AE269" s="80">
        <v>11.581</v>
      </c>
      <c r="AF269" s="80">
        <v>14.1</v>
      </c>
      <c r="AG269" s="80">
        <v>9.7449999999999992</v>
      </c>
      <c r="AH269" s="80">
        <v>23.436</v>
      </c>
      <c r="AI269" s="80">
        <v>31.736999999999998</v>
      </c>
      <c r="AJ269" s="80">
        <v>27.134</v>
      </c>
      <c r="AK269" s="80">
        <v>46.594999999999999</v>
      </c>
    </row>
    <row r="270" spans="5:37" x14ac:dyDescent="0.25">
      <c r="E270" t="s">
        <v>308</v>
      </c>
      <c r="F270" s="79" t="s">
        <v>554</v>
      </c>
      <c r="G270" s="79"/>
      <c r="H270" s="79" t="s">
        <v>100</v>
      </c>
      <c r="I270" s="79" t="s">
        <v>17</v>
      </c>
      <c r="J270" s="79" t="s">
        <v>645</v>
      </c>
      <c r="K270" s="80" t="s">
        <v>13</v>
      </c>
      <c r="L270" s="80" t="s">
        <v>13</v>
      </c>
      <c r="M270" s="80" t="s">
        <v>13</v>
      </c>
      <c r="N270" s="80" t="s">
        <v>13</v>
      </c>
      <c r="O270" s="80" t="s">
        <v>13</v>
      </c>
      <c r="P270" s="80" t="s">
        <v>13</v>
      </c>
      <c r="Q270" s="80" t="s">
        <v>13</v>
      </c>
      <c r="R270" s="80" t="s">
        <v>13</v>
      </c>
      <c r="S270" s="80" t="s">
        <v>13</v>
      </c>
      <c r="T270" s="80">
        <v>3.0609999999999999</v>
      </c>
      <c r="U270" s="80">
        <v>3.4169999999999998</v>
      </c>
      <c r="V270" s="80">
        <v>7.9729999999999999</v>
      </c>
      <c r="W270" s="80">
        <v>2.5169999999999999</v>
      </c>
      <c r="X270" s="80">
        <v>0</v>
      </c>
      <c r="Y270" s="80">
        <v>0</v>
      </c>
      <c r="Z270" s="80">
        <v>0.99199999999999999</v>
      </c>
      <c r="AA270" s="80">
        <v>1.6850000000000001</v>
      </c>
      <c r="AB270" s="80">
        <v>1.5349999999999999</v>
      </c>
      <c r="AC270" s="80" t="s">
        <v>13</v>
      </c>
      <c r="AD270" s="80" t="s">
        <v>13</v>
      </c>
      <c r="AE270" s="80" t="s">
        <v>13</v>
      </c>
      <c r="AF270" s="80" t="s">
        <v>13</v>
      </c>
      <c r="AG270" s="80" t="s">
        <v>13</v>
      </c>
      <c r="AH270" s="80" t="s">
        <v>13</v>
      </c>
      <c r="AI270" s="80" t="s">
        <v>13</v>
      </c>
      <c r="AJ270" s="80" t="s">
        <v>13</v>
      </c>
      <c r="AK270" s="80" t="s">
        <v>13</v>
      </c>
    </row>
    <row r="271" spans="5:37" x14ac:dyDescent="0.25">
      <c r="E271" t="s">
        <v>308</v>
      </c>
      <c r="F271" s="79" t="s">
        <v>554</v>
      </c>
      <c r="G271" s="79"/>
      <c r="H271" s="79" t="s">
        <v>385</v>
      </c>
      <c r="I271" s="79" t="s">
        <v>27</v>
      </c>
      <c r="J271" s="79" t="s">
        <v>646</v>
      </c>
      <c r="K271" s="80" t="s">
        <v>13</v>
      </c>
      <c r="L271" s="80" t="s">
        <v>13</v>
      </c>
      <c r="M271" s="80" t="s">
        <v>13</v>
      </c>
      <c r="N271" s="80" t="s">
        <v>13</v>
      </c>
      <c r="O271" s="80" t="s">
        <v>13</v>
      </c>
      <c r="P271" s="80" t="s">
        <v>13</v>
      </c>
      <c r="Q271" s="80" t="s">
        <v>13</v>
      </c>
      <c r="R271" s="80" t="s">
        <v>13</v>
      </c>
      <c r="S271" s="80" t="s">
        <v>13</v>
      </c>
      <c r="T271" s="80">
        <v>431.45299999999997</v>
      </c>
      <c r="U271" s="80">
        <v>382.62200000000001</v>
      </c>
      <c r="V271" s="80">
        <v>423.07799999999997</v>
      </c>
      <c r="W271" s="80">
        <v>459.92700000000002</v>
      </c>
      <c r="X271" s="80">
        <v>460.62599999999998</v>
      </c>
      <c r="Y271" s="80">
        <v>538.53499999999997</v>
      </c>
      <c r="Z271" s="80">
        <v>539.18600000000004</v>
      </c>
      <c r="AA271" s="80">
        <v>431.90300000000002</v>
      </c>
      <c r="AB271" s="80">
        <v>458.3</v>
      </c>
      <c r="AC271" s="80">
        <v>389.88600000000002</v>
      </c>
      <c r="AD271" s="80">
        <v>484.93900000000002</v>
      </c>
      <c r="AE271" s="80">
        <v>464.24200000000002</v>
      </c>
      <c r="AF271" s="80">
        <v>560.85400000000004</v>
      </c>
      <c r="AG271" s="80">
        <v>628.41300000000001</v>
      </c>
      <c r="AH271" s="80">
        <v>542.1</v>
      </c>
      <c r="AI271" s="80">
        <v>477.2</v>
      </c>
      <c r="AJ271" s="80">
        <v>453</v>
      </c>
      <c r="AK271" s="80">
        <v>330.995</v>
      </c>
    </row>
    <row r="272" spans="5:37" x14ac:dyDescent="0.25">
      <c r="E272" t="s">
        <v>308</v>
      </c>
      <c r="F272" s="79" t="s">
        <v>554</v>
      </c>
      <c r="G272" s="79"/>
      <c r="H272" s="79" t="s">
        <v>388</v>
      </c>
      <c r="I272" s="79" t="s">
        <v>9</v>
      </c>
      <c r="J272" s="79" t="s">
        <v>647</v>
      </c>
      <c r="K272" s="80" t="s">
        <v>13</v>
      </c>
      <c r="L272" s="80" t="s">
        <v>13</v>
      </c>
      <c r="M272" s="80" t="s">
        <v>13</v>
      </c>
      <c r="N272" s="80" t="s">
        <v>13</v>
      </c>
      <c r="O272" s="80" t="s">
        <v>13</v>
      </c>
      <c r="P272" s="80" t="s">
        <v>13</v>
      </c>
      <c r="Q272" s="80" t="s">
        <v>13</v>
      </c>
      <c r="R272" s="80" t="s">
        <v>13</v>
      </c>
      <c r="S272" s="80" t="s">
        <v>13</v>
      </c>
      <c r="T272" s="80" t="s">
        <v>13</v>
      </c>
      <c r="U272" s="80" t="s">
        <v>13</v>
      </c>
      <c r="V272" s="80" t="s">
        <v>13</v>
      </c>
      <c r="W272" s="80" t="s">
        <v>13</v>
      </c>
      <c r="X272" s="80" t="s">
        <v>13</v>
      </c>
      <c r="Y272" s="80" t="s">
        <v>13</v>
      </c>
      <c r="Z272" s="80" t="s">
        <v>13</v>
      </c>
      <c r="AA272" s="80" t="s">
        <v>13</v>
      </c>
      <c r="AB272" s="80" t="s">
        <v>13</v>
      </c>
      <c r="AC272" s="80" t="s">
        <v>13</v>
      </c>
      <c r="AD272" s="80" t="s">
        <v>13</v>
      </c>
      <c r="AE272" s="80" t="s">
        <v>13</v>
      </c>
      <c r="AF272" s="80" t="s">
        <v>13</v>
      </c>
      <c r="AG272" s="80" t="s">
        <v>13</v>
      </c>
      <c r="AH272" s="80" t="s">
        <v>13</v>
      </c>
      <c r="AI272" s="80" t="s">
        <v>13</v>
      </c>
      <c r="AJ272" s="80" t="s">
        <v>13</v>
      </c>
      <c r="AK272" s="80" t="s">
        <v>13</v>
      </c>
    </row>
    <row r="273" spans="5:37" x14ac:dyDescent="0.25">
      <c r="E273" t="s">
        <v>308</v>
      </c>
      <c r="F273" s="79" t="s">
        <v>554</v>
      </c>
      <c r="G273" s="79"/>
      <c r="H273" s="79" t="s">
        <v>101</v>
      </c>
      <c r="I273" s="79" t="s">
        <v>17</v>
      </c>
      <c r="J273" s="79" t="s">
        <v>648</v>
      </c>
      <c r="K273" s="80" t="s">
        <v>13</v>
      </c>
      <c r="L273" s="80" t="s">
        <v>13</v>
      </c>
      <c r="M273" s="80" t="s">
        <v>13</v>
      </c>
      <c r="N273" s="80" t="s">
        <v>13</v>
      </c>
      <c r="O273" s="80" t="s">
        <v>13</v>
      </c>
      <c r="P273" s="80" t="s">
        <v>13</v>
      </c>
      <c r="Q273" s="80" t="s">
        <v>13</v>
      </c>
      <c r="R273" s="80" t="s">
        <v>13</v>
      </c>
      <c r="S273" s="80" t="s">
        <v>13</v>
      </c>
      <c r="T273" s="80">
        <v>6.4749999999999996</v>
      </c>
      <c r="U273" s="80">
        <v>6.2160000000000002</v>
      </c>
      <c r="V273" s="80">
        <v>4.6210000000000004</v>
      </c>
      <c r="W273" s="80">
        <v>3.59</v>
      </c>
      <c r="X273" s="80">
        <v>6.21</v>
      </c>
      <c r="Y273" s="80">
        <v>8.7200000000000006</v>
      </c>
      <c r="Z273" s="80">
        <v>3.8620000000000001</v>
      </c>
      <c r="AA273" s="80">
        <v>18.228000000000002</v>
      </c>
      <c r="AB273" s="80">
        <v>18.488</v>
      </c>
      <c r="AC273" s="80">
        <v>15.818</v>
      </c>
      <c r="AD273" s="80">
        <v>13.244</v>
      </c>
      <c r="AE273" s="80">
        <v>1.42</v>
      </c>
      <c r="AF273" s="80">
        <v>3.9329999999999998</v>
      </c>
      <c r="AG273" s="80">
        <v>0.54900000000000004</v>
      </c>
      <c r="AH273" s="80">
        <v>0</v>
      </c>
      <c r="AI273" s="80">
        <v>0</v>
      </c>
      <c r="AJ273" s="80">
        <v>0</v>
      </c>
      <c r="AK273" s="80">
        <v>2.8</v>
      </c>
    </row>
    <row r="274" spans="5:37" x14ac:dyDescent="0.25">
      <c r="E274" t="s">
        <v>308</v>
      </c>
      <c r="F274" s="79" t="s">
        <v>554</v>
      </c>
      <c r="G274" s="79"/>
      <c r="H274" s="79" t="s">
        <v>102</v>
      </c>
      <c r="I274" s="79" t="s">
        <v>30</v>
      </c>
      <c r="J274" s="79" t="s">
        <v>649</v>
      </c>
      <c r="K274" s="80" t="s">
        <v>13</v>
      </c>
      <c r="L274" s="80" t="s">
        <v>13</v>
      </c>
      <c r="M274" s="80" t="s">
        <v>13</v>
      </c>
      <c r="N274" s="80" t="s">
        <v>13</v>
      </c>
      <c r="O274" s="80" t="s">
        <v>13</v>
      </c>
      <c r="P274" s="80" t="s">
        <v>13</v>
      </c>
      <c r="Q274" s="80" t="s">
        <v>13</v>
      </c>
      <c r="R274" s="80" t="s">
        <v>13</v>
      </c>
      <c r="S274" s="80" t="s">
        <v>13</v>
      </c>
      <c r="T274" s="80">
        <v>0.95399999999999996</v>
      </c>
      <c r="U274" s="80">
        <v>0</v>
      </c>
      <c r="V274" s="80">
        <v>0</v>
      </c>
      <c r="W274" s="80">
        <v>0</v>
      </c>
      <c r="X274" s="80">
        <v>0</v>
      </c>
      <c r="Y274" s="80">
        <v>0</v>
      </c>
      <c r="Z274" s="80" t="s">
        <v>13</v>
      </c>
      <c r="AA274" s="80" t="s">
        <v>13</v>
      </c>
      <c r="AB274" s="80" t="s">
        <v>13</v>
      </c>
      <c r="AC274" s="80" t="s">
        <v>13</v>
      </c>
      <c r="AD274" s="80" t="s">
        <v>13</v>
      </c>
      <c r="AE274" s="80" t="s">
        <v>13</v>
      </c>
      <c r="AF274" s="80" t="s">
        <v>13</v>
      </c>
      <c r="AG274" s="80" t="s">
        <v>13</v>
      </c>
      <c r="AH274" s="80" t="s">
        <v>13</v>
      </c>
      <c r="AI274" s="80" t="s">
        <v>13</v>
      </c>
      <c r="AJ274" s="80" t="s">
        <v>13</v>
      </c>
      <c r="AK274" s="80" t="s">
        <v>13</v>
      </c>
    </row>
    <row r="275" spans="5:37" x14ac:dyDescent="0.25">
      <c r="E275" t="s">
        <v>308</v>
      </c>
      <c r="F275" s="79" t="s">
        <v>554</v>
      </c>
      <c r="G275" s="79"/>
      <c r="H275" s="79" t="s">
        <v>103</v>
      </c>
      <c r="I275" s="79" t="s">
        <v>30</v>
      </c>
      <c r="J275" s="79" t="s">
        <v>650</v>
      </c>
      <c r="K275" s="80" t="s">
        <v>13</v>
      </c>
      <c r="L275" s="80" t="s">
        <v>13</v>
      </c>
      <c r="M275" s="80" t="s">
        <v>13</v>
      </c>
      <c r="N275" s="80" t="s">
        <v>13</v>
      </c>
      <c r="O275" s="80" t="s">
        <v>13</v>
      </c>
      <c r="P275" s="80" t="s">
        <v>13</v>
      </c>
      <c r="Q275" s="80" t="s">
        <v>13</v>
      </c>
      <c r="R275" s="80" t="s">
        <v>13</v>
      </c>
      <c r="S275" s="80" t="s">
        <v>13</v>
      </c>
      <c r="T275" s="80" t="s">
        <v>13</v>
      </c>
      <c r="U275" s="80" t="s">
        <v>13</v>
      </c>
      <c r="V275" s="80" t="s">
        <v>13</v>
      </c>
      <c r="W275" s="80" t="s">
        <v>13</v>
      </c>
      <c r="X275" s="80" t="s">
        <v>13</v>
      </c>
      <c r="Y275" s="80" t="s">
        <v>13</v>
      </c>
      <c r="Z275" s="80" t="s">
        <v>13</v>
      </c>
      <c r="AA275" s="80" t="s">
        <v>13</v>
      </c>
      <c r="AB275" s="80" t="s">
        <v>13</v>
      </c>
      <c r="AC275" s="80" t="s">
        <v>13</v>
      </c>
      <c r="AD275" s="80" t="s">
        <v>13</v>
      </c>
      <c r="AE275" s="80" t="s">
        <v>13</v>
      </c>
      <c r="AF275" s="80" t="s">
        <v>13</v>
      </c>
      <c r="AG275" s="80" t="s">
        <v>13</v>
      </c>
      <c r="AH275" s="80" t="s">
        <v>13</v>
      </c>
      <c r="AI275" s="80" t="s">
        <v>13</v>
      </c>
      <c r="AJ275" s="80" t="s">
        <v>13</v>
      </c>
      <c r="AK275" s="80" t="s">
        <v>13</v>
      </c>
    </row>
    <row r="276" spans="5:37" x14ac:dyDescent="0.25">
      <c r="E276" t="s">
        <v>308</v>
      </c>
      <c r="F276" s="79" t="s">
        <v>554</v>
      </c>
      <c r="G276" s="79"/>
      <c r="H276" s="79" t="s">
        <v>397</v>
      </c>
      <c r="I276" s="79" t="s">
        <v>9</v>
      </c>
      <c r="J276" s="79" t="s">
        <v>651</v>
      </c>
      <c r="K276" s="80" t="s">
        <v>13</v>
      </c>
      <c r="L276" s="80" t="s">
        <v>13</v>
      </c>
      <c r="M276" s="80" t="s">
        <v>13</v>
      </c>
      <c r="N276" s="80" t="s">
        <v>13</v>
      </c>
      <c r="O276" s="80" t="s">
        <v>13</v>
      </c>
      <c r="P276" s="80" t="s">
        <v>13</v>
      </c>
      <c r="Q276" s="80" t="s">
        <v>13</v>
      </c>
      <c r="R276" s="80" t="s">
        <v>13</v>
      </c>
      <c r="S276" s="80" t="s">
        <v>13</v>
      </c>
      <c r="T276" s="80">
        <v>0</v>
      </c>
      <c r="U276" s="80">
        <v>0</v>
      </c>
      <c r="V276" s="80">
        <v>0</v>
      </c>
      <c r="W276" s="80">
        <v>0</v>
      </c>
      <c r="X276" s="80">
        <v>0</v>
      </c>
      <c r="Y276" s="80">
        <v>0</v>
      </c>
      <c r="Z276" s="80">
        <v>0</v>
      </c>
      <c r="AA276" s="80">
        <v>0</v>
      </c>
      <c r="AB276" s="80">
        <v>0</v>
      </c>
      <c r="AC276" s="80">
        <v>0</v>
      </c>
      <c r="AD276" s="80">
        <v>5.2240000000000002</v>
      </c>
      <c r="AE276" s="80">
        <v>4.4690000000000003</v>
      </c>
      <c r="AF276" s="80">
        <v>6.4630000000000001</v>
      </c>
      <c r="AG276" s="80">
        <v>0.71499999999999997</v>
      </c>
      <c r="AH276" s="80">
        <v>5.9429999999999996</v>
      </c>
      <c r="AI276" s="80">
        <v>2.9009999999999998</v>
      </c>
      <c r="AJ276" s="80">
        <v>9.8140000000000001</v>
      </c>
      <c r="AK276" s="80">
        <v>0</v>
      </c>
    </row>
    <row r="277" spans="5:37" x14ac:dyDescent="0.25">
      <c r="E277" t="s">
        <v>308</v>
      </c>
      <c r="F277" s="79" t="s">
        <v>554</v>
      </c>
      <c r="G277" s="79"/>
      <c r="H277" s="79" t="s">
        <v>104</v>
      </c>
      <c r="I277" s="79" t="s">
        <v>9</v>
      </c>
      <c r="J277" s="79" t="s">
        <v>652</v>
      </c>
      <c r="K277" s="80" t="s">
        <v>13</v>
      </c>
      <c r="L277" s="80" t="s">
        <v>13</v>
      </c>
      <c r="M277" s="80" t="s">
        <v>13</v>
      </c>
      <c r="N277" s="80" t="s">
        <v>13</v>
      </c>
      <c r="O277" s="80" t="s">
        <v>13</v>
      </c>
      <c r="P277" s="80" t="s">
        <v>13</v>
      </c>
      <c r="Q277" s="80" t="s">
        <v>13</v>
      </c>
      <c r="R277" s="80" t="s">
        <v>13</v>
      </c>
      <c r="S277" s="80" t="s">
        <v>13</v>
      </c>
      <c r="T277" s="80">
        <v>490.13799999999998</v>
      </c>
      <c r="U277" s="80">
        <v>509.70499999999998</v>
      </c>
      <c r="V277" s="80">
        <v>545.05999999999995</v>
      </c>
      <c r="W277" s="80">
        <v>549.26800000000003</v>
      </c>
      <c r="X277" s="80">
        <v>433.40800000000002</v>
      </c>
      <c r="Y277" s="80">
        <v>416.04300000000001</v>
      </c>
      <c r="Z277" s="80">
        <v>501.89</v>
      </c>
      <c r="AA277" s="80">
        <v>569.15700000000004</v>
      </c>
      <c r="AB277" s="80">
        <v>588.14599999999996</v>
      </c>
      <c r="AC277" s="80">
        <v>619.20500000000004</v>
      </c>
      <c r="AD277" s="80">
        <v>685.28300000000002</v>
      </c>
      <c r="AE277" s="80">
        <v>679.15300000000002</v>
      </c>
      <c r="AF277" s="80">
        <v>702.50800000000004</v>
      </c>
      <c r="AG277" s="80">
        <v>637.48299999999995</v>
      </c>
      <c r="AH277" s="80">
        <v>659.32500000000005</v>
      </c>
      <c r="AI277" s="80">
        <v>677.07</v>
      </c>
      <c r="AJ277" s="80">
        <v>671.70399999999995</v>
      </c>
      <c r="AK277" s="80">
        <v>683.17499999999995</v>
      </c>
    </row>
    <row r="278" spans="5:37" x14ac:dyDescent="0.25">
      <c r="E278" t="s">
        <v>308</v>
      </c>
      <c r="F278" s="79" t="s">
        <v>554</v>
      </c>
      <c r="G278" s="79"/>
      <c r="H278" s="79" t="s">
        <v>105</v>
      </c>
      <c r="I278" s="79" t="s">
        <v>17</v>
      </c>
      <c r="J278" s="79" t="s">
        <v>653</v>
      </c>
      <c r="K278" s="80" t="s">
        <v>13</v>
      </c>
      <c r="L278" s="80" t="s">
        <v>13</v>
      </c>
      <c r="M278" s="80" t="s">
        <v>13</v>
      </c>
      <c r="N278" s="80" t="s">
        <v>13</v>
      </c>
      <c r="O278" s="80" t="s">
        <v>13</v>
      </c>
      <c r="P278" s="80" t="s">
        <v>13</v>
      </c>
      <c r="Q278" s="80" t="s">
        <v>13</v>
      </c>
      <c r="R278" s="80" t="s">
        <v>13</v>
      </c>
      <c r="S278" s="80" t="s">
        <v>13</v>
      </c>
      <c r="T278" s="80">
        <v>1.179</v>
      </c>
      <c r="U278" s="80">
        <v>0.74299999999999999</v>
      </c>
      <c r="V278" s="80">
        <v>0.32700000000000001</v>
      </c>
      <c r="W278" s="80">
        <v>9.6000000000000002E-2</v>
      </c>
      <c r="X278" s="80">
        <v>0.18099999999999999</v>
      </c>
      <c r="Y278" s="80">
        <v>0.502</v>
      </c>
      <c r="Z278" s="80">
        <v>0.72799999999999998</v>
      </c>
      <c r="AA278" s="80">
        <v>0.622</v>
      </c>
      <c r="AB278" s="80">
        <v>0.32700000000000001</v>
      </c>
      <c r="AC278" s="80" t="s">
        <v>13</v>
      </c>
      <c r="AD278" s="80" t="s">
        <v>13</v>
      </c>
      <c r="AE278" s="80" t="s">
        <v>13</v>
      </c>
      <c r="AF278" s="80" t="s">
        <v>13</v>
      </c>
      <c r="AG278" s="80" t="s">
        <v>13</v>
      </c>
      <c r="AH278" s="80" t="s">
        <v>13</v>
      </c>
      <c r="AI278" s="80" t="s">
        <v>13</v>
      </c>
      <c r="AJ278" s="80" t="s">
        <v>13</v>
      </c>
      <c r="AK278" s="80" t="s">
        <v>13</v>
      </c>
    </row>
    <row r="279" spans="5:37" x14ac:dyDescent="0.25">
      <c r="E279" t="s">
        <v>308</v>
      </c>
      <c r="F279" s="79" t="s">
        <v>554</v>
      </c>
      <c r="G279" s="79"/>
      <c r="H279" s="79" t="s">
        <v>106</v>
      </c>
      <c r="I279" s="79" t="s">
        <v>12</v>
      </c>
      <c r="J279" s="79" t="s">
        <v>654</v>
      </c>
      <c r="K279" s="80" t="s">
        <v>13</v>
      </c>
      <c r="L279" s="80" t="s">
        <v>13</v>
      </c>
      <c r="M279" s="80" t="s">
        <v>13</v>
      </c>
      <c r="N279" s="80" t="s">
        <v>13</v>
      </c>
      <c r="O279" s="80" t="s">
        <v>13</v>
      </c>
      <c r="P279" s="80" t="s">
        <v>13</v>
      </c>
      <c r="Q279" s="80" t="s">
        <v>13</v>
      </c>
      <c r="R279" s="80" t="s">
        <v>13</v>
      </c>
      <c r="S279" s="80" t="s">
        <v>13</v>
      </c>
      <c r="T279" s="80" t="s">
        <v>13</v>
      </c>
      <c r="U279" s="80" t="s">
        <v>13</v>
      </c>
      <c r="V279" s="80" t="s">
        <v>13</v>
      </c>
      <c r="W279" s="80" t="s">
        <v>13</v>
      </c>
      <c r="X279" s="80" t="s">
        <v>13</v>
      </c>
      <c r="Y279" s="80" t="s">
        <v>13</v>
      </c>
      <c r="Z279" s="80">
        <v>3.24</v>
      </c>
      <c r="AA279" s="80">
        <v>1.766</v>
      </c>
      <c r="AB279" s="80">
        <v>1.522</v>
      </c>
      <c r="AC279" s="80" t="s">
        <v>13</v>
      </c>
      <c r="AD279" s="80" t="s">
        <v>13</v>
      </c>
      <c r="AE279" s="80" t="s">
        <v>13</v>
      </c>
      <c r="AF279" s="80" t="s">
        <v>13</v>
      </c>
      <c r="AG279" s="80" t="s">
        <v>13</v>
      </c>
      <c r="AH279" s="80" t="s">
        <v>13</v>
      </c>
      <c r="AI279" s="80" t="s">
        <v>13</v>
      </c>
      <c r="AJ279" s="80" t="s">
        <v>13</v>
      </c>
      <c r="AK279" s="80" t="s">
        <v>13</v>
      </c>
    </row>
    <row r="280" spans="5:37" x14ac:dyDescent="0.25">
      <c r="E280" t="s">
        <v>308</v>
      </c>
      <c r="F280" s="79" t="s">
        <v>554</v>
      </c>
      <c r="G280" s="79"/>
      <c r="H280" s="79" t="s">
        <v>107</v>
      </c>
      <c r="I280" s="79" t="s">
        <v>12</v>
      </c>
      <c r="J280" s="79" t="s">
        <v>655</v>
      </c>
      <c r="K280" s="80" t="s">
        <v>13</v>
      </c>
      <c r="L280" s="80" t="s">
        <v>13</v>
      </c>
      <c r="M280" s="80" t="s">
        <v>13</v>
      </c>
      <c r="N280" s="80" t="s">
        <v>13</v>
      </c>
      <c r="O280" s="80" t="s">
        <v>13</v>
      </c>
      <c r="P280" s="80" t="s">
        <v>13</v>
      </c>
      <c r="Q280" s="80" t="s">
        <v>13</v>
      </c>
      <c r="R280" s="80" t="s">
        <v>13</v>
      </c>
      <c r="S280" s="80" t="s">
        <v>13</v>
      </c>
      <c r="T280" s="80" t="s">
        <v>13</v>
      </c>
      <c r="U280" s="80" t="s">
        <v>13</v>
      </c>
      <c r="V280" s="80" t="s">
        <v>13</v>
      </c>
      <c r="W280" s="80" t="s">
        <v>13</v>
      </c>
      <c r="X280" s="80" t="s">
        <v>13</v>
      </c>
      <c r="Y280" s="80" t="s">
        <v>13</v>
      </c>
      <c r="Z280" s="80">
        <v>0</v>
      </c>
      <c r="AA280" s="80">
        <v>0</v>
      </c>
      <c r="AB280" s="80">
        <v>0</v>
      </c>
      <c r="AC280" s="80">
        <v>0</v>
      </c>
      <c r="AD280" s="80">
        <v>0</v>
      </c>
      <c r="AE280" s="80">
        <v>0</v>
      </c>
      <c r="AF280" s="80">
        <v>0</v>
      </c>
      <c r="AG280" s="80">
        <v>0</v>
      </c>
      <c r="AH280" s="80">
        <v>0</v>
      </c>
      <c r="AI280" s="80">
        <v>3.1E-2</v>
      </c>
      <c r="AJ280" s="80">
        <v>0.02</v>
      </c>
      <c r="AK280" s="80">
        <v>0</v>
      </c>
    </row>
    <row r="281" spans="5:37" x14ac:dyDescent="0.25">
      <c r="E281" t="s">
        <v>308</v>
      </c>
      <c r="F281" s="79" t="s">
        <v>554</v>
      </c>
      <c r="G281" s="79"/>
      <c r="H281" s="79" t="s">
        <v>408</v>
      </c>
      <c r="I281" s="79" t="s">
        <v>193</v>
      </c>
      <c r="J281" s="79" t="s">
        <v>656</v>
      </c>
      <c r="K281" s="80" t="s">
        <v>13</v>
      </c>
      <c r="L281" s="80" t="s">
        <v>13</v>
      </c>
      <c r="M281" s="80" t="s">
        <v>13</v>
      </c>
      <c r="N281" s="80" t="s">
        <v>13</v>
      </c>
      <c r="O281" s="80" t="s">
        <v>13</v>
      </c>
      <c r="P281" s="80" t="s">
        <v>13</v>
      </c>
      <c r="Q281" s="80" t="s">
        <v>13</v>
      </c>
      <c r="R281" s="80" t="s">
        <v>13</v>
      </c>
      <c r="S281" s="80" t="s">
        <v>13</v>
      </c>
      <c r="T281" s="80">
        <v>592.77300000000002</v>
      </c>
      <c r="U281" s="80">
        <v>689.46500000000003</v>
      </c>
      <c r="V281" s="80">
        <v>687.46799999999996</v>
      </c>
      <c r="W281" s="80">
        <v>747.20699999999999</v>
      </c>
      <c r="X281" s="80">
        <v>975.11099999999999</v>
      </c>
      <c r="Y281" s="80">
        <v>1107.4480000000001</v>
      </c>
      <c r="Z281" s="80">
        <v>1109.5619999999999</v>
      </c>
      <c r="AA281" s="80">
        <v>857.53</v>
      </c>
      <c r="AB281" s="80">
        <v>897.07</v>
      </c>
      <c r="AC281" s="80">
        <v>817.27599999999995</v>
      </c>
      <c r="AD281" s="80">
        <v>696.25800000000004</v>
      </c>
      <c r="AE281" s="80">
        <v>716.13599999999997</v>
      </c>
      <c r="AF281" s="80">
        <v>813.68200000000002</v>
      </c>
      <c r="AG281" s="80">
        <v>804.54100000000005</v>
      </c>
      <c r="AH281" s="80">
        <v>698.82500000000005</v>
      </c>
      <c r="AI281" s="80">
        <v>607.625</v>
      </c>
      <c r="AJ281" s="80">
        <v>581.53</v>
      </c>
      <c r="AK281" s="80">
        <v>555.59299999999996</v>
      </c>
    </row>
    <row r="282" spans="5:37" x14ac:dyDescent="0.25">
      <c r="E282" t="s">
        <v>308</v>
      </c>
      <c r="F282" s="79" t="s">
        <v>554</v>
      </c>
      <c r="G282" s="79"/>
      <c r="H282" s="79" t="s">
        <v>108</v>
      </c>
      <c r="I282" s="79" t="s">
        <v>17</v>
      </c>
      <c r="J282" s="79" t="s">
        <v>657</v>
      </c>
      <c r="K282" s="80" t="s">
        <v>13</v>
      </c>
      <c r="L282" s="80" t="s">
        <v>13</v>
      </c>
      <c r="M282" s="80" t="s">
        <v>13</v>
      </c>
      <c r="N282" s="80" t="s">
        <v>13</v>
      </c>
      <c r="O282" s="80" t="s">
        <v>13</v>
      </c>
      <c r="P282" s="80" t="s">
        <v>13</v>
      </c>
      <c r="Q282" s="80" t="s">
        <v>13</v>
      </c>
      <c r="R282" s="80" t="s">
        <v>13</v>
      </c>
      <c r="S282" s="80" t="s">
        <v>13</v>
      </c>
      <c r="T282" s="80">
        <v>0</v>
      </c>
      <c r="U282" s="80">
        <v>0</v>
      </c>
      <c r="V282" s="80">
        <v>0</v>
      </c>
      <c r="W282" s="80">
        <v>0</v>
      </c>
      <c r="X282" s="80">
        <v>0</v>
      </c>
      <c r="Y282" s="80">
        <v>1.0209999999999999</v>
      </c>
      <c r="Z282" s="80">
        <v>0.65800000000000003</v>
      </c>
      <c r="AA282" s="80">
        <v>0.70399999999999996</v>
      </c>
      <c r="AB282" s="80">
        <v>0.65</v>
      </c>
      <c r="AC282" s="80">
        <v>0.59299999999999997</v>
      </c>
      <c r="AD282" s="80" t="s">
        <v>13</v>
      </c>
      <c r="AE282" s="80" t="s">
        <v>13</v>
      </c>
      <c r="AF282" s="80" t="s">
        <v>13</v>
      </c>
      <c r="AG282" s="80" t="s">
        <v>13</v>
      </c>
      <c r="AH282" s="80" t="s">
        <v>13</v>
      </c>
      <c r="AI282" s="80" t="s">
        <v>13</v>
      </c>
      <c r="AJ282" s="80" t="s">
        <v>13</v>
      </c>
      <c r="AK282" s="80" t="s">
        <v>13</v>
      </c>
    </row>
    <row r="283" spans="5:37" x14ac:dyDescent="0.25">
      <c r="E283" t="s">
        <v>308</v>
      </c>
      <c r="F283" s="79" t="s">
        <v>554</v>
      </c>
      <c r="G283" s="79"/>
      <c r="H283" s="79" t="s">
        <v>109</v>
      </c>
      <c r="I283" s="79" t="s">
        <v>17</v>
      </c>
      <c r="J283" s="79" t="s">
        <v>658</v>
      </c>
      <c r="K283" s="80" t="s">
        <v>13</v>
      </c>
      <c r="L283" s="80" t="s">
        <v>13</v>
      </c>
      <c r="M283" s="80" t="s">
        <v>13</v>
      </c>
      <c r="N283" s="80" t="s">
        <v>13</v>
      </c>
      <c r="O283" s="80" t="s">
        <v>13</v>
      </c>
      <c r="P283" s="80" t="s">
        <v>13</v>
      </c>
      <c r="Q283" s="80" t="s">
        <v>13</v>
      </c>
      <c r="R283" s="80" t="s">
        <v>13</v>
      </c>
      <c r="S283" s="80" t="s">
        <v>13</v>
      </c>
      <c r="T283" s="80" t="s">
        <v>13</v>
      </c>
      <c r="U283" s="80" t="s">
        <v>13</v>
      </c>
      <c r="V283" s="80" t="s">
        <v>13</v>
      </c>
      <c r="W283" s="80" t="s">
        <v>13</v>
      </c>
      <c r="X283" s="80" t="s">
        <v>13</v>
      </c>
      <c r="Y283" s="80" t="s">
        <v>13</v>
      </c>
      <c r="Z283" s="80" t="s">
        <v>13</v>
      </c>
      <c r="AA283" s="80" t="s">
        <v>13</v>
      </c>
      <c r="AB283" s="80" t="s">
        <v>13</v>
      </c>
      <c r="AC283" s="80" t="s">
        <v>13</v>
      </c>
      <c r="AD283" s="80" t="s">
        <v>13</v>
      </c>
      <c r="AE283" s="80" t="s">
        <v>13</v>
      </c>
      <c r="AF283" s="80" t="s">
        <v>13</v>
      </c>
      <c r="AG283" s="80" t="s">
        <v>13</v>
      </c>
      <c r="AH283" s="80" t="s">
        <v>13</v>
      </c>
      <c r="AI283" s="80" t="s">
        <v>13</v>
      </c>
      <c r="AJ283" s="80" t="s">
        <v>13</v>
      </c>
      <c r="AK283" s="80" t="s">
        <v>13</v>
      </c>
    </row>
    <row r="284" spans="5:37" x14ac:dyDescent="0.25">
      <c r="E284" t="s">
        <v>308</v>
      </c>
      <c r="F284" s="79" t="s">
        <v>554</v>
      </c>
      <c r="G284" s="79"/>
      <c r="H284" s="79" t="s">
        <v>110</v>
      </c>
      <c r="I284" s="79" t="s">
        <v>27</v>
      </c>
      <c r="J284" s="79" t="s">
        <v>659</v>
      </c>
      <c r="K284" s="80" t="s">
        <v>13</v>
      </c>
      <c r="L284" s="80" t="s">
        <v>13</v>
      </c>
      <c r="M284" s="80" t="s">
        <v>13</v>
      </c>
      <c r="N284" s="80" t="s">
        <v>13</v>
      </c>
      <c r="O284" s="80" t="s">
        <v>13</v>
      </c>
      <c r="P284" s="80" t="s">
        <v>13</v>
      </c>
      <c r="Q284" s="80" t="s">
        <v>13</v>
      </c>
      <c r="R284" s="80" t="s">
        <v>13</v>
      </c>
      <c r="S284" s="80" t="s">
        <v>13</v>
      </c>
      <c r="T284" s="80">
        <v>194.874</v>
      </c>
      <c r="U284" s="80">
        <v>178.81</v>
      </c>
      <c r="V284" s="80">
        <v>307.89100000000002</v>
      </c>
      <c r="W284" s="80">
        <v>142.155</v>
      </c>
      <c r="X284" s="80">
        <v>124.021</v>
      </c>
      <c r="Y284" s="80">
        <v>126.047</v>
      </c>
      <c r="Z284" s="80">
        <v>118.077</v>
      </c>
      <c r="AA284" s="80">
        <v>170.11099999999999</v>
      </c>
      <c r="AB284" s="80">
        <v>140.255</v>
      </c>
      <c r="AC284" s="80">
        <v>108.66</v>
      </c>
      <c r="AD284" s="80">
        <v>96.62</v>
      </c>
      <c r="AE284" s="80">
        <v>85.03</v>
      </c>
      <c r="AF284" s="80">
        <v>102.158</v>
      </c>
      <c r="AG284" s="80">
        <v>77.950999999999993</v>
      </c>
      <c r="AH284" s="80">
        <v>73.747</v>
      </c>
      <c r="AI284" s="80">
        <v>99.456000000000003</v>
      </c>
      <c r="AJ284" s="80">
        <v>97.271000000000001</v>
      </c>
      <c r="AK284" s="80">
        <v>53.103999999999999</v>
      </c>
    </row>
    <row r="285" spans="5:37" x14ac:dyDescent="0.25">
      <c r="E285" t="s">
        <v>308</v>
      </c>
      <c r="F285" s="79" t="s">
        <v>554</v>
      </c>
      <c r="G285" s="79"/>
      <c r="H285" s="79" t="s">
        <v>111</v>
      </c>
      <c r="I285" s="79" t="s">
        <v>12</v>
      </c>
      <c r="J285" s="79" t="s">
        <v>660</v>
      </c>
      <c r="K285" s="80" t="s">
        <v>13</v>
      </c>
      <c r="L285" s="80" t="s">
        <v>13</v>
      </c>
      <c r="M285" s="80" t="s">
        <v>13</v>
      </c>
      <c r="N285" s="80" t="s">
        <v>13</v>
      </c>
      <c r="O285" s="80" t="s">
        <v>13</v>
      </c>
      <c r="P285" s="80" t="s">
        <v>13</v>
      </c>
      <c r="Q285" s="80" t="s">
        <v>13</v>
      </c>
      <c r="R285" s="80" t="s">
        <v>13</v>
      </c>
      <c r="S285" s="80" t="s">
        <v>13</v>
      </c>
      <c r="T285" s="80" t="s">
        <v>13</v>
      </c>
      <c r="U285" s="80" t="s">
        <v>13</v>
      </c>
      <c r="V285" s="80" t="s">
        <v>13</v>
      </c>
      <c r="W285" s="80" t="s">
        <v>13</v>
      </c>
      <c r="X285" s="80" t="s">
        <v>13</v>
      </c>
      <c r="Y285" s="80" t="s">
        <v>13</v>
      </c>
      <c r="Z285" s="80">
        <v>73.531000000000006</v>
      </c>
      <c r="AA285" s="80">
        <v>87.926000000000002</v>
      </c>
      <c r="AB285" s="80">
        <v>75.738</v>
      </c>
      <c r="AC285" s="80">
        <v>60.594000000000001</v>
      </c>
      <c r="AD285" s="80">
        <v>53.680999999999997</v>
      </c>
      <c r="AE285" s="80">
        <v>57.52</v>
      </c>
      <c r="AF285" s="80">
        <v>41.634999999999998</v>
      </c>
      <c r="AG285" s="80">
        <v>11.691000000000001</v>
      </c>
      <c r="AH285" s="80" t="s">
        <v>13</v>
      </c>
      <c r="AI285" s="80" t="s">
        <v>13</v>
      </c>
      <c r="AJ285" s="80" t="s">
        <v>13</v>
      </c>
      <c r="AK285" s="80" t="s">
        <v>13</v>
      </c>
    </row>
    <row r="286" spans="5:37" x14ac:dyDescent="0.25">
      <c r="E286" t="s">
        <v>308</v>
      </c>
      <c r="F286" s="79" t="s">
        <v>554</v>
      </c>
      <c r="G286" s="79"/>
      <c r="H286" s="79" t="s">
        <v>112</v>
      </c>
      <c r="I286" s="79" t="s">
        <v>9</v>
      </c>
      <c r="J286" s="79" t="s">
        <v>661</v>
      </c>
      <c r="K286" s="80" t="s">
        <v>13</v>
      </c>
      <c r="L286" s="80" t="s">
        <v>13</v>
      </c>
      <c r="M286" s="80" t="s">
        <v>13</v>
      </c>
      <c r="N286" s="80" t="s">
        <v>13</v>
      </c>
      <c r="O286" s="80" t="s">
        <v>13</v>
      </c>
      <c r="P286" s="80" t="s">
        <v>13</v>
      </c>
      <c r="Q286" s="80" t="s">
        <v>13</v>
      </c>
      <c r="R286" s="80" t="s">
        <v>13</v>
      </c>
      <c r="S286" s="80" t="s">
        <v>13</v>
      </c>
      <c r="T286" s="80">
        <v>588.08799999999997</v>
      </c>
      <c r="U286" s="80">
        <v>473.25799999999998</v>
      </c>
      <c r="V286" s="80">
        <v>476.46300000000002</v>
      </c>
      <c r="W286" s="80">
        <v>516.08199999999999</v>
      </c>
      <c r="X286" s="80">
        <v>420.13099999999997</v>
      </c>
      <c r="Y286" s="80">
        <v>382.17500000000001</v>
      </c>
      <c r="Z286" s="80">
        <v>424.75799999999998</v>
      </c>
      <c r="AA286" s="80">
        <v>464.56299999999999</v>
      </c>
      <c r="AB286" s="80">
        <v>443.16899999999998</v>
      </c>
      <c r="AC286" s="80">
        <v>436.43400000000003</v>
      </c>
      <c r="AD286" s="80">
        <v>430.976</v>
      </c>
      <c r="AE286" s="80">
        <v>489.25099999999998</v>
      </c>
      <c r="AF286" s="80">
        <v>467.10599999999999</v>
      </c>
      <c r="AG286" s="80">
        <v>441.536</v>
      </c>
      <c r="AH286" s="80">
        <v>453.14400000000001</v>
      </c>
      <c r="AI286" s="80">
        <v>403.61399999999998</v>
      </c>
      <c r="AJ286" s="80">
        <v>362.69099999999997</v>
      </c>
      <c r="AK286" s="80">
        <v>297.26499999999999</v>
      </c>
    </row>
    <row r="287" spans="5:37" x14ac:dyDescent="0.25">
      <c r="E287" t="s">
        <v>308</v>
      </c>
      <c r="F287" s="79" t="s">
        <v>554</v>
      </c>
      <c r="G287" s="79"/>
      <c r="H287" s="79" t="s">
        <v>113</v>
      </c>
      <c r="I287" s="79" t="s">
        <v>47</v>
      </c>
      <c r="J287" s="79" t="s">
        <v>662</v>
      </c>
      <c r="K287" s="80" t="s">
        <v>13</v>
      </c>
      <c r="L287" s="80" t="s">
        <v>13</v>
      </c>
      <c r="M287" s="80" t="s">
        <v>13</v>
      </c>
      <c r="N287" s="80" t="s">
        <v>13</v>
      </c>
      <c r="O287" s="80" t="s">
        <v>13</v>
      </c>
      <c r="P287" s="80" t="s">
        <v>13</v>
      </c>
      <c r="Q287" s="80" t="s">
        <v>13</v>
      </c>
      <c r="R287" s="80" t="s">
        <v>13</v>
      </c>
      <c r="S287" s="80" t="s">
        <v>13</v>
      </c>
      <c r="T287" s="80">
        <v>319.37900000000002</v>
      </c>
      <c r="U287" s="80">
        <v>441.49700000000001</v>
      </c>
      <c r="V287" s="80">
        <v>387.43200000000002</v>
      </c>
      <c r="W287" s="80">
        <v>367.21600000000001</v>
      </c>
      <c r="X287" s="80">
        <v>301.21100000000001</v>
      </c>
      <c r="Y287" s="80">
        <v>344.62400000000002</v>
      </c>
      <c r="Z287" s="80">
        <v>382.22</v>
      </c>
      <c r="AA287" s="80">
        <v>316.899</v>
      </c>
      <c r="AB287" s="80">
        <v>316.09899999999999</v>
      </c>
      <c r="AC287" s="80">
        <v>290.142</v>
      </c>
      <c r="AD287" s="80">
        <v>228.19300000000001</v>
      </c>
      <c r="AE287" s="80">
        <v>194.947</v>
      </c>
      <c r="AF287" s="80">
        <v>260.80200000000002</v>
      </c>
      <c r="AG287" s="80">
        <v>247.86799999999999</v>
      </c>
      <c r="AH287" s="80">
        <v>222.47</v>
      </c>
      <c r="AI287" s="80">
        <v>176.55</v>
      </c>
      <c r="AJ287" s="80">
        <v>127.97799999999999</v>
      </c>
      <c r="AK287" s="80">
        <v>168.9</v>
      </c>
    </row>
    <row r="288" spans="5:37" x14ac:dyDescent="0.25">
      <c r="E288" t="s">
        <v>308</v>
      </c>
      <c r="F288" s="79" t="s">
        <v>554</v>
      </c>
      <c r="G288" s="79"/>
      <c r="H288" s="79" t="s">
        <v>114</v>
      </c>
      <c r="I288" s="79" t="s">
        <v>26</v>
      </c>
      <c r="J288" s="79" t="s">
        <v>663</v>
      </c>
      <c r="K288" s="80" t="s">
        <v>13</v>
      </c>
      <c r="L288" s="80" t="s">
        <v>13</v>
      </c>
      <c r="M288" s="80" t="s">
        <v>13</v>
      </c>
      <c r="N288" s="80" t="s">
        <v>13</v>
      </c>
      <c r="O288" s="80" t="s">
        <v>13</v>
      </c>
      <c r="P288" s="80" t="s">
        <v>13</v>
      </c>
      <c r="Q288" s="80" t="s">
        <v>13</v>
      </c>
      <c r="R288" s="80" t="s">
        <v>13</v>
      </c>
      <c r="S288" s="80" t="s">
        <v>13</v>
      </c>
      <c r="T288" s="80">
        <v>0</v>
      </c>
      <c r="U288" s="80">
        <v>0</v>
      </c>
      <c r="V288" s="80">
        <v>0</v>
      </c>
      <c r="W288" s="80">
        <v>0</v>
      </c>
      <c r="X288" s="80">
        <v>0</v>
      </c>
      <c r="Y288" s="80">
        <v>0</v>
      </c>
      <c r="Z288" s="80">
        <v>0</v>
      </c>
      <c r="AA288" s="80">
        <v>0</v>
      </c>
      <c r="AB288" s="80">
        <v>0</v>
      </c>
      <c r="AC288" s="80">
        <v>0</v>
      </c>
      <c r="AD288" s="80">
        <v>0</v>
      </c>
      <c r="AE288" s="80">
        <v>0</v>
      </c>
      <c r="AF288" s="80">
        <v>0</v>
      </c>
      <c r="AG288" s="80">
        <v>0</v>
      </c>
      <c r="AH288" s="80">
        <v>0</v>
      </c>
      <c r="AI288" s="80">
        <v>0</v>
      </c>
      <c r="AJ288" s="80">
        <v>0</v>
      </c>
      <c r="AK288" s="80">
        <v>0</v>
      </c>
    </row>
    <row r="289" spans="5:37" x14ac:dyDescent="0.25">
      <c r="E289" t="s">
        <v>308</v>
      </c>
      <c r="F289" s="79" t="s">
        <v>554</v>
      </c>
      <c r="G289" s="79"/>
      <c r="H289" s="79" t="s">
        <v>115</v>
      </c>
      <c r="I289" s="79" t="s">
        <v>16</v>
      </c>
      <c r="J289" s="79" t="s">
        <v>664</v>
      </c>
      <c r="K289" s="80" t="s">
        <v>13</v>
      </c>
      <c r="L289" s="80" t="s">
        <v>13</v>
      </c>
      <c r="M289" s="80" t="s">
        <v>13</v>
      </c>
      <c r="N289" s="80" t="s">
        <v>13</v>
      </c>
      <c r="O289" s="80" t="s">
        <v>13</v>
      </c>
      <c r="P289" s="80" t="s">
        <v>13</v>
      </c>
      <c r="Q289" s="80" t="s">
        <v>13</v>
      </c>
      <c r="R289" s="80" t="s">
        <v>13</v>
      </c>
      <c r="S289" s="80" t="s">
        <v>13</v>
      </c>
      <c r="T289" s="80">
        <v>35.6</v>
      </c>
      <c r="U289" s="80">
        <v>18.940999999999999</v>
      </c>
      <c r="V289" s="80">
        <v>19.5</v>
      </c>
      <c r="W289" s="80">
        <v>18.75</v>
      </c>
      <c r="X289" s="80">
        <v>15</v>
      </c>
      <c r="Y289" s="80">
        <v>10</v>
      </c>
      <c r="Z289" s="80">
        <v>10</v>
      </c>
      <c r="AA289" s="80">
        <v>10</v>
      </c>
      <c r="AB289" s="80">
        <v>30.44</v>
      </c>
      <c r="AC289" s="80" t="s">
        <v>13</v>
      </c>
      <c r="AD289" s="80" t="s">
        <v>13</v>
      </c>
      <c r="AE289" s="80" t="s">
        <v>13</v>
      </c>
      <c r="AF289" s="80" t="s">
        <v>13</v>
      </c>
      <c r="AG289" s="80" t="s">
        <v>13</v>
      </c>
      <c r="AH289" s="80" t="s">
        <v>13</v>
      </c>
      <c r="AI289" s="80" t="s">
        <v>13</v>
      </c>
      <c r="AJ289" s="80" t="s">
        <v>13</v>
      </c>
      <c r="AK289" s="80" t="s">
        <v>13</v>
      </c>
    </row>
    <row r="290" spans="5:37" x14ac:dyDescent="0.25">
      <c r="E290" t="s">
        <v>308</v>
      </c>
      <c r="F290" s="79" t="s">
        <v>554</v>
      </c>
      <c r="G290" s="79"/>
      <c r="H290" s="79" t="s">
        <v>116</v>
      </c>
      <c r="I290" s="79" t="s">
        <v>17</v>
      </c>
      <c r="J290" s="79" t="s">
        <v>665</v>
      </c>
      <c r="K290" s="80" t="s">
        <v>13</v>
      </c>
      <c r="L290" s="80" t="s">
        <v>13</v>
      </c>
      <c r="M290" s="80" t="s">
        <v>13</v>
      </c>
      <c r="N290" s="80" t="s">
        <v>13</v>
      </c>
      <c r="O290" s="80" t="s">
        <v>13</v>
      </c>
      <c r="P290" s="80" t="s">
        <v>13</v>
      </c>
      <c r="Q290" s="80" t="s">
        <v>13</v>
      </c>
      <c r="R290" s="80" t="s">
        <v>13</v>
      </c>
      <c r="S290" s="80" t="s">
        <v>13</v>
      </c>
      <c r="T290" s="80" t="s">
        <v>13</v>
      </c>
      <c r="U290" s="80" t="s">
        <v>13</v>
      </c>
      <c r="V290" s="80" t="s">
        <v>13</v>
      </c>
      <c r="W290" s="80" t="s">
        <v>13</v>
      </c>
      <c r="X290" s="80" t="s">
        <v>13</v>
      </c>
      <c r="Y290" s="80" t="s">
        <v>13</v>
      </c>
      <c r="Z290" s="80" t="s">
        <v>13</v>
      </c>
      <c r="AA290" s="80" t="s">
        <v>13</v>
      </c>
      <c r="AB290" s="80" t="s">
        <v>13</v>
      </c>
      <c r="AC290" s="80" t="s">
        <v>13</v>
      </c>
      <c r="AD290" s="80" t="s">
        <v>13</v>
      </c>
      <c r="AE290" s="80" t="s">
        <v>13</v>
      </c>
      <c r="AF290" s="80" t="s">
        <v>13</v>
      </c>
      <c r="AG290" s="80" t="s">
        <v>13</v>
      </c>
      <c r="AH290" s="80" t="s">
        <v>13</v>
      </c>
      <c r="AI290" s="80" t="s">
        <v>13</v>
      </c>
      <c r="AJ290" s="80" t="s">
        <v>13</v>
      </c>
      <c r="AK290" s="80" t="s">
        <v>13</v>
      </c>
    </row>
    <row r="291" spans="5:37" x14ac:dyDescent="0.25">
      <c r="E291" t="s">
        <v>308</v>
      </c>
      <c r="F291" s="79" t="s">
        <v>554</v>
      </c>
      <c r="G291" s="79"/>
      <c r="H291" s="79" t="s">
        <v>117</v>
      </c>
      <c r="I291" s="79" t="s">
        <v>17</v>
      </c>
      <c r="J291" s="79" t="s">
        <v>666</v>
      </c>
      <c r="K291" s="80" t="s">
        <v>13</v>
      </c>
      <c r="L291" s="80" t="s">
        <v>13</v>
      </c>
      <c r="M291" s="80" t="s">
        <v>13</v>
      </c>
      <c r="N291" s="80" t="s">
        <v>13</v>
      </c>
      <c r="O291" s="80" t="s">
        <v>13</v>
      </c>
      <c r="P291" s="80" t="s">
        <v>13</v>
      </c>
      <c r="Q291" s="80" t="s">
        <v>13</v>
      </c>
      <c r="R291" s="80" t="s">
        <v>13</v>
      </c>
      <c r="S291" s="80" t="s">
        <v>13</v>
      </c>
      <c r="T291" s="80" t="s">
        <v>13</v>
      </c>
      <c r="U291" s="80" t="s">
        <v>13</v>
      </c>
      <c r="V291" s="80" t="s">
        <v>13</v>
      </c>
      <c r="W291" s="80" t="s">
        <v>13</v>
      </c>
      <c r="X291" s="80" t="s">
        <v>13</v>
      </c>
      <c r="Y291" s="80" t="s">
        <v>13</v>
      </c>
      <c r="Z291" s="80" t="s">
        <v>13</v>
      </c>
      <c r="AA291" s="80" t="s">
        <v>13</v>
      </c>
      <c r="AB291" s="80">
        <v>0</v>
      </c>
      <c r="AC291" s="80">
        <v>0</v>
      </c>
      <c r="AD291" s="80">
        <v>0</v>
      </c>
      <c r="AE291" s="80">
        <v>0</v>
      </c>
      <c r="AF291" s="80">
        <v>0</v>
      </c>
      <c r="AG291" s="80">
        <v>0</v>
      </c>
      <c r="AH291" s="80">
        <v>0</v>
      </c>
      <c r="AI291" s="80">
        <v>0</v>
      </c>
      <c r="AJ291" s="80">
        <v>0</v>
      </c>
      <c r="AK291" s="80">
        <v>0</v>
      </c>
    </row>
    <row r="292" spans="5:37" x14ac:dyDescent="0.25">
      <c r="E292" t="s">
        <v>308</v>
      </c>
      <c r="F292" s="79" t="s">
        <v>554</v>
      </c>
      <c r="G292" s="79"/>
      <c r="H292" s="79" t="s">
        <v>118</v>
      </c>
      <c r="I292" s="79" t="s">
        <v>9</v>
      </c>
      <c r="J292" s="79" t="s">
        <v>667</v>
      </c>
      <c r="K292" s="80" t="s">
        <v>13</v>
      </c>
      <c r="L292" s="80" t="s">
        <v>13</v>
      </c>
      <c r="M292" s="80" t="s">
        <v>13</v>
      </c>
      <c r="N292" s="80" t="s">
        <v>13</v>
      </c>
      <c r="O292" s="80" t="s">
        <v>13</v>
      </c>
      <c r="P292" s="80" t="s">
        <v>13</v>
      </c>
      <c r="Q292" s="80" t="s">
        <v>13</v>
      </c>
      <c r="R292" s="80" t="s">
        <v>13</v>
      </c>
      <c r="S292" s="80" t="s">
        <v>13</v>
      </c>
      <c r="T292" s="80">
        <v>3.161</v>
      </c>
      <c r="U292" s="80">
        <v>5.3049999999999997</v>
      </c>
      <c r="V292" s="80">
        <v>23.315000000000001</v>
      </c>
      <c r="W292" s="80">
        <v>1.4</v>
      </c>
      <c r="X292" s="80">
        <v>0</v>
      </c>
      <c r="Y292" s="80">
        <v>0</v>
      </c>
      <c r="Z292" s="80">
        <v>0</v>
      </c>
      <c r="AA292" s="80">
        <v>0</v>
      </c>
      <c r="AB292" s="80">
        <v>0</v>
      </c>
      <c r="AC292" s="80">
        <v>0</v>
      </c>
      <c r="AD292" s="80">
        <v>0</v>
      </c>
      <c r="AE292" s="80">
        <v>0</v>
      </c>
      <c r="AF292" s="80" t="s">
        <v>13</v>
      </c>
      <c r="AG292" s="80" t="s">
        <v>13</v>
      </c>
      <c r="AH292" s="80" t="s">
        <v>13</v>
      </c>
      <c r="AI292" s="80" t="s">
        <v>13</v>
      </c>
      <c r="AJ292" s="80" t="s">
        <v>13</v>
      </c>
      <c r="AK292" s="80" t="s">
        <v>13</v>
      </c>
    </row>
    <row r="293" spans="5:37" x14ac:dyDescent="0.25">
      <c r="E293" t="s">
        <v>308</v>
      </c>
      <c r="F293" s="79" t="s">
        <v>554</v>
      </c>
      <c r="G293" s="79"/>
      <c r="H293" s="79" t="s">
        <v>119</v>
      </c>
      <c r="I293" s="79" t="s">
        <v>193</v>
      </c>
      <c r="J293" s="79" t="s">
        <v>668</v>
      </c>
      <c r="K293" s="80" t="s">
        <v>13</v>
      </c>
      <c r="L293" s="80" t="s">
        <v>13</v>
      </c>
      <c r="M293" s="80" t="s">
        <v>13</v>
      </c>
      <c r="N293" s="80" t="s">
        <v>13</v>
      </c>
      <c r="O293" s="80" t="s">
        <v>13</v>
      </c>
      <c r="P293" s="80" t="s">
        <v>13</v>
      </c>
      <c r="Q293" s="80" t="s">
        <v>13</v>
      </c>
      <c r="R293" s="80" t="s">
        <v>13</v>
      </c>
      <c r="S293" s="80" t="s">
        <v>13</v>
      </c>
      <c r="T293" s="80">
        <v>152.511</v>
      </c>
      <c r="U293" s="80">
        <v>211.93299999999999</v>
      </c>
      <c r="V293" s="80">
        <v>229.935</v>
      </c>
      <c r="W293" s="80">
        <v>260.86700000000002</v>
      </c>
      <c r="X293" s="80">
        <v>309.12</v>
      </c>
      <c r="Y293" s="80">
        <v>346.85700000000003</v>
      </c>
      <c r="Z293" s="80">
        <v>365.52800000000002</v>
      </c>
      <c r="AA293" s="80">
        <v>388.34100000000001</v>
      </c>
      <c r="AB293" s="80">
        <v>328.916</v>
      </c>
      <c r="AC293" s="80">
        <v>266.40499999999997</v>
      </c>
      <c r="AD293" s="80">
        <v>338.839</v>
      </c>
      <c r="AE293" s="80">
        <v>357.67399999999998</v>
      </c>
      <c r="AF293" s="80">
        <v>299.55799999999999</v>
      </c>
      <c r="AG293" s="80">
        <v>271.44299999999998</v>
      </c>
      <c r="AH293" s="80">
        <v>301.327</v>
      </c>
      <c r="AI293" s="80">
        <v>159.65799999999999</v>
      </c>
      <c r="AJ293" s="80">
        <v>149.245</v>
      </c>
      <c r="AK293" s="80">
        <v>228.84</v>
      </c>
    </row>
    <row r="294" spans="5:37" x14ac:dyDescent="0.25">
      <c r="E294" t="s">
        <v>308</v>
      </c>
      <c r="F294" s="79" t="s">
        <v>554</v>
      </c>
      <c r="G294" s="79"/>
      <c r="H294" s="79" t="s">
        <v>120</v>
      </c>
      <c r="I294" s="79" t="s">
        <v>9</v>
      </c>
      <c r="J294" s="79" t="s">
        <v>669</v>
      </c>
      <c r="K294" s="80" t="s">
        <v>13</v>
      </c>
      <c r="L294" s="80" t="s">
        <v>13</v>
      </c>
      <c r="M294" s="80" t="s">
        <v>13</v>
      </c>
      <c r="N294" s="80" t="s">
        <v>13</v>
      </c>
      <c r="O294" s="80" t="s">
        <v>13</v>
      </c>
      <c r="P294" s="80" t="s">
        <v>13</v>
      </c>
      <c r="Q294" s="80" t="s">
        <v>13</v>
      </c>
      <c r="R294" s="80" t="s">
        <v>13</v>
      </c>
      <c r="S294" s="80" t="s">
        <v>13</v>
      </c>
      <c r="T294" s="80">
        <v>28.137</v>
      </c>
      <c r="U294" s="80">
        <v>39.828000000000003</v>
      </c>
      <c r="V294" s="80">
        <v>38.564999999999998</v>
      </c>
      <c r="W294" s="80">
        <v>41.856999999999999</v>
      </c>
      <c r="X294" s="80">
        <v>45.914999999999999</v>
      </c>
      <c r="Y294" s="80">
        <v>29.324999999999999</v>
      </c>
      <c r="Z294" s="80">
        <v>26.19</v>
      </c>
      <c r="AA294" s="80">
        <v>34.457000000000001</v>
      </c>
      <c r="AB294" s="80">
        <v>38.71</v>
      </c>
      <c r="AC294" s="80">
        <v>34.31</v>
      </c>
      <c r="AD294" s="80">
        <v>38.466000000000001</v>
      </c>
      <c r="AE294" s="80">
        <v>44.970999999999997</v>
      </c>
      <c r="AF294" s="80">
        <v>48.67</v>
      </c>
      <c r="AG294" s="80">
        <v>34.686999999999998</v>
      </c>
      <c r="AH294" s="80">
        <v>20.152999999999999</v>
      </c>
      <c r="AI294" s="80">
        <v>14.38</v>
      </c>
      <c r="AJ294" s="80">
        <v>19.538</v>
      </c>
      <c r="AK294" s="80">
        <v>14.955</v>
      </c>
    </row>
    <row r="295" spans="5:37" x14ac:dyDescent="0.25">
      <c r="E295" t="s">
        <v>308</v>
      </c>
      <c r="F295" s="79" t="s">
        <v>554</v>
      </c>
      <c r="G295" s="79"/>
      <c r="H295" s="79" t="s">
        <v>121</v>
      </c>
      <c r="I295" s="79" t="s">
        <v>12</v>
      </c>
      <c r="J295" s="79" t="s">
        <v>670</v>
      </c>
      <c r="K295" s="80" t="s">
        <v>13</v>
      </c>
      <c r="L295" s="80" t="s">
        <v>13</v>
      </c>
      <c r="M295" s="80" t="s">
        <v>13</v>
      </c>
      <c r="N295" s="80" t="s">
        <v>13</v>
      </c>
      <c r="O295" s="80" t="s">
        <v>13</v>
      </c>
      <c r="P295" s="80" t="s">
        <v>13</v>
      </c>
      <c r="Q295" s="80" t="s">
        <v>13</v>
      </c>
      <c r="R295" s="80" t="s">
        <v>13</v>
      </c>
      <c r="S295" s="80" t="s">
        <v>13</v>
      </c>
      <c r="T295" s="80" t="s">
        <v>13</v>
      </c>
      <c r="U295" s="80" t="s">
        <v>13</v>
      </c>
      <c r="V295" s="80" t="s">
        <v>13</v>
      </c>
      <c r="W295" s="80" t="s">
        <v>13</v>
      </c>
      <c r="X295" s="80" t="s">
        <v>13</v>
      </c>
      <c r="Y295" s="80" t="s">
        <v>13</v>
      </c>
      <c r="Z295" s="80">
        <v>224.08699999999999</v>
      </c>
      <c r="AA295" s="80">
        <v>71.247</v>
      </c>
      <c r="AB295" s="80">
        <v>120.785</v>
      </c>
      <c r="AC295" s="80">
        <v>62.052999999999997</v>
      </c>
      <c r="AD295" s="80">
        <v>39.917999999999999</v>
      </c>
      <c r="AE295" s="80">
        <v>136.351</v>
      </c>
      <c r="AF295" s="80">
        <v>70.05</v>
      </c>
      <c r="AG295" s="80">
        <v>94.49</v>
      </c>
      <c r="AH295" s="80">
        <v>114.09099999999999</v>
      </c>
      <c r="AI295" s="80">
        <v>115.73099999999999</v>
      </c>
      <c r="AJ295" s="80">
        <v>94.748999999999995</v>
      </c>
      <c r="AK295" s="80">
        <v>93.001000000000005</v>
      </c>
    </row>
    <row r="296" spans="5:37" x14ac:dyDescent="0.25">
      <c r="E296" t="s">
        <v>308</v>
      </c>
      <c r="F296" s="79" t="s">
        <v>554</v>
      </c>
      <c r="G296" s="79"/>
      <c r="H296" s="79" t="s">
        <v>122</v>
      </c>
      <c r="I296" s="79" t="s">
        <v>21</v>
      </c>
      <c r="J296" s="79" t="s">
        <v>671</v>
      </c>
      <c r="K296" s="80" t="s">
        <v>13</v>
      </c>
      <c r="L296" s="80" t="s">
        <v>13</v>
      </c>
      <c r="M296" s="80" t="s">
        <v>13</v>
      </c>
      <c r="N296" s="80" t="s">
        <v>13</v>
      </c>
      <c r="O296" s="80" t="s">
        <v>13</v>
      </c>
      <c r="P296" s="80" t="s">
        <v>13</v>
      </c>
      <c r="Q296" s="80" t="s">
        <v>13</v>
      </c>
      <c r="R296" s="80" t="s">
        <v>13</v>
      </c>
      <c r="S296" s="80" t="s">
        <v>13</v>
      </c>
      <c r="T296" s="80">
        <v>40.137</v>
      </c>
      <c r="U296" s="80">
        <v>26.719000000000001</v>
      </c>
      <c r="V296" s="80">
        <v>18.157</v>
      </c>
      <c r="W296" s="80">
        <v>14.494</v>
      </c>
      <c r="X296" s="80">
        <v>21.934999999999999</v>
      </c>
      <c r="Y296" s="80">
        <v>18.981000000000002</v>
      </c>
      <c r="Z296" s="80">
        <v>19.233000000000001</v>
      </c>
      <c r="AA296" s="80">
        <v>18.832000000000001</v>
      </c>
      <c r="AB296" s="80">
        <v>13.557</v>
      </c>
      <c r="AC296" s="80">
        <v>9.18</v>
      </c>
      <c r="AD296" s="80">
        <v>6.2619999999999996</v>
      </c>
      <c r="AE296" s="80">
        <v>5.2560000000000002</v>
      </c>
      <c r="AF296" s="80">
        <v>1.07</v>
      </c>
      <c r="AG296" s="80">
        <v>1.2</v>
      </c>
      <c r="AH296" s="80">
        <v>2.77</v>
      </c>
      <c r="AI296" s="80">
        <v>6.38</v>
      </c>
      <c r="AJ296" s="80">
        <v>6.3</v>
      </c>
      <c r="AK296" s="80">
        <v>12.765000000000001</v>
      </c>
    </row>
    <row r="297" spans="5:37" x14ac:dyDescent="0.25">
      <c r="E297" t="s">
        <v>308</v>
      </c>
      <c r="F297" s="79" t="s">
        <v>554</v>
      </c>
      <c r="G297" s="79"/>
      <c r="H297" s="79" t="s">
        <v>123</v>
      </c>
      <c r="I297" s="79" t="s">
        <v>24</v>
      </c>
      <c r="J297" s="79" t="s">
        <v>672</v>
      </c>
      <c r="K297" s="80" t="s">
        <v>13</v>
      </c>
      <c r="L297" s="80" t="s">
        <v>13</v>
      </c>
      <c r="M297" s="80" t="s">
        <v>13</v>
      </c>
      <c r="N297" s="80" t="s">
        <v>13</v>
      </c>
      <c r="O297" s="80" t="s">
        <v>13</v>
      </c>
      <c r="P297" s="80" t="s">
        <v>13</v>
      </c>
      <c r="Q297" s="80" t="s">
        <v>13</v>
      </c>
      <c r="R297" s="80" t="s">
        <v>13</v>
      </c>
      <c r="S297" s="80" t="s">
        <v>13</v>
      </c>
      <c r="T297" s="80">
        <v>120.20399999999999</v>
      </c>
      <c r="U297" s="80">
        <v>182.34899999999999</v>
      </c>
      <c r="V297" s="80">
        <v>220.33199999999999</v>
      </c>
      <c r="W297" s="80">
        <v>154.41399999999999</v>
      </c>
      <c r="X297" s="80">
        <v>268.50299999999999</v>
      </c>
      <c r="Y297" s="80">
        <v>220.91900000000001</v>
      </c>
      <c r="Z297" s="80">
        <v>279.37400000000002</v>
      </c>
      <c r="AA297" s="80">
        <v>303.46699999999998</v>
      </c>
      <c r="AB297" s="80">
        <v>242.63200000000001</v>
      </c>
      <c r="AC297" s="80">
        <v>179.4</v>
      </c>
      <c r="AD297" s="80">
        <v>138.32300000000001</v>
      </c>
      <c r="AE297" s="80">
        <v>173.90899999999999</v>
      </c>
      <c r="AF297" s="80">
        <v>163.20400000000001</v>
      </c>
      <c r="AG297" s="80">
        <v>163.44999999999999</v>
      </c>
      <c r="AH297" s="80">
        <v>162.86000000000001</v>
      </c>
      <c r="AI297" s="80">
        <v>192.696</v>
      </c>
      <c r="AJ297" s="80">
        <v>210</v>
      </c>
      <c r="AK297" s="80">
        <v>143.54599999999999</v>
      </c>
    </row>
    <row r="298" spans="5:37" x14ac:dyDescent="0.25">
      <c r="E298" t="s">
        <v>308</v>
      </c>
      <c r="F298" s="79" t="s">
        <v>554</v>
      </c>
      <c r="G298" s="79"/>
      <c r="H298" s="79" t="s">
        <v>124</v>
      </c>
      <c r="I298" s="79" t="s">
        <v>9</v>
      </c>
      <c r="J298" s="79" t="s">
        <v>673</v>
      </c>
      <c r="K298" s="80" t="s">
        <v>13</v>
      </c>
      <c r="L298" s="80" t="s">
        <v>13</v>
      </c>
      <c r="M298" s="80" t="s">
        <v>13</v>
      </c>
      <c r="N298" s="80" t="s">
        <v>13</v>
      </c>
      <c r="O298" s="80" t="s">
        <v>13</v>
      </c>
      <c r="P298" s="80" t="s">
        <v>13</v>
      </c>
      <c r="Q298" s="80" t="s">
        <v>13</v>
      </c>
      <c r="R298" s="80" t="s">
        <v>13</v>
      </c>
      <c r="S298" s="80" t="s">
        <v>13</v>
      </c>
      <c r="T298" s="80">
        <v>468.30900000000003</v>
      </c>
      <c r="U298" s="80">
        <v>417.48599999999999</v>
      </c>
      <c r="V298" s="80">
        <v>451.93</v>
      </c>
      <c r="W298" s="80">
        <v>458.976</v>
      </c>
      <c r="X298" s="80">
        <v>458.4</v>
      </c>
      <c r="Y298" s="80">
        <v>422.13</v>
      </c>
      <c r="Z298" s="80">
        <v>416.54</v>
      </c>
      <c r="AA298" s="80">
        <v>552.94299999999998</v>
      </c>
      <c r="AB298" s="80">
        <v>471.07900000000001</v>
      </c>
      <c r="AC298" s="80">
        <v>392.21199999999999</v>
      </c>
      <c r="AD298" s="80">
        <v>466.15499999999997</v>
      </c>
      <c r="AE298" s="80">
        <v>439.553</v>
      </c>
      <c r="AF298" s="80">
        <v>451.84300000000002</v>
      </c>
      <c r="AG298" s="80">
        <v>488.33699999999999</v>
      </c>
      <c r="AH298" s="80">
        <v>432.98599999999999</v>
      </c>
      <c r="AI298" s="80">
        <v>412.2</v>
      </c>
      <c r="AJ298" s="80">
        <v>402.267</v>
      </c>
      <c r="AK298" s="80">
        <v>446.88400000000001</v>
      </c>
    </row>
    <row r="299" spans="5:37" x14ac:dyDescent="0.25">
      <c r="E299" t="s">
        <v>308</v>
      </c>
      <c r="F299" s="79" t="s">
        <v>554</v>
      </c>
      <c r="G299" s="79"/>
      <c r="H299" s="79" t="s">
        <v>125</v>
      </c>
      <c r="I299" s="79" t="s">
        <v>26</v>
      </c>
      <c r="J299" s="79" t="s">
        <v>674</v>
      </c>
      <c r="K299" s="80" t="s">
        <v>13</v>
      </c>
      <c r="L299" s="80" t="s">
        <v>13</v>
      </c>
      <c r="M299" s="80" t="s">
        <v>13</v>
      </c>
      <c r="N299" s="80" t="s">
        <v>13</v>
      </c>
      <c r="O299" s="80" t="s">
        <v>13</v>
      </c>
      <c r="P299" s="80" t="s">
        <v>13</v>
      </c>
      <c r="Q299" s="80" t="s">
        <v>13</v>
      </c>
      <c r="R299" s="80" t="s">
        <v>13</v>
      </c>
      <c r="S299" s="80" t="s">
        <v>13</v>
      </c>
      <c r="T299" s="80">
        <v>146.17699999999999</v>
      </c>
      <c r="U299" s="80">
        <v>166.65799999999999</v>
      </c>
      <c r="V299" s="80">
        <v>211.03399999999999</v>
      </c>
      <c r="W299" s="80">
        <v>187.61099999999999</v>
      </c>
      <c r="X299" s="80">
        <v>188.14099999999999</v>
      </c>
      <c r="Y299" s="80">
        <v>208.339</v>
      </c>
      <c r="Z299" s="80">
        <v>245.02</v>
      </c>
      <c r="AA299" s="80">
        <v>281.30500000000001</v>
      </c>
      <c r="AB299" s="80">
        <v>179.471</v>
      </c>
      <c r="AC299" s="80">
        <v>89.677999999999997</v>
      </c>
      <c r="AD299" s="80">
        <v>33.930999999999997</v>
      </c>
      <c r="AE299" s="80">
        <v>53.792999999999999</v>
      </c>
      <c r="AF299" s="80">
        <v>91.355000000000004</v>
      </c>
      <c r="AG299" s="80">
        <v>57.203000000000003</v>
      </c>
      <c r="AH299" s="80">
        <v>24.239000000000001</v>
      </c>
      <c r="AI299" s="80">
        <v>50.203000000000003</v>
      </c>
      <c r="AJ299" s="80">
        <v>52.871000000000002</v>
      </c>
      <c r="AK299" s="80">
        <v>64.153000000000006</v>
      </c>
    </row>
    <row r="300" spans="5:37" x14ac:dyDescent="0.25">
      <c r="E300" t="s">
        <v>308</v>
      </c>
      <c r="F300" s="79" t="s">
        <v>554</v>
      </c>
      <c r="G300" s="79"/>
      <c r="H300" s="79" t="s">
        <v>126</v>
      </c>
      <c r="I300" s="79" t="s">
        <v>16</v>
      </c>
      <c r="J300" s="79" t="s">
        <v>675</v>
      </c>
      <c r="K300" s="80" t="s">
        <v>13</v>
      </c>
      <c r="L300" s="80" t="s">
        <v>13</v>
      </c>
      <c r="M300" s="80" t="s">
        <v>13</v>
      </c>
      <c r="N300" s="80" t="s">
        <v>13</v>
      </c>
      <c r="O300" s="80" t="s">
        <v>13</v>
      </c>
      <c r="P300" s="80" t="s">
        <v>13</v>
      </c>
      <c r="Q300" s="80" t="s">
        <v>13</v>
      </c>
      <c r="R300" s="80" t="s">
        <v>13</v>
      </c>
      <c r="S300" s="80" t="s">
        <v>13</v>
      </c>
      <c r="T300" s="80">
        <v>98.039000000000001</v>
      </c>
      <c r="U300" s="80">
        <v>114.574</v>
      </c>
      <c r="V300" s="80">
        <v>416.62099999999998</v>
      </c>
      <c r="W300" s="80">
        <v>448.178</v>
      </c>
      <c r="X300" s="80">
        <v>425.99599999999998</v>
      </c>
      <c r="Y300" s="80">
        <v>443.16800000000001</v>
      </c>
      <c r="Z300" s="80">
        <v>451.52300000000002</v>
      </c>
      <c r="AA300" s="80">
        <v>482.25099999999998</v>
      </c>
      <c r="AB300" s="80">
        <v>378.05</v>
      </c>
      <c r="AC300" s="80">
        <v>345.464</v>
      </c>
      <c r="AD300" s="80">
        <v>348.25599999999997</v>
      </c>
      <c r="AE300" s="80">
        <v>415.42599999999999</v>
      </c>
      <c r="AF300" s="80">
        <v>451.31599999999997</v>
      </c>
      <c r="AG300" s="80">
        <v>441.858</v>
      </c>
      <c r="AH300" s="80">
        <v>457.89800000000002</v>
      </c>
      <c r="AI300" s="80">
        <v>418.279</v>
      </c>
      <c r="AJ300" s="80">
        <v>383.64299999999997</v>
      </c>
      <c r="AK300" s="80">
        <v>391.43900000000002</v>
      </c>
    </row>
    <row r="301" spans="5:37" x14ac:dyDescent="0.25">
      <c r="E301" t="s">
        <v>308</v>
      </c>
      <c r="F301" s="79" t="s">
        <v>554</v>
      </c>
      <c r="G301" s="79"/>
      <c r="H301" s="79" t="s">
        <v>127</v>
      </c>
      <c r="I301" s="79" t="s">
        <v>30</v>
      </c>
      <c r="J301" s="79" t="s">
        <v>676</v>
      </c>
      <c r="K301" s="80" t="s">
        <v>13</v>
      </c>
      <c r="L301" s="80" t="s">
        <v>13</v>
      </c>
      <c r="M301" s="80" t="s">
        <v>13</v>
      </c>
      <c r="N301" s="80" t="s">
        <v>13</v>
      </c>
      <c r="O301" s="80" t="s">
        <v>13</v>
      </c>
      <c r="P301" s="80" t="s">
        <v>13</v>
      </c>
      <c r="Q301" s="80" t="s">
        <v>13</v>
      </c>
      <c r="R301" s="80" t="s">
        <v>13</v>
      </c>
      <c r="S301" s="80" t="s">
        <v>13</v>
      </c>
      <c r="T301" s="80">
        <v>0</v>
      </c>
      <c r="U301" s="80">
        <v>0</v>
      </c>
      <c r="V301" s="80">
        <v>0</v>
      </c>
      <c r="W301" s="80">
        <v>0</v>
      </c>
      <c r="X301" s="80">
        <v>0</v>
      </c>
      <c r="Y301" s="80">
        <v>0</v>
      </c>
      <c r="Z301" s="80">
        <v>0</v>
      </c>
      <c r="AA301" s="80">
        <v>0</v>
      </c>
      <c r="AB301" s="80">
        <v>0</v>
      </c>
      <c r="AC301" s="80">
        <v>7.0910000000000002</v>
      </c>
      <c r="AD301" s="80">
        <v>7.1630000000000003</v>
      </c>
      <c r="AE301" s="80">
        <v>5.73</v>
      </c>
      <c r="AF301" s="80">
        <v>6.25</v>
      </c>
      <c r="AG301" s="80" t="s">
        <v>13</v>
      </c>
      <c r="AH301" s="80" t="s">
        <v>13</v>
      </c>
      <c r="AI301" s="80" t="s">
        <v>13</v>
      </c>
      <c r="AJ301" s="80" t="s">
        <v>13</v>
      </c>
      <c r="AK301" s="80" t="s">
        <v>13</v>
      </c>
    </row>
    <row r="302" spans="5:37" x14ac:dyDescent="0.25">
      <c r="E302" t="s">
        <v>308</v>
      </c>
      <c r="F302" s="79" t="s">
        <v>554</v>
      </c>
      <c r="G302" s="79"/>
      <c r="H302" s="79" t="s">
        <v>128</v>
      </c>
      <c r="I302" s="79" t="s">
        <v>47</v>
      </c>
      <c r="J302" s="79" t="s">
        <v>677</v>
      </c>
      <c r="K302" s="80" t="s">
        <v>13</v>
      </c>
      <c r="L302" s="80" t="s">
        <v>13</v>
      </c>
      <c r="M302" s="80" t="s">
        <v>13</v>
      </c>
      <c r="N302" s="80" t="s">
        <v>13</v>
      </c>
      <c r="O302" s="80" t="s">
        <v>13</v>
      </c>
      <c r="P302" s="80" t="s">
        <v>13</v>
      </c>
      <c r="Q302" s="80" t="s">
        <v>13</v>
      </c>
      <c r="R302" s="80" t="s">
        <v>13</v>
      </c>
      <c r="S302" s="80" t="s">
        <v>13</v>
      </c>
      <c r="T302" s="80">
        <v>95.07</v>
      </c>
      <c r="U302" s="80">
        <v>96.926000000000002</v>
      </c>
      <c r="V302" s="80">
        <v>88.62</v>
      </c>
      <c r="W302" s="80">
        <v>90.061999999999998</v>
      </c>
      <c r="X302" s="80">
        <v>97.218000000000004</v>
      </c>
      <c r="Y302" s="80">
        <v>110.072</v>
      </c>
      <c r="Z302" s="80">
        <v>65.489999999999995</v>
      </c>
      <c r="AA302" s="80">
        <v>110.914</v>
      </c>
      <c r="AB302" s="80">
        <v>52.448999999999998</v>
      </c>
      <c r="AC302" s="80">
        <v>43.853999999999999</v>
      </c>
      <c r="AD302" s="80">
        <v>40.164000000000001</v>
      </c>
      <c r="AE302" s="80">
        <v>36.734000000000002</v>
      </c>
      <c r="AF302" s="80">
        <v>36.033999999999999</v>
      </c>
      <c r="AG302" s="80">
        <v>42.066000000000003</v>
      </c>
      <c r="AH302" s="80">
        <v>32.718000000000004</v>
      </c>
      <c r="AI302" s="80">
        <v>32.25</v>
      </c>
      <c r="AJ302" s="80">
        <v>31.25</v>
      </c>
      <c r="AK302" s="80">
        <v>41</v>
      </c>
    </row>
    <row r="303" spans="5:37" x14ac:dyDescent="0.25">
      <c r="E303" t="s">
        <v>308</v>
      </c>
      <c r="F303" s="79" t="s">
        <v>554</v>
      </c>
      <c r="G303" s="79"/>
      <c r="H303" s="79" t="s">
        <v>129</v>
      </c>
      <c r="I303" s="79" t="s">
        <v>30</v>
      </c>
      <c r="J303" s="79" t="s">
        <v>678</v>
      </c>
      <c r="K303" s="80" t="s">
        <v>13</v>
      </c>
      <c r="L303" s="80" t="s">
        <v>13</v>
      </c>
      <c r="M303" s="80" t="s">
        <v>13</v>
      </c>
      <c r="N303" s="80" t="s">
        <v>13</v>
      </c>
      <c r="O303" s="80" t="s">
        <v>13</v>
      </c>
      <c r="P303" s="80" t="s">
        <v>13</v>
      </c>
      <c r="Q303" s="80" t="s">
        <v>13</v>
      </c>
      <c r="R303" s="80" t="s">
        <v>13</v>
      </c>
      <c r="S303" s="80" t="s">
        <v>13</v>
      </c>
      <c r="T303" s="80">
        <v>0.55000000000000004</v>
      </c>
      <c r="U303" s="80">
        <v>19.077000000000002</v>
      </c>
      <c r="V303" s="80">
        <v>26.109000000000002</v>
      </c>
      <c r="W303" s="80">
        <v>26.971</v>
      </c>
      <c r="X303" s="80">
        <v>30</v>
      </c>
      <c r="Y303" s="80">
        <v>16.75</v>
      </c>
      <c r="Z303" s="80">
        <v>36</v>
      </c>
      <c r="AA303" s="80">
        <v>110</v>
      </c>
      <c r="AB303" s="80">
        <v>59.472000000000001</v>
      </c>
      <c r="AC303" s="80">
        <v>55</v>
      </c>
      <c r="AD303" s="80">
        <v>40</v>
      </c>
      <c r="AE303" s="80">
        <v>33</v>
      </c>
      <c r="AF303" s="80">
        <v>35</v>
      </c>
      <c r="AG303" s="80">
        <v>45</v>
      </c>
      <c r="AH303" s="80">
        <v>0</v>
      </c>
      <c r="AI303" s="80">
        <v>100</v>
      </c>
      <c r="AJ303" s="80">
        <v>80</v>
      </c>
      <c r="AK303" s="80">
        <v>60.1</v>
      </c>
    </row>
    <row r="304" spans="5:37" x14ac:dyDescent="0.25">
      <c r="E304" t="s">
        <v>308</v>
      </c>
      <c r="F304" s="79" t="s">
        <v>554</v>
      </c>
      <c r="G304" s="79"/>
      <c r="H304" s="79" t="s">
        <v>130</v>
      </c>
      <c r="I304" s="79" t="s">
        <v>30</v>
      </c>
      <c r="J304" s="79" t="s">
        <v>679</v>
      </c>
      <c r="K304" s="80" t="s">
        <v>13</v>
      </c>
      <c r="L304" s="80" t="s">
        <v>13</v>
      </c>
      <c r="M304" s="80" t="s">
        <v>13</v>
      </c>
      <c r="N304" s="80" t="s">
        <v>13</v>
      </c>
      <c r="O304" s="80" t="s">
        <v>13</v>
      </c>
      <c r="P304" s="80" t="s">
        <v>13</v>
      </c>
      <c r="Q304" s="80" t="s">
        <v>13</v>
      </c>
      <c r="R304" s="80" t="s">
        <v>13</v>
      </c>
      <c r="S304" s="80" t="s">
        <v>13</v>
      </c>
      <c r="T304" s="80">
        <v>18.626000000000001</v>
      </c>
      <c r="U304" s="80">
        <v>15.839</v>
      </c>
      <c r="V304" s="80">
        <v>18.965</v>
      </c>
      <c r="W304" s="80">
        <v>21.364999999999998</v>
      </c>
      <c r="X304" s="80">
        <v>23.524999999999999</v>
      </c>
      <c r="Y304" s="80">
        <v>14.532999999999999</v>
      </c>
      <c r="Z304" s="80">
        <v>20.141999999999999</v>
      </c>
      <c r="AA304" s="80">
        <v>19.946999999999999</v>
      </c>
      <c r="AB304" s="80">
        <v>20.283000000000001</v>
      </c>
      <c r="AC304" s="80">
        <v>14.327999999999999</v>
      </c>
      <c r="AD304" s="80">
        <v>13.103</v>
      </c>
      <c r="AE304" s="80">
        <v>11.67</v>
      </c>
      <c r="AF304" s="80">
        <v>15.893000000000001</v>
      </c>
      <c r="AG304" s="80">
        <v>16.321999999999999</v>
      </c>
      <c r="AH304" s="80">
        <v>18.914000000000001</v>
      </c>
      <c r="AI304" s="80">
        <v>17.11</v>
      </c>
      <c r="AJ304" s="80">
        <v>24.021000000000001</v>
      </c>
      <c r="AK304" s="80">
        <v>20.873000000000001</v>
      </c>
    </row>
    <row r="305" spans="5:37" x14ac:dyDescent="0.25">
      <c r="E305" t="s">
        <v>308</v>
      </c>
      <c r="F305" s="79" t="s">
        <v>554</v>
      </c>
      <c r="G305" s="79"/>
      <c r="H305" s="79" t="s">
        <v>131</v>
      </c>
      <c r="I305" s="79" t="s">
        <v>16</v>
      </c>
      <c r="J305" s="79" t="s">
        <v>680</v>
      </c>
      <c r="K305" s="80" t="s">
        <v>13</v>
      </c>
      <c r="L305" s="80" t="s">
        <v>13</v>
      </c>
      <c r="M305" s="80" t="s">
        <v>13</v>
      </c>
      <c r="N305" s="80" t="s">
        <v>13</v>
      </c>
      <c r="O305" s="80" t="s">
        <v>13</v>
      </c>
      <c r="P305" s="80" t="s">
        <v>13</v>
      </c>
      <c r="Q305" s="80" t="s">
        <v>13</v>
      </c>
      <c r="R305" s="80" t="s">
        <v>13</v>
      </c>
      <c r="S305" s="80" t="s">
        <v>13</v>
      </c>
      <c r="T305" s="80">
        <v>244.77699999999999</v>
      </c>
      <c r="U305" s="80">
        <v>215.46199999999999</v>
      </c>
      <c r="V305" s="80">
        <v>181.09399999999999</v>
      </c>
      <c r="W305" s="80">
        <v>91.831999999999994</v>
      </c>
      <c r="X305" s="80" t="s">
        <v>13</v>
      </c>
      <c r="Y305" s="80" t="s">
        <v>13</v>
      </c>
      <c r="Z305" s="80" t="s">
        <v>13</v>
      </c>
      <c r="AA305" s="80" t="s">
        <v>13</v>
      </c>
      <c r="AB305" s="80" t="s">
        <v>13</v>
      </c>
      <c r="AC305" s="80" t="s">
        <v>13</v>
      </c>
      <c r="AD305" s="80" t="s">
        <v>13</v>
      </c>
      <c r="AE305" s="80" t="s">
        <v>13</v>
      </c>
      <c r="AF305" s="80" t="s">
        <v>13</v>
      </c>
      <c r="AG305" s="80" t="s">
        <v>13</v>
      </c>
      <c r="AH305" s="80" t="s">
        <v>13</v>
      </c>
      <c r="AI305" s="80" t="s">
        <v>13</v>
      </c>
      <c r="AJ305" s="80" t="s">
        <v>13</v>
      </c>
      <c r="AK305" s="80" t="s">
        <v>13</v>
      </c>
    </row>
    <row r="306" spans="5:37" x14ac:dyDescent="0.25">
      <c r="E306" t="s">
        <v>308</v>
      </c>
      <c r="F306" s="79" t="s">
        <v>554</v>
      </c>
      <c r="G306" s="79"/>
      <c r="H306" s="79" t="s">
        <v>132</v>
      </c>
      <c r="I306" s="79" t="s">
        <v>30</v>
      </c>
      <c r="J306" s="79" t="s">
        <v>681</v>
      </c>
      <c r="K306" s="80" t="s">
        <v>13</v>
      </c>
      <c r="L306" s="80" t="s">
        <v>13</v>
      </c>
      <c r="M306" s="80" t="s">
        <v>13</v>
      </c>
      <c r="N306" s="80" t="s">
        <v>13</v>
      </c>
      <c r="O306" s="80" t="s">
        <v>13</v>
      </c>
      <c r="P306" s="80" t="s">
        <v>13</v>
      </c>
      <c r="Q306" s="80" t="s">
        <v>13</v>
      </c>
      <c r="R306" s="80" t="s">
        <v>13</v>
      </c>
      <c r="S306" s="80" t="s">
        <v>13</v>
      </c>
      <c r="T306" s="80" t="s">
        <v>13</v>
      </c>
      <c r="U306" s="80" t="s">
        <v>13</v>
      </c>
      <c r="V306" s="80" t="s">
        <v>13</v>
      </c>
      <c r="W306" s="80" t="s">
        <v>13</v>
      </c>
      <c r="X306" s="80" t="s">
        <v>13</v>
      </c>
      <c r="Y306" s="80" t="s">
        <v>13</v>
      </c>
      <c r="Z306" s="80" t="s">
        <v>13</v>
      </c>
      <c r="AA306" s="80" t="s">
        <v>13</v>
      </c>
      <c r="AB306" s="80" t="s">
        <v>13</v>
      </c>
      <c r="AC306" s="80" t="s">
        <v>13</v>
      </c>
      <c r="AD306" s="80" t="s">
        <v>13</v>
      </c>
      <c r="AE306" s="80" t="s">
        <v>13</v>
      </c>
      <c r="AF306" s="80" t="s">
        <v>13</v>
      </c>
      <c r="AG306" s="80" t="s">
        <v>13</v>
      </c>
      <c r="AH306" s="80">
        <v>4.3659999999999997</v>
      </c>
      <c r="AI306" s="80">
        <v>2.6190000000000002</v>
      </c>
      <c r="AJ306" s="80">
        <v>0.48</v>
      </c>
      <c r="AK306" s="80">
        <v>2.044</v>
      </c>
    </row>
    <row r="307" spans="5:37" x14ac:dyDescent="0.25">
      <c r="E307" t="s">
        <v>308</v>
      </c>
      <c r="F307" s="79" t="s">
        <v>554</v>
      </c>
      <c r="G307" s="79"/>
      <c r="H307" s="79" t="s">
        <v>133</v>
      </c>
      <c r="I307" s="79" t="s">
        <v>30</v>
      </c>
      <c r="J307" s="79" t="s">
        <v>682</v>
      </c>
      <c r="K307" s="80" t="s">
        <v>13</v>
      </c>
      <c r="L307" s="80" t="s">
        <v>13</v>
      </c>
      <c r="M307" s="80" t="s">
        <v>13</v>
      </c>
      <c r="N307" s="80" t="s">
        <v>13</v>
      </c>
      <c r="O307" s="80" t="s">
        <v>13</v>
      </c>
      <c r="P307" s="80" t="s">
        <v>13</v>
      </c>
      <c r="Q307" s="80" t="s">
        <v>13</v>
      </c>
      <c r="R307" s="80" t="s">
        <v>13</v>
      </c>
      <c r="S307" s="80" t="s">
        <v>13</v>
      </c>
      <c r="T307" s="80">
        <v>21.13</v>
      </c>
      <c r="U307" s="80">
        <v>6.4539999999999997</v>
      </c>
      <c r="V307" s="80">
        <v>6.8609999999999998</v>
      </c>
      <c r="W307" s="80">
        <v>12.038</v>
      </c>
      <c r="X307" s="80">
        <v>5.625</v>
      </c>
      <c r="Y307" s="80">
        <v>3.94</v>
      </c>
      <c r="Z307" s="80">
        <v>1.5429999999999999</v>
      </c>
      <c r="AA307" s="80">
        <v>2.0659999999999998</v>
      </c>
      <c r="AB307" s="80">
        <v>2.0179999999999998</v>
      </c>
      <c r="AC307" s="80">
        <v>1.3480000000000001</v>
      </c>
      <c r="AD307" s="80">
        <v>1.9850000000000001</v>
      </c>
      <c r="AE307" s="80">
        <v>1.0880000000000001</v>
      </c>
      <c r="AF307" s="80">
        <v>2.5720000000000001</v>
      </c>
      <c r="AG307" s="80">
        <v>7.6340000000000003</v>
      </c>
      <c r="AH307" s="80">
        <v>0.88900000000000001</v>
      </c>
      <c r="AI307" s="80">
        <v>1.298</v>
      </c>
      <c r="AJ307" s="80">
        <v>1.008</v>
      </c>
      <c r="AK307" s="80">
        <v>1.137</v>
      </c>
    </row>
    <row r="308" spans="5:37" x14ac:dyDescent="0.25">
      <c r="E308" t="s">
        <v>308</v>
      </c>
      <c r="F308" s="79" t="s">
        <v>554</v>
      </c>
      <c r="G308" s="79"/>
      <c r="H308" s="79" t="s">
        <v>134</v>
      </c>
      <c r="I308" s="79" t="s">
        <v>9</v>
      </c>
      <c r="J308" s="79" t="s">
        <v>683</v>
      </c>
      <c r="K308" s="80" t="s">
        <v>13</v>
      </c>
      <c r="L308" s="80" t="s">
        <v>13</v>
      </c>
      <c r="M308" s="80" t="s">
        <v>13</v>
      </c>
      <c r="N308" s="80" t="s">
        <v>13</v>
      </c>
      <c r="O308" s="80" t="s">
        <v>13</v>
      </c>
      <c r="P308" s="80" t="s">
        <v>13</v>
      </c>
      <c r="Q308" s="80" t="s">
        <v>13</v>
      </c>
      <c r="R308" s="80" t="s">
        <v>13</v>
      </c>
      <c r="S308" s="80" t="s">
        <v>13</v>
      </c>
      <c r="T308" s="80">
        <v>91.766000000000005</v>
      </c>
      <c r="U308" s="80">
        <v>128.09100000000001</v>
      </c>
      <c r="V308" s="80">
        <v>271.19400000000002</v>
      </c>
      <c r="W308" s="80">
        <v>250.36600000000001</v>
      </c>
      <c r="X308" s="80">
        <v>243.20099999999999</v>
      </c>
      <c r="Y308" s="80">
        <v>265.14800000000002</v>
      </c>
      <c r="Z308" s="80">
        <v>316.22000000000003</v>
      </c>
      <c r="AA308" s="80">
        <v>339.81700000000001</v>
      </c>
      <c r="AB308" s="80">
        <v>278.09100000000001</v>
      </c>
      <c r="AC308" s="80">
        <v>279.28300000000002</v>
      </c>
      <c r="AD308" s="80">
        <v>245.10900000000001</v>
      </c>
      <c r="AE308" s="80">
        <v>223.166</v>
      </c>
      <c r="AF308" s="80">
        <v>232.65700000000001</v>
      </c>
      <c r="AG308" s="80">
        <v>198.28899999999999</v>
      </c>
      <c r="AH308" s="80">
        <v>172.87100000000001</v>
      </c>
      <c r="AI308" s="80">
        <v>149.71299999999999</v>
      </c>
      <c r="AJ308" s="80">
        <v>232.989</v>
      </c>
      <c r="AK308" s="80">
        <v>240.17500000000001</v>
      </c>
    </row>
    <row r="309" spans="5:37" x14ac:dyDescent="0.25">
      <c r="E309" t="s">
        <v>308</v>
      </c>
      <c r="F309" s="79" t="s">
        <v>554</v>
      </c>
      <c r="G309" s="79"/>
      <c r="H309" s="79" t="s">
        <v>135</v>
      </c>
      <c r="I309" s="79" t="s">
        <v>17</v>
      </c>
      <c r="J309" s="79" t="s">
        <v>684</v>
      </c>
      <c r="K309" s="80" t="s">
        <v>13</v>
      </c>
      <c r="L309" s="80" t="s">
        <v>13</v>
      </c>
      <c r="M309" s="80" t="s">
        <v>13</v>
      </c>
      <c r="N309" s="80" t="s">
        <v>13</v>
      </c>
      <c r="O309" s="80" t="s">
        <v>13</v>
      </c>
      <c r="P309" s="80" t="s">
        <v>13</v>
      </c>
      <c r="Q309" s="80" t="s">
        <v>13</v>
      </c>
      <c r="R309" s="80" t="s">
        <v>13</v>
      </c>
      <c r="S309" s="80" t="s">
        <v>13</v>
      </c>
      <c r="T309" s="80" t="s">
        <v>13</v>
      </c>
      <c r="U309" s="80">
        <v>0.53400000000000003</v>
      </c>
      <c r="V309" s="80">
        <v>0.499</v>
      </c>
      <c r="W309" s="80">
        <v>1.177</v>
      </c>
      <c r="X309" s="80">
        <v>0.995</v>
      </c>
      <c r="Y309" s="80">
        <v>1.492</v>
      </c>
      <c r="Z309" s="80">
        <v>1.9750000000000001</v>
      </c>
      <c r="AA309" s="80">
        <v>2.9660000000000002</v>
      </c>
      <c r="AB309" s="80">
        <v>4.0129999999999999</v>
      </c>
      <c r="AC309" s="80">
        <v>3.2</v>
      </c>
      <c r="AD309" s="80">
        <v>1.032</v>
      </c>
      <c r="AE309" s="80">
        <v>1.3029999999999999</v>
      </c>
      <c r="AF309" s="80">
        <v>1.0569999999999999</v>
      </c>
      <c r="AG309" s="80" t="s">
        <v>13</v>
      </c>
      <c r="AH309" s="80" t="s">
        <v>13</v>
      </c>
      <c r="AI309" s="80" t="s">
        <v>13</v>
      </c>
      <c r="AJ309" s="80" t="s">
        <v>13</v>
      </c>
      <c r="AK309" s="80" t="s">
        <v>13</v>
      </c>
    </row>
    <row r="310" spans="5:37" x14ac:dyDescent="0.25">
      <c r="E310" t="s">
        <v>308</v>
      </c>
      <c r="F310" s="79" t="s">
        <v>554</v>
      </c>
      <c r="G310" s="79"/>
      <c r="H310" s="79" t="s">
        <v>136</v>
      </c>
      <c r="I310" s="2" t="s">
        <v>26</v>
      </c>
      <c r="J310" s="79" t="s">
        <v>685</v>
      </c>
      <c r="K310" s="80" t="s">
        <v>13</v>
      </c>
      <c r="L310" s="80" t="s">
        <v>13</v>
      </c>
      <c r="M310" s="80" t="s">
        <v>13</v>
      </c>
      <c r="N310" s="80" t="s">
        <v>13</v>
      </c>
      <c r="O310" s="80" t="s">
        <v>13</v>
      </c>
      <c r="P310" s="80" t="s">
        <v>13</v>
      </c>
      <c r="Q310" s="80" t="s">
        <v>13</v>
      </c>
      <c r="R310" s="80" t="s">
        <v>13</v>
      </c>
      <c r="S310" s="80" t="s">
        <v>13</v>
      </c>
      <c r="T310" s="80">
        <v>51.268000000000001</v>
      </c>
      <c r="U310" s="80">
        <v>73.308000000000007</v>
      </c>
      <c r="V310" s="80">
        <v>66.906999999999996</v>
      </c>
      <c r="W310" s="80">
        <v>47.06</v>
      </c>
      <c r="X310" s="80">
        <v>49.991</v>
      </c>
      <c r="Y310" s="80">
        <v>93.125</v>
      </c>
      <c r="Z310" s="80">
        <v>105.99</v>
      </c>
      <c r="AA310" s="80">
        <v>128.90600000000001</v>
      </c>
      <c r="AB310" s="80">
        <v>90.096999999999994</v>
      </c>
      <c r="AC310" s="80">
        <v>54.029000000000003</v>
      </c>
      <c r="AD310" s="80">
        <v>53.898000000000003</v>
      </c>
      <c r="AE310" s="80">
        <v>70</v>
      </c>
      <c r="AF310" s="80">
        <v>86</v>
      </c>
      <c r="AG310" s="80">
        <v>75</v>
      </c>
      <c r="AH310" s="80">
        <v>0</v>
      </c>
      <c r="AI310" s="80">
        <v>45</v>
      </c>
      <c r="AJ310" s="80">
        <v>60</v>
      </c>
      <c r="AK310" s="80">
        <v>55</v>
      </c>
    </row>
    <row r="311" spans="5:37" x14ac:dyDescent="0.25">
      <c r="E311" t="s">
        <v>308</v>
      </c>
      <c r="F311" s="79" t="s">
        <v>554</v>
      </c>
      <c r="G311" s="79"/>
      <c r="H311" s="79" t="s">
        <v>137</v>
      </c>
      <c r="I311" s="79" t="s">
        <v>30</v>
      </c>
      <c r="J311" s="79" t="s">
        <v>686</v>
      </c>
      <c r="K311" s="80" t="s">
        <v>13</v>
      </c>
      <c r="L311" s="80" t="s">
        <v>13</v>
      </c>
      <c r="M311" s="80" t="s">
        <v>13</v>
      </c>
      <c r="N311" s="80" t="s">
        <v>13</v>
      </c>
      <c r="O311" s="80" t="s">
        <v>13</v>
      </c>
      <c r="P311" s="80" t="s">
        <v>13</v>
      </c>
      <c r="Q311" s="80" t="s">
        <v>13</v>
      </c>
      <c r="R311" s="80" t="s">
        <v>13</v>
      </c>
      <c r="S311" s="80" t="s">
        <v>13</v>
      </c>
      <c r="T311" s="80" t="s">
        <v>13</v>
      </c>
      <c r="U311" s="80" t="s">
        <v>13</v>
      </c>
      <c r="V311" s="80" t="s">
        <v>13</v>
      </c>
      <c r="W311" s="80" t="s">
        <v>13</v>
      </c>
      <c r="X311" s="80" t="s">
        <v>13</v>
      </c>
      <c r="Y311" s="80" t="s">
        <v>13</v>
      </c>
      <c r="Z311" s="80" t="s">
        <v>13</v>
      </c>
      <c r="AA311" s="80" t="s">
        <v>13</v>
      </c>
      <c r="AB311" s="80" t="s">
        <v>13</v>
      </c>
      <c r="AC311" s="80" t="s">
        <v>13</v>
      </c>
      <c r="AD311" s="80" t="s">
        <v>13</v>
      </c>
      <c r="AE311" s="80" t="s">
        <v>13</v>
      </c>
      <c r="AF311" s="80" t="s">
        <v>13</v>
      </c>
      <c r="AG311" s="80" t="s">
        <v>13</v>
      </c>
      <c r="AH311" s="80" t="s">
        <v>13</v>
      </c>
      <c r="AI311" s="80" t="s">
        <v>13</v>
      </c>
      <c r="AJ311" s="80" t="s">
        <v>13</v>
      </c>
      <c r="AK311" s="80" t="s">
        <v>13</v>
      </c>
    </row>
    <row r="312" spans="5:37" x14ac:dyDescent="0.25">
      <c r="E312" t="s">
        <v>308</v>
      </c>
      <c r="F312" s="79" t="s">
        <v>554</v>
      </c>
      <c r="G312" s="79"/>
      <c r="H312" s="79" t="s">
        <v>138</v>
      </c>
      <c r="I312" s="79" t="s">
        <v>12</v>
      </c>
      <c r="J312" s="79" t="s">
        <v>687</v>
      </c>
      <c r="K312" s="80" t="s">
        <v>13</v>
      </c>
      <c r="L312" s="80" t="s">
        <v>13</v>
      </c>
      <c r="M312" s="80" t="s">
        <v>13</v>
      </c>
      <c r="N312" s="80" t="s">
        <v>13</v>
      </c>
      <c r="O312" s="80" t="s">
        <v>13</v>
      </c>
      <c r="P312" s="80" t="s">
        <v>13</v>
      </c>
      <c r="Q312" s="80" t="s">
        <v>13</v>
      </c>
      <c r="R312" s="80" t="s">
        <v>13</v>
      </c>
      <c r="S312" s="80" t="s">
        <v>13</v>
      </c>
      <c r="T312" s="80" t="s">
        <v>13</v>
      </c>
      <c r="U312" s="80" t="s">
        <v>13</v>
      </c>
      <c r="V312" s="80" t="s">
        <v>13</v>
      </c>
      <c r="W312" s="80" t="s">
        <v>13</v>
      </c>
      <c r="X312" s="80" t="s">
        <v>13</v>
      </c>
      <c r="Y312" s="80" t="s">
        <v>13</v>
      </c>
      <c r="Z312" s="80">
        <v>0.62</v>
      </c>
      <c r="AA312" s="80">
        <v>0</v>
      </c>
      <c r="AB312" s="80">
        <v>0</v>
      </c>
      <c r="AC312" s="80">
        <v>0</v>
      </c>
      <c r="AD312" s="80">
        <v>0</v>
      </c>
      <c r="AE312" s="80">
        <v>0</v>
      </c>
      <c r="AF312" s="80">
        <v>0</v>
      </c>
      <c r="AG312" s="80">
        <v>0</v>
      </c>
      <c r="AH312" s="80">
        <v>0</v>
      </c>
      <c r="AI312" s="80">
        <v>0</v>
      </c>
      <c r="AJ312" s="80" t="s">
        <v>13</v>
      </c>
      <c r="AK312" s="80" t="s">
        <v>13</v>
      </c>
    </row>
    <row r="313" spans="5:37" x14ac:dyDescent="0.25">
      <c r="E313" t="s">
        <v>308</v>
      </c>
      <c r="F313" s="79" t="s">
        <v>554</v>
      </c>
      <c r="G313" s="79"/>
      <c r="H313" s="79" t="s">
        <v>139</v>
      </c>
      <c r="I313" s="79" t="s">
        <v>27</v>
      </c>
      <c r="J313" s="79" t="s">
        <v>688</v>
      </c>
      <c r="K313" s="80" t="s">
        <v>13</v>
      </c>
      <c r="L313" s="80" t="s">
        <v>13</v>
      </c>
      <c r="M313" s="80" t="s">
        <v>13</v>
      </c>
      <c r="N313" s="80" t="s">
        <v>13</v>
      </c>
      <c r="O313" s="80" t="s">
        <v>13</v>
      </c>
      <c r="P313" s="80" t="s">
        <v>13</v>
      </c>
      <c r="Q313" s="80" t="s">
        <v>13</v>
      </c>
      <c r="R313" s="80" t="s">
        <v>13</v>
      </c>
      <c r="S313" s="80" t="s">
        <v>13</v>
      </c>
      <c r="T313" s="80" t="s">
        <v>13</v>
      </c>
      <c r="U313" s="80" t="s">
        <v>13</v>
      </c>
      <c r="V313" s="80" t="s">
        <v>13</v>
      </c>
      <c r="W313" s="80" t="s">
        <v>13</v>
      </c>
      <c r="X313" s="80" t="s">
        <v>13</v>
      </c>
      <c r="Y313" s="80" t="s">
        <v>13</v>
      </c>
      <c r="Z313" s="80" t="s">
        <v>13</v>
      </c>
      <c r="AA313" s="80" t="s">
        <v>13</v>
      </c>
      <c r="AB313" s="80" t="s">
        <v>13</v>
      </c>
      <c r="AC313" s="80" t="s">
        <v>13</v>
      </c>
      <c r="AD313" s="80" t="s">
        <v>13</v>
      </c>
      <c r="AE313" s="80" t="s">
        <v>13</v>
      </c>
      <c r="AF313" s="80" t="s">
        <v>13</v>
      </c>
      <c r="AG313" s="80" t="s">
        <v>13</v>
      </c>
      <c r="AH313" s="80" t="s">
        <v>13</v>
      </c>
      <c r="AI313" s="80" t="s">
        <v>13</v>
      </c>
      <c r="AJ313" s="80" t="s">
        <v>13</v>
      </c>
      <c r="AK313" s="80" t="s">
        <v>13</v>
      </c>
    </row>
    <row r="314" spans="5:37" x14ac:dyDescent="0.25">
      <c r="E314" t="s">
        <v>308</v>
      </c>
      <c r="F314" s="79" t="s">
        <v>554</v>
      </c>
      <c r="G314" s="79"/>
      <c r="H314" s="79" t="s">
        <v>140</v>
      </c>
      <c r="I314" s="79" t="s">
        <v>12</v>
      </c>
      <c r="J314" s="79" t="s">
        <v>689</v>
      </c>
      <c r="K314" s="80" t="s">
        <v>13</v>
      </c>
      <c r="L314" s="80" t="s">
        <v>13</v>
      </c>
      <c r="M314" s="80" t="s">
        <v>13</v>
      </c>
      <c r="N314" s="80" t="s">
        <v>13</v>
      </c>
      <c r="O314" s="80" t="s">
        <v>13</v>
      </c>
      <c r="P314" s="80" t="s">
        <v>13</v>
      </c>
      <c r="Q314" s="80" t="s">
        <v>13</v>
      </c>
      <c r="R314" s="80" t="s">
        <v>13</v>
      </c>
      <c r="S314" s="80" t="s">
        <v>13</v>
      </c>
      <c r="T314" s="80" t="s">
        <v>13</v>
      </c>
      <c r="U314" s="80" t="s">
        <v>13</v>
      </c>
      <c r="V314" s="80" t="s">
        <v>13</v>
      </c>
      <c r="W314" s="80" t="s">
        <v>13</v>
      </c>
      <c r="X314" s="80" t="s">
        <v>13</v>
      </c>
      <c r="Y314" s="80" t="s">
        <v>13</v>
      </c>
      <c r="Z314" s="80">
        <v>2.4</v>
      </c>
      <c r="AA314" s="80">
        <v>1.1859999999999999</v>
      </c>
      <c r="AB314" s="80">
        <v>1.4279999999999999</v>
      </c>
      <c r="AC314" s="80">
        <v>1.333</v>
      </c>
      <c r="AD314" s="80">
        <v>0.71699999999999997</v>
      </c>
      <c r="AE314" s="80" t="s">
        <v>13</v>
      </c>
      <c r="AF314" s="80" t="s">
        <v>13</v>
      </c>
      <c r="AG314" s="80" t="s">
        <v>13</v>
      </c>
      <c r="AH314" s="80" t="s">
        <v>13</v>
      </c>
      <c r="AI314" s="80" t="s">
        <v>13</v>
      </c>
      <c r="AJ314" s="80" t="s">
        <v>13</v>
      </c>
      <c r="AK314" s="80" t="s">
        <v>13</v>
      </c>
    </row>
    <row r="315" spans="5:37" x14ac:dyDescent="0.25">
      <c r="E315" t="s">
        <v>308</v>
      </c>
      <c r="F315" s="79" t="s">
        <v>554</v>
      </c>
      <c r="G315" s="79"/>
      <c r="H315" s="79" t="s">
        <v>477</v>
      </c>
      <c r="I315" s="79" t="s">
        <v>33</v>
      </c>
      <c r="J315" s="79" t="s">
        <v>690</v>
      </c>
      <c r="K315" s="80" t="s">
        <v>13</v>
      </c>
      <c r="L315" s="80" t="s">
        <v>13</v>
      </c>
      <c r="M315" s="80" t="s">
        <v>13</v>
      </c>
      <c r="N315" s="80" t="s">
        <v>13</v>
      </c>
      <c r="O315" s="80" t="s">
        <v>13</v>
      </c>
      <c r="P315" s="80" t="s">
        <v>13</v>
      </c>
      <c r="Q315" s="80" t="s">
        <v>13</v>
      </c>
      <c r="R315" s="80" t="s">
        <v>13</v>
      </c>
      <c r="S315" s="80" t="s">
        <v>13</v>
      </c>
      <c r="T315" s="80">
        <v>682.59400000000005</v>
      </c>
      <c r="U315" s="80">
        <v>695.06100000000004</v>
      </c>
      <c r="V315" s="80">
        <v>740.36199999999997</v>
      </c>
      <c r="W315" s="80">
        <v>850.29700000000003</v>
      </c>
      <c r="X315" s="80">
        <v>963.22500000000002</v>
      </c>
      <c r="Y315" s="80">
        <v>939.68499999999995</v>
      </c>
      <c r="Z315" s="80">
        <v>812.33699999999999</v>
      </c>
      <c r="AA315" s="80">
        <v>654.98</v>
      </c>
      <c r="AB315" s="80">
        <v>936.63099999999997</v>
      </c>
      <c r="AC315" s="80">
        <v>513.28200000000004</v>
      </c>
      <c r="AD315" s="80">
        <v>400.52300000000002</v>
      </c>
      <c r="AE315" s="80">
        <v>454.483</v>
      </c>
      <c r="AF315" s="80">
        <v>417.89800000000002</v>
      </c>
      <c r="AG315" s="80">
        <v>427.45400000000001</v>
      </c>
      <c r="AH315" s="80">
        <v>488.488</v>
      </c>
      <c r="AI315" s="80">
        <v>434.04599999999999</v>
      </c>
      <c r="AJ315" s="80">
        <v>310.34199999999998</v>
      </c>
      <c r="AK315" s="80">
        <v>245.38900000000001</v>
      </c>
    </row>
    <row r="316" spans="5:37" x14ac:dyDescent="0.25">
      <c r="E316" t="s">
        <v>308</v>
      </c>
      <c r="F316" s="79" t="s">
        <v>554</v>
      </c>
      <c r="G316" s="79"/>
      <c r="H316" s="79" t="s">
        <v>141</v>
      </c>
      <c r="I316" s="79" t="s">
        <v>21</v>
      </c>
      <c r="J316" s="79" t="s">
        <v>691</v>
      </c>
      <c r="K316" s="80" t="s">
        <v>13</v>
      </c>
      <c r="L316" s="80" t="s">
        <v>13</v>
      </c>
      <c r="M316" s="80" t="s">
        <v>13</v>
      </c>
      <c r="N316" s="80" t="s">
        <v>13</v>
      </c>
      <c r="O316" s="80" t="s">
        <v>13</v>
      </c>
      <c r="P316" s="80" t="s">
        <v>13</v>
      </c>
      <c r="Q316" s="80" t="s">
        <v>13</v>
      </c>
      <c r="R316" s="80" t="s">
        <v>13</v>
      </c>
      <c r="S316" s="80" t="s">
        <v>13</v>
      </c>
      <c r="T316" s="80">
        <v>111.962</v>
      </c>
      <c r="U316" s="80">
        <v>114.092</v>
      </c>
      <c r="V316" s="80">
        <v>105.34699999999999</v>
      </c>
      <c r="W316" s="80">
        <v>108.506</v>
      </c>
      <c r="X316" s="80">
        <v>47.207999999999998</v>
      </c>
      <c r="Y316" s="80">
        <v>55.061999999999998</v>
      </c>
      <c r="Z316" s="80">
        <v>53.246000000000002</v>
      </c>
      <c r="AA316" s="80">
        <v>34.219000000000001</v>
      </c>
      <c r="AB316" s="80">
        <v>38.753999999999998</v>
      </c>
      <c r="AC316" s="80">
        <v>154.52799999999999</v>
      </c>
      <c r="AD316" s="80">
        <v>130.51</v>
      </c>
      <c r="AE316" s="80">
        <v>110.345</v>
      </c>
      <c r="AF316" s="80">
        <v>42.143000000000001</v>
      </c>
      <c r="AG316" s="80">
        <v>57.238999999999997</v>
      </c>
      <c r="AH316" s="80">
        <v>12.117000000000001</v>
      </c>
      <c r="AI316" s="80">
        <v>0</v>
      </c>
      <c r="AJ316" s="80">
        <v>0</v>
      </c>
      <c r="AK316" s="80">
        <v>0</v>
      </c>
    </row>
    <row r="317" spans="5:37" x14ac:dyDescent="0.25">
      <c r="E317" t="s">
        <v>308</v>
      </c>
      <c r="F317" s="79" t="s">
        <v>554</v>
      </c>
      <c r="G317" s="79"/>
      <c r="H317" s="79" t="s">
        <v>142</v>
      </c>
      <c r="I317" s="79" t="s">
        <v>21</v>
      </c>
      <c r="J317" s="79" t="s">
        <v>692</v>
      </c>
      <c r="K317" s="80" t="s">
        <v>13</v>
      </c>
      <c r="L317" s="80" t="s">
        <v>13</v>
      </c>
      <c r="M317" s="80" t="s">
        <v>13</v>
      </c>
      <c r="N317" s="80" t="s">
        <v>13</v>
      </c>
      <c r="O317" s="80" t="s">
        <v>13</v>
      </c>
      <c r="P317" s="80" t="s">
        <v>13</v>
      </c>
      <c r="Q317" s="80" t="s">
        <v>13</v>
      </c>
      <c r="R317" s="80" t="s">
        <v>13</v>
      </c>
      <c r="S317" s="80" t="s">
        <v>13</v>
      </c>
      <c r="T317" s="80">
        <v>20.201000000000001</v>
      </c>
      <c r="U317" s="80">
        <v>18.919</v>
      </c>
      <c r="V317" s="80">
        <v>179.00899999999999</v>
      </c>
      <c r="W317" s="80">
        <v>117.315</v>
      </c>
      <c r="X317" s="80">
        <v>85.391999999999996</v>
      </c>
      <c r="Y317" s="80">
        <v>22.823</v>
      </c>
      <c r="Z317" s="80">
        <v>106.142</v>
      </c>
      <c r="AA317" s="80">
        <v>156.50200000000001</v>
      </c>
      <c r="AB317" s="80">
        <v>200.19499999999999</v>
      </c>
      <c r="AC317" s="80">
        <v>302.82</v>
      </c>
      <c r="AD317" s="80">
        <v>314.416</v>
      </c>
      <c r="AE317" s="80">
        <v>326.02300000000002</v>
      </c>
      <c r="AF317" s="80">
        <v>306.53800000000001</v>
      </c>
      <c r="AG317" s="80">
        <v>311.45800000000003</v>
      </c>
      <c r="AH317" s="80">
        <v>36.020000000000003</v>
      </c>
      <c r="AI317" s="80" t="s">
        <v>13</v>
      </c>
      <c r="AJ317" s="80" t="s">
        <v>13</v>
      </c>
      <c r="AK317" s="80" t="s">
        <v>13</v>
      </c>
    </row>
    <row r="318" spans="5:37" x14ac:dyDescent="0.25">
      <c r="E318" t="s">
        <v>308</v>
      </c>
      <c r="F318" s="79" t="s">
        <v>554</v>
      </c>
      <c r="G318" s="79"/>
      <c r="H318" s="79" t="s">
        <v>484</v>
      </c>
      <c r="I318" s="79" t="s">
        <v>9</v>
      </c>
      <c r="J318" s="79" t="s">
        <v>693</v>
      </c>
      <c r="K318" s="80" t="s">
        <v>13</v>
      </c>
      <c r="L318" s="80" t="s">
        <v>13</v>
      </c>
      <c r="M318" s="80" t="s">
        <v>13</v>
      </c>
      <c r="N318" s="80" t="s">
        <v>13</v>
      </c>
      <c r="O318" s="80" t="s">
        <v>13</v>
      </c>
      <c r="P318" s="80" t="s">
        <v>13</v>
      </c>
      <c r="Q318" s="80" t="s">
        <v>13</v>
      </c>
      <c r="R318" s="80" t="s">
        <v>13</v>
      </c>
      <c r="S318" s="80" t="s">
        <v>13</v>
      </c>
      <c r="T318" s="80" t="s">
        <v>13</v>
      </c>
      <c r="U318" s="80" t="s">
        <v>13</v>
      </c>
      <c r="V318" s="80" t="s">
        <v>13</v>
      </c>
      <c r="W318" s="80" t="s">
        <v>13</v>
      </c>
      <c r="X318" s="80" t="s">
        <v>13</v>
      </c>
      <c r="Y318" s="80" t="s">
        <v>13</v>
      </c>
      <c r="Z318" s="80" t="s">
        <v>13</v>
      </c>
      <c r="AA318" s="80" t="s">
        <v>13</v>
      </c>
      <c r="AB318" s="80" t="s">
        <v>13</v>
      </c>
      <c r="AC318" s="80" t="s">
        <v>13</v>
      </c>
      <c r="AD318" s="80" t="s">
        <v>13</v>
      </c>
      <c r="AE318" s="80" t="s">
        <v>13</v>
      </c>
      <c r="AF318" s="80" t="s">
        <v>13</v>
      </c>
      <c r="AG318" s="80" t="s">
        <v>13</v>
      </c>
      <c r="AH318" s="80" t="s">
        <v>13</v>
      </c>
      <c r="AI318" s="80" t="s">
        <v>13</v>
      </c>
      <c r="AJ318" s="80" t="s">
        <v>13</v>
      </c>
      <c r="AK318" s="80" t="s">
        <v>13</v>
      </c>
    </row>
    <row r="319" spans="5:37" x14ac:dyDescent="0.25">
      <c r="E319" t="s">
        <v>308</v>
      </c>
      <c r="F319" s="79" t="s">
        <v>554</v>
      </c>
      <c r="G319" s="79"/>
      <c r="H319" s="79" t="s">
        <v>143</v>
      </c>
      <c r="I319" s="79" t="s">
        <v>9</v>
      </c>
      <c r="J319" s="79" t="s">
        <v>694</v>
      </c>
      <c r="K319" s="80" t="s">
        <v>13</v>
      </c>
      <c r="L319" s="80" t="s">
        <v>13</v>
      </c>
      <c r="M319" s="80" t="s">
        <v>13</v>
      </c>
      <c r="N319" s="80" t="s">
        <v>13</v>
      </c>
      <c r="O319" s="80" t="s">
        <v>13</v>
      </c>
      <c r="P319" s="80" t="s">
        <v>13</v>
      </c>
      <c r="Q319" s="80" t="s">
        <v>13</v>
      </c>
      <c r="R319" s="80" t="s">
        <v>13</v>
      </c>
      <c r="S319" s="80" t="s">
        <v>13</v>
      </c>
      <c r="T319" s="80">
        <v>44.954999999999998</v>
      </c>
      <c r="U319" s="80">
        <v>48.996000000000002</v>
      </c>
      <c r="V319" s="80">
        <v>52.018000000000001</v>
      </c>
      <c r="W319" s="80">
        <v>50.58</v>
      </c>
      <c r="X319" s="80">
        <v>73.564999999999998</v>
      </c>
      <c r="Y319" s="80">
        <v>54.774999999999999</v>
      </c>
      <c r="Z319" s="80">
        <v>56.412999999999997</v>
      </c>
      <c r="AA319" s="80">
        <v>63.662999999999997</v>
      </c>
      <c r="AB319" s="80">
        <v>70.391000000000005</v>
      </c>
      <c r="AC319" s="80">
        <v>62.646999999999998</v>
      </c>
      <c r="AD319" s="80">
        <v>60.872999999999998</v>
      </c>
      <c r="AE319" s="80">
        <v>54.146999999999998</v>
      </c>
      <c r="AF319" s="80">
        <v>58.162999999999997</v>
      </c>
      <c r="AG319" s="80">
        <v>58.540999999999997</v>
      </c>
      <c r="AH319" s="80">
        <v>64.364000000000004</v>
      </c>
      <c r="AI319" s="80">
        <v>75.100999999999999</v>
      </c>
      <c r="AJ319" s="80">
        <v>68.465000000000003</v>
      </c>
      <c r="AK319" s="80">
        <v>83.429000000000002</v>
      </c>
    </row>
    <row r="320" spans="5:37" x14ac:dyDescent="0.25">
      <c r="E320" t="s">
        <v>308</v>
      </c>
      <c r="F320" s="79" t="s">
        <v>554</v>
      </c>
      <c r="G320" s="79"/>
      <c r="H320" s="79" t="s">
        <v>144</v>
      </c>
      <c r="I320" s="79" t="s">
        <v>60</v>
      </c>
      <c r="J320" s="79" t="s">
        <v>695</v>
      </c>
      <c r="K320" s="80" t="s">
        <v>13</v>
      </c>
      <c r="L320" s="80" t="s">
        <v>13</v>
      </c>
      <c r="M320" s="80" t="s">
        <v>13</v>
      </c>
      <c r="N320" s="80" t="s">
        <v>13</v>
      </c>
      <c r="O320" s="80" t="s">
        <v>13</v>
      </c>
      <c r="P320" s="80" t="s">
        <v>13</v>
      </c>
      <c r="Q320" s="80" t="s">
        <v>13</v>
      </c>
      <c r="R320" s="80" t="s">
        <v>13</v>
      </c>
      <c r="S320" s="80" t="s">
        <v>13</v>
      </c>
      <c r="T320" s="80">
        <v>171.654</v>
      </c>
      <c r="U320" s="80">
        <v>267.024</v>
      </c>
      <c r="V320" s="80">
        <v>216.18199999999999</v>
      </c>
      <c r="W320" s="80">
        <v>291.10300000000001</v>
      </c>
      <c r="X320" s="80">
        <v>394.72500000000002</v>
      </c>
      <c r="Y320" s="80">
        <v>391.339</v>
      </c>
      <c r="Z320" s="80">
        <v>502.44400000000002</v>
      </c>
      <c r="AA320" s="80">
        <v>439.32400000000001</v>
      </c>
      <c r="AB320" s="80">
        <v>309.55399999999997</v>
      </c>
      <c r="AC320" s="80">
        <v>276.49400000000003</v>
      </c>
      <c r="AD320" s="80">
        <v>252.7</v>
      </c>
      <c r="AE320" s="80">
        <v>321.84100000000001</v>
      </c>
      <c r="AF320" s="80">
        <v>344.15499999999997</v>
      </c>
      <c r="AG320" s="80">
        <v>346.61599999999999</v>
      </c>
      <c r="AH320" s="80">
        <v>314.42399999999998</v>
      </c>
      <c r="AI320" s="80">
        <v>374.685</v>
      </c>
      <c r="AJ320" s="80">
        <v>291.14499999999998</v>
      </c>
      <c r="AK320" s="80">
        <v>282.79700000000003</v>
      </c>
    </row>
    <row r="321" spans="5:37" x14ac:dyDescent="0.25">
      <c r="E321" t="s">
        <v>308</v>
      </c>
      <c r="F321" s="79" t="s">
        <v>554</v>
      </c>
      <c r="G321" s="79"/>
      <c r="H321" s="79" t="s">
        <v>145</v>
      </c>
      <c r="I321" s="79" t="s">
        <v>16</v>
      </c>
      <c r="J321" s="79" t="s">
        <v>696</v>
      </c>
      <c r="K321" s="80" t="s">
        <v>13</v>
      </c>
      <c r="L321" s="80" t="s">
        <v>13</v>
      </c>
      <c r="M321" s="80" t="s">
        <v>13</v>
      </c>
      <c r="N321" s="80" t="s">
        <v>13</v>
      </c>
      <c r="O321" s="80" t="s">
        <v>13</v>
      </c>
      <c r="P321" s="80" t="s">
        <v>13</v>
      </c>
      <c r="Q321" s="80" t="s">
        <v>13</v>
      </c>
      <c r="R321" s="80" t="s">
        <v>13</v>
      </c>
      <c r="S321" s="80" t="s">
        <v>13</v>
      </c>
      <c r="T321" s="80">
        <v>525.94899999999996</v>
      </c>
      <c r="U321" s="80">
        <v>543.06700000000001</v>
      </c>
      <c r="V321" s="80">
        <v>437.88299999999998</v>
      </c>
      <c r="W321" s="80">
        <v>379.40899999999999</v>
      </c>
      <c r="X321" s="80">
        <v>315.49599999999998</v>
      </c>
      <c r="Y321" s="80">
        <v>358.274</v>
      </c>
      <c r="Z321" s="80">
        <v>444.54599999999999</v>
      </c>
      <c r="AA321" s="80">
        <v>437.35199999999998</v>
      </c>
      <c r="AB321" s="80">
        <v>321.673</v>
      </c>
      <c r="AC321" s="80">
        <v>208.44</v>
      </c>
      <c r="AD321" s="80">
        <v>230.62200000000001</v>
      </c>
      <c r="AE321" s="80">
        <v>261.97800000000001</v>
      </c>
      <c r="AF321" s="80">
        <v>186.73</v>
      </c>
      <c r="AG321" s="80">
        <v>238.2</v>
      </c>
      <c r="AH321" s="80">
        <v>232.02199999999999</v>
      </c>
      <c r="AI321" s="80">
        <v>248.42</v>
      </c>
      <c r="AJ321" s="80">
        <v>264.04700000000003</v>
      </c>
      <c r="AK321" s="80">
        <v>254.43299999999999</v>
      </c>
    </row>
    <row r="322" spans="5:37" x14ac:dyDescent="0.25">
      <c r="E322" t="s">
        <v>308</v>
      </c>
      <c r="F322" s="79" t="s">
        <v>554</v>
      </c>
      <c r="G322" s="79"/>
      <c r="H322" s="79" t="s">
        <v>146</v>
      </c>
      <c r="I322" s="79" t="s">
        <v>26</v>
      </c>
      <c r="J322" s="79" t="s">
        <v>697</v>
      </c>
      <c r="K322" s="80" t="s">
        <v>13</v>
      </c>
      <c r="L322" s="80" t="s">
        <v>13</v>
      </c>
      <c r="M322" s="80" t="s">
        <v>13</v>
      </c>
      <c r="N322" s="80" t="s">
        <v>13</v>
      </c>
      <c r="O322" s="80" t="s">
        <v>13</v>
      </c>
      <c r="P322" s="80" t="s">
        <v>13</v>
      </c>
      <c r="Q322" s="80" t="s">
        <v>13</v>
      </c>
      <c r="R322" s="80" t="s">
        <v>13</v>
      </c>
      <c r="S322" s="80" t="s">
        <v>13</v>
      </c>
      <c r="T322" s="80">
        <v>0</v>
      </c>
      <c r="U322" s="80">
        <v>0</v>
      </c>
      <c r="V322" s="80">
        <v>0</v>
      </c>
      <c r="W322" s="80">
        <v>0</v>
      </c>
      <c r="X322" s="80">
        <v>0</v>
      </c>
      <c r="Y322" s="80">
        <v>0</v>
      </c>
      <c r="Z322" s="80">
        <v>0</v>
      </c>
      <c r="AA322" s="80">
        <v>0</v>
      </c>
      <c r="AB322" s="80">
        <v>0</v>
      </c>
      <c r="AC322" s="80">
        <v>0</v>
      </c>
      <c r="AD322" s="80">
        <v>0</v>
      </c>
      <c r="AE322" s="80">
        <v>0</v>
      </c>
      <c r="AF322" s="80">
        <v>0</v>
      </c>
      <c r="AG322" s="80">
        <v>0</v>
      </c>
      <c r="AH322" s="80">
        <v>1.488</v>
      </c>
      <c r="AI322" s="80">
        <v>0</v>
      </c>
      <c r="AJ322" s="80">
        <v>0</v>
      </c>
      <c r="AK322" s="80" t="s">
        <v>13</v>
      </c>
    </row>
    <row r="323" spans="5:37" x14ac:dyDescent="0.25">
      <c r="E323" t="s">
        <v>308</v>
      </c>
      <c r="F323" s="79" t="s">
        <v>554</v>
      </c>
      <c r="G323" s="79"/>
      <c r="H323" s="79" t="s">
        <v>147</v>
      </c>
      <c r="I323" s="79" t="s">
        <v>27</v>
      </c>
      <c r="J323" s="79" t="s">
        <v>698</v>
      </c>
      <c r="K323" s="80" t="s">
        <v>13</v>
      </c>
      <c r="L323" s="80" t="s">
        <v>13</v>
      </c>
      <c r="M323" s="80" t="s">
        <v>13</v>
      </c>
      <c r="N323" s="80" t="s">
        <v>13</v>
      </c>
      <c r="O323" s="80" t="s">
        <v>13</v>
      </c>
      <c r="P323" s="80" t="s">
        <v>13</v>
      </c>
      <c r="Q323" s="80" t="s">
        <v>13</v>
      </c>
      <c r="R323" s="80" t="s">
        <v>13</v>
      </c>
      <c r="S323" s="80" t="s">
        <v>13</v>
      </c>
      <c r="T323" s="80">
        <v>81.34</v>
      </c>
      <c r="U323" s="80">
        <v>84.667000000000002</v>
      </c>
      <c r="V323" s="80">
        <v>76.644999999999996</v>
      </c>
      <c r="W323" s="80">
        <v>81.512</v>
      </c>
      <c r="X323" s="80">
        <v>87.003</v>
      </c>
      <c r="Y323" s="80">
        <v>63.506</v>
      </c>
      <c r="Z323" s="80">
        <v>60.360999999999997</v>
      </c>
      <c r="AA323" s="80">
        <v>59.518999999999998</v>
      </c>
      <c r="AB323" s="80">
        <v>32.753</v>
      </c>
      <c r="AC323" s="80">
        <v>45.174999999999997</v>
      </c>
      <c r="AD323" s="80">
        <v>71.92</v>
      </c>
      <c r="AE323" s="80">
        <v>90.141000000000005</v>
      </c>
      <c r="AF323" s="80">
        <v>113.042</v>
      </c>
      <c r="AG323" s="80">
        <v>114.46299999999999</v>
      </c>
      <c r="AH323" s="80">
        <v>104.977</v>
      </c>
      <c r="AI323" s="80">
        <v>82.108999999999995</v>
      </c>
      <c r="AJ323" s="80">
        <v>99.364999999999995</v>
      </c>
      <c r="AK323" s="80">
        <v>94.912999999999997</v>
      </c>
    </row>
    <row r="324" spans="5:37" x14ac:dyDescent="0.25">
      <c r="E324" t="s">
        <v>308</v>
      </c>
      <c r="F324" s="79" t="s">
        <v>554</v>
      </c>
      <c r="G324" s="79"/>
      <c r="H324" s="79" t="s">
        <v>148</v>
      </c>
      <c r="I324" s="79" t="s">
        <v>17</v>
      </c>
      <c r="J324" s="79" t="s">
        <v>699</v>
      </c>
      <c r="K324" s="80" t="s">
        <v>13</v>
      </c>
      <c r="L324" s="80" t="s">
        <v>13</v>
      </c>
      <c r="M324" s="80" t="s">
        <v>13</v>
      </c>
      <c r="N324" s="80" t="s">
        <v>13</v>
      </c>
      <c r="O324" s="80" t="s">
        <v>13</v>
      </c>
      <c r="P324" s="80" t="s">
        <v>13</v>
      </c>
      <c r="Q324" s="80" t="s">
        <v>13</v>
      </c>
      <c r="R324" s="80" t="s">
        <v>13</v>
      </c>
      <c r="S324" s="80" t="s">
        <v>13</v>
      </c>
      <c r="T324" s="80">
        <v>61.179000000000002</v>
      </c>
      <c r="U324" s="80">
        <v>92.882999999999996</v>
      </c>
      <c r="V324" s="80">
        <v>93.995000000000005</v>
      </c>
      <c r="W324" s="80">
        <v>89.01</v>
      </c>
      <c r="X324" s="80">
        <v>98.278000000000006</v>
      </c>
      <c r="Y324" s="80">
        <v>94.421000000000006</v>
      </c>
      <c r="Z324" s="80">
        <v>89.885000000000005</v>
      </c>
      <c r="AA324" s="80">
        <v>88.447999999999993</v>
      </c>
      <c r="AB324" s="80">
        <v>97.099000000000004</v>
      </c>
      <c r="AC324" s="80">
        <v>84.983000000000004</v>
      </c>
      <c r="AD324" s="80">
        <v>81.322999999999993</v>
      </c>
      <c r="AE324" s="80">
        <v>83.929000000000002</v>
      </c>
      <c r="AF324" s="80">
        <v>87.081999999999994</v>
      </c>
      <c r="AG324" s="80">
        <v>61.390999999999998</v>
      </c>
      <c r="AH324" s="80">
        <v>55.29</v>
      </c>
      <c r="AI324" s="80">
        <v>96.546999999999997</v>
      </c>
      <c r="AJ324" s="80">
        <v>136.721</v>
      </c>
      <c r="AK324" s="80">
        <v>134.55500000000001</v>
      </c>
    </row>
    <row r="325" spans="5:37" x14ac:dyDescent="0.25">
      <c r="E325" t="s">
        <v>308</v>
      </c>
      <c r="F325" s="79" t="s">
        <v>554</v>
      </c>
      <c r="G325" s="79"/>
      <c r="H325" s="79" t="s">
        <v>149</v>
      </c>
      <c r="I325" s="79" t="s">
        <v>193</v>
      </c>
      <c r="J325" s="79" t="s">
        <v>700</v>
      </c>
      <c r="K325" s="80" t="s">
        <v>13</v>
      </c>
      <c r="L325" s="80" t="s">
        <v>13</v>
      </c>
      <c r="M325" s="80" t="s">
        <v>13</v>
      </c>
      <c r="N325" s="80" t="s">
        <v>13</v>
      </c>
      <c r="O325" s="80" t="s">
        <v>13</v>
      </c>
      <c r="P325" s="80" t="s">
        <v>13</v>
      </c>
      <c r="Q325" s="80" t="s">
        <v>13</v>
      </c>
      <c r="R325" s="80" t="s">
        <v>13</v>
      </c>
      <c r="S325" s="80" t="s">
        <v>13</v>
      </c>
      <c r="T325" s="80">
        <v>0</v>
      </c>
      <c r="U325" s="80">
        <v>0</v>
      </c>
      <c r="V325" s="80">
        <v>0</v>
      </c>
      <c r="W325" s="80">
        <v>0</v>
      </c>
      <c r="X325" s="80">
        <v>0</v>
      </c>
      <c r="Y325" s="80">
        <v>15.973000000000001</v>
      </c>
      <c r="Z325" s="80">
        <v>283</v>
      </c>
      <c r="AA325" s="80">
        <v>482.887</v>
      </c>
      <c r="AB325" s="80">
        <v>487.35</v>
      </c>
      <c r="AC325" s="80">
        <v>493.16899999999998</v>
      </c>
      <c r="AD325" s="80">
        <v>590.61300000000006</v>
      </c>
      <c r="AE325" s="80">
        <v>563.77099999999996</v>
      </c>
      <c r="AF325" s="80">
        <v>688.8</v>
      </c>
      <c r="AG325" s="80">
        <v>769.59</v>
      </c>
      <c r="AH325" s="80">
        <v>669.90899999999999</v>
      </c>
      <c r="AI325" s="80">
        <v>637.01499999999999</v>
      </c>
      <c r="AJ325" s="80">
        <v>576.45799999999997</v>
      </c>
      <c r="AK325" s="80">
        <v>501.09199999999998</v>
      </c>
    </row>
    <row r="326" spans="5:37" x14ac:dyDescent="0.25">
      <c r="E326" t="s">
        <v>308</v>
      </c>
      <c r="F326" s="79" t="s">
        <v>554</v>
      </c>
      <c r="G326" s="79"/>
      <c r="H326" s="79" t="s">
        <v>150</v>
      </c>
      <c r="I326" s="79" t="s">
        <v>9</v>
      </c>
      <c r="J326" s="79" t="s">
        <v>701</v>
      </c>
      <c r="K326" s="80" t="s">
        <v>13</v>
      </c>
      <c r="L326" s="80" t="s">
        <v>13</v>
      </c>
      <c r="M326" s="80" t="s">
        <v>13</v>
      </c>
      <c r="N326" s="80" t="s">
        <v>13</v>
      </c>
      <c r="O326" s="80" t="s">
        <v>13</v>
      </c>
      <c r="P326" s="80" t="s">
        <v>13</v>
      </c>
      <c r="Q326" s="80" t="s">
        <v>13</v>
      </c>
      <c r="R326" s="80" t="s">
        <v>13</v>
      </c>
      <c r="S326" s="80" t="s">
        <v>13</v>
      </c>
      <c r="T326" s="80">
        <v>8.4320000000000004</v>
      </c>
      <c r="U326" s="80">
        <v>2.5499999999999998</v>
      </c>
      <c r="V326" s="80" t="s">
        <v>13</v>
      </c>
      <c r="W326" s="80" t="s">
        <v>13</v>
      </c>
      <c r="X326" s="80" t="s">
        <v>13</v>
      </c>
      <c r="Y326" s="80" t="s">
        <v>13</v>
      </c>
      <c r="Z326" s="80" t="s">
        <v>13</v>
      </c>
      <c r="AA326" s="80" t="s">
        <v>13</v>
      </c>
      <c r="AB326" s="80" t="s">
        <v>13</v>
      </c>
      <c r="AC326" s="80" t="s">
        <v>13</v>
      </c>
      <c r="AD326" s="80" t="s">
        <v>13</v>
      </c>
      <c r="AE326" s="80" t="s">
        <v>13</v>
      </c>
      <c r="AF326" s="80" t="s">
        <v>13</v>
      </c>
      <c r="AG326" s="80" t="s">
        <v>13</v>
      </c>
      <c r="AH326" s="80" t="s">
        <v>13</v>
      </c>
      <c r="AI326" s="80" t="s">
        <v>13</v>
      </c>
      <c r="AJ326" s="80" t="s">
        <v>13</v>
      </c>
      <c r="AK326" s="80" t="s">
        <v>13</v>
      </c>
    </row>
    <row r="327" spans="5:37" x14ac:dyDescent="0.25">
      <c r="E327" t="s">
        <v>308</v>
      </c>
      <c r="F327" s="79" t="s">
        <v>554</v>
      </c>
      <c r="G327" s="79"/>
      <c r="H327" s="79" t="s">
        <v>151</v>
      </c>
      <c r="I327" s="79" t="s">
        <v>30</v>
      </c>
      <c r="J327" s="79" t="s">
        <v>702</v>
      </c>
      <c r="K327" s="80" t="s">
        <v>13</v>
      </c>
      <c r="L327" s="80" t="s">
        <v>13</v>
      </c>
      <c r="M327" s="80" t="s">
        <v>13</v>
      </c>
      <c r="N327" s="80" t="s">
        <v>13</v>
      </c>
      <c r="O327" s="80" t="s">
        <v>13</v>
      </c>
      <c r="P327" s="80" t="s">
        <v>13</v>
      </c>
      <c r="Q327" s="80" t="s">
        <v>13</v>
      </c>
      <c r="R327" s="80" t="s">
        <v>13</v>
      </c>
      <c r="S327" s="80" t="s">
        <v>13</v>
      </c>
      <c r="T327" s="80">
        <v>388.91</v>
      </c>
      <c r="U327" s="80">
        <v>313.03699999999998</v>
      </c>
      <c r="V327" s="80">
        <v>472.71899999999999</v>
      </c>
      <c r="W327" s="80">
        <v>383.91800000000001</v>
      </c>
      <c r="X327" s="80">
        <v>311.822</v>
      </c>
      <c r="Y327" s="80">
        <v>229.14400000000001</v>
      </c>
      <c r="Z327" s="80">
        <v>207.358</v>
      </c>
      <c r="AA327" s="80">
        <v>291.17500000000001</v>
      </c>
      <c r="AB327" s="80">
        <v>588.48800000000006</v>
      </c>
      <c r="AC327" s="80">
        <v>392.21300000000002</v>
      </c>
      <c r="AD327" s="80">
        <v>333.197</v>
      </c>
      <c r="AE327" s="80">
        <v>340.334</v>
      </c>
      <c r="AF327" s="80">
        <v>293.77800000000002</v>
      </c>
      <c r="AG327" s="80">
        <v>313.041</v>
      </c>
      <c r="AH327" s="80">
        <v>229.191</v>
      </c>
      <c r="AI327" s="80">
        <v>275.19499999999999</v>
      </c>
      <c r="AJ327" s="80">
        <v>237.01599999999999</v>
      </c>
      <c r="AK327" s="80">
        <v>214.52</v>
      </c>
    </row>
    <row r="328" spans="5:37" x14ac:dyDescent="0.25">
      <c r="E328" t="s">
        <v>308</v>
      </c>
      <c r="F328" s="79" t="s">
        <v>554</v>
      </c>
      <c r="G328" s="79"/>
      <c r="H328" s="79" t="s">
        <v>152</v>
      </c>
      <c r="I328" s="79" t="s">
        <v>30</v>
      </c>
      <c r="J328" s="79" t="s">
        <v>703</v>
      </c>
      <c r="K328" s="80" t="s">
        <v>13</v>
      </c>
      <c r="L328" s="80" t="s">
        <v>13</v>
      </c>
      <c r="M328" s="80" t="s">
        <v>13</v>
      </c>
      <c r="N328" s="80" t="s">
        <v>13</v>
      </c>
      <c r="O328" s="80" t="s">
        <v>13</v>
      </c>
      <c r="P328" s="80" t="s">
        <v>13</v>
      </c>
      <c r="Q328" s="80" t="s">
        <v>13</v>
      </c>
      <c r="R328" s="80" t="s">
        <v>13</v>
      </c>
      <c r="S328" s="80" t="s">
        <v>13</v>
      </c>
      <c r="T328" s="80" t="s">
        <v>13</v>
      </c>
      <c r="U328" s="80">
        <v>26.489000000000001</v>
      </c>
      <c r="V328" s="80">
        <v>37.116999999999997</v>
      </c>
      <c r="W328" s="80">
        <v>30.058</v>
      </c>
      <c r="X328" s="80">
        <v>6.5250000000000004</v>
      </c>
      <c r="Y328" s="80">
        <v>8.3710000000000004</v>
      </c>
      <c r="Z328" s="80">
        <v>2.78</v>
      </c>
      <c r="AA328" s="80">
        <v>1.6419999999999999</v>
      </c>
      <c r="AB328" s="80">
        <v>2.9940000000000002</v>
      </c>
      <c r="AC328" s="80">
        <v>3.6150000000000002</v>
      </c>
      <c r="AD328" s="80">
        <v>8.1709999999999994</v>
      </c>
      <c r="AE328" s="80">
        <v>2.1429999999999998</v>
      </c>
      <c r="AF328" s="80">
        <v>0.6</v>
      </c>
      <c r="AG328" s="80">
        <v>0.18099999999999999</v>
      </c>
      <c r="AH328" s="80" t="s">
        <v>13</v>
      </c>
      <c r="AI328" s="80" t="s">
        <v>13</v>
      </c>
      <c r="AJ328" s="80" t="s">
        <v>13</v>
      </c>
      <c r="AK328" s="80" t="s">
        <v>13</v>
      </c>
    </row>
    <row r="329" spans="5:37" x14ac:dyDescent="0.25">
      <c r="E329" t="s">
        <v>308</v>
      </c>
      <c r="F329" s="79" t="s">
        <v>554</v>
      </c>
      <c r="G329" s="79"/>
      <c r="H329" s="79" t="s">
        <v>153</v>
      </c>
      <c r="I329" s="79" t="s">
        <v>17</v>
      </c>
      <c r="J329" s="79" t="s">
        <v>704</v>
      </c>
      <c r="K329" s="80" t="s">
        <v>13</v>
      </c>
      <c r="L329" s="80" t="s">
        <v>13</v>
      </c>
      <c r="M329" s="80" t="s">
        <v>13</v>
      </c>
      <c r="N329" s="80" t="s">
        <v>13</v>
      </c>
      <c r="O329" s="80" t="s">
        <v>13</v>
      </c>
      <c r="P329" s="80" t="s">
        <v>13</v>
      </c>
      <c r="Q329" s="80" t="s">
        <v>13</v>
      </c>
      <c r="R329" s="80" t="s">
        <v>13</v>
      </c>
      <c r="S329" s="80" t="s">
        <v>13</v>
      </c>
      <c r="T329" s="80">
        <v>9.8859999999999992</v>
      </c>
      <c r="U329" s="80">
        <v>2.843</v>
      </c>
      <c r="V329" s="80">
        <v>3.9420000000000002</v>
      </c>
      <c r="W329" s="80">
        <v>3.7</v>
      </c>
      <c r="X329" s="80">
        <v>1.1399999999999999</v>
      </c>
      <c r="Y329" s="80">
        <v>4.0010000000000003</v>
      </c>
      <c r="Z329" s="80">
        <v>4.26</v>
      </c>
      <c r="AA329" s="80">
        <v>0.69599999999999995</v>
      </c>
      <c r="AB329" s="80">
        <v>0.3</v>
      </c>
      <c r="AC329" s="80">
        <v>0</v>
      </c>
      <c r="AD329" s="80">
        <v>0.67700000000000005</v>
      </c>
      <c r="AE329" s="80">
        <v>10.516999999999999</v>
      </c>
      <c r="AF329" s="80">
        <v>14.192</v>
      </c>
      <c r="AG329" s="80">
        <v>3.1859999999999999</v>
      </c>
      <c r="AH329" s="80">
        <v>0</v>
      </c>
      <c r="AI329" s="80">
        <v>8.3789999999999996</v>
      </c>
      <c r="AJ329" s="80">
        <v>17.109000000000002</v>
      </c>
      <c r="AK329" s="80">
        <v>20.471</v>
      </c>
    </row>
    <row r="330" spans="5:37" x14ac:dyDescent="0.25">
      <c r="E330" t="s">
        <v>308</v>
      </c>
      <c r="F330" s="79" t="s">
        <v>554</v>
      </c>
      <c r="G330" s="79"/>
      <c r="H330" s="79" t="s">
        <v>154</v>
      </c>
      <c r="I330" s="79" t="s">
        <v>30</v>
      </c>
      <c r="J330" s="79" t="s">
        <v>705</v>
      </c>
      <c r="K330" s="80" t="s">
        <v>13</v>
      </c>
      <c r="L330" s="80" t="s">
        <v>13</v>
      </c>
      <c r="M330" s="80" t="s">
        <v>13</v>
      </c>
      <c r="N330" s="80" t="s">
        <v>13</v>
      </c>
      <c r="O330" s="80" t="s">
        <v>13</v>
      </c>
      <c r="P330" s="80" t="s">
        <v>13</v>
      </c>
      <c r="Q330" s="80" t="s">
        <v>13</v>
      </c>
      <c r="R330" s="80" t="s">
        <v>13</v>
      </c>
      <c r="S330" s="80" t="s">
        <v>13</v>
      </c>
      <c r="T330" s="80">
        <v>0</v>
      </c>
      <c r="U330" s="80">
        <v>0</v>
      </c>
      <c r="V330" s="80">
        <v>0</v>
      </c>
      <c r="W330" s="80">
        <v>13.404999999999999</v>
      </c>
      <c r="X330" s="80">
        <v>20.067</v>
      </c>
      <c r="Y330" s="80">
        <v>23.873000000000001</v>
      </c>
      <c r="Z330" s="80">
        <v>25.507000000000001</v>
      </c>
      <c r="AA330" s="80">
        <v>29.02</v>
      </c>
      <c r="AB330" s="80">
        <v>4.9800000000000004</v>
      </c>
      <c r="AC330" s="80">
        <v>31.536999999999999</v>
      </c>
      <c r="AD330" s="80">
        <v>28.779</v>
      </c>
      <c r="AE330" s="80">
        <v>31.545000000000002</v>
      </c>
      <c r="AF330" s="80">
        <v>29.11</v>
      </c>
      <c r="AG330" s="80">
        <v>30.452999999999999</v>
      </c>
      <c r="AH330" s="80">
        <v>25.5</v>
      </c>
      <c r="AI330" s="80">
        <v>24.625</v>
      </c>
      <c r="AJ330" s="80">
        <v>22.013000000000002</v>
      </c>
      <c r="AK330" s="80">
        <v>26.128</v>
      </c>
    </row>
    <row r="331" spans="5:37" x14ac:dyDescent="0.25">
      <c r="E331" t="s">
        <v>308</v>
      </c>
      <c r="F331" s="79" t="s">
        <v>554</v>
      </c>
      <c r="G331" s="79"/>
      <c r="H331" s="79" t="s">
        <v>155</v>
      </c>
      <c r="I331" s="79" t="s">
        <v>21</v>
      </c>
      <c r="J331" s="79" t="s">
        <v>706</v>
      </c>
      <c r="K331" s="80" t="s">
        <v>13</v>
      </c>
      <c r="L331" s="80" t="s">
        <v>13</v>
      </c>
      <c r="M331" s="80" t="s">
        <v>13</v>
      </c>
      <c r="N331" s="80" t="s">
        <v>13</v>
      </c>
      <c r="O331" s="80" t="s">
        <v>13</v>
      </c>
      <c r="P331" s="80" t="s">
        <v>13</v>
      </c>
      <c r="Q331" s="80" t="s">
        <v>13</v>
      </c>
      <c r="R331" s="80" t="s">
        <v>13</v>
      </c>
      <c r="S331" s="80" t="s">
        <v>13</v>
      </c>
      <c r="T331" s="80">
        <v>117.84399999999999</v>
      </c>
      <c r="U331" s="80">
        <v>135.10400000000001</v>
      </c>
      <c r="V331" s="80">
        <v>124.37</v>
      </c>
      <c r="W331" s="80">
        <v>99.945999999999998</v>
      </c>
      <c r="X331" s="80">
        <v>104.358</v>
      </c>
      <c r="Y331" s="80">
        <v>92.316999999999993</v>
      </c>
      <c r="Z331" s="80">
        <v>93.311999999999998</v>
      </c>
      <c r="AA331" s="80">
        <v>134.40600000000001</v>
      </c>
      <c r="AB331" s="80">
        <v>74.722999999999999</v>
      </c>
      <c r="AC331" s="80">
        <v>63.932000000000002</v>
      </c>
      <c r="AD331" s="80">
        <v>74.796000000000006</v>
      </c>
      <c r="AE331" s="80">
        <v>127.834</v>
      </c>
      <c r="AF331" s="80">
        <v>145.01</v>
      </c>
      <c r="AG331" s="80">
        <v>167.91200000000001</v>
      </c>
      <c r="AH331" s="80">
        <v>140.27799999999999</v>
      </c>
      <c r="AI331" s="80">
        <v>86.632999999999996</v>
      </c>
      <c r="AJ331" s="80">
        <v>120</v>
      </c>
      <c r="AK331" s="80">
        <v>128.12100000000001</v>
      </c>
    </row>
    <row r="332" spans="5:37" x14ac:dyDescent="0.25">
      <c r="E332" t="s">
        <v>308</v>
      </c>
      <c r="F332" s="79" t="s">
        <v>554</v>
      </c>
      <c r="G332" s="79"/>
      <c r="H332" s="79" t="s">
        <v>156</v>
      </c>
      <c r="I332" s="79" t="s">
        <v>60</v>
      </c>
      <c r="J332" s="79" t="s">
        <v>707</v>
      </c>
      <c r="K332" s="80" t="s">
        <v>13</v>
      </c>
      <c r="L332" s="80" t="s">
        <v>13</v>
      </c>
      <c r="M332" s="80" t="s">
        <v>13</v>
      </c>
      <c r="N332" s="80" t="s">
        <v>13</v>
      </c>
      <c r="O332" s="80" t="s">
        <v>13</v>
      </c>
      <c r="P332" s="80" t="s">
        <v>13</v>
      </c>
      <c r="Q332" s="80" t="s">
        <v>13</v>
      </c>
      <c r="R332" s="80" t="s">
        <v>13</v>
      </c>
      <c r="S332" s="80" t="s">
        <v>13</v>
      </c>
      <c r="T332" s="80" t="s">
        <v>13</v>
      </c>
      <c r="U332" s="80" t="s">
        <v>13</v>
      </c>
      <c r="V332" s="80" t="s">
        <v>13</v>
      </c>
      <c r="W332" s="80" t="s">
        <v>13</v>
      </c>
      <c r="X332" s="80" t="s">
        <v>13</v>
      </c>
      <c r="Y332" s="80" t="s">
        <v>13</v>
      </c>
      <c r="Z332" s="80" t="s">
        <v>13</v>
      </c>
      <c r="AA332" s="80" t="s">
        <v>13</v>
      </c>
      <c r="AB332" s="80" t="s">
        <v>13</v>
      </c>
      <c r="AC332" s="80" t="s">
        <v>13</v>
      </c>
      <c r="AD332" s="80" t="s">
        <v>13</v>
      </c>
      <c r="AE332" s="80" t="s">
        <v>13</v>
      </c>
      <c r="AF332" s="80" t="s">
        <v>13</v>
      </c>
      <c r="AG332" s="80" t="s">
        <v>13</v>
      </c>
      <c r="AH332" s="80" t="s">
        <v>13</v>
      </c>
      <c r="AI332" s="80" t="s">
        <v>13</v>
      </c>
      <c r="AJ332" s="80" t="s">
        <v>13</v>
      </c>
      <c r="AK332" s="80" t="s">
        <v>13</v>
      </c>
    </row>
    <row r="333" spans="5:37" x14ac:dyDescent="0.25">
      <c r="E333" t="s">
        <v>308</v>
      </c>
      <c r="F333" s="79" t="s">
        <v>554</v>
      </c>
      <c r="G333" s="79"/>
      <c r="H333" s="79" t="s">
        <v>157</v>
      </c>
      <c r="I333" s="79" t="s">
        <v>16</v>
      </c>
      <c r="J333" s="79" t="s">
        <v>708</v>
      </c>
      <c r="K333" s="80" t="s">
        <v>13</v>
      </c>
      <c r="L333" s="80" t="s">
        <v>13</v>
      </c>
      <c r="M333" s="80" t="s">
        <v>13</v>
      </c>
      <c r="N333" s="80" t="s">
        <v>13</v>
      </c>
      <c r="O333" s="80" t="s">
        <v>13</v>
      </c>
      <c r="P333" s="80" t="s">
        <v>13</v>
      </c>
      <c r="Q333" s="80" t="s">
        <v>13</v>
      </c>
      <c r="R333" s="80" t="s">
        <v>13</v>
      </c>
      <c r="S333" s="80" t="s">
        <v>13</v>
      </c>
      <c r="T333" s="80">
        <v>96.632000000000005</v>
      </c>
      <c r="U333" s="80">
        <v>77.945999999999998</v>
      </c>
      <c r="V333" s="80">
        <v>88.873000000000005</v>
      </c>
      <c r="W333" s="80">
        <v>81.47</v>
      </c>
      <c r="X333" s="80">
        <v>83.936000000000007</v>
      </c>
      <c r="Y333" s="80">
        <v>49.834000000000003</v>
      </c>
      <c r="Z333" s="80">
        <v>53.119</v>
      </c>
      <c r="AA333" s="80">
        <v>78.245000000000005</v>
      </c>
      <c r="AB333" s="80">
        <v>71.846999999999994</v>
      </c>
      <c r="AC333" s="80">
        <v>64.524000000000001</v>
      </c>
      <c r="AD333" s="80">
        <v>41.718000000000004</v>
      </c>
      <c r="AE333" s="80">
        <v>2.3660000000000001</v>
      </c>
      <c r="AF333" s="80" t="s">
        <v>13</v>
      </c>
      <c r="AG333" s="80" t="s">
        <v>13</v>
      </c>
      <c r="AH333" s="80" t="s">
        <v>13</v>
      </c>
      <c r="AI333" s="80" t="s">
        <v>13</v>
      </c>
      <c r="AJ333" s="80" t="s">
        <v>13</v>
      </c>
      <c r="AK333" s="80" t="s">
        <v>13</v>
      </c>
    </row>
    <row r="334" spans="5:37" x14ac:dyDescent="0.25">
      <c r="E334" t="s">
        <v>308</v>
      </c>
      <c r="F334" s="79" t="s">
        <v>554</v>
      </c>
      <c r="G334" s="79"/>
      <c r="H334" s="79" t="s">
        <v>158</v>
      </c>
      <c r="I334" s="79" t="s">
        <v>193</v>
      </c>
      <c r="J334" s="79" t="s">
        <v>709</v>
      </c>
      <c r="K334" s="80" t="s">
        <v>13</v>
      </c>
      <c r="L334" s="80" t="s">
        <v>13</v>
      </c>
      <c r="M334" s="80" t="s">
        <v>13</v>
      </c>
      <c r="N334" s="80" t="s">
        <v>13</v>
      </c>
      <c r="O334" s="80" t="s">
        <v>13</v>
      </c>
      <c r="P334" s="80" t="s">
        <v>13</v>
      </c>
      <c r="Q334" s="80" t="s">
        <v>13</v>
      </c>
      <c r="R334" s="80" t="s">
        <v>13</v>
      </c>
      <c r="S334" s="80" t="s">
        <v>13</v>
      </c>
      <c r="T334" s="80">
        <v>93.486999999999995</v>
      </c>
      <c r="U334" s="80">
        <v>91.32</v>
      </c>
      <c r="V334" s="80">
        <v>91.06</v>
      </c>
      <c r="W334" s="80">
        <v>100.294</v>
      </c>
      <c r="X334" s="80">
        <v>99.16</v>
      </c>
      <c r="Y334" s="80">
        <v>99.415999999999997</v>
      </c>
      <c r="Z334" s="80">
        <v>75.727000000000004</v>
      </c>
      <c r="AA334" s="80">
        <v>60.762</v>
      </c>
      <c r="AB334" s="80">
        <v>22.859000000000002</v>
      </c>
      <c r="AC334" s="80">
        <v>7.319</v>
      </c>
      <c r="AD334" s="80">
        <v>24.597999999999999</v>
      </c>
      <c r="AE334" s="80">
        <v>1.87</v>
      </c>
      <c r="AF334" s="80">
        <v>1.8169999999999999</v>
      </c>
      <c r="AG334" s="80">
        <v>1.44</v>
      </c>
      <c r="AH334" s="80">
        <v>1.0449999999999999</v>
      </c>
      <c r="AI334" s="80" t="s">
        <v>13</v>
      </c>
      <c r="AJ334" s="80" t="s">
        <v>13</v>
      </c>
      <c r="AK334" s="80" t="s">
        <v>13</v>
      </c>
    </row>
    <row r="335" spans="5:37" x14ac:dyDescent="0.25">
      <c r="E335" t="s">
        <v>308</v>
      </c>
      <c r="F335" s="79" t="s">
        <v>554</v>
      </c>
      <c r="G335" s="79"/>
      <c r="H335" s="79" t="s">
        <v>521</v>
      </c>
      <c r="I335" s="79" t="s">
        <v>30</v>
      </c>
      <c r="J335" s="79" t="s">
        <v>710</v>
      </c>
      <c r="K335" s="80" t="s">
        <v>13</v>
      </c>
      <c r="L335" s="80" t="s">
        <v>13</v>
      </c>
      <c r="M335" s="80" t="s">
        <v>13</v>
      </c>
      <c r="N335" s="80" t="s">
        <v>13</v>
      </c>
      <c r="O335" s="80" t="s">
        <v>13</v>
      </c>
      <c r="P335" s="80" t="s">
        <v>13</v>
      </c>
      <c r="Q335" s="80" t="s">
        <v>13</v>
      </c>
      <c r="R335" s="80" t="s">
        <v>13</v>
      </c>
      <c r="S335" s="80" t="s">
        <v>13</v>
      </c>
      <c r="T335" s="80">
        <v>30.657</v>
      </c>
      <c r="U335" s="80">
        <v>36.643999999999998</v>
      </c>
      <c r="V335" s="80">
        <v>60.819000000000003</v>
      </c>
      <c r="W335" s="80">
        <v>29.707999999999998</v>
      </c>
      <c r="X335" s="80">
        <v>18.46</v>
      </c>
      <c r="Y335" s="80">
        <v>13.035</v>
      </c>
      <c r="Z335" s="80">
        <v>23.082999999999998</v>
      </c>
      <c r="AA335" s="80">
        <v>17.262</v>
      </c>
      <c r="AB335" s="80">
        <v>48.079000000000001</v>
      </c>
      <c r="AC335" s="80">
        <v>19.469000000000001</v>
      </c>
      <c r="AD335" s="80">
        <v>54.037999999999997</v>
      </c>
      <c r="AE335" s="80">
        <v>26.417000000000002</v>
      </c>
      <c r="AF335" s="80">
        <v>43.106999999999999</v>
      </c>
      <c r="AG335" s="80">
        <v>62.43</v>
      </c>
      <c r="AH335" s="80">
        <v>65.884</v>
      </c>
      <c r="AI335" s="80">
        <v>43.79</v>
      </c>
      <c r="AJ335" s="80">
        <v>46.645000000000003</v>
      </c>
      <c r="AK335" s="80">
        <v>35.787999999999997</v>
      </c>
    </row>
    <row r="336" spans="5:37" x14ac:dyDescent="0.25">
      <c r="E336" t="s">
        <v>308</v>
      </c>
      <c r="F336" s="79" t="s">
        <v>554</v>
      </c>
      <c r="G336" s="79"/>
      <c r="H336" s="79" t="s">
        <v>524</v>
      </c>
      <c r="I336" s="79" t="s">
        <v>60</v>
      </c>
      <c r="J336" s="79" t="s">
        <v>711</v>
      </c>
      <c r="K336" s="80" t="s">
        <v>13</v>
      </c>
      <c r="L336" s="80" t="s">
        <v>13</v>
      </c>
      <c r="M336" s="80" t="s">
        <v>13</v>
      </c>
      <c r="N336" s="80" t="s">
        <v>13</v>
      </c>
      <c r="O336" s="80" t="s">
        <v>13</v>
      </c>
      <c r="P336" s="80" t="s">
        <v>13</v>
      </c>
      <c r="Q336" s="80" t="s">
        <v>13</v>
      </c>
      <c r="R336" s="80" t="s">
        <v>13</v>
      </c>
      <c r="S336" s="80" t="s">
        <v>13</v>
      </c>
      <c r="T336" s="80">
        <v>151.02199999999999</v>
      </c>
      <c r="U336" s="80">
        <v>182.1</v>
      </c>
      <c r="V336" s="80">
        <v>203.773</v>
      </c>
      <c r="W336" s="80">
        <v>189.49600000000001</v>
      </c>
      <c r="X336" s="80">
        <v>184.04</v>
      </c>
      <c r="Y336" s="80">
        <v>177.35300000000001</v>
      </c>
      <c r="Z336" s="80">
        <v>165.244</v>
      </c>
      <c r="AA336" s="80">
        <v>137.54599999999999</v>
      </c>
      <c r="AB336" s="80">
        <v>129.99199999999999</v>
      </c>
      <c r="AC336" s="80">
        <v>88.796000000000006</v>
      </c>
      <c r="AD336" s="80">
        <v>79.275000000000006</v>
      </c>
      <c r="AE336" s="80">
        <v>54.231000000000002</v>
      </c>
      <c r="AF336" s="80">
        <v>61.356000000000002</v>
      </c>
      <c r="AG336" s="80">
        <v>79.388000000000005</v>
      </c>
      <c r="AH336" s="80">
        <v>60.052</v>
      </c>
      <c r="AI336" s="80">
        <v>75.432000000000002</v>
      </c>
      <c r="AJ336" s="80">
        <v>57.942999999999998</v>
      </c>
      <c r="AK336" s="80">
        <v>53.670999999999999</v>
      </c>
    </row>
    <row r="337" spans="5:37" x14ac:dyDescent="0.25">
      <c r="E337" t="s">
        <v>308</v>
      </c>
      <c r="F337" s="79" t="s">
        <v>554</v>
      </c>
      <c r="G337" s="79"/>
      <c r="H337" s="79" t="s">
        <v>159</v>
      </c>
      <c r="I337" s="79" t="s">
        <v>27</v>
      </c>
      <c r="J337" s="79" t="s">
        <v>712</v>
      </c>
      <c r="K337" s="80" t="s">
        <v>13</v>
      </c>
      <c r="L337" s="80" t="s">
        <v>13</v>
      </c>
      <c r="M337" s="80" t="s">
        <v>13</v>
      </c>
      <c r="N337" s="80" t="s">
        <v>13</v>
      </c>
      <c r="O337" s="80" t="s">
        <v>13</v>
      </c>
      <c r="P337" s="80" t="s">
        <v>13</v>
      </c>
      <c r="Q337" s="80" t="s">
        <v>13</v>
      </c>
      <c r="R337" s="80" t="s">
        <v>13</v>
      </c>
      <c r="S337" s="80" t="s">
        <v>13</v>
      </c>
      <c r="T337" s="80">
        <v>515.87800000000004</v>
      </c>
      <c r="U337" s="80">
        <v>650.351</v>
      </c>
      <c r="V337" s="80">
        <v>503.51400000000001</v>
      </c>
      <c r="W337" s="80">
        <v>456.58</v>
      </c>
      <c r="X337" s="80">
        <v>414.92599999999999</v>
      </c>
      <c r="Y337" s="80">
        <v>407.56700000000001</v>
      </c>
      <c r="Z337" s="80">
        <v>417.065</v>
      </c>
      <c r="AA337" s="80">
        <v>470.59399999999999</v>
      </c>
      <c r="AB337" s="80">
        <v>550.24400000000003</v>
      </c>
      <c r="AC337" s="80">
        <v>436.423</v>
      </c>
      <c r="AD337" s="80">
        <v>126.71599999999999</v>
      </c>
      <c r="AE337" s="80">
        <v>0</v>
      </c>
      <c r="AF337" s="80">
        <v>0</v>
      </c>
      <c r="AG337" s="80">
        <v>0</v>
      </c>
      <c r="AH337" s="80" t="s">
        <v>13</v>
      </c>
      <c r="AI337" s="80" t="s">
        <v>13</v>
      </c>
      <c r="AJ337" s="80" t="s">
        <v>13</v>
      </c>
      <c r="AK337" s="80" t="s">
        <v>13</v>
      </c>
    </row>
    <row r="338" spans="5:37" x14ac:dyDescent="0.25">
      <c r="E338" t="s">
        <v>308</v>
      </c>
      <c r="F338" s="79" t="s">
        <v>554</v>
      </c>
      <c r="G338" s="79"/>
      <c r="H338" s="79" t="s">
        <v>160</v>
      </c>
      <c r="I338" s="79" t="s">
        <v>21</v>
      </c>
      <c r="J338" s="79" t="s">
        <v>713</v>
      </c>
      <c r="K338" s="80" t="s">
        <v>13</v>
      </c>
      <c r="L338" s="80" t="s">
        <v>13</v>
      </c>
      <c r="M338" s="80" t="s">
        <v>13</v>
      </c>
      <c r="N338" s="80" t="s">
        <v>13</v>
      </c>
      <c r="O338" s="80" t="s">
        <v>13</v>
      </c>
      <c r="P338" s="80" t="s">
        <v>13</v>
      </c>
      <c r="Q338" s="80" t="s">
        <v>13</v>
      </c>
      <c r="R338" s="80" t="s">
        <v>13</v>
      </c>
      <c r="S338" s="80" t="s">
        <v>13</v>
      </c>
      <c r="T338" s="80">
        <v>187.49299999999999</v>
      </c>
      <c r="U338" s="80">
        <v>202.18</v>
      </c>
      <c r="V338" s="80">
        <v>225.88300000000001</v>
      </c>
      <c r="W338" s="80">
        <v>168.95400000000001</v>
      </c>
      <c r="X338" s="80">
        <v>201.637</v>
      </c>
      <c r="Y338" s="80">
        <v>204.94300000000001</v>
      </c>
      <c r="Z338" s="80">
        <v>391.81200000000001</v>
      </c>
      <c r="AA338" s="80">
        <v>495.37799999999999</v>
      </c>
      <c r="AB338" s="80">
        <v>302.17599999999999</v>
      </c>
      <c r="AC338" s="80">
        <v>298.49200000000002</v>
      </c>
      <c r="AD338" s="80">
        <v>374.64100000000002</v>
      </c>
      <c r="AE338" s="80">
        <v>297.20600000000002</v>
      </c>
      <c r="AF338" s="80">
        <v>271.27</v>
      </c>
      <c r="AG338" s="80">
        <v>208.59</v>
      </c>
      <c r="AH338" s="80">
        <v>223.44399999999999</v>
      </c>
      <c r="AI338" s="80">
        <v>386.71899999999999</v>
      </c>
      <c r="AJ338" s="80">
        <v>306.41899999999998</v>
      </c>
      <c r="AK338" s="80">
        <v>152.40299999999999</v>
      </c>
    </row>
    <row r="339" spans="5:37" x14ac:dyDescent="0.25">
      <c r="E339" t="s">
        <v>308</v>
      </c>
      <c r="F339" s="79" t="s">
        <v>554</v>
      </c>
      <c r="G339" s="79"/>
      <c r="H339" s="79" t="s">
        <v>161</v>
      </c>
      <c r="I339" s="82" t="s">
        <v>9</v>
      </c>
      <c r="J339" s="79" t="s">
        <v>714</v>
      </c>
      <c r="K339" s="80" t="s">
        <v>13</v>
      </c>
      <c r="L339" s="80" t="s">
        <v>13</v>
      </c>
      <c r="M339" s="80" t="s">
        <v>13</v>
      </c>
      <c r="N339" s="80" t="s">
        <v>13</v>
      </c>
      <c r="O339" s="80" t="s">
        <v>13</v>
      </c>
      <c r="P339" s="80" t="s">
        <v>13</v>
      </c>
      <c r="Q339" s="80" t="s">
        <v>13</v>
      </c>
      <c r="R339" s="80" t="s">
        <v>13</v>
      </c>
      <c r="S339" s="80" t="s">
        <v>13</v>
      </c>
      <c r="T339" s="80">
        <v>27.984999999999999</v>
      </c>
      <c r="U339" s="80">
        <v>39.698999999999998</v>
      </c>
      <c r="V339" s="80">
        <v>33.677999999999997</v>
      </c>
      <c r="W339" s="80">
        <v>26.541</v>
      </c>
      <c r="X339" s="80">
        <v>17.364000000000001</v>
      </c>
      <c r="Y339" s="80">
        <v>20.408999999999999</v>
      </c>
      <c r="Z339" s="80">
        <v>22.673999999999999</v>
      </c>
      <c r="AA339" s="80">
        <v>23.122</v>
      </c>
      <c r="AB339" s="80">
        <v>20.527000000000001</v>
      </c>
      <c r="AC339" s="80">
        <v>22.366</v>
      </c>
      <c r="AD339" s="80">
        <v>23.117000000000001</v>
      </c>
      <c r="AE339" s="80">
        <v>31.687999999999999</v>
      </c>
      <c r="AF339" s="80">
        <v>31.135999999999999</v>
      </c>
      <c r="AG339" s="80">
        <v>39.322000000000003</v>
      </c>
      <c r="AH339" s="80">
        <v>39.670999999999999</v>
      </c>
      <c r="AI339" s="80">
        <v>41.134999999999998</v>
      </c>
      <c r="AJ339" s="80">
        <v>36.768000000000001</v>
      </c>
      <c r="AK339" s="80">
        <v>47.406999999999996</v>
      </c>
    </row>
    <row r="340" spans="5:37" x14ac:dyDescent="0.25">
      <c r="E340" t="s">
        <v>308</v>
      </c>
      <c r="F340" s="79" t="s">
        <v>554</v>
      </c>
      <c r="G340" s="79"/>
      <c r="H340" s="79" t="s">
        <v>162</v>
      </c>
      <c r="I340" s="82" t="s">
        <v>193</v>
      </c>
      <c r="J340" s="79" t="s">
        <v>715</v>
      </c>
      <c r="K340" s="80" t="s">
        <v>13</v>
      </c>
      <c r="L340" s="80" t="s">
        <v>13</v>
      </c>
      <c r="M340" s="80" t="s">
        <v>13</v>
      </c>
      <c r="N340" s="80" t="s">
        <v>13</v>
      </c>
      <c r="O340" s="80" t="s">
        <v>13</v>
      </c>
      <c r="P340" s="80" t="s">
        <v>13</v>
      </c>
      <c r="Q340" s="80" t="s">
        <v>13</v>
      </c>
      <c r="R340" s="80" t="s">
        <v>13</v>
      </c>
      <c r="S340" s="80" t="s">
        <v>13</v>
      </c>
      <c r="T340" s="80">
        <v>199.33500000000001</v>
      </c>
      <c r="U340" s="80">
        <v>168.029</v>
      </c>
      <c r="V340" s="80">
        <v>181.191</v>
      </c>
      <c r="W340" s="80">
        <v>115.134</v>
      </c>
      <c r="X340" s="80">
        <v>90.113</v>
      </c>
      <c r="Y340" s="80">
        <v>96.016999999999996</v>
      </c>
      <c r="Z340" s="80">
        <v>87.305000000000007</v>
      </c>
      <c r="AA340" s="80">
        <v>126.16500000000001</v>
      </c>
      <c r="AB340" s="80">
        <v>70.858999999999995</v>
      </c>
      <c r="AC340" s="80">
        <v>81.400999999999996</v>
      </c>
      <c r="AD340" s="80">
        <v>82.441999999999993</v>
      </c>
      <c r="AE340" s="80">
        <v>68.141000000000005</v>
      </c>
      <c r="AF340" s="80">
        <v>71.317999999999998</v>
      </c>
      <c r="AG340" s="80">
        <v>55.118000000000002</v>
      </c>
      <c r="AH340" s="80">
        <v>67.186000000000007</v>
      </c>
      <c r="AI340" s="80">
        <v>45.674999999999997</v>
      </c>
      <c r="AJ340" s="80">
        <v>60.957999999999998</v>
      </c>
      <c r="AK340" s="80">
        <v>58.539000000000001</v>
      </c>
    </row>
    <row r="341" spans="5:37" x14ac:dyDescent="0.25">
      <c r="E341" t="s">
        <v>308</v>
      </c>
      <c r="F341" s="79" t="s">
        <v>554</v>
      </c>
      <c r="G341" s="79"/>
      <c r="H341" s="79" t="s">
        <v>163</v>
      </c>
      <c r="I341" s="82" t="s">
        <v>27</v>
      </c>
      <c r="J341" s="79" t="s">
        <v>716</v>
      </c>
      <c r="K341" s="80" t="s">
        <v>13</v>
      </c>
      <c r="L341" s="80" t="s">
        <v>13</v>
      </c>
      <c r="M341" s="80" t="s">
        <v>13</v>
      </c>
      <c r="N341" s="80" t="s">
        <v>13</v>
      </c>
      <c r="O341" s="80" t="s">
        <v>13</v>
      </c>
      <c r="P341" s="80" t="s">
        <v>13</v>
      </c>
      <c r="Q341" s="80" t="s">
        <v>13</v>
      </c>
      <c r="R341" s="80" t="s">
        <v>13</v>
      </c>
      <c r="S341" s="80" t="s">
        <v>13</v>
      </c>
      <c r="T341" s="80">
        <v>194.39699999999999</v>
      </c>
      <c r="U341" s="80">
        <v>234.34800000000001</v>
      </c>
      <c r="V341" s="80">
        <v>214.68700000000001</v>
      </c>
      <c r="W341" s="80">
        <v>234.10599999999999</v>
      </c>
      <c r="X341" s="80">
        <v>233.21600000000001</v>
      </c>
      <c r="Y341" s="80">
        <v>252.37799999999999</v>
      </c>
      <c r="Z341" s="80">
        <v>292.57</v>
      </c>
      <c r="AA341" s="80">
        <v>246.6</v>
      </c>
      <c r="AB341" s="80">
        <v>228.417</v>
      </c>
      <c r="AC341" s="80">
        <v>297.14600000000002</v>
      </c>
      <c r="AD341" s="80">
        <v>343.733</v>
      </c>
      <c r="AE341" s="80">
        <v>450.298</v>
      </c>
      <c r="AF341" s="80">
        <v>478.32799999999997</v>
      </c>
      <c r="AG341" s="80">
        <v>456.31400000000002</v>
      </c>
      <c r="AH341" s="80">
        <v>423.78699999999998</v>
      </c>
      <c r="AI341" s="80">
        <v>445.56299999999999</v>
      </c>
      <c r="AJ341" s="80">
        <v>510.084</v>
      </c>
      <c r="AK341" s="80">
        <v>455.32799999999997</v>
      </c>
    </row>
    <row r="342" spans="5:37" x14ac:dyDescent="0.25">
      <c r="E342" t="s">
        <v>308</v>
      </c>
      <c r="F342" s="79" t="s">
        <v>554</v>
      </c>
      <c r="G342" s="79"/>
      <c r="H342" s="79" t="s">
        <v>537</v>
      </c>
      <c r="I342" s="86"/>
      <c r="J342" s="79" t="s">
        <v>717</v>
      </c>
      <c r="K342" s="80" t="s">
        <v>13</v>
      </c>
      <c r="L342" s="80" t="s">
        <v>13</v>
      </c>
      <c r="M342" s="80" t="s">
        <v>13</v>
      </c>
      <c r="N342" s="80" t="s">
        <v>13</v>
      </c>
      <c r="O342" s="80" t="s">
        <v>13</v>
      </c>
      <c r="P342" s="80" t="s">
        <v>13</v>
      </c>
      <c r="Q342" s="80" t="s">
        <v>13</v>
      </c>
      <c r="R342" s="80" t="s">
        <v>13</v>
      </c>
      <c r="S342" s="80" t="s">
        <v>13</v>
      </c>
      <c r="T342" s="80" t="s">
        <v>13</v>
      </c>
      <c r="U342" s="80" t="s">
        <v>13</v>
      </c>
      <c r="V342" s="80" t="s">
        <v>13</v>
      </c>
      <c r="W342" s="80" t="s">
        <v>13</v>
      </c>
      <c r="X342" s="80" t="s">
        <v>13</v>
      </c>
      <c r="Y342" s="80" t="s">
        <v>13</v>
      </c>
      <c r="Z342" s="80" t="s">
        <v>13</v>
      </c>
      <c r="AA342" s="80" t="s">
        <v>13</v>
      </c>
      <c r="AB342" s="80" t="s">
        <v>13</v>
      </c>
      <c r="AC342" s="80" t="s">
        <v>13</v>
      </c>
      <c r="AD342" s="80" t="s">
        <v>13</v>
      </c>
      <c r="AE342" s="80" t="s">
        <v>13</v>
      </c>
      <c r="AF342" s="80" t="s">
        <v>13</v>
      </c>
      <c r="AG342" s="80" t="s">
        <v>13</v>
      </c>
      <c r="AH342" s="80" t="s">
        <v>13</v>
      </c>
      <c r="AI342" s="80" t="s">
        <v>13</v>
      </c>
      <c r="AJ342" s="80" t="s">
        <v>13</v>
      </c>
      <c r="AK342" s="80" t="s">
        <v>13</v>
      </c>
    </row>
    <row r="343" spans="5:37" x14ac:dyDescent="0.25">
      <c r="F343" s="79" t="s">
        <v>554</v>
      </c>
      <c r="G343" s="79"/>
      <c r="H343" s="79" t="s">
        <v>164</v>
      </c>
      <c r="I343" s="82"/>
      <c r="J343" s="79" t="s">
        <v>718</v>
      </c>
      <c r="K343" s="80" t="s">
        <v>13</v>
      </c>
      <c r="L343" s="80" t="s">
        <v>13</v>
      </c>
      <c r="M343" s="80" t="s">
        <v>13</v>
      </c>
      <c r="N343" s="80" t="s">
        <v>13</v>
      </c>
      <c r="O343" s="80" t="s">
        <v>13</v>
      </c>
      <c r="P343" s="80" t="s">
        <v>13</v>
      </c>
      <c r="Q343" s="80" t="s">
        <v>13</v>
      </c>
      <c r="R343" s="80" t="s">
        <v>13</v>
      </c>
      <c r="S343" s="80" t="s">
        <v>13</v>
      </c>
      <c r="T343" s="80">
        <v>17992.009000000005</v>
      </c>
      <c r="U343" s="80">
        <v>16318.735999999995</v>
      </c>
      <c r="V343" s="80">
        <v>21737.001</v>
      </c>
      <c r="W343" s="80">
        <v>22145.262000000002</v>
      </c>
      <c r="X343" s="80">
        <v>21371.568000000003</v>
      </c>
      <c r="Y343" s="80">
        <v>22043.207000000009</v>
      </c>
      <c r="Z343" s="80">
        <v>17144.873</v>
      </c>
      <c r="AA343" s="80">
        <v>16220.472000000005</v>
      </c>
      <c r="AB343" s="80">
        <v>14905.075999999997</v>
      </c>
      <c r="AC343" s="80">
        <v>12968.626000000002</v>
      </c>
      <c r="AD343" s="80">
        <v>12003.218999999997</v>
      </c>
      <c r="AE343" s="80">
        <v>11667.439000000002</v>
      </c>
      <c r="AF343" s="80">
        <v>12125.630999999998</v>
      </c>
      <c r="AG343" s="80">
        <v>11970.542000000003</v>
      </c>
      <c r="AH343" s="80">
        <v>10665.246000000003</v>
      </c>
      <c r="AI343" s="80">
        <v>10490.535999999998</v>
      </c>
      <c r="AJ343" s="80">
        <v>10748.045</v>
      </c>
      <c r="AK343" s="80">
        <v>10130.022000000004</v>
      </c>
    </row>
    <row r="344" spans="5:37" x14ac:dyDescent="0.25">
      <c r="F344" s="79" t="s">
        <v>554</v>
      </c>
      <c r="G344" s="79"/>
      <c r="H344" s="79" t="s">
        <v>165</v>
      </c>
      <c r="I344" s="82"/>
      <c r="J344" s="79" t="s">
        <v>719</v>
      </c>
      <c r="K344" s="80" t="s">
        <v>13</v>
      </c>
      <c r="L344" s="80" t="s">
        <v>13</v>
      </c>
      <c r="M344" s="80" t="s">
        <v>13</v>
      </c>
      <c r="N344" s="80" t="s">
        <v>13</v>
      </c>
      <c r="O344" s="80" t="s">
        <v>13</v>
      </c>
      <c r="P344" s="80" t="s">
        <v>13</v>
      </c>
      <c r="Q344" s="80" t="s">
        <v>13</v>
      </c>
      <c r="R344" s="80" t="s">
        <v>13</v>
      </c>
      <c r="S344" s="80" t="s">
        <v>13</v>
      </c>
      <c r="T344" s="80">
        <v>149912.27299999999</v>
      </c>
      <c r="U344" s="80">
        <v>155676.85199999998</v>
      </c>
      <c r="V344" s="80">
        <v>165849.97299999997</v>
      </c>
      <c r="W344" s="80">
        <v>164066.57099999994</v>
      </c>
      <c r="X344" s="80">
        <v>170683.22899999996</v>
      </c>
      <c r="Y344" s="80">
        <v>175497.57700000002</v>
      </c>
      <c r="Z344" s="80">
        <v>202403.83100000012</v>
      </c>
      <c r="AA344" s="80">
        <v>205588.8249999999</v>
      </c>
      <c r="AB344" s="80">
        <v>209598.00600000011</v>
      </c>
      <c r="AC344" s="80">
        <v>202670.03099999999</v>
      </c>
      <c r="AD344" s="80">
        <v>201375.30299999999</v>
      </c>
      <c r="AE344" s="80">
        <v>204264.24299999996</v>
      </c>
      <c r="AF344" s="80">
        <v>211979.43399999992</v>
      </c>
      <c r="AG344" s="80">
        <v>215612.179</v>
      </c>
      <c r="AH344" s="80">
        <v>214057.01799999995</v>
      </c>
      <c r="AI344" s="80">
        <v>221753.57799999998</v>
      </c>
      <c r="AJ344" s="80">
        <v>229198.04</v>
      </c>
      <c r="AK344" s="80">
        <v>227153.07199999993</v>
      </c>
    </row>
    <row r="345" spans="5:37" x14ac:dyDescent="0.25">
      <c r="F345" s="79" t="s">
        <v>554</v>
      </c>
      <c r="G345" s="79"/>
      <c r="H345" s="79" t="s">
        <v>167</v>
      </c>
      <c r="I345" s="82"/>
      <c r="J345" s="79" t="s">
        <v>720</v>
      </c>
      <c r="K345" s="80" t="s">
        <v>13</v>
      </c>
      <c r="L345" s="80" t="s">
        <v>13</v>
      </c>
      <c r="M345" s="80" t="s">
        <v>13</v>
      </c>
      <c r="N345" s="80" t="s">
        <v>13</v>
      </c>
      <c r="O345" s="80" t="s">
        <v>13</v>
      </c>
      <c r="P345" s="80" t="s">
        <v>13</v>
      </c>
      <c r="Q345" s="80" t="s">
        <v>13</v>
      </c>
      <c r="R345" s="80" t="s">
        <v>13</v>
      </c>
      <c r="S345" s="80" t="s">
        <v>13</v>
      </c>
      <c r="T345" s="80">
        <v>39224.265999999996</v>
      </c>
      <c r="U345" s="80">
        <v>35081.624000000003</v>
      </c>
      <c r="V345" s="80">
        <v>41936.669000000002</v>
      </c>
      <c r="W345" s="80">
        <v>42527.699000000001</v>
      </c>
      <c r="X345" s="80">
        <v>40569.35300000001</v>
      </c>
      <c r="Y345" s="80">
        <v>44012.439000000006</v>
      </c>
      <c r="Z345" s="80">
        <v>38463.383999999991</v>
      </c>
      <c r="AA345" s="80">
        <v>38983.339000000007</v>
      </c>
      <c r="AB345" s="80">
        <v>37917.122999999992</v>
      </c>
      <c r="AC345" s="80">
        <v>40334.339999999997</v>
      </c>
      <c r="AD345" s="80">
        <v>40502.294000000002</v>
      </c>
      <c r="AE345" s="80">
        <v>40436.457999999991</v>
      </c>
      <c r="AF345" s="80">
        <v>39718.696000000004</v>
      </c>
      <c r="AG345" s="80">
        <v>39155.095999999998</v>
      </c>
      <c r="AH345" s="80">
        <v>42497.764000000003</v>
      </c>
      <c r="AI345" s="80">
        <v>42676.466999999997</v>
      </c>
      <c r="AJ345" s="80">
        <v>39296.262000000002</v>
      </c>
      <c r="AK345" s="80">
        <v>38266.646000000001</v>
      </c>
    </row>
    <row r="346" spans="5:37" x14ac:dyDescent="0.25">
      <c r="F346" s="79" t="s">
        <v>554</v>
      </c>
      <c r="G346" s="79"/>
      <c r="H346" s="79" t="s">
        <v>168</v>
      </c>
      <c r="I346" s="82"/>
      <c r="J346" s="79" t="s">
        <v>721</v>
      </c>
      <c r="K346" s="80" t="s">
        <v>13</v>
      </c>
      <c r="L346" s="80" t="s">
        <v>13</v>
      </c>
      <c r="M346" s="80" t="s">
        <v>13</v>
      </c>
      <c r="N346" s="80" t="s">
        <v>13</v>
      </c>
      <c r="O346" s="80" t="s">
        <v>13</v>
      </c>
      <c r="P346" s="80" t="s">
        <v>13</v>
      </c>
      <c r="Q346" s="80" t="s">
        <v>13</v>
      </c>
      <c r="R346" s="80" t="s">
        <v>13</v>
      </c>
      <c r="S346" s="80" t="s">
        <v>13</v>
      </c>
      <c r="T346" s="80">
        <v>16032.448999999999</v>
      </c>
      <c r="U346" s="80">
        <v>16604.038</v>
      </c>
      <c r="V346" s="80">
        <v>18731.373</v>
      </c>
      <c r="W346" s="80">
        <v>17319.550999999996</v>
      </c>
      <c r="X346" s="80">
        <v>16621.828000000001</v>
      </c>
      <c r="Y346" s="80">
        <v>15473.45</v>
      </c>
      <c r="Z346" s="80">
        <v>17835.922999999992</v>
      </c>
      <c r="AA346" s="80">
        <v>17582.495999999999</v>
      </c>
      <c r="AB346" s="80">
        <v>18441.02</v>
      </c>
      <c r="AC346" s="80">
        <v>18185.563000000002</v>
      </c>
      <c r="AD346" s="80">
        <v>14927.922999999999</v>
      </c>
      <c r="AE346" s="80">
        <v>14042.791999999999</v>
      </c>
      <c r="AF346" s="80">
        <v>15415.411000000002</v>
      </c>
      <c r="AG346" s="80">
        <v>15205.941999999997</v>
      </c>
      <c r="AH346" s="80">
        <v>16250.934999999999</v>
      </c>
      <c r="AI346" s="80">
        <v>16440.22</v>
      </c>
      <c r="AJ346" s="80">
        <v>23115.370999999999</v>
      </c>
      <c r="AK346" s="80">
        <v>26116.947000000004</v>
      </c>
    </row>
    <row r="347" spans="5:37" x14ac:dyDescent="0.25">
      <c r="F347" s="79" t="s">
        <v>554</v>
      </c>
      <c r="G347" s="79"/>
      <c r="H347" s="79" t="s">
        <v>169</v>
      </c>
      <c r="I347" s="82"/>
      <c r="J347" s="79" t="s">
        <v>722</v>
      </c>
      <c r="K347" s="80" t="s">
        <v>13</v>
      </c>
      <c r="L347" s="80" t="s">
        <v>13</v>
      </c>
      <c r="M347" s="80" t="s">
        <v>13</v>
      </c>
      <c r="N347" s="80" t="s">
        <v>13</v>
      </c>
      <c r="O347" s="80" t="s">
        <v>13</v>
      </c>
      <c r="P347" s="80" t="s">
        <v>13</v>
      </c>
      <c r="Q347" s="80" t="s">
        <v>13</v>
      </c>
      <c r="R347" s="80" t="s">
        <v>13</v>
      </c>
      <c r="S347" s="80" t="s">
        <v>13</v>
      </c>
      <c r="T347" s="80">
        <v>205168.98799999998</v>
      </c>
      <c r="U347" s="80">
        <v>207362.514</v>
      </c>
      <c r="V347" s="80">
        <v>226518.01499999996</v>
      </c>
      <c r="W347" s="80">
        <v>223913.82099999994</v>
      </c>
      <c r="X347" s="80">
        <v>227874.41</v>
      </c>
      <c r="Y347" s="80">
        <v>234983.46600000004</v>
      </c>
      <c r="Z347" s="80">
        <v>258703.13800000009</v>
      </c>
      <c r="AA347" s="80">
        <v>262154.65999999997</v>
      </c>
      <c r="AB347" s="80">
        <v>265956.14900000009</v>
      </c>
      <c r="AC347" s="80">
        <v>261189.93399999998</v>
      </c>
      <c r="AD347" s="80">
        <v>256805.52</v>
      </c>
      <c r="AE347" s="80">
        <v>258743.49299999993</v>
      </c>
      <c r="AF347" s="80">
        <v>267113.54099999991</v>
      </c>
      <c r="AG347" s="80">
        <v>269973.217</v>
      </c>
      <c r="AH347" s="80">
        <v>272805.71699999995</v>
      </c>
      <c r="AI347" s="80">
        <v>280870.26500000001</v>
      </c>
      <c r="AJ347" s="80">
        <v>291609.67300000007</v>
      </c>
      <c r="AK347" s="80">
        <v>291536.66499999992</v>
      </c>
    </row>
    <row r="348" spans="5:37" x14ac:dyDescent="0.25">
      <c r="F348" s="79" t="s">
        <v>554</v>
      </c>
      <c r="G348" s="79"/>
      <c r="H348" s="79" t="s">
        <v>170</v>
      </c>
      <c r="I348" s="82"/>
      <c r="J348" s="79" t="s">
        <v>723</v>
      </c>
      <c r="K348" s="80" t="s">
        <v>13</v>
      </c>
      <c r="L348" s="80" t="s">
        <v>13</v>
      </c>
      <c r="M348" s="80" t="s">
        <v>13</v>
      </c>
      <c r="N348" s="80" t="s">
        <v>13</v>
      </c>
      <c r="O348" s="80" t="s">
        <v>13</v>
      </c>
      <c r="P348" s="80" t="s">
        <v>13</v>
      </c>
      <c r="Q348" s="80" t="s">
        <v>13</v>
      </c>
      <c r="R348" s="80" t="s">
        <v>13</v>
      </c>
      <c r="S348" s="80" t="s">
        <v>13</v>
      </c>
      <c r="T348" s="80" t="s">
        <v>13</v>
      </c>
      <c r="U348" s="80" t="s">
        <v>13</v>
      </c>
      <c r="V348" s="80" t="s">
        <v>13</v>
      </c>
      <c r="W348" s="80" t="s">
        <v>13</v>
      </c>
      <c r="X348" s="80" t="s">
        <v>13</v>
      </c>
      <c r="Y348" s="80" t="s">
        <v>13</v>
      </c>
      <c r="Z348" s="80">
        <v>11478.774000000001</v>
      </c>
      <c r="AA348" s="80">
        <v>11588.155999999997</v>
      </c>
      <c r="AB348" s="80">
        <v>12457.097999999998</v>
      </c>
      <c r="AC348" s="80">
        <v>12458.190999999997</v>
      </c>
      <c r="AD348" s="80">
        <v>12952.105</v>
      </c>
      <c r="AE348" s="80">
        <v>13948.394999999999</v>
      </c>
      <c r="AF348" s="80">
        <v>14829.399000000001</v>
      </c>
      <c r="AG348" s="80">
        <v>14952.425000000003</v>
      </c>
      <c r="AH348" s="80">
        <v>14918.42</v>
      </c>
      <c r="AI348" s="80">
        <v>14175.852999999999</v>
      </c>
      <c r="AJ348" s="80">
        <v>14490.772999999999</v>
      </c>
      <c r="AK348" s="80">
        <v>15426.645</v>
      </c>
    </row>
    <row r="349" spans="5:37" x14ac:dyDescent="0.25">
      <c r="F349" s="79" t="s">
        <v>554</v>
      </c>
      <c r="G349" s="79"/>
      <c r="H349" s="79" t="s">
        <v>171</v>
      </c>
      <c r="I349" s="82"/>
      <c r="J349" s="79" t="s">
        <v>724</v>
      </c>
      <c r="K349" s="80" t="s">
        <v>13</v>
      </c>
      <c r="L349" s="80" t="s">
        <v>13</v>
      </c>
      <c r="M349" s="80" t="s">
        <v>13</v>
      </c>
      <c r="N349" s="80" t="s">
        <v>13</v>
      </c>
      <c r="O349" s="80" t="s">
        <v>13</v>
      </c>
      <c r="P349" s="80" t="s">
        <v>13</v>
      </c>
      <c r="Q349" s="80" t="s">
        <v>13</v>
      </c>
      <c r="R349" s="80" t="s">
        <v>13</v>
      </c>
      <c r="S349" s="80" t="s">
        <v>13</v>
      </c>
      <c r="T349" s="80" t="s">
        <v>13</v>
      </c>
      <c r="U349" s="80" t="s">
        <v>13</v>
      </c>
      <c r="V349" s="80" t="s">
        <v>13</v>
      </c>
      <c r="W349" s="80" t="s">
        <v>13</v>
      </c>
      <c r="X349" s="80" t="s">
        <v>13</v>
      </c>
      <c r="Y349" s="80" t="s">
        <v>13</v>
      </c>
      <c r="Z349" s="80">
        <v>270181.91200000001</v>
      </c>
      <c r="AA349" s="80">
        <v>273742.81599999999</v>
      </c>
      <c r="AB349" s="80">
        <v>278413.24699999997</v>
      </c>
      <c r="AC349" s="80">
        <v>273648.125</v>
      </c>
      <c r="AD349" s="80">
        <v>269757.625</v>
      </c>
      <c r="AE349" s="80">
        <v>272691.88799999998</v>
      </c>
      <c r="AF349" s="80">
        <v>281942.94</v>
      </c>
      <c r="AG349" s="80">
        <v>284925.64199999999</v>
      </c>
      <c r="AH349" s="80">
        <v>287724.13699999999</v>
      </c>
      <c r="AI349" s="80">
        <v>295046.11800000002</v>
      </c>
      <c r="AJ349" s="80">
        <v>306100.446</v>
      </c>
      <c r="AK349" s="80">
        <v>306963.31</v>
      </c>
    </row>
    <row r="350" spans="5:37" x14ac:dyDescent="0.25">
      <c r="E350" t="s">
        <v>188</v>
      </c>
      <c r="F350" s="79" t="s">
        <v>725</v>
      </c>
      <c r="G350" s="79"/>
      <c r="H350" t="s">
        <v>8</v>
      </c>
      <c r="I350" t="s">
        <v>9</v>
      </c>
      <c r="J350" s="79" t="s">
        <v>726</v>
      </c>
      <c r="K350" s="87" t="s">
        <v>13</v>
      </c>
      <c r="L350" s="87" t="s">
        <v>13</v>
      </c>
      <c r="M350" s="87" t="s">
        <v>13</v>
      </c>
      <c r="N350" s="87" t="s">
        <v>13</v>
      </c>
      <c r="O350" s="87" t="s">
        <v>13</v>
      </c>
      <c r="P350" s="87" t="s">
        <v>13</v>
      </c>
      <c r="Q350" s="87" t="s">
        <v>13</v>
      </c>
      <c r="R350" s="87" t="s">
        <v>13</v>
      </c>
      <c r="S350" s="87" t="s">
        <v>13</v>
      </c>
      <c r="T350" s="87">
        <v>769.31399999999996</v>
      </c>
      <c r="U350" s="87">
        <v>828.60900000000004</v>
      </c>
      <c r="V350" s="87">
        <v>902.91099999999994</v>
      </c>
      <c r="W350" s="87">
        <v>1080.8050000000001</v>
      </c>
      <c r="X350" s="87">
        <v>949.673</v>
      </c>
      <c r="Y350" s="87">
        <v>1096.9280000000001</v>
      </c>
      <c r="Z350" s="87">
        <v>1318.742</v>
      </c>
      <c r="AA350" s="87">
        <v>1453.328</v>
      </c>
      <c r="AB350" s="87">
        <v>1891.182</v>
      </c>
      <c r="AC350" s="87">
        <v>1960.654</v>
      </c>
      <c r="AD350" s="87">
        <v>1884.249</v>
      </c>
      <c r="AE350" s="87">
        <v>1735.2149999999999</v>
      </c>
      <c r="AF350" s="87">
        <v>1471.1659999999999</v>
      </c>
      <c r="AG350" s="87">
        <v>1580.7629999999999</v>
      </c>
      <c r="AH350" s="87">
        <v>1788.7629999999999</v>
      </c>
      <c r="AI350" s="87">
        <v>1817.596</v>
      </c>
      <c r="AJ350" s="87">
        <v>1675.271</v>
      </c>
      <c r="AK350" s="87">
        <v>1378.692</v>
      </c>
    </row>
    <row r="351" spans="5:37" x14ac:dyDescent="0.25">
      <c r="E351" t="s">
        <v>188</v>
      </c>
      <c r="F351" s="79" t="s">
        <v>725</v>
      </c>
      <c r="G351" s="79"/>
      <c r="H351" t="s">
        <v>11</v>
      </c>
      <c r="I351" t="s">
        <v>12</v>
      </c>
      <c r="J351" s="79" t="s">
        <v>727</v>
      </c>
      <c r="K351" s="87" t="s">
        <v>13</v>
      </c>
      <c r="L351" s="87" t="s">
        <v>13</v>
      </c>
      <c r="M351" s="87" t="s">
        <v>13</v>
      </c>
      <c r="N351" s="87" t="s">
        <v>13</v>
      </c>
      <c r="O351" s="87" t="s">
        <v>13</v>
      </c>
      <c r="P351" s="87" t="s">
        <v>13</v>
      </c>
      <c r="Q351" s="87" t="s">
        <v>13</v>
      </c>
      <c r="R351" s="87" t="s">
        <v>13</v>
      </c>
      <c r="S351" s="87" t="s">
        <v>13</v>
      </c>
      <c r="T351" s="87" t="s">
        <v>608</v>
      </c>
      <c r="U351" s="87" t="s">
        <v>608</v>
      </c>
      <c r="V351" s="87" t="s">
        <v>608</v>
      </c>
      <c r="W351" s="87" t="s">
        <v>608</v>
      </c>
      <c r="X351" s="87" t="s">
        <v>608</v>
      </c>
      <c r="Y351" s="87" t="s">
        <v>608</v>
      </c>
      <c r="Z351" s="87">
        <v>1459</v>
      </c>
      <c r="AA351" s="87">
        <v>1525</v>
      </c>
      <c r="AB351" s="87">
        <v>1695</v>
      </c>
      <c r="AC351" s="87">
        <v>1813.904</v>
      </c>
      <c r="AD351" s="87">
        <v>2060</v>
      </c>
      <c r="AE351" s="87">
        <v>1839.817</v>
      </c>
      <c r="AF351" s="87">
        <v>1909</v>
      </c>
      <c r="AG351" s="87">
        <v>2186</v>
      </c>
      <c r="AH351" s="87">
        <v>3068</v>
      </c>
      <c r="AI351" s="87">
        <v>3133</v>
      </c>
      <c r="AJ351" s="87">
        <v>3342.7359999999999</v>
      </c>
      <c r="AK351" s="87">
        <v>3122.1219999999998</v>
      </c>
    </row>
    <row r="352" spans="5:37" x14ac:dyDescent="0.25">
      <c r="E352" t="s">
        <v>188</v>
      </c>
      <c r="F352" s="79" t="s">
        <v>725</v>
      </c>
      <c r="G352" s="79"/>
      <c r="H352" t="s">
        <v>14</v>
      </c>
      <c r="I352" t="s">
        <v>193</v>
      </c>
      <c r="J352" s="79" t="s">
        <v>728</v>
      </c>
      <c r="K352" s="87" t="s">
        <v>13</v>
      </c>
      <c r="L352" s="87" t="s">
        <v>13</v>
      </c>
      <c r="M352" s="87" t="s">
        <v>13</v>
      </c>
      <c r="N352" s="87" t="s">
        <v>13</v>
      </c>
      <c r="O352" s="87" t="s">
        <v>13</v>
      </c>
      <c r="P352" s="87" t="s">
        <v>13</v>
      </c>
      <c r="Q352" s="87" t="s">
        <v>13</v>
      </c>
      <c r="R352" s="87" t="s">
        <v>13</v>
      </c>
      <c r="S352" s="87" t="s">
        <v>13</v>
      </c>
      <c r="T352" s="87">
        <v>361.072</v>
      </c>
      <c r="U352" s="87">
        <v>342.08800000000002</v>
      </c>
      <c r="V352" s="87">
        <v>598.80200000000002</v>
      </c>
      <c r="W352" s="87">
        <v>665.01199999999994</v>
      </c>
      <c r="X352" s="87">
        <v>817.77099999999996</v>
      </c>
      <c r="Y352" s="87">
        <v>685.67100000000005</v>
      </c>
      <c r="Z352" s="87">
        <v>452.08499999999998</v>
      </c>
      <c r="AA352" s="87">
        <v>492.30700000000002</v>
      </c>
      <c r="AB352" s="87">
        <v>466.92200000000003</v>
      </c>
      <c r="AC352" s="87">
        <v>410.42099999999999</v>
      </c>
      <c r="AD352" s="87">
        <v>451.08300000000003</v>
      </c>
      <c r="AE352" s="87">
        <v>546.11199999999997</v>
      </c>
      <c r="AF352" s="87">
        <v>429.923</v>
      </c>
      <c r="AG352" s="87">
        <v>417.56900000000002</v>
      </c>
      <c r="AH352" s="87">
        <v>617.173</v>
      </c>
      <c r="AI352" s="87">
        <v>515.71</v>
      </c>
      <c r="AJ352" s="87">
        <v>500.30599999999998</v>
      </c>
      <c r="AK352" s="87">
        <v>412.65699999999998</v>
      </c>
    </row>
    <row r="353" spans="5:37" x14ac:dyDescent="0.25">
      <c r="E353" t="s">
        <v>188</v>
      </c>
      <c r="F353" s="79" t="s">
        <v>725</v>
      </c>
      <c r="G353" s="79"/>
      <c r="H353" t="s">
        <v>15</v>
      </c>
      <c r="I353" t="s">
        <v>16</v>
      </c>
      <c r="J353" s="79" t="s">
        <v>729</v>
      </c>
      <c r="K353" s="87" t="s">
        <v>13</v>
      </c>
      <c r="L353" s="87" t="s">
        <v>13</v>
      </c>
      <c r="M353" s="87" t="s">
        <v>13</v>
      </c>
      <c r="N353" s="87" t="s">
        <v>13</v>
      </c>
      <c r="O353" s="87" t="s">
        <v>13</v>
      </c>
      <c r="P353" s="87" t="s">
        <v>13</v>
      </c>
      <c r="Q353" s="87" t="s">
        <v>13</v>
      </c>
      <c r="R353" s="87" t="s">
        <v>13</v>
      </c>
      <c r="S353" s="87" t="s">
        <v>13</v>
      </c>
      <c r="T353" s="87">
        <v>859.94399999999996</v>
      </c>
      <c r="U353" s="87">
        <v>591.92999999999995</v>
      </c>
      <c r="V353" s="87">
        <v>710.90899999999999</v>
      </c>
      <c r="W353" s="87">
        <v>637.55700000000002</v>
      </c>
      <c r="X353" s="87">
        <v>534.39099999999996</v>
      </c>
      <c r="Y353" s="87">
        <v>489.221</v>
      </c>
      <c r="Z353" s="87">
        <v>516.69799999999998</v>
      </c>
      <c r="AA353" s="87">
        <v>850.47699999999998</v>
      </c>
      <c r="AB353" s="87">
        <v>889.52300000000002</v>
      </c>
      <c r="AC353" s="87">
        <v>938.64099999999996</v>
      </c>
      <c r="AD353" s="87">
        <v>933.87099999999998</v>
      </c>
      <c r="AE353" s="87">
        <v>768.14099999999996</v>
      </c>
      <c r="AF353" s="87">
        <v>1007.36</v>
      </c>
      <c r="AG353" s="87">
        <v>809.74599999999998</v>
      </c>
      <c r="AH353" s="87">
        <v>544.45000000000005</v>
      </c>
      <c r="AI353" s="87">
        <v>635.803</v>
      </c>
      <c r="AJ353" s="87">
        <v>859.46500000000003</v>
      </c>
      <c r="AK353" s="87">
        <v>1015.282</v>
      </c>
    </row>
    <row r="354" spans="5:37" x14ac:dyDescent="0.25">
      <c r="E354" t="s">
        <v>188</v>
      </c>
      <c r="F354" s="79" t="s">
        <v>725</v>
      </c>
      <c r="G354" s="79"/>
      <c r="H354" t="s">
        <v>198</v>
      </c>
      <c r="I354" t="s">
        <v>17</v>
      </c>
      <c r="J354" s="79" t="s">
        <v>730</v>
      </c>
      <c r="K354" s="87" t="s">
        <v>13</v>
      </c>
      <c r="L354" s="87" t="s">
        <v>13</v>
      </c>
      <c r="M354" s="87" t="s">
        <v>13</v>
      </c>
      <c r="N354" s="87" t="s">
        <v>13</v>
      </c>
      <c r="O354" s="87" t="s">
        <v>13</v>
      </c>
      <c r="P354" s="87" t="s">
        <v>13</v>
      </c>
      <c r="Q354" s="87" t="s">
        <v>13</v>
      </c>
      <c r="R354" s="87" t="s">
        <v>13</v>
      </c>
      <c r="S354" s="87" t="s">
        <v>13</v>
      </c>
      <c r="T354" s="87">
        <v>508.05900000000003</v>
      </c>
      <c r="U354" s="87">
        <v>502.46499999999997</v>
      </c>
      <c r="V354" s="87">
        <v>552.197</v>
      </c>
      <c r="W354" s="87">
        <v>596.36800000000005</v>
      </c>
      <c r="X354" s="87">
        <v>588.35799999999995</v>
      </c>
      <c r="Y354" s="87">
        <v>653.37800000000004</v>
      </c>
      <c r="Z354" s="87">
        <v>656.59100000000001</v>
      </c>
      <c r="AA354" s="87">
        <v>696.28099999999995</v>
      </c>
      <c r="AB354" s="87">
        <v>679.02599999999995</v>
      </c>
      <c r="AC354" s="87">
        <v>536.18200000000002</v>
      </c>
      <c r="AD354" s="87">
        <v>613.77300000000002</v>
      </c>
      <c r="AE354" s="87">
        <v>705.83399999999995</v>
      </c>
      <c r="AF354" s="87">
        <v>693.173</v>
      </c>
      <c r="AG354" s="87">
        <v>1047.963</v>
      </c>
      <c r="AH354" s="87">
        <v>1065.778</v>
      </c>
      <c r="AI354" s="87">
        <v>1172.355</v>
      </c>
      <c r="AJ354" s="87">
        <v>1231.3</v>
      </c>
      <c r="AK354" s="87">
        <v>1192.8240000000001</v>
      </c>
    </row>
    <row r="355" spans="5:37" x14ac:dyDescent="0.25">
      <c r="E355" t="s">
        <v>188</v>
      </c>
      <c r="F355" s="79" t="s">
        <v>725</v>
      </c>
      <c r="G355" s="79"/>
      <c r="H355" t="s">
        <v>18</v>
      </c>
      <c r="I355" t="s">
        <v>16</v>
      </c>
      <c r="J355" s="79" t="s">
        <v>731</v>
      </c>
      <c r="K355" s="87" t="s">
        <v>13</v>
      </c>
      <c r="L355" s="87" t="s">
        <v>13</v>
      </c>
      <c r="M355" s="87" t="s">
        <v>13</v>
      </c>
      <c r="N355" s="87" t="s">
        <v>13</v>
      </c>
      <c r="O355" s="87" t="s">
        <v>13</v>
      </c>
      <c r="P355" s="87" t="s">
        <v>13</v>
      </c>
      <c r="Q355" s="87" t="s">
        <v>13</v>
      </c>
      <c r="R355" s="87" t="s">
        <v>13</v>
      </c>
      <c r="S355" s="87" t="s">
        <v>13</v>
      </c>
      <c r="T355" s="87">
        <v>407.03899999999999</v>
      </c>
      <c r="U355" s="87">
        <v>640.64</v>
      </c>
      <c r="V355" s="87">
        <v>811.28499999999997</v>
      </c>
      <c r="W355" s="87">
        <v>918.21400000000006</v>
      </c>
      <c r="X355" s="87">
        <v>1015.706</v>
      </c>
      <c r="Y355" s="87">
        <v>594.81899999999996</v>
      </c>
      <c r="Z355" s="87">
        <v>483.29599999999999</v>
      </c>
      <c r="AA355" s="87">
        <v>559.90599999999995</v>
      </c>
      <c r="AB355" s="87">
        <v>586.67200000000003</v>
      </c>
      <c r="AC355" s="87">
        <v>497.43</v>
      </c>
      <c r="AD355" s="87">
        <v>459.95299999999997</v>
      </c>
      <c r="AE355" s="87">
        <v>448.07799999999997</v>
      </c>
      <c r="AF355" s="87">
        <v>477.22199999999998</v>
      </c>
      <c r="AG355" s="87">
        <v>529.63099999999997</v>
      </c>
      <c r="AH355" s="87">
        <v>572.91200000000003</v>
      </c>
      <c r="AI355" s="87">
        <v>632.09799999999996</v>
      </c>
      <c r="AJ355" s="87">
        <v>637.20799999999997</v>
      </c>
      <c r="AK355" s="87">
        <v>571.79999999999995</v>
      </c>
    </row>
    <row r="356" spans="5:37" x14ac:dyDescent="0.25">
      <c r="E356" t="s">
        <v>188</v>
      </c>
      <c r="F356" s="79" t="s">
        <v>725</v>
      </c>
      <c r="G356" s="79"/>
      <c r="H356" t="s">
        <v>19</v>
      </c>
      <c r="I356" t="s">
        <v>17</v>
      </c>
      <c r="J356" s="79" t="s">
        <v>732</v>
      </c>
      <c r="K356" s="87" t="s">
        <v>13</v>
      </c>
      <c r="L356" s="87" t="s">
        <v>13</v>
      </c>
      <c r="M356" s="87" t="s">
        <v>13</v>
      </c>
      <c r="N356" s="87" t="s">
        <v>13</v>
      </c>
      <c r="O356" s="87" t="s">
        <v>13</v>
      </c>
      <c r="P356" s="87" t="s">
        <v>13</v>
      </c>
      <c r="Q356" s="87" t="s">
        <v>13</v>
      </c>
      <c r="R356" s="87" t="s">
        <v>13</v>
      </c>
      <c r="S356" s="87" t="s">
        <v>13</v>
      </c>
      <c r="T356" s="87">
        <v>2267.846</v>
      </c>
      <c r="U356" s="87">
        <v>2398.0990000000002</v>
      </c>
      <c r="V356" s="87">
        <v>2357.0189999999998</v>
      </c>
      <c r="W356" s="87">
        <v>2411.0100000000002</v>
      </c>
      <c r="X356" s="87">
        <v>2619.6019999999999</v>
      </c>
      <c r="Y356" s="87">
        <v>2666.1819999999998</v>
      </c>
      <c r="Z356" s="87">
        <v>2584.5830000000001</v>
      </c>
      <c r="AA356" s="87">
        <v>2395.9299999999998</v>
      </c>
      <c r="AB356" s="87">
        <v>2541.13</v>
      </c>
      <c r="AC356" s="87">
        <v>3290.538</v>
      </c>
      <c r="AD356" s="87">
        <v>3507.3609999999999</v>
      </c>
      <c r="AE356" s="87">
        <v>3068.2629999999999</v>
      </c>
      <c r="AF356" s="87">
        <v>4439.4139999999998</v>
      </c>
      <c r="AG356" s="87">
        <v>5193.1610000000001</v>
      </c>
      <c r="AH356" s="87">
        <v>4965.0140000000001</v>
      </c>
      <c r="AI356" s="87">
        <v>4701.12</v>
      </c>
      <c r="AJ356" s="87">
        <v>3803.3580000000002</v>
      </c>
      <c r="AK356" s="87">
        <v>3632.9050000000002</v>
      </c>
    </row>
    <row r="357" spans="5:37" x14ac:dyDescent="0.25">
      <c r="E357" t="s">
        <v>188</v>
      </c>
      <c r="F357" s="79" t="s">
        <v>725</v>
      </c>
      <c r="G357" s="79"/>
      <c r="H357" t="s">
        <v>205</v>
      </c>
      <c r="I357" t="s">
        <v>9</v>
      </c>
      <c r="J357" s="79" t="s">
        <v>733</v>
      </c>
      <c r="K357" s="87" t="s">
        <v>13</v>
      </c>
      <c r="L357" s="87" t="s">
        <v>13</v>
      </c>
      <c r="M357" s="87" t="s">
        <v>13</v>
      </c>
      <c r="N357" s="87" t="s">
        <v>13</v>
      </c>
      <c r="O357" s="87" t="s">
        <v>13</v>
      </c>
      <c r="P357" s="87" t="s">
        <v>13</v>
      </c>
      <c r="Q357" s="87" t="s">
        <v>13</v>
      </c>
      <c r="R357" s="87" t="s">
        <v>13</v>
      </c>
      <c r="S357" s="87" t="s">
        <v>13</v>
      </c>
      <c r="T357" s="87">
        <v>1870.674</v>
      </c>
      <c r="U357" s="87">
        <v>1565.1980000000001</v>
      </c>
      <c r="V357" s="87">
        <v>2503.2739999999999</v>
      </c>
      <c r="W357" s="87">
        <v>2925.152</v>
      </c>
      <c r="X357" s="87">
        <v>2190.6030000000001</v>
      </c>
      <c r="Y357" s="87">
        <v>1661.7629999999999</v>
      </c>
      <c r="Z357" s="87">
        <v>1528.4449999999999</v>
      </c>
      <c r="AA357" s="87">
        <v>1412.2819999999999</v>
      </c>
      <c r="AB357" s="87">
        <v>1234.1880000000001</v>
      </c>
      <c r="AC357" s="87">
        <v>1117.4549999999999</v>
      </c>
      <c r="AD357" s="87">
        <v>848.38699999999994</v>
      </c>
      <c r="AE357" s="87">
        <v>823.67200000000003</v>
      </c>
      <c r="AF357" s="87">
        <v>1474.7429999999999</v>
      </c>
      <c r="AG357" s="87">
        <v>1319.403</v>
      </c>
      <c r="AH357" s="87">
        <v>2335.04</v>
      </c>
      <c r="AI357" s="87">
        <v>2209.2449999999999</v>
      </c>
      <c r="AJ357" s="87">
        <v>2314.39</v>
      </c>
      <c r="AK357" s="87">
        <v>1145.895</v>
      </c>
    </row>
    <row r="358" spans="5:37" x14ac:dyDescent="0.25">
      <c r="E358" t="s">
        <v>188</v>
      </c>
      <c r="F358" s="79" t="s">
        <v>725</v>
      </c>
      <c r="G358" s="79"/>
      <c r="H358" t="s">
        <v>20</v>
      </c>
      <c r="I358" t="s">
        <v>21</v>
      </c>
      <c r="J358" s="79" t="s">
        <v>734</v>
      </c>
      <c r="K358" s="87" t="s">
        <v>13</v>
      </c>
      <c r="L358" s="87" t="s">
        <v>13</v>
      </c>
      <c r="M358" s="87" t="s">
        <v>13</v>
      </c>
      <c r="N358" s="87" t="s">
        <v>13</v>
      </c>
      <c r="O358" s="87" t="s">
        <v>13</v>
      </c>
      <c r="P358" s="87" t="s">
        <v>13</v>
      </c>
      <c r="Q358" s="87" t="s">
        <v>13</v>
      </c>
      <c r="R358" s="87" t="s">
        <v>13</v>
      </c>
      <c r="S358" s="87" t="s">
        <v>13</v>
      </c>
      <c r="T358" s="87">
        <v>2866.1570000000002</v>
      </c>
      <c r="U358" s="87">
        <v>3061.1880000000001</v>
      </c>
      <c r="V358" s="87">
        <v>3111.61</v>
      </c>
      <c r="W358" s="87">
        <v>3291.18</v>
      </c>
      <c r="X358" s="87">
        <v>3600.0360000000001</v>
      </c>
      <c r="Y358" s="87">
        <v>3889.9850000000001</v>
      </c>
      <c r="Z358" s="87">
        <v>3591.8020000000001</v>
      </c>
      <c r="AA358" s="87">
        <v>5453.6270000000004</v>
      </c>
      <c r="AB358" s="87">
        <v>5318.9660000000003</v>
      </c>
      <c r="AC358" s="87">
        <v>4780.1540000000005</v>
      </c>
      <c r="AD358" s="87">
        <v>5209.384</v>
      </c>
      <c r="AE358" s="87">
        <v>5241.6790000000001</v>
      </c>
      <c r="AF358" s="87">
        <v>5143.8630000000003</v>
      </c>
      <c r="AG358" s="87">
        <v>5026.509</v>
      </c>
      <c r="AH358" s="87">
        <v>5402.9449999999997</v>
      </c>
      <c r="AI358" s="87">
        <v>7611.6930000000002</v>
      </c>
      <c r="AJ358" s="87">
        <v>7074.5320000000002</v>
      </c>
      <c r="AK358" s="87">
        <v>7619.826</v>
      </c>
    </row>
    <row r="359" spans="5:37" x14ac:dyDescent="0.25">
      <c r="E359" t="s">
        <v>188</v>
      </c>
      <c r="F359" s="79" t="s">
        <v>725</v>
      </c>
      <c r="G359" s="79"/>
      <c r="H359" t="s">
        <v>22</v>
      </c>
      <c r="I359" t="s">
        <v>9</v>
      </c>
      <c r="J359" s="79" t="s">
        <v>735</v>
      </c>
      <c r="K359" s="87" t="s">
        <v>13</v>
      </c>
      <c r="L359" s="87" t="s">
        <v>13</v>
      </c>
      <c r="M359" s="87" t="s">
        <v>13</v>
      </c>
      <c r="N359" s="87" t="s">
        <v>13</v>
      </c>
      <c r="O359" s="87" t="s">
        <v>13</v>
      </c>
      <c r="P359" s="87" t="s">
        <v>13</v>
      </c>
      <c r="Q359" s="87" t="s">
        <v>13</v>
      </c>
      <c r="R359" s="87" t="s">
        <v>13</v>
      </c>
      <c r="S359" s="87" t="s">
        <v>13</v>
      </c>
      <c r="T359" s="87">
        <v>190.23599999999999</v>
      </c>
      <c r="U359" s="87">
        <v>240.756</v>
      </c>
      <c r="V359" s="87">
        <v>287.74099999999999</v>
      </c>
      <c r="W359" s="87">
        <v>286.91199999999998</v>
      </c>
      <c r="X359" s="87">
        <v>276.928</v>
      </c>
      <c r="Y359" s="87">
        <v>291.517</v>
      </c>
      <c r="Z359" s="87">
        <v>294.60500000000002</v>
      </c>
      <c r="AA359" s="87">
        <v>395.89499999999998</v>
      </c>
      <c r="AB359" s="87">
        <v>447.12900000000002</v>
      </c>
      <c r="AC359" s="87">
        <v>358.17200000000003</v>
      </c>
      <c r="AD359" s="87">
        <v>241.08500000000001</v>
      </c>
      <c r="AE359" s="87">
        <v>202.62899999999999</v>
      </c>
      <c r="AF359" s="87">
        <v>199.58500000000001</v>
      </c>
      <c r="AG359" s="87">
        <v>298.86700000000002</v>
      </c>
      <c r="AH359" s="87">
        <v>281.58600000000001</v>
      </c>
      <c r="AI359" s="87">
        <v>288.89400000000001</v>
      </c>
      <c r="AJ359" s="87">
        <v>249.56800000000001</v>
      </c>
      <c r="AK359" s="87">
        <v>270.07600000000002</v>
      </c>
    </row>
    <row r="360" spans="5:37" x14ac:dyDescent="0.25">
      <c r="E360" t="s">
        <v>188</v>
      </c>
      <c r="F360" s="79" t="s">
        <v>725</v>
      </c>
      <c r="G360" s="79"/>
      <c r="H360" t="s">
        <v>23</v>
      </c>
      <c r="I360" t="s">
        <v>24</v>
      </c>
      <c r="J360" s="79" t="s">
        <v>736</v>
      </c>
      <c r="K360" s="87" t="s">
        <v>13</v>
      </c>
      <c r="L360" s="87" t="s">
        <v>13</v>
      </c>
      <c r="M360" s="87" t="s">
        <v>13</v>
      </c>
      <c r="N360" s="87" t="s">
        <v>13</v>
      </c>
      <c r="O360" s="87" t="s">
        <v>13</v>
      </c>
      <c r="P360" s="87" t="s">
        <v>13</v>
      </c>
      <c r="Q360" s="87" t="s">
        <v>13</v>
      </c>
      <c r="R360" s="87" t="s">
        <v>13</v>
      </c>
      <c r="S360" s="87" t="s">
        <v>13</v>
      </c>
      <c r="T360" s="87">
        <v>2974.4879999999998</v>
      </c>
      <c r="U360" s="87">
        <v>3465.732</v>
      </c>
      <c r="V360" s="87">
        <v>3819.39</v>
      </c>
      <c r="W360" s="87">
        <v>4281.902</v>
      </c>
      <c r="X360" s="87">
        <v>4432.2129999999997</v>
      </c>
      <c r="Y360" s="87">
        <v>5337.8180000000002</v>
      </c>
      <c r="Z360" s="87">
        <v>6582.1350000000002</v>
      </c>
      <c r="AA360" s="87">
        <v>7078.8</v>
      </c>
      <c r="AB360" s="87">
        <v>7138.2529999999997</v>
      </c>
      <c r="AC360" s="87">
        <v>7197.6710000000003</v>
      </c>
      <c r="AD360" s="87">
        <v>8521.393</v>
      </c>
      <c r="AE360" s="87">
        <v>9710.1689999999999</v>
      </c>
      <c r="AF360" s="87">
        <v>10336.844999999999</v>
      </c>
      <c r="AG360" s="87">
        <v>11046.92</v>
      </c>
      <c r="AH360" s="87">
        <v>11728.933000000001</v>
      </c>
      <c r="AI360" s="87">
        <v>13267.272000000001</v>
      </c>
      <c r="AJ360" s="87">
        <v>13226.803</v>
      </c>
      <c r="AK360" s="87">
        <v>13721.727000000001</v>
      </c>
    </row>
    <row r="361" spans="5:37" x14ac:dyDescent="0.25">
      <c r="E361" t="s">
        <v>188</v>
      </c>
      <c r="F361" s="79" t="s">
        <v>725</v>
      </c>
      <c r="G361" s="79"/>
      <c r="H361" t="s">
        <v>25</v>
      </c>
      <c r="I361" t="s">
        <v>26</v>
      </c>
      <c r="J361" s="79" t="s">
        <v>737</v>
      </c>
      <c r="K361" s="87" t="s">
        <v>13</v>
      </c>
      <c r="L361" s="87" t="s">
        <v>13</v>
      </c>
      <c r="M361" s="87" t="s">
        <v>13</v>
      </c>
      <c r="N361" s="87" t="s">
        <v>13</v>
      </c>
      <c r="O361" s="87" t="s">
        <v>13</v>
      </c>
      <c r="P361" s="87" t="s">
        <v>13</v>
      </c>
      <c r="Q361" s="87" t="s">
        <v>13</v>
      </c>
      <c r="R361" s="87" t="s">
        <v>13</v>
      </c>
      <c r="S361" s="87" t="s">
        <v>13</v>
      </c>
      <c r="T361" s="87">
        <v>115.782</v>
      </c>
      <c r="U361" s="87">
        <v>106.072</v>
      </c>
      <c r="V361" s="87">
        <v>123.774</v>
      </c>
      <c r="W361" s="87">
        <v>146.18</v>
      </c>
      <c r="X361" s="87">
        <v>206.46899999999999</v>
      </c>
      <c r="Y361" s="87">
        <v>189.78200000000001</v>
      </c>
      <c r="Z361" s="87">
        <v>124.254</v>
      </c>
      <c r="AA361" s="87">
        <v>141.05500000000001</v>
      </c>
      <c r="AB361" s="87">
        <v>193.28200000000001</v>
      </c>
      <c r="AC361" s="87">
        <v>191.584</v>
      </c>
      <c r="AD361" s="87">
        <v>121.456</v>
      </c>
      <c r="AE361" s="87">
        <v>235.298</v>
      </c>
      <c r="AF361" s="87">
        <v>234.89400000000001</v>
      </c>
      <c r="AG361" s="87">
        <v>256.69200000000001</v>
      </c>
      <c r="AH361" s="87">
        <v>231.81899999999999</v>
      </c>
      <c r="AI361" s="87">
        <v>231.94499999999999</v>
      </c>
      <c r="AJ361" s="87">
        <v>200.095</v>
      </c>
      <c r="AK361" s="87">
        <v>201.411</v>
      </c>
    </row>
    <row r="362" spans="5:37" x14ac:dyDescent="0.25">
      <c r="E362" t="s">
        <v>188</v>
      </c>
      <c r="F362" s="79" t="s">
        <v>725</v>
      </c>
      <c r="G362" s="79"/>
      <c r="H362" t="s">
        <v>216</v>
      </c>
      <c r="I362" t="s">
        <v>27</v>
      </c>
      <c r="J362" s="79" t="s">
        <v>738</v>
      </c>
      <c r="K362" s="87" t="s">
        <v>13</v>
      </c>
      <c r="L362" s="87" t="s">
        <v>13</v>
      </c>
      <c r="M362" s="87" t="s">
        <v>13</v>
      </c>
      <c r="N362" s="87" t="s">
        <v>13</v>
      </c>
      <c r="O362" s="87" t="s">
        <v>13</v>
      </c>
      <c r="P362" s="87" t="s">
        <v>13</v>
      </c>
      <c r="Q362" s="87" t="s">
        <v>13</v>
      </c>
      <c r="R362" s="87" t="s">
        <v>13</v>
      </c>
      <c r="S362" s="87" t="s">
        <v>13</v>
      </c>
      <c r="T362" s="87">
        <v>1099.8140000000001</v>
      </c>
      <c r="U362" s="87">
        <v>1146.2660000000001</v>
      </c>
      <c r="V362" s="87">
        <v>1131.1890000000001</v>
      </c>
      <c r="W362" s="87">
        <v>1012.787</v>
      </c>
      <c r="X362" s="87">
        <v>1117.873</v>
      </c>
      <c r="Y362" s="87">
        <v>925.98599999999999</v>
      </c>
      <c r="Z362" s="87">
        <v>600.60500000000002</v>
      </c>
      <c r="AA362" s="87">
        <v>550.82899999999995</v>
      </c>
      <c r="AB362" s="87">
        <v>710.23599999999999</v>
      </c>
      <c r="AC362" s="87">
        <v>753.13900000000001</v>
      </c>
      <c r="AD362" s="87">
        <v>683.86</v>
      </c>
      <c r="AE362" s="87">
        <v>787.64700000000005</v>
      </c>
      <c r="AF362" s="87">
        <v>671.16300000000001</v>
      </c>
      <c r="AG362" s="87">
        <v>668.68499999999995</v>
      </c>
      <c r="AH362" s="87">
        <v>681.73099999999999</v>
      </c>
      <c r="AI362" s="87">
        <v>732.69200000000001</v>
      </c>
      <c r="AJ362" s="87">
        <v>563.52</v>
      </c>
      <c r="AK362" s="87">
        <v>700.18</v>
      </c>
    </row>
    <row r="363" spans="5:37" x14ac:dyDescent="0.25">
      <c r="E363" t="s">
        <v>188</v>
      </c>
      <c r="F363" s="79" t="s">
        <v>725</v>
      </c>
      <c r="G363" s="79"/>
      <c r="H363" t="s">
        <v>28</v>
      </c>
      <c r="I363" t="s">
        <v>9</v>
      </c>
      <c r="J363" s="79" t="s">
        <v>739</v>
      </c>
      <c r="K363" s="87" t="s">
        <v>13</v>
      </c>
      <c r="L363" s="87" t="s">
        <v>13</v>
      </c>
      <c r="M363" s="87" t="s">
        <v>13</v>
      </c>
      <c r="N363" s="87" t="s">
        <v>13</v>
      </c>
      <c r="O363" s="87" t="s">
        <v>13</v>
      </c>
      <c r="P363" s="87" t="s">
        <v>13</v>
      </c>
      <c r="Q363" s="87" t="s">
        <v>13</v>
      </c>
      <c r="R363" s="87" t="s">
        <v>13</v>
      </c>
      <c r="S363" s="87" t="s">
        <v>13</v>
      </c>
      <c r="T363" s="87">
        <v>23849.698999999997</v>
      </c>
      <c r="U363" s="87">
        <v>25080.560000000001</v>
      </c>
      <c r="V363" s="87">
        <v>26457.148000000001</v>
      </c>
      <c r="W363" s="87">
        <v>25703.371999999999</v>
      </c>
      <c r="X363" s="87">
        <v>25339.094000000001</v>
      </c>
      <c r="Y363" s="87">
        <v>26488.928</v>
      </c>
      <c r="Z363" s="87">
        <v>25153.596000000001</v>
      </c>
      <c r="AA363" s="87">
        <v>18970.576000000001</v>
      </c>
      <c r="AB363" s="87">
        <v>21017.306</v>
      </c>
      <c r="AC363" s="87">
        <v>18010.432000000001</v>
      </c>
      <c r="AD363" s="87">
        <v>19030.653999999999</v>
      </c>
      <c r="AE363" s="87">
        <v>21767.304</v>
      </c>
      <c r="AF363" s="87">
        <v>39881.343999999997</v>
      </c>
      <c r="AG363" s="87">
        <v>42957.531999999999</v>
      </c>
      <c r="AH363" s="87">
        <v>41455.775999999998</v>
      </c>
      <c r="AI363" s="87">
        <v>39021.743999999999</v>
      </c>
      <c r="AJ363" s="87">
        <v>40116.516000000003</v>
      </c>
      <c r="AK363" s="87">
        <v>42132.343999999997</v>
      </c>
    </row>
    <row r="364" spans="5:37" x14ac:dyDescent="0.25">
      <c r="E364" t="s">
        <v>188</v>
      </c>
      <c r="F364" s="79" t="s">
        <v>725</v>
      </c>
      <c r="G364" s="79"/>
      <c r="H364" t="s">
        <v>29</v>
      </c>
      <c r="I364" t="s">
        <v>30</v>
      </c>
      <c r="J364" s="79" t="s">
        <v>740</v>
      </c>
      <c r="K364" s="87" t="s">
        <v>13</v>
      </c>
      <c r="L364" s="87" t="s">
        <v>13</v>
      </c>
      <c r="M364" s="87" t="s">
        <v>13</v>
      </c>
      <c r="N364" s="87" t="s">
        <v>13</v>
      </c>
      <c r="O364" s="87" t="s">
        <v>13</v>
      </c>
      <c r="P364" s="87" t="s">
        <v>13</v>
      </c>
      <c r="Q364" s="87" t="s">
        <v>13</v>
      </c>
      <c r="R364" s="87" t="s">
        <v>13</v>
      </c>
      <c r="S364" s="87" t="s">
        <v>13</v>
      </c>
      <c r="T364" s="87">
        <v>1006.013</v>
      </c>
      <c r="U364" s="87">
        <v>1154.52</v>
      </c>
      <c r="V364" s="87">
        <v>1350.76</v>
      </c>
      <c r="W364" s="87">
        <v>1510.3620000000001</v>
      </c>
      <c r="X364" s="87">
        <v>1584.65</v>
      </c>
      <c r="Y364" s="87">
        <v>1699.893</v>
      </c>
      <c r="Z364" s="87">
        <v>1860.0450000000001</v>
      </c>
      <c r="AA364" s="87">
        <v>1759.2260000000001</v>
      </c>
      <c r="AB364" s="87">
        <v>1566.3989999999999</v>
      </c>
      <c r="AC364" s="87">
        <v>1440.144</v>
      </c>
      <c r="AD364" s="87">
        <v>1415.3630000000001</v>
      </c>
      <c r="AE364" s="87">
        <v>1548.4259999999999</v>
      </c>
      <c r="AF364" s="87">
        <v>1568.2719999999999</v>
      </c>
      <c r="AG364" s="87">
        <v>1655.4059999999999</v>
      </c>
      <c r="AH364" s="87">
        <v>1469.9590000000001</v>
      </c>
      <c r="AI364" s="87">
        <v>1538.2090000000001</v>
      </c>
      <c r="AJ364" s="87">
        <v>1623.848</v>
      </c>
      <c r="AK364" s="87">
        <v>1448.191</v>
      </c>
    </row>
    <row r="365" spans="5:37" x14ac:dyDescent="0.25">
      <c r="E365" t="s">
        <v>188</v>
      </c>
      <c r="F365" s="79" t="s">
        <v>725</v>
      </c>
      <c r="G365" s="79"/>
      <c r="H365" t="s">
        <v>31</v>
      </c>
      <c r="I365" t="s">
        <v>17</v>
      </c>
      <c r="J365" s="79" t="s">
        <v>741</v>
      </c>
      <c r="K365" s="87" t="s">
        <v>13</v>
      </c>
      <c r="L365" s="87" t="s">
        <v>13</v>
      </c>
      <c r="M365" s="87" t="s">
        <v>13</v>
      </c>
      <c r="N365" s="87" t="s">
        <v>13</v>
      </c>
      <c r="O365" s="87" t="s">
        <v>13</v>
      </c>
      <c r="P365" s="87" t="s">
        <v>13</v>
      </c>
      <c r="Q365" s="87" t="s">
        <v>13</v>
      </c>
      <c r="R365" s="87" t="s">
        <v>13</v>
      </c>
      <c r="S365" s="87" t="s">
        <v>13</v>
      </c>
      <c r="T365" s="87">
        <v>0</v>
      </c>
      <c r="U365" s="87">
        <v>0</v>
      </c>
      <c r="V365" s="87">
        <v>0</v>
      </c>
      <c r="W365" s="87">
        <v>0</v>
      </c>
      <c r="X365" s="87">
        <v>200.959</v>
      </c>
      <c r="Y365" s="87">
        <v>1049.6010000000001</v>
      </c>
      <c r="Z365" s="87">
        <v>2802.2049999999999</v>
      </c>
      <c r="AA365" s="87">
        <v>3020.9940000000001</v>
      </c>
      <c r="AB365" s="87">
        <v>3319.5120000000002</v>
      </c>
      <c r="AC365" s="87">
        <v>4399.24</v>
      </c>
      <c r="AD365" s="87">
        <v>4735.6540000000005</v>
      </c>
      <c r="AE365" s="87">
        <v>4855.1710000000003</v>
      </c>
      <c r="AF365" s="87">
        <v>4692.9380000000001</v>
      </c>
      <c r="AG365" s="87">
        <v>4859.058</v>
      </c>
      <c r="AH365" s="87">
        <v>4486.2070000000003</v>
      </c>
      <c r="AI365" s="87">
        <v>4401.1809999999996</v>
      </c>
      <c r="AJ365" s="87">
        <v>5140.1220000000003</v>
      </c>
      <c r="AK365" s="87">
        <v>5216.8940000000002</v>
      </c>
    </row>
    <row r="366" spans="5:37" x14ac:dyDescent="0.25">
      <c r="E366" t="s">
        <v>188</v>
      </c>
      <c r="F366" s="79" t="s">
        <v>725</v>
      </c>
      <c r="G366" s="79"/>
      <c r="H366" t="s">
        <v>32</v>
      </c>
      <c r="I366" t="s">
        <v>33</v>
      </c>
      <c r="J366" s="79" t="s">
        <v>742</v>
      </c>
      <c r="K366" s="87" t="s">
        <v>13</v>
      </c>
      <c r="L366" s="87" t="s">
        <v>13</v>
      </c>
      <c r="M366" s="87" t="s">
        <v>13</v>
      </c>
      <c r="N366" s="87" t="s">
        <v>13</v>
      </c>
      <c r="O366" s="87" t="s">
        <v>13</v>
      </c>
      <c r="P366" s="87" t="s">
        <v>13</v>
      </c>
      <c r="Q366" s="87" t="s">
        <v>13</v>
      </c>
      <c r="R366" s="87" t="s">
        <v>13</v>
      </c>
      <c r="S366" s="87" t="s">
        <v>13</v>
      </c>
      <c r="T366" s="87">
        <v>583.59</v>
      </c>
      <c r="U366" s="87">
        <v>707.44100000000003</v>
      </c>
      <c r="V366" s="87">
        <v>555.423</v>
      </c>
      <c r="W366" s="87">
        <v>586.03</v>
      </c>
      <c r="X366" s="87">
        <v>491.74799999999999</v>
      </c>
      <c r="Y366" s="87">
        <v>547.24800000000005</v>
      </c>
      <c r="Z366" s="87">
        <v>602.03899999999999</v>
      </c>
      <c r="AA366" s="87">
        <v>525.76800000000003</v>
      </c>
      <c r="AB366" s="87">
        <v>494.642</v>
      </c>
      <c r="AC366" s="87">
        <v>438.839</v>
      </c>
      <c r="AD366" s="87">
        <v>461.11799999999999</v>
      </c>
      <c r="AE366" s="87">
        <v>391.928</v>
      </c>
      <c r="AF366" s="87">
        <v>602.83199999999999</v>
      </c>
      <c r="AG366" s="87">
        <v>716.822</v>
      </c>
      <c r="AH366" s="87">
        <v>795.45899999999995</v>
      </c>
      <c r="AI366" s="87">
        <v>841.00300000000004</v>
      </c>
      <c r="AJ366" s="87">
        <v>785.17899999999997</v>
      </c>
      <c r="AK366" s="87">
        <v>797.69299999999998</v>
      </c>
    </row>
    <row r="367" spans="5:37" x14ac:dyDescent="0.25">
      <c r="E367" t="s">
        <v>188</v>
      </c>
      <c r="F367" s="79" t="s">
        <v>725</v>
      </c>
      <c r="G367" s="79"/>
      <c r="H367" t="s">
        <v>34</v>
      </c>
      <c r="I367" t="s">
        <v>193</v>
      </c>
      <c r="J367" s="79" t="s">
        <v>743</v>
      </c>
      <c r="K367" s="87" t="s">
        <v>13</v>
      </c>
      <c r="L367" s="87" t="s">
        <v>13</v>
      </c>
      <c r="M367" s="87" t="s">
        <v>13</v>
      </c>
      <c r="N367" s="87" t="s">
        <v>13</v>
      </c>
      <c r="O367" s="87" t="s">
        <v>13</v>
      </c>
      <c r="P367" s="87" t="s">
        <v>13</v>
      </c>
      <c r="Q367" s="87" t="s">
        <v>13</v>
      </c>
      <c r="R367" s="87" t="s">
        <v>13</v>
      </c>
      <c r="S367" s="87" t="s">
        <v>13</v>
      </c>
      <c r="T367" s="87">
        <v>591.077</v>
      </c>
      <c r="U367" s="87">
        <v>652.12699999999995</v>
      </c>
      <c r="V367" s="87">
        <v>1238.972</v>
      </c>
      <c r="W367" s="87">
        <v>1019.657</v>
      </c>
      <c r="X367" s="87">
        <v>1321.289</v>
      </c>
      <c r="Y367" s="87">
        <v>1292.6610000000001</v>
      </c>
      <c r="Z367" s="87">
        <v>1455.001</v>
      </c>
      <c r="AA367" s="87">
        <v>1636.261</v>
      </c>
      <c r="AB367" s="87">
        <v>1568.2460000000001</v>
      </c>
      <c r="AC367" s="87">
        <v>1215.028</v>
      </c>
      <c r="AD367" s="87">
        <v>1164.4829999999999</v>
      </c>
      <c r="AE367" s="87">
        <v>1139.26</v>
      </c>
      <c r="AF367" s="87">
        <v>1473.2380000000001</v>
      </c>
      <c r="AG367" s="87">
        <v>1117.0070000000001</v>
      </c>
      <c r="AH367" s="87">
        <v>923.58299999999997</v>
      </c>
      <c r="AI367" s="87">
        <v>885.49099999999999</v>
      </c>
      <c r="AJ367" s="87">
        <v>1025.4690000000001</v>
      </c>
      <c r="AK367" s="87">
        <v>571.28700000000003</v>
      </c>
    </row>
    <row r="368" spans="5:37" x14ac:dyDescent="0.25">
      <c r="E368" t="s">
        <v>188</v>
      </c>
      <c r="F368" s="79" t="s">
        <v>725</v>
      </c>
      <c r="G368" s="79"/>
      <c r="H368" t="s">
        <v>229</v>
      </c>
      <c r="I368" t="s">
        <v>33</v>
      </c>
      <c r="J368" s="79" t="s">
        <v>744</v>
      </c>
      <c r="K368" s="87" t="s">
        <v>13</v>
      </c>
      <c r="L368" s="87" t="s">
        <v>13</v>
      </c>
      <c r="M368" s="87" t="s">
        <v>13</v>
      </c>
      <c r="N368" s="87" t="s">
        <v>13</v>
      </c>
      <c r="O368" s="87" t="s">
        <v>13</v>
      </c>
      <c r="P368" s="87" t="s">
        <v>13</v>
      </c>
      <c r="Q368" s="87" t="s">
        <v>13</v>
      </c>
      <c r="R368" s="87" t="s">
        <v>13</v>
      </c>
      <c r="S368" s="87" t="s">
        <v>13</v>
      </c>
      <c r="T368" s="87">
        <v>11783.735000000001</v>
      </c>
      <c r="U368" s="87">
        <v>11894.534</v>
      </c>
      <c r="V368" s="87">
        <v>9800.7330000000002</v>
      </c>
      <c r="W368" s="87">
        <v>9963.9699999999993</v>
      </c>
      <c r="X368" s="87">
        <v>10890.513000000001</v>
      </c>
      <c r="Y368" s="87">
        <v>11094.745000000001</v>
      </c>
      <c r="Z368" s="87">
        <v>11190.407999999999</v>
      </c>
      <c r="AA368" s="87">
        <v>12116.314</v>
      </c>
      <c r="AB368" s="87">
        <v>12168.880999999999</v>
      </c>
      <c r="AC368" s="87">
        <v>12269.402</v>
      </c>
      <c r="AD368" s="87">
        <v>12179.665000000001</v>
      </c>
      <c r="AE368" s="87">
        <v>11725.799000000001</v>
      </c>
      <c r="AF368" s="87">
        <v>11716.082</v>
      </c>
      <c r="AG368" s="87">
        <v>13486.902</v>
      </c>
      <c r="AH368" s="87">
        <v>13735.491</v>
      </c>
      <c r="AI368" s="87">
        <v>14824.847</v>
      </c>
      <c r="AJ368" s="87">
        <v>15262.637000000001</v>
      </c>
      <c r="AK368" s="87">
        <v>15438.669</v>
      </c>
    </row>
    <row r="369" spans="5:37" x14ac:dyDescent="0.25">
      <c r="E369" t="s">
        <v>188</v>
      </c>
      <c r="F369" s="79" t="s">
        <v>725</v>
      </c>
      <c r="G369" s="79"/>
      <c r="H369" t="s">
        <v>232</v>
      </c>
      <c r="I369" t="s">
        <v>24</v>
      </c>
      <c r="J369" s="79" t="s">
        <v>745</v>
      </c>
      <c r="K369" s="87" t="s">
        <v>13</v>
      </c>
      <c r="L369" s="87" t="s">
        <v>13</v>
      </c>
      <c r="M369" s="87" t="s">
        <v>13</v>
      </c>
      <c r="N369" s="87" t="s">
        <v>13</v>
      </c>
      <c r="O369" s="87" t="s">
        <v>13</v>
      </c>
      <c r="P369" s="87" t="s">
        <v>13</v>
      </c>
      <c r="Q369" s="87" t="s">
        <v>13</v>
      </c>
      <c r="R369" s="87" t="s">
        <v>13</v>
      </c>
      <c r="S369" s="87" t="s">
        <v>13</v>
      </c>
      <c r="T369" s="87">
        <v>948.86800000000005</v>
      </c>
      <c r="U369" s="87">
        <v>1085.2139999999999</v>
      </c>
      <c r="V369" s="87">
        <v>1241.1079999999999</v>
      </c>
      <c r="W369" s="87">
        <v>1304.9490000000001</v>
      </c>
      <c r="X369" s="87">
        <v>987.64499999999998</v>
      </c>
      <c r="Y369" s="87">
        <v>939.89400000000001</v>
      </c>
      <c r="Z369" s="87">
        <v>1117.6869999999999</v>
      </c>
      <c r="AA369" s="87">
        <v>1424.8969999999999</v>
      </c>
      <c r="AB369" s="87">
        <v>1632.45</v>
      </c>
      <c r="AC369" s="87">
        <v>1932.393</v>
      </c>
      <c r="AD369" s="87">
        <v>2163.0219999999999</v>
      </c>
      <c r="AE369" s="87">
        <v>1364.325</v>
      </c>
      <c r="AF369" s="87">
        <v>1156.3720000000001</v>
      </c>
      <c r="AG369" s="87">
        <v>1250.7560000000001</v>
      </c>
      <c r="AH369" s="87">
        <v>1303.367</v>
      </c>
      <c r="AI369" s="87">
        <v>1341.761</v>
      </c>
      <c r="AJ369" s="87">
        <v>1257.556</v>
      </c>
      <c r="AK369" s="87">
        <v>1719.0830000000001</v>
      </c>
    </row>
    <row r="370" spans="5:37" x14ac:dyDescent="0.25">
      <c r="E370" t="s">
        <v>188</v>
      </c>
      <c r="F370" s="79" t="s">
        <v>725</v>
      </c>
      <c r="G370" s="79"/>
      <c r="H370" t="s">
        <v>35</v>
      </c>
      <c r="I370" t="s">
        <v>27</v>
      </c>
      <c r="J370" s="79" t="s">
        <v>746</v>
      </c>
      <c r="K370" s="87" t="s">
        <v>13</v>
      </c>
      <c r="L370" s="87" t="s">
        <v>13</v>
      </c>
      <c r="M370" s="87" t="s">
        <v>13</v>
      </c>
      <c r="N370" s="87" t="s">
        <v>13</v>
      </c>
      <c r="O370" s="87" t="s">
        <v>13</v>
      </c>
      <c r="P370" s="87" t="s">
        <v>13</v>
      </c>
      <c r="Q370" s="87" t="s">
        <v>13</v>
      </c>
      <c r="R370" s="87" t="s">
        <v>13</v>
      </c>
      <c r="S370" s="87" t="s">
        <v>13</v>
      </c>
      <c r="T370" s="87">
        <v>240.518</v>
      </c>
      <c r="U370" s="87">
        <v>201.19800000000001</v>
      </c>
      <c r="V370" s="87">
        <v>306.01799999999997</v>
      </c>
      <c r="W370" s="87">
        <v>505.06799999999998</v>
      </c>
      <c r="X370" s="87">
        <v>384.05799999999999</v>
      </c>
      <c r="Y370" s="87">
        <v>617.01800000000003</v>
      </c>
      <c r="Z370" s="87">
        <v>687.4</v>
      </c>
      <c r="AA370" s="87">
        <v>731.47699999999998</v>
      </c>
      <c r="AB370" s="87">
        <v>845.3</v>
      </c>
      <c r="AC370" s="87">
        <v>944.62400000000002</v>
      </c>
      <c r="AD370" s="87">
        <v>1066.8810000000001</v>
      </c>
      <c r="AE370" s="87">
        <v>1192.1189999999999</v>
      </c>
      <c r="AF370" s="87">
        <v>1585.6510000000001</v>
      </c>
      <c r="AG370" s="87">
        <v>1507.9</v>
      </c>
      <c r="AH370" s="87">
        <v>1760.498</v>
      </c>
      <c r="AI370" s="87">
        <v>2360.5059999999999</v>
      </c>
      <c r="AJ370" s="87">
        <v>1901.0809999999999</v>
      </c>
      <c r="AK370" s="87">
        <v>1845.0029999999999</v>
      </c>
    </row>
    <row r="371" spans="5:37" x14ac:dyDescent="0.25">
      <c r="E371" t="s">
        <v>188</v>
      </c>
      <c r="F371" s="79" t="s">
        <v>725</v>
      </c>
      <c r="G371" s="79"/>
      <c r="H371" t="s">
        <v>36</v>
      </c>
      <c r="I371" t="s">
        <v>26</v>
      </c>
      <c r="J371" s="79" t="s">
        <v>747</v>
      </c>
      <c r="K371" s="87" t="s">
        <v>13</v>
      </c>
      <c r="L371" s="87" t="s">
        <v>13</v>
      </c>
      <c r="M371" s="87" t="s">
        <v>13</v>
      </c>
      <c r="N371" s="87" t="s">
        <v>13</v>
      </c>
      <c r="O371" s="87" t="s">
        <v>13</v>
      </c>
      <c r="P371" s="87" t="s">
        <v>13</v>
      </c>
      <c r="Q371" s="87" t="s">
        <v>13</v>
      </c>
      <c r="R371" s="87" t="s">
        <v>13</v>
      </c>
      <c r="S371" s="87" t="s">
        <v>13</v>
      </c>
      <c r="T371" s="87">
        <v>501.108</v>
      </c>
      <c r="U371" s="87">
        <v>588.01400000000001</v>
      </c>
      <c r="V371" s="87">
        <v>579.59100000000001</v>
      </c>
      <c r="W371" s="87">
        <v>602.21699999999998</v>
      </c>
      <c r="X371" s="87">
        <v>535.649</v>
      </c>
      <c r="Y371" s="87">
        <v>591.56899999999996</v>
      </c>
      <c r="Z371" s="87">
        <v>659.60599999999999</v>
      </c>
      <c r="AA371" s="87">
        <v>690.42899999999997</v>
      </c>
      <c r="AB371" s="87">
        <v>589.68600000000004</v>
      </c>
      <c r="AC371" s="87">
        <v>385.428</v>
      </c>
      <c r="AD371" s="87">
        <v>382.88</v>
      </c>
      <c r="AE371" s="87">
        <v>420.29700000000003</v>
      </c>
      <c r="AF371" s="87">
        <v>433.24400000000003</v>
      </c>
      <c r="AG371" s="87">
        <v>1018.915</v>
      </c>
      <c r="AH371" s="87">
        <v>1114.9559999999999</v>
      </c>
      <c r="AI371" s="87">
        <v>1318.0889999999999</v>
      </c>
      <c r="AJ371" s="87">
        <v>1637.288</v>
      </c>
      <c r="AK371" s="87">
        <v>1661.8989999999999</v>
      </c>
    </row>
    <row r="372" spans="5:37" x14ac:dyDescent="0.25">
      <c r="E372" t="s">
        <v>188</v>
      </c>
      <c r="F372" s="79" t="s">
        <v>725</v>
      </c>
      <c r="G372" s="79"/>
      <c r="H372" t="s">
        <v>239</v>
      </c>
      <c r="I372" t="s">
        <v>33</v>
      </c>
      <c r="J372" s="79" t="s">
        <v>748</v>
      </c>
      <c r="K372" s="87" t="s">
        <v>13</v>
      </c>
      <c r="L372" s="87" t="s">
        <v>13</v>
      </c>
      <c r="M372" s="87" t="s">
        <v>13</v>
      </c>
      <c r="N372" s="87" t="s">
        <v>13</v>
      </c>
      <c r="O372" s="87" t="s">
        <v>13</v>
      </c>
      <c r="P372" s="87" t="s">
        <v>13</v>
      </c>
      <c r="Q372" s="87" t="s">
        <v>13</v>
      </c>
      <c r="R372" s="87" t="s">
        <v>13</v>
      </c>
      <c r="S372" s="87" t="s">
        <v>13</v>
      </c>
      <c r="T372" s="87">
        <v>1963.135</v>
      </c>
      <c r="U372" s="87">
        <v>1581.18</v>
      </c>
      <c r="V372" s="87">
        <v>1851.1780000000001</v>
      </c>
      <c r="W372" s="87">
        <v>1955.9839999999999</v>
      </c>
      <c r="X372" s="87">
        <v>2457.4499999999998</v>
      </c>
      <c r="Y372" s="87">
        <v>2518.4659999999999</v>
      </c>
      <c r="Z372" s="87">
        <v>2007.18</v>
      </c>
      <c r="AA372" s="87">
        <v>2346.578</v>
      </c>
      <c r="AB372" s="87">
        <v>2847.0050000000001</v>
      </c>
      <c r="AC372" s="87">
        <v>3079.402</v>
      </c>
      <c r="AD372" s="87">
        <v>3382.3649999999998</v>
      </c>
      <c r="AE372" s="87">
        <v>3346.49</v>
      </c>
      <c r="AF372" s="87">
        <v>3752.4270000000001</v>
      </c>
      <c r="AG372" s="87">
        <v>3728.3890000000001</v>
      </c>
      <c r="AH372" s="87">
        <v>3634.1619999999998</v>
      </c>
      <c r="AI372" s="87">
        <v>3731.2460000000001</v>
      </c>
      <c r="AJ372" s="87">
        <v>3910.16</v>
      </c>
      <c r="AK372" s="87">
        <v>3646.1869999999999</v>
      </c>
    </row>
    <row r="373" spans="5:37" x14ac:dyDescent="0.25">
      <c r="E373" t="s">
        <v>188</v>
      </c>
      <c r="F373" s="79" t="s">
        <v>725</v>
      </c>
      <c r="G373" s="79"/>
      <c r="H373" t="s">
        <v>37</v>
      </c>
      <c r="I373" t="s">
        <v>24</v>
      </c>
      <c r="J373" s="79" t="s">
        <v>749</v>
      </c>
      <c r="K373" s="87" t="s">
        <v>13</v>
      </c>
      <c r="L373" s="87" t="s">
        <v>13</v>
      </c>
      <c r="M373" s="87" t="s">
        <v>13</v>
      </c>
      <c r="N373" s="87" t="s">
        <v>13</v>
      </c>
      <c r="O373" s="87" t="s">
        <v>13</v>
      </c>
      <c r="P373" s="87" t="s">
        <v>13</v>
      </c>
      <c r="Q373" s="87" t="s">
        <v>13</v>
      </c>
      <c r="R373" s="87" t="s">
        <v>13</v>
      </c>
      <c r="S373" s="87" t="s">
        <v>13</v>
      </c>
      <c r="T373" s="87">
        <v>1031.3040000000001</v>
      </c>
      <c r="U373" s="87">
        <v>1491.671</v>
      </c>
      <c r="V373" s="87">
        <v>1798.0119999999999</v>
      </c>
      <c r="W373" s="87">
        <v>1535.5909999999999</v>
      </c>
      <c r="X373" s="87">
        <v>1982.675</v>
      </c>
      <c r="Y373" s="87">
        <v>1747.431</v>
      </c>
      <c r="Z373" s="87">
        <v>1766.3810000000001</v>
      </c>
      <c r="AA373" s="87">
        <v>2045.386</v>
      </c>
      <c r="AB373" s="87">
        <v>2044.8130000000001</v>
      </c>
      <c r="AC373" s="87">
        <v>2115.163</v>
      </c>
      <c r="AD373" s="87">
        <v>1901.203</v>
      </c>
      <c r="AE373" s="87">
        <v>1567.59</v>
      </c>
      <c r="AF373" s="87">
        <v>1746.482</v>
      </c>
      <c r="AG373" s="87">
        <v>1428.134</v>
      </c>
      <c r="AH373" s="87">
        <v>793.44399999999996</v>
      </c>
      <c r="AI373" s="87">
        <v>760.51</v>
      </c>
      <c r="AJ373" s="87">
        <v>893.44</v>
      </c>
      <c r="AK373" s="87">
        <v>836.36599999999999</v>
      </c>
    </row>
    <row r="374" spans="5:37" x14ac:dyDescent="0.25">
      <c r="E374" t="s">
        <v>188</v>
      </c>
      <c r="F374" s="79" t="s">
        <v>725</v>
      </c>
      <c r="G374" s="79"/>
      <c r="H374" t="s">
        <v>38</v>
      </c>
      <c r="I374" t="s">
        <v>12</v>
      </c>
      <c r="J374" s="79" t="s">
        <v>750</v>
      </c>
      <c r="K374" s="87" t="s">
        <v>13</v>
      </c>
      <c r="L374" s="87" t="s">
        <v>13</v>
      </c>
      <c r="M374" s="87" t="s">
        <v>13</v>
      </c>
      <c r="N374" s="87" t="s">
        <v>13</v>
      </c>
      <c r="O374" s="87" t="s">
        <v>13</v>
      </c>
      <c r="P374" s="87" t="s">
        <v>13</v>
      </c>
      <c r="Q374" s="87" t="s">
        <v>13</v>
      </c>
      <c r="R374" s="87" t="s">
        <v>13</v>
      </c>
      <c r="S374" s="87" t="s">
        <v>13</v>
      </c>
      <c r="T374" s="87" t="s">
        <v>608</v>
      </c>
      <c r="U374" s="87" t="s">
        <v>608</v>
      </c>
      <c r="V374" s="87" t="s">
        <v>608</v>
      </c>
      <c r="W374" s="87" t="s">
        <v>608</v>
      </c>
      <c r="X374" s="87" t="s">
        <v>608</v>
      </c>
      <c r="Y374" s="87" t="s">
        <v>608</v>
      </c>
      <c r="Z374" s="87">
        <v>0</v>
      </c>
      <c r="AA374" s="87">
        <v>0</v>
      </c>
      <c r="AB374" s="87">
        <v>0</v>
      </c>
      <c r="AC374" s="87">
        <v>0</v>
      </c>
      <c r="AD374" s="87">
        <v>0</v>
      </c>
      <c r="AE374" s="87">
        <v>0</v>
      </c>
      <c r="AF374" s="87">
        <v>0</v>
      </c>
      <c r="AG374" s="87">
        <v>0</v>
      </c>
      <c r="AH374" s="87">
        <v>0</v>
      </c>
      <c r="AI374" s="87">
        <v>0</v>
      </c>
      <c r="AJ374" s="87">
        <v>0</v>
      </c>
      <c r="AK374" s="87">
        <v>0</v>
      </c>
    </row>
    <row r="375" spans="5:37" x14ac:dyDescent="0.25">
      <c r="E375" t="s">
        <v>188</v>
      </c>
      <c r="F375" s="79" t="s">
        <v>725</v>
      </c>
      <c r="G375" s="79"/>
      <c r="H375" t="s">
        <v>39</v>
      </c>
      <c r="I375" t="s">
        <v>12</v>
      </c>
      <c r="J375" s="79" t="s">
        <v>751</v>
      </c>
      <c r="K375" s="87" t="s">
        <v>13</v>
      </c>
      <c r="L375" s="87" t="s">
        <v>13</v>
      </c>
      <c r="M375" s="87" t="s">
        <v>13</v>
      </c>
      <c r="N375" s="87" t="s">
        <v>13</v>
      </c>
      <c r="O375" s="87" t="s">
        <v>13</v>
      </c>
      <c r="P375" s="87" t="s">
        <v>13</v>
      </c>
      <c r="Q375" s="87" t="s">
        <v>13</v>
      </c>
      <c r="R375" s="87" t="s">
        <v>13</v>
      </c>
      <c r="S375" s="87" t="s">
        <v>13</v>
      </c>
      <c r="T375" s="87" t="s">
        <v>608</v>
      </c>
      <c r="U375" s="87" t="s">
        <v>608</v>
      </c>
      <c r="V375" s="87" t="s">
        <v>608</v>
      </c>
      <c r="W375" s="87" t="s">
        <v>608</v>
      </c>
      <c r="X375" s="87" t="s">
        <v>608</v>
      </c>
      <c r="Y375" s="87" t="s">
        <v>608</v>
      </c>
      <c r="Z375" s="87">
        <v>1589.8810000000001</v>
      </c>
      <c r="AA375" s="87">
        <v>1674.704</v>
      </c>
      <c r="AB375" s="87">
        <v>1756.124</v>
      </c>
      <c r="AC375" s="87">
        <v>1707.711</v>
      </c>
      <c r="AD375" s="87">
        <v>1750.9960000000001</v>
      </c>
      <c r="AE375" s="87">
        <v>2006.1659999999999</v>
      </c>
      <c r="AF375" s="87">
        <v>2133.06</v>
      </c>
      <c r="AG375" s="87">
        <v>2177.3670000000002</v>
      </c>
      <c r="AH375" s="87">
        <v>1575.347</v>
      </c>
      <c r="AI375" s="87">
        <v>1466.4860000000001</v>
      </c>
      <c r="AJ375" s="87">
        <v>1488.2729999999999</v>
      </c>
      <c r="AK375" s="87">
        <v>1929.096</v>
      </c>
    </row>
    <row r="376" spans="5:37" x14ac:dyDescent="0.25">
      <c r="E376" t="s">
        <v>188</v>
      </c>
      <c r="F376" s="79" t="s">
        <v>725</v>
      </c>
      <c r="G376" s="79"/>
      <c r="H376" t="s">
        <v>40</v>
      </c>
      <c r="I376" t="s">
        <v>27</v>
      </c>
      <c r="J376" s="79" t="s">
        <v>752</v>
      </c>
      <c r="K376" s="87" t="s">
        <v>13</v>
      </c>
      <c r="L376" s="87" t="s">
        <v>13</v>
      </c>
      <c r="M376" s="87" t="s">
        <v>13</v>
      </c>
      <c r="N376" s="87" t="s">
        <v>13</v>
      </c>
      <c r="O376" s="87" t="s">
        <v>13</v>
      </c>
      <c r="P376" s="87" t="s">
        <v>13</v>
      </c>
      <c r="Q376" s="87" t="s">
        <v>13</v>
      </c>
      <c r="R376" s="87" t="s">
        <v>13</v>
      </c>
      <c r="S376" s="87" t="s">
        <v>13</v>
      </c>
      <c r="T376" s="87">
        <v>2613.6219999999998</v>
      </c>
      <c r="U376" s="87">
        <v>3167.4989999999998</v>
      </c>
      <c r="V376" s="87">
        <v>3179.953</v>
      </c>
      <c r="W376" s="87">
        <v>3274.36</v>
      </c>
      <c r="X376" s="87">
        <v>3183.95</v>
      </c>
      <c r="Y376" s="87">
        <v>3486.4090000000001</v>
      </c>
      <c r="Z376" s="87">
        <v>5183.5320000000002</v>
      </c>
      <c r="AA376" s="87">
        <v>4500.1790000000001</v>
      </c>
      <c r="AB376" s="87">
        <v>5198.2790000000005</v>
      </c>
      <c r="AC376" s="87">
        <v>6024.3440000000001</v>
      </c>
      <c r="AD376" s="87">
        <v>6523.8280000000004</v>
      </c>
      <c r="AE376" s="87">
        <v>8734.2039999999997</v>
      </c>
      <c r="AF376" s="87">
        <v>8132.5450000000001</v>
      </c>
      <c r="AG376" s="87">
        <v>8250.107</v>
      </c>
      <c r="AH376" s="87">
        <v>8190.5119999999997</v>
      </c>
      <c r="AI376" s="87">
        <v>8171.1289999999999</v>
      </c>
      <c r="AJ376" s="87">
        <v>7144.5649999999996</v>
      </c>
      <c r="AK376" s="87">
        <v>6180.0169999999998</v>
      </c>
    </row>
    <row r="377" spans="5:37" x14ac:dyDescent="0.25">
      <c r="E377" t="s">
        <v>188</v>
      </c>
      <c r="F377" s="79" t="s">
        <v>725</v>
      </c>
      <c r="G377" s="79"/>
      <c r="H377" t="s">
        <v>250</v>
      </c>
      <c r="I377" t="s">
        <v>17</v>
      </c>
      <c r="J377" s="79" t="s">
        <v>753</v>
      </c>
      <c r="K377" s="87" t="s">
        <v>13</v>
      </c>
      <c r="L377" s="87" t="s">
        <v>13</v>
      </c>
      <c r="M377" s="87" t="s">
        <v>13</v>
      </c>
      <c r="N377" s="87" t="s">
        <v>13</v>
      </c>
      <c r="O377" s="87" t="s">
        <v>13</v>
      </c>
      <c r="P377" s="87" t="s">
        <v>13</v>
      </c>
      <c r="Q377" s="87" t="s">
        <v>13</v>
      </c>
      <c r="R377" s="87" t="s">
        <v>13</v>
      </c>
      <c r="S377" s="87" t="s">
        <v>13</v>
      </c>
      <c r="T377" s="87" t="s">
        <v>754</v>
      </c>
      <c r="U377" s="87" t="s">
        <v>754</v>
      </c>
      <c r="V377" s="87" t="s">
        <v>754</v>
      </c>
      <c r="W377" s="87" t="s">
        <v>754</v>
      </c>
      <c r="X377" s="87" t="s">
        <v>754</v>
      </c>
      <c r="Y377" s="87" t="s">
        <v>754</v>
      </c>
      <c r="Z377" s="87" t="s">
        <v>754</v>
      </c>
      <c r="AA377" s="87" t="s">
        <v>754</v>
      </c>
      <c r="AB377" s="87" t="s">
        <v>754</v>
      </c>
      <c r="AC377" s="87" t="s">
        <v>754</v>
      </c>
      <c r="AD377" s="87" t="s">
        <v>754</v>
      </c>
      <c r="AE377" s="87" t="s">
        <v>754</v>
      </c>
      <c r="AF377" s="87" t="s">
        <v>754</v>
      </c>
      <c r="AG377" s="87" t="s">
        <v>754</v>
      </c>
      <c r="AH377" s="87" t="s">
        <v>754</v>
      </c>
      <c r="AI377" s="87" t="s">
        <v>754</v>
      </c>
      <c r="AJ377" s="87" t="s">
        <v>754</v>
      </c>
      <c r="AK377" s="87" t="s">
        <v>754</v>
      </c>
    </row>
    <row r="378" spans="5:37" x14ac:dyDescent="0.25">
      <c r="E378" t="s">
        <v>188</v>
      </c>
      <c r="F378" s="79" t="s">
        <v>725</v>
      </c>
      <c r="G378" s="79"/>
      <c r="H378" t="s">
        <v>41</v>
      </c>
      <c r="I378" t="s">
        <v>21</v>
      </c>
      <c r="J378" s="79" t="s">
        <v>755</v>
      </c>
      <c r="K378" s="87" t="s">
        <v>13</v>
      </c>
      <c r="L378" s="87" t="s">
        <v>13</v>
      </c>
      <c r="M378" s="87" t="s">
        <v>13</v>
      </c>
      <c r="N378" s="87" t="s">
        <v>13</v>
      </c>
      <c r="O378" s="87" t="s">
        <v>13</v>
      </c>
      <c r="P378" s="87" t="s">
        <v>13</v>
      </c>
      <c r="Q378" s="87" t="s">
        <v>13</v>
      </c>
      <c r="R378" s="87" t="s">
        <v>13</v>
      </c>
      <c r="S378" s="87" t="s">
        <v>13</v>
      </c>
      <c r="T378" s="87">
        <v>12586.373</v>
      </c>
      <c r="U378" s="87">
        <v>12526.476000000001</v>
      </c>
      <c r="V378" s="87">
        <v>12478.24</v>
      </c>
      <c r="W378" s="87">
        <v>13503.656000000001</v>
      </c>
      <c r="X378" s="87">
        <v>14699.816000000001</v>
      </c>
      <c r="Y378" s="87">
        <v>13162.509</v>
      </c>
      <c r="Z378" s="87">
        <v>12839.708000000001</v>
      </c>
      <c r="AA378" s="87">
        <v>12050.779</v>
      </c>
      <c r="AB378" s="87">
        <v>13157.621999999999</v>
      </c>
      <c r="AC378" s="87">
        <v>12929.671</v>
      </c>
      <c r="AD378" s="87">
        <v>12133.941000000001</v>
      </c>
      <c r="AE378" s="87">
        <v>14257.76</v>
      </c>
      <c r="AF378" s="87">
        <v>14812.382</v>
      </c>
      <c r="AG378" s="87">
        <v>13791.933999999999</v>
      </c>
      <c r="AH378" s="87">
        <v>15029.523999999999</v>
      </c>
      <c r="AI378" s="87">
        <v>16468.41</v>
      </c>
      <c r="AJ378" s="87">
        <v>15794.285</v>
      </c>
      <c r="AK378" s="87">
        <v>11406.532999999999</v>
      </c>
    </row>
    <row r="379" spans="5:37" x14ac:dyDescent="0.25">
      <c r="E379" t="s">
        <v>188</v>
      </c>
      <c r="F379" s="79" t="s">
        <v>725</v>
      </c>
      <c r="G379" s="79"/>
      <c r="H379" t="s">
        <v>42</v>
      </c>
      <c r="I379" t="s">
        <v>12</v>
      </c>
      <c r="J379" s="79" t="s">
        <v>756</v>
      </c>
      <c r="K379" s="87" t="s">
        <v>13</v>
      </c>
      <c r="L379" s="87" t="s">
        <v>13</v>
      </c>
      <c r="M379" s="87" t="s">
        <v>13</v>
      </c>
      <c r="N379" s="87" t="s">
        <v>13</v>
      </c>
      <c r="O379" s="87" t="s">
        <v>13</v>
      </c>
      <c r="P379" s="87" t="s">
        <v>13</v>
      </c>
      <c r="Q379" s="87" t="s">
        <v>13</v>
      </c>
      <c r="R379" s="87" t="s">
        <v>13</v>
      </c>
      <c r="S379" s="87" t="s">
        <v>13</v>
      </c>
      <c r="T379" s="87" t="s">
        <v>608</v>
      </c>
      <c r="U379" s="87" t="s">
        <v>608</v>
      </c>
      <c r="V379" s="87" t="s">
        <v>608</v>
      </c>
      <c r="W379" s="87" t="s">
        <v>608</v>
      </c>
      <c r="X379" s="87" t="s">
        <v>608</v>
      </c>
      <c r="Y379" s="87" t="s">
        <v>608</v>
      </c>
      <c r="Z379" s="87">
        <v>50.12</v>
      </c>
      <c r="AA379" s="87">
        <v>20.268999999999998</v>
      </c>
      <c r="AB379" s="87">
        <v>22.777000000000001</v>
      </c>
      <c r="AC379" s="87">
        <v>38.875</v>
      </c>
      <c r="AD379" s="87">
        <v>23.773</v>
      </c>
      <c r="AE379" s="87">
        <v>20.818000000000001</v>
      </c>
      <c r="AF379" s="87">
        <v>20.940999999999999</v>
      </c>
      <c r="AG379" s="87">
        <v>31.285</v>
      </c>
      <c r="AH379" s="87">
        <v>6.798</v>
      </c>
      <c r="AI379" s="87">
        <v>19.806999999999999</v>
      </c>
      <c r="AJ379" s="87">
        <v>33.433</v>
      </c>
      <c r="AK379" s="87">
        <v>18.609000000000002</v>
      </c>
    </row>
    <row r="380" spans="5:37" x14ac:dyDescent="0.25">
      <c r="E380" t="s">
        <v>188</v>
      </c>
      <c r="F380" s="79" t="s">
        <v>725</v>
      </c>
      <c r="G380" s="79"/>
      <c r="H380" t="s">
        <v>43</v>
      </c>
      <c r="I380" t="s">
        <v>27</v>
      </c>
      <c r="J380" s="79" t="s">
        <v>757</v>
      </c>
      <c r="K380" s="87" t="s">
        <v>13</v>
      </c>
      <c r="L380" s="87" t="s">
        <v>13</v>
      </c>
      <c r="M380" s="87" t="s">
        <v>13</v>
      </c>
      <c r="N380" s="87" t="s">
        <v>13</v>
      </c>
      <c r="O380" s="87" t="s">
        <v>13</v>
      </c>
      <c r="P380" s="87" t="s">
        <v>13</v>
      </c>
      <c r="Q380" s="87" t="s">
        <v>13</v>
      </c>
      <c r="R380" s="87" t="s">
        <v>13</v>
      </c>
      <c r="S380" s="87" t="s">
        <v>13</v>
      </c>
      <c r="T380" s="87">
        <v>5388.9669999999996</v>
      </c>
      <c r="U380" s="87">
        <v>4815.5990000000002</v>
      </c>
      <c r="V380" s="87">
        <v>4933.6859999999997</v>
      </c>
      <c r="W380" s="87">
        <v>4799.8789999999999</v>
      </c>
      <c r="X380" s="87">
        <v>4901.2659999999996</v>
      </c>
      <c r="Y380" s="87">
        <v>4570.277</v>
      </c>
      <c r="Z380" s="87">
        <v>3520.0259999999998</v>
      </c>
      <c r="AA380" s="87">
        <v>3824.8960000000002</v>
      </c>
      <c r="AB380" s="87">
        <v>4046.3490000000002</v>
      </c>
      <c r="AC380" s="87">
        <v>3967.4659999999999</v>
      </c>
      <c r="AD380" s="87">
        <v>3538.0659999999998</v>
      </c>
      <c r="AE380" s="87">
        <v>3548.3739999999998</v>
      </c>
      <c r="AF380" s="87">
        <v>3874.4169999999999</v>
      </c>
      <c r="AG380" s="87">
        <v>4310.893</v>
      </c>
      <c r="AH380" s="87">
        <v>4299.38</v>
      </c>
      <c r="AI380" s="87">
        <v>4674.9369999999999</v>
      </c>
      <c r="AJ380" s="87">
        <v>4636.3249999999998</v>
      </c>
      <c r="AK380" s="87">
        <v>4750.3329999999996</v>
      </c>
    </row>
    <row r="381" spans="5:37" x14ac:dyDescent="0.25">
      <c r="E381" t="s">
        <v>188</v>
      </c>
      <c r="F381" s="79" t="s">
        <v>725</v>
      </c>
      <c r="G381" s="79"/>
      <c r="H381" t="s">
        <v>44</v>
      </c>
      <c r="I381" t="s">
        <v>21</v>
      </c>
      <c r="J381" s="79" t="s">
        <v>758</v>
      </c>
      <c r="K381" s="87" t="s">
        <v>13</v>
      </c>
      <c r="L381" s="87" t="s">
        <v>13</v>
      </c>
      <c r="M381" s="87" t="s">
        <v>13</v>
      </c>
      <c r="N381" s="87" t="s">
        <v>13</v>
      </c>
      <c r="O381" s="87" t="s">
        <v>13</v>
      </c>
      <c r="P381" s="87" t="s">
        <v>13</v>
      </c>
      <c r="Q381" s="87" t="s">
        <v>13</v>
      </c>
      <c r="R381" s="87" t="s">
        <v>13</v>
      </c>
      <c r="S381" s="87" t="s">
        <v>13</v>
      </c>
      <c r="T381" s="87">
        <v>2849.7049999999999</v>
      </c>
      <c r="U381" s="87">
        <v>944.00699999999995</v>
      </c>
      <c r="V381" s="87">
        <v>1020.909</v>
      </c>
      <c r="W381" s="87">
        <v>975.53099999999995</v>
      </c>
      <c r="X381" s="87">
        <v>931.04399999999998</v>
      </c>
      <c r="Y381" s="87">
        <v>1045.0229999999999</v>
      </c>
      <c r="Z381" s="87">
        <v>1246.499</v>
      </c>
      <c r="AA381" s="87">
        <v>1397.346</v>
      </c>
      <c r="AB381" s="87">
        <v>1190.116</v>
      </c>
      <c r="AC381" s="87">
        <v>1730.854</v>
      </c>
      <c r="AD381" s="87">
        <v>2076.9630000000002</v>
      </c>
      <c r="AE381" s="87">
        <v>2273.0390000000002</v>
      </c>
      <c r="AF381" s="87">
        <v>2131.1439999999998</v>
      </c>
      <c r="AG381" s="87">
        <v>2440.4580000000001</v>
      </c>
      <c r="AH381" s="87">
        <v>2265.7959999999998</v>
      </c>
      <c r="AI381" s="87">
        <v>2577.9879999999998</v>
      </c>
      <c r="AJ381" s="87">
        <v>2918.3310000000001</v>
      </c>
      <c r="AK381" s="87">
        <v>2465.078</v>
      </c>
    </row>
    <row r="382" spans="5:37" x14ac:dyDescent="0.25">
      <c r="E382" t="s">
        <v>188</v>
      </c>
      <c r="F382" s="79" t="s">
        <v>725</v>
      </c>
      <c r="G382" s="79"/>
      <c r="H382" t="s">
        <v>45</v>
      </c>
      <c r="I382" t="s">
        <v>26</v>
      </c>
      <c r="J382" s="79" t="s">
        <v>759</v>
      </c>
      <c r="K382" s="87" t="s">
        <v>13</v>
      </c>
      <c r="L382" s="87" t="s">
        <v>13</v>
      </c>
      <c r="M382" s="87" t="s">
        <v>13</v>
      </c>
      <c r="N382" s="87" t="s">
        <v>13</v>
      </c>
      <c r="O382" s="87" t="s">
        <v>13</v>
      </c>
      <c r="P382" s="87" t="s">
        <v>13</v>
      </c>
      <c r="Q382" s="87" t="s">
        <v>13</v>
      </c>
      <c r="R382" s="87" t="s">
        <v>13</v>
      </c>
      <c r="S382" s="87" t="s">
        <v>13</v>
      </c>
      <c r="T382" s="87">
        <v>12957.24</v>
      </c>
      <c r="U382" s="87">
        <v>10380.450000000001</v>
      </c>
      <c r="V382" s="87">
        <v>9359.3880000000008</v>
      </c>
      <c r="W382" s="87">
        <v>10909.352000000001</v>
      </c>
      <c r="X382" s="87">
        <v>11579.620999999999</v>
      </c>
      <c r="Y382" s="87">
        <v>13725.56</v>
      </c>
      <c r="Z382" s="87">
        <v>14137.813</v>
      </c>
      <c r="AA382" s="87">
        <v>13477.905000000001</v>
      </c>
      <c r="AB382" s="87">
        <v>13343.656000000001</v>
      </c>
      <c r="AC382" s="87">
        <v>14995.484</v>
      </c>
      <c r="AD382" s="87">
        <v>14537.86</v>
      </c>
      <c r="AE382" s="87">
        <v>14424.808000000001</v>
      </c>
      <c r="AF382" s="87">
        <v>13845.662</v>
      </c>
      <c r="AG382" s="87">
        <v>13111.534</v>
      </c>
      <c r="AH382" s="87">
        <v>14961.055</v>
      </c>
      <c r="AI382" s="87">
        <v>13791.743</v>
      </c>
      <c r="AJ382" s="87">
        <v>10863.681</v>
      </c>
      <c r="AK382" s="87">
        <v>12786.804</v>
      </c>
    </row>
    <row r="383" spans="5:37" x14ac:dyDescent="0.25">
      <c r="E383" t="s">
        <v>188</v>
      </c>
      <c r="F383" s="79" t="s">
        <v>725</v>
      </c>
      <c r="G383" s="79"/>
      <c r="H383" t="s">
        <v>46</v>
      </c>
      <c r="I383" t="s">
        <v>47</v>
      </c>
      <c r="J383" s="79" t="s">
        <v>760</v>
      </c>
      <c r="K383" s="87" t="s">
        <v>13</v>
      </c>
      <c r="L383" s="87" t="s">
        <v>13</v>
      </c>
      <c r="M383" s="87" t="s">
        <v>13</v>
      </c>
      <c r="N383" s="87" t="s">
        <v>13</v>
      </c>
      <c r="O383" s="87" t="s">
        <v>13</v>
      </c>
      <c r="P383" s="87" t="s">
        <v>13</v>
      </c>
      <c r="Q383" s="87" t="s">
        <v>13</v>
      </c>
      <c r="R383" s="87" t="s">
        <v>13</v>
      </c>
      <c r="S383" s="87" t="s">
        <v>13</v>
      </c>
      <c r="T383" s="87">
        <v>146.25899999999999</v>
      </c>
      <c r="U383" s="87">
        <v>172.214</v>
      </c>
      <c r="V383" s="87">
        <v>275.45699999999999</v>
      </c>
      <c r="W383" s="87">
        <v>297.78199999999998</v>
      </c>
      <c r="X383" s="87">
        <v>337.96800000000002</v>
      </c>
      <c r="Y383" s="87">
        <v>316.04399999999998</v>
      </c>
      <c r="Z383" s="87">
        <v>396.11599999999999</v>
      </c>
      <c r="AA383" s="87">
        <v>423.55399999999997</v>
      </c>
      <c r="AB383" s="87">
        <v>367.39299999999997</v>
      </c>
      <c r="AC383" s="87">
        <v>228.37799999999999</v>
      </c>
      <c r="AD383" s="87">
        <v>57.823999999999998</v>
      </c>
      <c r="AE383" s="87">
        <v>146.46</v>
      </c>
      <c r="AF383" s="87">
        <v>326.45100000000002</v>
      </c>
      <c r="AG383" s="87">
        <v>367</v>
      </c>
      <c r="AH383" s="87">
        <v>370.923</v>
      </c>
      <c r="AI383" s="87">
        <v>349.92700000000002</v>
      </c>
      <c r="AJ383" s="87">
        <v>417.613</v>
      </c>
      <c r="AK383" s="87">
        <v>56.24</v>
      </c>
    </row>
    <row r="384" spans="5:37" x14ac:dyDescent="0.25">
      <c r="E384" t="s">
        <v>188</v>
      </c>
      <c r="F384" s="79" t="s">
        <v>725</v>
      </c>
      <c r="G384" s="79"/>
      <c r="H384" t="s">
        <v>48</v>
      </c>
      <c r="I384" t="s">
        <v>16</v>
      </c>
      <c r="J384" s="79" t="s">
        <v>761</v>
      </c>
      <c r="K384" s="87" t="s">
        <v>13</v>
      </c>
      <c r="L384" s="87" t="s">
        <v>13</v>
      </c>
      <c r="M384" s="87" t="s">
        <v>13</v>
      </c>
      <c r="N384" s="87" t="s">
        <v>13</v>
      </c>
      <c r="O384" s="87" t="s">
        <v>13</v>
      </c>
      <c r="P384" s="87" t="s">
        <v>13</v>
      </c>
      <c r="Q384" s="87" t="s">
        <v>13</v>
      </c>
      <c r="R384" s="87" t="s">
        <v>13</v>
      </c>
      <c r="S384" s="87" t="s">
        <v>13</v>
      </c>
      <c r="T384" s="87">
        <v>920.95699999999999</v>
      </c>
      <c r="U384" s="87">
        <v>1151.5609999999999</v>
      </c>
      <c r="V384" s="87">
        <v>823.06899999999996</v>
      </c>
      <c r="W384" s="87">
        <v>901.654</v>
      </c>
      <c r="X384" s="87">
        <v>856.09</v>
      </c>
      <c r="Y384" s="87">
        <v>786.47199999999998</v>
      </c>
      <c r="Z384" s="87">
        <v>887.56299999999999</v>
      </c>
      <c r="AA384" s="87">
        <v>971.65599999999995</v>
      </c>
      <c r="AB384" s="87">
        <v>854.25800000000004</v>
      </c>
      <c r="AC384" s="87">
        <v>891.37800000000004</v>
      </c>
      <c r="AD384" s="87">
        <v>1099.481</v>
      </c>
      <c r="AE384" s="87">
        <v>1009.58</v>
      </c>
      <c r="AF384" s="87">
        <v>663.149</v>
      </c>
      <c r="AG384" s="87">
        <v>631.36400000000003</v>
      </c>
      <c r="AH384" s="87">
        <v>884.01599999999996</v>
      </c>
      <c r="AI384" s="87">
        <v>1052.538</v>
      </c>
      <c r="AJ384" s="87">
        <v>818.84</v>
      </c>
      <c r="AK384" s="87">
        <v>867.58299999999997</v>
      </c>
    </row>
    <row r="385" spans="5:37" x14ac:dyDescent="0.25">
      <c r="E385" t="s">
        <v>188</v>
      </c>
      <c r="F385" s="79" t="s">
        <v>725</v>
      </c>
      <c r="G385" s="79"/>
      <c r="H385" t="s">
        <v>49</v>
      </c>
      <c r="I385" t="s">
        <v>9</v>
      </c>
      <c r="J385" s="79" t="s">
        <v>762</v>
      </c>
      <c r="K385" s="87" t="s">
        <v>13</v>
      </c>
      <c r="L385" s="87" t="s">
        <v>13</v>
      </c>
      <c r="M385" s="87" t="s">
        <v>13</v>
      </c>
      <c r="N385" s="87" t="s">
        <v>13</v>
      </c>
      <c r="O385" s="87" t="s">
        <v>13</v>
      </c>
      <c r="P385" s="87" t="s">
        <v>13</v>
      </c>
      <c r="Q385" s="87" t="s">
        <v>13</v>
      </c>
      <c r="R385" s="87" t="s">
        <v>13</v>
      </c>
      <c r="S385" s="87" t="s">
        <v>13</v>
      </c>
      <c r="T385" s="87">
        <v>15762.169</v>
      </c>
      <c r="U385" s="87">
        <v>15966.713</v>
      </c>
      <c r="V385" s="87">
        <v>15952.371999999999</v>
      </c>
      <c r="W385" s="87">
        <v>15976.804</v>
      </c>
      <c r="X385" s="87">
        <v>15712.629000000001</v>
      </c>
      <c r="Y385" s="87">
        <v>16990.835999999999</v>
      </c>
      <c r="Z385" s="87">
        <v>7910.3429999999998</v>
      </c>
      <c r="AA385" s="87">
        <v>4349.2780000000002</v>
      </c>
      <c r="AB385" s="87">
        <v>8460.4809999999998</v>
      </c>
      <c r="AC385" s="87">
        <v>9006.0789999999997</v>
      </c>
      <c r="AD385" s="87">
        <v>8356.8989999999994</v>
      </c>
      <c r="AE385" s="87">
        <v>11687.329</v>
      </c>
      <c r="AF385" s="87">
        <v>13936.38</v>
      </c>
      <c r="AG385" s="87">
        <v>12722.123</v>
      </c>
      <c r="AH385" s="87">
        <v>11282.856</v>
      </c>
      <c r="AI385" s="87">
        <v>10117.476000000001</v>
      </c>
      <c r="AJ385" s="87">
        <v>13296.701999999999</v>
      </c>
      <c r="AK385" s="87">
        <v>13314.933999999999</v>
      </c>
    </row>
    <row r="386" spans="5:37" x14ac:dyDescent="0.25">
      <c r="E386" t="s">
        <v>188</v>
      </c>
      <c r="F386" s="79" t="s">
        <v>725</v>
      </c>
      <c r="G386" s="79"/>
      <c r="H386" t="s">
        <v>50</v>
      </c>
      <c r="I386" t="s">
        <v>9</v>
      </c>
      <c r="J386" s="79" t="s">
        <v>763</v>
      </c>
      <c r="K386" s="87" t="s">
        <v>13</v>
      </c>
      <c r="L386" s="87" t="s">
        <v>13</v>
      </c>
      <c r="M386" s="87" t="s">
        <v>13</v>
      </c>
      <c r="N386" s="87" t="s">
        <v>13</v>
      </c>
      <c r="O386" s="87" t="s">
        <v>13</v>
      </c>
      <c r="P386" s="87" t="s">
        <v>13</v>
      </c>
      <c r="Q386" s="87" t="s">
        <v>13</v>
      </c>
      <c r="R386" s="87" t="s">
        <v>13</v>
      </c>
      <c r="S386" s="87" t="s">
        <v>13</v>
      </c>
      <c r="T386" s="87">
        <v>670.529</v>
      </c>
      <c r="U386" s="87">
        <v>782.54399999999998</v>
      </c>
      <c r="V386" s="87">
        <v>646.68399999999997</v>
      </c>
      <c r="W386" s="87">
        <v>722.39599999999996</v>
      </c>
      <c r="X386" s="87">
        <v>517.17499999999995</v>
      </c>
      <c r="Y386" s="87">
        <v>467.202</v>
      </c>
      <c r="Z386" s="87">
        <v>688.38900000000001</v>
      </c>
      <c r="AA386" s="87">
        <v>572.09699999999998</v>
      </c>
      <c r="AB386" s="87">
        <v>552.70399999999995</v>
      </c>
      <c r="AC386" s="87">
        <v>310.62</v>
      </c>
      <c r="AD386" s="87">
        <v>536.029</v>
      </c>
      <c r="AE386" s="87">
        <v>560.26199999999994</v>
      </c>
      <c r="AF386" s="87">
        <v>615.13300000000004</v>
      </c>
      <c r="AG386" s="87">
        <v>570.87300000000005</v>
      </c>
      <c r="AH386" s="87">
        <v>694.38599999999997</v>
      </c>
      <c r="AI386" s="87">
        <v>428.577</v>
      </c>
      <c r="AJ386" s="87">
        <v>1706.1859999999999</v>
      </c>
      <c r="AK386" s="87">
        <v>1315.0530000000001</v>
      </c>
    </row>
    <row r="387" spans="5:37" x14ac:dyDescent="0.25">
      <c r="E387" t="s">
        <v>188</v>
      </c>
      <c r="F387" s="79" t="s">
        <v>725</v>
      </c>
      <c r="G387" s="79"/>
      <c r="H387" t="s">
        <v>51</v>
      </c>
      <c r="I387" t="s">
        <v>30</v>
      </c>
      <c r="J387" s="79" t="s">
        <v>764</v>
      </c>
      <c r="K387" s="87" t="s">
        <v>13</v>
      </c>
      <c r="L387" s="87" t="s">
        <v>13</v>
      </c>
      <c r="M387" s="87" t="s">
        <v>13</v>
      </c>
      <c r="N387" s="87" t="s">
        <v>13</v>
      </c>
      <c r="O387" s="87" t="s">
        <v>13</v>
      </c>
      <c r="P387" s="87" t="s">
        <v>13</v>
      </c>
      <c r="Q387" s="87" t="s">
        <v>13</v>
      </c>
      <c r="R387" s="87" t="s">
        <v>13</v>
      </c>
      <c r="S387" s="87" t="s">
        <v>13</v>
      </c>
      <c r="T387" s="87">
        <v>731.73599999999999</v>
      </c>
      <c r="U387" s="87">
        <v>725.12</v>
      </c>
      <c r="V387" s="87">
        <v>829.86300000000006</v>
      </c>
      <c r="W387" s="87">
        <v>634.74099999999999</v>
      </c>
      <c r="X387" s="87">
        <v>681.66600000000005</v>
      </c>
      <c r="Y387" s="87">
        <v>639.92600000000004</v>
      </c>
      <c r="Z387" s="87">
        <v>651.25099999999998</v>
      </c>
      <c r="AA387" s="87">
        <v>563.38699999999994</v>
      </c>
      <c r="AB387" s="87">
        <v>401.40800000000002</v>
      </c>
      <c r="AC387" s="87">
        <v>514.33500000000004</v>
      </c>
      <c r="AD387" s="87">
        <v>485.65899999999999</v>
      </c>
      <c r="AE387" s="87">
        <v>414.70600000000002</v>
      </c>
      <c r="AF387" s="87">
        <v>372.58300000000003</v>
      </c>
      <c r="AG387" s="87">
        <v>418.56200000000001</v>
      </c>
      <c r="AH387" s="87">
        <v>406.53800000000001</v>
      </c>
      <c r="AI387" s="87">
        <v>454.04899999999998</v>
      </c>
      <c r="AJ387" s="87">
        <v>328.74200000000002</v>
      </c>
      <c r="AK387" s="87">
        <v>297.40899999999999</v>
      </c>
    </row>
    <row r="388" spans="5:37" x14ac:dyDescent="0.25">
      <c r="E388" t="s">
        <v>188</v>
      </c>
      <c r="F388" s="79" t="s">
        <v>725</v>
      </c>
      <c r="G388" s="79"/>
      <c r="H388" t="s">
        <v>52</v>
      </c>
      <c r="I388" t="s">
        <v>30</v>
      </c>
      <c r="J388" s="79" t="s">
        <v>765</v>
      </c>
      <c r="K388" s="87" t="s">
        <v>13</v>
      </c>
      <c r="L388" s="87" t="s">
        <v>13</v>
      </c>
      <c r="M388" s="87" t="s">
        <v>13</v>
      </c>
      <c r="N388" s="87" t="s">
        <v>13</v>
      </c>
      <c r="O388" s="87" t="s">
        <v>13</v>
      </c>
      <c r="P388" s="87" t="s">
        <v>13</v>
      </c>
      <c r="Q388" s="87" t="s">
        <v>13</v>
      </c>
      <c r="R388" s="87" t="s">
        <v>13</v>
      </c>
      <c r="S388" s="87" t="s">
        <v>13</v>
      </c>
      <c r="T388" s="87">
        <v>431.36200000000002</v>
      </c>
      <c r="U388" s="87">
        <v>412.53899999999999</v>
      </c>
      <c r="V388" s="87">
        <v>405.03100000000001</v>
      </c>
      <c r="W388" s="87">
        <v>385.51900000000001</v>
      </c>
      <c r="X388" s="87">
        <v>395.59199999999998</v>
      </c>
      <c r="Y388" s="87">
        <v>414.68900000000002</v>
      </c>
      <c r="Z388" s="87">
        <v>542.48299999999995</v>
      </c>
      <c r="AA388" s="87">
        <v>553.72799999999995</v>
      </c>
      <c r="AB388" s="87">
        <v>681.59900000000005</v>
      </c>
      <c r="AC388" s="87">
        <v>696.59</v>
      </c>
      <c r="AD388" s="87">
        <v>723.21699999999998</v>
      </c>
      <c r="AE388" s="87">
        <v>735.26400000000001</v>
      </c>
      <c r="AF388" s="87">
        <v>635.49</v>
      </c>
      <c r="AG388" s="87">
        <v>603.03700000000003</v>
      </c>
      <c r="AH388" s="87">
        <v>581.95600000000002</v>
      </c>
      <c r="AI388" s="87">
        <v>625.31399999999996</v>
      </c>
      <c r="AJ388" s="87">
        <v>626.77</v>
      </c>
      <c r="AK388" s="87">
        <v>617.47199999999998</v>
      </c>
    </row>
    <row r="389" spans="5:37" x14ac:dyDescent="0.25">
      <c r="E389" t="s">
        <v>188</v>
      </c>
      <c r="F389" s="79" t="s">
        <v>725</v>
      </c>
      <c r="G389" s="79"/>
      <c r="H389" t="s">
        <v>53</v>
      </c>
      <c r="I389" t="s">
        <v>16</v>
      </c>
      <c r="J389" s="79" t="s">
        <v>766</v>
      </c>
      <c r="K389" s="87" t="s">
        <v>13</v>
      </c>
      <c r="L389" s="87" t="s">
        <v>13</v>
      </c>
      <c r="M389" s="87" t="s">
        <v>13</v>
      </c>
      <c r="N389" s="87" t="s">
        <v>13</v>
      </c>
      <c r="O389" s="87" t="s">
        <v>13</v>
      </c>
      <c r="P389" s="87" t="s">
        <v>13</v>
      </c>
      <c r="Q389" s="87" t="s">
        <v>13</v>
      </c>
      <c r="R389" s="87" t="s">
        <v>13</v>
      </c>
      <c r="S389" s="87" t="s">
        <v>13</v>
      </c>
      <c r="T389" s="87">
        <v>0</v>
      </c>
      <c r="U389" s="87">
        <v>0</v>
      </c>
      <c r="V389" s="87">
        <v>0</v>
      </c>
      <c r="W389" s="87">
        <v>0</v>
      </c>
      <c r="X389" s="87">
        <v>0</v>
      </c>
      <c r="Y389" s="87">
        <v>0</v>
      </c>
      <c r="Z389" s="87">
        <v>0</v>
      </c>
      <c r="AA389" s="87">
        <v>0</v>
      </c>
      <c r="AB389" s="87">
        <v>0</v>
      </c>
      <c r="AC389" s="87">
        <v>0</v>
      </c>
      <c r="AD389" s="87">
        <v>0</v>
      </c>
      <c r="AE389" s="87">
        <v>0</v>
      </c>
      <c r="AF389" s="87">
        <v>0</v>
      </c>
      <c r="AG389" s="87">
        <v>0</v>
      </c>
      <c r="AH389" s="87">
        <v>0</v>
      </c>
      <c r="AI389" s="87">
        <v>0</v>
      </c>
      <c r="AJ389" s="87">
        <v>199.495</v>
      </c>
      <c r="AK389" s="87">
        <v>204.95500000000001</v>
      </c>
    </row>
    <row r="390" spans="5:37" x14ac:dyDescent="0.25">
      <c r="E390" t="s">
        <v>188</v>
      </c>
      <c r="F390" s="79" t="s">
        <v>725</v>
      </c>
      <c r="G390" s="79"/>
      <c r="H390" t="s">
        <v>54</v>
      </c>
      <c r="I390" t="s">
        <v>47</v>
      </c>
      <c r="J390" s="79" t="s">
        <v>767</v>
      </c>
      <c r="K390" s="87" t="s">
        <v>13</v>
      </c>
      <c r="L390" s="87" t="s">
        <v>13</v>
      </c>
      <c r="M390" s="87" t="s">
        <v>13</v>
      </c>
      <c r="N390" s="87" t="s">
        <v>13</v>
      </c>
      <c r="O390" s="87" t="s">
        <v>13</v>
      </c>
      <c r="P390" s="87" t="s">
        <v>13</v>
      </c>
      <c r="Q390" s="87" t="s">
        <v>13</v>
      </c>
      <c r="R390" s="87" t="s">
        <v>13</v>
      </c>
      <c r="S390" s="87" t="s">
        <v>13</v>
      </c>
      <c r="T390" s="87">
        <v>396.48200000000003</v>
      </c>
      <c r="U390" s="87">
        <v>378.45400000000001</v>
      </c>
      <c r="V390" s="87">
        <v>496.23399999999998</v>
      </c>
      <c r="W390" s="87">
        <v>701.37800000000004</v>
      </c>
      <c r="X390" s="87">
        <v>719.93499999999995</v>
      </c>
      <c r="Y390" s="87">
        <v>876.43799999999999</v>
      </c>
      <c r="Z390" s="87">
        <v>1021.015</v>
      </c>
      <c r="AA390" s="87">
        <v>1026.48</v>
      </c>
      <c r="AB390" s="87">
        <v>950.20899999999995</v>
      </c>
      <c r="AC390" s="87">
        <v>1428.6849999999999</v>
      </c>
      <c r="AD390" s="87">
        <v>1297.739</v>
      </c>
      <c r="AE390" s="87">
        <v>1495.992</v>
      </c>
      <c r="AF390" s="87">
        <v>1752.3510000000001</v>
      </c>
      <c r="AG390" s="87">
        <v>1821.01</v>
      </c>
      <c r="AH390" s="87">
        <v>1827.607</v>
      </c>
      <c r="AI390" s="87">
        <v>1795.415</v>
      </c>
      <c r="AJ390" s="87">
        <v>1910.066</v>
      </c>
      <c r="AK390" s="87">
        <v>1779.8789999999999</v>
      </c>
    </row>
    <row r="391" spans="5:37" x14ac:dyDescent="0.25">
      <c r="E391" t="s">
        <v>188</v>
      </c>
      <c r="F391" s="79" t="s">
        <v>725</v>
      </c>
      <c r="G391" s="79"/>
      <c r="H391" t="s">
        <v>55</v>
      </c>
      <c r="I391" t="s">
        <v>21</v>
      </c>
      <c r="J391" s="79" t="s">
        <v>768</v>
      </c>
      <c r="K391" s="87" t="s">
        <v>13</v>
      </c>
      <c r="L391" s="87" t="s">
        <v>13</v>
      </c>
      <c r="M391" s="87" t="s">
        <v>13</v>
      </c>
      <c r="N391" s="87" t="s">
        <v>13</v>
      </c>
      <c r="O391" s="87" t="s">
        <v>13</v>
      </c>
      <c r="P391" s="87" t="s">
        <v>13</v>
      </c>
      <c r="Q391" s="87" t="s">
        <v>13</v>
      </c>
      <c r="R391" s="87" t="s">
        <v>13</v>
      </c>
      <c r="S391" s="87" t="s">
        <v>13</v>
      </c>
      <c r="T391" s="87">
        <v>40.139000000000003</v>
      </c>
      <c r="U391" s="87">
        <v>149.06800000000001</v>
      </c>
      <c r="V391" s="87">
        <v>285.351</v>
      </c>
      <c r="W391" s="87">
        <v>382.08600000000001</v>
      </c>
      <c r="X391" s="87">
        <v>414.94900000000001</v>
      </c>
      <c r="Y391" s="87">
        <v>638.79999999999995</v>
      </c>
      <c r="Z391" s="87">
        <v>599.42100000000005</v>
      </c>
      <c r="AA391" s="87">
        <v>721.06600000000003</v>
      </c>
      <c r="AB391" s="87">
        <v>928.96100000000001</v>
      </c>
      <c r="AC391" s="87">
        <v>1386.91</v>
      </c>
      <c r="AD391" s="87">
        <v>1225.3019999999999</v>
      </c>
      <c r="AE391" s="87">
        <v>1425.8009999999999</v>
      </c>
      <c r="AF391" s="87">
        <v>1597.2670000000001</v>
      </c>
      <c r="AG391" s="87">
        <v>1573.8140000000001</v>
      </c>
      <c r="AH391" s="87">
        <v>1614.9</v>
      </c>
      <c r="AI391" s="87">
        <v>973.78499999999997</v>
      </c>
      <c r="AJ391" s="87">
        <v>877.95100000000002</v>
      </c>
      <c r="AK391" s="87">
        <v>476.87799999999999</v>
      </c>
    </row>
    <row r="392" spans="5:37" x14ac:dyDescent="0.25">
      <c r="E392" t="s">
        <v>188</v>
      </c>
      <c r="F392" s="79" t="s">
        <v>725</v>
      </c>
      <c r="G392" s="79"/>
      <c r="H392" t="s">
        <v>281</v>
      </c>
      <c r="I392" t="s">
        <v>33</v>
      </c>
      <c r="J392" s="79" t="s">
        <v>769</v>
      </c>
      <c r="K392" s="87" t="s">
        <v>13</v>
      </c>
      <c r="L392" s="87" t="s">
        <v>13</v>
      </c>
      <c r="M392" s="87" t="s">
        <v>13</v>
      </c>
      <c r="N392" s="87" t="s">
        <v>13</v>
      </c>
      <c r="O392" s="87" t="s">
        <v>13</v>
      </c>
      <c r="P392" s="87" t="s">
        <v>13</v>
      </c>
      <c r="Q392" s="87" t="s">
        <v>13</v>
      </c>
      <c r="R392" s="87" t="s">
        <v>13</v>
      </c>
      <c r="S392" s="87" t="s">
        <v>13</v>
      </c>
      <c r="T392" s="87">
        <v>1136.1489999999999</v>
      </c>
      <c r="U392" s="87">
        <v>941.74099999999999</v>
      </c>
      <c r="V392" s="87">
        <v>615.98699999999997</v>
      </c>
      <c r="W392" s="87">
        <v>601.56799999999998</v>
      </c>
      <c r="X392" s="87">
        <v>759.42200000000003</v>
      </c>
      <c r="Y392" s="87">
        <v>650.48699999999997</v>
      </c>
      <c r="Z392" s="87">
        <v>376.94400000000002</v>
      </c>
      <c r="AA392" s="87">
        <v>662.99300000000005</v>
      </c>
      <c r="AB392" s="87">
        <v>598.524</v>
      </c>
      <c r="AC392" s="87">
        <v>631.47799999999995</v>
      </c>
      <c r="AD392" s="87">
        <v>639.93200000000002</v>
      </c>
      <c r="AE392" s="87">
        <v>621.23599999999999</v>
      </c>
      <c r="AF392" s="87">
        <v>662.79499999999996</v>
      </c>
      <c r="AG392" s="87">
        <v>788.43600000000004</v>
      </c>
      <c r="AH392" s="87">
        <v>722</v>
      </c>
      <c r="AI392" s="87">
        <v>592.74</v>
      </c>
      <c r="AJ392" s="87">
        <v>477.60599999999999</v>
      </c>
      <c r="AK392" s="87">
        <v>506.29199999999997</v>
      </c>
    </row>
    <row r="393" spans="5:37" x14ac:dyDescent="0.25">
      <c r="E393" t="s">
        <v>188</v>
      </c>
      <c r="F393" s="79" t="s">
        <v>725</v>
      </c>
      <c r="G393" s="79"/>
      <c r="H393" t="s">
        <v>284</v>
      </c>
      <c r="I393" t="s">
        <v>33</v>
      </c>
      <c r="J393" s="79" t="s">
        <v>770</v>
      </c>
      <c r="K393" s="87" t="s">
        <v>13</v>
      </c>
      <c r="L393" s="87" t="s">
        <v>13</v>
      </c>
      <c r="M393" s="87" t="s">
        <v>13</v>
      </c>
      <c r="N393" s="87" t="s">
        <v>13</v>
      </c>
      <c r="O393" s="87" t="s">
        <v>13</v>
      </c>
      <c r="P393" s="87" t="s">
        <v>13</v>
      </c>
      <c r="Q393" s="87" t="s">
        <v>13</v>
      </c>
      <c r="R393" s="87" t="s">
        <v>13</v>
      </c>
      <c r="S393" s="87" t="s">
        <v>13</v>
      </c>
      <c r="T393" s="87">
        <v>11.382999999999999</v>
      </c>
      <c r="U393" s="87">
        <v>65.45</v>
      </c>
      <c r="V393" s="87">
        <v>381.077</v>
      </c>
      <c r="W393" s="87">
        <v>405.55799999999999</v>
      </c>
      <c r="X393" s="87">
        <v>473.35399999999998</v>
      </c>
      <c r="Y393" s="87">
        <v>315.798</v>
      </c>
      <c r="Z393" s="87">
        <v>276.26499999999999</v>
      </c>
      <c r="AA393" s="87">
        <v>231.44499999999999</v>
      </c>
      <c r="AB393" s="87">
        <v>139.91</v>
      </c>
      <c r="AC393" s="87">
        <v>100.325</v>
      </c>
      <c r="AD393" s="87">
        <v>134.756</v>
      </c>
      <c r="AE393" s="87">
        <v>193.613</v>
      </c>
      <c r="AF393" s="87">
        <v>103.944</v>
      </c>
      <c r="AG393" s="87">
        <v>110.89700000000001</v>
      </c>
      <c r="AH393" s="87">
        <v>238.04300000000001</v>
      </c>
      <c r="AI393" s="87">
        <v>259.33499999999998</v>
      </c>
      <c r="AJ393" s="87">
        <v>311.709</v>
      </c>
      <c r="AK393" s="87">
        <v>251.01900000000001</v>
      </c>
    </row>
    <row r="394" spans="5:37" x14ac:dyDescent="0.25">
      <c r="E394" t="s">
        <v>188</v>
      </c>
      <c r="F394" s="79" t="s">
        <v>725</v>
      </c>
      <c r="G394" s="79"/>
      <c r="H394" t="s">
        <v>56</v>
      </c>
      <c r="I394" t="s">
        <v>47</v>
      </c>
      <c r="J394" s="79" t="s">
        <v>771</v>
      </c>
      <c r="K394" s="87" t="s">
        <v>13</v>
      </c>
      <c r="L394" s="87" t="s">
        <v>13</v>
      </c>
      <c r="M394" s="87" t="s">
        <v>13</v>
      </c>
      <c r="N394" s="87" t="s">
        <v>13</v>
      </c>
      <c r="O394" s="87" t="s">
        <v>13</v>
      </c>
      <c r="P394" s="87" t="s">
        <v>13</v>
      </c>
      <c r="Q394" s="87" t="s">
        <v>13</v>
      </c>
      <c r="R394" s="87" t="s">
        <v>13</v>
      </c>
      <c r="S394" s="87" t="s">
        <v>13</v>
      </c>
      <c r="T394" s="87">
        <v>448.60899999999998</v>
      </c>
      <c r="U394" s="87">
        <v>327.34899999999999</v>
      </c>
      <c r="V394" s="87">
        <v>344.21499999999997</v>
      </c>
      <c r="W394" s="87">
        <v>275.17399999999998</v>
      </c>
      <c r="X394" s="87">
        <v>333.65199999999999</v>
      </c>
      <c r="Y394" s="87">
        <v>205.184</v>
      </c>
      <c r="Z394" s="87">
        <v>132.904</v>
      </c>
      <c r="AA394" s="87">
        <v>244.79400000000001</v>
      </c>
      <c r="AB394" s="87">
        <v>111.001</v>
      </c>
      <c r="AC394" s="87">
        <v>67.492000000000004</v>
      </c>
      <c r="AD394" s="87">
        <v>92.146000000000001</v>
      </c>
      <c r="AE394" s="87">
        <v>103.376</v>
      </c>
      <c r="AF394" s="87">
        <v>113.983</v>
      </c>
      <c r="AG394" s="87">
        <v>104.27</v>
      </c>
      <c r="AH394" s="87">
        <v>282</v>
      </c>
      <c r="AI394" s="87">
        <v>131.63999999999999</v>
      </c>
      <c r="AJ394" s="87">
        <v>119.78</v>
      </c>
      <c r="AK394" s="87">
        <v>92.87</v>
      </c>
    </row>
    <row r="395" spans="5:37" x14ac:dyDescent="0.25">
      <c r="E395" t="s">
        <v>188</v>
      </c>
      <c r="F395" s="79" t="s">
        <v>725</v>
      </c>
      <c r="G395" s="79"/>
      <c r="H395" t="s">
        <v>57</v>
      </c>
      <c r="I395" t="s">
        <v>47</v>
      </c>
      <c r="J395" s="79" t="s">
        <v>772</v>
      </c>
      <c r="K395" s="87" t="s">
        <v>13</v>
      </c>
      <c r="L395" s="87" t="s">
        <v>13</v>
      </c>
      <c r="M395" s="87" t="s">
        <v>13</v>
      </c>
      <c r="N395" s="87" t="s">
        <v>13</v>
      </c>
      <c r="O395" s="87" t="s">
        <v>13</v>
      </c>
      <c r="P395" s="87" t="s">
        <v>13</v>
      </c>
      <c r="Q395" s="87" t="s">
        <v>13</v>
      </c>
      <c r="R395" s="87" t="s">
        <v>13</v>
      </c>
      <c r="S395" s="87" t="s">
        <v>13</v>
      </c>
      <c r="T395" s="87">
        <v>6522.9</v>
      </c>
      <c r="U395" s="87">
        <v>9163</v>
      </c>
      <c r="V395" s="87">
        <v>9142.9</v>
      </c>
      <c r="W395" s="87">
        <v>9599.9</v>
      </c>
      <c r="X395" s="87">
        <v>8775.1</v>
      </c>
      <c r="Y395" s="87">
        <v>7665.4</v>
      </c>
      <c r="Z395" s="87">
        <v>8377.4349999999995</v>
      </c>
      <c r="AA395" s="87">
        <v>7706.4840000000004</v>
      </c>
      <c r="AB395" s="87">
        <v>9580.6659999999993</v>
      </c>
      <c r="AC395" s="87">
        <v>11882.273999999999</v>
      </c>
      <c r="AD395" s="87">
        <v>11314.316000000001</v>
      </c>
      <c r="AE395" s="87">
        <v>11661.41</v>
      </c>
      <c r="AF395" s="87">
        <v>12360.053</v>
      </c>
      <c r="AG395" s="87">
        <v>13072.869000000001</v>
      </c>
      <c r="AH395" s="87">
        <v>13805.608</v>
      </c>
      <c r="AI395" s="87">
        <v>13141.627</v>
      </c>
      <c r="AJ395" s="87">
        <v>13279.28</v>
      </c>
      <c r="AK395" s="87">
        <v>12802.035</v>
      </c>
    </row>
    <row r="396" spans="5:37" x14ac:dyDescent="0.25">
      <c r="E396" t="s">
        <v>188</v>
      </c>
      <c r="F396" s="79" t="s">
        <v>725</v>
      </c>
      <c r="G396" s="79"/>
      <c r="H396" t="s">
        <v>291</v>
      </c>
      <c r="I396" t="s">
        <v>17</v>
      </c>
      <c r="J396" s="79" t="s">
        <v>773</v>
      </c>
      <c r="K396" s="87" t="s">
        <v>13</v>
      </c>
      <c r="L396" s="87" t="s">
        <v>13</v>
      </c>
      <c r="M396" s="87" t="s">
        <v>13</v>
      </c>
      <c r="N396" s="87" t="s">
        <v>13</v>
      </c>
      <c r="O396" s="87" t="s">
        <v>13</v>
      </c>
      <c r="P396" s="87" t="s">
        <v>13</v>
      </c>
      <c r="Q396" s="87" t="s">
        <v>13</v>
      </c>
      <c r="R396" s="87" t="s">
        <v>13</v>
      </c>
      <c r="S396" s="87" t="s">
        <v>13</v>
      </c>
      <c r="T396" s="87">
        <v>738.00599999999997</v>
      </c>
      <c r="U396" s="87">
        <v>790.39400000000001</v>
      </c>
      <c r="V396" s="87">
        <v>833.33</v>
      </c>
      <c r="W396" s="87">
        <v>819.92100000000005</v>
      </c>
      <c r="X396" s="87">
        <v>865.63900000000001</v>
      </c>
      <c r="Y396" s="87">
        <v>829.58100000000002</v>
      </c>
      <c r="Z396" s="87">
        <v>977.90899999999999</v>
      </c>
      <c r="AA396" s="87">
        <v>979.33500000000004</v>
      </c>
      <c r="AB396" s="87">
        <v>904.673</v>
      </c>
      <c r="AC396" s="87">
        <v>906.48099999999999</v>
      </c>
      <c r="AD396" s="87">
        <v>822.81200000000001</v>
      </c>
      <c r="AE396" s="87">
        <v>891.56799999999998</v>
      </c>
      <c r="AF396" s="87">
        <v>937.56799999999998</v>
      </c>
      <c r="AG396" s="87">
        <v>990.08199999999999</v>
      </c>
      <c r="AH396" s="87">
        <v>871.27200000000005</v>
      </c>
      <c r="AI396" s="87">
        <v>932.88</v>
      </c>
      <c r="AJ396" s="87">
        <v>932.95100000000002</v>
      </c>
      <c r="AK396" s="87">
        <v>876.97299999999996</v>
      </c>
    </row>
    <row r="397" spans="5:37" x14ac:dyDescent="0.25">
      <c r="E397" t="s">
        <v>188</v>
      </c>
      <c r="F397" s="79" t="s">
        <v>725</v>
      </c>
      <c r="G397" s="79"/>
      <c r="H397" t="s">
        <v>58</v>
      </c>
      <c r="I397" t="s">
        <v>9</v>
      </c>
      <c r="J397" s="79" t="s">
        <v>774</v>
      </c>
      <c r="K397" s="87" t="s">
        <v>13</v>
      </c>
      <c r="L397" s="87" t="s">
        <v>13</v>
      </c>
      <c r="M397" s="87" t="s">
        <v>13</v>
      </c>
      <c r="N397" s="87" t="s">
        <v>13</v>
      </c>
      <c r="O397" s="87" t="s">
        <v>13</v>
      </c>
      <c r="P397" s="87" t="s">
        <v>13</v>
      </c>
      <c r="Q397" s="87" t="s">
        <v>13</v>
      </c>
      <c r="R397" s="87" t="s">
        <v>13</v>
      </c>
      <c r="S397" s="87" t="s">
        <v>13</v>
      </c>
      <c r="T397" s="87">
        <v>46234.288</v>
      </c>
      <c r="U397" s="87">
        <v>54322.36</v>
      </c>
      <c r="V397" s="87">
        <v>59688.856</v>
      </c>
      <c r="W397" s="87">
        <v>59036.332000000002</v>
      </c>
      <c r="X397" s="87">
        <v>57179.095999999998</v>
      </c>
      <c r="Y397" s="87">
        <v>50021.631999999998</v>
      </c>
      <c r="Z397" s="87">
        <v>50554.504000000001</v>
      </c>
      <c r="AA397" s="87">
        <v>40660.631999999998</v>
      </c>
      <c r="AB397" s="87">
        <v>36006.955999999998</v>
      </c>
      <c r="AC397" s="87">
        <v>35912.332000000002</v>
      </c>
      <c r="AD397" s="87">
        <v>41418.660000000003</v>
      </c>
      <c r="AE397" s="87">
        <v>39354.955999999998</v>
      </c>
      <c r="AF397" s="87">
        <v>38577.06</v>
      </c>
      <c r="AG397" s="87">
        <v>38319.472000000002</v>
      </c>
      <c r="AH397" s="87">
        <v>38150.300000000003</v>
      </c>
      <c r="AI397" s="87">
        <v>32065.59</v>
      </c>
      <c r="AJ397" s="87">
        <v>29941.705999999998</v>
      </c>
      <c r="AK397" s="87">
        <v>32533.475999999999</v>
      </c>
    </row>
    <row r="398" spans="5:37" x14ac:dyDescent="0.25">
      <c r="E398" t="s">
        <v>188</v>
      </c>
      <c r="F398" s="79" t="s">
        <v>725</v>
      </c>
      <c r="G398" s="79"/>
      <c r="H398" t="s">
        <v>59</v>
      </c>
      <c r="I398" t="s">
        <v>60</v>
      </c>
      <c r="J398" s="79" t="s">
        <v>775</v>
      </c>
      <c r="K398" s="87" t="s">
        <v>13</v>
      </c>
      <c r="L398" s="87" t="s">
        <v>13</v>
      </c>
      <c r="M398" s="87" t="s">
        <v>13</v>
      </c>
      <c r="N398" s="87" t="s">
        <v>13</v>
      </c>
      <c r="O398" s="87" t="s">
        <v>13</v>
      </c>
      <c r="P398" s="87" t="s">
        <v>13</v>
      </c>
      <c r="Q398" s="87" t="s">
        <v>13</v>
      </c>
      <c r="R398" s="87" t="s">
        <v>13</v>
      </c>
      <c r="S398" s="87" t="s">
        <v>13</v>
      </c>
      <c r="T398" s="87">
        <v>2714.1019999999999</v>
      </c>
      <c r="U398" s="87">
        <v>2992.527</v>
      </c>
      <c r="V398" s="87">
        <v>755.28</v>
      </c>
      <c r="W398" s="87">
        <v>1974.348</v>
      </c>
      <c r="X398" s="87">
        <v>1676.992</v>
      </c>
      <c r="Y398" s="87">
        <v>1130.04</v>
      </c>
      <c r="Z398" s="87">
        <v>1022.684</v>
      </c>
      <c r="AA398" s="87">
        <v>1271.8309999999999</v>
      </c>
      <c r="AB398" s="87">
        <v>1582.9749999999999</v>
      </c>
      <c r="AC398" s="87">
        <v>1245.4110000000001</v>
      </c>
      <c r="AD398" s="87">
        <v>1021.048</v>
      </c>
      <c r="AE398" s="87">
        <v>1055.1890000000001</v>
      </c>
      <c r="AF398" s="87">
        <v>112.84399999999999</v>
      </c>
      <c r="AG398" s="87">
        <v>195.08600000000001</v>
      </c>
      <c r="AH398" s="87">
        <v>197.239</v>
      </c>
      <c r="AI398" s="87">
        <v>301.80700000000002</v>
      </c>
      <c r="AJ398" s="87">
        <v>186.78899999999999</v>
      </c>
      <c r="AK398" s="87">
        <v>201.78899999999999</v>
      </c>
    </row>
    <row r="399" spans="5:37" x14ac:dyDescent="0.25">
      <c r="E399" t="s">
        <v>188</v>
      </c>
      <c r="F399" s="79" t="s">
        <v>725</v>
      </c>
      <c r="G399" s="79"/>
      <c r="H399" t="s">
        <v>61</v>
      </c>
      <c r="I399" t="s">
        <v>16</v>
      </c>
      <c r="J399" s="79" t="s">
        <v>776</v>
      </c>
      <c r="K399" s="87" t="s">
        <v>13</v>
      </c>
      <c r="L399" s="87" t="s">
        <v>13</v>
      </c>
      <c r="M399" s="87" t="s">
        <v>13</v>
      </c>
      <c r="N399" s="87" t="s">
        <v>13</v>
      </c>
      <c r="O399" s="87" t="s">
        <v>13</v>
      </c>
      <c r="P399" s="87" t="s">
        <v>13</v>
      </c>
      <c r="Q399" s="87" t="s">
        <v>13</v>
      </c>
      <c r="R399" s="87" t="s">
        <v>13</v>
      </c>
      <c r="S399" s="87" t="s">
        <v>13</v>
      </c>
      <c r="T399" s="87">
        <v>4521.1639999999998</v>
      </c>
      <c r="U399" s="87">
        <v>4244.2709999999997</v>
      </c>
      <c r="V399" s="87">
        <v>4464.1629999999996</v>
      </c>
      <c r="W399" s="87">
        <v>3747.7040000000002</v>
      </c>
      <c r="X399" s="87">
        <v>2036.4</v>
      </c>
      <c r="Y399" s="87">
        <v>1656.556</v>
      </c>
      <c r="Z399" s="87">
        <v>1531.7439999999999</v>
      </c>
      <c r="AA399" s="87">
        <v>1255.192</v>
      </c>
      <c r="AB399" s="87">
        <v>1325.7439999999999</v>
      </c>
      <c r="AC399" s="87">
        <v>1933.1189999999999</v>
      </c>
      <c r="AD399" s="87">
        <v>1809.5429999999999</v>
      </c>
      <c r="AE399" s="87">
        <v>1903.018</v>
      </c>
      <c r="AF399" s="87">
        <v>1747.7470000000001</v>
      </c>
      <c r="AG399" s="87">
        <v>1441.576</v>
      </c>
      <c r="AH399" s="87">
        <v>1736.76</v>
      </c>
      <c r="AI399" s="87">
        <v>1586.4649999999999</v>
      </c>
      <c r="AJ399" s="87">
        <v>1248.1610000000001</v>
      </c>
      <c r="AK399" s="87">
        <v>1000.894</v>
      </c>
    </row>
    <row r="400" spans="5:37" x14ac:dyDescent="0.25">
      <c r="E400" t="s">
        <v>188</v>
      </c>
      <c r="F400" s="79" t="s">
        <v>725</v>
      </c>
      <c r="G400" s="79"/>
      <c r="H400" t="s">
        <v>300</v>
      </c>
      <c r="I400" t="s">
        <v>60</v>
      </c>
      <c r="J400" s="79" t="s">
        <v>777</v>
      </c>
      <c r="K400" s="87" t="s">
        <v>13</v>
      </c>
      <c r="L400" s="87" t="s">
        <v>13</v>
      </c>
      <c r="M400" s="87" t="s">
        <v>13</v>
      </c>
      <c r="N400" s="87" t="s">
        <v>13</v>
      </c>
      <c r="O400" s="87" t="s">
        <v>13</v>
      </c>
      <c r="P400" s="87" t="s">
        <v>13</v>
      </c>
      <c r="Q400" s="87" t="s">
        <v>13</v>
      </c>
      <c r="R400" s="87" t="s">
        <v>13</v>
      </c>
      <c r="S400" s="87" t="s">
        <v>13</v>
      </c>
      <c r="T400" s="87">
        <v>20982.414000000001</v>
      </c>
      <c r="U400" s="87">
        <v>19228.437999999998</v>
      </c>
      <c r="V400" s="87">
        <v>18650.696</v>
      </c>
      <c r="W400" s="87">
        <v>17028.853999999999</v>
      </c>
      <c r="X400" s="87">
        <v>16406.184000000001</v>
      </c>
      <c r="Y400" s="87">
        <v>18733.776000000002</v>
      </c>
      <c r="Z400" s="87">
        <v>21482.232</v>
      </c>
      <c r="AA400" s="87">
        <v>23248.831999999999</v>
      </c>
      <c r="AB400" s="87">
        <v>24910.072</v>
      </c>
      <c r="AC400" s="87">
        <v>28518.62</v>
      </c>
      <c r="AD400" s="87">
        <v>28850.036</v>
      </c>
      <c r="AE400" s="87">
        <v>28685.93</v>
      </c>
      <c r="AF400" s="87">
        <v>29065.414000000001</v>
      </c>
      <c r="AG400" s="87">
        <v>30659.598000000002</v>
      </c>
      <c r="AH400" s="87">
        <v>29725.833999999999</v>
      </c>
      <c r="AI400" s="87">
        <v>35748.264000000003</v>
      </c>
      <c r="AJ400" s="87">
        <v>35603.915999999997</v>
      </c>
      <c r="AK400" s="87">
        <v>34075.091999999997</v>
      </c>
    </row>
    <row r="401" spans="5:37" x14ac:dyDescent="0.25">
      <c r="E401" t="s">
        <v>188</v>
      </c>
      <c r="F401" s="79" t="s">
        <v>725</v>
      </c>
      <c r="G401" s="79"/>
      <c r="H401" t="s">
        <v>62</v>
      </c>
      <c r="I401" t="s">
        <v>60</v>
      </c>
      <c r="J401" s="79" t="s">
        <v>778</v>
      </c>
      <c r="K401" s="87" t="s">
        <v>13</v>
      </c>
      <c r="L401" s="87" t="s">
        <v>13</v>
      </c>
      <c r="M401" s="87" t="s">
        <v>13</v>
      </c>
      <c r="N401" s="87" t="s">
        <v>13</v>
      </c>
      <c r="O401" s="87" t="s">
        <v>13</v>
      </c>
      <c r="P401" s="87" t="s">
        <v>13</v>
      </c>
      <c r="Q401" s="87" t="s">
        <v>13</v>
      </c>
      <c r="R401" s="87" t="s">
        <v>13</v>
      </c>
      <c r="S401" s="87" t="s">
        <v>13</v>
      </c>
      <c r="T401" s="87">
        <v>4364.7049999999999</v>
      </c>
      <c r="U401" s="87">
        <v>3867.1579999999999</v>
      </c>
      <c r="V401" s="87">
        <v>2003.711</v>
      </c>
      <c r="W401" s="87">
        <v>3602.37</v>
      </c>
      <c r="X401" s="87">
        <v>4909.6660000000002</v>
      </c>
      <c r="Y401" s="87">
        <v>5335.5110000000004</v>
      </c>
      <c r="Z401" s="87">
        <v>5879.3220000000001</v>
      </c>
      <c r="AA401" s="87">
        <v>5753.61</v>
      </c>
      <c r="AB401" s="87">
        <v>4593.6369999999997</v>
      </c>
      <c r="AC401" s="87">
        <v>4451.6049999999996</v>
      </c>
      <c r="AD401" s="87">
        <v>4270.4750000000004</v>
      </c>
      <c r="AE401" s="87">
        <v>2832.0709999999999</v>
      </c>
      <c r="AF401" s="87">
        <v>2676.9520000000002</v>
      </c>
      <c r="AG401" s="87">
        <v>3022.7359999999999</v>
      </c>
      <c r="AH401" s="87">
        <v>1691.37</v>
      </c>
      <c r="AI401" s="87">
        <v>891.99800000000005</v>
      </c>
      <c r="AJ401" s="87">
        <v>797.71400000000006</v>
      </c>
      <c r="AK401" s="87">
        <v>810.65499999999997</v>
      </c>
    </row>
    <row r="402" spans="5:37" x14ac:dyDescent="0.25">
      <c r="E402" t="s">
        <v>188</v>
      </c>
      <c r="F402" s="79" t="s">
        <v>725</v>
      </c>
      <c r="G402" s="79"/>
      <c r="H402" t="s">
        <v>63</v>
      </c>
      <c r="I402" t="s">
        <v>12</v>
      </c>
      <c r="J402" s="79" t="s">
        <v>779</v>
      </c>
      <c r="K402" s="87" t="s">
        <v>13</v>
      </c>
      <c r="L402" s="87" t="s">
        <v>13</v>
      </c>
      <c r="M402" s="87" t="s">
        <v>13</v>
      </c>
      <c r="N402" s="87" t="s">
        <v>13</v>
      </c>
      <c r="O402" s="87" t="s">
        <v>13</v>
      </c>
      <c r="P402" s="87" t="s">
        <v>13</v>
      </c>
      <c r="Q402" s="87" t="s">
        <v>13</v>
      </c>
      <c r="R402" s="87" t="s">
        <v>13</v>
      </c>
      <c r="S402" s="87" t="s">
        <v>13</v>
      </c>
      <c r="T402" s="87" t="s">
        <v>608</v>
      </c>
      <c r="U402" s="87" t="s">
        <v>608</v>
      </c>
      <c r="V402" s="87" t="s">
        <v>608</v>
      </c>
      <c r="W402" s="87" t="s">
        <v>608</v>
      </c>
      <c r="X402" s="87" t="s">
        <v>608</v>
      </c>
      <c r="Y402" s="87" t="s">
        <v>608</v>
      </c>
      <c r="Z402" s="87">
        <v>290.71100000000001</v>
      </c>
      <c r="AA402" s="87">
        <v>394.39400000000001</v>
      </c>
      <c r="AB402" s="87">
        <v>466.67099999999999</v>
      </c>
      <c r="AC402" s="87">
        <v>469.89699999999999</v>
      </c>
      <c r="AD402" s="87">
        <v>581.80200000000002</v>
      </c>
      <c r="AE402" s="87">
        <v>678.83699999999999</v>
      </c>
      <c r="AF402" s="87">
        <v>734.74300000000005</v>
      </c>
      <c r="AG402" s="87">
        <v>571.55600000000004</v>
      </c>
      <c r="AH402" s="87">
        <v>256.42099999999999</v>
      </c>
      <c r="AI402" s="87">
        <v>448.57900000000001</v>
      </c>
      <c r="AJ402" s="87">
        <v>491.34100000000001</v>
      </c>
      <c r="AK402" s="87">
        <v>519.16499999999996</v>
      </c>
    </row>
    <row r="403" spans="5:37" x14ac:dyDescent="0.25">
      <c r="E403" t="s">
        <v>308</v>
      </c>
      <c r="F403" s="79" t="s">
        <v>725</v>
      </c>
      <c r="G403" s="79"/>
      <c r="H403" s="79" t="s">
        <v>65</v>
      </c>
      <c r="I403" s="79" t="s">
        <v>26</v>
      </c>
      <c r="J403" s="79" t="s">
        <v>780</v>
      </c>
      <c r="K403" s="80" t="s">
        <v>13</v>
      </c>
      <c r="L403" s="80" t="s">
        <v>13</v>
      </c>
      <c r="M403" s="80" t="s">
        <v>13</v>
      </c>
      <c r="N403" s="80" t="s">
        <v>13</v>
      </c>
      <c r="O403" s="80" t="s">
        <v>13</v>
      </c>
      <c r="P403" s="80" t="s">
        <v>13</v>
      </c>
      <c r="Q403" s="80" t="s">
        <v>13</v>
      </c>
      <c r="R403" s="80" t="s">
        <v>13</v>
      </c>
      <c r="S403" s="80" t="s">
        <v>13</v>
      </c>
      <c r="T403" s="80">
        <v>0</v>
      </c>
      <c r="U403" s="80">
        <v>0</v>
      </c>
      <c r="V403" s="80">
        <v>0</v>
      </c>
      <c r="W403" s="80">
        <v>0</v>
      </c>
      <c r="X403" s="80">
        <v>0</v>
      </c>
      <c r="Y403" s="80">
        <v>0</v>
      </c>
      <c r="Z403" s="80">
        <v>0</v>
      </c>
      <c r="AA403" s="80" t="s">
        <v>13</v>
      </c>
      <c r="AB403" s="80" t="s">
        <v>13</v>
      </c>
      <c r="AC403" s="80" t="s">
        <v>13</v>
      </c>
      <c r="AD403" s="80" t="s">
        <v>13</v>
      </c>
      <c r="AE403" s="80" t="s">
        <v>13</v>
      </c>
      <c r="AF403" s="80" t="s">
        <v>13</v>
      </c>
      <c r="AG403" s="80" t="s">
        <v>13</v>
      </c>
      <c r="AH403" s="80" t="s">
        <v>13</v>
      </c>
      <c r="AI403" s="80" t="s">
        <v>13</v>
      </c>
      <c r="AJ403" s="80" t="s">
        <v>13</v>
      </c>
      <c r="AK403" s="80" t="s">
        <v>13</v>
      </c>
    </row>
    <row r="404" spans="5:37" x14ac:dyDescent="0.25">
      <c r="E404" t="s">
        <v>308</v>
      </c>
      <c r="F404" s="79" t="s">
        <v>725</v>
      </c>
      <c r="G404" s="79"/>
      <c r="H404" s="79" t="s">
        <v>67</v>
      </c>
      <c r="I404" s="79" t="s">
        <v>16</v>
      </c>
      <c r="J404" s="79" t="s">
        <v>781</v>
      </c>
      <c r="K404" s="80" t="s">
        <v>13</v>
      </c>
      <c r="L404" s="80" t="s">
        <v>13</v>
      </c>
      <c r="M404" s="80" t="s">
        <v>13</v>
      </c>
      <c r="N404" s="80" t="s">
        <v>13</v>
      </c>
      <c r="O404" s="80" t="s">
        <v>13</v>
      </c>
      <c r="P404" s="80" t="s">
        <v>13</v>
      </c>
      <c r="Q404" s="80" t="s">
        <v>13</v>
      </c>
      <c r="R404" s="80" t="s">
        <v>13</v>
      </c>
      <c r="S404" s="80" t="s">
        <v>13</v>
      </c>
      <c r="T404" s="80">
        <v>0</v>
      </c>
      <c r="U404" s="80">
        <v>0</v>
      </c>
      <c r="V404" s="80">
        <v>0</v>
      </c>
      <c r="W404" s="80">
        <v>0</v>
      </c>
      <c r="X404" s="80">
        <v>0</v>
      </c>
      <c r="Y404" s="80">
        <v>0</v>
      </c>
      <c r="Z404" s="80">
        <v>0</v>
      </c>
      <c r="AA404" s="80">
        <v>0</v>
      </c>
      <c r="AB404" s="80">
        <v>0</v>
      </c>
      <c r="AC404" s="80">
        <v>0</v>
      </c>
      <c r="AD404" s="80">
        <v>0</v>
      </c>
      <c r="AE404" s="80">
        <v>0</v>
      </c>
      <c r="AF404" s="80">
        <v>0</v>
      </c>
      <c r="AG404" s="80">
        <v>0</v>
      </c>
      <c r="AH404" s="80">
        <v>0</v>
      </c>
      <c r="AI404" s="80">
        <v>0</v>
      </c>
      <c r="AJ404" s="80">
        <v>0</v>
      </c>
      <c r="AK404" s="80">
        <v>0</v>
      </c>
    </row>
    <row r="405" spans="5:37" x14ac:dyDescent="0.25">
      <c r="E405" t="s">
        <v>308</v>
      </c>
      <c r="F405" s="79" t="s">
        <v>725</v>
      </c>
      <c r="G405" s="79"/>
      <c r="H405" s="79" t="s">
        <v>68</v>
      </c>
      <c r="I405" s="79" t="s">
        <v>17</v>
      </c>
      <c r="J405" s="79" t="s">
        <v>782</v>
      </c>
      <c r="K405" s="80" t="s">
        <v>13</v>
      </c>
      <c r="L405" s="80" t="s">
        <v>13</v>
      </c>
      <c r="M405" s="80" t="s">
        <v>13</v>
      </c>
      <c r="N405" s="80" t="s">
        <v>13</v>
      </c>
      <c r="O405" s="80" t="s">
        <v>13</v>
      </c>
      <c r="P405" s="80" t="s">
        <v>13</v>
      </c>
      <c r="Q405" s="80" t="s">
        <v>13</v>
      </c>
      <c r="R405" s="80" t="s">
        <v>13</v>
      </c>
      <c r="S405" s="80" t="s">
        <v>13</v>
      </c>
      <c r="T405" s="80">
        <v>0</v>
      </c>
      <c r="U405" s="80">
        <v>0</v>
      </c>
      <c r="V405" s="80">
        <v>0.17699999999999999</v>
      </c>
      <c r="W405" s="80">
        <v>1.5940000000000001</v>
      </c>
      <c r="X405" s="80">
        <v>4.383</v>
      </c>
      <c r="Y405" s="80">
        <v>6.5</v>
      </c>
      <c r="Z405" s="80">
        <v>4.75</v>
      </c>
      <c r="AA405" s="80">
        <v>5.0540000000000003</v>
      </c>
      <c r="AB405" s="80">
        <v>7.5890000000000004</v>
      </c>
      <c r="AC405" s="80">
        <v>6.7960000000000003</v>
      </c>
      <c r="AD405" s="80">
        <v>1.7809999999999999</v>
      </c>
      <c r="AE405" s="80">
        <v>0.70699999999999996</v>
      </c>
      <c r="AF405" s="80">
        <v>9.0719999999999992</v>
      </c>
      <c r="AG405" s="80">
        <v>32.508000000000003</v>
      </c>
      <c r="AH405" s="80">
        <v>1.5149999999999999</v>
      </c>
      <c r="AI405" s="80">
        <v>2.9940000000000002</v>
      </c>
      <c r="AJ405" s="80">
        <v>9.0579999999999998</v>
      </c>
      <c r="AK405" s="80">
        <v>3.278</v>
      </c>
    </row>
    <row r="406" spans="5:37" x14ac:dyDescent="0.25">
      <c r="E406" t="s">
        <v>308</v>
      </c>
      <c r="F406" s="79" t="s">
        <v>725</v>
      </c>
      <c r="G406" s="79"/>
      <c r="H406" s="79" t="s">
        <v>69</v>
      </c>
      <c r="I406" s="79" t="s">
        <v>17</v>
      </c>
      <c r="J406" s="79" t="s">
        <v>783</v>
      </c>
      <c r="K406" s="80" t="s">
        <v>13</v>
      </c>
      <c r="L406" s="80" t="s">
        <v>13</v>
      </c>
      <c r="M406" s="80" t="s">
        <v>13</v>
      </c>
      <c r="N406" s="80" t="s">
        <v>13</v>
      </c>
      <c r="O406" s="80" t="s">
        <v>13</v>
      </c>
      <c r="P406" s="80" t="s">
        <v>13</v>
      </c>
      <c r="Q406" s="80" t="s">
        <v>13</v>
      </c>
      <c r="R406" s="80" t="s">
        <v>13</v>
      </c>
      <c r="S406" s="80" t="s">
        <v>13</v>
      </c>
      <c r="T406" s="80">
        <v>687.34400000000005</v>
      </c>
      <c r="U406" s="80">
        <v>793.19799999999998</v>
      </c>
      <c r="V406" s="80">
        <v>290.96600000000001</v>
      </c>
      <c r="W406" s="80">
        <v>690.85799999999995</v>
      </c>
      <c r="X406" s="80">
        <v>459.18700000000001</v>
      </c>
      <c r="Y406" s="80">
        <v>708.80100000000004</v>
      </c>
      <c r="Z406" s="80">
        <v>564.62800000000004</v>
      </c>
      <c r="AA406" s="80">
        <v>971.31200000000001</v>
      </c>
      <c r="AB406" s="80">
        <v>1143.7080000000001</v>
      </c>
      <c r="AC406" s="80">
        <v>1118.5239999999999</v>
      </c>
      <c r="AD406" s="80">
        <v>611.63800000000003</v>
      </c>
      <c r="AE406" s="80">
        <v>342.05900000000003</v>
      </c>
      <c r="AF406" s="80">
        <v>345.98700000000002</v>
      </c>
      <c r="AG406" s="80">
        <v>484.887</v>
      </c>
      <c r="AH406" s="80">
        <v>511.51799999999997</v>
      </c>
      <c r="AI406" s="80">
        <v>422.03500000000003</v>
      </c>
      <c r="AJ406" s="80">
        <v>260.01100000000002</v>
      </c>
      <c r="AK406" s="80">
        <v>147.79300000000001</v>
      </c>
    </row>
    <row r="407" spans="5:37" x14ac:dyDescent="0.25">
      <c r="E407" t="s">
        <v>308</v>
      </c>
      <c r="F407" s="79" t="s">
        <v>725</v>
      </c>
      <c r="G407" s="79"/>
      <c r="H407" s="79" t="s">
        <v>70</v>
      </c>
      <c r="I407" s="79" t="s">
        <v>12</v>
      </c>
      <c r="J407" s="79" t="s">
        <v>784</v>
      </c>
      <c r="K407" s="80" t="s">
        <v>13</v>
      </c>
      <c r="L407" s="80" t="s">
        <v>13</v>
      </c>
      <c r="M407" s="80" t="s">
        <v>13</v>
      </c>
      <c r="N407" s="80" t="s">
        <v>13</v>
      </c>
      <c r="O407" s="80" t="s">
        <v>13</v>
      </c>
      <c r="P407" s="80" t="s">
        <v>13</v>
      </c>
      <c r="Q407" s="80" t="s">
        <v>13</v>
      </c>
      <c r="R407" s="80" t="s">
        <v>13</v>
      </c>
      <c r="S407" s="80" t="s">
        <v>13</v>
      </c>
      <c r="T407" s="80" t="s">
        <v>13</v>
      </c>
      <c r="U407" s="80" t="s">
        <v>13</v>
      </c>
      <c r="V407" s="80" t="s">
        <v>13</v>
      </c>
      <c r="W407" s="80" t="s">
        <v>13</v>
      </c>
      <c r="X407" s="80" t="s">
        <v>13</v>
      </c>
      <c r="Y407" s="80" t="s">
        <v>13</v>
      </c>
      <c r="Z407" s="80">
        <v>3.46</v>
      </c>
      <c r="AA407" s="80">
        <v>0</v>
      </c>
      <c r="AB407" s="80">
        <v>0.76200000000000001</v>
      </c>
      <c r="AC407" s="80" t="s">
        <v>13</v>
      </c>
      <c r="AD407" s="80" t="s">
        <v>13</v>
      </c>
      <c r="AE407" s="80" t="s">
        <v>13</v>
      </c>
      <c r="AF407" s="80" t="s">
        <v>13</v>
      </c>
      <c r="AG407" s="80" t="s">
        <v>13</v>
      </c>
      <c r="AH407" s="80" t="s">
        <v>13</v>
      </c>
      <c r="AI407" s="80" t="s">
        <v>13</v>
      </c>
      <c r="AJ407" s="80" t="s">
        <v>13</v>
      </c>
      <c r="AK407" s="80" t="s">
        <v>13</v>
      </c>
    </row>
    <row r="408" spans="5:37" x14ac:dyDescent="0.25">
      <c r="E408" t="s">
        <v>308</v>
      </c>
      <c r="F408" s="79" t="s">
        <v>725</v>
      </c>
      <c r="G408" s="79"/>
      <c r="H408" s="79" t="s">
        <v>319</v>
      </c>
      <c r="I408" s="79" t="s">
        <v>16</v>
      </c>
      <c r="J408" s="79" t="s">
        <v>785</v>
      </c>
      <c r="K408" s="80" t="s">
        <v>13</v>
      </c>
      <c r="L408" s="80" t="s">
        <v>13</v>
      </c>
      <c r="M408" s="80" t="s">
        <v>13</v>
      </c>
      <c r="N408" s="80" t="s">
        <v>13</v>
      </c>
      <c r="O408" s="80" t="s">
        <v>13</v>
      </c>
      <c r="P408" s="80" t="s">
        <v>13</v>
      </c>
      <c r="Q408" s="80" t="s">
        <v>13</v>
      </c>
      <c r="R408" s="80" t="s">
        <v>13</v>
      </c>
      <c r="S408" s="80" t="s">
        <v>13</v>
      </c>
      <c r="T408" s="80">
        <v>0</v>
      </c>
      <c r="U408" s="80">
        <v>0</v>
      </c>
      <c r="V408" s="80">
        <v>0</v>
      </c>
      <c r="W408" s="80">
        <v>0</v>
      </c>
      <c r="X408" s="80">
        <v>0</v>
      </c>
      <c r="Y408" s="80">
        <v>0</v>
      </c>
      <c r="Z408" s="80">
        <v>0</v>
      </c>
      <c r="AA408" s="80">
        <v>0</v>
      </c>
      <c r="AB408" s="80">
        <v>0</v>
      </c>
      <c r="AC408" s="80">
        <v>0</v>
      </c>
      <c r="AD408" s="80">
        <v>0</v>
      </c>
      <c r="AE408" s="80">
        <v>0</v>
      </c>
      <c r="AF408" s="80">
        <v>0</v>
      </c>
      <c r="AG408" s="80">
        <v>0</v>
      </c>
      <c r="AH408" s="80">
        <v>0</v>
      </c>
      <c r="AI408" s="80">
        <v>0</v>
      </c>
      <c r="AJ408" s="80">
        <v>0</v>
      </c>
      <c r="AK408" s="80">
        <v>0</v>
      </c>
    </row>
    <row r="409" spans="5:37" x14ac:dyDescent="0.25">
      <c r="E409" t="s">
        <v>308</v>
      </c>
      <c r="F409" s="79" t="s">
        <v>725</v>
      </c>
      <c r="G409" s="79"/>
      <c r="H409" s="79" t="s">
        <v>71</v>
      </c>
      <c r="I409" s="79" t="s">
        <v>17</v>
      </c>
      <c r="J409" s="79" t="s">
        <v>786</v>
      </c>
      <c r="K409" s="80" t="s">
        <v>13</v>
      </c>
      <c r="L409" s="80" t="s">
        <v>13</v>
      </c>
      <c r="M409" s="80" t="s">
        <v>13</v>
      </c>
      <c r="N409" s="80" t="s">
        <v>13</v>
      </c>
      <c r="O409" s="80" t="s">
        <v>13</v>
      </c>
      <c r="P409" s="80" t="s">
        <v>13</v>
      </c>
      <c r="Q409" s="80" t="s">
        <v>13</v>
      </c>
      <c r="R409" s="80" t="s">
        <v>13</v>
      </c>
      <c r="S409" s="80" t="s">
        <v>13</v>
      </c>
      <c r="T409" s="80" t="s">
        <v>13</v>
      </c>
      <c r="U409" s="80" t="s">
        <v>13</v>
      </c>
      <c r="V409" s="80" t="s">
        <v>13</v>
      </c>
      <c r="W409" s="80" t="s">
        <v>13</v>
      </c>
      <c r="X409" s="80" t="s">
        <v>13</v>
      </c>
      <c r="Y409" s="80" t="s">
        <v>13</v>
      </c>
      <c r="Z409" s="80" t="s">
        <v>13</v>
      </c>
      <c r="AA409" s="80" t="s">
        <v>13</v>
      </c>
      <c r="AB409" s="80" t="s">
        <v>13</v>
      </c>
      <c r="AC409" s="80" t="s">
        <v>13</v>
      </c>
      <c r="AD409" s="80" t="s">
        <v>13</v>
      </c>
      <c r="AE409" s="80" t="s">
        <v>13</v>
      </c>
      <c r="AF409" s="80" t="s">
        <v>13</v>
      </c>
      <c r="AG409" s="80" t="s">
        <v>13</v>
      </c>
      <c r="AH409" s="80" t="s">
        <v>13</v>
      </c>
      <c r="AI409" s="80" t="s">
        <v>13</v>
      </c>
      <c r="AJ409" s="80" t="s">
        <v>13</v>
      </c>
      <c r="AK409" s="80" t="s">
        <v>13</v>
      </c>
    </row>
    <row r="410" spans="5:37" x14ac:dyDescent="0.25">
      <c r="E410" t="s">
        <v>308</v>
      </c>
      <c r="F410" s="79" t="s">
        <v>725</v>
      </c>
      <c r="G410" s="79"/>
      <c r="H410" s="79" t="s">
        <v>72</v>
      </c>
      <c r="I410" s="79" t="s">
        <v>27</v>
      </c>
      <c r="J410" s="79" t="s">
        <v>787</v>
      </c>
      <c r="K410" s="80" t="s">
        <v>13</v>
      </c>
      <c r="L410" s="80" t="s">
        <v>13</v>
      </c>
      <c r="M410" s="80" t="s">
        <v>13</v>
      </c>
      <c r="N410" s="80" t="s">
        <v>13</v>
      </c>
      <c r="O410" s="80" t="s">
        <v>13</v>
      </c>
      <c r="P410" s="80" t="s">
        <v>13</v>
      </c>
      <c r="Q410" s="80" t="s">
        <v>13</v>
      </c>
      <c r="R410" s="80" t="s">
        <v>13</v>
      </c>
      <c r="S410" s="80" t="s">
        <v>13</v>
      </c>
      <c r="T410" s="80">
        <v>16.161000000000001</v>
      </c>
      <c r="U410" s="80">
        <v>25.875</v>
      </c>
      <c r="V410" s="80">
        <v>42.545000000000002</v>
      </c>
      <c r="W410" s="80">
        <v>60.496000000000002</v>
      </c>
      <c r="X410" s="80">
        <v>85.593000000000004</v>
      </c>
      <c r="Y410" s="80">
        <v>94.686000000000007</v>
      </c>
      <c r="Z410" s="80">
        <v>95.953999999999994</v>
      </c>
      <c r="AA410" s="80">
        <v>92.144000000000005</v>
      </c>
      <c r="AB410" s="80">
        <v>224.61799999999999</v>
      </c>
      <c r="AC410" s="80">
        <v>151.93299999999999</v>
      </c>
      <c r="AD410" s="80">
        <v>210.02500000000001</v>
      </c>
      <c r="AE410" s="80">
        <v>253.74600000000001</v>
      </c>
      <c r="AF410" s="80">
        <v>262.49200000000002</v>
      </c>
      <c r="AG410" s="80">
        <v>261.44400000000002</v>
      </c>
      <c r="AH410" s="80">
        <v>239.49700000000001</v>
      </c>
      <c r="AI410" s="80">
        <v>245.15</v>
      </c>
      <c r="AJ410" s="80">
        <v>263.74900000000002</v>
      </c>
      <c r="AK410" s="80">
        <v>233.93700000000001</v>
      </c>
    </row>
    <row r="411" spans="5:37" x14ac:dyDescent="0.25">
      <c r="E411" t="s">
        <v>308</v>
      </c>
      <c r="F411" s="79" t="s">
        <v>725</v>
      </c>
      <c r="G411" s="79"/>
      <c r="H411" s="79" t="s">
        <v>73</v>
      </c>
      <c r="I411" s="79" t="s">
        <v>16</v>
      </c>
      <c r="J411" s="79" t="s">
        <v>788</v>
      </c>
      <c r="K411" s="80" t="s">
        <v>13</v>
      </c>
      <c r="L411" s="80" t="s">
        <v>13</v>
      </c>
      <c r="M411" s="80" t="s">
        <v>13</v>
      </c>
      <c r="N411" s="80" t="s">
        <v>13</v>
      </c>
      <c r="O411" s="80" t="s">
        <v>13</v>
      </c>
      <c r="P411" s="80" t="s">
        <v>13</v>
      </c>
      <c r="Q411" s="80" t="s">
        <v>13</v>
      </c>
      <c r="R411" s="80" t="s">
        <v>13</v>
      </c>
      <c r="S411" s="80" t="s">
        <v>13</v>
      </c>
      <c r="T411" s="80">
        <v>355.50200000000001</v>
      </c>
      <c r="U411" s="80">
        <v>301.61399999999998</v>
      </c>
      <c r="V411" s="80">
        <v>192.75299999999999</v>
      </c>
      <c r="W411" s="80">
        <v>383.29599999999999</v>
      </c>
      <c r="X411" s="80">
        <v>357.72300000000001</v>
      </c>
      <c r="Y411" s="80">
        <v>149.30000000000001</v>
      </c>
      <c r="Z411" s="80">
        <v>165.98</v>
      </c>
      <c r="AA411" s="80">
        <v>149.33799999999999</v>
      </c>
      <c r="AB411" s="80">
        <v>152.30000000000001</v>
      </c>
      <c r="AC411" s="80">
        <v>135.95400000000001</v>
      </c>
      <c r="AD411" s="80">
        <v>148.464</v>
      </c>
      <c r="AE411" s="80">
        <v>56.274000000000001</v>
      </c>
      <c r="AF411" s="80">
        <v>13.596</v>
      </c>
      <c r="AG411" s="80">
        <v>20.672000000000001</v>
      </c>
      <c r="AH411" s="80">
        <v>31.728999999999999</v>
      </c>
      <c r="AI411" s="80">
        <v>52.951999999999998</v>
      </c>
      <c r="AJ411" s="80">
        <v>124.90300000000001</v>
      </c>
      <c r="AK411" s="80">
        <v>76.599999999999994</v>
      </c>
    </row>
    <row r="412" spans="5:37" x14ac:dyDescent="0.25">
      <c r="E412" t="s">
        <v>308</v>
      </c>
      <c r="F412" s="79" t="s">
        <v>725</v>
      </c>
      <c r="G412" s="79"/>
      <c r="H412" s="79" t="s">
        <v>74</v>
      </c>
      <c r="I412" s="79" t="s">
        <v>60</v>
      </c>
      <c r="J412" s="79" t="s">
        <v>789</v>
      </c>
      <c r="K412" s="80" t="s">
        <v>13</v>
      </c>
      <c r="L412" s="80" t="s">
        <v>13</v>
      </c>
      <c r="M412" s="80" t="s">
        <v>13</v>
      </c>
      <c r="N412" s="80" t="s">
        <v>13</v>
      </c>
      <c r="O412" s="80" t="s">
        <v>13</v>
      </c>
      <c r="P412" s="80" t="s">
        <v>13</v>
      </c>
      <c r="Q412" s="80" t="s">
        <v>13</v>
      </c>
      <c r="R412" s="80" t="s">
        <v>13</v>
      </c>
      <c r="S412" s="80" t="s">
        <v>13</v>
      </c>
      <c r="T412" s="80">
        <v>60.377000000000002</v>
      </c>
      <c r="U412" s="80">
        <v>42.731999999999999</v>
      </c>
      <c r="V412" s="80">
        <v>63.241</v>
      </c>
      <c r="W412" s="80">
        <v>47.491</v>
      </c>
      <c r="X412" s="80">
        <v>94.120999999999995</v>
      </c>
      <c r="Y412" s="80">
        <v>74.896000000000001</v>
      </c>
      <c r="Z412" s="80">
        <v>79.819000000000003</v>
      </c>
      <c r="AA412" s="80">
        <v>92.614999999999995</v>
      </c>
      <c r="AB412" s="80">
        <v>109.29</v>
      </c>
      <c r="AC412" s="80">
        <v>118.297</v>
      </c>
      <c r="AD412" s="80">
        <v>108.59399999999999</v>
      </c>
      <c r="AE412" s="80">
        <v>73.501000000000005</v>
      </c>
      <c r="AF412" s="80">
        <v>89.822999999999993</v>
      </c>
      <c r="AG412" s="80">
        <v>106.58199999999999</v>
      </c>
      <c r="AH412" s="80">
        <v>129.12100000000001</v>
      </c>
      <c r="AI412" s="80">
        <v>84.927000000000007</v>
      </c>
      <c r="AJ412" s="80">
        <v>73.847999999999999</v>
      </c>
      <c r="AK412" s="80">
        <v>76.959000000000003</v>
      </c>
    </row>
    <row r="413" spans="5:37" x14ac:dyDescent="0.25">
      <c r="E413" t="s">
        <v>308</v>
      </c>
      <c r="F413" s="79" t="s">
        <v>725</v>
      </c>
      <c r="G413" s="79"/>
      <c r="H413" s="79" t="s">
        <v>75</v>
      </c>
      <c r="I413" s="79" t="s">
        <v>16</v>
      </c>
      <c r="J413" s="79" t="s">
        <v>790</v>
      </c>
      <c r="K413" s="80" t="s">
        <v>13</v>
      </c>
      <c r="L413" s="80" t="s">
        <v>13</v>
      </c>
      <c r="M413" s="80" t="s">
        <v>13</v>
      </c>
      <c r="N413" s="80" t="s">
        <v>13</v>
      </c>
      <c r="O413" s="80" t="s">
        <v>13</v>
      </c>
      <c r="P413" s="80" t="s">
        <v>13</v>
      </c>
      <c r="Q413" s="80" t="s">
        <v>13</v>
      </c>
      <c r="R413" s="80" t="s">
        <v>13</v>
      </c>
      <c r="S413" s="80" t="s">
        <v>13</v>
      </c>
      <c r="T413" s="80">
        <v>26.661000000000001</v>
      </c>
      <c r="U413" s="80">
        <v>28.149000000000001</v>
      </c>
      <c r="V413" s="80">
        <v>32.042999999999999</v>
      </c>
      <c r="W413" s="80">
        <v>31.234000000000002</v>
      </c>
      <c r="X413" s="80">
        <v>44.609000000000002</v>
      </c>
      <c r="Y413" s="80">
        <v>48.518000000000001</v>
      </c>
      <c r="Z413" s="80">
        <v>44.631</v>
      </c>
      <c r="AA413" s="80">
        <v>58.271999999999998</v>
      </c>
      <c r="AB413" s="80">
        <v>72.527000000000001</v>
      </c>
      <c r="AC413" s="80">
        <v>54.661999999999999</v>
      </c>
      <c r="AD413" s="80">
        <v>53.802999999999997</v>
      </c>
      <c r="AE413" s="80">
        <v>65.097999999999999</v>
      </c>
      <c r="AF413" s="80">
        <v>52.472000000000001</v>
      </c>
      <c r="AG413" s="80">
        <v>65.316000000000003</v>
      </c>
      <c r="AH413" s="80">
        <v>67.206999999999994</v>
      </c>
      <c r="AI413" s="80">
        <v>64.701999999999998</v>
      </c>
      <c r="AJ413" s="80">
        <v>74.307000000000002</v>
      </c>
      <c r="AK413" s="80">
        <v>73.125</v>
      </c>
    </row>
    <row r="414" spans="5:37" x14ac:dyDescent="0.25">
      <c r="E414" t="s">
        <v>308</v>
      </c>
      <c r="F414" s="79" t="s">
        <v>725</v>
      </c>
      <c r="G414" s="79"/>
      <c r="H414" s="79" t="s">
        <v>76</v>
      </c>
      <c r="I414" s="79" t="s">
        <v>60</v>
      </c>
      <c r="J414" s="79" t="s">
        <v>791</v>
      </c>
      <c r="K414" s="80" t="s">
        <v>13</v>
      </c>
      <c r="L414" s="80" t="s">
        <v>13</v>
      </c>
      <c r="M414" s="80" t="s">
        <v>13</v>
      </c>
      <c r="N414" s="80" t="s">
        <v>13</v>
      </c>
      <c r="O414" s="80" t="s">
        <v>13</v>
      </c>
      <c r="P414" s="80" t="s">
        <v>13</v>
      </c>
      <c r="Q414" s="80" t="s">
        <v>13</v>
      </c>
      <c r="R414" s="80" t="s">
        <v>13</v>
      </c>
      <c r="S414" s="80" t="s">
        <v>13</v>
      </c>
      <c r="T414" s="80">
        <v>3709.395</v>
      </c>
      <c r="U414" s="80">
        <v>3430.71</v>
      </c>
      <c r="V414" s="80">
        <v>835.62699999999995</v>
      </c>
      <c r="W414" s="80">
        <v>2873.319</v>
      </c>
      <c r="X414" s="80">
        <v>2584.4389999999999</v>
      </c>
      <c r="Y414" s="80">
        <v>2531.9780000000001</v>
      </c>
      <c r="Z414" s="80">
        <v>1691.729</v>
      </c>
      <c r="AA414" s="80">
        <v>1415.252</v>
      </c>
      <c r="AB414" s="80">
        <v>868.84400000000005</v>
      </c>
      <c r="AC414" s="80">
        <v>586.875</v>
      </c>
      <c r="AD414" s="80">
        <v>152.81100000000001</v>
      </c>
      <c r="AE414" s="80">
        <v>600.40700000000004</v>
      </c>
      <c r="AF414" s="80">
        <v>503.52699999999999</v>
      </c>
      <c r="AG414" s="80">
        <v>334.75200000000001</v>
      </c>
      <c r="AH414" s="80">
        <v>148.65899999999999</v>
      </c>
      <c r="AI414" s="80">
        <v>65.238</v>
      </c>
      <c r="AJ414" s="80">
        <v>249.43799999999999</v>
      </c>
      <c r="AK414" s="80">
        <v>94.927999999999997</v>
      </c>
    </row>
    <row r="415" spans="5:37" x14ac:dyDescent="0.25">
      <c r="E415" t="s">
        <v>308</v>
      </c>
      <c r="F415" s="79" t="s">
        <v>725</v>
      </c>
      <c r="G415" s="79"/>
      <c r="H415" s="79" t="s">
        <v>77</v>
      </c>
      <c r="I415" s="79" t="s">
        <v>16</v>
      </c>
      <c r="J415" s="79" t="s">
        <v>792</v>
      </c>
      <c r="K415" s="80" t="s">
        <v>13</v>
      </c>
      <c r="L415" s="80" t="s">
        <v>13</v>
      </c>
      <c r="M415" s="80" t="s">
        <v>13</v>
      </c>
      <c r="N415" s="80" t="s">
        <v>13</v>
      </c>
      <c r="O415" s="80" t="s">
        <v>13</v>
      </c>
      <c r="P415" s="80" t="s">
        <v>13</v>
      </c>
      <c r="Q415" s="80" t="s">
        <v>13</v>
      </c>
      <c r="R415" s="80" t="s">
        <v>13</v>
      </c>
      <c r="S415" s="80" t="s">
        <v>13</v>
      </c>
      <c r="T415" s="80">
        <v>1.9379999999999999</v>
      </c>
      <c r="U415" s="80">
        <v>0</v>
      </c>
      <c r="V415" s="80">
        <v>4.7489999999999997</v>
      </c>
      <c r="W415" s="80">
        <v>2.544</v>
      </c>
      <c r="X415" s="80">
        <v>6.2009999999999996</v>
      </c>
      <c r="Y415" s="80">
        <v>1.587</v>
      </c>
      <c r="Z415" s="80">
        <v>0.78300000000000003</v>
      </c>
      <c r="AA415" s="80">
        <v>1.0900000000000001</v>
      </c>
      <c r="AB415" s="80">
        <v>0</v>
      </c>
      <c r="AC415" s="80">
        <v>0</v>
      </c>
      <c r="AD415" s="80">
        <v>0</v>
      </c>
      <c r="AE415" s="80">
        <v>0</v>
      </c>
      <c r="AF415" s="80">
        <v>0</v>
      </c>
      <c r="AG415" s="80">
        <v>0</v>
      </c>
      <c r="AH415" s="80">
        <v>1.76</v>
      </c>
      <c r="AI415" s="80">
        <v>0</v>
      </c>
      <c r="AJ415" s="80">
        <v>0</v>
      </c>
      <c r="AK415" s="80">
        <v>0</v>
      </c>
    </row>
    <row r="416" spans="5:37" x14ac:dyDescent="0.25">
      <c r="E416" t="s">
        <v>308</v>
      </c>
      <c r="F416" s="79" t="s">
        <v>725</v>
      </c>
      <c r="G416" s="79"/>
      <c r="H416" s="79" t="s">
        <v>78</v>
      </c>
      <c r="I416" s="79" t="s">
        <v>30</v>
      </c>
      <c r="J416" s="79" t="s">
        <v>793</v>
      </c>
      <c r="K416" s="80" t="s">
        <v>13</v>
      </c>
      <c r="L416" s="80" t="s">
        <v>13</v>
      </c>
      <c r="M416" s="80" t="s">
        <v>13</v>
      </c>
      <c r="N416" s="80" t="s">
        <v>13</v>
      </c>
      <c r="O416" s="80" t="s">
        <v>13</v>
      </c>
      <c r="P416" s="80" t="s">
        <v>13</v>
      </c>
      <c r="Q416" s="80" t="s">
        <v>13</v>
      </c>
      <c r="R416" s="80" t="s">
        <v>13</v>
      </c>
      <c r="S416" s="80" t="s">
        <v>13</v>
      </c>
      <c r="T416" s="80">
        <v>1.35</v>
      </c>
      <c r="U416" s="80">
        <v>1.69</v>
      </c>
      <c r="V416" s="80">
        <v>2.9249999999999998</v>
      </c>
      <c r="W416" s="80">
        <v>0.84</v>
      </c>
      <c r="X416" s="80">
        <v>0</v>
      </c>
      <c r="Y416" s="80">
        <v>0</v>
      </c>
      <c r="Z416" s="80" t="s">
        <v>13</v>
      </c>
      <c r="AA416" s="80" t="s">
        <v>13</v>
      </c>
      <c r="AB416" s="80" t="s">
        <v>13</v>
      </c>
      <c r="AC416" s="80" t="s">
        <v>13</v>
      </c>
      <c r="AD416" s="80" t="s">
        <v>13</v>
      </c>
      <c r="AE416" s="80" t="s">
        <v>13</v>
      </c>
      <c r="AF416" s="80" t="s">
        <v>13</v>
      </c>
      <c r="AG416" s="80" t="s">
        <v>13</v>
      </c>
      <c r="AH416" s="80" t="s">
        <v>13</v>
      </c>
      <c r="AI416" s="80" t="s">
        <v>13</v>
      </c>
      <c r="AJ416" s="80" t="s">
        <v>13</v>
      </c>
      <c r="AK416" s="80" t="s">
        <v>13</v>
      </c>
    </row>
    <row r="417" spans="5:37" x14ac:dyDescent="0.25">
      <c r="E417" t="s">
        <v>308</v>
      </c>
      <c r="F417" s="79" t="s">
        <v>725</v>
      </c>
      <c r="G417" s="79"/>
      <c r="H417" s="79" t="s">
        <v>338</v>
      </c>
      <c r="I417" s="79" t="s">
        <v>21</v>
      </c>
      <c r="J417" s="79" t="s">
        <v>794</v>
      </c>
      <c r="K417" s="80" t="s">
        <v>13</v>
      </c>
      <c r="L417" s="80" t="s">
        <v>13</v>
      </c>
      <c r="M417" s="80" t="s">
        <v>13</v>
      </c>
      <c r="N417" s="80" t="s">
        <v>13</v>
      </c>
      <c r="O417" s="80" t="s">
        <v>13</v>
      </c>
      <c r="P417" s="80" t="s">
        <v>13</v>
      </c>
      <c r="Q417" s="80" t="s">
        <v>13</v>
      </c>
      <c r="R417" s="80" t="s">
        <v>13</v>
      </c>
      <c r="S417" s="80" t="s">
        <v>13</v>
      </c>
      <c r="T417" s="80">
        <v>48.115000000000002</v>
      </c>
      <c r="U417" s="80">
        <v>90.412999999999997</v>
      </c>
      <c r="V417" s="80">
        <v>167.09700000000001</v>
      </c>
      <c r="W417" s="80">
        <v>323.38499999999999</v>
      </c>
      <c r="X417" s="80">
        <v>441.38299999999998</v>
      </c>
      <c r="Y417" s="80">
        <v>210.267</v>
      </c>
      <c r="Z417" s="80">
        <v>251.87</v>
      </c>
      <c r="AA417" s="80">
        <v>246.14599999999999</v>
      </c>
      <c r="AB417" s="80">
        <v>224.86500000000001</v>
      </c>
      <c r="AC417" s="80">
        <v>148.42400000000001</v>
      </c>
      <c r="AD417" s="80">
        <v>96.924000000000007</v>
      </c>
      <c r="AE417" s="80">
        <v>55.723999999999997</v>
      </c>
      <c r="AF417" s="80">
        <v>136.53700000000001</v>
      </c>
      <c r="AG417" s="80">
        <v>110.60899999999999</v>
      </c>
      <c r="AH417" s="80">
        <v>114.843</v>
      </c>
      <c r="AI417" s="80">
        <v>115.45099999999999</v>
      </c>
      <c r="AJ417" s="80">
        <v>119.913</v>
      </c>
      <c r="AK417" s="80">
        <v>100.88200000000001</v>
      </c>
    </row>
    <row r="418" spans="5:37" x14ac:dyDescent="0.25">
      <c r="E418" t="s">
        <v>308</v>
      </c>
      <c r="F418" s="79" t="s">
        <v>725</v>
      </c>
      <c r="G418" s="79"/>
      <c r="H418" s="79" t="s">
        <v>79</v>
      </c>
      <c r="I418" s="79" t="s">
        <v>9</v>
      </c>
      <c r="J418" s="79" t="s">
        <v>795</v>
      </c>
      <c r="K418" s="80" t="s">
        <v>13</v>
      </c>
      <c r="L418" s="80" t="s">
        <v>13</v>
      </c>
      <c r="M418" s="80" t="s">
        <v>13</v>
      </c>
      <c r="N418" s="80" t="s">
        <v>13</v>
      </c>
      <c r="O418" s="80" t="s">
        <v>13</v>
      </c>
      <c r="P418" s="80" t="s">
        <v>13</v>
      </c>
      <c r="Q418" s="80" t="s">
        <v>13</v>
      </c>
      <c r="R418" s="80" t="s">
        <v>13</v>
      </c>
      <c r="S418" s="80" t="s">
        <v>13</v>
      </c>
      <c r="T418" s="80">
        <v>16.687999999999999</v>
      </c>
      <c r="U418" s="80">
        <v>27.369</v>
      </c>
      <c r="V418" s="80">
        <v>37.295999999999999</v>
      </c>
      <c r="W418" s="80">
        <v>60.783999999999999</v>
      </c>
      <c r="X418" s="80">
        <v>53.404000000000003</v>
      </c>
      <c r="Y418" s="80">
        <v>43.195</v>
      </c>
      <c r="Z418" s="80">
        <v>20.939</v>
      </c>
      <c r="AA418" s="80">
        <v>25.971</v>
      </c>
      <c r="AB418" s="80">
        <v>28.948</v>
      </c>
      <c r="AC418" s="80">
        <v>33.100999999999999</v>
      </c>
      <c r="AD418" s="80">
        <v>32.944000000000003</v>
      </c>
      <c r="AE418" s="80">
        <v>38.851999999999997</v>
      </c>
      <c r="AF418" s="80">
        <v>38.703000000000003</v>
      </c>
      <c r="AG418" s="80">
        <v>21.573</v>
      </c>
      <c r="AH418" s="80">
        <v>42.082999999999998</v>
      </c>
      <c r="AI418" s="80">
        <v>43.156999999999996</v>
      </c>
      <c r="AJ418" s="80">
        <v>39.938000000000002</v>
      </c>
      <c r="AK418" s="80">
        <v>33.795999999999999</v>
      </c>
    </row>
    <row r="419" spans="5:37" x14ac:dyDescent="0.25">
      <c r="E419" t="s">
        <v>308</v>
      </c>
      <c r="F419" s="79" t="s">
        <v>725</v>
      </c>
      <c r="G419" s="79"/>
      <c r="H419" s="79" t="s">
        <v>80</v>
      </c>
      <c r="I419" s="79" t="s">
        <v>9</v>
      </c>
      <c r="J419" s="79" t="s">
        <v>796</v>
      </c>
      <c r="K419" s="80" t="s">
        <v>13</v>
      </c>
      <c r="L419" s="80" t="s">
        <v>13</v>
      </c>
      <c r="M419" s="80" t="s">
        <v>13</v>
      </c>
      <c r="N419" s="80" t="s">
        <v>13</v>
      </c>
      <c r="O419" s="80" t="s">
        <v>13</v>
      </c>
      <c r="P419" s="80" t="s">
        <v>13</v>
      </c>
      <c r="Q419" s="80" t="s">
        <v>13</v>
      </c>
      <c r="R419" s="80" t="s">
        <v>13</v>
      </c>
      <c r="S419" s="80" t="s">
        <v>13</v>
      </c>
      <c r="T419" s="80">
        <v>3.57</v>
      </c>
      <c r="U419" s="80">
        <v>1.002</v>
      </c>
      <c r="V419" s="80">
        <v>2.5499999999999998</v>
      </c>
      <c r="W419" s="80">
        <v>0</v>
      </c>
      <c r="X419" s="80">
        <v>0.45500000000000002</v>
      </c>
      <c r="Y419" s="80">
        <v>0.45</v>
      </c>
      <c r="Z419" s="80">
        <v>0</v>
      </c>
      <c r="AA419" s="80">
        <v>0</v>
      </c>
      <c r="AB419" s="80">
        <v>40.222000000000001</v>
      </c>
      <c r="AC419" s="80">
        <v>0</v>
      </c>
      <c r="AD419" s="80">
        <v>2.7450000000000001</v>
      </c>
      <c r="AE419" s="80">
        <v>6.04</v>
      </c>
      <c r="AF419" s="80">
        <v>6.7750000000000004</v>
      </c>
      <c r="AG419" s="80">
        <v>2.4510000000000001</v>
      </c>
      <c r="AH419" s="80">
        <v>1.35</v>
      </c>
      <c r="AI419" s="80">
        <v>1.33</v>
      </c>
      <c r="AJ419" s="80">
        <v>1.2410000000000001</v>
      </c>
      <c r="AK419" s="80">
        <v>1.95</v>
      </c>
    </row>
    <row r="420" spans="5:37" x14ac:dyDescent="0.25">
      <c r="E420" t="s">
        <v>308</v>
      </c>
      <c r="F420" s="79" t="s">
        <v>725</v>
      </c>
      <c r="G420" s="79"/>
      <c r="H420" s="79" t="s">
        <v>81</v>
      </c>
      <c r="I420" s="79" t="s">
        <v>16</v>
      </c>
      <c r="J420" s="79" t="s">
        <v>797</v>
      </c>
      <c r="K420" s="80" t="s">
        <v>13</v>
      </c>
      <c r="L420" s="80" t="s">
        <v>13</v>
      </c>
      <c r="M420" s="80" t="s">
        <v>13</v>
      </c>
      <c r="N420" s="80" t="s">
        <v>13</v>
      </c>
      <c r="O420" s="80" t="s">
        <v>13</v>
      </c>
      <c r="P420" s="80" t="s">
        <v>13</v>
      </c>
      <c r="Q420" s="80" t="s">
        <v>13</v>
      </c>
      <c r="R420" s="80" t="s">
        <v>13</v>
      </c>
      <c r="S420" s="80" t="s">
        <v>13</v>
      </c>
      <c r="T420" s="80" t="s">
        <v>13</v>
      </c>
      <c r="U420" s="80" t="s">
        <v>13</v>
      </c>
      <c r="V420" s="80" t="s">
        <v>13</v>
      </c>
      <c r="W420" s="80" t="s">
        <v>13</v>
      </c>
      <c r="X420" s="80" t="s">
        <v>13</v>
      </c>
      <c r="Y420" s="80" t="s">
        <v>13</v>
      </c>
      <c r="Z420" s="80" t="s">
        <v>13</v>
      </c>
      <c r="AA420" s="80" t="s">
        <v>13</v>
      </c>
      <c r="AB420" s="80" t="s">
        <v>13</v>
      </c>
      <c r="AC420" s="80" t="s">
        <v>13</v>
      </c>
      <c r="AD420" s="80" t="s">
        <v>13</v>
      </c>
      <c r="AE420" s="80" t="s">
        <v>13</v>
      </c>
      <c r="AF420" s="80" t="s">
        <v>13</v>
      </c>
      <c r="AG420" s="80" t="s">
        <v>13</v>
      </c>
      <c r="AH420" s="80" t="s">
        <v>13</v>
      </c>
      <c r="AI420" s="80" t="s">
        <v>13</v>
      </c>
      <c r="AJ420" s="80" t="s">
        <v>13</v>
      </c>
      <c r="AK420" s="80" t="s">
        <v>13</v>
      </c>
    </row>
    <row r="421" spans="5:37" x14ac:dyDescent="0.25">
      <c r="E421" t="s">
        <v>308</v>
      </c>
      <c r="F421" s="79" t="s">
        <v>725</v>
      </c>
      <c r="G421" s="79"/>
      <c r="H421" s="79" t="s">
        <v>82</v>
      </c>
      <c r="I421" s="79" t="s">
        <v>26</v>
      </c>
      <c r="J421" s="79" t="s">
        <v>798</v>
      </c>
      <c r="K421" s="80" t="s">
        <v>13</v>
      </c>
      <c r="L421" s="80" t="s">
        <v>13</v>
      </c>
      <c r="M421" s="80" t="s">
        <v>13</v>
      </c>
      <c r="N421" s="80" t="s">
        <v>13</v>
      </c>
      <c r="O421" s="80" t="s">
        <v>13</v>
      </c>
      <c r="P421" s="80" t="s">
        <v>13</v>
      </c>
      <c r="Q421" s="80" t="s">
        <v>13</v>
      </c>
      <c r="R421" s="80" t="s">
        <v>13</v>
      </c>
      <c r="S421" s="80" t="s">
        <v>13</v>
      </c>
      <c r="T421" s="80">
        <v>0</v>
      </c>
      <c r="U421" s="80">
        <v>0</v>
      </c>
      <c r="V421" s="80">
        <v>0</v>
      </c>
      <c r="W421" s="80">
        <v>0</v>
      </c>
      <c r="X421" s="80">
        <v>0</v>
      </c>
      <c r="Y421" s="80">
        <v>0</v>
      </c>
      <c r="Z421" s="80">
        <v>0</v>
      </c>
      <c r="AA421" s="80">
        <v>0</v>
      </c>
      <c r="AB421" s="80" t="s">
        <v>13</v>
      </c>
      <c r="AC421" s="80" t="s">
        <v>13</v>
      </c>
      <c r="AD421" s="80" t="s">
        <v>13</v>
      </c>
      <c r="AE421" s="80" t="s">
        <v>13</v>
      </c>
      <c r="AF421" s="80" t="s">
        <v>13</v>
      </c>
      <c r="AG421" s="80" t="s">
        <v>13</v>
      </c>
      <c r="AH421" s="80" t="s">
        <v>13</v>
      </c>
      <c r="AI421" s="80" t="s">
        <v>13</v>
      </c>
      <c r="AJ421" s="80" t="s">
        <v>13</v>
      </c>
      <c r="AK421" s="80" t="s">
        <v>13</v>
      </c>
    </row>
    <row r="422" spans="5:37" x14ac:dyDescent="0.25">
      <c r="E422" t="s">
        <v>308</v>
      </c>
      <c r="F422" s="79" t="s">
        <v>725</v>
      </c>
      <c r="G422" s="79"/>
      <c r="H422" s="79" t="s">
        <v>83</v>
      </c>
      <c r="I422" s="79" t="s">
        <v>12</v>
      </c>
      <c r="J422" s="79" t="s">
        <v>799</v>
      </c>
      <c r="K422" s="80" t="s">
        <v>13</v>
      </c>
      <c r="L422" s="80" t="s">
        <v>13</v>
      </c>
      <c r="M422" s="80" t="s">
        <v>13</v>
      </c>
      <c r="N422" s="80" t="s">
        <v>13</v>
      </c>
      <c r="O422" s="80" t="s">
        <v>13</v>
      </c>
      <c r="P422" s="80" t="s">
        <v>13</v>
      </c>
      <c r="Q422" s="80" t="s">
        <v>13</v>
      </c>
      <c r="R422" s="80" t="s">
        <v>13</v>
      </c>
      <c r="S422" s="80" t="s">
        <v>13</v>
      </c>
      <c r="T422" s="80" t="s">
        <v>13</v>
      </c>
      <c r="U422" s="80" t="s">
        <v>13</v>
      </c>
      <c r="V422" s="80" t="s">
        <v>13</v>
      </c>
      <c r="W422" s="80" t="s">
        <v>13</v>
      </c>
      <c r="X422" s="80" t="s">
        <v>13</v>
      </c>
      <c r="Y422" s="80" t="s">
        <v>13</v>
      </c>
      <c r="Z422" s="80">
        <v>16.327999999999999</v>
      </c>
      <c r="AA422" s="80">
        <v>22.553000000000001</v>
      </c>
      <c r="AB422" s="80">
        <v>12.401</v>
      </c>
      <c r="AC422" s="80">
        <v>23.725999999999999</v>
      </c>
      <c r="AD422" s="80">
        <v>0</v>
      </c>
      <c r="AE422" s="80">
        <v>0</v>
      </c>
      <c r="AF422" s="80">
        <v>0</v>
      </c>
      <c r="AG422" s="80">
        <v>0</v>
      </c>
      <c r="AH422" s="80">
        <v>0</v>
      </c>
      <c r="AI422" s="80" t="s">
        <v>13</v>
      </c>
      <c r="AJ422" s="80" t="s">
        <v>13</v>
      </c>
      <c r="AK422" s="80" t="s">
        <v>13</v>
      </c>
    </row>
    <row r="423" spans="5:37" x14ac:dyDescent="0.25">
      <c r="E423" t="s">
        <v>308</v>
      </c>
      <c r="F423" s="79" t="s">
        <v>725</v>
      </c>
      <c r="G423" s="79"/>
      <c r="H423" s="79" t="s">
        <v>84</v>
      </c>
      <c r="I423" s="79" t="s">
        <v>30</v>
      </c>
      <c r="J423" s="79" t="s">
        <v>800</v>
      </c>
      <c r="K423" s="80" t="s">
        <v>13</v>
      </c>
      <c r="L423" s="80" t="s">
        <v>13</v>
      </c>
      <c r="M423" s="80" t="s">
        <v>13</v>
      </c>
      <c r="N423" s="80" t="s">
        <v>13</v>
      </c>
      <c r="O423" s="80" t="s">
        <v>13</v>
      </c>
      <c r="P423" s="80" t="s">
        <v>13</v>
      </c>
      <c r="Q423" s="80" t="s">
        <v>13</v>
      </c>
      <c r="R423" s="80" t="s">
        <v>13</v>
      </c>
      <c r="S423" s="80" t="s">
        <v>13</v>
      </c>
      <c r="T423" s="80">
        <v>33.899000000000001</v>
      </c>
      <c r="U423" s="80">
        <v>44.052999999999997</v>
      </c>
      <c r="V423" s="80">
        <v>46.256999999999998</v>
      </c>
      <c r="W423" s="80">
        <v>38.380000000000003</v>
      </c>
      <c r="X423" s="80">
        <v>46.348999999999997</v>
      </c>
      <c r="Y423" s="80">
        <v>48.115000000000002</v>
      </c>
      <c r="Z423" s="80">
        <v>56.113999999999997</v>
      </c>
      <c r="AA423" s="80">
        <v>41.357999999999997</v>
      </c>
      <c r="AB423" s="80">
        <v>59.344999999999999</v>
      </c>
      <c r="AC423" s="80">
        <v>47.654000000000003</v>
      </c>
      <c r="AD423" s="80">
        <v>47.89</v>
      </c>
      <c r="AE423" s="80">
        <v>33.929000000000002</v>
      </c>
      <c r="AF423" s="80">
        <v>28.411999999999999</v>
      </c>
      <c r="AG423" s="80">
        <v>10.882999999999999</v>
      </c>
      <c r="AH423" s="80">
        <v>9.5939999999999994</v>
      </c>
      <c r="AI423" s="80">
        <v>2.4</v>
      </c>
      <c r="AJ423" s="80">
        <v>5.8</v>
      </c>
      <c r="AK423" s="80">
        <v>6.49</v>
      </c>
    </row>
    <row r="424" spans="5:37" x14ac:dyDescent="0.25">
      <c r="E424" t="s">
        <v>308</v>
      </c>
      <c r="F424" s="79" t="s">
        <v>725</v>
      </c>
      <c r="G424" s="79"/>
      <c r="H424" s="79" t="s">
        <v>85</v>
      </c>
      <c r="I424" s="79" t="s">
        <v>47</v>
      </c>
      <c r="J424" s="79" t="s">
        <v>801</v>
      </c>
      <c r="K424" s="80" t="s">
        <v>13</v>
      </c>
      <c r="L424" s="80" t="s">
        <v>13</v>
      </c>
      <c r="M424" s="80" t="s">
        <v>13</v>
      </c>
      <c r="N424" s="80" t="s">
        <v>13</v>
      </c>
      <c r="O424" s="80" t="s">
        <v>13</v>
      </c>
      <c r="P424" s="80" t="s">
        <v>13</v>
      </c>
      <c r="Q424" s="80" t="s">
        <v>13</v>
      </c>
      <c r="R424" s="80" t="s">
        <v>13</v>
      </c>
      <c r="S424" s="80" t="s">
        <v>13</v>
      </c>
      <c r="T424" s="80">
        <v>0</v>
      </c>
      <c r="U424" s="80">
        <v>0</v>
      </c>
      <c r="V424" s="80">
        <v>0</v>
      </c>
      <c r="W424" s="80">
        <v>0</v>
      </c>
      <c r="X424" s="80">
        <v>0</v>
      </c>
      <c r="Y424" s="80">
        <v>0</v>
      </c>
      <c r="Z424" s="80">
        <v>0</v>
      </c>
      <c r="AA424" s="80">
        <v>0</v>
      </c>
      <c r="AB424" s="80">
        <v>0</v>
      </c>
      <c r="AC424" s="80">
        <v>0</v>
      </c>
      <c r="AD424" s="80">
        <v>0</v>
      </c>
      <c r="AE424" s="80">
        <v>0</v>
      </c>
      <c r="AF424" s="80">
        <v>0</v>
      </c>
      <c r="AG424" s="80">
        <v>0</v>
      </c>
      <c r="AH424" s="80">
        <v>0</v>
      </c>
      <c r="AI424" s="80">
        <v>0</v>
      </c>
      <c r="AJ424" s="80">
        <v>0</v>
      </c>
      <c r="AK424" s="80">
        <v>0</v>
      </c>
    </row>
    <row r="425" spans="5:37" x14ac:dyDescent="0.25">
      <c r="E425" t="s">
        <v>308</v>
      </c>
      <c r="F425" s="79" t="s">
        <v>725</v>
      </c>
      <c r="G425" s="79"/>
      <c r="H425" s="2" t="s">
        <v>86</v>
      </c>
      <c r="I425" s="2" t="s">
        <v>21</v>
      </c>
      <c r="J425" s="79" t="s">
        <v>802</v>
      </c>
      <c r="K425" s="80" t="s">
        <v>13</v>
      </c>
      <c r="L425" s="80" t="s">
        <v>13</v>
      </c>
      <c r="M425" s="80" t="s">
        <v>13</v>
      </c>
      <c r="N425" s="80" t="s">
        <v>13</v>
      </c>
      <c r="O425" s="80" t="s">
        <v>13</v>
      </c>
      <c r="P425" s="80" t="s">
        <v>13</v>
      </c>
      <c r="Q425" s="80" t="s">
        <v>13</v>
      </c>
      <c r="R425" s="80" t="s">
        <v>13</v>
      </c>
      <c r="S425" s="80" t="s">
        <v>13</v>
      </c>
      <c r="T425" s="80">
        <v>612.05700000000002</v>
      </c>
      <c r="U425" s="80">
        <v>410.65600000000001</v>
      </c>
      <c r="V425" s="80">
        <v>406.17099999999999</v>
      </c>
      <c r="W425" s="80">
        <v>374.93</v>
      </c>
      <c r="X425" s="80">
        <v>423.476</v>
      </c>
      <c r="Y425" s="80">
        <v>305.84800000000001</v>
      </c>
      <c r="Z425" s="80">
        <v>302.77800000000002</v>
      </c>
      <c r="AA425" s="80">
        <v>294.90899999999999</v>
      </c>
      <c r="AB425" s="80">
        <v>226.42099999999999</v>
      </c>
      <c r="AC425" s="80">
        <v>197.95599999999999</v>
      </c>
      <c r="AD425" s="80">
        <v>164.608</v>
      </c>
      <c r="AE425" s="80">
        <v>305.86</v>
      </c>
      <c r="AF425" s="80">
        <v>202.94499999999999</v>
      </c>
      <c r="AG425" s="80">
        <v>201.82300000000001</v>
      </c>
      <c r="AH425" s="80">
        <v>209.29400000000001</v>
      </c>
      <c r="AI425" s="80">
        <v>195.07900000000001</v>
      </c>
      <c r="AJ425" s="80">
        <v>204.71100000000001</v>
      </c>
      <c r="AK425" s="80">
        <v>180.56100000000001</v>
      </c>
    </row>
    <row r="426" spans="5:37" x14ac:dyDescent="0.25">
      <c r="E426" t="s">
        <v>308</v>
      </c>
      <c r="F426" s="79" t="s">
        <v>725</v>
      </c>
      <c r="G426" s="79"/>
      <c r="H426" s="79" t="s">
        <v>87</v>
      </c>
      <c r="I426" s="79" t="s">
        <v>12</v>
      </c>
      <c r="J426" s="79" t="s">
        <v>803</v>
      </c>
      <c r="K426" s="80" t="s">
        <v>13</v>
      </c>
      <c r="L426" s="80" t="s">
        <v>13</v>
      </c>
      <c r="M426" s="80" t="s">
        <v>13</v>
      </c>
      <c r="N426" s="80" t="s">
        <v>13</v>
      </c>
      <c r="O426" s="80" t="s">
        <v>13</v>
      </c>
      <c r="P426" s="80" t="s">
        <v>13</v>
      </c>
      <c r="Q426" s="80" t="s">
        <v>13</v>
      </c>
      <c r="R426" s="80" t="s">
        <v>13</v>
      </c>
      <c r="S426" s="80" t="s">
        <v>13</v>
      </c>
      <c r="T426" s="80" t="s">
        <v>13</v>
      </c>
      <c r="U426" s="80" t="s">
        <v>13</v>
      </c>
      <c r="V426" s="80" t="s">
        <v>13</v>
      </c>
      <c r="W426" s="80" t="s">
        <v>13</v>
      </c>
      <c r="X426" s="80" t="s">
        <v>13</v>
      </c>
      <c r="Y426" s="80" t="s">
        <v>13</v>
      </c>
      <c r="Z426" s="80">
        <v>67.296000000000006</v>
      </c>
      <c r="AA426" s="80">
        <v>53.978999999999999</v>
      </c>
      <c r="AB426" s="80">
        <v>0.67600000000000005</v>
      </c>
      <c r="AC426" s="80">
        <v>1.2849999999999999</v>
      </c>
      <c r="AD426" s="80">
        <v>0.63</v>
      </c>
      <c r="AE426" s="80">
        <v>17.047000000000001</v>
      </c>
      <c r="AF426" s="80">
        <v>13.581</v>
      </c>
      <c r="AG426" s="80">
        <v>12.94</v>
      </c>
      <c r="AH426" s="80">
        <v>21.96</v>
      </c>
      <c r="AI426" s="80">
        <v>22.62</v>
      </c>
      <c r="AJ426" s="80">
        <v>20.904</v>
      </c>
      <c r="AK426" s="80">
        <v>6.7149999999999999</v>
      </c>
    </row>
    <row r="427" spans="5:37" x14ac:dyDescent="0.25">
      <c r="E427" t="s">
        <v>308</v>
      </c>
      <c r="F427" s="79" t="s">
        <v>725</v>
      </c>
      <c r="G427" s="79"/>
      <c r="H427" s="79" t="s">
        <v>88</v>
      </c>
      <c r="I427" s="79" t="s">
        <v>17</v>
      </c>
      <c r="J427" s="79" t="s">
        <v>804</v>
      </c>
      <c r="K427" s="80" t="s">
        <v>13</v>
      </c>
      <c r="L427" s="80" t="s">
        <v>13</v>
      </c>
      <c r="M427" s="80" t="s">
        <v>13</v>
      </c>
      <c r="N427" s="80" t="s">
        <v>13</v>
      </c>
      <c r="O427" s="80" t="s">
        <v>13</v>
      </c>
      <c r="P427" s="80" t="s">
        <v>13</v>
      </c>
      <c r="Q427" s="80" t="s">
        <v>13</v>
      </c>
      <c r="R427" s="80" t="s">
        <v>13</v>
      </c>
      <c r="S427" s="80" t="s">
        <v>13</v>
      </c>
      <c r="T427" s="80">
        <v>1.7290000000000001</v>
      </c>
      <c r="U427" s="80">
        <v>0</v>
      </c>
      <c r="V427" s="80">
        <v>7.9370000000000003</v>
      </c>
      <c r="W427" s="80">
        <v>8.8870000000000005</v>
      </c>
      <c r="X427" s="80">
        <v>9.0020000000000007</v>
      </c>
      <c r="Y427" s="80">
        <v>12.285</v>
      </c>
      <c r="Z427" s="80">
        <v>5.883</v>
      </c>
      <c r="AA427" s="80">
        <v>7.2729999999999997</v>
      </c>
      <c r="AB427" s="80">
        <v>5.069</v>
      </c>
      <c r="AC427" s="80">
        <v>5.8109999999999999</v>
      </c>
      <c r="AD427" s="80">
        <v>7.5209999999999999</v>
      </c>
      <c r="AE427" s="80">
        <v>5.4080000000000004</v>
      </c>
      <c r="AF427" s="80">
        <v>4.63</v>
      </c>
      <c r="AG427" s="80">
        <v>1.21</v>
      </c>
      <c r="AH427" s="80">
        <v>1.1419999999999999</v>
      </c>
      <c r="AI427" s="80">
        <v>0.66600000000000004</v>
      </c>
      <c r="AJ427" s="80">
        <v>0</v>
      </c>
      <c r="AK427" s="80">
        <v>0</v>
      </c>
    </row>
    <row r="428" spans="5:37" x14ac:dyDescent="0.25">
      <c r="E428" t="s">
        <v>308</v>
      </c>
      <c r="F428" s="79" t="s">
        <v>725</v>
      </c>
      <c r="G428" s="79"/>
      <c r="H428" s="79" t="s">
        <v>89</v>
      </c>
      <c r="I428" s="79" t="s">
        <v>47</v>
      </c>
      <c r="J428" s="79" t="s">
        <v>805</v>
      </c>
      <c r="K428" s="80" t="s">
        <v>13</v>
      </c>
      <c r="L428" s="80" t="s">
        <v>13</v>
      </c>
      <c r="M428" s="80" t="s">
        <v>13</v>
      </c>
      <c r="N428" s="80" t="s">
        <v>13</v>
      </c>
      <c r="O428" s="80" t="s">
        <v>13</v>
      </c>
      <c r="P428" s="80" t="s">
        <v>13</v>
      </c>
      <c r="Q428" s="80" t="s">
        <v>13</v>
      </c>
      <c r="R428" s="80" t="s">
        <v>13</v>
      </c>
      <c r="S428" s="80" t="s">
        <v>13</v>
      </c>
      <c r="T428" s="80">
        <v>23.82</v>
      </c>
      <c r="U428" s="80">
        <v>19.277999999999999</v>
      </c>
      <c r="V428" s="80">
        <v>29.428999999999998</v>
      </c>
      <c r="W428" s="80">
        <v>33.878</v>
      </c>
      <c r="X428" s="80">
        <v>26.390999999999998</v>
      </c>
      <c r="Y428" s="80">
        <v>28.98</v>
      </c>
      <c r="Z428" s="80">
        <v>26.425999999999998</v>
      </c>
      <c r="AA428" s="80">
        <v>27.356000000000002</v>
      </c>
      <c r="AB428" s="80">
        <v>17.045999999999999</v>
      </c>
      <c r="AC428" s="80">
        <v>21.036000000000001</v>
      </c>
      <c r="AD428" s="80">
        <v>28.859000000000002</v>
      </c>
      <c r="AE428" s="80">
        <v>12.377000000000001</v>
      </c>
      <c r="AF428" s="80">
        <v>22.442</v>
      </c>
      <c r="AG428" s="80">
        <v>26.571000000000002</v>
      </c>
      <c r="AH428" s="80">
        <v>25.149000000000001</v>
      </c>
      <c r="AI428" s="80">
        <v>27.425000000000001</v>
      </c>
      <c r="AJ428" s="80">
        <v>27.594000000000001</v>
      </c>
      <c r="AK428" s="80">
        <v>29.071000000000002</v>
      </c>
    </row>
    <row r="429" spans="5:37" x14ac:dyDescent="0.25">
      <c r="E429" t="s">
        <v>308</v>
      </c>
      <c r="F429" s="79" t="s">
        <v>725</v>
      </c>
      <c r="G429" s="79"/>
      <c r="H429" s="79" t="s">
        <v>90</v>
      </c>
      <c r="I429" s="79" t="s">
        <v>17</v>
      </c>
      <c r="J429" s="79" t="s">
        <v>806</v>
      </c>
      <c r="K429" s="80" t="s">
        <v>13</v>
      </c>
      <c r="L429" s="80" t="s">
        <v>13</v>
      </c>
      <c r="M429" s="80" t="s">
        <v>13</v>
      </c>
      <c r="N429" s="80" t="s">
        <v>13</v>
      </c>
      <c r="O429" s="80" t="s">
        <v>13</v>
      </c>
      <c r="P429" s="80" t="s">
        <v>13</v>
      </c>
      <c r="Q429" s="80" t="s">
        <v>13</v>
      </c>
      <c r="R429" s="80" t="s">
        <v>13</v>
      </c>
      <c r="S429" s="80" t="s">
        <v>13</v>
      </c>
      <c r="T429" s="80" t="s">
        <v>13</v>
      </c>
      <c r="U429" s="80" t="s">
        <v>13</v>
      </c>
      <c r="V429" s="80" t="s">
        <v>13</v>
      </c>
      <c r="W429" s="80" t="s">
        <v>13</v>
      </c>
      <c r="X429" s="80" t="s">
        <v>13</v>
      </c>
      <c r="Y429" s="80" t="s">
        <v>13</v>
      </c>
      <c r="Z429" s="80" t="s">
        <v>13</v>
      </c>
      <c r="AA429" s="80" t="s">
        <v>13</v>
      </c>
      <c r="AB429" s="80" t="s">
        <v>13</v>
      </c>
      <c r="AC429" s="80" t="s">
        <v>13</v>
      </c>
      <c r="AD429" s="80" t="s">
        <v>13</v>
      </c>
      <c r="AE429" s="80" t="s">
        <v>13</v>
      </c>
      <c r="AF429" s="80" t="s">
        <v>13</v>
      </c>
      <c r="AG429" s="80" t="s">
        <v>13</v>
      </c>
      <c r="AH429" s="80" t="s">
        <v>13</v>
      </c>
      <c r="AI429" s="80" t="s">
        <v>13</v>
      </c>
      <c r="AJ429" s="80" t="s">
        <v>13</v>
      </c>
      <c r="AK429" s="80" t="s">
        <v>13</v>
      </c>
    </row>
    <row r="430" spans="5:37" x14ac:dyDescent="0.25">
      <c r="E430" t="s">
        <v>308</v>
      </c>
      <c r="F430" s="79" t="s">
        <v>725</v>
      </c>
      <c r="G430" s="79"/>
      <c r="H430" s="79" t="s">
        <v>91</v>
      </c>
      <c r="I430" s="79" t="s">
        <v>30</v>
      </c>
      <c r="J430" s="79" t="s">
        <v>807</v>
      </c>
      <c r="K430" s="80" t="s">
        <v>13</v>
      </c>
      <c r="L430" s="80" t="s">
        <v>13</v>
      </c>
      <c r="M430" s="80" t="s">
        <v>13</v>
      </c>
      <c r="N430" s="80" t="s">
        <v>13</v>
      </c>
      <c r="O430" s="80" t="s">
        <v>13</v>
      </c>
      <c r="P430" s="80" t="s">
        <v>13</v>
      </c>
      <c r="Q430" s="80" t="s">
        <v>13</v>
      </c>
      <c r="R430" s="80" t="s">
        <v>13</v>
      </c>
      <c r="S430" s="80" t="s">
        <v>13</v>
      </c>
      <c r="T430" s="80">
        <v>0</v>
      </c>
      <c r="U430" s="80">
        <v>0</v>
      </c>
      <c r="V430" s="80">
        <v>0</v>
      </c>
      <c r="W430" s="80">
        <v>0</v>
      </c>
      <c r="X430" s="80">
        <v>0</v>
      </c>
      <c r="Y430" s="80">
        <v>0</v>
      </c>
      <c r="Z430" s="80">
        <v>0</v>
      </c>
      <c r="AA430" s="80">
        <v>0</v>
      </c>
      <c r="AB430" s="80">
        <v>0</v>
      </c>
      <c r="AC430" s="80">
        <v>0</v>
      </c>
      <c r="AD430" s="80">
        <v>0</v>
      </c>
      <c r="AE430" s="80">
        <v>0</v>
      </c>
      <c r="AF430" s="80">
        <v>0</v>
      </c>
      <c r="AG430" s="80">
        <v>0</v>
      </c>
      <c r="AH430" s="80">
        <v>0</v>
      </c>
      <c r="AI430" s="80">
        <v>0</v>
      </c>
      <c r="AJ430" s="80">
        <v>0</v>
      </c>
      <c r="AK430" s="80">
        <v>0</v>
      </c>
    </row>
    <row r="431" spans="5:37" x14ac:dyDescent="0.25">
      <c r="E431" t="s">
        <v>308</v>
      </c>
      <c r="F431" s="79" t="s">
        <v>725</v>
      </c>
      <c r="G431" s="79"/>
      <c r="H431" s="79" t="s">
        <v>92</v>
      </c>
      <c r="I431" s="79" t="s">
        <v>30</v>
      </c>
      <c r="J431" s="79" t="s">
        <v>808</v>
      </c>
      <c r="K431" s="80" t="s">
        <v>13</v>
      </c>
      <c r="L431" s="80" t="s">
        <v>13</v>
      </c>
      <c r="M431" s="80" t="s">
        <v>13</v>
      </c>
      <c r="N431" s="80" t="s">
        <v>13</v>
      </c>
      <c r="O431" s="80" t="s">
        <v>13</v>
      </c>
      <c r="P431" s="80" t="s">
        <v>13</v>
      </c>
      <c r="Q431" s="80" t="s">
        <v>13</v>
      </c>
      <c r="R431" s="80" t="s">
        <v>13</v>
      </c>
      <c r="S431" s="80" t="s">
        <v>13</v>
      </c>
      <c r="T431" s="80">
        <v>255.27799999999999</v>
      </c>
      <c r="U431" s="80">
        <v>242.18600000000001</v>
      </c>
      <c r="V431" s="80">
        <v>223.54300000000001</v>
      </c>
      <c r="W431" s="80">
        <v>213.81299999999999</v>
      </c>
      <c r="X431" s="80">
        <v>209.05199999999999</v>
      </c>
      <c r="Y431" s="80">
        <v>220.64599999999999</v>
      </c>
      <c r="Z431" s="80">
        <v>160.51400000000001</v>
      </c>
      <c r="AA431" s="80">
        <v>167.761</v>
      </c>
      <c r="AB431" s="80">
        <v>196.655</v>
      </c>
      <c r="AC431" s="80">
        <v>217.12799999999999</v>
      </c>
      <c r="AD431" s="80">
        <v>128.49</v>
      </c>
      <c r="AE431" s="80">
        <v>113.39</v>
      </c>
      <c r="AF431" s="80">
        <v>75.7</v>
      </c>
      <c r="AG431" s="80">
        <v>128.56100000000001</v>
      </c>
      <c r="AH431" s="80">
        <v>71.84</v>
      </c>
      <c r="AI431" s="80">
        <v>59.311999999999998</v>
      </c>
      <c r="AJ431" s="80">
        <v>93.132000000000005</v>
      </c>
      <c r="AK431" s="80">
        <v>73.930999999999997</v>
      </c>
    </row>
    <row r="432" spans="5:37" x14ac:dyDescent="0.25">
      <c r="E432" t="s">
        <v>308</v>
      </c>
      <c r="F432" s="79" t="s">
        <v>725</v>
      </c>
      <c r="G432" s="79"/>
      <c r="H432" s="79" t="s">
        <v>93</v>
      </c>
      <c r="I432" s="79" t="s">
        <v>33</v>
      </c>
      <c r="J432" s="79" t="s">
        <v>809</v>
      </c>
      <c r="K432" s="80" t="s">
        <v>13</v>
      </c>
      <c r="L432" s="80" t="s">
        <v>13</v>
      </c>
      <c r="M432" s="80" t="s">
        <v>13</v>
      </c>
      <c r="N432" s="80" t="s">
        <v>13</v>
      </c>
      <c r="O432" s="80" t="s">
        <v>13</v>
      </c>
      <c r="P432" s="80" t="s">
        <v>13</v>
      </c>
      <c r="Q432" s="80" t="s">
        <v>13</v>
      </c>
      <c r="R432" s="80" t="s">
        <v>13</v>
      </c>
      <c r="S432" s="80" t="s">
        <v>13</v>
      </c>
      <c r="T432" s="80" t="s">
        <v>810</v>
      </c>
      <c r="U432" s="80" t="s">
        <v>810</v>
      </c>
      <c r="V432" s="80" t="s">
        <v>810</v>
      </c>
      <c r="W432" s="80" t="s">
        <v>810</v>
      </c>
      <c r="X432" s="80" t="s">
        <v>810</v>
      </c>
      <c r="Y432" s="80" t="s">
        <v>810</v>
      </c>
      <c r="Z432" s="80" t="s">
        <v>810</v>
      </c>
      <c r="AA432" s="80" t="s">
        <v>810</v>
      </c>
      <c r="AB432" s="80" t="s">
        <v>810</v>
      </c>
      <c r="AC432" s="80" t="s">
        <v>810</v>
      </c>
      <c r="AD432" s="80" t="s">
        <v>810</v>
      </c>
      <c r="AE432" s="80" t="s">
        <v>810</v>
      </c>
      <c r="AF432" s="80" t="s">
        <v>810</v>
      </c>
      <c r="AG432" s="80" t="s">
        <v>810</v>
      </c>
      <c r="AH432" s="80" t="s">
        <v>810</v>
      </c>
      <c r="AI432" s="80" t="s">
        <v>810</v>
      </c>
      <c r="AJ432" s="80" t="s">
        <v>810</v>
      </c>
      <c r="AK432" s="80" t="s">
        <v>810</v>
      </c>
    </row>
    <row r="433" spans="5:37" x14ac:dyDescent="0.25">
      <c r="E433" t="s">
        <v>308</v>
      </c>
      <c r="F433" s="79" t="s">
        <v>725</v>
      </c>
      <c r="G433" s="79"/>
      <c r="H433" s="81" t="s">
        <v>94</v>
      </c>
      <c r="I433" s="81" t="s">
        <v>30</v>
      </c>
      <c r="J433" s="79" t="s">
        <v>811</v>
      </c>
      <c r="K433" s="80" t="s">
        <v>13</v>
      </c>
      <c r="L433" s="80" t="s">
        <v>13</v>
      </c>
      <c r="M433" s="80" t="s">
        <v>13</v>
      </c>
      <c r="N433" s="80" t="s">
        <v>13</v>
      </c>
      <c r="O433" s="80" t="s">
        <v>13</v>
      </c>
      <c r="P433" s="80" t="s">
        <v>13</v>
      </c>
      <c r="Q433" s="80" t="s">
        <v>13</v>
      </c>
      <c r="R433" s="80" t="s">
        <v>13</v>
      </c>
      <c r="S433" s="80" t="s">
        <v>13</v>
      </c>
      <c r="T433" s="80">
        <v>77.819999999999993</v>
      </c>
      <c r="U433" s="80">
        <v>76.185000000000002</v>
      </c>
      <c r="V433" s="80">
        <v>99.516999999999996</v>
      </c>
      <c r="W433" s="80">
        <v>134.209</v>
      </c>
      <c r="X433" s="80">
        <v>130.80600000000001</v>
      </c>
      <c r="Y433" s="80">
        <v>100.503</v>
      </c>
      <c r="Z433" s="80">
        <v>102.002</v>
      </c>
      <c r="AA433" s="80">
        <v>93.075999999999993</v>
      </c>
      <c r="AB433" s="80">
        <v>37.082000000000001</v>
      </c>
      <c r="AC433" s="80">
        <v>38.454000000000001</v>
      </c>
      <c r="AD433" s="80">
        <v>57.540999999999997</v>
      </c>
      <c r="AE433" s="80">
        <v>57.418999999999997</v>
      </c>
      <c r="AF433" s="80">
        <v>38.011000000000003</v>
      </c>
      <c r="AG433" s="80">
        <v>38</v>
      </c>
      <c r="AH433" s="80">
        <v>42.613</v>
      </c>
      <c r="AI433" s="80">
        <v>45.51</v>
      </c>
      <c r="AJ433" s="80">
        <v>51.951999999999998</v>
      </c>
      <c r="AK433" s="80">
        <v>0</v>
      </c>
    </row>
    <row r="434" spans="5:37" x14ac:dyDescent="0.25">
      <c r="E434" t="s">
        <v>308</v>
      </c>
      <c r="F434" s="79" t="s">
        <v>725</v>
      </c>
      <c r="G434" s="79"/>
      <c r="H434" s="79" t="s">
        <v>95</v>
      </c>
      <c r="I434" s="79" t="s">
        <v>30</v>
      </c>
      <c r="J434" s="79" t="s">
        <v>812</v>
      </c>
      <c r="K434" s="80" t="s">
        <v>13</v>
      </c>
      <c r="L434" s="80" t="s">
        <v>13</v>
      </c>
      <c r="M434" s="80" t="s">
        <v>13</v>
      </c>
      <c r="N434" s="80" t="s">
        <v>13</v>
      </c>
      <c r="O434" s="80" t="s">
        <v>13</v>
      </c>
      <c r="P434" s="80" t="s">
        <v>13</v>
      </c>
      <c r="Q434" s="80" t="s">
        <v>13</v>
      </c>
      <c r="R434" s="80" t="s">
        <v>13</v>
      </c>
      <c r="S434" s="80" t="s">
        <v>13</v>
      </c>
      <c r="T434" s="80">
        <v>64.608000000000004</v>
      </c>
      <c r="U434" s="80">
        <v>47.709000000000003</v>
      </c>
      <c r="V434" s="80">
        <v>39.866999999999997</v>
      </c>
      <c r="W434" s="80">
        <v>17.524000000000001</v>
      </c>
      <c r="X434" s="80">
        <v>18.927</v>
      </c>
      <c r="Y434" s="80">
        <v>12.29</v>
      </c>
      <c r="Z434" s="80">
        <v>36.459000000000003</v>
      </c>
      <c r="AA434" s="80">
        <v>16.702000000000002</v>
      </c>
      <c r="AB434" s="80">
        <v>14.063000000000001</v>
      </c>
      <c r="AC434" s="80">
        <v>12.27</v>
      </c>
      <c r="AD434" s="80">
        <v>11.977</v>
      </c>
      <c r="AE434" s="80">
        <v>6.6580000000000004</v>
      </c>
      <c r="AF434" s="80">
        <v>14.85</v>
      </c>
      <c r="AG434" s="80">
        <v>29.571999999999999</v>
      </c>
      <c r="AH434" s="80">
        <v>20.359000000000002</v>
      </c>
      <c r="AI434" s="80">
        <v>8.5370000000000008</v>
      </c>
      <c r="AJ434" s="80">
        <v>5.6539999999999999</v>
      </c>
      <c r="AK434" s="80">
        <v>1.61</v>
      </c>
    </row>
    <row r="435" spans="5:37" x14ac:dyDescent="0.25">
      <c r="E435" t="s">
        <v>308</v>
      </c>
      <c r="F435" s="79" t="s">
        <v>725</v>
      </c>
      <c r="G435" s="79"/>
      <c r="H435" s="79" t="s">
        <v>96</v>
      </c>
      <c r="I435" s="79" t="s">
        <v>47</v>
      </c>
      <c r="J435" s="79" t="s">
        <v>813</v>
      </c>
      <c r="K435" s="80" t="s">
        <v>13</v>
      </c>
      <c r="L435" s="80" t="s">
        <v>13</v>
      </c>
      <c r="M435" s="80" t="s">
        <v>13</v>
      </c>
      <c r="N435" s="80" t="s">
        <v>13</v>
      </c>
      <c r="O435" s="80" t="s">
        <v>13</v>
      </c>
      <c r="P435" s="80" t="s">
        <v>13</v>
      </c>
      <c r="Q435" s="80" t="s">
        <v>13</v>
      </c>
      <c r="R435" s="80" t="s">
        <v>13</v>
      </c>
      <c r="S435" s="80" t="s">
        <v>13</v>
      </c>
      <c r="T435" s="80">
        <v>0</v>
      </c>
      <c r="U435" s="80">
        <v>0</v>
      </c>
      <c r="V435" s="80">
        <v>0</v>
      </c>
      <c r="W435" s="80">
        <v>0</v>
      </c>
      <c r="X435" s="80">
        <v>0</v>
      </c>
      <c r="Y435" s="80">
        <v>0</v>
      </c>
      <c r="Z435" s="80">
        <v>0</v>
      </c>
      <c r="AA435" s="80">
        <v>0</v>
      </c>
      <c r="AB435" s="80">
        <v>0</v>
      </c>
      <c r="AC435" s="80">
        <v>0</v>
      </c>
      <c r="AD435" s="80">
        <v>0</v>
      </c>
      <c r="AE435" s="80">
        <v>0</v>
      </c>
      <c r="AF435" s="80">
        <v>0</v>
      </c>
      <c r="AG435" s="80">
        <v>0</v>
      </c>
      <c r="AH435" s="80">
        <v>0</v>
      </c>
      <c r="AI435" s="80">
        <v>3.56</v>
      </c>
      <c r="AJ435" s="80">
        <v>0</v>
      </c>
      <c r="AK435" s="80">
        <v>1.3</v>
      </c>
    </row>
    <row r="436" spans="5:37" x14ac:dyDescent="0.25">
      <c r="E436" t="s">
        <v>308</v>
      </c>
      <c r="F436" s="79" t="s">
        <v>725</v>
      </c>
      <c r="G436" s="79"/>
      <c r="H436" s="79" t="s">
        <v>97</v>
      </c>
      <c r="I436" s="79" t="s">
        <v>21</v>
      </c>
      <c r="J436" s="79" t="s">
        <v>814</v>
      </c>
      <c r="K436" s="80" t="s">
        <v>13</v>
      </c>
      <c r="L436" s="80" t="s">
        <v>13</v>
      </c>
      <c r="M436" s="80" t="s">
        <v>13</v>
      </c>
      <c r="N436" s="80" t="s">
        <v>13</v>
      </c>
      <c r="O436" s="80" t="s">
        <v>13</v>
      </c>
      <c r="P436" s="80" t="s">
        <v>13</v>
      </c>
      <c r="Q436" s="80" t="s">
        <v>13</v>
      </c>
      <c r="R436" s="80" t="s">
        <v>13</v>
      </c>
      <c r="S436" s="80" t="s">
        <v>13</v>
      </c>
      <c r="T436" s="80">
        <v>175.67599999999999</v>
      </c>
      <c r="U436" s="80">
        <v>124.541</v>
      </c>
      <c r="V436" s="80">
        <v>147.98599999999999</v>
      </c>
      <c r="W436" s="80">
        <v>95.02</v>
      </c>
      <c r="X436" s="80">
        <v>114.215</v>
      </c>
      <c r="Y436" s="80">
        <v>117.69</v>
      </c>
      <c r="Z436" s="80">
        <v>202.07300000000001</v>
      </c>
      <c r="AA436" s="80">
        <v>217.3</v>
      </c>
      <c r="AB436" s="80">
        <v>261.5</v>
      </c>
      <c r="AC436" s="80">
        <v>206.45</v>
      </c>
      <c r="AD436" s="80">
        <v>76.858999999999995</v>
      </c>
      <c r="AE436" s="80">
        <v>98.603999999999999</v>
      </c>
      <c r="AF436" s="80">
        <v>219.32499999999999</v>
      </c>
      <c r="AG436" s="80">
        <v>39.314</v>
      </c>
      <c r="AH436" s="80">
        <v>18.466999999999999</v>
      </c>
      <c r="AI436" s="80">
        <v>114.3</v>
      </c>
      <c r="AJ436" s="80">
        <v>298.59800000000001</v>
      </c>
      <c r="AK436" s="80">
        <v>177.108</v>
      </c>
    </row>
    <row r="437" spans="5:37" x14ac:dyDescent="0.25">
      <c r="E437" t="s">
        <v>308</v>
      </c>
      <c r="F437" s="79" t="s">
        <v>725</v>
      </c>
      <c r="G437" s="79"/>
      <c r="H437" s="79" t="s">
        <v>98</v>
      </c>
      <c r="I437" s="79" t="s">
        <v>193</v>
      </c>
      <c r="J437" s="79" t="s">
        <v>815</v>
      </c>
      <c r="K437" s="80" t="s">
        <v>13</v>
      </c>
      <c r="L437" s="80" t="s">
        <v>13</v>
      </c>
      <c r="M437" s="80" t="s">
        <v>13</v>
      </c>
      <c r="N437" s="80" t="s">
        <v>13</v>
      </c>
      <c r="O437" s="80" t="s">
        <v>13</v>
      </c>
      <c r="P437" s="80" t="s">
        <v>13</v>
      </c>
      <c r="Q437" s="80" t="s">
        <v>13</v>
      </c>
      <c r="R437" s="80" t="s">
        <v>13</v>
      </c>
      <c r="S437" s="80" t="s">
        <v>13</v>
      </c>
      <c r="T437" s="80">
        <v>1.754</v>
      </c>
      <c r="U437" s="80">
        <v>0.39400000000000002</v>
      </c>
      <c r="V437" s="80">
        <v>5.742</v>
      </c>
      <c r="W437" s="80">
        <v>10.343</v>
      </c>
      <c r="X437" s="80">
        <v>24.611000000000001</v>
      </c>
      <c r="Y437" s="80">
        <v>12.675000000000001</v>
      </c>
      <c r="Z437" s="80">
        <v>0.60499999999999998</v>
      </c>
      <c r="AA437" s="80">
        <v>1.548</v>
      </c>
      <c r="AB437" s="80">
        <v>0</v>
      </c>
      <c r="AC437" s="80">
        <v>0</v>
      </c>
      <c r="AD437" s="80">
        <v>0</v>
      </c>
      <c r="AE437" s="80">
        <v>0</v>
      </c>
      <c r="AF437" s="80">
        <v>0</v>
      </c>
      <c r="AG437" s="80">
        <v>0</v>
      </c>
      <c r="AH437" s="80">
        <v>0</v>
      </c>
      <c r="AI437" s="80">
        <v>0</v>
      </c>
      <c r="AJ437" s="80">
        <v>0</v>
      </c>
      <c r="AK437" s="80">
        <v>0</v>
      </c>
    </row>
    <row r="438" spans="5:37" x14ac:dyDescent="0.25">
      <c r="E438" t="s">
        <v>308</v>
      </c>
      <c r="F438" s="79" t="s">
        <v>725</v>
      </c>
      <c r="G438" s="79"/>
      <c r="H438" s="79" t="s">
        <v>99</v>
      </c>
      <c r="I438" s="79" t="s">
        <v>9</v>
      </c>
      <c r="J438" s="79" t="s">
        <v>816</v>
      </c>
      <c r="K438" s="80" t="s">
        <v>13</v>
      </c>
      <c r="L438" s="80" t="s">
        <v>13</v>
      </c>
      <c r="M438" s="80" t="s">
        <v>13</v>
      </c>
      <c r="N438" s="80" t="s">
        <v>13</v>
      </c>
      <c r="O438" s="80" t="s">
        <v>13</v>
      </c>
      <c r="P438" s="80" t="s">
        <v>13</v>
      </c>
      <c r="Q438" s="80" t="s">
        <v>13</v>
      </c>
      <c r="R438" s="80" t="s">
        <v>13</v>
      </c>
      <c r="S438" s="80" t="s">
        <v>13</v>
      </c>
      <c r="T438" s="80">
        <v>55.472999999999999</v>
      </c>
      <c r="U438" s="80">
        <v>66.87</v>
      </c>
      <c r="V438" s="80">
        <v>120.98</v>
      </c>
      <c r="W438" s="80">
        <v>63.45</v>
      </c>
      <c r="X438" s="80">
        <v>105.526</v>
      </c>
      <c r="Y438" s="80">
        <v>122.65</v>
      </c>
      <c r="Z438" s="80">
        <v>109.044</v>
      </c>
      <c r="AA438" s="80">
        <v>110.64700000000001</v>
      </c>
      <c r="AB438" s="80">
        <v>30.116</v>
      </c>
      <c r="AC438" s="80">
        <v>40.363999999999997</v>
      </c>
      <c r="AD438" s="80">
        <v>16.649999999999999</v>
      </c>
      <c r="AE438" s="80">
        <v>8.8309999999999995</v>
      </c>
      <c r="AF438" s="80">
        <v>10.050000000000001</v>
      </c>
      <c r="AG438" s="80">
        <v>49.118000000000002</v>
      </c>
      <c r="AH438" s="80">
        <v>20.451000000000001</v>
      </c>
      <c r="AI438" s="80">
        <v>43.201000000000001</v>
      </c>
      <c r="AJ438" s="80">
        <v>27.632999999999999</v>
      </c>
      <c r="AK438" s="80">
        <v>26.009</v>
      </c>
    </row>
    <row r="439" spans="5:37" x14ac:dyDescent="0.25">
      <c r="E439" t="s">
        <v>308</v>
      </c>
      <c r="F439" s="79" t="s">
        <v>725</v>
      </c>
      <c r="G439" s="79"/>
      <c r="H439" s="79" t="s">
        <v>100</v>
      </c>
      <c r="I439" s="79" t="s">
        <v>17</v>
      </c>
      <c r="J439" s="79" t="s">
        <v>817</v>
      </c>
      <c r="K439" s="80" t="s">
        <v>13</v>
      </c>
      <c r="L439" s="80" t="s">
        <v>13</v>
      </c>
      <c r="M439" s="80" t="s">
        <v>13</v>
      </c>
      <c r="N439" s="80" t="s">
        <v>13</v>
      </c>
      <c r="O439" s="80" t="s">
        <v>13</v>
      </c>
      <c r="P439" s="80" t="s">
        <v>13</v>
      </c>
      <c r="Q439" s="80" t="s">
        <v>13</v>
      </c>
      <c r="R439" s="80" t="s">
        <v>13</v>
      </c>
      <c r="S439" s="80" t="s">
        <v>13</v>
      </c>
      <c r="T439" s="80">
        <v>0</v>
      </c>
      <c r="U439" s="80">
        <v>0</v>
      </c>
      <c r="V439" s="80">
        <v>0</v>
      </c>
      <c r="W439" s="80">
        <v>0.48199999999999998</v>
      </c>
      <c r="X439" s="80">
        <v>1.1020000000000001</v>
      </c>
      <c r="Y439" s="80">
        <v>0</v>
      </c>
      <c r="Z439" s="80">
        <v>7.5999999999999998E-2</v>
      </c>
      <c r="AA439" s="80">
        <v>0</v>
      </c>
      <c r="AB439" s="80">
        <v>0</v>
      </c>
      <c r="AC439" s="80" t="s">
        <v>13</v>
      </c>
      <c r="AD439" s="80" t="s">
        <v>13</v>
      </c>
      <c r="AE439" s="80" t="s">
        <v>13</v>
      </c>
      <c r="AF439" s="80" t="s">
        <v>13</v>
      </c>
      <c r="AG439" s="80" t="s">
        <v>13</v>
      </c>
      <c r="AH439" s="80" t="s">
        <v>13</v>
      </c>
      <c r="AI439" s="80" t="s">
        <v>13</v>
      </c>
      <c r="AJ439" s="80" t="s">
        <v>13</v>
      </c>
      <c r="AK439" s="80" t="s">
        <v>13</v>
      </c>
    </row>
    <row r="440" spans="5:37" x14ac:dyDescent="0.25">
      <c r="E440" t="s">
        <v>308</v>
      </c>
      <c r="F440" s="79" t="s">
        <v>725</v>
      </c>
      <c r="G440" s="79"/>
      <c r="H440" s="79" t="s">
        <v>385</v>
      </c>
      <c r="I440" s="79" t="s">
        <v>27</v>
      </c>
      <c r="J440" s="79" t="s">
        <v>818</v>
      </c>
      <c r="K440" s="80" t="s">
        <v>13</v>
      </c>
      <c r="L440" s="80" t="s">
        <v>13</v>
      </c>
      <c r="M440" s="80" t="s">
        <v>13</v>
      </c>
      <c r="N440" s="80" t="s">
        <v>13</v>
      </c>
      <c r="O440" s="80" t="s">
        <v>13</v>
      </c>
      <c r="P440" s="80" t="s">
        <v>13</v>
      </c>
      <c r="Q440" s="80" t="s">
        <v>13</v>
      </c>
      <c r="R440" s="80" t="s">
        <v>13</v>
      </c>
      <c r="S440" s="80" t="s">
        <v>13</v>
      </c>
      <c r="T440" s="80">
        <v>1266.5260000000001</v>
      </c>
      <c r="U440" s="80">
        <v>1166.221</v>
      </c>
      <c r="V440" s="80">
        <v>487.10399999999998</v>
      </c>
      <c r="W440" s="80">
        <v>1004.755</v>
      </c>
      <c r="X440" s="80">
        <v>1191.05</v>
      </c>
      <c r="Y440" s="80">
        <v>1057.82</v>
      </c>
      <c r="Z440" s="80">
        <v>960.01700000000005</v>
      </c>
      <c r="AA440" s="80">
        <v>671.33500000000004</v>
      </c>
      <c r="AB440" s="80">
        <v>297.476</v>
      </c>
      <c r="AC440" s="80">
        <v>345.52199999999999</v>
      </c>
      <c r="AD440" s="80">
        <v>128.65799999999999</v>
      </c>
      <c r="AE440" s="80">
        <v>209.63499999999999</v>
      </c>
      <c r="AF440" s="80">
        <v>185.821</v>
      </c>
      <c r="AG440" s="80">
        <v>134.46799999999999</v>
      </c>
      <c r="AH440" s="80">
        <v>141.5</v>
      </c>
      <c r="AI440" s="80">
        <v>110.3</v>
      </c>
      <c r="AJ440" s="80">
        <v>119</v>
      </c>
      <c r="AK440" s="80">
        <v>190.887</v>
      </c>
    </row>
    <row r="441" spans="5:37" x14ac:dyDescent="0.25">
      <c r="E441" t="s">
        <v>308</v>
      </c>
      <c r="F441" s="79" t="s">
        <v>725</v>
      </c>
      <c r="G441" s="79"/>
      <c r="H441" s="79" t="s">
        <v>388</v>
      </c>
      <c r="I441" s="79" t="s">
        <v>9</v>
      </c>
      <c r="J441" s="79" t="s">
        <v>819</v>
      </c>
      <c r="K441" s="80" t="s">
        <v>13</v>
      </c>
      <c r="L441" s="80" t="s">
        <v>13</v>
      </c>
      <c r="M441" s="80" t="s">
        <v>13</v>
      </c>
      <c r="N441" s="80" t="s">
        <v>13</v>
      </c>
      <c r="O441" s="80" t="s">
        <v>13</v>
      </c>
      <c r="P441" s="80" t="s">
        <v>13</v>
      </c>
      <c r="Q441" s="80" t="s">
        <v>13</v>
      </c>
      <c r="R441" s="80" t="s">
        <v>13</v>
      </c>
      <c r="S441" s="80" t="s">
        <v>13</v>
      </c>
      <c r="T441" s="80" t="s">
        <v>13</v>
      </c>
      <c r="U441" s="80" t="s">
        <v>13</v>
      </c>
      <c r="V441" s="80" t="s">
        <v>13</v>
      </c>
      <c r="W441" s="80" t="s">
        <v>13</v>
      </c>
      <c r="X441" s="80" t="s">
        <v>13</v>
      </c>
      <c r="Y441" s="80" t="s">
        <v>13</v>
      </c>
      <c r="Z441" s="80" t="s">
        <v>13</v>
      </c>
      <c r="AA441" s="80" t="s">
        <v>13</v>
      </c>
      <c r="AB441" s="80" t="s">
        <v>13</v>
      </c>
      <c r="AC441" s="80" t="s">
        <v>13</v>
      </c>
      <c r="AD441" s="80" t="s">
        <v>13</v>
      </c>
      <c r="AE441" s="80" t="s">
        <v>13</v>
      </c>
      <c r="AF441" s="80" t="s">
        <v>13</v>
      </c>
      <c r="AG441" s="80" t="s">
        <v>13</v>
      </c>
      <c r="AH441" s="80" t="s">
        <v>13</v>
      </c>
      <c r="AI441" s="80" t="s">
        <v>13</v>
      </c>
      <c r="AJ441" s="80" t="s">
        <v>13</v>
      </c>
      <c r="AK441" s="80" t="s">
        <v>13</v>
      </c>
    </row>
    <row r="442" spans="5:37" x14ac:dyDescent="0.25">
      <c r="E442" t="s">
        <v>308</v>
      </c>
      <c r="F442" s="79" t="s">
        <v>725</v>
      </c>
      <c r="G442" s="79"/>
      <c r="H442" s="79" t="s">
        <v>101</v>
      </c>
      <c r="I442" s="79" t="s">
        <v>17</v>
      </c>
      <c r="J442" s="79" t="s">
        <v>820</v>
      </c>
      <c r="K442" s="80" t="s">
        <v>13</v>
      </c>
      <c r="L442" s="80" t="s">
        <v>13</v>
      </c>
      <c r="M442" s="80" t="s">
        <v>13</v>
      </c>
      <c r="N442" s="80" t="s">
        <v>13</v>
      </c>
      <c r="O442" s="80" t="s">
        <v>13</v>
      </c>
      <c r="P442" s="80" t="s">
        <v>13</v>
      </c>
      <c r="Q442" s="80" t="s">
        <v>13</v>
      </c>
      <c r="R442" s="80" t="s">
        <v>13</v>
      </c>
      <c r="S442" s="80" t="s">
        <v>13</v>
      </c>
      <c r="T442" s="80">
        <v>0</v>
      </c>
      <c r="U442" s="80">
        <v>1.2E-2</v>
      </c>
      <c r="V442" s="80">
        <v>0.70699999999999996</v>
      </c>
      <c r="W442" s="80">
        <v>1.048</v>
      </c>
      <c r="X442" s="80">
        <v>0</v>
      </c>
      <c r="Y442" s="80">
        <v>0.35</v>
      </c>
      <c r="Z442" s="80">
        <v>0.13200000000000001</v>
      </c>
      <c r="AA442" s="80">
        <v>0</v>
      </c>
      <c r="AB442" s="80">
        <v>0</v>
      </c>
      <c r="AC442" s="80">
        <v>0</v>
      </c>
      <c r="AD442" s="80">
        <v>0</v>
      </c>
      <c r="AE442" s="80">
        <v>0</v>
      </c>
      <c r="AF442" s="80">
        <v>0</v>
      </c>
      <c r="AG442" s="80">
        <v>0</v>
      </c>
      <c r="AH442" s="80">
        <v>0</v>
      </c>
      <c r="AI442" s="80">
        <v>0</v>
      </c>
      <c r="AJ442" s="80">
        <v>0</v>
      </c>
      <c r="AK442" s="80">
        <v>0</v>
      </c>
    </row>
    <row r="443" spans="5:37" x14ac:dyDescent="0.25">
      <c r="E443" t="s">
        <v>308</v>
      </c>
      <c r="F443" s="79" t="s">
        <v>725</v>
      </c>
      <c r="G443" s="79"/>
      <c r="H443" s="79" t="s">
        <v>102</v>
      </c>
      <c r="I443" s="79" t="s">
        <v>30</v>
      </c>
      <c r="J443" s="79" t="s">
        <v>821</v>
      </c>
      <c r="K443" s="80" t="s">
        <v>13</v>
      </c>
      <c r="L443" s="80" t="s">
        <v>13</v>
      </c>
      <c r="M443" s="80" t="s">
        <v>13</v>
      </c>
      <c r="N443" s="80" t="s">
        <v>13</v>
      </c>
      <c r="O443" s="80" t="s">
        <v>13</v>
      </c>
      <c r="P443" s="80" t="s">
        <v>13</v>
      </c>
      <c r="Q443" s="80" t="s">
        <v>13</v>
      </c>
      <c r="R443" s="80" t="s">
        <v>13</v>
      </c>
      <c r="S443" s="80" t="s">
        <v>13</v>
      </c>
      <c r="T443" s="80">
        <v>0</v>
      </c>
      <c r="U443" s="80">
        <v>0</v>
      </c>
      <c r="V443" s="80">
        <v>0</v>
      </c>
      <c r="W443" s="80">
        <v>0</v>
      </c>
      <c r="X443" s="80">
        <v>0</v>
      </c>
      <c r="Y443" s="80">
        <v>0.5</v>
      </c>
      <c r="Z443" s="80" t="s">
        <v>13</v>
      </c>
      <c r="AA443" s="80" t="s">
        <v>13</v>
      </c>
      <c r="AB443" s="80" t="s">
        <v>13</v>
      </c>
      <c r="AC443" s="80" t="s">
        <v>13</v>
      </c>
      <c r="AD443" s="80" t="s">
        <v>13</v>
      </c>
      <c r="AE443" s="80" t="s">
        <v>13</v>
      </c>
      <c r="AF443" s="80" t="s">
        <v>13</v>
      </c>
      <c r="AG443" s="80" t="s">
        <v>13</v>
      </c>
      <c r="AH443" s="80" t="s">
        <v>13</v>
      </c>
      <c r="AI443" s="80" t="s">
        <v>13</v>
      </c>
      <c r="AJ443" s="80" t="s">
        <v>13</v>
      </c>
      <c r="AK443" s="80" t="s">
        <v>13</v>
      </c>
    </row>
    <row r="444" spans="5:37" x14ac:dyDescent="0.25">
      <c r="E444" t="s">
        <v>308</v>
      </c>
      <c r="F444" s="79" t="s">
        <v>725</v>
      </c>
      <c r="G444" s="79"/>
      <c r="H444" s="79" t="s">
        <v>103</v>
      </c>
      <c r="I444" s="79" t="s">
        <v>30</v>
      </c>
      <c r="J444" s="79" t="s">
        <v>822</v>
      </c>
      <c r="K444" s="80" t="s">
        <v>13</v>
      </c>
      <c r="L444" s="80" t="s">
        <v>13</v>
      </c>
      <c r="M444" s="80" t="s">
        <v>13</v>
      </c>
      <c r="N444" s="80" t="s">
        <v>13</v>
      </c>
      <c r="O444" s="80" t="s">
        <v>13</v>
      </c>
      <c r="P444" s="80" t="s">
        <v>13</v>
      </c>
      <c r="Q444" s="80" t="s">
        <v>13</v>
      </c>
      <c r="R444" s="80" t="s">
        <v>13</v>
      </c>
      <c r="S444" s="80" t="s">
        <v>13</v>
      </c>
      <c r="T444" s="80" t="s">
        <v>13</v>
      </c>
      <c r="U444" s="80" t="s">
        <v>13</v>
      </c>
      <c r="V444" s="80" t="s">
        <v>13</v>
      </c>
      <c r="W444" s="80" t="s">
        <v>13</v>
      </c>
      <c r="X444" s="80" t="s">
        <v>13</v>
      </c>
      <c r="Y444" s="80" t="s">
        <v>13</v>
      </c>
      <c r="Z444" s="80" t="s">
        <v>13</v>
      </c>
      <c r="AA444" s="80" t="s">
        <v>13</v>
      </c>
      <c r="AB444" s="80" t="s">
        <v>13</v>
      </c>
      <c r="AC444" s="80" t="s">
        <v>13</v>
      </c>
      <c r="AD444" s="80" t="s">
        <v>13</v>
      </c>
      <c r="AE444" s="80" t="s">
        <v>13</v>
      </c>
      <c r="AF444" s="80" t="s">
        <v>13</v>
      </c>
      <c r="AG444" s="80" t="s">
        <v>13</v>
      </c>
      <c r="AH444" s="80" t="s">
        <v>13</v>
      </c>
      <c r="AI444" s="80" t="s">
        <v>13</v>
      </c>
      <c r="AJ444" s="80" t="s">
        <v>13</v>
      </c>
      <c r="AK444" s="80" t="s">
        <v>13</v>
      </c>
    </row>
    <row r="445" spans="5:37" x14ac:dyDescent="0.25">
      <c r="E445" t="s">
        <v>308</v>
      </c>
      <c r="F445" s="79" t="s">
        <v>725</v>
      </c>
      <c r="G445" s="79"/>
      <c r="H445" s="79" t="s">
        <v>397</v>
      </c>
      <c r="I445" s="79" t="s">
        <v>9</v>
      </c>
      <c r="J445" s="79" t="s">
        <v>823</v>
      </c>
      <c r="K445" s="80" t="s">
        <v>13</v>
      </c>
      <c r="L445" s="80" t="s">
        <v>13</v>
      </c>
      <c r="M445" s="80" t="s">
        <v>13</v>
      </c>
      <c r="N445" s="80" t="s">
        <v>13</v>
      </c>
      <c r="O445" s="80" t="s">
        <v>13</v>
      </c>
      <c r="P445" s="80" t="s">
        <v>13</v>
      </c>
      <c r="Q445" s="80" t="s">
        <v>13</v>
      </c>
      <c r="R445" s="80" t="s">
        <v>13</v>
      </c>
      <c r="S445" s="80" t="s">
        <v>13</v>
      </c>
      <c r="T445" s="80">
        <v>1.44</v>
      </c>
      <c r="U445" s="80">
        <v>60.137</v>
      </c>
      <c r="V445" s="80">
        <v>0.45</v>
      </c>
      <c r="W445" s="80">
        <v>6.0540000000000003</v>
      </c>
      <c r="X445" s="80">
        <v>0</v>
      </c>
      <c r="Y445" s="80">
        <v>37.981999999999999</v>
      </c>
      <c r="Z445" s="80">
        <v>47.360999999999997</v>
      </c>
      <c r="AA445" s="80">
        <v>50.103999999999999</v>
      </c>
      <c r="AB445" s="80">
        <v>77.016000000000005</v>
      </c>
      <c r="AC445" s="80">
        <v>66.781999999999996</v>
      </c>
      <c r="AD445" s="80">
        <v>183.57</v>
      </c>
      <c r="AE445" s="80">
        <v>269.75099999999998</v>
      </c>
      <c r="AF445" s="80">
        <v>181.07400000000001</v>
      </c>
      <c r="AG445" s="80">
        <v>222.102</v>
      </c>
      <c r="AH445" s="80">
        <v>179.68100000000001</v>
      </c>
      <c r="AI445" s="80">
        <v>149.06899999999999</v>
      </c>
      <c r="AJ445" s="80">
        <v>130.35599999999999</v>
      </c>
      <c r="AK445" s="80">
        <v>55</v>
      </c>
    </row>
    <row r="446" spans="5:37" x14ac:dyDescent="0.25">
      <c r="E446" t="s">
        <v>308</v>
      </c>
      <c r="F446" s="79" t="s">
        <v>725</v>
      </c>
      <c r="G446" s="79"/>
      <c r="H446" s="79" t="s">
        <v>104</v>
      </c>
      <c r="I446" s="79" t="s">
        <v>9</v>
      </c>
      <c r="J446" s="79" t="s">
        <v>824</v>
      </c>
      <c r="K446" s="80" t="s">
        <v>13</v>
      </c>
      <c r="L446" s="80" t="s">
        <v>13</v>
      </c>
      <c r="M446" s="80" t="s">
        <v>13</v>
      </c>
      <c r="N446" s="80" t="s">
        <v>13</v>
      </c>
      <c r="O446" s="80" t="s">
        <v>13</v>
      </c>
      <c r="P446" s="80" t="s">
        <v>13</v>
      </c>
      <c r="Q446" s="80" t="s">
        <v>13</v>
      </c>
      <c r="R446" s="80" t="s">
        <v>13</v>
      </c>
      <c r="S446" s="80" t="s">
        <v>13</v>
      </c>
      <c r="T446" s="80">
        <v>134.209</v>
      </c>
      <c r="U446" s="80">
        <v>204.71600000000001</v>
      </c>
      <c r="V446" s="80">
        <v>228.64500000000001</v>
      </c>
      <c r="W446" s="80">
        <v>215.577</v>
      </c>
      <c r="X446" s="80">
        <v>224.83799999999999</v>
      </c>
      <c r="Y446" s="80">
        <v>199.2</v>
      </c>
      <c r="Z446" s="80">
        <v>75.856999999999999</v>
      </c>
      <c r="AA446" s="80">
        <v>18.555</v>
      </c>
      <c r="AB446" s="80">
        <v>56.116</v>
      </c>
      <c r="AC446" s="80">
        <v>39.292999999999999</v>
      </c>
      <c r="AD446" s="80">
        <v>51.554000000000002</v>
      </c>
      <c r="AE446" s="80">
        <v>44.817</v>
      </c>
      <c r="AF446" s="80">
        <v>75.665999999999997</v>
      </c>
      <c r="AG446" s="80">
        <v>87.891999999999996</v>
      </c>
      <c r="AH446" s="80">
        <v>85.275000000000006</v>
      </c>
      <c r="AI446" s="80">
        <v>92.299000000000007</v>
      </c>
      <c r="AJ446" s="80">
        <v>90.991</v>
      </c>
      <c r="AK446" s="80">
        <v>100.29</v>
      </c>
    </row>
    <row r="447" spans="5:37" x14ac:dyDescent="0.25">
      <c r="E447" t="s">
        <v>308</v>
      </c>
      <c r="F447" s="79" t="s">
        <v>725</v>
      </c>
      <c r="G447" s="79"/>
      <c r="H447" s="79" t="s">
        <v>105</v>
      </c>
      <c r="I447" s="79" t="s">
        <v>17</v>
      </c>
      <c r="J447" s="79" t="s">
        <v>825</v>
      </c>
      <c r="K447" s="80" t="s">
        <v>13</v>
      </c>
      <c r="L447" s="80" t="s">
        <v>13</v>
      </c>
      <c r="M447" s="80" t="s">
        <v>13</v>
      </c>
      <c r="N447" s="80" t="s">
        <v>13</v>
      </c>
      <c r="O447" s="80" t="s">
        <v>13</v>
      </c>
      <c r="P447" s="80" t="s">
        <v>13</v>
      </c>
      <c r="Q447" s="80" t="s">
        <v>13</v>
      </c>
      <c r="R447" s="80" t="s">
        <v>13</v>
      </c>
      <c r="S447" s="80" t="s">
        <v>13</v>
      </c>
      <c r="T447" s="80">
        <v>6.931</v>
      </c>
      <c r="U447" s="80">
        <v>6.3040000000000003</v>
      </c>
      <c r="V447" s="80">
        <v>6.9569999999999999</v>
      </c>
      <c r="W447" s="80">
        <v>6.0380000000000003</v>
      </c>
      <c r="X447" s="80">
        <v>2.7850000000000001</v>
      </c>
      <c r="Y447" s="80">
        <v>2.5960000000000001</v>
      </c>
      <c r="Z447" s="80">
        <v>1.34</v>
      </c>
      <c r="AA447" s="80">
        <v>1.5680000000000001</v>
      </c>
      <c r="AB447" s="80">
        <v>0.90700000000000003</v>
      </c>
      <c r="AC447" s="80" t="s">
        <v>13</v>
      </c>
      <c r="AD447" s="80" t="s">
        <v>13</v>
      </c>
      <c r="AE447" s="80" t="s">
        <v>13</v>
      </c>
      <c r="AF447" s="80" t="s">
        <v>13</v>
      </c>
      <c r="AG447" s="80" t="s">
        <v>13</v>
      </c>
      <c r="AH447" s="80" t="s">
        <v>13</v>
      </c>
      <c r="AI447" s="80" t="s">
        <v>13</v>
      </c>
      <c r="AJ447" s="80" t="s">
        <v>13</v>
      </c>
      <c r="AK447" s="80" t="s">
        <v>13</v>
      </c>
    </row>
    <row r="448" spans="5:37" x14ac:dyDescent="0.25">
      <c r="E448" t="s">
        <v>308</v>
      </c>
      <c r="F448" s="79" t="s">
        <v>725</v>
      </c>
      <c r="G448" s="79"/>
      <c r="H448" s="79" t="s">
        <v>106</v>
      </c>
      <c r="I448" s="79" t="s">
        <v>12</v>
      </c>
      <c r="J448" s="79" t="s">
        <v>826</v>
      </c>
      <c r="K448" s="80" t="s">
        <v>13</v>
      </c>
      <c r="L448" s="80" t="s">
        <v>13</v>
      </c>
      <c r="M448" s="80" t="s">
        <v>13</v>
      </c>
      <c r="N448" s="80" t="s">
        <v>13</v>
      </c>
      <c r="O448" s="80" t="s">
        <v>13</v>
      </c>
      <c r="P448" s="80" t="s">
        <v>13</v>
      </c>
      <c r="Q448" s="80" t="s">
        <v>13</v>
      </c>
      <c r="R448" s="80" t="s">
        <v>13</v>
      </c>
      <c r="S448" s="80" t="s">
        <v>13</v>
      </c>
      <c r="T448" s="80" t="s">
        <v>13</v>
      </c>
      <c r="U448" s="80" t="s">
        <v>13</v>
      </c>
      <c r="V448" s="80" t="s">
        <v>13</v>
      </c>
      <c r="W448" s="80" t="s">
        <v>13</v>
      </c>
      <c r="X448" s="80" t="s">
        <v>13</v>
      </c>
      <c r="Y448" s="80" t="s">
        <v>13</v>
      </c>
      <c r="Z448" s="80">
        <v>6.3129999999999997</v>
      </c>
      <c r="AA448" s="80">
        <v>4.1070000000000002</v>
      </c>
      <c r="AB448" s="80">
        <v>2.2599999999999998</v>
      </c>
      <c r="AC448" s="80" t="s">
        <v>13</v>
      </c>
      <c r="AD448" s="80" t="s">
        <v>13</v>
      </c>
      <c r="AE448" s="80" t="s">
        <v>13</v>
      </c>
      <c r="AF448" s="80" t="s">
        <v>13</v>
      </c>
      <c r="AG448" s="80" t="s">
        <v>13</v>
      </c>
      <c r="AH448" s="80" t="s">
        <v>13</v>
      </c>
      <c r="AI448" s="80" t="s">
        <v>13</v>
      </c>
      <c r="AJ448" s="80" t="s">
        <v>13</v>
      </c>
      <c r="AK448" s="80" t="s">
        <v>13</v>
      </c>
    </row>
    <row r="449" spans="5:37" x14ac:dyDescent="0.25">
      <c r="E449" t="s">
        <v>308</v>
      </c>
      <c r="F449" s="79" t="s">
        <v>725</v>
      </c>
      <c r="G449" s="79"/>
      <c r="H449" s="79" t="s">
        <v>107</v>
      </c>
      <c r="I449" s="79" t="s">
        <v>12</v>
      </c>
      <c r="J449" s="79" t="s">
        <v>827</v>
      </c>
      <c r="K449" s="80" t="s">
        <v>13</v>
      </c>
      <c r="L449" s="80" t="s">
        <v>13</v>
      </c>
      <c r="M449" s="80" t="s">
        <v>13</v>
      </c>
      <c r="N449" s="80" t="s">
        <v>13</v>
      </c>
      <c r="O449" s="80" t="s">
        <v>13</v>
      </c>
      <c r="P449" s="80" t="s">
        <v>13</v>
      </c>
      <c r="Q449" s="80" t="s">
        <v>13</v>
      </c>
      <c r="R449" s="80" t="s">
        <v>13</v>
      </c>
      <c r="S449" s="80" t="s">
        <v>13</v>
      </c>
      <c r="T449" s="80" t="s">
        <v>13</v>
      </c>
      <c r="U449" s="80" t="s">
        <v>13</v>
      </c>
      <c r="V449" s="80" t="s">
        <v>13</v>
      </c>
      <c r="W449" s="80" t="s">
        <v>13</v>
      </c>
      <c r="X449" s="80" t="s">
        <v>13</v>
      </c>
      <c r="Y449" s="80" t="s">
        <v>13</v>
      </c>
      <c r="Z449" s="80">
        <v>203.66800000000001</v>
      </c>
      <c r="AA449" s="80">
        <v>188</v>
      </c>
      <c r="AB449" s="80">
        <v>254.36199999999999</v>
      </c>
      <c r="AC449" s="80">
        <v>298.24599999999998</v>
      </c>
      <c r="AD449" s="80">
        <v>195.488</v>
      </c>
      <c r="AE449" s="80">
        <v>321.61599999999999</v>
      </c>
      <c r="AF449" s="80">
        <v>389.13499999999999</v>
      </c>
      <c r="AG449" s="80">
        <v>398.92399999999998</v>
      </c>
      <c r="AH449" s="80">
        <v>421.762</v>
      </c>
      <c r="AI449" s="80">
        <v>324.15300000000002</v>
      </c>
      <c r="AJ449" s="80">
        <v>192.75200000000001</v>
      </c>
      <c r="AK449" s="80">
        <v>239.166</v>
      </c>
    </row>
    <row r="450" spans="5:37" x14ac:dyDescent="0.25">
      <c r="E450" t="s">
        <v>308</v>
      </c>
      <c r="F450" s="79" t="s">
        <v>725</v>
      </c>
      <c r="G450" s="79"/>
      <c r="H450" s="79" t="s">
        <v>408</v>
      </c>
      <c r="I450" s="79" t="s">
        <v>193</v>
      </c>
      <c r="J450" s="79" t="s">
        <v>828</v>
      </c>
      <c r="K450" s="80" t="s">
        <v>13</v>
      </c>
      <c r="L450" s="80" t="s">
        <v>13</v>
      </c>
      <c r="M450" s="80" t="s">
        <v>13</v>
      </c>
      <c r="N450" s="80" t="s">
        <v>13</v>
      </c>
      <c r="O450" s="80" t="s">
        <v>13</v>
      </c>
      <c r="P450" s="80" t="s">
        <v>13</v>
      </c>
      <c r="Q450" s="80" t="s">
        <v>13</v>
      </c>
      <c r="R450" s="80" t="s">
        <v>13</v>
      </c>
      <c r="S450" s="80" t="s">
        <v>13</v>
      </c>
      <c r="T450" s="80">
        <v>499.20800000000003</v>
      </c>
      <c r="U450" s="80">
        <v>322.08699999999999</v>
      </c>
      <c r="V450" s="80">
        <v>380.62400000000002</v>
      </c>
      <c r="W450" s="80">
        <v>282.81799999999998</v>
      </c>
      <c r="X450" s="80">
        <v>367.61500000000001</v>
      </c>
      <c r="Y450" s="80">
        <v>301.01499999999999</v>
      </c>
      <c r="Z450" s="80">
        <v>235.119</v>
      </c>
      <c r="AA450" s="80">
        <v>328.60899999999998</v>
      </c>
      <c r="AB450" s="80">
        <v>271.11599999999999</v>
      </c>
      <c r="AC450" s="80">
        <v>289.09899999999999</v>
      </c>
      <c r="AD450" s="80">
        <v>369.95699999999999</v>
      </c>
      <c r="AE450" s="80">
        <v>341.334</v>
      </c>
      <c r="AF450" s="80">
        <v>245.31399999999999</v>
      </c>
      <c r="AG450" s="80">
        <v>149.74299999999999</v>
      </c>
      <c r="AH450" s="80">
        <v>303.09399999999999</v>
      </c>
      <c r="AI450" s="80">
        <v>247.45699999999999</v>
      </c>
      <c r="AJ450" s="80">
        <v>301.71499999999997</v>
      </c>
      <c r="AK450" s="80">
        <v>388.95499999999998</v>
      </c>
    </row>
    <row r="451" spans="5:37" x14ac:dyDescent="0.25">
      <c r="E451" t="s">
        <v>308</v>
      </c>
      <c r="F451" s="79" t="s">
        <v>725</v>
      </c>
      <c r="G451" s="79"/>
      <c r="H451" s="79" t="s">
        <v>108</v>
      </c>
      <c r="I451" s="79" t="s">
        <v>17</v>
      </c>
      <c r="J451" s="79" t="s">
        <v>829</v>
      </c>
      <c r="K451" s="80" t="s">
        <v>13</v>
      </c>
      <c r="L451" s="80" t="s">
        <v>13</v>
      </c>
      <c r="M451" s="80" t="s">
        <v>13</v>
      </c>
      <c r="N451" s="80" t="s">
        <v>13</v>
      </c>
      <c r="O451" s="80" t="s">
        <v>13</v>
      </c>
      <c r="P451" s="80" t="s">
        <v>13</v>
      </c>
      <c r="Q451" s="80" t="s">
        <v>13</v>
      </c>
      <c r="R451" s="80" t="s">
        <v>13</v>
      </c>
      <c r="S451" s="80" t="s">
        <v>13</v>
      </c>
      <c r="T451" s="80" t="s">
        <v>13</v>
      </c>
      <c r="U451" s="80" t="s">
        <v>13</v>
      </c>
      <c r="V451" s="80" t="s">
        <v>13</v>
      </c>
      <c r="W451" s="80" t="s">
        <v>13</v>
      </c>
      <c r="X451" s="80" t="s">
        <v>13</v>
      </c>
      <c r="Y451" s="80">
        <v>0</v>
      </c>
      <c r="Z451" s="80">
        <v>0</v>
      </c>
      <c r="AA451" s="80">
        <v>0</v>
      </c>
      <c r="AB451" s="80">
        <v>0</v>
      </c>
      <c r="AC451" s="80">
        <v>0</v>
      </c>
      <c r="AD451" s="80" t="s">
        <v>13</v>
      </c>
      <c r="AE451" s="80" t="s">
        <v>13</v>
      </c>
      <c r="AF451" s="80" t="s">
        <v>13</v>
      </c>
      <c r="AG451" s="80" t="s">
        <v>13</v>
      </c>
      <c r="AH451" s="80" t="s">
        <v>13</v>
      </c>
      <c r="AI451" s="80" t="s">
        <v>13</v>
      </c>
      <c r="AJ451" s="80" t="s">
        <v>13</v>
      </c>
      <c r="AK451" s="80" t="s">
        <v>13</v>
      </c>
    </row>
    <row r="452" spans="5:37" x14ac:dyDescent="0.25">
      <c r="E452" t="s">
        <v>308</v>
      </c>
      <c r="F452" s="79" t="s">
        <v>725</v>
      </c>
      <c r="G452" s="79"/>
      <c r="H452" s="79" t="s">
        <v>109</v>
      </c>
      <c r="I452" s="79" t="s">
        <v>17</v>
      </c>
      <c r="J452" s="79" t="s">
        <v>830</v>
      </c>
      <c r="K452" s="80" t="s">
        <v>13</v>
      </c>
      <c r="L452" s="80" t="s">
        <v>13</v>
      </c>
      <c r="M452" s="80" t="s">
        <v>13</v>
      </c>
      <c r="N452" s="80" t="s">
        <v>13</v>
      </c>
      <c r="O452" s="80" t="s">
        <v>13</v>
      </c>
      <c r="P452" s="80" t="s">
        <v>13</v>
      </c>
      <c r="Q452" s="80" t="s">
        <v>13</v>
      </c>
      <c r="R452" s="80" t="s">
        <v>13</v>
      </c>
      <c r="S452" s="80" t="s">
        <v>13</v>
      </c>
      <c r="T452" s="80" t="s">
        <v>13</v>
      </c>
      <c r="U452" s="80" t="s">
        <v>13</v>
      </c>
      <c r="V452" s="80" t="s">
        <v>13</v>
      </c>
      <c r="W452" s="80" t="s">
        <v>13</v>
      </c>
      <c r="X452" s="80" t="s">
        <v>13</v>
      </c>
      <c r="Y452" s="80" t="s">
        <v>13</v>
      </c>
      <c r="Z452" s="80" t="s">
        <v>13</v>
      </c>
      <c r="AA452" s="80" t="s">
        <v>13</v>
      </c>
      <c r="AB452" s="80" t="s">
        <v>13</v>
      </c>
      <c r="AC452" s="80" t="s">
        <v>13</v>
      </c>
      <c r="AD452" s="80" t="s">
        <v>13</v>
      </c>
      <c r="AE452" s="80" t="s">
        <v>13</v>
      </c>
      <c r="AF452" s="80" t="s">
        <v>13</v>
      </c>
      <c r="AG452" s="80" t="s">
        <v>13</v>
      </c>
      <c r="AH452" s="80" t="s">
        <v>13</v>
      </c>
      <c r="AI452" s="80" t="s">
        <v>13</v>
      </c>
      <c r="AJ452" s="80" t="s">
        <v>13</v>
      </c>
      <c r="AK452" s="80" t="s">
        <v>13</v>
      </c>
    </row>
    <row r="453" spans="5:37" x14ac:dyDescent="0.25">
      <c r="E453" t="s">
        <v>308</v>
      </c>
      <c r="F453" s="79" t="s">
        <v>725</v>
      </c>
      <c r="G453" s="79"/>
      <c r="H453" s="79" t="s">
        <v>110</v>
      </c>
      <c r="I453" s="79" t="s">
        <v>27</v>
      </c>
      <c r="J453" s="79" t="s">
        <v>831</v>
      </c>
      <c r="K453" s="80" t="s">
        <v>13</v>
      </c>
      <c r="L453" s="80" t="s">
        <v>13</v>
      </c>
      <c r="M453" s="80" t="s">
        <v>13</v>
      </c>
      <c r="N453" s="80" t="s">
        <v>13</v>
      </c>
      <c r="O453" s="80" t="s">
        <v>13</v>
      </c>
      <c r="P453" s="80" t="s">
        <v>13</v>
      </c>
      <c r="Q453" s="80" t="s">
        <v>13</v>
      </c>
      <c r="R453" s="80" t="s">
        <v>13</v>
      </c>
      <c r="S453" s="80" t="s">
        <v>13</v>
      </c>
      <c r="T453" s="80">
        <v>26.61</v>
      </c>
      <c r="U453" s="80">
        <v>45.518000000000001</v>
      </c>
      <c r="V453" s="80">
        <v>101.127</v>
      </c>
      <c r="W453" s="80">
        <v>91.019000000000005</v>
      </c>
      <c r="X453" s="80">
        <v>40.021000000000001</v>
      </c>
      <c r="Y453" s="80">
        <v>63.185000000000002</v>
      </c>
      <c r="Z453" s="80">
        <v>89.418999999999997</v>
      </c>
      <c r="AA453" s="80">
        <v>80.090999999999994</v>
      </c>
      <c r="AB453" s="80">
        <v>72.849000000000004</v>
      </c>
      <c r="AC453" s="80">
        <v>68.23</v>
      </c>
      <c r="AD453" s="80">
        <v>62.817</v>
      </c>
      <c r="AE453" s="80">
        <v>55.942</v>
      </c>
      <c r="AF453" s="80">
        <v>46.182000000000002</v>
      </c>
      <c r="AG453" s="80">
        <v>51.048000000000002</v>
      </c>
      <c r="AH453" s="80">
        <v>55.682000000000002</v>
      </c>
      <c r="AI453" s="80">
        <v>21.768000000000001</v>
      </c>
      <c r="AJ453" s="80">
        <v>28.481000000000002</v>
      </c>
      <c r="AK453" s="80">
        <v>58.396000000000001</v>
      </c>
    </row>
    <row r="454" spans="5:37" x14ac:dyDescent="0.25">
      <c r="E454" t="s">
        <v>308</v>
      </c>
      <c r="F454" s="79" t="s">
        <v>725</v>
      </c>
      <c r="G454" s="79"/>
      <c r="H454" s="79" t="s">
        <v>111</v>
      </c>
      <c r="I454" s="79" t="s">
        <v>12</v>
      </c>
      <c r="J454" s="79" t="s">
        <v>832</v>
      </c>
      <c r="K454" s="80" t="s">
        <v>13</v>
      </c>
      <c r="L454" s="80" t="s">
        <v>13</v>
      </c>
      <c r="M454" s="80" t="s">
        <v>13</v>
      </c>
      <c r="N454" s="80" t="s">
        <v>13</v>
      </c>
      <c r="O454" s="80" t="s">
        <v>13</v>
      </c>
      <c r="P454" s="80" t="s">
        <v>13</v>
      </c>
      <c r="Q454" s="80" t="s">
        <v>13</v>
      </c>
      <c r="R454" s="80" t="s">
        <v>13</v>
      </c>
      <c r="S454" s="80" t="s">
        <v>13</v>
      </c>
      <c r="T454" s="80" t="s">
        <v>13</v>
      </c>
      <c r="U454" s="80" t="s">
        <v>13</v>
      </c>
      <c r="V454" s="80" t="s">
        <v>13</v>
      </c>
      <c r="W454" s="80" t="s">
        <v>13</v>
      </c>
      <c r="X454" s="80" t="s">
        <v>13</v>
      </c>
      <c r="Y454" s="80" t="s">
        <v>13</v>
      </c>
      <c r="Z454" s="80">
        <v>7.6959999999999997</v>
      </c>
      <c r="AA454" s="80">
        <v>1.4159999999999999</v>
      </c>
      <c r="AB454" s="80">
        <v>0</v>
      </c>
      <c r="AC454" s="80">
        <v>0</v>
      </c>
      <c r="AD454" s="80">
        <v>1.6739999999999999</v>
      </c>
      <c r="AE454" s="80">
        <v>0</v>
      </c>
      <c r="AF454" s="80">
        <v>15.257</v>
      </c>
      <c r="AG454" s="80">
        <v>0</v>
      </c>
      <c r="AH454" s="80" t="s">
        <v>13</v>
      </c>
      <c r="AI454" s="80" t="s">
        <v>13</v>
      </c>
      <c r="AJ454" s="80" t="s">
        <v>13</v>
      </c>
      <c r="AK454" s="80" t="s">
        <v>13</v>
      </c>
    </row>
    <row r="455" spans="5:37" x14ac:dyDescent="0.25">
      <c r="E455" t="s">
        <v>308</v>
      </c>
      <c r="F455" s="79" t="s">
        <v>725</v>
      </c>
      <c r="G455" s="79"/>
      <c r="H455" s="79" t="s">
        <v>112</v>
      </c>
      <c r="I455" s="79" t="s">
        <v>9</v>
      </c>
      <c r="J455" s="79" t="s">
        <v>833</v>
      </c>
      <c r="K455" s="80" t="s">
        <v>13</v>
      </c>
      <c r="L455" s="80" t="s">
        <v>13</v>
      </c>
      <c r="M455" s="80" t="s">
        <v>13</v>
      </c>
      <c r="N455" s="80" t="s">
        <v>13</v>
      </c>
      <c r="O455" s="80" t="s">
        <v>13</v>
      </c>
      <c r="P455" s="80" t="s">
        <v>13</v>
      </c>
      <c r="Q455" s="80" t="s">
        <v>13</v>
      </c>
      <c r="R455" s="80" t="s">
        <v>13</v>
      </c>
      <c r="S455" s="80" t="s">
        <v>13</v>
      </c>
      <c r="T455" s="80">
        <v>418.56599999999997</v>
      </c>
      <c r="U455" s="80">
        <v>408.02</v>
      </c>
      <c r="V455" s="80">
        <v>399.62299999999999</v>
      </c>
      <c r="W455" s="80">
        <v>470.00900000000001</v>
      </c>
      <c r="X455" s="80">
        <v>344.47399999999999</v>
      </c>
      <c r="Y455" s="80">
        <v>259.00400000000002</v>
      </c>
      <c r="Z455" s="80">
        <v>299.95600000000002</v>
      </c>
      <c r="AA455" s="80">
        <v>345.92599999999999</v>
      </c>
      <c r="AB455" s="80">
        <v>300.47699999999998</v>
      </c>
      <c r="AC455" s="80">
        <v>292.79199999999997</v>
      </c>
      <c r="AD455" s="80">
        <v>341.50700000000001</v>
      </c>
      <c r="AE455" s="80">
        <v>419.625</v>
      </c>
      <c r="AF455" s="80">
        <v>415.601</v>
      </c>
      <c r="AG455" s="80">
        <v>459.33300000000003</v>
      </c>
      <c r="AH455" s="80">
        <v>346.85599999999999</v>
      </c>
      <c r="AI455" s="80">
        <v>283.11399999999998</v>
      </c>
      <c r="AJ455" s="80">
        <v>196.125</v>
      </c>
      <c r="AK455" s="80">
        <v>188.33500000000001</v>
      </c>
    </row>
    <row r="456" spans="5:37" x14ac:dyDescent="0.25">
      <c r="E456" t="s">
        <v>308</v>
      </c>
      <c r="F456" s="79" t="s">
        <v>725</v>
      </c>
      <c r="G456" s="79"/>
      <c r="H456" s="2" t="s">
        <v>113</v>
      </c>
      <c r="I456" s="2" t="s">
        <v>47</v>
      </c>
      <c r="J456" s="79" t="s">
        <v>834</v>
      </c>
      <c r="K456" s="80" t="s">
        <v>13</v>
      </c>
      <c r="L456" s="80" t="s">
        <v>13</v>
      </c>
      <c r="M456" s="80" t="s">
        <v>13</v>
      </c>
      <c r="N456" s="80" t="s">
        <v>13</v>
      </c>
      <c r="O456" s="80" t="s">
        <v>13</v>
      </c>
      <c r="P456" s="80" t="s">
        <v>13</v>
      </c>
      <c r="Q456" s="80" t="s">
        <v>13</v>
      </c>
      <c r="R456" s="80" t="s">
        <v>13</v>
      </c>
      <c r="S456" s="80" t="s">
        <v>13</v>
      </c>
      <c r="T456" s="80">
        <v>2.3290000000000002</v>
      </c>
      <c r="U456" s="80">
        <v>0</v>
      </c>
      <c r="V456" s="80">
        <v>0</v>
      </c>
      <c r="W456" s="80">
        <v>4.008</v>
      </c>
      <c r="X456" s="80">
        <v>0</v>
      </c>
      <c r="Y456" s="80">
        <v>0</v>
      </c>
      <c r="Z456" s="80">
        <v>0</v>
      </c>
      <c r="AA456" s="80">
        <v>0</v>
      </c>
      <c r="AB456" s="80">
        <v>3.073</v>
      </c>
      <c r="AC456" s="80">
        <v>2.92</v>
      </c>
      <c r="AD456" s="80">
        <v>3.8690000000000002</v>
      </c>
      <c r="AE456" s="80">
        <v>2.528</v>
      </c>
      <c r="AF456" s="80">
        <v>2.0489999999999999</v>
      </c>
      <c r="AG456" s="80">
        <v>0.745</v>
      </c>
      <c r="AH456" s="80">
        <v>2.25</v>
      </c>
      <c r="AI456" s="80">
        <v>4.05</v>
      </c>
      <c r="AJ456" s="80">
        <v>0</v>
      </c>
      <c r="AK456" s="80">
        <v>4.2530000000000001</v>
      </c>
    </row>
    <row r="457" spans="5:37" x14ac:dyDescent="0.25">
      <c r="E457" t="s">
        <v>308</v>
      </c>
      <c r="F457" s="79" t="s">
        <v>725</v>
      </c>
      <c r="G457" s="79"/>
      <c r="H457" s="79" t="s">
        <v>114</v>
      </c>
      <c r="I457" s="79" t="s">
        <v>26</v>
      </c>
      <c r="J457" s="79" t="s">
        <v>835</v>
      </c>
      <c r="K457" s="80" t="s">
        <v>13</v>
      </c>
      <c r="L457" s="80" t="s">
        <v>13</v>
      </c>
      <c r="M457" s="80" t="s">
        <v>13</v>
      </c>
      <c r="N457" s="80" t="s">
        <v>13</v>
      </c>
      <c r="O457" s="80" t="s">
        <v>13</v>
      </c>
      <c r="P457" s="80" t="s">
        <v>13</v>
      </c>
      <c r="Q457" s="80" t="s">
        <v>13</v>
      </c>
      <c r="R457" s="80" t="s">
        <v>13</v>
      </c>
      <c r="S457" s="80" t="s">
        <v>13</v>
      </c>
      <c r="T457" s="80">
        <v>676.54600000000005</v>
      </c>
      <c r="U457" s="80">
        <v>677.375</v>
      </c>
      <c r="V457" s="80">
        <v>704.096</v>
      </c>
      <c r="W457" s="80">
        <v>835.88199999999995</v>
      </c>
      <c r="X457" s="80">
        <v>972.90200000000004</v>
      </c>
      <c r="Y457" s="80">
        <v>979.74800000000005</v>
      </c>
      <c r="Z457" s="80">
        <v>864.76199999999994</v>
      </c>
      <c r="AA457" s="80">
        <v>838.13699999999994</v>
      </c>
      <c r="AB457" s="80">
        <v>706.39300000000003</v>
      </c>
      <c r="AC457" s="80">
        <v>802.33</v>
      </c>
      <c r="AD457" s="80">
        <v>828.07299999999998</v>
      </c>
      <c r="AE457" s="80">
        <v>737.35599999999999</v>
      </c>
      <c r="AF457" s="80">
        <v>844.94799999999998</v>
      </c>
      <c r="AG457" s="80">
        <v>820.02</v>
      </c>
      <c r="AH457" s="80">
        <v>817.923</v>
      </c>
      <c r="AI457" s="80">
        <v>574.13800000000003</v>
      </c>
      <c r="AJ457" s="80">
        <v>697.38400000000001</v>
      </c>
      <c r="AK457" s="80">
        <v>559.78700000000003</v>
      </c>
    </row>
    <row r="458" spans="5:37" x14ac:dyDescent="0.25">
      <c r="E458" t="s">
        <v>308</v>
      </c>
      <c r="F458" s="79" t="s">
        <v>725</v>
      </c>
      <c r="G458" s="79"/>
      <c r="H458" s="79" t="s">
        <v>115</v>
      </c>
      <c r="I458" s="79" t="s">
        <v>16</v>
      </c>
      <c r="J458" s="79" t="s">
        <v>836</v>
      </c>
      <c r="K458" s="80" t="s">
        <v>13</v>
      </c>
      <c r="L458" s="80" t="s">
        <v>13</v>
      </c>
      <c r="M458" s="80" t="s">
        <v>13</v>
      </c>
      <c r="N458" s="80" t="s">
        <v>13</v>
      </c>
      <c r="O458" s="80" t="s">
        <v>13</v>
      </c>
      <c r="P458" s="80" t="s">
        <v>13</v>
      </c>
      <c r="Q458" s="80" t="s">
        <v>13</v>
      </c>
      <c r="R458" s="80" t="s">
        <v>13</v>
      </c>
      <c r="S458" s="80" t="s">
        <v>13</v>
      </c>
      <c r="T458" s="80">
        <v>0</v>
      </c>
      <c r="U458" s="80">
        <v>0</v>
      </c>
      <c r="V458" s="80">
        <v>0</v>
      </c>
      <c r="W458" s="80">
        <v>0</v>
      </c>
      <c r="X458" s="80">
        <v>0</v>
      </c>
      <c r="Y458" s="80">
        <v>0</v>
      </c>
      <c r="Z458" s="80">
        <v>0</v>
      </c>
      <c r="AA458" s="80">
        <v>0</v>
      </c>
      <c r="AB458" s="80">
        <v>0</v>
      </c>
      <c r="AC458" s="80">
        <v>0</v>
      </c>
      <c r="AD458" s="80" t="s">
        <v>13</v>
      </c>
      <c r="AE458" s="80" t="s">
        <v>13</v>
      </c>
      <c r="AF458" s="80" t="s">
        <v>13</v>
      </c>
      <c r="AG458" s="80" t="s">
        <v>13</v>
      </c>
      <c r="AH458" s="80" t="s">
        <v>13</v>
      </c>
      <c r="AI458" s="80" t="s">
        <v>13</v>
      </c>
      <c r="AJ458" s="80" t="s">
        <v>13</v>
      </c>
      <c r="AK458" s="80" t="s">
        <v>13</v>
      </c>
    </row>
    <row r="459" spans="5:37" x14ac:dyDescent="0.25">
      <c r="E459" t="s">
        <v>308</v>
      </c>
      <c r="F459" s="79" t="s">
        <v>725</v>
      </c>
      <c r="G459" s="79"/>
      <c r="H459" s="79" t="s">
        <v>116</v>
      </c>
      <c r="I459" s="79" t="s">
        <v>17</v>
      </c>
      <c r="J459" s="79" t="s">
        <v>837</v>
      </c>
      <c r="K459" s="80" t="s">
        <v>13</v>
      </c>
      <c r="L459" s="80" t="s">
        <v>13</v>
      </c>
      <c r="M459" s="80" t="s">
        <v>13</v>
      </c>
      <c r="N459" s="80" t="s">
        <v>13</v>
      </c>
      <c r="O459" s="80" t="s">
        <v>13</v>
      </c>
      <c r="P459" s="80" t="s">
        <v>13</v>
      </c>
      <c r="Q459" s="80" t="s">
        <v>13</v>
      </c>
      <c r="R459" s="80" t="s">
        <v>13</v>
      </c>
      <c r="S459" s="80" t="s">
        <v>13</v>
      </c>
      <c r="T459" s="80" t="s">
        <v>13</v>
      </c>
      <c r="U459" s="80" t="s">
        <v>13</v>
      </c>
      <c r="V459" s="80" t="s">
        <v>13</v>
      </c>
      <c r="W459" s="80" t="s">
        <v>13</v>
      </c>
      <c r="X459" s="80" t="s">
        <v>13</v>
      </c>
      <c r="Y459" s="80" t="s">
        <v>13</v>
      </c>
      <c r="Z459" s="80" t="s">
        <v>13</v>
      </c>
      <c r="AA459" s="80" t="s">
        <v>13</v>
      </c>
      <c r="AB459" s="80" t="s">
        <v>13</v>
      </c>
      <c r="AC459" s="80" t="s">
        <v>13</v>
      </c>
      <c r="AD459" s="80" t="s">
        <v>13</v>
      </c>
      <c r="AE459" s="80" t="s">
        <v>13</v>
      </c>
      <c r="AF459" s="80" t="s">
        <v>13</v>
      </c>
      <c r="AG459" s="80" t="s">
        <v>13</v>
      </c>
      <c r="AH459" s="80" t="s">
        <v>13</v>
      </c>
      <c r="AI459" s="80" t="s">
        <v>13</v>
      </c>
      <c r="AJ459" s="80" t="s">
        <v>13</v>
      </c>
      <c r="AK459" s="80" t="s">
        <v>13</v>
      </c>
    </row>
    <row r="460" spans="5:37" x14ac:dyDescent="0.25">
      <c r="E460" t="s">
        <v>308</v>
      </c>
      <c r="F460" s="79" t="s">
        <v>725</v>
      </c>
      <c r="G460" s="79"/>
      <c r="H460" s="79" t="s">
        <v>117</v>
      </c>
      <c r="I460" s="79" t="s">
        <v>17</v>
      </c>
      <c r="J460" s="79" t="s">
        <v>838</v>
      </c>
      <c r="K460" s="80" t="s">
        <v>13</v>
      </c>
      <c r="L460" s="80" t="s">
        <v>13</v>
      </c>
      <c r="M460" s="80" t="s">
        <v>13</v>
      </c>
      <c r="N460" s="80" t="s">
        <v>13</v>
      </c>
      <c r="O460" s="80" t="s">
        <v>13</v>
      </c>
      <c r="P460" s="80" t="s">
        <v>13</v>
      </c>
      <c r="Q460" s="80" t="s">
        <v>13</v>
      </c>
      <c r="R460" s="80" t="s">
        <v>13</v>
      </c>
      <c r="S460" s="80" t="s">
        <v>13</v>
      </c>
      <c r="T460" s="80" t="s">
        <v>13</v>
      </c>
      <c r="U460" s="80" t="s">
        <v>13</v>
      </c>
      <c r="V460" s="80" t="s">
        <v>13</v>
      </c>
      <c r="W460" s="80" t="s">
        <v>13</v>
      </c>
      <c r="X460" s="80" t="s">
        <v>13</v>
      </c>
      <c r="Y460" s="80" t="s">
        <v>13</v>
      </c>
      <c r="Z460" s="80" t="s">
        <v>13</v>
      </c>
      <c r="AA460" s="80" t="s">
        <v>13</v>
      </c>
      <c r="AB460" s="80">
        <v>98.241</v>
      </c>
      <c r="AC460" s="80">
        <v>109.88800000000001</v>
      </c>
      <c r="AD460" s="80">
        <v>111.17700000000001</v>
      </c>
      <c r="AE460" s="80">
        <v>113</v>
      </c>
      <c r="AF460" s="80">
        <v>130</v>
      </c>
      <c r="AG460" s="80">
        <v>127</v>
      </c>
      <c r="AH460" s="80">
        <v>130</v>
      </c>
      <c r="AI460" s="80">
        <v>129</v>
      </c>
      <c r="AJ460" s="80">
        <v>125.5</v>
      </c>
      <c r="AK460" s="80">
        <v>110</v>
      </c>
    </row>
    <row r="461" spans="5:37" x14ac:dyDescent="0.25">
      <c r="E461" t="s">
        <v>308</v>
      </c>
      <c r="F461" s="79" t="s">
        <v>725</v>
      </c>
      <c r="G461" s="79"/>
      <c r="H461" s="79" t="s">
        <v>118</v>
      </c>
      <c r="I461" s="79" t="s">
        <v>9</v>
      </c>
      <c r="J461" s="79" t="s">
        <v>839</v>
      </c>
      <c r="K461" s="80" t="s">
        <v>13</v>
      </c>
      <c r="L461" s="80" t="s">
        <v>13</v>
      </c>
      <c r="M461" s="80" t="s">
        <v>13</v>
      </c>
      <c r="N461" s="80" t="s">
        <v>13</v>
      </c>
      <c r="O461" s="80" t="s">
        <v>13</v>
      </c>
      <c r="P461" s="80" t="s">
        <v>13</v>
      </c>
      <c r="Q461" s="80" t="s">
        <v>13</v>
      </c>
      <c r="R461" s="80" t="s">
        <v>13</v>
      </c>
      <c r="S461" s="80" t="s">
        <v>13</v>
      </c>
      <c r="T461" s="80">
        <v>0</v>
      </c>
      <c r="U461" s="80">
        <v>1.4159999999999999</v>
      </c>
      <c r="V461" s="80">
        <v>1.5</v>
      </c>
      <c r="W461" s="80">
        <v>1.32</v>
      </c>
      <c r="X461" s="80">
        <v>2.4</v>
      </c>
      <c r="Y461" s="80">
        <v>3</v>
      </c>
      <c r="Z461" s="80">
        <v>1.31</v>
      </c>
      <c r="AA461" s="80">
        <v>2.5499999999999998</v>
      </c>
      <c r="AB461" s="80">
        <v>1.95</v>
      </c>
      <c r="AC461" s="80">
        <v>2.0699999999999998</v>
      </c>
      <c r="AD461" s="80">
        <v>1.8</v>
      </c>
      <c r="AE461" s="80">
        <v>0.55000000000000004</v>
      </c>
      <c r="AF461" s="80" t="s">
        <v>13</v>
      </c>
      <c r="AG461" s="80" t="s">
        <v>13</v>
      </c>
      <c r="AH461" s="80" t="s">
        <v>13</v>
      </c>
      <c r="AI461" s="80" t="s">
        <v>13</v>
      </c>
      <c r="AJ461" s="80" t="s">
        <v>13</v>
      </c>
      <c r="AK461" s="80" t="s">
        <v>13</v>
      </c>
    </row>
    <row r="462" spans="5:37" x14ac:dyDescent="0.25">
      <c r="E462" t="s">
        <v>308</v>
      </c>
      <c r="F462" s="79" t="s">
        <v>725</v>
      </c>
      <c r="G462" s="79"/>
      <c r="H462" s="79" t="s">
        <v>119</v>
      </c>
      <c r="I462" s="79" t="s">
        <v>193</v>
      </c>
      <c r="J462" s="79" t="s">
        <v>840</v>
      </c>
      <c r="K462" s="80" t="s">
        <v>13</v>
      </c>
      <c r="L462" s="80" t="s">
        <v>13</v>
      </c>
      <c r="M462" s="80" t="s">
        <v>13</v>
      </c>
      <c r="N462" s="80" t="s">
        <v>13</v>
      </c>
      <c r="O462" s="80" t="s">
        <v>13</v>
      </c>
      <c r="P462" s="80" t="s">
        <v>13</v>
      </c>
      <c r="Q462" s="80" t="s">
        <v>13</v>
      </c>
      <c r="R462" s="80" t="s">
        <v>13</v>
      </c>
      <c r="S462" s="80" t="s">
        <v>13</v>
      </c>
      <c r="T462" s="80">
        <v>343.31799999999998</v>
      </c>
      <c r="U462" s="80">
        <v>258.34800000000001</v>
      </c>
      <c r="V462" s="80">
        <v>244.16399999999999</v>
      </c>
      <c r="W462" s="80">
        <v>235.143</v>
      </c>
      <c r="X462" s="80">
        <v>335.03100000000001</v>
      </c>
      <c r="Y462" s="80">
        <v>230.93899999999999</v>
      </c>
      <c r="Z462" s="80">
        <v>118.07</v>
      </c>
      <c r="AA462" s="80">
        <v>199.4</v>
      </c>
      <c r="AB462" s="80">
        <v>196.42099999999999</v>
      </c>
      <c r="AC462" s="80">
        <v>208.577</v>
      </c>
      <c r="AD462" s="80">
        <v>211.64500000000001</v>
      </c>
      <c r="AE462" s="80">
        <v>237.24799999999999</v>
      </c>
      <c r="AF462" s="80">
        <v>197.50700000000001</v>
      </c>
      <c r="AG462" s="80">
        <v>249.05199999999999</v>
      </c>
      <c r="AH462" s="80">
        <v>351.74799999999999</v>
      </c>
      <c r="AI462" s="80">
        <v>218.24700000000001</v>
      </c>
      <c r="AJ462" s="80">
        <v>119.369</v>
      </c>
      <c r="AK462" s="80">
        <v>226.77</v>
      </c>
    </row>
    <row r="463" spans="5:37" x14ac:dyDescent="0.25">
      <c r="E463" t="s">
        <v>308</v>
      </c>
      <c r="F463" s="79" t="s">
        <v>725</v>
      </c>
      <c r="G463" s="79"/>
      <c r="H463" s="79" t="s">
        <v>120</v>
      </c>
      <c r="I463" s="79" t="s">
        <v>9</v>
      </c>
      <c r="J463" s="79" t="s">
        <v>841</v>
      </c>
      <c r="K463" s="80" t="s">
        <v>13</v>
      </c>
      <c r="L463" s="80" t="s">
        <v>13</v>
      </c>
      <c r="M463" s="80" t="s">
        <v>13</v>
      </c>
      <c r="N463" s="80" t="s">
        <v>13</v>
      </c>
      <c r="O463" s="80" t="s">
        <v>13</v>
      </c>
      <c r="P463" s="80" t="s">
        <v>13</v>
      </c>
      <c r="Q463" s="80" t="s">
        <v>13</v>
      </c>
      <c r="R463" s="80" t="s">
        <v>13</v>
      </c>
      <c r="S463" s="80" t="s">
        <v>13</v>
      </c>
      <c r="T463" s="80">
        <v>3.2349999999999999</v>
      </c>
      <c r="U463" s="80">
        <v>5.0590000000000002</v>
      </c>
      <c r="V463" s="80">
        <v>10.159000000000001</v>
      </c>
      <c r="W463" s="80">
        <v>1.365</v>
      </c>
      <c r="X463" s="80">
        <v>9.0839999999999996</v>
      </c>
      <c r="Y463" s="80">
        <v>2.8380000000000001</v>
      </c>
      <c r="Z463" s="80">
        <v>1.6220000000000001</v>
      </c>
      <c r="AA463" s="80">
        <v>0</v>
      </c>
      <c r="AB463" s="80">
        <v>3.6480000000000001</v>
      </c>
      <c r="AC463" s="80">
        <v>0</v>
      </c>
      <c r="AD463" s="80">
        <v>0</v>
      </c>
      <c r="AE463" s="80">
        <v>0</v>
      </c>
      <c r="AF463" s="80">
        <v>0</v>
      </c>
      <c r="AG463" s="80">
        <v>0</v>
      </c>
      <c r="AH463" s="80">
        <v>0</v>
      </c>
      <c r="AI463" s="80">
        <v>0</v>
      </c>
      <c r="AJ463" s="80">
        <v>0</v>
      </c>
      <c r="AK463" s="80">
        <v>0</v>
      </c>
    </row>
    <row r="464" spans="5:37" x14ac:dyDescent="0.25">
      <c r="E464" t="s">
        <v>308</v>
      </c>
      <c r="F464" s="79" t="s">
        <v>725</v>
      </c>
      <c r="G464" s="79"/>
      <c r="H464" s="79" t="s">
        <v>121</v>
      </c>
      <c r="I464" s="79" t="s">
        <v>12</v>
      </c>
      <c r="J464" s="79" t="s">
        <v>842</v>
      </c>
      <c r="K464" s="80" t="s">
        <v>13</v>
      </c>
      <c r="L464" s="80" t="s">
        <v>13</v>
      </c>
      <c r="M464" s="80" t="s">
        <v>13</v>
      </c>
      <c r="N464" s="80" t="s">
        <v>13</v>
      </c>
      <c r="O464" s="80" t="s">
        <v>13</v>
      </c>
      <c r="P464" s="80" t="s">
        <v>13</v>
      </c>
      <c r="Q464" s="80" t="s">
        <v>13</v>
      </c>
      <c r="R464" s="80" t="s">
        <v>13</v>
      </c>
      <c r="S464" s="80" t="s">
        <v>13</v>
      </c>
      <c r="T464" s="80" t="s">
        <v>13</v>
      </c>
      <c r="U464" s="80" t="s">
        <v>13</v>
      </c>
      <c r="V464" s="80" t="s">
        <v>13</v>
      </c>
      <c r="W464" s="80" t="s">
        <v>13</v>
      </c>
      <c r="X464" s="80" t="s">
        <v>13</v>
      </c>
      <c r="Y464" s="80" t="s">
        <v>13</v>
      </c>
      <c r="Z464" s="80">
        <v>17.437000000000001</v>
      </c>
      <c r="AA464" s="80">
        <v>7.1029999999999998</v>
      </c>
      <c r="AB464" s="80">
        <v>0.91500000000000004</v>
      </c>
      <c r="AC464" s="80">
        <v>13.22</v>
      </c>
      <c r="AD464" s="80">
        <v>25.513999999999999</v>
      </c>
      <c r="AE464" s="80">
        <v>38.353999999999999</v>
      </c>
      <c r="AF464" s="80">
        <v>24.146999999999998</v>
      </c>
      <c r="AG464" s="80">
        <v>14.135</v>
      </c>
      <c r="AH464" s="80">
        <v>3.2949999999999999</v>
      </c>
      <c r="AI464" s="80">
        <v>0</v>
      </c>
      <c r="AJ464" s="80">
        <v>18.693000000000001</v>
      </c>
      <c r="AK464" s="80">
        <v>22.155999999999999</v>
      </c>
    </row>
    <row r="465" spans="5:37" x14ac:dyDescent="0.25">
      <c r="E465" t="s">
        <v>308</v>
      </c>
      <c r="F465" s="79" t="s">
        <v>725</v>
      </c>
      <c r="G465" s="79"/>
      <c r="H465" s="79" t="s">
        <v>122</v>
      </c>
      <c r="I465" s="79" t="s">
        <v>21</v>
      </c>
      <c r="J465" s="79" t="s">
        <v>843</v>
      </c>
      <c r="K465" s="80" t="s">
        <v>13</v>
      </c>
      <c r="L465" s="80" t="s">
        <v>13</v>
      </c>
      <c r="M465" s="80" t="s">
        <v>13</v>
      </c>
      <c r="N465" s="80" t="s">
        <v>13</v>
      </c>
      <c r="O465" s="80" t="s">
        <v>13</v>
      </c>
      <c r="P465" s="80" t="s">
        <v>13</v>
      </c>
      <c r="Q465" s="80" t="s">
        <v>13</v>
      </c>
      <c r="R465" s="80" t="s">
        <v>13</v>
      </c>
      <c r="S465" s="80" t="s">
        <v>13</v>
      </c>
      <c r="T465" s="80">
        <v>0</v>
      </c>
      <c r="U465" s="80">
        <v>0</v>
      </c>
      <c r="V465" s="80">
        <v>0</v>
      </c>
      <c r="W465" s="80">
        <v>0</v>
      </c>
      <c r="X465" s="80">
        <v>0</v>
      </c>
      <c r="Y465" s="80">
        <v>0</v>
      </c>
      <c r="Z465" s="80">
        <v>0</v>
      </c>
      <c r="AA465" s="80">
        <v>0</v>
      </c>
      <c r="AB465" s="80">
        <v>0</v>
      </c>
      <c r="AC465" s="80">
        <v>0</v>
      </c>
      <c r="AD465" s="80">
        <v>0</v>
      </c>
      <c r="AE465" s="80">
        <v>0</v>
      </c>
      <c r="AF465" s="80">
        <v>0</v>
      </c>
      <c r="AG465" s="80">
        <v>0</v>
      </c>
      <c r="AH465" s="80">
        <v>0</v>
      </c>
      <c r="AI465" s="80">
        <v>0</v>
      </c>
      <c r="AJ465" s="80">
        <v>0</v>
      </c>
      <c r="AK465" s="80">
        <v>0</v>
      </c>
    </row>
    <row r="466" spans="5:37" x14ac:dyDescent="0.25">
      <c r="E466" t="s">
        <v>308</v>
      </c>
      <c r="F466" s="79" t="s">
        <v>725</v>
      </c>
      <c r="G466" s="79"/>
      <c r="H466" s="79" t="s">
        <v>123</v>
      </c>
      <c r="I466" s="79" t="s">
        <v>24</v>
      </c>
      <c r="J466" s="79" t="s">
        <v>844</v>
      </c>
      <c r="K466" s="80" t="s">
        <v>13</v>
      </c>
      <c r="L466" s="80" t="s">
        <v>13</v>
      </c>
      <c r="M466" s="80" t="s">
        <v>13</v>
      </c>
      <c r="N466" s="80" t="s">
        <v>13</v>
      </c>
      <c r="O466" s="80" t="s">
        <v>13</v>
      </c>
      <c r="P466" s="80" t="s">
        <v>13</v>
      </c>
      <c r="Q466" s="80" t="s">
        <v>13</v>
      </c>
      <c r="R466" s="80" t="s">
        <v>13</v>
      </c>
      <c r="S466" s="80" t="s">
        <v>13</v>
      </c>
      <c r="T466" s="80">
        <v>120.029</v>
      </c>
      <c r="U466" s="80">
        <v>38.505000000000003</v>
      </c>
      <c r="V466" s="80">
        <v>54.643999999999998</v>
      </c>
      <c r="W466" s="80">
        <v>36.335999999999999</v>
      </c>
      <c r="X466" s="80">
        <v>175.26900000000001</v>
      </c>
      <c r="Y466" s="80">
        <v>84.899000000000001</v>
      </c>
      <c r="Z466" s="80">
        <v>184.93799999999999</v>
      </c>
      <c r="AA466" s="80">
        <v>70.564999999999998</v>
      </c>
      <c r="AB466" s="80">
        <v>75.495999999999995</v>
      </c>
      <c r="AC466" s="80">
        <v>49.107999999999997</v>
      </c>
      <c r="AD466" s="80">
        <v>100.28400000000001</v>
      </c>
      <c r="AE466" s="80">
        <v>104.73099999999999</v>
      </c>
      <c r="AF466" s="80">
        <v>83.727999999999994</v>
      </c>
      <c r="AG466" s="80">
        <v>81.849999999999994</v>
      </c>
      <c r="AH466" s="80">
        <v>51.182000000000002</v>
      </c>
      <c r="AI466" s="80">
        <v>24.472999999999999</v>
      </c>
      <c r="AJ466" s="80">
        <v>7</v>
      </c>
      <c r="AK466" s="80">
        <v>0</v>
      </c>
    </row>
    <row r="467" spans="5:37" x14ac:dyDescent="0.25">
      <c r="E467" t="s">
        <v>308</v>
      </c>
      <c r="F467" s="79" t="s">
        <v>725</v>
      </c>
      <c r="G467" s="79"/>
      <c r="H467" s="79" t="s">
        <v>124</v>
      </c>
      <c r="I467" s="79" t="s">
        <v>9</v>
      </c>
      <c r="J467" s="79" t="s">
        <v>845</v>
      </c>
      <c r="K467" s="80" t="s">
        <v>13</v>
      </c>
      <c r="L467" s="80" t="s">
        <v>13</v>
      </c>
      <c r="M467" s="80" t="s">
        <v>13</v>
      </c>
      <c r="N467" s="80" t="s">
        <v>13</v>
      </c>
      <c r="O467" s="80" t="s">
        <v>13</v>
      </c>
      <c r="P467" s="80" t="s">
        <v>13</v>
      </c>
      <c r="Q467" s="80" t="s">
        <v>13</v>
      </c>
      <c r="R467" s="80" t="s">
        <v>13</v>
      </c>
      <c r="S467" s="80" t="s">
        <v>13</v>
      </c>
      <c r="T467" s="80">
        <v>274.80900000000003</v>
      </c>
      <c r="U467" s="80">
        <v>244.107</v>
      </c>
      <c r="V467" s="80">
        <v>265.05500000000001</v>
      </c>
      <c r="W467" s="80">
        <v>203.54300000000001</v>
      </c>
      <c r="X467" s="80">
        <v>195.15700000000001</v>
      </c>
      <c r="Y467" s="80">
        <v>234.22900000000001</v>
      </c>
      <c r="Z467" s="80">
        <v>153.38999999999999</v>
      </c>
      <c r="AA467" s="80">
        <v>242.42699999999999</v>
      </c>
      <c r="AB467" s="80">
        <v>173.08500000000001</v>
      </c>
      <c r="AC467" s="80">
        <v>221.97200000000001</v>
      </c>
      <c r="AD467" s="80">
        <v>207.53399999999999</v>
      </c>
      <c r="AE467" s="80">
        <v>166.28299999999999</v>
      </c>
      <c r="AF467" s="80">
        <v>157.47399999999999</v>
      </c>
      <c r="AG467" s="80">
        <v>190.416</v>
      </c>
      <c r="AH467" s="80">
        <v>219.107</v>
      </c>
      <c r="AI467" s="80">
        <v>203.345</v>
      </c>
      <c r="AJ467" s="80">
        <v>158.26</v>
      </c>
      <c r="AK467" s="80">
        <v>167.42099999999999</v>
      </c>
    </row>
    <row r="468" spans="5:37" x14ac:dyDescent="0.25">
      <c r="E468" t="s">
        <v>308</v>
      </c>
      <c r="F468" s="79" t="s">
        <v>725</v>
      </c>
      <c r="G468" s="79"/>
      <c r="H468" s="79" t="s">
        <v>125</v>
      </c>
      <c r="I468" s="79" t="s">
        <v>26</v>
      </c>
      <c r="J468" s="79" t="s">
        <v>846</v>
      </c>
      <c r="K468" s="80" t="s">
        <v>13</v>
      </c>
      <c r="L468" s="80" t="s">
        <v>13</v>
      </c>
      <c r="M468" s="80" t="s">
        <v>13</v>
      </c>
      <c r="N468" s="80" t="s">
        <v>13</v>
      </c>
      <c r="O468" s="80" t="s">
        <v>13</v>
      </c>
      <c r="P468" s="80" t="s">
        <v>13</v>
      </c>
      <c r="Q468" s="80" t="s">
        <v>13</v>
      </c>
      <c r="R468" s="80" t="s">
        <v>13</v>
      </c>
      <c r="S468" s="80" t="s">
        <v>13</v>
      </c>
      <c r="T468" s="80">
        <v>70.95</v>
      </c>
      <c r="U468" s="80">
        <v>38.308</v>
      </c>
      <c r="V468" s="80">
        <v>19.149999999999999</v>
      </c>
      <c r="W468" s="80">
        <v>53.247</v>
      </c>
      <c r="X468" s="80">
        <v>23.76</v>
      </c>
      <c r="Y468" s="80">
        <v>26.454999999999998</v>
      </c>
      <c r="Z468" s="80">
        <v>23.198</v>
      </c>
      <c r="AA468" s="80">
        <v>105.947</v>
      </c>
      <c r="AB468" s="80">
        <v>124.88800000000001</v>
      </c>
      <c r="AC468" s="80">
        <v>180.232</v>
      </c>
      <c r="AD468" s="80">
        <v>246.023</v>
      </c>
      <c r="AE468" s="80">
        <v>146.68299999999999</v>
      </c>
      <c r="AF468" s="80">
        <v>121.61199999999999</v>
      </c>
      <c r="AG468" s="80">
        <v>74.150000000000006</v>
      </c>
      <c r="AH468" s="80">
        <v>100.724</v>
      </c>
      <c r="AI468" s="80">
        <v>270.16399999999999</v>
      </c>
      <c r="AJ468" s="80">
        <v>272.87099999999998</v>
      </c>
      <c r="AK468" s="80">
        <v>294.50200000000001</v>
      </c>
    </row>
    <row r="469" spans="5:37" x14ac:dyDescent="0.25">
      <c r="E469" t="s">
        <v>308</v>
      </c>
      <c r="F469" s="79" t="s">
        <v>725</v>
      </c>
      <c r="G469" s="79"/>
      <c r="H469" s="79" t="s">
        <v>126</v>
      </c>
      <c r="I469" s="79" t="s">
        <v>16</v>
      </c>
      <c r="J469" s="79" t="s">
        <v>847</v>
      </c>
      <c r="K469" s="80" t="s">
        <v>13</v>
      </c>
      <c r="L469" s="80" t="s">
        <v>13</v>
      </c>
      <c r="M469" s="80" t="s">
        <v>13</v>
      </c>
      <c r="N469" s="80" t="s">
        <v>13</v>
      </c>
      <c r="O469" s="80" t="s">
        <v>13</v>
      </c>
      <c r="P469" s="80" t="s">
        <v>13</v>
      </c>
      <c r="Q469" s="80" t="s">
        <v>13</v>
      </c>
      <c r="R469" s="80" t="s">
        <v>13</v>
      </c>
      <c r="S469" s="80" t="s">
        <v>13</v>
      </c>
      <c r="T469" s="80">
        <v>97.311999999999998</v>
      </c>
      <c r="U469" s="80">
        <v>218.36699999999999</v>
      </c>
      <c r="V469" s="80">
        <v>253.328</v>
      </c>
      <c r="W469" s="80">
        <v>317.142</v>
      </c>
      <c r="X469" s="80">
        <v>358.87599999999998</v>
      </c>
      <c r="Y469" s="80">
        <v>331.185</v>
      </c>
      <c r="Z469" s="80">
        <v>366.67599999999999</v>
      </c>
      <c r="AA469" s="80">
        <v>426.18400000000003</v>
      </c>
      <c r="AB469" s="80">
        <v>482.13</v>
      </c>
      <c r="AC469" s="80">
        <v>433.23899999999998</v>
      </c>
      <c r="AD469" s="80">
        <v>247.81899999999999</v>
      </c>
      <c r="AE469" s="80">
        <v>188.453</v>
      </c>
      <c r="AF469" s="80">
        <v>87.951999999999998</v>
      </c>
      <c r="AG469" s="80">
        <v>93.328999999999994</v>
      </c>
      <c r="AH469" s="80">
        <v>82.817999999999998</v>
      </c>
      <c r="AI469" s="80">
        <v>106.782</v>
      </c>
      <c r="AJ469" s="80">
        <v>122.553</v>
      </c>
      <c r="AK469" s="80">
        <v>82.254999999999995</v>
      </c>
    </row>
    <row r="470" spans="5:37" x14ac:dyDescent="0.25">
      <c r="E470" t="s">
        <v>308</v>
      </c>
      <c r="F470" s="79" t="s">
        <v>725</v>
      </c>
      <c r="G470" s="79"/>
      <c r="H470" s="79" t="s">
        <v>127</v>
      </c>
      <c r="I470" s="79" t="s">
        <v>30</v>
      </c>
      <c r="J470" s="79" t="s">
        <v>848</v>
      </c>
      <c r="K470" s="80" t="s">
        <v>13</v>
      </c>
      <c r="L470" s="80" t="s">
        <v>13</v>
      </c>
      <c r="M470" s="80" t="s">
        <v>13</v>
      </c>
      <c r="N470" s="80" t="s">
        <v>13</v>
      </c>
      <c r="O470" s="80" t="s">
        <v>13</v>
      </c>
      <c r="P470" s="80" t="s">
        <v>13</v>
      </c>
      <c r="Q470" s="80" t="s">
        <v>13</v>
      </c>
      <c r="R470" s="80" t="s">
        <v>13</v>
      </c>
      <c r="S470" s="80" t="s">
        <v>13</v>
      </c>
      <c r="T470" s="80">
        <v>82.77</v>
      </c>
      <c r="U470" s="80">
        <v>90.92</v>
      </c>
      <c r="V470" s="80">
        <v>72.875</v>
      </c>
      <c r="W470" s="80">
        <v>98.775000000000006</v>
      </c>
      <c r="X470" s="80">
        <v>105.38</v>
      </c>
      <c r="Y470" s="80">
        <v>94.68</v>
      </c>
      <c r="Z470" s="80">
        <v>40.957999999999998</v>
      </c>
      <c r="AA470" s="80">
        <v>127.14</v>
      </c>
      <c r="AB470" s="80">
        <v>18.385000000000002</v>
      </c>
      <c r="AC470" s="80">
        <v>0</v>
      </c>
      <c r="AD470" s="80">
        <v>0</v>
      </c>
      <c r="AE470" s="80">
        <v>0</v>
      </c>
      <c r="AF470" s="80">
        <v>0</v>
      </c>
      <c r="AG470" s="80" t="s">
        <v>13</v>
      </c>
      <c r="AH470" s="80" t="s">
        <v>13</v>
      </c>
      <c r="AI470" s="80" t="s">
        <v>13</v>
      </c>
      <c r="AJ470" s="80" t="s">
        <v>13</v>
      </c>
      <c r="AK470" s="80" t="s">
        <v>13</v>
      </c>
    </row>
    <row r="471" spans="5:37" x14ac:dyDescent="0.25">
      <c r="E471" t="s">
        <v>308</v>
      </c>
      <c r="F471" s="79" t="s">
        <v>725</v>
      </c>
      <c r="G471" s="79"/>
      <c r="H471" s="79" t="s">
        <v>128</v>
      </c>
      <c r="I471" s="79" t="s">
        <v>47</v>
      </c>
      <c r="J471" s="79" t="s">
        <v>849</v>
      </c>
      <c r="K471" s="80" t="s">
        <v>13</v>
      </c>
      <c r="L471" s="80" t="s">
        <v>13</v>
      </c>
      <c r="M471" s="80" t="s">
        <v>13</v>
      </c>
      <c r="N471" s="80" t="s">
        <v>13</v>
      </c>
      <c r="O471" s="80" t="s">
        <v>13</v>
      </c>
      <c r="P471" s="80" t="s">
        <v>13</v>
      </c>
      <c r="Q471" s="80" t="s">
        <v>13</v>
      </c>
      <c r="R471" s="80" t="s">
        <v>13</v>
      </c>
      <c r="S471" s="80" t="s">
        <v>13</v>
      </c>
      <c r="T471" s="80">
        <v>0</v>
      </c>
      <c r="U471" s="80">
        <v>0.52100000000000002</v>
      </c>
      <c r="V471" s="80">
        <v>0.25</v>
      </c>
      <c r="W471" s="80">
        <v>1.5640000000000001</v>
      </c>
      <c r="X471" s="80">
        <v>0.33100000000000002</v>
      </c>
      <c r="Y471" s="80">
        <v>1.1919999999999999</v>
      </c>
      <c r="Z471" s="80">
        <v>0.93799999999999994</v>
      </c>
      <c r="AA471" s="80">
        <v>0.78</v>
      </c>
      <c r="AB471" s="80">
        <v>0.6</v>
      </c>
      <c r="AC471" s="80">
        <v>3.4</v>
      </c>
      <c r="AD471" s="80">
        <v>0</v>
      </c>
      <c r="AE471" s="80">
        <v>0</v>
      </c>
      <c r="AF471" s="80">
        <v>0</v>
      </c>
      <c r="AG471" s="80">
        <v>0</v>
      </c>
      <c r="AH471" s="80">
        <v>0</v>
      </c>
      <c r="AI471" s="80">
        <v>0</v>
      </c>
      <c r="AJ471" s="80">
        <v>0</v>
      </c>
      <c r="AK471" s="80">
        <v>0</v>
      </c>
    </row>
    <row r="472" spans="5:37" x14ac:dyDescent="0.25">
      <c r="E472" t="s">
        <v>308</v>
      </c>
      <c r="F472" s="79" t="s">
        <v>725</v>
      </c>
      <c r="G472" s="79"/>
      <c r="H472" s="79" t="s">
        <v>129</v>
      </c>
      <c r="I472" s="79" t="s">
        <v>30</v>
      </c>
      <c r="J472" s="79" t="s">
        <v>850</v>
      </c>
      <c r="K472" s="80" t="s">
        <v>13</v>
      </c>
      <c r="L472" s="80" t="s">
        <v>13</v>
      </c>
      <c r="M472" s="80" t="s">
        <v>13</v>
      </c>
      <c r="N472" s="80" t="s">
        <v>13</v>
      </c>
      <c r="O472" s="80" t="s">
        <v>13</v>
      </c>
      <c r="P472" s="80" t="s">
        <v>13</v>
      </c>
      <c r="Q472" s="80" t="s">
        <v>13</v>
      </c>
      <c r="R472" s="80" t="s">
        <v>13</v>
      </c>
      <c r="S472" s="80" t="s">
        <v>13</v>
      </c>
      <c r="T472" s="80">
        <v>0</v>
      </c>
      <c r="U472" s="80">
        <v>0</v>
      </c>
      <c r="V472" s="80">
        <v>0.85299999999999998</v>
      </c>
      <c r="W472" s="80">
        <v>0</v>
      </c>
      <c r="X472" s="80">
        <v>0</v>
      </c>
      <c r="Y472" s="80">
        <v>1.2</v>
      </c>
      <c r="Z472" s="80">
        <v>0</v>
      </c>
      <c r="AA472" s="80">
        <v>0</v>
      </c>
      <c r="AB472" s="80">
        <v>0</v>
      </c>
      <c r="AC472" s="80">
        <v>17.5</v>
      </c>
      <c r="AD472" s="80">
        <v>0</v>
      </c>
      <c r="AE472" s="80">
        <v>1.5</v>
      </c>
      <c r="AF472" s="80">
        <v>0</v>
      </c>
      <c r="AG472" s="80">
        <v>0</v>
      </c>
      <c r="AH472" s="80">
        <v>0</v>
      </c>
      <c r="AI472" s="80">
        <v>0</v>
      </c>
      <c r="AJ472" s="80">
        <v>0</v>
      </c>
      <c r="AK472" s="80">
        <v>0</v>
      </c>
    </row>
    <row r="473" spans="5:37" x14ac:dyDescent="0.25">
      <c r="E473" t="s">
        <v>308</v>
      </c>
      <c r="F473" s="79" t="s">
        <v>725</v>
      </c>
      <c r="G473" s="79"/>
      <c r="H473" s="79" t="s">
        <v>130</v>
      </c>
      <c r="I473" s="79" t="s">
        <v>30</v>
      </c>
      <c r="J473" s="79" t="s">
        <v>851</v>
      </c>
      <c r="K473" s="80" t="s">
        <v>13</v>
      </c>
      <c r="L473" s="80" t="s">
        <v>13</v>
      </c>
      <c r="M473" s="80" t="s">
        <v>13</v>
      </c>
      <c r="N473" s="80" t="s">
        <v>13</v>
      </c>
      <c r="O473" s="80" t="s">
        <v>13</v>
      </c>
      <c r="P473" s="80" t="s">
        <v>13</v>
      </c>
      <c r="Q473" s="80" t="s">
        <v>13</v>
      </c>
      <c r="R473" s="80" t="s">
        <v>13</v>
      </c>
      <c r="S473" s="80" t="s">
        <v>13</v>
      </c>
      <c r="T473" s="80">
        <v>623.28700000000003</v>
      </c>
      <c r="U473" s="80">
        <v>554.99699999999996</v>
      </c>
      <c r="V473" s="80">
        <v>609.26700000000005</v>
      </c>
      <c r="W473" s="80">
        <v>573.09799999999996</v>
      </c>
      <c r="X473" s="80">
        <v>560.66800000000001</v>
      </c>
      <c r="Y473" s="80">
        <v>598.928</v>
      </c>
      <c r="Z473" s="80">
        <v>702.41600000000005</v>
      </c>
      <c r="AA473" s="80">
        <v>651.28399999999999</v>
      </c>
      <c r="AB473" s="80">
        <v>732.66899999999998</v>
      </c>
      <c r="AC473" s="80">
        <v>785</v>
      </c>
      <c r="AD473" s="80">
        <v>622</v>
      </c>
      <c r="AE473" s="80">
        <v>676.21199999999999</v>
      </c>
      <c r="AF473" s="80">
        <v>680.17200000000003</v>
      </c>
      <c r="AG473" s="80">
        <v>678.45600000000002</v>
      </c>
      <c r="AH473" s="80">
        <v>590.81299999999999</v>
      </c>
      <c r="AI473" s="80">
        <v>587.79999999999995</v>
      </c>
      <c r="AJ473" s="80">
        <v>524.69000000000005</v>
      </c>
      <c r="AK473" s="80">
        <v>583.64</v>
      </c>
    </row>
    <row r="474" spans="5:37" x14ac:dyDescent="0.25">
      <c r="E474" t="s">
        <v>308</v>
      </c>
      <c r="F474" s="79" t="s">
        <v>725</v>
      </c>
      <c r="G474" s="79"/>
      <c r="H474" s="79" t="s">
        <v>131</v>
      </c>
      <c r="I474" s="79" t="s">
        <v>16</v>
      </c>
      <c r="J474" s="79" t="s">
        <v>852</v>
      </c>
      <c r="K474" s="80" t="s">
        <v>13</v>
      </c>
      <c r="L474" s="80" t="s">
        <v>13</v>
      </c>
      <c r="M474" s="80" t="s">
        <v>13</v>
      </c>
      <c r="N474" s="80" t="s">
        <v>13</v>
      </c>
      <c r="O474" s="80" t="s">
        <v>13</v>
      </c>
      <c r="P474" s="80" t="s">
        <v>13</v>
      </c>
      <c r="Q474" s="80" t="s">
        <v>13</v>
      </c>
      <c r="R474" s="80" t="s">
        <v>13</v>
      </c>
      <c r="S474" s="80" t="s">
        <v>13</v>
      </c>
      <c r="T474" s="80">
        <v>0</v>
      </c>
      <c r="U474" s="80">
        <v>0</v>
      </c>
      <c r="V474" s="80">
        <v>0</v>
      </c>
      <c r="W474" s="80">
        <v>0</v>
      </c>
      <c r="X474" s="80" t="s">
        <v>13</v>
      </c>
      <c r="Y474" s="80" t="s">
        <v>13</v>
      </c>
      <c r="Z474" s="80" t="s">
        <v>13</v>
      </c>
      <c r="AA474" s="80" t="s">
        <v>13</v>
      </c>
      <c r="AB474" s="80" t="s">
        <v>13</v>
      </c>
      <c r="AC474" s="80" t="s">
        <v>13</v>
      </c>
      <c r="AD474" s="80" t="s">
        <v>13</v>
      </c>
      <c r="AE474" s="80" t="s">
        <v>13</v>
      </c>
      <c r="AF474" s="80" t="s">
        <v>13</v>
      </c>
      <c r="AG474" s="80" t="s">
        <v>13</v>
      </c>
      <c r="AH474" s="80" t="s">
        <v>13</v>
      </c>
      <c r="AI474" s="80" t="s">
        <v>13</v>
      </c>
      <c r="AJ474" s="80" t="s">
        <v>13</v>
      </c>
      <c r="AK474" s="80" t="s">
        <v>13</v>
      </c>
    </row>
    <row r="475" spans="5:37" x14ac:dyDescent="0.25">
      <c r="E475" t="s">
        <v>308</v>
      </c>
      <c r="F475" s="79" t="s">
        <v>725</v>
      </c>
      <c r="G475" s="79"/>
      <c r="H475" s="79" t="s">
        <v>132</v>
      </c>
      <c r="I475" s="79" t="s">
        <v>30</v>
      </c>
      <c r="J475" s="79" t="s">
        <v>853</v>
      </c>
      <c r="K475" s="80" t="s">
        <v>13</v>
      </c>
      <c r="L475" s="80" t="s">
        <v>13</v>
      </c>
      <c r="M475" s="80" t="s">
        <v>13</v>
      </c>
      <c r="N475" s="80" t="s">
        <v>13</v>
      </c>
      <c r="O475" s="80" t="s">
        <v>13</v>
      </c>
      <c r="P475" s="80" t="s">
        <v>13</v>
      </c>
      <c r="Q475" s="80" t="s">
        <v>13</v>
      </c>
      <c r="R475" s="80" t="s">
        <v>13</v>
      </c>
      <c r="S475" s="80" t="s">
        <v>13</v>
      </c>
      <c r="T475" s="80" t="s">
        <v>13</v>
      </c>
      <c r="U475" s="80" t="s">
        <v>13</v>
      </c>
      <c r="V475" s="80" t="s">
        <v>13</v>
      </c>
      <c r="W475" s="80" t="s">
        <v>13</v>
      </c>
      <c r="X475" s="80" t="s">
        <v>13</v>
      </c>
      <c r="Y475" s="80" t="s">
        <v>13</v>
      </c>
      <c r="Z475" s="80" t="s">
        <v>13</v>
      </c>
      <c r="AA475" s="80" t="s">
        <v>13</v>
      </c>
      <c r="AB475" s="80" t="s">
        <v>13</v>
      </c>
      <c r="AC475" s="80" t="s">
        <v>13</v>
      </c>
      <c r="AD475" s="80" t="s">
        <v>13</v>
      </c>
      <c r="AE475" s="80" t="s">
        <v>13</v>
      </c>
      <c r="AF475" s="80" t="s">
        <v>13</v>
      </c>
      <c r="AG475" s="80" t="s">
        <v>13</v>
      </c>
      <c r="AH475" s="80">
        <v>0</v>
      </c>
      <c r="AI475" s="80">
        <v>0</v>
      </c>
      <c r="AJ475" s="80">
        <v>0</v>
      </c>
      <c r="AK475" s="80">
        <v>0</v>
      </c>
    </row>
    <row r="476" spans="5:37" x14ac:dyDescent="0.25">
      <c r="E476" t="s">
        <v>308</v>
      </c>
      <c r="F476" s="79" t="s">
        <v>725</v>
      </c>
      <c r="G476" s="79"/>
      <c r="H476" s="79" t="s">
        <v>133</v>
      </c>
      <c r="I476" s="79" t="s">
        <v>30</v>
      </c>
      <c r="J476" s="79" t="s">
        <v>854</v>
      </c>
      <c r="K476" s="80" t="s">
        <v>13</v>
      </c>
      <c r="L476" s="80" t="s">
        <v>13</v>
      </c>
      <c r="M476" s="80" t="s">
        <v>13</v>
      </c>
      <c r="N476" s="80" t="s">
        <v>13</v>
      </c>
      <c r="O476" s="80" t="s">
        <v>13</v>
      </c>
      <c r="P476" s="80" t="s">
        <v>13</v>
      </c>
      <c r="Q476" s="80" t="s">
        <v>13</v>
      </c>
      <c r="R476" s="80" t="s">
        <v>13</v>
      </c>
      <c r="S476" s="80" t="s">
        <v>13</v>
      </c>
      <c r="T476" s="80">
        <v>0</v>
      </c>
      <c r="U476" s="80">
        <v>1.121</v>
      </c>
      <c r="V476" s="80">
        <v>1.173</v>
      </c>
      <c r="W476" s="80">
        <v>10.651</v>
      </c>
      <c r="X476" s="80">
        <v>14.94</v>
      </c>
      <c r="Y476" s="80">
        <v>14.079000000000001</v>
      </c>
      <c r="Z476" s="80">
        <v>15.132999999999999</v>
      </c>
      <c r="AA476" s="80">
        <v>12.182</v>
      </c>
      <c r="AB476" s="80">
        <v>10.132999999999999</v>
      </c>
      <c r="AC476" s="80">
        <v>20.417000000000002</v>
      </c>
      <c r="AD476" s="80">
        <v>7.86</v>
      </c>
      <c r="AE476" s="80">
        <v>7.9770000000000003</v>
      </c>
      <c r="AF476" s="80">
        <v>5.694</v>
      </c>
      <c r="AG476" s="80">
        <v>1.736</v>
      </c>
      <c r="AH476" s="80">
        <v>8.7710000000000008</v>
      </c>
      <c r="AI476" s="80">
        <v>8.6489999999999991</v>
      </c>
      <c r="AJ476" s="80">
        <v>9.3490000000000002</v>
      </c>
      <c r="AK476" s="80">
        <v>9.7629999999999999</v>
      </c>
    </row>
    <row r="477" spans="5:37" x14ac:dyDescent="0.25">
      <c r="E477" t="s">
        <v>308</v>
      </c>
      <c r="F477" s="79" t="s">
        <v>725</v>
      </c>
      <c r="G477" s="79"/>
      <c r="H477" s="79" t="s">
        <v>134</v>
      </c>
      <c r="I477" s="79" t="s">
        <v>9</v>
      </c>
      <c r="J477" s="79" t="s">
        <v>855</v>
      </c>
      <c r="K477" s="80" t="s">
        <v>13</v>
      </c>
      <c r="L477" s="80" t="s">
        <v>13</v>
      </c>
      <c r="M477" s="80" t="s">
        <v>13</v>
      </c>
      <c r="N477" s="80" t="s">
        <v>13</v>
      </c>
      <c r="O477" s="80" t="s">
        <v>13</v>
      </c>
      <c r="P477" s="80" t="s">
        <v>13</v>
      </c>
      <c r="Q477" s="80" t="s">
        <v>13</v>
      </c>
      <c r="R477" s="80" t="s">
        <v>13</v>
      </c>
      <c r="S477" s="80" t="s">
        <v>13</v>
      </c>
      <c r="T477" s="80">
        <v>35.348999999999997</v>
      </c>
      <c r="U477" s="80">
        <v>31.588999999999999</v>
      </c>
      <c r="V477" s="80">
        <v>51.851999999999997</v>
      </c>
      <c r="W477" s="80">
        <v>63.777000000000001</v>
      </c>
      <c r="X477" s="80">
        <v>70.941000000000003</v>
      </c>
      <c r="Y477" s="80">
        <v>53.69</v>
      </c>
      <c r="Z477" s="80">
        <v>20.184000000000001</v>
      </c>
      <c r="AA477" s="80">
        <v>16.417999999999999</v>
      </c>
      <c r="AB477" s="80">
        <v>33.844000000000001</v>
      </c>
      <c r="AC477" s="80">
        <v>50.128999999999998</v>
      </c>
      <c r="AD477" s="80">
        <v>25.584</v>
      </c>
      <c r="AE477" s="80">
        <v>27.379000000000001</v>
      </c>
      <c r="AF477" s="80">
        <v>27.911999999999999</v>
      </c>
      <c r="AG477" s="80">
        <v>39.572000000000003</v>
      </c>
      <c r="AH477" s="80">
        <v>22.035</v>
      </c>
      <c r="AI477" s="80">
        <v>11.510999999999999</v>
      </c>
      <c r="AJ477" s="80">
        <v>6.8170000000000002</v>
      </c>
      <c r="AK477" s="80">
        <v>1.851</v>
      </c>
    </row>
    <row r="478" spans="5:37" x14ac:dyDescent="0.25">
      <c r="E478" t="s">
        <v>308</v>
      </c>
      <c r="F478" s="79" t="s">
        <v>725</v>
      </c>
      <c r="G478" s="79"/>
      <c r="H478" s="79" t="s">
        <v>135</v>
      </c>
      <c r="I478" s="79" t="s">
        <v>17</v>
      </c>
      <c r="J478" s="79" t="s">
        <v>856</v>
      </c>
      <c r="K478" s="80" t="s">
        <v>13</v>
      </c>
      <c r="L478" s="80" t="s">
        <v>13</v>
      </c>
      <c r="M478" s="80" t="s">
        <v>13</v>
      </c>
      <c r="N478" s="80" t="s">
        <v>13</v>
      </c>
      <c r="O478" s="80" t="s">
        <v>13</v>
      </c>
      <c r="P478" s="80" t="s">
        <v>13</v>
      </c>
      <c r="Q478" s="80" t="s">
        <v>13</v>
      </c>
      <c r="R478" s="80" t="s">
        <v>13</v>
      </c>
      <c r="S478" s="80" t="s">
        <v>13</v>
      </c>
      <c r="T478" s="80" t="s">
        <v>13</v>
      </c>
      <c r="U478" s="80">
        <v>0</v>
      </c>
      <c r="V478" s="80">
        <v>0</v>
      </c>
      <c r="W478" s="80">
        <v>0</v>
      </c>
      <c r="X478" s="80">
        <v>0</v>
      </c>
      <c r="Y478" s="80">
        <v>0</v>
      </c>
      <c r="Z478" s="80">
        <v>0</v>
      </c>
      <c r="AA478" s="80">
        <v>0</v>
      </c>
      <c r="AB478" s="80">
        <v>0</v>
      </c>
      <c r="AC478" s="80">
        <v>0</v>
      </c>
      <c r="AD478" s="80">
        <v>0</v>
      </c>
      <c r="AE478" s="80">
        <v>0</v>
      </c>
      <c r="AF478" s="80">
        <v>0</v>
      </c>
      <c r="AG478" s="80" t="s">
        <v>13</v>
      </c>
      <c r="AH478" s="80" t="s">
        <v>13</v>
      </c>
      <c r="AI478" s="80" t="s">
        <v>13</v>
      </c>
      <c r="AJ478" s="80" t="s">
        <v>13</v>
      </c>
      <c r="AK478" s="80" t="s">
        <v>13</v>
      </c>
    </row>
    <row r="479" spans="5:37" x14ac:dyDescent="0.25">
      <c r="E479" t="s">
        <v>308</v>
      </c>
      <c r="F479" s="79" t="s">
        <v>725</v>
      </c>
      <c r="G479" s="79"/>
      <c r="H479" s="79" t="s">
        <v>136</v>
      </c>
      <c r="I479" s="79" t="s">
        <v>26</v>
      </c>
      <c r="J479" s="79" t="s">
        <v>857</v>
      </c>
      <c r="K479" s="80" t="s">
        <v>13</v>
      </c>
      <c r="L479" s="80" t="s">
        <v>13</v>
      </c>
      <c r="M479" s="80" t="s">
        <v>13</v>
      </c>
      <c r="N479" s="80" t="s">
        <v>13</v>
      </c>
      <c r="O479" s="80" t="s">
        <v>13</v>
      </c>
      <c r="P479" s="80" t="s">
        <v>13</v>
      </c>
      <c r="Q479" s="80" t="s">
        <v>13</v>
      </c>
      <c r="R479" s="80" t="s">
        <v>13</v>
      </c>
      <c r="S479" s="80" t="s">
        <v>13</v>
      </c>
      <c r="T479" s="80">
        <v>9.2780000000000005</v>
      </c>
      <c r="U479" s="80">
        <v>12.443</v>
      </c>
      <c r="V479" s="80">
        <v>12.064</v>
      </c>
      <c r="W479" s="80">
        <v>10.734999999999999</v>
      </c>
      <c r="X479" s="80">
        <v>5.1449999999999996</v>
      </c>
      <c r="Y479" s="80">
        <v>0</v>
      </c>
      <c r="Z479" s="80">
        <v>0</v>
      </c>
      <c r="AA479" s="80">
        <v>0</v>
      </c>
      <c r="AB479" s="80">
        <v>0</v>
      </c>
      <c r="AC479" s="80">
        <v>0</v>
      </c>
      <c r="AD479" s="80">
        <v>0</v>
      </c>
      <c r="AE479" s="80">
        <v>0</v>
      </c>
      <c r="AF479" s="80">
        <v>0</v>
      </c>
      <c r="AG479" s="80">
        <v>6</v>
      </c>
      <c r="AH479" s="80">
        <v>180</v>
      </c>
      <c r="AI479" s="80">
        <v>12</v>
      </c>
      <c r="AJ479" s="80">
        <v>30</v>
      </c>
      <c r="AK479" s="80">
        <v>3.2</v>
      </c>
    </row>
    <row r="480" spans="5:37" x14ac:dyDescent="0.25">
      <c r="E480" t="s">
        <v>308</v>
      </c>
      <c r="F480" s="79" t="s">
        <v>725</v>
      </c>
      <c r="G480" s="79"/>
      <c r="H480" s="79" t="s">
        <v>137</v>
      </c>
      <c r="I480" s="79" t="s">
        <v>30</v>
      </c>
      <c r="J480" s="79" t="s">
        <v>858</v>
      </c>
      <c r="K480" s="80" t="s">
        <v>13</v>
      </c>
      <c r="L480" s="80" t="s">
        <v>13</v>
      </c>
      <c r="M480" s="80" t="s">
        <v>13</v>
      </c>
      <c r="N480" s="80" t="s">
        <v>13</v>
      </c>
      <c r="O480" s="80" t="s">
        <v>13</v>
      </c>
      <c r="P480" s="80" t="s">
        <v>13</v>
      </c>
      <c r="Q480" s="80" t="s">
        <v>13</v>
      </c>
      <c r="R480" s="80" t="s">
        <v>13</v>
      </c>
      <c r="S480" s="80" t="s">
        <v>13</v>
      </c>
      <c r="T480" s="80" t="s">
        <v>13</v>
      </c>
      <c r="U480" s="80" t="s">
        <v>13</v>
      </c>
      <c r="V480" s="80" t="s">
        <v>13</v>
      </c>
      <c r="W480" s="80" t="s">
        <v>13</v>
      </c>
      <c r="X480" s="80" t="s">
        <v>13</v>
      </c>
      <c r="Y480" s="80" t="s">
        <v>13</v>
      </c>
      <c r="Z480" s="80" t="s">
        <v>13</v>
      </c>
      <c r="AA480" s="80" t="s">
        <v>13</v>
      </c>
      <c r="AB480" s="80" t="s">
        <v>13</v>
      </c>
      <c r="AC480" s="80" t="s">
        <v>13</v>
      </c>
      <c r="AD480" s="80" t="s">
        <v>13</v>
      </c>
      <c r="AE480" s="80" t="s">
        <v>13</v>
      </c>
      <c r="AF480" s="80" t="s">
        <v>13</v>
      </c>
      <c r="AG480" s="80" t="s">
        <v>13</v>
      </c>
      <c r="AH480" s="80" t="s">
        <v>13</v>
      </c>
      <c r="AI480" s="80" t="s">
        <v>13</v>
      </c>
      <c r="AJ480" s="80" t="s">
        <v>13</v>
      </c>
      <c r="AK480" s="80" t="s">
        <v>13</v>
      </c>
    </row>
    <row r="481" spans="5:37" x14ac:dyDescent="0.25">
      <c r="E481" t="s">
        <v>308</v>
      </c>
      <c r="F481" s="79" t="s">
        <v>725</v>
      </c>
      <c r="G481" s="79"/>
      <c r="H481" s="79" t="s">
        <v>138</v>
      </c>
      <c r="I481" s="79" t="s">
        <v>12</v>
      </c>
      <c r="J481" s="79" t="s">
        <v>859</v>
      </c>
      <c r="K481" s="80" t="s">
        <v>13</v>
      </c>
      <c r="L481" s="80" t="s">
        <v>13</v>
      </c>
      <c r="M481" s="80" t="s">
        <v>13</v>
      </c>
      <c r="N481" s="80" t="s">
        <v>13</v>
      </c>
      <c r="O481" s="80" t="s">
        <v>13</v>
      </c>
      <c r="P481" s="80" t="s">
        <v>13</v>
      </c>
      <c r="Q481" s="80" t="s">
        <v>13</v>
      </c>
      <c r="R481" s="80" t="s">
        <v>13</v>
      </c>
      <c r="S481" s="80" t="s">
        <v>13</v>
      </c>
      <c r="T481" s="80" t="s">
        <v>13</v>
      </c>
      <c r="U481" s="80" t="s">
        <v>13</v>
      </c>
      <c r="V481" s="80" t="s">
        <v>13</v>
      </c>
      <c r="W481" s="80" t="s">
        <v>13</v>
      </c>
      <c r="X481" s="80" t="s">
        <v>13</v>
      </c>
      <c r="Y481" s="80" t="s">
        <v>13</v>
      </c>
      <c r="Z481" s="80">
        <v>11.137</v>
      </c>
      <c r="AA481" s="80">
        <v>4.085</v>
      </c>
      <c r="AB481" s="80">
        <v>3.6219999999999999</v>
      </c>
      <c r="AC481" s="80">
        <v>2.5950000000000002</v>
      </c>
      <c r="AD481" s="80">
        <v>3.3090000000000002</v>
      </c>
      <c r="AE481" s="80">
        <v>1.85</v>
      </c>
      <c r="AF481" s="80">
        <v>3.1309999999999998</v>
      </c>
      <c r="AG481" s="80">
        <v>0</v>
      </c>
      <c r="AH481" s="80">
        <v>4.1909999999999998</v>
      </c>
      <c r="AI481" s="80">
        <v>0.61199999999999999</v>
      </c>
      <c r="AJ481" s="80" t="s">
        <v>13</v>
      </c>
      <c r="AK481" s="80" t="s">
        <v>13</v>
      </c>
    </row>
    <row r="482" spans="5:37" x14ac:dyDescent="0.25">
      <c r="E482" t="s">
        <v>308</v>
      </c>
      <c r="F482" s="79" t="s">
        <v>725</v>
      </c>
      <c r="G482" s="79"/>
      <c r="H482" s="79" t="s">
        <v>139</v>
      </c>
      <c r="I482" s="79" t="s">
        <v>27</v>
      </c>
      <c r="J482" s="79" t="s">
        <v>860</v>
      </c>
      <c r="K482" s="80" t="s">
        <v>13</v>
      </c>
      <c r="L482" s="80" t="s">
        <v>13</v>
      </c>
      <c r="M482" s="80" t="s">
        <v>13</v>
      </c>
      <c r="N482" s="80" t="s">
        <v>13</v>
      </c>
      <c r="O482" s="80" t="s">
        <v>13</v>
      </c>
      <c r="P482" s="80" t="s">
        <v>13</v>
      </c>
      <c r="Q482" s="80" t="s">
        <v>13</v>
      </c>
      <c r="R482" s="80" t="s">
        <v>13</v>
      </c>
      <c r="S482" s="80" t="s">
        <v>13</v>
      </c>
      <c r="T482" s="80" t="s">
        <v>13</v>
      </c>
      <c r="U482" s="80" t="s">
        <v>13</v>
      </c>
      <c r="V482" s="80" t="s">
        <v>13</v>
      </c>
      <c r="W482" s="80" t="s">
        <v>13</v>
      </c>
      <c r="X482" s="80" t="s">
        <v>13</v>
      </c>
      <c r="Y482" s="80" t="s">
        <v>13</v>
      </c>
      <c r="Z482" s="80" t="s">
        <v>13</v>
      </c>
      <c r="AA482" s="80" t="s">
        <v>13</v>
      </c>
      <c r="AB482" s="80" t="s">
        <v>13</v>
      </c>
      <c r="AC482" s="80" t="s">
        <v>13</v>
      </c>
      <c r="AD482" s="80" t="s">
        <v>13</v>
      </c>
      <c r="AE482" s="80" t="s">
        <v>13</v>
      </c>
      <c r="AF482" s="80" t="s">
        <v>13</v>
      </c>
      <c r="AG482" s="80" t="s">
        <v>13</v>
      </c>
      <c r="AH482" s="80" t="s">
        <v>13</v>
      </c>
      <c r="AI482" s="80" t="s">
        <v>13</v>
      </c>
      <c r="AJ482" s="80" t="s">
        <v>13</v>
      </c>
      <c r="AK482" s="80" t="s">
        <v>13</v>
      </c>
    </row>
    <row r="483" spans="5:37" x14ac:dyDescent="0.25">
      <c r="E483" t="s">
        <v>308</v>
      </c>
      <c r="F483" s="79" t="s">
        <v>725</v>
      </c>
      <c r="G483" s="79"/>
      <c r="H483" s="79" t="s">
        <v>140</v>
      </c>
      <c r="I483" s="79" t="s">
        <v>12</v>
      </c>
      <c r="J483" s="79" t="s">
        <v>861</v>
      </c>
      <c r="K483" s="80" t="s">
        <v>13</v>
      </c>
      <c r="L483" s="80" t="s">
        <v>13</v>
      </c>
      <c r="M483" s="80" t="s">
        <v>13</v>
      </c>
      <c r="N483" s="80" t="s">
        <v>13</v>
      </c>
      <c r="O483" s="80" t="s">
        <v>13</v>
      </c>
      <c r="P483" s="80" t="s">
        <v>13</v>
      </c>
      <c r="Q483" s="80" t="s">
        <v>13</v>
      </c>
      <c r="R483" s="80" t="s">
        <v>13</v>
      </c>
      <c r="S483" s="80" t="s">
        <v>13</v>
      </c>
      <c r="T483" s="80" t="s">
        <v>13</v>
      </c>
      <c r="U483" s="80" t="s">
        <v>13</v>
      </c>
      <c r="V483" s="80" t="s">
        <v>13</v>
      </c>
      <c r="W483" s="80" t="s">
        <v>13</v>
      </c>
      <c r="X483" s="80" t="s">
        <v>13</v>
      </c>
      <c r="Y483" s="80" t="s">
        <v>13</v>
      </c>
      <c r="Z483" s="80">
        <v>0</v>
      </c>
      <c r="AA483" s="80">
        <v>0</v>
      </c>
      <c r="AB483" s="80">
        <v>0</v>
      </c>
      <c r="AC483" s="80">
        <v>0.05</v>
      </c>
      <c r="AD483" s="80">
        <v>0</v>
      </c>
      <c r="AE483" s="80" t="s">
        <v>13</v>
      </c>
      <c r="AF483" s="80" t="s">
        <v>13</v>
      </c>
      <c r="AG483" s="80" t="s">
        <v>13</v>
      </c>
      <c r="AH483" s="80" t="s">
        <v>13</v>
      </c>
      <c r="AI483" s="80" t="s">
        <v>13</v>
      </c>
      <c r="AJ483" s="80" t="s">
        <v>13</v>
      </c>
      <c r="AK483" s="80" t="s">
        <v>13</v>
      </c>
    </row>
    <row r="484" spans="5:37" x14ac:dyDescent="0.25">
      <c r="E484" t="s">
        <v>308</v>
      </c>
      <c r="F484" s="79" t="s">
        <v>725</v>
      </c>
      <c r="G484" s="79"/>
      <c r="H484" s="79" t="s">
        <v>477</v>
      </c>
      <c r="I484" s="79" t="s">
        <v>33</v>
      </c>
      <c r="J484" s="79" t="s">
        <v>862</v>
      </c>
      <c r="K484" s="80" t="s">
        <v>13</v>
      </c>
      <c r="L484" s="80" t="s">
        <v>13</v>
      </c>
      <c r="M484" s="80" t="s">
        <v>13</v>
      </c>
      <c r="N484" s="80" t="s">
        <v>13</v>
      </c>
      <c r="O484" s="80" t="s">
        <v>13</v>
      </c>
      <c r="P484" s="80" t="s">
        <v>13</v>
      </c>
      <c r="Q484" s="80" t="s">
        <v>13</v>
      </c>
      <c r="R484" s="80" t="s">
        <v>13</v>
      </c>
      <c r="S484" s="80" t="s">
        <v>13</v>
      </c>
      <c r="T484" s="80">
        <v>38.345999999999997</v>
      </c>
      <c r="U484" s="80">
        <v>25.824999999999999</v>
      </c>
      <c r="V484" s="80">
        <v>80.763000000000005</v>
      </c>
      <c r="W484" s="80">
        <v>69.231999999999999</v>
      </c>
      <c r="X484" s="80">
        <v>82.691999999999993</v>
      </c>
      <c r="Y484" s="80">
        <v>98.888000000000005</v>
      </c>
      <c r="Z484" s="80">
        <v>69.427999999999997</v>
      </c>
      <c r="AA484" s="80">
        <v>98.010999999999996</v>
      </c>
      <c r="AB484" s="80">
        <v>105.985</v>
      </c>
      <c r="AC484" s="80">
        <v>80.617999999999995</v>
      </c>
      <c r="AD484" s="80">
        <v>85.694000000000003</v>
      </c>
      <c r="AE484" s="80">
        <v>79.588999999999999</v>
      </c>
      <c r="AF484" s="80">
        <v>97.052999999999997</v>
      </c>
      <c r="AG484" s="80">
        <v>129.29499999999999</v>
      </c>
      <c r="AH484" s="80">
        <v>112.154</v>
      </c>
      <c r="AI484" s="80">
        <v>148.39400000000001</v>
      </c>
      <c r="AJ484" s="80">
        <v>101.801</v>
      </c>
      <c r="AK484" s="80">
        <v>1.8160000000000001</v>
      </c>
    </row>
    <row r="485" spans="5:37" x14ac:dyDescent="0.25">
      <c r="E485" t="s">
        <v>308</v>
      </c>
      <c r="F485" s="79" t="s">
        <v>725</v>
      </c>
      <c r="G485" s="79"/>
      <c r="H485" s="79" t="s">
        <v>141</v>
      </c>
      <c r="I485" s="79" t="s">
        <v>21</v>
      </c>
      <c r="J485" s="79" t="s">
        <v>863</v>
      </c>
      <c r="K485" s="80" t="s">
        <v>13</v>
      </c>
      <c r="L485" s="80" t="s">
        <v>13</v>
      </c>
      <c r="M485" s="80" t="s">
        <v>13</v>
      </c>
      <c r="N485" s="80" t="s">
        <v>13</v>
      </c>
      <c r="O485" s="80" t="s">
        <v>13</v>
      </c>
      <c r="P485" s="80" t="s">
        <v>13</v>
      </c>
      <c r="Q485" s="80" t="s">
        <v>13</v>
      </c>
      <c r="R485" s="80" t="s">
        <v>13</v>
      </c>
      <c r="S485" s="80" t="s">
        <v>13</v>
      </c>
      <c r="T485" s="80">
        <v>24.956</v>
      </c>
      <c r="U485" s="80">
        <v>10.288</v>
      </c>
      <c r="V485" s="80">
        <v>20.655000000000001</v>
      </c>
      <c r="W485" s="80">
        <v>20.613</v>
      </c>
      <c r="X485" s="80">
        <v>9.9079999999999995</v>
      </c>
      <c r="Y485" s="80">
        <v>14.887</v>
      </c>
      <c r="Z485" s="80">
        <v>11.6</v>
      </c>
      <c r="AA485" s="80">
        <v>9.0869999999999997</v>
      </c>
      <c r="AB485" s="80">
        <v>12.412000000000001</v>
      </c>
      <c r="AC485" s="80">
        <v>20.175999999999998</v>
      </c>
      <c r="AD485" s="80">
        <v>14.93</v>
      </c>
      <c r="AE485" s="80">
        <v>9.9649999999999999</v>
      </c>
      <c r="AF485" s="80">
        <v>0</v>
      </c>
      <c r="AG485" s="80">
        <v>0</v>
      </c>
      <c r="AH485" s="80">
        <v>0</v>
      </c>
      <c r="AI485" s="80">
        <v>0</v>
      </c>
      <c r="AJ485" s="80">
        <v>0</v>
      </c>
      <c r="AK485" s="80">
        <v>0</v>
      </c>
    </row>
    <row r="486" spans="5:37" x14ac:dyDescent="0.25">
      <c r="E486" t="s">
        <v>308</v>
      </c>
      <c r="F486" s="79" t="s">
        <v>725</v>
      </c>
      <c r="G486" s="79"/>
      <c r="H486" s="79" t="s">
        <v>142</v>
      </c>
      <c r="I486" s="79" t="s">
        <v>21</v>
      </c>
      <c r="J486" s="79" t="s">
        <v>864</v>
      </c>
      <c r="K486" s="80" t="s">
        <v>13</v>
      </c>
      <c r="L486" s="80" t="s">
        <v>13</v>
      </c>
      <c r="M486" s="80" t="s">
        <v>13</v>
      </c>
      <c r="N486" s="80" t="s">
        <v>13</v>
      </c>
      <c r="O486" s="80" t="s">
        <v>13</v>
      </c>
      <c r="P486" s="80" t="s">
        <v>13</v>
      </c>
      <c r="Q486" s="80" t="s">
        <v>13</v>
      </c>
      <c r="R486" s="80" t="s">
        <v>13</v>
      </c>
      <c r="S486" s="80" t="s">
        <v>13</v>
      </c>
      <c r="T486" s="80">
        <v>0</v>
      </c>
      <c r="U486" s="80">
        <v>0</v>
      </c>
      <c r="V486" s="80">
        <v>0</v>
      </c>
      <c r="W486" s="80">
        <v>0</v>
      </c>
      <c r="X486" s="80">
        <v>0</v>
      </c>
      <c r="Y486" s="80">
        <v>0</v>
      </c>
      <c r="Z486" s="80">
        <v>0</v>
      </c>
      <c r="AA486" s="80">
        <v>0</v>
      </c>
      <c r="AB486" s="80">
        <v>0</v>
      </c>
      <c r="AC486" s="80">
        <v>0</v>
      </c>
      <c r="AD486" s="80">
        <v>0</v>
      </c>
      <c r="AE486" s="80">
        <v>0</v>
      </c>
      <c r="AF486" s="80">
        <v>0</v>
      </c>
      <c r="AG486" s="80">
        <v>0</v>
      </c>
      <c r="AH486" s="80">
        <v>0</v>
      </c>
      <c r="AI486" s="80" t="s">
        <v>13</v>
      </c>
      <c r="AJ486" s="80" t="s">
        <v>13</v>
      </c>
      <c r="AK486" s="80" t="s">
        <v>13</v>
      </c>
    </row>
    <row r="487" spans="5:37" x14ac:dyDescent="0.25">
      <c r="E487" t="s">
        <v>308</v>
      </c>
      <c r="F487" s="79" t="s">
        <v>725</v>
      </c>
      <c r="G487" s="79"/>
      <c r="H487" s="79" t="s">
        <v>484</v>
      </c>
      <c r="I487" s="79" t="s">
        <v>9</v>
      </c>
      <c r="J487" s="79" t="s">
        <v>865</v>
      </c>
      <c r="K487" s="80" t="s">
        <v>13</v>
      </c>
      <c r="L487" s="80" t="s">
        <v>13</v>
      </c>
      <c r="M487" s="80" t="s">
        <v>13</v>
      </c>
      <c r="N487" s="80" t="s">
        <v>13</v>
      </c>
      <c r="O487" s="80" t="s">
        <v>13</v>
      </c>
      <c r="P487" s="80" t="s">
        <v>13</v>
      </c>
      <c r="Q487" s="80" t="s">
        <v>13</v>
      </c>
      <c r="R487" s="80" t="s">
        <v>13</v>
      </c>
      <c r="S487" s="80" t="s">
        <v>13</v>
      </c>
      <c r="T487" s="80" t="s">
        <v>13</v>
      </c>
      <c r="U487" s="80" t="s">
        <v>13</v>
      </c>
      <c r="V487" s="80" t="s">
        <v>13</v>
      </c>
      <c r="W487" s="80" t="s">
        <v>13</v>
      </c>
      <c r="X487" s="80" t="s">
        <v>13</v>
      </c>
      <c r="Y487" s="80" t="s">
        <v>13</v>
      </c>
      <c r="Z487" s="80" t="s">
        <v>13</v>
      </c>
      <c r="AA487" s="80" t="s">
        <v>13</v>
      </c>
      <c r="AB487" s="80" t="s">
        <v>13</v>
      </c>
      <c r="AC487" s="80" t="s">
        <v>13</v>
      </c>
      <c r="AD487" s="80" t="s">
        <v>13</v>
      </c>
      <c r="AE487" s="80" t="s">
        <v>13</v>
      </c>
      <c r="AF487" s="80" t="s">
        <v>13</v>
      </c>
      <c r="AG487" s="80" t="s">
        <v>13</v>
      </c>
      <c r="AH487" s="80" t="s">
        <v>13</v>
      </c>
      <c r="AI487" s="80" t="s">
        <v>13</v>
      </c>
      <c r="AJ487" s="80" t="s">
        <v>13</v>
      </c>
      <c r="AK487" s="80" t="s">
        <v>13</v>
      </c>
    </row>
    <row r="488" spans="5:37" x14ac:dyDescent="0.25">
      <c r="E488" t="s">
        <v>308</v>
      </c>
      <c r="F488" s="79" t="s">
        <v>725</v>
      </c>
      <c r="G488" s="79"/>
      <c r="H488" s="79" t="s">
        <v>143</v>
      </c>
      <c r="I488" s="79" t="s">
        <v>9</v>
      </c>
      <c r="J488" s="79" t="s">
        <v>866</v>
      </c>
      <c r="K488" s="80" t="s">
        <v>13</v>
      </c>
      <c r="L488" s="80" t="s">
        <v>13</v>
      </c>
      <c r="M488" s="80" t="s">
        <v>13</v>
      </c>
      <c r="N488" s="80" t="s">
        <v>13</v>
      </c>
      <c r="O488" s="80" t="s">
        <v>13</v>
      </c>
      <c r="P488" s="80" t="s">
        <v>13</v>
      </c>
      <c r="Q488" s="80" t="s">
        <v>13</v>
      </c>
      <c r="R488" s="80" t="s">
        <v>13</v>
      </c>
      <c r="S488" s="80" t="s">
        <v>13</v>
      </c>
      <c r="T488" s="80">
        <v>28.844000000000001</v>
      </c>
      <c r="U488" s="80">
        <v>22.667999999999999</v>
      </c>
      <c r="V488" s="80">
        <v>25.425000000000001</v>
      </c>
      <c r="W488" s="80">
        <v>33.548999999999999</v>
      </c>
      <c r="X488" s="80">
        <v>51.814</v>
      </c>
      <c r="Y488" s="80">
        <v>36.284999999999997</v>
      </c>
      <c r="Z488" s="80">
        <v>37.094999999999999</v>
      </c>
      <c r="AA488" s="80">
        <v>37.716000000000001</v>
      </c>
      <c r="AB488" s="80">
        <v>38.076000000000001</v>
      </c>
      <c r="AC488" s="80">
        <v>39.21</v>
      </c>
      <c r="AD488" s="80">
        <v>30.818999999999999</v>
      </c>
      <c r="AE488" s="80">
        <v>24.02</v>
      </c>
      <c r="AF488" s="80">
        <v>27.664000000000001</v>
      </c>
      <c r="AG488" s="80">
        <v>29.399000000000001</v>
      </c>
      <c r="AH488" s="80">
        <v>29.477</v>
      </c>
      <c r="AI488" s="80">
        <v>37.642000000000003</v>
      </c>
      <c r="AJ488" s="80">
        <v>39.113</v>
      </c>
      <c r="AK488" s="80">
        <v>42.238999999999997</v>
      </c>
    </row>
    <row r="489" spans="5:37" x14ac:dyDescent="0.25">
      <c r="E489" t="s">
        <v>308</v>
      </c>
      <c r="F489" s="79" t="s">
        <v>725</v>
      </c>
      <c r="G489" s="79"/>
      <c r="H489" s="79" t="s">
        <v>144</v>
      </c>
      <c r="I489" s="79" t="s">
        <v>60</v>
      </c>
      <c r="J489" s="79" t="s">
        <v>867</v>
      </c>
      <c r="K489" s="80" t="s">
        <v>13</v>
      </c>
      <c r="L489" s="80" t="s">
        <v>13</v>
      </c>
      <c r="M489" s="80" t="s">
        <v>13</v>
      </c>
      <c r="N489" s="80" t="s">
        <v>13</v>
      </c>
      <c r="O489" s="80" t="s">
        <v>13</v>
      </c>
      <c r="P489" s="80" t="s">
        <v>13</v>
      </c>
      <c r="Q489" s="80" t="s">
        <v>13</v>
      </c>
      <c r="R489" s="80" t="s">
        <v>13</v>
      </c>
      <c r="S489" s="80" t="s">
        <v>13</v>
      </c>
      <c r="T489" s="80">
        <v>723.58900000000006</v>
      </c>
      <c r="U489" s="80">
        <v>566.05700000000002</v>
      </c>
      <c r="V489" s="80">
        <v>378.702</v>
      </c>
      <c r="W489" s="80">
        <v>605.91300000000001</v>
      </c>
      <c r="X489" s="80">
        <v>529.721</v>
      </c>
      <c r="Y489" s="80">
        <v>367.66800000000001</v>
      </c>
      <c r="Z489" s="80">
        <v>318.74900000000002</v>
      </c>
      <c r="AA489" s="80">
        <v>325.84399999999999</v>
      </c>
      <c r="AB489" s="80">
        <v>482.745</v>
      </c>
      <c r="AC489" s="80">
        <v>386.29899999999998</v>
      </c>
      <c r="AD489" s="80">
        <v>215.93700000000001</v>
      </c>
      <c r="AE489" s="80">
        <v>186.398</v>
      </c>
      <c r="AF489" s="80">
        <v>175.21199999999999</v>
      </c>
      <c r="AG489" s="80">
        <v>223.227</v>
      </c>
      <c r="AH489" s="80">
        <v>196.99100000000001</v>
      </c>
      <c r="AI489" s="80">
        <v>233.52199999999999</v>
      </c>
      <c r="AJ489" s="80">
        <v>229.55600000000001</v>
      </c>
      <c r="AK489" s="80">
        <v>209.74199999999999</v>
      </c>
    </row>
    <row r="490" spans="5:37" x14ac:dyDescent="0.25">
      <c r="E490" t="s">
        <v>308</v>
      </c>
      <c r="F490" s="79" t="s">
        <v>725</v>
      </c>
      <c r="G490" s="79"/>
      <c r="H490" s="79" t="s">
        <v>145</v>
      </c>
      <c r="I490" s="79" t="s">
        <v>16</v>
      </c>
      <c r="J490" s="79" t="s">
        <v>868</v>
      </c>
      <c r="K490" s="80" t="s">
        <v>13</v>
      </c>
      <c r="L490" s="80" t="s">
        <v>13</v>
      </c>
      <c r="M490" s="80" t="s">
        <v>13</v>
      </c>
      <c r="N490" s="80" t="s">
        <v>13</v>
      </c>
      <c r="O490" s="80" t="s">
        <v>13</v>
      </c>
      <c r="P490" s="80" t="s">
        <v>13</v>
      </c>
      <c r="Q490" s="80" t="s">
        <v>13</v>
      </c>
      <c r="R490" s="80" t="s">
        <v>13</v>
      </c>
      <c r="S490" s="80" t="s">
        <v>13</v>
      </c>
      <c r="T490" s="80">
        <v>458.32299999999998</v>
      </c>
      <c r="U490" s="80">
        <v>336.42500000000001</v>
      </c>
      <c r="V490" s="80">
        <v>395.31099999999998</v>
      </c>
      <c r="W490" s="80">
        <v>351.03399999999999</v>
      </c>
      <c r="X490" s="80">
        <v>290.44200000000001</v>
      </c>
      <c r="Y490" s="80">
        <v>267.74</v>
      </c>
      <c r="Z490" s="80">
        <v>235.58</v>
      </c>
      <c r="AA490" s="80">
        <v>193.99700000000001</v>
      </c>
      <c r="AB490" s="80">
        <v>177.67699999999999</v>
      </c>
      <c r="AC490" s="80">
        <v>125.291</v>
      </c>
      <c r="AD490" s="80">
        <v>104.42700000000001</v>
      </c>
      <c r="AE490" s="80">
        <v>131.34899999999999</v>
      </c>
      <c r="AF490" s="80">
        <v>123.44199999999999</v>
      </c>
      <c r="AG490" s="80">
        <v>159.77799999999999</v>
      </c>
      <c r="AH490" s="80">
        <v>141.34</v>
      </c>
      <c r="AI490" s="80">
        <v>165.298</v>
      </c>
      <c r="AJ490" s="80">
        <v>146.38399999999999</v>
      </c>
      <c r="AK490" s="80">
        <v>172.71799999999999</v>
      </c>
    </row>
    <row r="491" spans="5:37" x14ac:dyDescent="0.25">
      <c r="E491" t="s">
        <v>308</v>
      </c>
      <c r="F491" s="79" t="s">
        <v>725</v>
      </c>
      <c r="G491" s="79"/>
      <c r="H491" s="79" t="s">
        <v>146</v>
      </c>
      <c r="I491" s="79" t="s">
        <v>26</v>
      </c>
      <c r="J491" s="79" t="s">
        <v>869</v>
      </c>
      <c r="K491" s="80" t="s">
        <v>13</v>
      </c>
      <c r="L491" s="80" t="s">
        <v>13</v>
      </c>
      <c r="M491" s="80" t="s">
        <v>13</v>
      </c>
      <c r="N491" s="80" t="s">
        <v>13</v>
      </c>
      <c r="O491" s="80" t="s">
        <v>13</v>
      </c>
      <c r="P491" s="80" t="s">
        <v>13</v>
      </c>
      <c r="Q491" s="80" t="s">
        <v>13</v>
      </c>
      <c r="R491" s="80" t="s">
        <v>13</v>
      </c>
      <c r="S491" s="80" t="s">
        <v>13</v>
      </c>
      <c r="T491" s="80">
        <v>17.245999999999999</v>
      </c>
      <c r="U491" s="80">
        <v>28.738</v>
      </c>
      <c r="V491" s="80">
        <v>40.494</v>
      </c>
      <c r="W491" s="80">
        <v>28.292999999999999</v>
      </c>
      <c r="X491" s="80">
        <v>53.313000000000002</v>
      </c>
      <c r="Y491" s="80">
        <v>70.415000000000006</v>
      </c>
      <c r="Z491" s="80">
        <v>86.123000000000005</v>
      </c>
      <c r="AA491" s="80">
        <v>99.858999999999995</v>
      </c>
      <c r="AB491" s="80">
        <v>94.227000000000004</v>
      </c>
      <c r="AC491" s="80">
        <v>60.655000000000001</v>
      </c>
      <c r="AD491" s="80">
        <v>26.62</v>
      </c>
      <c r="AE491" s="80">
        <v>62.201999999999998</v>
      </c>
      <c r="AF491" s="80">
        <v>31.324000000000002</v>
      </c>
      <c r="AG491" s="80">
        <v>1.288</v>
      </c>
      <c r="AH491" s="80">
        <v>0</v>
      </c>
      <c r="AI491" s="80">
        <v>1.4630000000000001</v>
      </c>
      <c r="AJ491" s="80">
        <v>1.45</v>
      </c>
      <c r="AK491" s="80" t="s">
        <v>13</v>
      </c>
    </row>
    <row r="492" spans="5:37" x14ac:dyDescent="0.25">
      <c r="E492" t="s">
        <v>308</v>
      </c>
      <c r="F492" s="79" t="s">
        <v>725</v>
      </c>
      <c r="G492" s="79"/>
      <c r="H492" s="79" t="s">
        <v>147</v>
      </c>
      <c r="I492" s="79" t="s">
        <v>27</v>
      </c>
      <c r="J492" s="79" t="s">
        <v>870</v>
      </c>
      <c r="K492" s="80" t="s">
        <v>13</v>
      </c>
      <c r="L492" s="80" t="s">
        <v>13</v>
      </c>
      <c r="M492" s="80" t="s">
        <v>13</v>
      </c>
      <c r="N492" s="80" t="s">
        <v>13</v>
      </c>
      <c r="O492" s="80" t="s">
        <v>13</v>
      </c>
      <c r="P492" s="80" t="s">
        <v>13</v>
      </c>
      <c r="Q492" s="80" t="s">
        <v>13</v>
      </c>
      <c r="R492" s="80" t="s">
        <v>13</v>
      </c>
      <c r="S492" s="80" t="s">
        <v>13</v>
      </c>
      <c r="T492" s="80">
        <v>17.716000000000001</v>
      </c>
      <c r="U492" s="80">
        <v>31.373999999999999</v>
      </c>
      <c r="V492" s="80">
        <v>39.137</v>
      </c>
      <c r="W492" s="80">
        <v>27.391999999999999</v>
      </c>
      <c r="X492" s="80">
        <v>37.79</v>
      </c>
      <c r="Y492" s="80">
        <v>69.87</v>
      </c>
      <c r="Z492" s="80">
        <v>28.617000000000001</v>
      </c>
      <c r="AA492" s="80">
        <v>0</v>
      </c>
      <c r="AB492" s="80">
        <v>17</v>
      </c>
      <c r="AC492" s="80">
        <v>2.3140000000000001</v>
      </c>
      <c r="AD492" s="80">
        <v>1.044</v>
      </c>
      <c r="AE492" s="80">
        <v>9.2490000000000006</v>
      </c>
      <c r="AF492" s="80">
        <v>12.276999999999999</v>
      </c>
      <c r="AG492" s="80">
        <v>11.074</v>
      </c>
      <c r="AH492" s="80">
        <v>44.991999999999997</v>
      </c>
      <c r="AI492" s="80">
        <v>65.272999999999996</v>
      </c>
      <c r="AJ492" s="80">
        <v>56.058</v>
      </c>
      <c r="AK492" s="80">
        <v>136.029</v>
      </c>
    </row>
    <row r="493" spans="5:37" x14ac:dyDescent="0.25">
      <c r="E493" t="s">
        <v>308</v>
      </c>
      <c r="F493" s="79" t="s">
        <v>725</v>
      </c>
      <c r="G493" s="79"/>
      <c r="H493" s="79" t="s">
        <v>148</v>
      </c>
      <c r="I493" s="79" t="s">
        <v>17</v>
      </c>
      <c r="J493" s="79" t="s">
        <v>871</v>
      </c>
      <c r="K493" s="80" t="s">
        <v>13</v>
      </c>
      <c r="L493" s="80" t="s">
        <v>13</v>
      </c>
      <c r="M493" s="80" t="s">
        <v>13</v>
      </c>
      <c r="N493" s="80" t="s">
        <v>13</v>
      </c>
      <c r="O493" s="80" t="s">
        <v>13</v>
      </c>
      <c r="P493" s="80" t="s">
        <v>13</v>
      </c>
      <c r="Q493" s="80" t="s">
        <v>13</v>
      </c>
      <c r="R493" s="80" t="s">
        <v>13</v>
      </c>
      <c r="S493" s="80" t="s">
        <v>13</v>
      </c>
      <c r="T493" s="80">
        <v>4.4809999999999999</v>
      </c>
      <c r="U493" s="80">
        <v>27.256</v>
      </c>
      <c r="V493" s="80">
        <v>31.571000000000002</v>
      </c>
      <c r="W493" s="80">
        <v>33.143999999999998</v>
      </c>
      <c r="X493" s="80">
        <v>37.793999999999997</v>
      </c>
      <c r="Y493" s="80">
        <v>29.359000000000002</v>
      </c>
      <c r="Z493" s="80">
        <v>38.686</v>
      </c>
      <c r="AA493" s="80">
        <v>22.707000000000001</v>
      </c>
      <c r="AB493" s="80">
        <v>24.911000000000001</v>
      </c>
      <c r="AC493" s="80">
        <v>33.203000000000003</v>
      </c>
      <c r="AD493" s="80">
        <v>29.984000000000002</v>
      </c>
      <c r="AE493" s="80">
        <v>37.1</v>
      </c>
      <c r="AF493" s="80">
        <v>32.369999999999997</v>
      </c>
      <c r="AG493" s="80">
        <v>9.2639999999999993</v>
      </c>
      <c r="AH493" s="80">
        <v>10.561999999999999</v>
      </c>
      <c r="AI493" s="80">
        <v>41.844999999999999</v>
      </c>
      <c r="AJ493" s="80">
        <v>94.528000000000006</v>
      </c>
      <c r="AK493" s="80">
        <v>90.784000000000006</v>
      </c>
    </row>
    <row r="494" spans="5:37" x14ac:dyDescent="0.25">
      <c r="E494" t="s">
        <v>308</v>
      </c>
      <c r="F494" s="79" t="s">
        <v>725</v>
      </c>
      <c r="G494" s="79"/>
      <c r="H494" s="79" t="s">
        <v>149</v>
      </c>
      <c r="I494" s="79" t="s">
        <v>193</v>
      </c>
      <c r="J494" s="79" t="s">
        <v>872</v>
      </c>
      <c r="K494" s="80" t="s">
        <v>13</v>
      </c>
      <c r="L494" s="80" t="s">
        <v>13</v>
      </c>
      <c r="M494" s="80" t="s">
        <v>13</v>
      </c>
      <c r="N494" s="80" t="s">
        <v>13</v>
      </c>
      <c r="O494" s="80" t="s">
        <v>13</v>
      </c>
      <c r="P494" s="80" t="s">
        <v>13</v>
      </c>
      <c r="Q494" s="80" t="s">
        <v>13</v>
      </c>
      <c r="R494" s="80" t="s">
        <v>13</v>
      </c>
      <c r="S494" s="80" t="s">
        <v>13</v>
      </c>
      <c r="T494" s="80" t="s">
        <v>13</v>
      </c>
      <c r="U494" s="80" t="s">
        <v>13</v>
      </c>
      <c r="V494" s="80" t="s">
        <v>13</v>
      </c>
      <c r="W494" s="80" t="s">
        <v>13</v>
      </c>
      <c r="X494" s="80" t="s">
        <v>13</v>
      </c>
      <c r="Y494" s="80">
        <v>30.695</v>
      </c>
      <c r="Z494" s="80">
        <v>71</v>
      </c>
      <c r="AA494" s="80">
        <v>134.22999999999999</v>
      </c>
      <c r="AB494" s="80">
        <v>105.574</v>
      </c>
      <c r="AC494" s="80">
        <v>121.509</v>
      </c>
      <c r="AD494" s="80">
        <v>150.256</v>
      </c>
      <c r="AE494" s="80">
        <v>123.10599999999999</v>
      </c>
      <c r="AF494" s="80">
        <v>104.596</v>
      </c>
      <c r="AG494" s="80">
        <v>58.463000000000001</v>
      </c>
      <c r="AH494" s="80">
        <v>182.505</v>
      </c>
      <c r="AI494" s="80">
        <v>207.30199999999999</v>
      </c>
      <c r="AJ494" s="80">
        <v>336.59300000000002</v>
      </c>
      <c r="AK494" s="80">
        <v>344.46499999999997</v>
      </c>
    </row>
    <row r="495" spans="5:37" x14ac:dyDescent="0.25">
      <c r="E495" t="s">
        <v>308</v>
      </c>
      <c r="F495" s="79" t="s">
        <v>725</v>
      </c>
      <c r="G495" s="79"/>
      <c r="H495" s="79" t="s">
        <v>150</v>
      </c>
      <c r="I495" s="79" t="s">
        <v>9</v>
      </c>
      <c r="J495" s="79" t="s">
        <v>873</v>
      </c>
      <c r="K495" s="80" t="s">
        <v>13</v>
      </c>
      <c r="L495" s="80" t="s">
        <v>13</v>
      </c>
      <c r="M495" s="80" t="s">
        <v>13</v>
      </c>
      <c r="N495" s="80" t="s">
        <v>13</v>
      </c>
      <c r="O495" s="80" t="s">
        <v>13</v>
      </c>
      <c r="P495" s="80" t="s">
        <v>13</v>
      </c>
      <c r="Q495" s="80" t="s">
        <v>13</v>
      </c>
      <c r="R495" s="80" t="s">
        <v>13</v>
      </c>
      <c r="S495" s="80" t="s">
        <v>13</v>
      </c>
      <c r="T495" s="80">
        <v>0</v>
      </c>
      <c r="U495" s="80">
        <v>0</v>
      </c>
      <c r="V495" s="80" t="s">
        <v>13</v>
      </c>
      <c r="W495" s="80" t="s">
        <v>13</v>
      </c>
      <c r="X495" s="80" t="s">
        <v>13</v>
      </c>
      <c r="Y495" s="80" t="s">
        <v>13</v>
      </c>
      <c r="Z495" s="80" t="s">
        <v>13</v>
      </c>
      <c r="AA495" s="80" t="s">
        <v>13</v>
      </c>
      <c r="AB495" s="80" t="s">
        <v>13</v>
      </c>
      <c r="AC495" s="80" t="s">
        <v>13</v>
      </c>
      <c r="AD495" s="80" t="s">
        <v>13</v>
      </c>
      <c r="AE495" s="80" t="s">
        <v>13</v>
      </c>
      <c r="AF495" s="80" t="s">
        <v>13</v>
      </c>
      <c r="AG495" s="80" t="s">
        <v>13</v>
      </c>
      <c r="AH495" s="80" t="s">
        <v>13</v>
      </c>
      <c r="AI495" s="80" t="s">
        <v>13</v>
      </c>
      <c r="AJ495" s="80" t="s">
        <v>13</v>
      </c>
      <c r="AK495" s="80" t="s">
        <v>13</v>
      </c>
    </row>
    <row r="496" spans="5:37" x14ac:dyDescent="0.25">
      <c r="E496" t="s">
        <v>308</v>
      </c>
      <c r="F496" s="79" t="s">
        <v>725</v>
      </c>
      <c r="G496" s="79"/>
      <c r="H496" s="79" t="s">
        <v>151</v>
      </c>
      <c r="I496" s="79" t="s">
        <v>30</v>
      </c>
      <c r="J496" s="79" t="s">
        <v>874</v>
      </c>
      <c r="K496" s="80" t="s">
        <v>13</v>
      </c>
      <c r="L496" s="80" t="s">
        <v>13</v>
      </c>
      <c r="M496" s="80" t="s">
        <v>13</v>
      </c>
      <c r="N496" s="80" t="s">
        <v>13</v>
      </c>
      <c r="O496" s="80" t="s">
        <v>13</v>
      </c>
      <c r="P496" s="80" t="s">
        <v>13</v>
      </c>
      <c r="Q496" s="80" t="s">
        <v>13</v>
      </c>
      <c r="R496" s="80" t="s">
        <v>13</v>
      </c>
      <c r="S496" s="80" t="s">
        <v>13</v>
      </c>
      <c r="T496" s="80">
        <v>235.30500000000001</v>
      </c>
      <c r="U496" s="80">
        <v>214.11600000000001</v>
      </c>
      <c r="V496" s="80">
        <v>246.262</v>
      </c>
      <c r="W496" s="80">
        <v>224.36199999999999</v>
      </c>
      <c r="X496" s="80">
        <v>218.70099999999999</v>
      </c>
      <c r="Y496" s="80">
        <v>268.91399999999999</v>
      </c>
      <c r="Z496" s="80">
        <v>276.68799999999999</v>
      </c>
      <c r="AA496" s="80">
        <v>291.41800000000001</v>
      </c>
      <c r="AB496" s="80">
        <v>300.339</v>
      </c>
      <c r="AC496" s="80">
        <v>262.51799999999997</v>
      </c>
      <c r="AD496" s="80">
        <v>318.04500000000002</v>
      </c>
      <c r="AE496" s="80">
        <v>293.72000000000003</v>
      </c>
      <c r="AF496" s="80">
        <v>334.38799999999998</v>
      </c>
      <c r="AG496" s="80">
        <v>377.99200000000002</v>
      </c>
      <c r="AH496" s="80">
        <v>356.91699999999997</v>
      </c>
      <c r="AI496" s="80">
        <v>389.40100000000001</v>
      </c>
      <c r="AJ496" s="80">
        <v>428.005</v>
      </c>
      <c r="AK496" s="80">
        <v>439.75400000000002</v>
      </c>
    </row>
    <row r="497" spans="5:37" x14ac:dyDescent="0.25">
      <c r="E497" t="s">
        <v>308</v>
      </c>
      <c r="F497" s="79" t="s">
        <v>725</v>
      </c>
      <c r="G497" s="79"/>
      <c r="H497" s="79" t="s">
        <v>152</v>
      </c>
      <c r="I497" s="79" t="s">
        <v>30</v>
      </c>
      <c r="J497" s="79" t="s">
        <v>875</v>
      </c>
      <c r="K497" s="80" t="s">
        <v>13</v>
      </c>
      <c r="L497" s="80" t="s">
        <v>13</v>
      </c>
      <c r="M497" s="80" t="s">
        <v>13</v>
      </c>
      <c r="N497" s="80" t="s">
        <v>13</v>
      </c>
      <c r="O497" s="80" t="s">
        <v>13</v>
      </c>
      <c r="P497" s="80" t="s">
        <v>13</v>
      </c>
      <c r="Q497" s="80" t="s">
        <v>13</v>
      </c>
      <c r="R497" s="80" t="s">
        <v>13</v>
      </c>
      <c r="S497" s="80" t="s">
        <v>13</v>
      </c>
      <c r="T497" s="80" t="s">
        <v>13</v>
      </c>
      <c r="U497" s="80">
        <v>6.7089999999999996</v>
      </c>
      <c r="V497" s="80">
        <v>3.8570000000000002</v>
      </c>
      <c r="W497" s="80">
        <v>7.8789999999999996</v>
      </c>
      <c r="X497" s="80">
        <v>3.6379999999999999</v>
      </c>
      <c r="Y497" s="80">
        <v>7.5359999999999996</v>
      </c>
      <c r="Z497" s="80">
        <v>5.593</v>
      </c>
      <c r="AA497" s="80">
        <v>3.6190000000000002</v>
      </c>
      <c r="AB497" s="80">
        <v>2.7890000000000001</v>
      </c>
      <c r="AC497" s="80">
        <v>1.349</v>
      </c>
      <c r="AD497" s="80">
        <v>2.0129999999999999</v>
      </c>
      <c r="AE497" s="80">
        <v>2.577</v>
      </c>
      <c r="AF497" s="80">
        <v>0</v>
      </c>
      <c r="AG497" s="80">
        <v>0</v>
      </c>
      <c r="AH497" s="80" t="s">
        <v>13</v>
      </c>
      <c r="AI497" s="80" t="s">
        <v>13</v>
      </c>
      <c r="AJ497" s="80" t="s">
        <v>13</v>
      </c>
      <c r="AK497" s="80" t="s">
        <v>13</v>
      </c>
    </row>
    <row r="498" spans="5:37" x14ac:dyDescent="0.25">
      <c r="E498" t="s">
        <v>308</v>
      </c>
      <c r="F498" s="79" t="s">
        <v>725</v>
      </c>
      <c r="G498" s="79"/>
      <c r="H498" s="79" t="s">
        <v>153</v>
      </c>
      <c r="I498" s="79" t="s">
        <v>17</v>
      </c>
      <c r="J498" s="79" t="s">
        <v>876</v>
      </c>
      <c r="K498" s="80" t="s">
        <v>13</v>
      </c>
      <c r="L498" s="80" t="s">
        <v>13</v>
      </c>
      <c r="M498" s="80" t="s">
        <v>13</v>
      </c>
      <c r="N498" s="80" t="s">
        <v>13</v>
      </c>
      <c r="O498" s="80" t="s">
        <v>13</v>
      </c>
      <c r="P498" s="80" t="s">
        <v>13</v>
      </c>
      <c r="Q498" s="80" t="s">
        <v>13</v>
      </c>
      <c r="R498" s="80" t="s">
        <v>13</v>
      </c>
      <c r="S498" s="80" t="s">
        <v>13</v>
      </c>
      <c r="T498" s="80">
        <v>37.075000000000003</v>
      </c>
      <c r="U498" s="80">
        <v>0</v>
      </c>
      <c r="V498" s="80">
        <v>5.3040000000000003</v>
      </c>
      <c r="W498" s="80">
        <v>0.17799999999999999</v>
      </c>
      <c r="X498" s="80">
        <v>1.3360000000000001</v>
      </c>
      <c r="Y498" s="80">
        <v>0</v>
      </c>
      <c r="Z498" s="80">
        <v>2.0590000000000002</v>
      </c>
      <c r="AA498" s="80">
        <v>0</v>
      </c>
      <c r="AB498" s="80">
        <v>0.68899999999999995</v>
      </c>
      <c r="AC498" s="80">
        <v>0</v>
      </c>
      <c r="AD498" s="80">
        <v>0</v>
      </c>
      <c r="AE498" s="80">
        <v>0.32</v>
      </c>
      <c r="AF498" s="80">
        <v>0.67700000000000005</v>
      </c>
      <c r="AG498" s="80">
        <v>6.8550000000000004</v>
      </c>
      <c r="AH498" s="80">
        <v>5.9770000000000003</v>
      </c>
      <c r="AI498" s="80">
        <v>2.4180000000000001</v>
      </c>
      <c r="AJ498" s="80">
        <v>0.1</v>
      </c>
      <c r="AK498" s="80">
        <v>0.3</v>
      </c>
    </row>
    <row r="499" spans="5:37" x14ac:dyDescent="0.25">
      <c r="E499" t="s">
        <v>308</v>
      </c>
      <c r="F499" s="79" t="s">
        <v>725</v>
      </c>
      <c r="G499" s="79"/>
      <c r="H499" s="79" t="s">
        <v>154</v>
      </c>
      <c r="I499" s="79" t="s">
        <v>30</v>
      </c>
      <c r="J499" s="79" t="s">
        <v>877</v>
      </c>
      <c r="K499" s="80" t="s">
        <v>13</v>
      </c>
      <c r="L499" s="80" t="s">
        <v>13</v>
      </c>
      <c r="M499" s="80" t="s">
        <v>13</v>
      </c>
      <c r="N499" s="80" t="s">
        <v>13</v>
      </c>
      <c r="O499" s="80" t="s">
        <v>13</v>
      </c>
      <c r="P499" s="80" t="s">
        <v>13</v>
      </c>
      <c r="Q499" s="80" t="s">
        <v>13</v>
      </c>
      <c r="R499" s="80" t="s">
        <v>13</v>
      </c>
      <c r="S499" s="80" t="s">
        <v>13</v>
      </c>
      <c r="T499" s="80">
        <v>24.042000000000002</v>
      </c>
      <c r="U499" s="80">
        <v>16.707999999999998</v>
      </c>
      <c r="V499" s="80">
        <v>4.915</v>
      </c>
      <c r="W499" s="80">
        <v>3.36</v>
      </c>
      <c r="X499" s="80">
        <v>4.1920000000000002</v>
      </c>
      <c r="Y499" s="80">
        <v>17.218</v>
      </c>
      <c r="Z499" s="80">
        <v>21.146999999999998</v>
      </c>
      <c r="AA499" s="80">
        <v>23.533000000000001</v>
      </c>
      <c r="AB499" s="80">
        <v>20.266999999999999</v>
      </c>
      <c r="AC499" s="80">
        <v>6.2990000000000004</v>
      </c>
      <c r="AD499" s="80">
        <v>1.992</v>
      </c>
      <c r="AE499" s="80">
        <v>1.6</v>
      </c>
      <c r="AF499" s="80">
        <v>3.907</v>
      </c>
      <c r="AG499" s="80">
        <v>11.773999999999999</v>
      </c>
      <c r="AH499" s="80">
        <v>5.569</v>
      </c>
      <c r="AI499" s="80">
        <v>5.9409999999999998</v>
      </c>
      <c r="AJ499" s="80">
        <v>9.9139999999999997</v>
      </c>
      <c r="AK499" s="80">
        <v>8.5790000000000006</v>
      </c>
    </row>
    <row r="500" spans="5:37" x14ac:dyDescent="0.25">
      <c r="E500" t="s">
        <v>308</v>
      </c>
      <c r="F500" s="79" t="s">
        <v>725</v>
      </c>
      <c r="G500" s="79"/>
      <c r="H500" s="79" t="s">
        <v>155</v>
      </c>
      <c r="I500" s="79" t="s">
        <v>21</v>
      </c>
      <c r="J500" s="79" t="s">
        <v>878</v>
      </c>
      <c r="K500" s="80" t="s">
        <v>13</v>
      </c>
      <c r="L500" s="80" t="s">
        <v>13</v>
      </c>
      <c r="M500" s="80" t="s">
        <v>13</v>
      </c>
      <c r="N500" s="80" t="s">
        <v>13</v>
      </c>
      <c r="O500" s="80" t="s">
        <v>13</v>
      </c>
      <c r="P500" s="80" t="s">
        <v>13</v>
      </c>
      <c r="Q500" s="80" t="s">
        <v>13</v>
      </c>
      <c r="R500" s="80" t="s">
        <v>13</v>
      </c>
      <c r="S500" s="80" t="s">
        <v>13</v>
      </c>
      <c r="T500" s="80">
        <v>0</v>
      </c>
      <c r="U500" s="80">
        <v>0</v>
      </c>
      <c r="V500" s="80">
        <v>0</v>
      </c>
      <c r="W500" s="80">
        <v>0</v>
      </c>
      <c r="X500" s="80">
        <v>0</v>
      </c>
      <c r="Y500" s="80">
        <v>0</v>
      </c>
      <c r="Z500" s="80">
        <v>0</v>
      </c>
      <c r="AA500" s="80">
        <v>1.8</v>
      </c>
      <c r="AB500" s="80">
        <v>0</v>
      </c>
      <c r="AC500" s="80">
        <v>1.0960000000000001</v>
      </c>
      <c r="AD500" s="80">
        <v>3.7959999999999998</v>
      </c>
      <c r="AE500" s="80">
        <v>0</v>
      </c>
      <c r="AF500" s="80">
        <v>0</v>
      </c>
      <c r="AG500" s="80">
        <v>1</v>
      </c>
      <c r="AH500" s="80">
        <v>1</v>
      </c>
      <c r="AI500" s="80">
        <v>0</v>
      </c>
      <c r="AJ500" s="80">
        <v>0</v>
      </c>
      <c r="AK500" s="80">
        <v>0.25</v>
      </c>
    </row>
    <row r="501" spans="5:37" x14ac:dyDescent="0.25">
      <c r="E501" t="s">
        <v>308</v>
      </c>
      <c r="F501" s="79" t="s">
        <v>725</v>
      </c>
      <c r="G501" s="79"/>
      <c r="H501" s="79" t="s">
        <v>156</v>
      </c>
      <c r="I501" s="79" t="s">
        <v>60</v>
      </c>
      <c r="J501" s="79" t="s">
        <v>879</v>
      </c>
      <c r="K501" s="80" t="s">
        <v>13</v>
      </c>
      <c r="L501" s="80" t="s">
        <v>13</v>
      </c>
      <c r="M501" s="80" t="s">
        <v>13</v>
      </c>
      <c r="N501" s="80" t="s">
        <v>13</v>
      </c>
      <c r="O501" s="80" t="s">
        <v>13</v>
      </c>
      <c r="P501" s="80" t="s">
        <v>13</v>
      </c>
      <c r="Q501" s="80" t="s">
        <v>13</v>
      </c>
      <c r="R501" s="80" t="s">
        <v>13</v>
      </c>
      <c r="S501" s="80" t="s">
        <v>13</v>
      </c>
      <c r="T501" s="80" t="s">
        <v>13</v>
      </c>
      <c r="U501" s="80" t="s">
        <v>13</v>
      </c>
      <c r="V501" s="80" t="s">
        <v>13</v>
      </c>
      <c r="W501" s="80" t="s">
        <v>13</v>
      </c>
      <c r="X501" s="80" t="s">
        <v>13</v>
      </c>
      <c r="Y501" s="80" t="s">
        <v>13</v>
      </c>
      <c r="Z501" s="80" t="s">
        <v>13</v>
      </c>
      <c r="AA501" s="80" t="s">
        <v>13</v>
      </c>
      <c r="AB501" s="80" t="s">
        <v>13</v>
      </c>
      <c r="AC501" s="80" t="s">
        <v>13</v>
      </c>
      <c r="AD501" s="80" t="s">
        <v>13</v>
      </c>
      <c r="AE501" s="80" t="s">
        <v>13</v>
      </c>
      <c r="AF501" s="80" t="s">
        <v>13</v>
      </c>
      <c r="AG501" s="80" t="s">
        <v>13</v>
      </c>
      <c r="AH501" s="80" t="s">
        <v>13</v>
      </c>
      <c r="AI501" s="80" t="s">
        <v>13</v>
      </c>
      <c r="AJ501" s="80" t="s">
        <v>13</v>
      </c>
      <c r="AK501" s="80" t="s">
        <v>13</v>
      </c>
    </row>
    <row r="502" spans="5:37" x14ac:dyDescent="0.25">
      <c r="E502" t="s">
        <v>308</v>
      </c>
      <c r="F502" s="79" t="s">
        <v>725</v>
      </c>
      <c r="G502" s="79"/>
      <c r="H502" s="79" t="s">
        <v>157</v>
      </c>
      <c r="I502" s="79" t="s">
        <v>16</v>
      </c>
      <c r="J502" s="79" t="s">
        <v>880</v>
      </c>
      <c r="K502" s="80" t="s">
        <v>13</v>
      </c>
      <c r="L502" s="80" t="s">
        <v>13</v>
      </c>
      <c r="M502" s="80" t="s">
        <v>13</v>
      </c>
      <c r="N502" s="80" t="s">
        <v>13</v>
      </c>
      <c r="O502" s="80" t="s">
        <v>13</v>
      </c>
      <c r="P502" s="80" t="s">
        <v>13</v>
      </c>
      <c r="Q502" s="80" t="s">
        <v>13</v>
      </c>
      <c r="R502" s="80" t="s">
        <v>13</v>
      </c>
      <c r="S502" s="80" t="s">
        <v>13</v>
      </c>
      <c r="T502" s="80">
        <v>17.802</v>
      </c>
      <c r="U502" s="80">
        <v>13.351000000000001</v>
      </c>
      <c r="V502" s="80">
        <v>23.28</v>
      </c>
      <c r="W502" s="80">
        <v>25.565000000000001</v>
      </c>
      <c r="X502" s="80">
        <v>24.763000000000002</v>
      </c>
      <c r="Y502" s="80">
        <v>46.319000000000003</v>
      </c>
      <c r="Z502" s="80">
        <v>49.502000000000002</v>
      </c>
      <c r="AA502" s="80">
        <v>42.948999999999998</v>
      </c>
      <c r="AB502" s="80">
        <v>36.173999999999999</v>
      </c>
      <c r="AC502" s="80">
        <v>34.226999999999997</v>
      </c>
      <c r="AD502" s="80">
        <v>37.408999999999999</v>
      </c>
      <c r="AE502" s="80">
        <v>1.4890000000000001</v>
      </c>
      <c r="AF502" s="80" t="s">
        <v>13</v>
      </c>
      <c r="AG502" s="80" t="s">
        <v>13</v>
      </c>
      <c r="AH502" s="80" t="s">
        <v>13</v>
      </c>
      <c r="AI502" s="80" t="s">
        <v>13</v>
      </c>
      <c r="AJ502" s="80" t="s">
        <v>13</v>
      </c>
      <c r="AK502" s="80" t="s">
        <v>13</v>
      </c>
    </row>
    <row r="503" spans="5:37" x14ac:dyDescent="0.25">
      <c r="E503" t="s">
        <v>308</v>
      </c>
      <c r="F503" s="79" t="s">
        <v>725</v>
      </c>
      <c r="G503" s="79"/>
      <c r="H503" s="79" t="s">
        <v>158</v>
      </c>
      <c r="I503" s="79" t="s">
        <v>193</v>
      </c>
      <c r="J503" s="79" t="s">
        <v>881</v>
      </c>
      <c r="K503" s="80" t="s">
        <v>13</v>
      </c>
      <c r="L503" s="80" t="s">
        <v>13</v>
      </c>
      <c r="M503" s="80" t="s">
        <v>13</v>
      </c>
      <c r="N503" s="80" t="s">
        <v>13</v>
      </c>
      <c r="O503" s="80" t="s">
        <v>13</v>
      </c>
      <c r="P503" s="80" t="s">
        <v>13</v>
      </c>
      <c r="Q503" s="80" t="s">
        <v>13</v>
      </c>
      <c r="R503" s="80" t="s">
        <v>13</v>
      </c>
      <c r="S503" s="80" t="s">
        <v>13</v>
      </c>
      <c r="T503" s="80">
        <v>4.8419999999999996</v>
      </c>
      <c r="U503" s="80">
        <v>1.536</v>
      </c>
      <c r="V503" s="80">
        <v>1.145</v>
      </c>
      <c r="W503" s="80">
        <v>4.1500000000000004</v>
      </c>
      <c r="X503" s="80">
        <v>2.448</v>
      </c>
      <c r="Y503" s="80">
        <v>1.631</v>
      </c>
      <c r="Z503" s="80">
        <v>2.536</v>
      </c>
      <c r="AA503" s="80">
        <v>0</v>
      </c>
      <c r="AB503" s="80">
        <v>0</v>
      </c>
      <c r="AC503" s="80">
        <v>0</v>
      </c>
      <c r="AD503" s="80">
        <v>0</v>
      </c>
      <c r="AE503" s="80">
        <v>0</v>
      </c>
      <c r="AF503" s="80">
        <v>0</v>
      </c>
      <c r="AG503" s="80">
        <v>0</v>
      </c>
      <c r="AH503" s="80">
        <v>0</v>
      </c>
      <c r="AI503" s="80">
        <v>0</v>
      </c>
      <c r="AJ503" s="80" t="s">
        <v>13</v>
      </c>
      <c r="AK503" s="80" t="s">
        <v>13</v>
      </c>
    </row>
    <row r="504" spans="5:37" x14ac:dyDescent="0.25">
      <c r="E504" t="s">
        <v>308</v>
      </c>
      <c r="F504" s="79" t="s">
        <v>725</v>
      </c>
      <c r="G504" s="79"/>
      <c r="H504" s="79" t="s">
        <v>521</v>
      </c>
      <c r="I504" s="79" t="s">
        <v>30</v>
      </c>
      <c r="J504" s="79" t="s">
        <v>882</v>
      </c>
      <c r="K504" s="80" t="s">
        <v>13</v>
      </c>
      <c r="L504" s="80" t="s">
        <v>13</v>
      </c>
      <c r="M504" s="80" t="s">
        <v>13</v>
      </c>
      <c r="N504" s="80" t="s">
        <v>13</v>
      </c>
      <c r="O504" s="80" t="s">
        <v>13</v>
      </c>
      <c r="P504" s="80" t="s">
        <v>13</v>
      </c>
      <c r="Q504" s="80" t="s">
        <v>13</v>
      </c>
      <c r="R504" s="80" t="s">
        <v>13</v>
      </c>
      <c r="S504" s="80" t="s">
        <v>13</v>
      </c>
      <c r="T504" s="80">
        <v>27.292999999999999</v>
      </c>
      <c r="U504" s="80">
        <v>38.779000000000003</v>
      </c>
      <c r="V504" s="80">
        <v>45.692</v>
      </c>
      <c r="W504" s="80">
        <v>75.186000000000007</v>
      </c>
      <c r="X504" s="80">
        <v>59.281999999999996</v>
      </c>
      <c r="Y504" s="80">
        <v>46.658000000000001</v>
      </c>
      <c r="Z504" s="80">
        <v>64.563000000000002</v>
      </c>
      <c r="AA504" s="80">
        <v>39.762</v>
      </c>
      <c r="AB504" s="80">
        <v>34.494</v>
      </c>
      <c r="AC504" s="80">
        <v>30.585000000000001</v>
      </c>
      <c r="AD504" s="80">
        <v>25.460999999999999</v>
      </c>
      <c r="AE504" s="80">
        <v>34.438000000000002</v>
      </c>
      <c r="AF504" s="80">
        <v>60.698</v>
      </c>
      <c r="AG504" s="80">
        <v>57.96</v>
      </c>
      <c r="AH504" s="80">
        <v>8.452</v>
      </c>
      <c r="AI504" s="80">
        <v>15.065</v>
      </c>
      <c r="AJ504" s="80">
        <v>38.869</v>
      </c>
      <c r="AK504" s="80">
        <v>15.302</v>
      </c>
    </row>
    <row r="505" spans="5:37" x14ac:dyDescent="0.25">
      <c r="E505" t="s">
        <v>308</v>
      </c>
      <c r="F505" s="79" t="s">
        <v>725</v>
      </c>
      <c r="G505" s="79"/>
      <c r="H505" s="79" t="s">
        <v>524</v>
      </c>
      <c r="I505" s="79" t="s">
        <v>60</v>
      </c>
      <c r="J505" s="79" t="s">
        <v>883</v>
      </c>
      <c r="K505" s="80" t="s">
        <v>13</v>
      </c>
      <c r="L505" s="80" t="s">
        <v>13</v>
      </c>
      <c r="M505" s="80" t="s">
        <v>13</v>
      </c>
      <c r="N505" s="80" t="s">
        <v>13</v>
      </c>
      <c r="O505" s="80" t="s">
        <v>13</v>
      </c>
      <c r="P505" s="80" t="s">
        <v>13</v>
      </c>
      <c r="Q505" s="80" t="s">
        <v>13</v>
      </c>
      <c r="R505" s="80" t="s">
        <v>13</v>
      </c>
      <c r="S505" s="80" t="s">
        <v>13</v>
      </c>
      <c r="T505" s="80">
        <v>14.621</v>
      </c>
      <c r="U505" s="80">
        <v>29.43</v>
      </c>
      <c r="V505" s="80">
        <v>38.494</v>
      </c>
      <c r="W505" s="80">
        <v>33.197000000000003</v>
      </c>
      <c r="X505" s="80">
        <v>29.457000000000001</v>
      </c>
      <c r="Y505" s="80">
        <v>31.225999999999999</v>
      </c>
      <c r="Z505" s="80">
        <v>45.533000000000001</v>
      </c>
      <c r="AA505" s="80">
        <v>112.077</v>
      </c>
      <c r="AB505" s="80">
        <v>33.593000000000004</v>
      </c>
      <c r="AC505" s="80">
        <v>31.71</v>
      </c>
      <c r="AD505" s="80">
        <v>17.736000000000001</v>
      </c>
      <c r="AE505" s="80">
        <v>23.530999999999999</v>
      </c>
      <c r="AF505" s="80">
        <v>13.411</v>
      </c>
      <c r="AG505" s="80">
        <v>6.657</v>
      </c>
      <c r="AH505" s="80">
        <v>3.407</v>
      </c>
      <c r="AI505" s="80">
        <v>0</v>
      </c>
      <c r="AJ505" s="80">
        <v>7.5019999999999998</v>
      </c>
      <c r="AK505" s="80">
        <v>7.9939999999999998</v>
      </c>
    </row>
    <row r="506" spans="5:37" x14ac:dyDescent="0.25">
      <c r="E506" t="s">
        <v>308</v>
      </c>
      <c r="F506" s="79" t="s">
        <v>725</v>
      </c>
      <c r="G506" s="79"/>
      <c r="H506" s="79" t="s">
        <v>159</v>
      </c>
      <c r="I506" s="79" t="s">
        <v>27</v>
      </c>
      <c r="J506" s="79" t="s">
        <v>884</v>
      </c>
      <c r="K506" s="80" t="s">
        <v>13</v>
      </c>
      <c r="L506" s="80" t="s">
        <v>13</v>
      </c>
      <c r="M506" s="80" t="s">
        <v>13</v>
      </c>
      <c r="N506" s="80" t="s">
        <v>13</v>
      </c>
      <c r="O506" s="80" t="s">
        <v>13</v>
      </c>
      <c r="P506" s="80" t="s">
        <v>13</v>
      </c>
      <c r="Q506" s="80" t="s">
        <v>13</v>
      </c>
      <c r="R506" s="80" t="s">
        <v>13</v>
      </c>
      <c r="S506" s="80" t="s">
        <v>13</v>
      </c>
      <c r="T506" s="80">
        <v>35.588000000000001</v>
      </c>
      <c r="U506" s="80">
        <v>28.478000000000002</v>
      </c>
      <c r="V506" s="80">
        <v>12.082000000000001</v>
      </c>
      <c r="W506" s="80">
        <v>0</v>
      </c>
      <c r="X506" s="80">
        <v>3.9079999999999999</v>
      </c>
      <c r="Y506" s="80">
        <v>6.5350000000000001</v>
      </c>
      <c r="Z506" s="80">
        <v>4.2629999999999999</v>
      </c>
      <c r="AA506" s="80">
        <v>6.524</v>
      </c>
      <c r="AB506" s="80">
        <v>0</v>
      </c>
      <c r="AC506" s="80">
        <v>3.4060000000000001</v>
      </c>
      <c r="AD506" s="80">
        <v>1.1890000000000001</v>
      </c>
      <c r="AE506" s="80">
        <v>3.5680000000000001</v>
      </c>
      <c r="AF506" s="80">
        <v>12.441000000000001</v>
      </c>
      <c r="AG506" s="80">
        <v>5.0999999999999996</v>
      </c>
      <c r="AH506" s="80" t="s">
        <v>13</v>
      </c>
      <c r="AI506" s="80" t="s">
        <v>13</v>
      </c>
      <c r="AJ506" s="80" t="s">
        <v>13</v>
      </c>
      <c r="AK506" s="80" t="s">
        <v>13</v>
      </c>
    </row>
    <row r="507" spans="5:37" x14ac:dyDescent="0.25">
      <c r="E507" t="s">
        <v>308</v>
      </c>
      <c r="F507" s="79" t="s">
        <v>725</v>
      </c>
      <c r="G507" s="79"/>
      <c r="H507" s="79" t="s">
        <v>160</v>
      </c>
      <c r="I507" s="79" t="s">
        <v>21</v>
      </c>
      <c r="J507" s="79" t="s">
        <v>885</v>
      </c>
      <c r="K507" s="80" t="s">
        <v>13</v>
      </c>
      <c r="L507" s="80" t="s">
        <v>13</v>
      </c>
      <c r="M507" s="80" t="s">
        <v>13</v>
      </c>
      <c r="N507" s="80" t="s">
        <v>13</v>
      </c>
      <c r="O507" s="80" t="s">
        <v>13</v>
      </c>
      <c r="P507" s="80" t="s">
        <v>13</v>
      </c>
      <c r="Q507" s="80" t="s">
        <v>13</v>
      </c>
      <c r="R507" s="80" t="s">
        <v>13</v>
      </c>
      <c r="S507" s="80" t="s">
        <v>13</v>
      </c>
      <c r="T507" s="80">
        <v>28.689</v>
      </c>
      <c r="U507" s="80">
        <v>24.218</v>
      </c>
      <c r="V507" s="80">
        <v>20.402000000000001</v>
      </c>
      <c r="W507" s="80">
        <v>26.355</v>
      </c>
      <c r="X507" s="80">
        <v>7.0110000000000001</v>
      </c>
      <c r="Y507" s="80">
        <v>3.5289999999999999</v>
      </c>
      <c r="Z507" s="80">
        <v>1.7969999999999999</v>
      </c>
      <c r="AA507" s="80">
        <v>2.7069999999999999</v>
      </c>
      <c r="AB507" s="80">
        <v>2.335</v>
      </c>
      <c r="AC507" s="80">
        <v>3.3889999999999998</v>
      </c>
      <c r="AD507" s="80">
        <v>1.6779999999999999</v>
      </c>
      <c r="AE507" s="80">
        <v>0</v>
      </c>
      <c r="AF507" s="80">
        <v>0.186</v>
      </c>
      <c r="AG507" s="80">
        <v>0.254</v>
      </c>
      <c r="AH507" s="80">
        <v>0.26100000000000001</v>
      </c>
      <c r="AI507" s="80">
        <v>0.125</v>
      </c>
      <c r="AJ507" s="80">
        <v>0</v>
      </c>
      <c r="AK507" s="80">
        <v>0.127</v>
      </c>
    </row>
    <row r="508" spans="5:37" x14ac:dyDescent="0.25">
      <c r="E508" t="s">
        <v>308</v>
      </c>
      <c r="F508" s="79" t="s">
        <v>725</v>
      </c>
      <c r="G508" s="79"/>
      <c r="H508" s="79" t="s">
        <v>161</v>
      </c>
      <c r="I508" s="79" t="s">
        <v>9</v>
      </c>
      <c r="J508" s="79" t="s">
        <v>886</v>
      </c>
      <c r="K508" s="80" t="s">
        <v>13</v>
      </c>
      <c r="L508" s="80" t="s">
        <v>13</v>
      </c>
      <c r="M508" s="80" t="s">
        <v>13</v>
      </c>
      <c r="N508" s="80" t="s">
        <v>13</v>
      </c>
      <c r="O508" s="80" t="s">
        <v>13</v>
      </c>
      <c r="P508" s="80" t="s">
        <v>13</v>
      </c>
      <c r="Q508" s="80" t="s">
        <v>13</v>
      </c>
      <c r="R508" s="80" t="s">
        <v>13</v>
      </c>
      <c r="S508" s="80" t="s">
        <v>13</v>
      </c>
      <c r="T508" s="80">
        <v>7.5179999999999998</v>
      </c>
      <c r="U508" s="80">
        <v>4.9640000000000004</v>
      </c>
      <c r="V508" s="80">
        <v>5.7880000000000003</v>
      </c>
      <c r="W508" s="80">
        <v>5.194</v>
      </c>
      <c r="X508" s="80">
        <v>1.744</v>
      </c>
      <c r="Y508" s="80">
        <v>5.5629999999999997</v>
      </c>
      <c r="Z508" s="80">
        <v>2.3660000000000001</v>
      </c>
      <c r="AA508" s="80">
        <v>5.952</v>
      </c>
      <c r="AB508" s="80">
        <v>16.149000000000001</v>
      </c>
      <c r="AC508" s="80">
        <v>11.798</v>
      </c>
      <c r="AD508" s="80">
        <v>6.2050000000000001</v>
      </c>
      <c r="AE508" s="80">
        <v>12.103</v>
      </c>
      <c r="AF508" s="80">
        <v>8.0259999999999998</v>
      </c>
      <c r="AG508" s="80">
        <v>18.358000000000001</v>
      </c>
      <c r="AH508" s="80">
        <v>18.701000000000001</v>
      </c>
      <c r="AI508" s="80">
        <v>8.4809999999999999</v>
      </c>
      <c r="AJ508" s="80">
        <v>10.308999999999999</v>
      </c>
      <c r="AK508" s="80">
        <v>3.8140000000000001</v>
      </c>
    </row>
    <row r="509" spans="5:37" x14ac:dyDescent="0.25">
      <c r="E509" t="s">
        <v>308</v>
      </c>
      <c r="F509" s="79" t="s">
        <v>725</v>
      </c>
      <c r="G509" s="79"/>
      <c r="H509" s="79" t="s">
        <v>162</v>
      </c>
      <c r="I509" s="79" t="s">
        <v>193</v>
      </c>
      <c r="J509" s="79" t="s">
        <v>887</v>
      </c>
      <c r="K509" s="80" t="s">
        <v>13</v>
      </c>
      <c r="L509" s="80" t="s">
        <v>13</v>
      </c>
      <c r="M509" s="80" t="s">
        <v>13</v>
      </c>
      <c r="N509" s="80" t="s">
        <v>13</v>
      </c>
      <c r="O509" s="80" t="s">
        <v>13</v>
      </c>
      <c r="P509" s="80" t="s">
        <v>13</v>
      </c>
      <c r="Q509" s="80" t="s">
        <v>13</v>
      </c>
      <c r="R509" s="80" t="s">
        <v>13</v>
      </c>
      <c r="S509" s="80" t="s">
        <v>13</v>
      </c>
      <c r="T509" s="80">
        <v>70.274000000000001</v>
      </c>
      <c r="U509" s="80">
        <v>31.31</v>
      </c>
      <c r="V509" s="80">
        <v>50.613</v>
      </c>
      <c r="W509" s="80">
        <v>105.943</v>
      </c>
      <c r="X509" s="80">
        <v>50.712000000000003</v>
      </c>
      <c r="Y509" s="80">
        <v>47.37</v>
      </c>
      <c r="Z509" s="80">
        <v>19.725999999999999</v>
      </c>
      <c r="AA509" s="80">
        <v>22.584</v>
      </c>
      <c r="AB509" s="80">
        <v>8.84</v>
      </c>
      <c r="AC509" s="80">
        <v>1.5209999999999999</v>
      </c>
      <c r="AD509" s="80">
        <v>1.516</v>
      </c>
      <c r="AE509" s="80">
        <v>0.6</v>
      </c>
      <c r="AF509" s="80">
        <v>0</v>
      </c>
      <c r="AG509" s="80">
        <v>0</v>
      </c>
      <c r="AH509" s="80">
        <v>0</v>
      </c>
      <c r="AI509" s="80">
        <v>0</v>
      </c>
      <c r="AJ509" s="80">
        <v>0</v>
      </c>
      <c r="AK509" s="80">
        <v>0</v>
      </c>
    </row>
    <row r="510" spans="5:37" x14ac:dyDescent="0.25">
      <c r="E510" t="s">
        <v>308</v>
      </c>
      <c r="F510" s="79" t="s">
        <v>725</v>
      </c>
      <c r="G510" s="79"/>
      <c r="H510" s="79" t="s">
        <v>163</v>
      </c>
      <c r="I510" s="82" t="s">
        <v>27</v>
      </c>
      <c r="J510" s="79" t="s">
        <v>888</v>
      </c>
      <c r="K510" s="80" t="s">
        <v>13</v>
      </c>
      <c r="L510" s="80" t="s">
        <v>13</v>
      </c>
      <c r="M510" s="80" t="s">
        <v>13</v>
      </c>
      <c r="N510" s="80" t="s">
        <v>13</v>
      </c>
      <c r="O510" s="80" t="s">
        <v>13</v>
      </c>
      <c r="P510" s="80" t="s">
        <v>13</v>
      </c>
      <c r="Q510" s="80" t="s">
        <v>13</v>
      </c>
      <c r="R510" s="80" t="s">
        <v>13</v>
      </c>
      <c r="S510" s="80" t="s">
        <v>13</v>
      </c>
      <c r="T510" s="80">
        <v>506.44600000000003</v>
      </c>
      <c r="U510" s="80">
        <v>290.01400000000001</v>
      </c>
      <c r="V510" s="80">
        <v>425.1</v>
      </c>
      <c r="W510" s="80">
        <v>339.87900000000002</v>
      </c>
      <c r="X510" s="80">
        <v>230.154</v>
      </c>
      <c r="Y510" s="80">
        <v>184.50899999999999</v>
      </c>
      <c r="Z510" s="80">
        <v>404.72300000000001</v>
      </c>
      <c r="AA510" s="80">
        <v>337.18400000000003</v>
      </c>
      <c r="AB510" s="80">
        <v>289.52499999999998</v>
      </c>
      <c r="AC510" s="80">
        <v>203.85499999999999</v>
      </c>
      <c r="AD510" s="80">
        <v>135.65600000000001</v>
      </c>
      <c r="AE510" s="80">
        <v>77.427000000000007</v>
      </c>
      <c r="AF510" s="80">
        <v>101.08499999999999</v>
      </c>
      <c r="AG510" s="80">
        <v>130.941</v>
      </c>
      <c r="AH510" s="80">
        <v>146.001</v>
      </c>
      <c r="AI510" s="80">
        <v>119.628</v>
      </c>
      <c r="AJ510" s="80">
        <v>113.14400000000001</v>
      </c>
      <c r="AK510" s="80">
        <v>107.919</v>
      </c>
    </row>
    <row r="511" spans="5:37" x14ac:dyDescent="0.25">
      <c r="E511" t="s">
        <v>308</v>
      </c>
      <c r="F511" s="79" t="s">
        <v>725</v>
      </c>
      <c r="G511" s="79"/>
      <c r="H511" s="79" t="s">
        <v>537</v>
      </c>
      <c r="I511" s="82"/>
      <c r="J511" s="79" t="s">
        <v>889</v>
      </c>
      <c r="K511" s="80" t="s">
        <v>13</v>
      </c>
      <c r="L511" s="80" t="s">
        <v>13</v>
      </c>
      <c r="M511" s="80" t="s">
        <v>13</v>
      </c>
      <c r="N511" s="80" t="s">
        <v>13</v>
      </c>
      <c r="O511" s="80" t="s">
        <v>13</v>
      </c>
      <c r="P511" s="80" t="s">
        <v>13</v>
      </c>
      <c r="Q511" s="80" t="s">
        <v>13</v>
      </c>
      <c r="R511" s="80" t="s">
        <v>13</v>
      </c>
      <c r="S511" s="80" t="s">
        <v>13</v>
      </c>
      <c r="T511" s="80" t="s">
        <v>13</v>
      </c>
      <c r="U511" s="80" t="s">
        <v>13</v>
      </c>
      <c r="V511" s="80" t="s">
        <v>13</v>
      </c>
      <c r="W511" s="80" t="s">
        <v>13</v>
      </c>
      <c r="X511" s="80" t="s">
        <v>13</v>
      </c>
      <c r="Y511" s="80" t="s">
        <v>13</v>
      </c>
      <c r="Z511" s="80" t="s">
        <v>13</v>
      </c>
      <c r="AA511" s="80" t="s">
        <v>13</v>
      </c>
      <c r="AB511" s="80" t="s">
        <v>13</v>
      </c>
      <c r="AC511" s="80" t="s">
        <v>13</v>
      </c>
      <c r="AD511" s="80" t="s">
        <v>13</v>
      </c>
      <c r="AE511" s="80" t="s">
        <v>13</v>
      </c>
      <c r="AF511" s="80" t="s">
        <v>13</v>
      </c>
      <c r="AG511" s="80" t="s">
        <v>13</v>
      </c>
      <c r="AH511" s="80" t="s">
        <v>13</v>
      </c>
      <c r="AI511" s="80" t="s">
        <v>13</v>
      </c>
      <c r="AJ511" s="80" t="s">
        <v>13</v>
      </c>
      <c r="AK511" s="80" t="s">
        <v>13</v>
      </c>
    </row>
    <row r="512" spans="5:37" x14ac:dyDescent="0.25">
      <c r="F512" s="79" t="s">
        <v>725</v>
      </c>
      <c r="G512" s="79"/>
      <c r="H512" s="79" t="s">
        <v>164</v>
      </c>
      <c r="I512" s="82"/>
      <c r="J512" s="79" t="s">
        <v>890</v>
      </c>
      <c r="K512" s="80" t="s">
        <v>13</v>
      </c>
      <c r="L512" s="80" t="s">
        <v>13</v>
      </c>
      <c r="M512" s="80" t="s">
        <v>13</v>
      </c>
      <c r="N512" s="80" t="s">
        <v>13</v>
      </c>
      <c r="O512" s="80" t="s">
        <v>13</v>
      </c>
      <c r="P512" s="80" t="s">
        <v>13</v>
      </c>
      <c r="Q512" s="80" t="s">
        <v>13</v>
      </c>
      <c r="R512" s="80" t="s">
        <v>13</v>
      </c>
      <c r="S512" s="80" t="s">
        <v>13</v>
      </c>
      <c r="T512" s="88">
        <v>13244.912999999999</v>
      </c>
      <c r="U512" s="88">
        <v>11908.958999999997</v>
      </c>
      <c r="V512" s="88">
        <v>8600.0569999999989</v>
      </c>
      <c r="W512" s="88">
        <v>12011.078999999998</v>
      </c>
      <c r="X512" s="88">
        <v>11972.441999999997</v>
      </c>
      <c r="Y512" s="88">
        <v>11083.389000000003</v>
      </c>
      <c r="Z512" s="88">
        <v>10256.562</v>
      </c>
      <c r="AA512" s="88">
        <v>10317.128999999999</v>
      </c>
      <c r="AB512" s="88">
        <v>9535.9200000000037</v>
      </c>
      <c r="AC512" s="88">
        <v>8930.3390000000018</v>
      </c>
      <c r="AD512" s="88">
        <v>7150.8770000000013</v>
      </c>
      <c r="AE512" s="88">
        <v>7379.1060000000025</v>
      </c>
      <c r="AF512" s="88">
        <v>7148.0630000000001</v>
      </c>
      <c r="AG512" s="88">
        <v>7097.4359999999997</v>
      </c>
      <c r="AH512" s="88">
        <v>7093.1640000000007</v>
      </c>
      <c r="AI512" s="88">
        <v>6441.2749999999978</v>
      </c>
      <c r="AJ512" s="88">
        <v>6717.6160000000009</v>
      </c>
      <c r="AK512" s="88">
        <v>6214.5019999999977</v>
      </c>
    </row>
    <row r="513" spans="6:37" x14ac:dyDescent="0.25">
      <c r="F513" s="79" t="s">
        <v>725</v>
      </c>
      <c r="G513" s="79"/>
      <c r="H513" s="79" t="s">
        <v>165</v>
      </c>
      <c r="I513" s="82"/>
      <c r="J513" s="79" t="s">
        <v>891</v>
      </c>
      <c r="K513" s="80" t="s">
        <v>13</v>
      </c>
      <c r="L513" s="80" t="s">
        <v>13</v>
      </c>
      <c r="M513" s="80" t="s">
        <v>13</v>
      </c>
      <c r="N513" s="80" t="s">
        <v>13</v>
      </c>
      <c r="O513" s="80" t="s">
        <v>13</v>
      </c>
      <c r="P513" s="80" t="s">
        <v>13</v>
      </c>
      <c r="Q513" s="80" t="s">
        <v>13</v>
      </c>
      <c r="R513" s="80" t="s">
        <v>13</v>
      </c>
      <c r="S513" s="80" t="s">
        <v>13</v>
      </c>
      <c r="T513" s="80">
        <v>97975.440000000075</v>
      </c>
      <c r="U513" s="80">
        <v>95979.154999999984</v>
      </c>
      <c r="V513" s="80">
        <v>89197.923999999999</v>
      </c>
      <c r="W513" s="80">
        <v>95228.38599999994</v>
      </c>
      <c r="X513" s="80">
        <v>98828.165000000008</v>
      </c>
      <c r="Y513" s="80">
        <v>98740.657000000007</v>
      </c>
      <c r="Z513" s="80">
        <v>103007.21299999997</v>
      </c>
      <c r="AA513" s="80">
        <v>107745.79199999996</v>
      </c>
      <c r="AB513" s="80">
        <v>111750.58</v>
      </c>
      <c r="AC513" s="80">
        <v>118226.53300000001</v>
      </c>
      <c r="AD513" s="80">
        <v>117683.189</v>
      </c>
      <c r="AE513" s="80">
        <v>121806.53600000004</v>
      </c>
      <c r="AF513" s="80">
        <v>124052.82399999999</v>
      </c>
      <c r="AG513" s="80">
        <v>128265.49200000004</v>
      </c>
      <c r="AH513" s="80">
        <v>128443.45699999999</v>
      </c>
      <c r="AI513" s="80">
        <v>139809.39200000002</v>
      </c>
      <c r="AJ513" s="80">
        <v>138361.56399999998</v>
      </c>
      <c r="AK513" s="80">
        <v>130499.00299999998</v>
      </c>
    </row>
    <row r="514" spans="6:37" x14ac:dyDescent="0.25">
      <c r="F514" s="79" t="s">
        <v>725</v>
      </c>
      <c r="G514" s="79"/>
      <c r="H514" s="79" t="s">
        <v>167</v>
      </c>
      <c r="I514" s="82"/>
      <c r="J514" s="79" t="s">
        <v>892</v>
      </c>
      <c r="K514" s="80" t="s">
        <v>13</v>
      </c>
      <c r="L514" s="80" t="s">
        <v>13</v>
      </c>
      <c r="M514" s="80" t="s">
        <v>13</v>
      </c>
      <c r="N514" s="80" t="s">
        <v>13</v>
      </c>
      <c r="O514" s="80" t="s">
        <v>13</v>
      </c>
      <c r="P514" s="80" t="s">
        <v>13</v>
      </c>
      <c r="Q514" s="80" t="s">
        <v>13</v>
      </c>
      <c r="R514" s="80" t="s">
        <v>13</v>
      </c>
      <c r="S514" s="80" t="s">
        <v>13</v>
      </c>
      <c r="T514" s="80">
        <v>20650.124</v>
      </c>
      <c r="U514" s="80">
        <v>18387.853000000003</v>
      </c>
      <c r="V514" s="80">
        <v>17383.154999999999</v>
      </c>
      <c r="W514" s="80">
        <v>18853.916000000001</v>
      </c>
      <c r="X514" s="80">
        <v>18001.653999999999</v>
      </c>
      <c r="Y514" s="80">
        <v>19101.861000000004</v>
      </c>
      <c r="Z514" s="80">
        <v>19331.014999999999</v>
      </c>
      <c r="AA514" s="80">
        <v>18715.608</v>
      </c>
      <c r="AB514" s="80">
        <v>18453.235999999997</v>
      </c>
      <c r="AC514" s="80">
        <v>20506.832999999999</v>
      </c>
      <c r="AD514" s="80">
        <v>19908.172000000002</v>
      </c>
      <c r="AE514" s="80">
        <v>19632.047000000002</v>
      </c>
      <c r="AF514" s="80">
        <v>18501.349999999999</v>
      </c>
      <c r="AG514" s="80">
        <v>18005.171000000002</v>
      </c>
      <c r="AH514" s="80">
        <v>20714.711999999996</v>
      </c>
      <c r="AI514" s="80">
        <v>19630.377</v>
      </c>
      <c r="AJ514" s="80">
        <v>16853.929</v>
      </c>
      <c r="AK514" s="80">
        <v>18311.689999999999</v>
      </c>
    </row>
    <row r="515" spans="6:37" x14ac:dyDescent="0.25">
      <c r="F515" s="79" t="s">
        <v>725</v>
      </c>
      <c r="G515" s="79"/>
      <c r="H515" s="79" t="s">
        <v>168</v>
      </c>
      <c r="I515" s="82"/>
      <c r="J515" s="79" t="s">
        <v>893</v>
      </c>
      <c r="K515" s="80" t="s">
        <v>13</v>
      </c>
      <c r="L515" s="80" t="s">
        <v>13</v>
      </c>
      <c r="M515" s="80" t="s">
        <v>13</v>
      </c>
      <c r="N515" s="80" t="s">
        <v>13</v>
      </c>
      <c r="O515" s="80" t="s">
        <v>13</v>
      </c>
      <c r="P515" s="80" t="s">
        <v>13</v>
      </c>
      <c r="Q515" s="80" t="s">
        <v>13</v>
      </c>
      <c r="R515" s="80" t="s">
        <v>13</v>
      </c>
      <c r="S515" s="80" t="s">
        <v>13</v>
      </c>
      <c r="T515" s="80">
        <v>94578.080999999991</v>
      </c>
      <c r="U515" s="80">
        <v>104382.38500000001</v>
      </c>
      <c r="V515" s="80">
        <v>111674.474</v>
      </c>
      <c r="W515" s="80">
        <v>111425.92300000001</v>
      </c>
      <c r="X515" s="80">
        <v>108015.18199999999</v>
      </c>
      <c r="Y515" s="80">
        <v>103975.52500000001</v>
      </c>
      <c r="Z515" s="80">
        <v>95856.59</v>
      </c>
      <c r="AA515" s="80">
        <v>76770.808000000019</v>
      </c>
      <c r="AB515" s="80">
        <v>79135.047999999995</v>
      </c>
      <c r="AC515" s="80">
        <v>77879.91800000002</v>
      </c>
      <c r="AD515" s="80">
        <v>83658.576000000001</v>
      </c>
      <c r="AE515" s="80">
        <v>87169.047999999995</v>
      </c>
      <c r="AF515" s="80">
        <v>108390.18499999997</v>
      </c>
      <c r="AG515" s="80">
        <v>111641.235</v>
      </c>
      <c r="AH515" s="80">
        <v>109002.708</v>
      </c>
      <c r="AI515" s="80">
        <v>98628.765000000014</v>
      </c>
      <c r="AJ515" s="80">
        <v>101598.05</v>
      </c>
      <c r="AK515" s="80">
        <v>103982.92600000001</v>
      </c>
    </row>
    <row r="516" spans="6:37" x14ac:dyDescent="0.25">
      <c r="F516" s="79" t="s">
        <v>725</v>
      </c>
      <c r="G516" s="79"/>
      <c r="H516" s="79" t="s">
        <v>169</v>
      </c>
      <c r="I516" s="82"/>
      <c r="J516" s="79" t="s">
        <v>894</v>
      </c>
      <c r="K516" s="80" t="s">
        <v>13</v>
      </c>
      <c r="L516" s="80" t="s">
        <v>13</v>
      </c>
      <c r="M516" s="80" t="s">
        <v>13</v>
      </c>
      <c r="N516" s="80" t="s">
        <v>13</v>
      </c>
      <c r="O516" s="80" t="s">
        <v>13</v>
      </c>
      <c r="P516" s="80" t="s">
        <v>13</v>
      </c>
      <c r="Q516" s="80" t="s">
        <v>13</v>
      </c>
      <c r="R516" s="80" t="s">
        <v>13</v>
      </c>
      <c r="S516" s="80" t="s">
        <v>13</v>
      </c>
      <c r="T516" s="85">
        <v>213203.64500000008</v>
      </c>
      <c r="U516" s="85">
        <v>218749.39299999998</v>
      </c>
      <c r="V516" s="85">
        <v>218255.55300000001</v>
      </c>
      <c r="W516" s="85">
        <v>225508.22499999995</v>
      </c>
      <c r="X516" s="85">
        <v>224845.00099999999</v>
      </c>
      <c r="Y516" s="85">
        <v>221818.04300000001</v>
      </c>
      <c r="Z516" s="85">
        <v>218194.81799999997</v>
      </c>
      <c r="AA516" s="85">
        <v>203232.20799999998</v>
      </c>
      <c r="AB516" s="85">
        <v>209338.864</v>
      </c>
      <c r="AC516" s="85">
        <v>216613.28400000004</v>
      </c>
      <c r="AD516" s="85">
        <v>221249.93700000001</v>
      </c>
      <c r="AE516" s="85">
        <v>228607.63100000005</v>
      </c>
      <c r="AF516" s="85">
        <v>250944.35899999997</v>
      </c>
      <c r="AG516" s="85">
        <v>257911.89800000004</v>
      </c>
      <c r="AH516" s="85">
        <v>258160.87699999998</v>
      </c>
      <c r="AI516" s="85">
        <v>258068.53400000004</v>
      </c>
      <c r="AJ516" s="85">
        <v>256813.54300000001</v>
      </c>
      <c r="AK516" s="85">
        <v>252793.61899999998</v>
      </c>
    </row>
    <row r="517" spans="6:37" x14ac:dyDescent="0.25">
      <c r="F517" s="79" t="s">
        <v>725</v>
      </c>
      <c r="G517" s="79"/>
      <c r="H517" s="79" t="s">
        <v>170</v>
      </c>
      <c r="I517" s="82"/>
      <c r="J517" s="79" t="s">
        <v>895</v>
      </c>
      <c r="K517" s="80" t="s">
        <v>13</v>
      </c>
      <c r="L517" s="80" t="s">
        <v>13</v>
      </c>
      <c r="M517" s="80" t="s">
        <v>13</v>
      </c>
      <c r="N517" s="80" t="s">
        <v>13</v>
      </c>
      <c r="O517" s="80" t="s">
        <v>13</v>
      </c>
      <c r="P517" s="80" t="s">
        <v>13</v>
      </c>
      <c r="Q517" s="80" t="s">
        <v>13</v>
      </c>
      <c r="R517" s="80" t="s">
        <v>13</v>
      </c>
      <c r="S517" s="80" t="s">
        <v>13</v>
      </c>
      <c r="T517" s="80" t="s">
        <v>13</v>
      </c>
      <c r="U517" s="80" t="s">
        <v>13</v>
      </c>
      <c r="V517" s="80" t="s">
        <v>13</v>
      </c>
      <c r="W517" s="80" t="s">
        <v>13</v>
      </c>
      <c r="X517" s="80" t="s">
        <v>13</v>
      </c>
      <c r="Y517" s="80" t="s">
        <v>13</v>
      </c>
      <c r="Z517" s="85">
        <v>3723.0469999999996</v>
      </c>
      <c r="AA517" s="85">
        <v>3895.61</v>
      </c>
      <c r="AB517" s="85">
        <v>4215.57</v>
      </c>
      <c r="AC517" s="85">
        <v>4369.509</v>
      </c>
      <c r="AD517" s="85">
        <v>4643.1860000000006</v>
      </c>
      <c r="AE517" s="85">
        <v>4924.505000000001</v>
      </c>
      <c r="AF517" s="85">
        <v>5242.9949999999999</v>
      </c>
      <c r="AG517" s="85">
        <v>5392.2070000000003</v>
      </c>
      <c r="AH517" s="85">
        <v>5357.7740000000003</v>
      </c>
      <c r="AI517" s="85">
        <v>5415.2569999999996</v>
      </c>
      <c r="AJ517" s="85">
        <v>5588.1320000000005</v>
      </c>
      <c r="AK517" s="85">
        <v>5857.0290000000005</v>
      </c>
    </row>
    <row r="518" spans="6:37" ht="13.8" thickBot="1" x14ac:dyDescent="0.3">
      <c r="F518" s="79" t="s">
        <v>725</v>
      </c>
      <c r="G518" s="79"/>
      <c r="H518" s="79" t="s">
        <v>171</v>
      </c>
      <c r="I518" s="82"/>
      <c r="J518" s="79" t="s">
        <v>896</v>
      </c>
      <c r="K518" s="89" t="s">
        <v>13</v>
      </c>
      <c r="L518" s="89" t="s">
        <v>13</v>
      </c>
      <c r="M518" s="89" t="s">
        <v>13</v>
      </c>
      <c r="N518" s="89" t="s">
        <v>13</v>
      </c>
      <c r="O518" s="89" t="s">
        <v>13</v>
      </c>
      <c r="P518" s="89" t="s">
        <v>13</v>
      </c>
      <c r="Q518" s="89" t="s">
        <v>13</v>
      </c>
      <c r="R518" s="89" t="s">
        <v>13</v>
      </c>
      <c r="S518" s="89" t="s">
        <v>13</v>
      </c>
      <c r="T518" s="89" t="s">
        <v>13</v>
      </c>
      <c r="U518" s="89" t="s">
        <v>13</v>
      </c>
      <c r="V518" s="89" t="s">
        <v>13</v>
      </c>
      <c r="W518" s="89" t="s">
        <v>13</v>
      </c>
      <c r="X518" s="89" t="s">
        <v>13</v>
      </c>
      <c r="Y518" s="89" t="s">
        <v>13</v>
      </c>
      <c r="Z518" s="90">
        <v>221917.86499999999</v>
      </c>
      <c r="AA518" s="90">
        <v>207127.818</v>
      </c>
      <c r="AB518" s="90">
        <v>213554.43400000001</v>
      </c>
      <c r="AC518" s="90">
        <v>220982.79300000001</v>
      </c>
      <c r="AD518" s="90">
        <v>225893.12299999999</v>
      </c>
      <c r="AE518" s="90">
        <v>233532.136</v>
      </c>
      <c r="AF518" s="90">
        <v>256187.35399999999</v>
      </c>
      <c r="AG518" s="90">
        <v>263304.10499999998</v>
      </c>
      <c r="AH518" s="90">
        <v>263518.65100000001</v>
      </c>
      <c r="AI518" s="90">
        <v>263483.79100000003</v>
      </c>
      <c r="AJ518" s="90">
        <v>262401.67499999999</v>
      </c>
      <c r="AK518" s="90">
        <v>258650.64799999999</v>
      </c>
    </row>
  </sheetData>
  <mergeCells count="1">
    <mergeCell ref="B5:P6"/>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Contact</vt:lpstr>
      <vt:lpstr>Notes and Definitions</vt:lpstr>
      <vt:lpstr>Table 1</vt:lpstr>
      <vt:lpstr>Table 2a</vt:lpstr>
      <vt:lpstr>Table 2b</vt:lpstr>
      <vt:lpstr>Table 3</vt:lpstr>
      <vt:lpstr>Table 4</vt:lpstr>
      <vt:lpstr>Working</vt:lpstr>
      <vt:lpstr>Data;_Historical_Data</vt:lpstr>
      <vt:lpstr>Data;_Major_Ports</vt:lpstr>
      <vt:lpstr>Data;_Minor_Ports</vt:lpstr>
      <vt:lpstr>Closed_Ports</vt:lpstr>
      <vt:lpstr>QA_IAM_(Minor)</vt:lpstr>
      <vt:lpstr>Working!Print_Area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 UK major and minor port freight tonnage traffic, by port and year (filter by direction), from 1965</dc:title>
  <dc:creator>BARINDER HUNDLE</dc:creator>
  <cp:lastModifiedBy>Bradley, Suzanne</cp:lastModifiedBy>
  <cp:lastPrinted>2020-07-31T10:54:18Z</cp:lastPrinted>
  <dcterms:created xsi:type="dcterms:W3CDTF">2013-07-22T08:23:40Z</dcterms:created>
  <dcterms:modified xsi:type="dcterms:W3CDTF">2024-11-26T14:11:02Z</dcterms:modified>
</cp:coreProperties>
</file>